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D:\PBH\ggcat\limpar\"/>
    </mc:Choice>
  </mc:AlternateContent>
  <xr:revisionPtr revIDLastSave="0" documentId="13_ncr:1_{0BD57A40-50E0-43DC-801F-7C5A11740907}" xr6:coauthVersionLast="47" xr6:coauthVersionMax="47" xr10:uidLastSave="{00000000-0000-0000-0000-000000000000}"/>
  <workbookProtection workbookAlgorithmName="SHA-512" workbookHashValue="RdKjDZnUzn1A0m3R0TRjmZjUgb9TJsiOrFKeoeI/Zdq+rY9f0MTbQ+zLHdfnjxVhKavrUd+gHUK86VYFEYPwBg==" workbookSaltValue="zytpCUvvIBFZaLQwsa3lEQ==" workbookSpinCount="100000" lockStructure="1"/>
  <bookViews>
    <workbookView xWindow="-108" yWindow="-108" windowWidth="23256" windowHeight="12576" tabRatio="500" xr2:uid="{00000000-000D-0000-FFFF-FFFF00000000}"/>
  </bookViews>
  <sheets>
    <sheet name="PREENCHIMENTO" sheetId="1" r:id="rId1"/>
    <sheet name="CONTROLADORIA" sheetId="2" state="hidden" r:id="rId2"/>
    <sheet name="IMPRESSÃO" sheetId="3" r:id="rId3"/>
    <sheet name="BC" sheetId="4" state="hidden" r:id="rId4"/>
    <sheet name="CLASSIFICAÇÃO - ÁREA DE ATUAÇÃO" sheetId="5" state="hidden" r:id="rId5"/>
    <sheet name="Lista de conversão" sheetId="10" state="hidden" r:id="rId6"/>
    <sheet name="Lotações convertidas" sheetId="9" state="hidden" r:id="rId7"/>
    <sheet name="ALTERADO GGCAT" sheetId="6" state="hidden" r:id="rId8"/>
    <sheet name="CADASTRO UNIDADES" sheetId="7" state="hidden" r:id="rId9"/>
  </sheets>
  <definedNames>
    <definedName name="_xlnm._FilterDatabase" localSheetId="3" hidden="1">BC!$A$1:$O$6560</definedName>
    <definedName name="_xlnm._FilterDatabase" localSheetId="8" hidden="1">'CADASTRO UNIDADES'!$Q$1:$S$348</definedName>
    <definedName name="_xlnm._FilterDatabase" localSheetId="1" hidden="1">CONTROLADORIA!$A$1:$E$275</definedName>
    <definedName name="_xlnm.Print_Area" localSheetId="7">'ALTERADO GGCAT'!$A$1:$CA$121</definedName>
    <definedName name="_xlnm.Print_Area" localSheetId="2">IMPRESSÃO!$A$1:$H$68</definedName>
    <definedName name="BARREIRO">'CADASTRO UNIDADES'!$F$2:$F$36</definedName>
    <definedName name="CENTRO_SUL">'CADASTRO UNIDADES'!$G$2:$G$34</definedName>
    <definedName name="LESTE">'CADASTRO UNIDADES'!$H$2:$H$31</definedName>
    <definedName name="NÍVEL_CENTRAL">'CADASTRO UNIDADES'!$O$2:$O$64</definedName>
    <definedName name="NORDESTE">'CADASTRO UNIDADES'!$I$2:$I$34</definedName>
    <definedName name="NOROESTE">'CADASTRO UNIDADES'!$J$2:$J$34</definedName>
    <definedName name="NORTE">'CADASTRO UNIDADES'!$K$2:$K$34</definedName>
    <definedName name="OESTE">'CADASTRO UNIDADES'!$L$2:$L$32</definedName>
    <definedName name="PAMPULHA">'CADASTRO UNIDADES'!$M$2:$M$26</definedName>
    <definedName name="VENDA_NOVA">'CADASTRO UNIDADES'!$N$2:$N$31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7" i="1" l="1"/>
  <c r="B4" i="1"/>
  <c r="B3" i="1"/>
  <c r="Q14" i="7" l="1"/>
  <c r="B43" i="1"/>
  <c r="O1" i="4" l="1"/>
  <c r="A10000" i="9"/>
  <c r="B10000" i="9" s="1"/>
  <c r="A9999" i="9"/>
  <c r="B9999" i="9" s="1"/>
  <c r="A9998" i="9"/>
  <c r="B9998" i="9" s="1"/>
  <c r="A9997" i="9"/>
  <c r="B9997" i="9" s="1"/>
  <c r="A9996" i="9"/>
  <c r="B9996" i="9" s="1"/>
  <c r="A9995" i="9"/>
  <c r="B9995" i="9" s="1"/>
  <c r="A9994" i="9"/>
  <c r="B9994" i="9" s="1"/>
  <c r="A9993" i="9"/>
  <c r="B9993" i="9" s="1"/>
  <c r="A9992" i="9"/>
  <c r="B9992" i="9" s="1"/>
  <c r="A9991" i="9"/>
  <c r="B9991" i="9" s="1"/>
  <c r="A9990" i="9"/>
  <c r="B9990" i="9" s="1"/>
  <c r="A9989" i="9"/>
  <c r="B9989" i="9" s="1"/>
  <c r="A9988" i="9"/>
  <c r="B9988" i="9" s="1"/>
  <c r="A9987" i="9"/>
  <c r="B9987" i="9" s="1"/>
  <c r="A9986" i="9"/>
  <c r="B9986" i="9" s="1"/>
  <c r="A9985" i="9"/>
  <c r="B9985" i="9" s="1"/>
  <c r="A9984" i="9"/>
  <c r="B9984" i="9" s="1"/>
  <c r="A9983" i="9"/>
  <c r="B9983" i="9" s="1"/>
  <c r="A9982" i="9"/>
  <c r="B9982" i="9" s="1"/>
  <c r="A9981" i="9"/>
  <c r="B9981" i="9" s="1"/>
  <c r="A9980" i="9"/>
  <c r="B9980" i="9" s="1"/>
  <c r="A9979" i="9"/>
  <c r="B9979" i="9" s="1"/>
  <c r="A9978" i="9"/>
  <c r="B9978" i="9" s="1"/>
  <c r="A9977" i="9"/>
  <c r="B9977" i="9" s="1"/>
  <c r="A9976" i="9"/>
  <c r="B9976" i="9" s="1"/>
  <c r="A9975" i="9"/>
  <c r="B9975" i="9" s="1"/>
  <c r="A9974" i="9"/>
  <c r="B9974" i="9" s="1"/>
  <c r="A9973" i="9"/>
  <c r="B9973" i="9" s="1"/>
  <c r="A9972" i="9"/>
  <c r="B9972" i="9" s="1"/>
  <c r="A9971" i="9"/>
  <c r="B9971" i="9" s="1"/>
  <c r="A9970" i="9"/>
  <c r="B9970" i="9" s="1"/>
  <c r="A9969" i="9"/>
  <c r="B9969" i="9" s="1"/>
  <c r="A9968" i="9"/>
  <c r="B9968" i="9" s="1"/>
  <c r="A9967" i="9"/>
  <c r="B9967" i="9" s="1"/>
  <c r="A9966" i="9"/>
  <c r="B9966" i="9" s="1"/>
  <c r="A9965" i="9"/>
  <c r="B9965" i="9" s="1"/>
  <c r="A9964" i="9"/>
  <c r="B9964" i="9" s="1"/>
  <c r="A9963" i="9"/>
  <c r="B9963" i="9" s="1"/>
  <c r="A9962" i="9"/>
  <c r="B9962" i="9" s="1"/>
  <c r="A9961" i="9"/>
  <c r="B9961" i="9" s="1"/>
  <c r="A9960" i="9"/>
  <c r="B9960" i="9" s="1"/>
  <c r="A9959" i="9"/>
  <c r="B9959" i="9" s="1"/>
  <c r="A9958" i="9"/>
  <c r="B9958" i="9" s="1"/>
  <c r="A9957" i="9"/>
  <c r="B9957" i="9" s="1"/>
  <c r="A9956" i="9"/>
  <c r="B9956" i="9" s="1"/>
  <c r="A9955" i="9"/>
  <c r="B9955" i="9" s="1"/>
  <c r="A9954" i="9"/>
  <c r="B9954" i="9" s="1"/>
  <c r="A9953" i="9"/>
  <c r="B9953" i="9" s="1"/>
  <c r="A9952" i="9"/>
  <c r="B9952" i="9" s="1"/>
  <c r="A9951" i="9"/>
  <c r="B9951" i="9" s="1"/>
  <c r="A9950" i="9"/>
  <c r="B9950" i="9" s="1"/>
  <c r="A9949" i="9"/>
  <c r="B9949" i="9" s="1"/>
  <c r="A9948" i="9"/>
  <c r="B9948" i="9" s="1"/>
  <c r="A9947" i="9"/>
  <c r="B9947" i="9" s="1"/>
  <c r="A9946" i="9"/>
  <c r="B9946" i="9" s="1"/>
  <c r="A9945" i="9"/>
  <c r="B9945" i="9" s="1"/>
  <c r="A9944" i="9"/>
  <c r="B9944" i="9" s="1"/>
  <c r="A9943" i="9"/>
  <c r="B9943" i="9" s="1"/>
  <c r="A9942" i="9"/>
  <c r="B9942" i="9" s="1"/>
  <c r="A9941" i="9"/>
  <c r="B9941" i="9" s="1"/>
  <c r="A9940" i="9"/>
  <c r="B9940" i="9" s="1"/>
  <c r="A9939" i="9"/>
  <c r="B9939" i="9" s="1"/>
  <c r="A9938" i="9"/>
  <c r="B9938" i="9" s="1"/>
  <c r="A9937" i="9"/>
  <c r="B9937" i="9" s="1"/>
  <c r="A9936" i="9"/>
  <c r="B9936" i="9" s="1"/>
  <c r="A9935" i="9"/>
  <c r="B9935" i="9" s="1"/>
  <c r="A9934" i="9"/>
  <c r="B9934" i="9" s="1"/>
  <c r="A9933" i="9"/>
  <c r="B9933" i="9" s="1"/>
  <c r="A9932" i="9"/>
  <c r="B9932" i="9" s="1"/>
  <c r="A9931" i="9"/>
  <c r="B9931" i="9" s="1"/>
  <c r="A9930" i="9"/>
  <c r="B9930" i="9" s="1"/>
  <c r="A9929" i="9"/>
  <c r="B9929" i="9" s="1"/>
  <c r="A9928" i="9"/>
  <c r="B9928" i="9" s="1"/>
  <c r="A9927" i="9"/>
  <c r="B9927" i="9" s="1"/>
  <c r="A9926" i="9"/>
  <c r="B9926" i="9" s="1"/>
  <c r="A9925" i="9"/>
  <c r="B9925" i="9" s="1"/>
  <c r="A9924" i="9"/>
  <c r="B9924" i="9" s="1"/>
  <c r="A9923" i="9"/>
  <c r="B9923" i="9" s="1"/>
  <c r="A9922" i="9"/>
  <c r="B9922" i="9" s="1"/>
  <c r="A9921" i="9"/>
  <c r="B9921" i="9" s="1"/>
  <c r="A9920" i="9"/>
  <c r="B9920" i="9" s="1"/>
  <c r="A9919" i="9"/>
  <c r="B9919" i="9" s="1"/>
  <c r="A9918" i="9"/>
  <c r="B9918" i="9" s="1"/>
  <c r="A9917" i="9"/>
  <c r="B9917" i="9" s="1"/>
  <c r="A9916" i="9"/>
  <c r="B9916" i="9" s="1"/>
  <c r="A9915" i="9"/>
  <c r="B9915" i="9" s="1"/>
  <c r="A9914" i="9"/>
  <c r="B9914" i="9" s="1"/>
  <c r="A9913" i="9"/>
  <c r="B9913" i="9" s="1"/>
  <c r="A9912" i="9"/>
  <c r="B9912" i="9" s="1"/>
  <c r="A9911" i="9"/>
  <c r="B9911" i="9" s="1"/>
  <c r="A9910" i="9"/>
  <c r="B9910" i="9" s="1"/>
  <c r="A9909" i="9"/>
  <c r="B9909" i="9" s="1"/>
  <c r="A9908" i="9"/>
  <c r="B9908" i="9" s="1"/>
  <c r="A9907" i="9"/>
  <c r="B9907" i="9" s="1"/>
  <c r="A9906" i="9"/>
  <c r="B9906" i="9" s="1"/>
  <c r="A9905" i="9"/>
  <c r="B9905" i="9" s="1"/>
  <c r="A9904" i="9"/>
  <c r="B9904" i="9" s="1"/>
  <c r="A9903" i="9"/>
  <c r="B9903" i="9" s="1"/>
  <c r="A9902" i="9"/>
  <c r="B9902" i="9" s="1"/>
  <c r="A9901" i="9"/>
  <c r="B9901" i="9" s="1"/>
  <c r="A9900" i="9"/>
  <c r="B9900" i="9" s="1"/>
  <c r="A9899" i="9"/>
  <c r="B9899" i="9" s="1"/>
  <c r="A9898" i="9"/>
  <c r="B9898" i="9" s="1"/>
  <c r="A9897" i="9"/>
  <c r="B9897" i="9" s="1"/>
  <c r="A9896" i="9"/>
  <c r="B9896" i="9" s="1"/>
  <c r="A9895" i="9"/>
  <c r="B9895" i="9" s="1"/>
  <c r="A9894" i="9"/>
  <c r="B9894" i="9" s="1"/>
  <c r="A9893" i="9"/>
  <c r="B9893" i="9" s="1"/>
  <c r="A9892" i="9"/>
  <c r="B9892" i="9" s="1"/>
  <c r="A9891" i="9"/>
  <c r="B9891" i="9" s="1"/>
  <c r="A9890" i="9"/>
  <c r="B9890" i="9" s="1"/>
  <c r="A9889" i="9"/>
  <c r="B9889" i="9" s="1"/>
  <c r="A9888" i="9"/>
  <c r="B9888" i="9" s="1"/>
  <c r="A9887" i="9"/>
  <c r="B9887" i="9" s="1"/>
  <c r="A9886" i="9"/>
  <c r="B9886" i="9" s="1"/>
  <c r="A9885" i="9"/>
  <c r="B9885" i="9" s="1"/>
  <c r="A9884" i="9"/>
  <c r="B9884" i="9" s="1"/>
  <c r="A9883" i="9"/>
  <c r="B9883" i="9" s="1"/>
  <c r="A9882" i="9"/>
  <c r="B9882" i="9" s="1"/>
  <c r="A9881" i="9"/>
  <c r="B9881" i="9" s="1"/>
  <c r="A9880" i="9"/>
  <c r="B9880" i="9" s="1"/>
  <c r="A9879" i="9"/>
  <c r="B9879" i="9" s="1"/>
  <c r="A9878" i="9"/>
  <c r="B9878" i="9" s="1"/>
  <c r="A9877" i="9"/>
  <c r="B9877" i="9" s="1"/>
  <c r="A9876" i="9"/>
  <c r="B9876" i="9" s="1"/>
  <c r="A9875" i="9"/>
  <c r="B9875" i="9" s="1"/>
  <c r="A9874" i="9"/>
  <c r="B9874" i="9" s="1"/>
  <c r="A9873" i="9"/>
  <c r="B9873" i="9" s="1"/>
  <c r="A9872" i="9"/>
  <c r="B9872" i="9" s="1"/>
  <c r="A9871" i="9"/>
  <c r="B9871" i="9" s="1"/>
  <c r="A9870" i="9"/>
  <c r="B9870" i="9" s="1"/>
  <c r="A9869" i="9"/>
  <c r="B9869" i="9" s="1"/>
  <c r="A9868" i="9"/>
  <c r="B9868" i="9" s="1"/>
  <c r="A9867" i="9"/>
  <c r="B9867" i="9" s="1"/>
  <c r="A9866" i="9"/>
  <c r="B9866" i="9" s="1"/>
  <c r="A9865" i="9"/>
  <c r="B9865" i="9" s="1"/>
  <c r="A9864" i="9"/>
  <c r="B9864" i="9" s="1"/>
  <c r="A9863" i="9"/>
  <c r="B9863" i="9" s="1"/>
  <c r="A9862" i="9"/>
  <c r="B9862" i="9" s="1"/>
  <c r="A9861" i="9"/>
  <c r="B9861" i="9" s="1"/>
  <c r="A9860" i="9"/>
  <c r="B9860" i="9" s="1"/>
  <c r="A9859" i="9"/>
  <c r="B9859" i="9" s="1"/>
  <c r="A9858" i="9"/>
  <c r="B9858" i="9" s="1"/>
  <c r="A9857" i="9"/>
  <c r="B9857" i="9" s="1"/>
  <c r="A9856" i="9"/>
  <c r="B9856" i="9" s="1"/>
  <c r="A9855" i="9"/>
  <c r="B9855" i="9" s="1"/>
  <c r="A9854" i="9"/>
  <c r="B9854" i="9" s="1"/>
  <c r="A9853" i="9"/>
  <c r="B9853" i="9" s="1"/>
  <c r="A9852" i="9"/>
  <c r="B9852" i="9" s="1"/>
  <c r="A9851" i="9"/>
  <c r="B9851" i="9" s="1"/>
  <c r="A9850" i="9"/>
  <c r="B9850" i="9" s="1"/>
  <c r="A9849" i="9"/>
  <c r="B9849" i="9" s="1"/>
  <c r="A9848" i="9"/>
  <c r="B9848" i="9" s="1"/>
  <c r="A9847" i="9"/>
  <c r="B9847" i="9" s="1"/>
  <c r="A9846" i="9"/>
  <c r="B9846" i="9" s="1"/>
  <c r="A9845" i="9"/>
  <c r="B9845" i="9" s="1"/>
  <c r="A9844" i="9"/>
  <c r="B9844" i="9" s="1"/>
  <c r="A9843" i="9"/>
  <c r="B9843" i="9" s="1"/>
  <c r="A9842" i="9"/>
  <c r="B9842" i="9" s="1"/>
  <c r="A9841" i="9"/>
  <c r="B9841" i="9" s="1"/>
  <c r="A9840" i="9"/>
  <c r="B9840" i="9" s="1"/>
  <c r="A9839" i="9"/>
  <c r="B9839" i="9" s="1"/>
  <c r="A9838" i="9"/>
  <c r="B9838" i="9" s="1"/>
  <c r="A9837" i="9"/>
  <c r="B9837" i="9" s="1"/>
  <c r="A9836" i="9"/>
  <c r="B9836" i="9" s="1"/>
  <c r="A9835" i="9"/>
  <c r="B9835" i="9" s="1"/>
  <c r="A9834" i="9"/>
  <c r="B9834" i="9" s="1"/>
  <c r="A9833" i="9"/>
  <c r="B9833" i="9" s="1"/>
  <c r="A9832" i="9"/>
  <c r="B9832" i="9" s="1"/>
  <c r="A9831" i="9"/>
  <c r="B9831" i="9" s="1"/>
  <c r="A9830" i="9"/>
  <c r="B9830" i="9" s="1"/>
  <c r="A9829" i="9"/>
  <c r="B9829" i="9" s="1"/>
  <c r="A9828" i="9"/>
  <c r="B9828" i="9" s="1"/>
  <c r="A9827" i="9"/>
  <c r="B9827" i="9" s="1"/>
  <c r="A9826" i="9"/>
  <c r="B9826" i="9" s="1"/>
  <c r="A9825" i="9"/>
  <c r="B9825" i="9" s="1"/>
  <c r="A9824" i="9"/>
  <c r="B9824" i="9" s="1"/>
  <c r="A9823" i="9"/>
  <c r="B9823" i="9" s="1"/>
  <c r="A9822" i="9"/>
  <c r="B9822" i="9" s="1"/>
  <c r="A9821" i="9"/>
  <c r="B9821" i="9" s="1"/>
  <c r="A9820" i="9"/>
  <c r="B9820" i="9" s="1"/>
  <c r="A9819" i="9"/>
  <c r="B9819" i="9" s="1"/>
  <c r="A9818" i="9"/>
  <c r="B9818" i="9" s="1"/>
  <c r="A9817" i="9"/>
  <c r="B9817" i="9" s="1"/>
  <c r="A9816" i="9"/>
  <c r="B9816" i="9" s="1"/>
  <c r="A9815" i="9"/>
  <c r="B9815" i="9" s="1"/>
  <c r="A9814" i="9"/>
  <c r="B9814" i="9" s="1"/>
  <c r="A9813" i="9"/>
  <c r="B9813" i="9" s="1"/>
  <c r="A9812" i="9"/>
  <c r="B9812" i="9" s="1"/>
  <c r="A9811" i="9"/>
  <c r="B9811" i="9" s="1"/>
  <c r="A9810" i="9"/>
  <c r="B9810" i="9" s="1"/>
  <c r="A9809" i="9"/>
  <c r="B9809" i="9" s="1"/>
  <c r="A9808" i="9"/>
  <c r="B9808" i="9" s="1"/>
  <c r="A9807" i="9"/>
  <c r="B9807" i="9" s="1"/>
  <c r="A9806" i="9"/>
  <c r="B9806" i="9" s="1"/>
  <c r="A9805" i="9"/>
  <c r="B9805" i="9" s="1"/>
  <c r="A9804" i="9"/>
  <c r="B9804" i="9" s="1"/>
  <c r="A9803" i="9"/>
  <c r="B9803" i="9" s="1"/>
  <c r="A9802" i="9"/>
  <c r="B9802" i="9" s="1"/>
  <c r="A9801" i="9"/>
  <c r="B9801" i="9" s="1"/>
  <c r="A9800" i="9"/>
  <c r="B9800" i="9" s="1"/>
  <c r="A9799" i="9"/>
  <c r="B9799" i="9" s="1"/>
  <c r="A9798" i="9"/>
  <c r="B9798" i="9" s="1"/>
  <c r="A9797" i="9"/>
  <c r="B9797" i="9" s="1"/>
  <c r="A9796" i="9"/>
  <c r="B9796" i="9" s="1"/>
  <c r="A9795" i="9"/>
  <c r="B9795" i="9" s="1"/>
  <c r="A9794" i="9"/>
  <c r="B9794" i="9" s="1"/>
  <c r="A9793" i="9"/>
  <c r="B9793" i="9" s="1"/>
  <c r="A9792" i="9"/>
  <c r="B9792" i="9" s="1"/>
  <c r="A9791" i="9"/>
  <c r="B9791" i="9" s="1"/>
  <c r="A9790" i="9"/>
  <c r="B9790" i="9" s="1"/>
  <c r="A9789" i="9"/>
  <c r="B9789" i="9" s="1"/>
  <c r="A9788" i="9"/>
  <c r="B9788" i="9" s="1"/>
  <c r="A9787" i="9"/>
  <c r="B9787" i="9" s="1"/>
  <c r="A9786" i="9"/>
  <c r="B9786" i="9" s="1"/>
  <c r="A9785" i="9"/>
  <c r="B9785" i="9" s="1"/>
  <c r="A9784" i="9"/>
  <c r="B9784" i="9" s="1"/>
  <c r="A9783" i="9"/>
  <c r="B9783" i="9" s="1"/>
  <c r="A9782" i="9"/>
  <c r="B9782" i="9" s="1"/>
  <c r="A9781" i="9"/>
  <c r="B9781" i="9" s="1"/>
  <c r="A9780" i="9"/>
  <c r="B9780" i="9" s="1"/>
  <c r="A9779" i="9"/>
  <c r="B9779" i="9" s="1"/>
  <c r="A9778" i="9"/>
  <c r="B9778" i="9" s="1"/>
  <c r="A9777" i="9"/>
  <c r="B9777" i="9" s="1"/>
  <c r="A9776" i="9"/>
  <c r="B9776" i="9" s="1"/>
  <c r="A9775" i="9"/>
  <c r="B9775" i="9" s="1"/>
  <c r="A9774" i="9"/>
  <c r="B9774" i="9" s="1"/>
  <c r="A9773" i="9"/>
  <c r="B9773" i="9" s="1"/>
  <c r="A9772" i="9"/>
  <c r="B9772" i="9" s="1"/>
  <c r="A9771" i="9"/>
  <c r="B9771" i="9" s="1"/>
  <c r="A9770" i="9"/>
  <c r="B9770" i="9" s="1"/>
  <c r="A9769" i="9"/>
  <c r="B9769" i="9" s="1"/>
  <c r="A9768" i="9"/>
  <c r="B9768" i="9" s="1"/>
  <c r="A9767" i="9"/>
  <c r="B9767" i="9" s="1"/>
  <c r="A9766" i="9"/>
  <c r="B9766" i="9" s="1"/>
  <c r="A9765" i="9"/>
  <c r="B9765" i="9" s="1"/>
  <c r="A9764" i="9"/>
  <c r="B9764" i="9" s="1"/>
  <c r="A9763" i="9"/>
  <c r="B9763" i="9" s="1"/>
  <c r="A9762" i="9"/>
  <c r="B9762" i="9" s="1"/>
  <c r="A9761" i="9"/>
  <c r="B9761" i="9" s="1"/>
  <c r="A9760" i="9"/>
  <c r="B9760" i="9" s="1"/>
  <c r="A9759" i="9"/>
  <c r="B9759" i="9" s="1"/>
  <c r="A9758" i="9"/>
  <c r="B9758" i="9" s="1"/>
  <c r="A9757" i="9"/>
  <c r="B9757" i="9" s="1"/>
  <c r="A9756" i="9"/>
  <c r="B9756" i="9" s="1"/>
  <c r="A9755" i="9"/>
  <c r="B9755" i="9" s="1"/>
  <c r="A9754" i="9"/>
  <c r="B9754" i="9" s="1"/>
  <c r="A9753" i="9"/>
  <c r="B9753" i="9" s="1"/>
  <c r="A9752" i="9"/>
  <c r="B9752" i="9" s="1"/>
  <c r="A9751" i="9"/>
  <c r="B9751" i="9" s="1"/>
  <c r="A9750" i="9"/>
  <c r="B9750" i="9" s="1"/>
  <c r="A9749" i="9"/>
  <c r="B9749" i="9" s="1"/>
  <c r="A9748" i="9"/>
  <c r="B9748" i="9" s="1"/>
  <c r="A9747" i="9"/>
  <c r="B9747" i="9" s="1"/>
  <c r="A9746" i="9"/>
  <c r="B9746" i="9" s="1"/>
  <c r="A9745" i="9"/>
  <c r="B9745" i="9" s="1"/>
  <c r="A9744" i="9"/>
  <c r="B9744" i="9" s="1"/>
  <c r="A9743" i="9"/>
  <c r="B9743" i="9" s="1"/>
  <c r="A9742" i="9"/>
  <c r="B9742" i="9" s="1"/>
  <c r="A9741" i="9"/>
  <c r="B9741" i="9" s="1"/>
  <c r="A9740" i="9"/>
  <c r="B9740" i="9" s="1"/>
  <c r="A9739" i="9"/>
  <c r="B9739" i="9" s="1"/>
  <c r="A9738" i="9"/>
  <c r="B9738" i="9" s="1"/>
  <c r="A9737" i="9"/>
  <c r="B9737" i="9" s="1"/>
  <c r="A9736" i="9"/>
  <c r="B9736" i="9" s="1"/>
  <c r="A9735" i="9"/>
  <c r="B9735" i="9" s="1"/>
  <c r="A9734" i="9"/>
  <c r="B9734" i="9" s="1"/>
  <c r="A9733" i="9"/>
  <c r="B9733" i="9" s="1"/>
  <c r="A9732" i="9"/>
  <c r="B9732" i="9" s="1"/>
  <c r="A9731" i="9"/>
  <c r="B9731" i="9" s="1"/>
  <c r="A9730" i="9"/>
  <c r="B9730" i="9" s="1"/>
  <c r="A9729" i="9"/>
  <c r="B9729" i="9" s="1"/>
  <c r="A9728" i="9"/>
  <c r="B9728" i="9" s="1"/>
  <c r="A9727" i="9"/>
  <c r="B9727" i="9" s="1"/>
  <c r="A9726" i="9"/>
  <c r="B9726" i="9" s="1"/>
  <c r="A9725" i="9"/>
  <c r="B9725" i="9" s="1"/>
  <c r="A9724" i="9"/>
  <c r="B9724" i="9" s="1"/>
  <c r="A9723" i="9"/>
  <c r="B9723" i="9" s="1"/>
  <c r="A9722" i="9"/>
  <c r="B9722" i="9" s="1"/>
  <c r="A9721" i="9"/>
  <c r="B9721" i="9" s="1"/>
  <c r="A9720" i="9"/>
  <c r="B9720" i="9" s="1"/>
  <c r="A9719" i="9"/>
  <c r="B9719" i="9" s="1"/>
  <c r="A9718" i="9"/>
  <c r="B9718" i="9" s="1"/>
  <c r="A9717" i="9"/>
  <c r="B9717" i="9" s="1"/>
  <c r="A9716" i="9"/>
  <c r="B9716" i="9" s="1"/>
  <c r="A9715" i="9"/>
  <c r="B9715" i="9" s="1"/>
  <c r="A9714" i="9"/>
  <c r="B9714" i="9" s="1"/>
  <c r="A9713" i="9"/>
  <c r="B9713" i="9" s="1"/>
  <c r="A9712" i="9"/>
  <c r="B9712" i="9" s="1"/>
  <c r="A9711" i="9"/>
  <c r="B9711" i="9" s="1"/>
  <c r="A9710" i="9"/>
  <c r="B9710" i="9" s="1"/>
  <c r="A9709" i="9"/>
  <c r="B9709" i="9" s="1"/>
  <c r="A9708" i="9"/>
  <c r="B9708" i="9" s="1"/>
  <c r="A9707" i="9"/>
  <c r="B9707" i="9" s="1"/>
  <c r="A9706" i="9"/>
  <c r="B9706" i="9" s="1"/>
  <c r="A9705" i="9"/>
  <c r="B9705" i="9" s="1"/>
  <c r="A9704" i="9"/>
  <c r="B9704" i="9" s="1"/>
  <c r="A9703" i="9"/>
  <c r="B9703" i="9" s="1"/>
  <c r="A9702" i="9"/>
  <c r="B9702" i="9" s="1"/>
  <c r="A9701" i="9"/>
  <c r="B9701" i="9" s="1"/>
  <c r="A9700" i="9"/>
  <c r="B9700" i="9" s="1"/>
  <c r="A9699" i="9"/>
  <c r="B9699" i="9" s="1"/>
  <c r="A9698" i="9"/>
  <c r="B9698" i="9" s="1"/>
  <c r="A9697" i="9"/>
  <c r="B9697" i="9" s="1"/>
  <c r="A9696" i="9"/>
  <c r="B9696" i="9" s="1"/>
  <c r="A9695" i="9"/>
  <c r="B9695" i="9" s="1"/>
  <c r="A9694" i="9"/>
  <c r="B9694" i="9" s="1"/>
  <c r="A9693" i="9"/>
  <c r="B9693" i="9" s="1"/>
  <c r="A9692" i="9"/>
  <c r="B9692" i="9" s="1"/>
  <c r="A9691" i="9"/>
  <c r="B9691" i="9" s="1"/>
  <c r="A9690" i="9"/>
  <c r="B9690" i="9" s="1"/>
  <c r="A9689" i="9"/>
  <c r="B9689" i="9" s="1"/>
  <c r="A9688" i="9"/>
  <c r="B9688" i="9" s="1"/>
  <c r="A9687" i="9"/>
  <c r="B9687" i="9" s="1"/>
  <c r="A9686" i="9"/>
  <c r="B9686" i="9" s="1"/>
  <c r="A9685" i="9"/>
  <c r="B9685" i="9" s="1"/>
  <c r="A9684" i="9"/>
  <c r="B9684" i="9" s="1"/>
  <c r="A9683" i="9"/>
  <c r="B9683" i="9" s="1"/>
  <c r="A9682" i="9"/>
  <c r="B9682" i="9" s="1"/>
  <c r="A9681" i="9"/>
  <c r="B9681" i="9" s="1"/>
  <c r="A9680" i="9"/>
  <c r="B9680" i="9" s="1"/>
  <c r="A9679" i="9"/>
  <c r="B9679" i="9" s="1"/>
  <c r="A9678" i="9"/>
  <c r="B9678" i="9" s="1"/>
  <c r="A9677" i="9"/>
  <c r="B9677" i="9" s="1"/>
  <c r="A9676" i="9"/>
  <c r="B9676" i="9" s="1"/>
  <c r="A9675" i="9"/>
  <c r="B9675" i="9" s="1"/>
  <c r="A9674" i="9"/>
  <c r="B9674" i="9" s="1"/>
  <c r="A9673" i="9"/>
  <c r="B9673" i="9" s="1"/>
  <c r="A9672" i="9"/>
  <c r="B9672" i="9" s="1"/>
  <c r="A9671" i="9"/>
  <c r="B9671" i="9" s="1"/>
  <c r="A9670" i="9"/>
  <c r="B9670" i="9" s="1"/>
  <c r="A9669" i="9"/>
  <c r="B9669" i="9" s="1"/>
  <c r="A9668" i="9"/>
  <c r="B9668" i="9" s="1"/>
  <c r="A9667" i="9"/>
  <c r="B9667" i="9" s="1"/>
  <c r="A9666" i="9"/>
  <c r="B9666" i="9" s="1"/>
  <c r="A9665" i="9"/>
  <c r="B9665" i="9" s="1"/>
  <c r="A9664" i="9"/>
  <c r="B9664" i="9" s="1"/>
  <c r="A9663" i="9"/>
  <c r="B9663" i="9" s="1"/>
  <c r="A9662" i="9"/>
  <c r="B9662" i="9" s="1"/>
  <c r="A9661" i="9"/>
  <c r="B9661" i="9" s="1"/>
  <c r="A9660" i="9"/>
  <c r="B9660" i="9" s="1"/>
  <c r="A9659" i="9"/>
  <c r="B9659" i="9" s="1"/>
  <c r="A9658" i="9"/>
  <c r="B9658" i="9" s="1"/>
  <c r="A9657" i="9"/>
  <c r="B9657" i="9" s="1"/>
  <c r="A9656" i="9"/>
  <c r="B9656" i="9" s="1"/>
  <c r="A9655" i="9"/>
  <c r="B9655" i="9" s="1"/>
  <c r="A9654" i="9"/>
  <c r="B9654" i="9" s="1"/>
  <c r="A9653" i="9"/>
  <c r="B9653" i="9" s="1"/>
  <c r="A9652" i="9"/>
  <c r="B9652" i="9" s="1"/>
  <c r="A9651" i="9"/>
  <c r="B9651" i="9" s="1"/>
  <c r="A9650" i="9"/>
  <c r="B9650" i="9" s="1"/>
  <c r="A9649" i="9"/>
  <c r="B9649" i="9" s="1"/>
  <c r="A9648" i="9"/>
  <c r="B9648" i="9" s="1"/>
  <c r="A9647" i="9"/>
  <c r="B9647" i="9" s="1"/>
  <c r="A9646" i="9"/>
  <c r="B9646" i="9" s="1"/>
  <c r="A9645" i="9"/>
  <c r="B9645" i="9" s="1"/>
  <c r="A9644" i="9"/>
  <c r="B9644" i="9" s="1"/>
  <c r="A9643" i="9"/>
  <c r="B9643" i="9" s="1"/>
  <c r="A9642" i="9"/>
  <c r="B9642" i="9" s="1"/>
  <c r="A9641" i="9"/>
  <c r="B9641" i="9" s="1"/>
  <c r="A9640" i="9"/>
  <c r="B9640" i="9" s="1"/>
  <c r="A9639" i="9"/>
  <c r="B9639" i="9" s="1"/>
  <c r="A9638" i="9"/>
  <c r="B9638" i="9" s="1"/>
  <c r="A9637" i="9"/>
  <c r="B9637" i="9" s="1"/>
  <c r="A9636" i="9"/>
  <c r="B9636" i="9" s="1"/>
  <c r="A9635" i="9"/>
  <c r="B9635" i="9" s="1"/>
  <c r="A9634" i="9"/>
  <c r="B9634" i="9" s="1"/>
  <c r="A9633" i="9"/>
  <c r="B9633" i="9" s="1"/>
  <c r="A9632" i="9"/>
  <c r="B9632" i="9" s="1"/>
  <c r="A9631" i="9"/>
  <c r="B9631" i="9" s="1"/>
  <c r="A9630" i="9"/>
  <c r="B9630" i="9" s="1"/>
  <c r="A9629" i="9"/>
  <c r="B9629" i="9" s="1"/>
  <c r="A9628" i="9"/>
  <c r="B9628" i="9" s="1"/>
  <c r="A9627" i="9"/>
  <c r="B9627" i="9" s="1"/>
  <c r="A9626" i="9"/>
  <c r="B9626" i="9" s="1"/>
  <c r="A9625" i="9"/>
  <c r="B9625" i="9" s="1"/>
  <c r="A9624" i="9"/>
  <c r="B9624" i="9" s="1"/>
  <c r="A9623" i="9"/>
  <c r="B9623" i="9" s="1"/>
  <c r="A9622" i="9"/>
  <c r="B9622" i="9" s="1"/>
  <c r="A9621" i="9"/>
  <c r="B9621" i="9" s="1"/>
  <c r="A9620" i="9"/>
  <c r="B9620" i="9" s="1"/>
  <c r="A9619" i="9"/>
  <c r="B9619" i="9" s="1"/>
  <c r="A9618" i="9"/>
  <c r="B9618" i="9" s="1"/>
  <c r="A9617" i="9"/>
  <c r="B9617" i="9" s="1"/>
  <c r="A9616" i="9"/>
  <c r="B9616" i="9" s="1"/>
  <c r="A9615" i="9"/>
  <c r="B9615" i="9" s="1"/>
  <c r="A9614" i="9"/>
  <c r="B9614" i="9" s="1"/>
  <c r="A9613" i="9"/>
  <c r="B9613" i="9" s="1"/>
  <c r="A9612" i="9"/>
  <c r="B9612" i="9" s="1"/>
  <c r="A9611" i="9"/>
  <c r="B9611" i="9" s="1"/>
  <c r="A9610" i="9"/>
  <c r="B9610" i="9" s="1"/>
  <c r="A9609" i="9"/>
  <c r="B9609" i="9" s="1"/>
  <c r="A9608" i="9"/>
  <c r="B9608" i="9" s="1"/>
  <c r="A9607" i="9"/>
  <c r="B9607" i="9" s="1"/>
  <c r="A9606" i="9"/>
  <c r="B9606" i="9" s="1"/>
  <c r="A9605" i="9"/>
  <c r="B9605" i="9" s="1"/>
  <c r="A9604" i="9"/>
  <c r="B9604" i="9" s="1"/>
  <c r="A9603" i="9"/>
  <c r="B9603" i="9" s="1"/>
  <c r="A9602" i="9"/>
  <c r="B9602" i="9" s="1"/>
  <c r="A9601" i="9"/>
  <c r="B9601" i="9" s="1"/>
  <c r="A9600" i="9"/>
  <c r="B9600" i="9" s="1"/>
  <c r="A9599" i="9"/>
  <c r="B9599" i="9" s="1"/>
  <c r="A9598" i="9"/>
  <c r="B9598" i="9" s="1"/>
  <c r="A9597" i="9"/>
  <c r="B9597" i="9" s="1"/>
  <c r="A9596" i="9"/>
  <c r="B9596" i="9" s="1"/>
  <c r="A9595" i="9"/>
  <c r="B9595" i="9" s="1"/>
  <c r="A9594" i="9"/>
  <c r="B9594" i="9" s="1"/>
  <c r="A9593" i="9"/>
  <c r="B9593" i="9" s="1"/>
  <c r="A9592" i="9"/>
  <c r="B9592" i="9" s="1"/>
  <c r="A9591" i="9"/>
  <c r="B9591" i="9" s="1"/>
  <c r="A9590" i="9"/>
  <c r="B9590" i="9" s="1"/>
  <c r="A9589" i="9"/>
  <c r="B9589" i="9" s="1"/>
  <c r="A9588" i="9"/>
  <c r="B9588" i="9" s="1"/>
  <c r="A9587" i="9"/>
  <c r="B9587" i="9" s="1"/>
  <c r="A9586" i="9"/>
  <c r="B9586" i="9" s="1"/>
  <c r="A9585" i="9"/>
  <c r="B9585" i="9" s="1"/>
  <c r="A9584" i="9"/>
  <c r="B9584" i="9" s="1"/>
  <c r="A9583" i="9"/>
  <c r="B9583" i="9" s="1"/>
  <c r="A9582" i="9"/>
  <c r="B9582" i="9" s="1"/>
  <c r="A9581" i="9"/>
  <c r="B9581" i="9" s="1"/>
  <c r="A9580" i="9"/>
  <c r="B9580" i="9" s="1"/>
  <c r="A9579" i="9"/>
  <c r="B9579" i="9" s="1"/>
  <c r="A9578" i="9"/>
  <c r="B9578" i="9" s="1"/>
  <c r="A9577" i="9"/>
  <c r="B9577" i="9" s="1"/>
  <c r="A9576" i="9"/>
  <c r="B9576" i="9" s="1"/>
  <c r="A9575" i="9"/>
  <c r="B9575" i="9" s="1"/>
  <c r="A9574" i="9"/>
  <c r="B9574" i="9" s="1"/>
  <c r="A9573" i="9"/>
  <c r="B9573" i="9" s="1"/>
  <c r="A9572" i="9"/>
  <c r="B9572" i="9" s="1"/>
  <c r="A9571" i="9"/>
  <c r="B9571" i="9" s="1"/>
  <c r="A9570" i="9"/>
  <c r="B9570" i="9" s="1"/>
  <c r="A9569" i="9"/>
  <c r="B9569" i="9" s="1"/>
  <c r="A9568" i="9"/>
  <c r="B9568" i="9" s="1"/>
  <c r="A9567" i="9"/>
  <c r="B9567" i="9" s="1"/>
  <c r="A9566" i="9"/>
  <c r="B9566" i="9" s="1"/>
  <c r="A9565" i="9"/>
  <c r="B9565" i="9" s="1"/>
  <c r="A9564" i="9"/>
  <c r="B9564" i="9" s="1"/>
  <c r="A9563" i="9"/>
  <c r="B9563" i="9" s="1"/>
  <c r="A9562" i="9"/>
  <c r="B9562" i="9" s="1"/>
  <c r="A9561" i="9"/>
  <c r="B9561" i="9" s="1"/>
  <c r="A9560" i="9"/>
  <c r="B9560" i="9" s="1"/>
  <c r="A9559" i="9"/>
  <c r="B9559" i="9" s="1"/>
  <c r="A9558" i="9"/>
  <c r="B9558" i="9" s="1"/>
  <c r="A9557" i="9"/>
  <c r="B9557" i="9" s="1"/>
  <c r="A9556" i="9"/>
  <c r="B9556" i="9" s="1"/>
  <c r="A9555" i="9"/>
  <c r="B9555" i="9" s="1"/>
  <c r="A9554" i="9"/>
  <c r="B9554" i="9" s="1"/>
  <c r="A9553" i="9"/>
  <c r="B9553" i="9" s="1"/>
  <c r="A9552" i="9"/>
  <c r="B9552" i="9" s="1"/>
  <c r="A9551" i="9"/>
  <c r="B9551" i="9" s="1"/>
  <c r="A9550" i="9"/>
  <c r="B9550" i="9" s="1"/>
  <c r="A9549" i="9"/>
  <c r="B9549" i="9" s="1"/>
  <c r="A9548" i="9"/>
  <c r="B9548" i="9" s="1"/>
  <c r="A9547" i="9"/>
  <c r="B9547" i="9" s="1"/>
  <c r="A9546" i="9"/>
  <c r="B9546" i="9" s="1"/>
  <c r="A9545" i="9"/>
  <c r="B9545" i="9" s="1"/>
  <c r="A9544" i="9"/>
  <c r="B9544" i="9" s="1"/>
  <c r="A9543" i="9"/>
  <c r="B9543" i="9" s="1"/>
  <c r="A9542" i="9"/>
  <c r="B9542" i="9" s="1"/>
  <c r="A9541" i="9"/>
  <c r="B9541" i="9" s="1"/>
  <c r="A9540" i="9"/>
  <c r="B9540" i="9" s="1"/>
  <c r="A9539" i="9"/>
  <c r="B9539" i="9" s="1"/>
  <c r="A9538" i="9"/>
  <c r="B9538" i="9" s="1"/>
  <c r="A9537" i="9"/>
  <c r="B9537" i="9" s="1"/>
  <c r="A9536" i="9"/>
  <c r="B9536" i="9" s="1"/>
  <c r="A9535" i="9"/>
  <c r="B9535" i="9" s="1"/>
  <c r="A9534" i="9"/>
  <c r="B9534" i="9" s="1"/>
  <c r="A9533" i="9"/>
  <c r="B9533" i="9" s="1"/>
  <c r="A9532" i="9"/>
  <c r="B9532" i="9" s="1"/>
  <c r="A9531" i="9"/>
  <c r="B9531" i="9" s="1"/>
  <c r="A9530" i="9"/>
  <c r="B9530" i="9" s="1"/>
  <c r="A9529" i="9"/>
  <c r="B9529" i="9" s="1"/>
  <c r="A9528" i="9"/>
  <c r="B9528" i="9" s="1"/>
  <c r="A9527" i="9"/>
  <c r="B9527" i="9" s="1"/>
  <c r="A9526" i="9"/>
  <c r="B9526" i="9" s="1"/>
  <c r="A9525" i="9"/>
  <c r="B9525" i="9" s="1"/>
  <c r="A9524" i="9"/>
  <c r="B9524" i="9" s="1"/>
  <c r="A9523" i="9"/>
  <c r="B9523" i="9" s="1"/>
  <c r="A9522" i="9"/>
  <c r="B9522" i="9" s="1"/>
  <c r="A9521" i="9"/>
  <c r="B9521" i="9" s="1"/>
  <c r="A9520" i="9"/>
  <c r="B9520" i="9" s="1"/>
  <c r="A9519" i="9"/>
  <c r="B9519" i="9" s="1"/>
  <c r="A9518" i="9"/>
  <c r="B9518" i="9" s="1"/>
  <c r="A9517" i="9"/>
  <c r="B9517" i="9" s="1"/>
  <c r="A9516" i="9"/>
  <c r="B9516" i="9" s="1"/>
  <c r="A9515" i="9"/>
  <c r="B9515" i="9" s="1"/>
  <c r="A9514" i="9"/>
  <c r="B9514" i="9" s="1"/>
  <c r="A9513" i="9"/>
  <c r="B9513" i="9" s="1"/>
  <c r="A9512" i="9"/>
  <c r="B9512" i="9" s="1"/>
  <c r="A9511" i="9"/>
  <c r="B9511" i="9" s="1"/>
  <c r="A9510" i="9"/>
  <c r="B9510" i="9" s="1"/>
  <c r="A9509" i="9"/>
  <c r="B9509" i="9" s="1"/>
  <c r="A9508" i="9"/>
  <c r="B9508" i="9" s="1"/>
  <c r="A9507" i="9"/>
  <c r="B9507" i="9" s="1"/>
  <c r="A9506" i="9"/>
  <c r="B9506" i="9" s="1"/>
  <c r="A9505" i="9"/>
  <c r="B9505" i="9" s="1"/>
  <c r="A9504" i="9"/>
  <c r="B9504" i="9" s="1"/>
  <c r="A9503" i="9"/>
  <c r="B9503" i="9" s="1"/>
  <c r="A9502" i="9"/>
  <c r="B9502" i="9" s="1"/>
  <c r="A9501" i="9"/>
  <c r="B9501" i="9" s="1"/>
  <c r="A9500" i="9"/>
  <c r="B9500" i="9" s="1"/>
  <c r="A9499" i="9"/>
  <c r="B9499" i="9" s="1"/>
  <c r="A9498" i="9"/>
  <c r="B9498" i="9" s="1"/>
  <c r="A9497" i="9"/>
  <c r="B9497" i="9" s="1"/>
  <c r="A9496" i="9"/>
  <c r="B9496" i="9" s="1"/>
  <c r="A9495" i="9"/>
  <c r="B9495" i="9" s="1"/>
  <c r="A9494" i="9"/>
  <c r="B9494" i="9" s="1"/>
  <c r="A9493" i="9"/>
  <c r="B9493" i="9" s="1"/>
  <c r="A9492" i="9"/>
  <c r="B9492" i="9" s="1"/>
  <c r="A9491" i="9"/>
  <c r="B9491" i="9" s="1"/>
  <c r="A9490" i="9"/>
  <c r="B9490" i="9" s="1"/>
  <c r="A9489" i="9"/>
  <c r="B9489" i="9" s="1"/>
  <c r="A9488" i="9"/>
  <c r="B9488" i="9" s="1"/>
  <c r="A9487" i="9"/>
  <c r="B9487" i="9" s="1"/>
  <c r="A9486" i="9"/>
  <c r="B9486" i="9" s="1"/>
  <c r="A9485" i="9"/>
  <c r="B9485" i="9" s="1"/>
  <c r="A9484" i="9"/>
  <c r="B9484" i="9" s="1"/>
  <c r="A9483" i="9"/>
  <c r="B9483" i="9" s="1"/>
  <c r="A9482" i="9"/>
  <c r="B9482" i="9" s="1"/>
  <c r="A9481" i="9"/>
  <c r="B9481" i="9" s="1"/>
  <c r="A9480" i="9"/>
  <c r="B9480" i="9" s="1"/>
  <c r="A9479" i="9"/>
  <c r="B9479" i="9" s="1"/>
  <c r="A9478" i="9"/>
  <c r="B9478" i="9" s="1"/>
  <c r="A9477" i="9"/>
  <c r="B9477" i="9" s="1"/>
  <c r="A9476" i="9"/>
  <c r="B9476" i="9" s="1"/>
  <c r="A9475" i="9"/>
  <c r="B9475" i="9" s="1"/>
  <c r="A9474" i="9"/>
  <c r="B9474" i="9" s="1"/>
  <c r="A9473" i="9"/>
  <c r="B9473" i="9" s="1"/>
  <c r="A9472" i="9"/>
  <c r="B9472" i="9" s="1"/>
  <c r="A9471" i="9"/>
  <c r="B9471" i="9" s="1"/>
  <c r="A9470" i="9"/>
  <c r="B9470" i="9" s="1"/>
  <c r="A9469" i="9"/>
  <c r="B9469" i="9" s="1"/>
  <c r="A9468" i="9"/>
  <c r="B9468" i="9" s="1"/>
  <c r="A9467" i="9"/>
  <c r="B9467" i="9" s="1"/>
  <c r="A9466" i="9"/>
  <c r="B9466" i="9" s="1"/>
  <c r="A9465" i="9"/>
  <c r="B9465" i="9" s="1"/>
  <c r="A9464" i="9"/>
  <c r="B9464" i="9" s="1"/>
  <c r="A9463" i="9"/>
  <c r="B9463" i="9" s="1"/>
  <c r="A9462" i="9"/>
  <c r="B9462" i="9" s="1"/>
  <c r="A9461" i="9"/>
  <c r="B9461" i="9" s="1"/>
  <c r="A9460" i="9"/>
  <c r="B9460" i="9" s="1"/>
  <c r="A9459" i="9"/>
  <c r="B9459" i="9" s="1"/>
  <c r="A9458" i="9"/>
  <c r="B9458" i="9" s="1"/>
  <c r="A9457" i="9"/>
  <c r="B9457" i="9" s="1"/>
  <c r="A9456" i="9"/>
  <c r="B9456" i="9" s="1"/>
  <c r="A9455" i="9"/>
  <c r="B9455" i="9" s="1"/>
  <c r="A9454" i="9"/>
  <c r="B9454" i="9" s="1"/>
  <c r="A9453" i="9"/>
  <c r="B9453" i="9" s="1"/>
  <c r="A9452" i="9"/>
  <c r="B9452" i="9" s="1"/>
  <c r="A9451" i="9"/>
  <c r="B9451" i="9" s="1"/>
  <c r="A9450" i="9"/>
  <c r="B9450" i="9" s="1"/>
  <c r="A9449" i="9"/>
  <c r="B9449" i="9" s="1"/>
  <c r="A9448" i="9"/>
  <c r="B9448" i="9" s="1"/>
  <c r="A9447" i="9"/>
  <c r="B9447" i="9" s="1"/>
  <c r="A9446" i="9"/>
  <c r="B9446" i="9" s="1"/>
  <c r="A9445" i="9"/>
  <c r="B9445" i="9" s="1"/>
  <c r="A9444" i="9"/>
  <c r="B9444" i="9" s="1"/>
  <c r="A9443" i="9"/>
  <c r="B9443" i="9" s="1"/>
  <c r="A9442" i="9"/>
  <c r="B9442" i="9" s="1"/>
  <c r="A9441" i="9"/>
  <c r="B9441" i="9" s="1"/>
  <c r="A9440" i="9"/>
  <c r="B9440" i="9" s="1"/>
  <c r="A9439" i="9"/>
  <c r="B9439" i="9" s="1"/>
  <c r="A9438" i="9"/>
  <c r="B9438" i="9" s="1"/>
  <c r="A9437" i="9"/>
  <c r="B9437" i="9" s="1"/>
  <c r="A9436" i="9"/>
  <c r="B9436" i="9" s="1"/>
  <c r="A9435" i="9"/>
  <c r="B9435" i="9" s="1"/>
  <c r="A9434" i="9"/>
  <c r="B9434" i="9" s="1"/>
  <c r="A9433" i="9"/>
  <c r="B9433" i="9" s="1"/>
  <c r="A9432" i="9"/>
  <c r="B9432" i="9" s="1"/>
  <c r="A9431" i="9"/>
  <c r="B9431" i="9" s="1"/>
  <c r="A9430" i="9"/>
  <c r="B9430" i="9" s="1"/>
  <c r="A9429" i="9"/>
  <c r="B9429" i="9" s="1"/>
  <c r="A9428" i="9"/>
  <c r="B9428" i="9" s="1"/>
  <c r="A9427" i="9"/>
  <c r="B9427" i="9" s="1"/>
  <c r="A9426" i="9"/>
  <c r="B9426" i="9" s="1"/>
  <c r="A9425" i="9"/>
  <c r="B9425" i="9" s="1"/>
  <c r="A9424" i="9"/>
  <c r="B9424" i="9" s="1"/>
  <c r="A9423" i="9"/>
  <c r="B9423" i="9" s="1"/>
  <c r="A9422" i="9"/>
  <c r="B9422" i="9" s="1"/>
  <c r="A9421" i="9"/>
  <c r="B9421" i="9" s="1"/>
  <c r="A9420" i="9"/>
  <c r="B9420" i="9" s="1"/>
  <c r="A9419" i="9"/>
  <c r="B9419" i="9" s="1"/>
  <c r="A9418" i="9"/>
  <c r="B9418" i="9" s="1"/>
  <c r="A9417" i="9"/>
  <c r="B9417" i="9" s="1"/>
  <c r="A9416" i="9"/>
  <c r="B9416" i="9" s="1"/>
  <c r="A9415" i="9"/>
  <c r="B9415" i="9" s="1"/>
  <c r="A9414" i="9"/>
  <c r="B9414" i="9" s="1"/>
  <c r="A9413" i="9"/>
  <c r="B9413" i="9" s="1"/>
  <c r="A9412" i="9"/>
  <c r="B9412" i="9" s="1"/>
  <c r="A9411" i="9"/>
  <c r="B9411" i="9" s="1"/>
  <c r="A9410" i="9"/>
  <c r="B9410" i="9" s="1"/>
  <c r="A9409" i="9"/>
  <c r="B9409" i="9" s="1"/>
  <c r="A9408" i="9"/>
  <c r="B9408" i="9" s="1"/>
  <c r="A9407" i="9"/>
  <c r="B9407" i="9" s="1"/>
  <c r="A9406" i="9"/>
  <c r="B9406" i="9" s="1"/>
  <c r="A9405" i="9"/>
  <c r="B9405" i="9" s="1"/>
  <c r="A9404" i="9"/>
  <c r="B9404" i="9" s="1"/>
  <c r="A9403" i="9"/>
  <c r="B9403" i="9" s="1"/>
  <c r="A9402" i="9"/>
  <c r="B9402" i="9" s="1"/>
  <c r="A9401" i="9"/>
  <c r="B9401" i="9" s="1"/>
  <c r="A9400" i="9"/>
  <c r="B9400" i="9" s="1"/>
  <c r="A9399" i="9"/>
  <c r="B9399" i="9" s="1"/>
  <c r="A9398" i="9"/>
  <c r="B9398" i="9" s="1"/>
  <c r="A9397" i="9"/>
  <c r="B9397" i="9" s="1"/>
  <c r="A9396" i="9"/>
  <c r="B9396" i="9" s="1"/>
  <c r="A9395" i="9"/>
  <c r="B9395" i="9" s="1"/>
  <c r="A9394" i="9"/>
  <c r="B9394" i="9" s="1"/>
  <c r="A9393" i="9"/>
  <c r="B9393" i="9" s="1"/>
  <c r="A9392" i="9"/>
  <c r="B9392" i="9" s="1"/>
  <c r="A9391" i="9"/>
  <c r="B9391" i="9" s="1"/>
  <c r="A9390" i="9"/>
  <c r="B9390" i="9" s="1"/>
  <c r="A9389" i="9"/>
  <c r="B9389" i="9" s="1"/>
  <c r="A9388" i="9"/>
  <c r="B9388" i="9" s="1"/>
  <c r="A9387" i="9"/>
  <c r="B9387" i="9" s="1"/>
  <c r="A9386" i="9"/>
  <c r="B9386" i="9" s="1"/>
  <c r="A9385" i="9"/>
  <c r="B9385" i="9" s="1"/>
  <c r="A9384" i="9"/>
  <c r="B9384" i="9" s="1"/>
  <c r="A9383" i="9"/>
  <c r="B9383" i="9" s="1"/>
  <c r="A9382" i="9"/>
  <c r="B9382" i="9" s="1"/>
  <c r="A9381" i="9"/>
  <c r="B9381" i="9" s="1"/>
  <c r="A9380" i="9"/>
  <c r="B9380" i="9" s="1"/>
  <c r="A9379" i="9"/>
  <c r="B9379" i="9" s="1"/>
  <c r="A9378" i="9"/>
  <c r="B9378" i="9" s="1"/>
  <c r="A9377" i="9"/>
  <c r="B9377" i="9" s="1"/>
  <c r="A9376" i="9"/>
  <c r="B9376" i="9" s="1"/>
  <c r="A9375" i="9"/>
  <c r="B9375" i="9" s="1"/>
  <c r="A9374" i="9"/>
  <c r="B9374" i="9" s="1"/>
  <c r="A9373" i="9"/>
  <c r="B9373" i="9" s="1"/>
  <c r="A9372" i="9"/>
  <c r="B9372" i="9" s="1"/>
  <c r="A9371" i="9"/>
  <c r="B9371" i="9" s="1"/>
  <c r="A9370" i="9"/>
  <c r="B9370" i="9" s="1"/>
  <c r="A9369" i="9"/>
  <c r="B9369" i="9" s="1"/>
  <c r="A9368" i="9"/>
  <c r="B9368" i="9" s="1"/>
  <c r="A9367" i="9"/>
  <c r="B9367" i="9" s="1"/>
  <c r="A9366" i="9"/>
  <c r="B9366" i="9" s="1"/>
  <c r="A9365" i="9"/>
  <c r="B9365" i="9" s="1"/>
  <c r="A9364" i="9"/>
  <c r="B9364" i="9" s="1"/>
  <c r="A9363" i="9"/>
  <c r="B9363" i="9" s="1"/>
  <c r="A9362" i="9"/>
  <c r="B9362" i="9" s="1"/>
  <c r="A9361" i="9"/>
  <c r="B9361" i="9" s="1"/>
  <c r="A9360" i="9"/>
  <c r="B9360" i="9" s="1"/>
  <c r="A9359" i="9"/>
  <c r="B9359" i="9" s="1"/>
  <c r="A9358" i="9"/>
  <c r="B9358" i="9" s="1"/>
  <c r="A9357" i="9"/>
  <c r="B9357" i="9" s="1"/>
  <c r="A9356" i="9"/>
  <c r="B9356" i="9" s="1"/>
  <c r="A9355" i="9"/>
  <c r="B9355" i="9" s="1"/>
  <c r="A9354" i="9"/>
  <c r="B9354" i="9" s="1"/>
  <c r="A9353" i="9"/>
  <c r="B9353" i="9" s="1"/>
  <c r="A9352" i="9"/>
  <c r="B9352" i="9" s="1"/>
  <c r="A9351" i="9"/>
  <c r="B9351" i="9" s="1"/>
  <c r="A9350" i="9"/>
  <c r="B9350" i="9" s="1"/>
  <c r="A9349" i="9"/>
  <c r="B9349" i="9" s="1"/>
  <c r="A9348" i="9"/>
  <c r="B9348" i="9" s="1"/>
  <c r="A9347" i="9"/>
  <c r="B9347" i="9" s="1"/>
  <c r="A9346" i="9"/>
  <c r="B9346" i="9" s="1"/>
  <c r="A9345" i="9"/>
  <c r="B9345" i="9" s="1"/>
  <c r="A9344" i="9"/>
  <c r="B9344" i="9" s="1"/>
  <c r="A9343" i="9"/>
  <c r="B9343" i="9" s="1"/>
  <c r="A9342" i="9"/>
  <c r="B9342" i="9" s="1"/>
  <c r="A9341" i="9"/>
  <c r="B9341" i="9" s="1"/>
  <c r="A9340" i="9"/>
  <c r="B9340" i="9" s="1"/>
  <c r="A9339" i="9"/>
  <c r="B9339" i="9" s="1"/>
  <c r="A9338" i="9"/>
  <c r="B9338" i="9" s="1"/>
  <c r="A9337" i="9"/>
  <c r="B9337" i="9" s="1"/>
  <c r="A9336" i="9"/>
  <c r="B9336" i="9" s="1"/>
  <c r="A9335" i="9"/>
  <c r="B9335" i="9" s="1"/>
  <c r="A9334" i="9"/>
  <c r="B9334" i="9" s="1"/>
  <c r="A9333" i="9"/>
  <c r="B9333" i="9" s="1"/>
  <c r="A9332" i="9"/>
  <c r="B9332" i="9" s="1"/>
  <c r="A9331" i="9"/>
  <c r="B9331" i="9" s="1"/>
  <c r="A9330" i="9"/>
  <c r="B9330" i="9" s="1"/>
  <c r="A9329" i="9"/>
  <c r="B9329" i="9" s="1"/>
  <c r="A9328" i="9"/>
  <c r="B9328" i="9" s="1"/>
  <c r="A9327" i="9"/>
  <c r="B9327" i="9" s="1"/>
  <c r="A9326" i="9"/>
  <c r="B9326" i="9" s="1"/>
  <c r="A9325" i="9"/>
  <c r="B9325" i="9" s="1"/>
  <c r="A9324" i="9"/>
  <c r="B9324" i="9" s="1"/>
  <c r="A9323" i="9"/>
  <c r="B9323" i="9" s="1"/>
  <c r="A9322" i="9"/>
  <c r="B9322" i="9" s="1"/>
  <c r="A9321" i="9"/>
  <c r="B9321" i="9" s="1"/>
  <c r="A9320" i="9"/>
  <c r="B9320" i="9" s="1"/>
  <c r="A9319" i="9"/>
  <c r="B9319" i="9" s="1"/>
  <c r="A9318" i="9"/>
  <c r="B9318" i="9" s="1"/>
  <c r="A9317" i="9"/>
  <c r="B9317" i="9" s="1"/>
  <c r="A9316" i="9"/>
  <c r="B9316" i="9" s="1"/>
  <c r="A9315" i="9"/>
  <c r="B9315" i="9" s="1"/>
  <c r="A9314" i="9"/>
  <c r="B9314" i="9" s="1"/>
  <c r="A9313" i="9"/>
  <c r="B9313" i="9" s="1"/>
  <c r="A9312" i="9"/>
  <c r="B9312" i="9" s="1"/>
  <c r="A9311" i="9"/>
  <c r="B9311" i="9" s="1"/>
  <c r="A9310" i="9"/>
  <c r="B9310" i="9" s="1"/>
  <c r="A9309" i="9"/>
  <c r="B9309" i="9" s="1"/>
  <c r="A9308" i="9"/>
  <c r="B9308" i="9" s="1"/>
  <c r="A9307" i="9"/>
  <c r="B9307" i="9" s="1"/>
  <c r="A9306" i="9"/>
  <c r="B9306" i="9" s="1"/>
  <c r="A9305" i="9"/>
  <c r="B9305" i="9" s="1"/>
  <c r="A9304" i="9"/>
  <c r="B9304" i="9" s="1"/>
  <c r="A9303" i="9"/>
  <c r="B9303" i="9" s="1"/>
  <c r="A9302" i="9"/>
  <c r="B9302" i="9" s="1"/>
  <c r="A9301" i="9"/>
  <c r="B9301" i="9" s="1"/>
  <c r="A9300" i="9"/>
  <c r="B9300" i="9" s="1"/>
  <c r="A9299" i="9"/>
  <c r="B9299" i="9" s="1"/>
  <c r="A9298" i="9"/>
  <c r="B9298" i="9" s="1"/>
  <c r="A9297" i="9"/>
  <c r="B9297" i="9" s="1"/>
  <c r="A9296" i="9"/>
  <c r="B9296" i="9" s="1"/>
  <c r="A9295" i="9"/>
  <c r="B9295" i="9" s="1"/>
  <c r="A9294" i="9"/>
  <c r="B9294" i="9" s="1"/>
  <c r="A9293" i="9"/>
  <c r="B9293" i="9" s="1"/>
  <c r="A9292" i="9"/>
  <c r="B9292" i="9" s="1"/>
  <c r="A9291" i="9"/>
  <c r="B9291" i="9" s="1"/>
  <c r="A9290" i="9"/>
  <c r="B9290" i="9" s="1"/>
  <c r="A9289" i="9"/>
  <c r="B9289" i="9" s="1"/>
  <c r="A9288" i="9"/>
  <c r="B9288" i="9" s="1"/>
  <c r="A9287" i="9"/>
  <c r="B9287" i="9" s="1"/>
  <c r="A9286" i="9"/>
  <c r="B9286" i="9" s="1"/>
  <c r="A9285" i="9"/>
  <c r="B9285" i="9" s="1"/>
  <c r="A9284" i="9"/>
  <c r="B9284" i="9" s="1"/>
  <c r="A9283" i="9"/>
  <c r="B9283" i="9" s="1"/>
  <c r="A9282" i="9"/>
  <c r="B9282" i="9" s="1"/>
  <c r="A9281" i="9"/>
  <c r="B9281" i="9" s="1"/>
  <c r="A9280" i="9"/>
  <c r="B9280" i="9" s="1"/>
  <c r="A9279" i="9"/>
  <c r="B9279" i="9" s="1"/>
  <c r="A9278" i="9"/>
  <c r="B9278" i="9" s="1"/>
  <c r="A9277" i="9"/>
  <c r="B9277" i="9" s="1"/>
  <c r="A9276" i="9"/>
  <c r="B9276" i="9" s="1"/>
  <c r="A9275" i="9"/>
  <c r="B9275" i="9" s="1"/>
  <c r="A9274" i="9"/>
  <c r="B9274" i="9" s="1"/>
  <c r="A9273" i="9"/>
  <c r="B9273" i="9" s="1"/>
  <c r="A9272" i="9"/>
  <c r="B9272" i="9" s="1"/>
  <c r="A9271" i="9"/>
  <c r="B9271" i="9" s="1"/>
  <c r="A9270" i="9"/>
  <c r="B9270" i="9" s="1"/>
  <c r="A9269" i="9"/>
  <c r="B9269" i="9" s="1"/>
  <c r="A9268" i="9"/>
  <c r="B9268" i="9" s="1"/>
  <c r="A9267" i="9"/>
  <c r="B9267" i="9" s="1"/>
  <c r="A9266" i="9"/>
  <c r="B9266" i="9" s="1"/>
  <c r="A9265" i="9"/>
  <c r="B9265" i="9" s="1"/>
  <c r="A9264" i="9"/>
  <c r="B9264" i="9" s="1"/>
  <c r="A9263" i="9"/>
  <c r="B9263" i="9" s="1"/>
  <c r="A9262" i="9"/>
  <c r="B9262" i="9" s="1"/>
  <c r="A9261" i="9"/>
  <c r="B9261" i="9" s="1"/>
  <c r="A9260" i="9"/>
  <c r="B9260" i="9" s="1"/>
  <c r="A9259" i="9"/>
  <c r="B9259" i="9" s="1"/>
  <c r="A9258" i="9"/>
  <c r="B9258" i="9" s="1"/>
  <c r="A9257" i="9"/>
  <c r="B9257" i="9" s="1"/>
  <c r="A9256" i="9"/>
  <c r="B9256" i="9" s="1"/>
  <c r="A9255" i="9"/>
  <c r="B9255" i="9" s="1"/>
  <c r="A9254" i="9"/>
  <c r="B9254" i="9" s="1"/>
  <c r="A9253" i="9"/>
  <c r="B9253" i="9" s="1"/>
  <c r="A9252" i="9"/>
  <c r="B9252" i="9" s="1"/>
  <c r="A9251" i="9"/>
  <c r="B9251" i="9" s="1"/>
  <c r="A9250" i="9"/>
  <c r="B9250" i="9" s="1"/>
  <c r="A9249" i="9"/>
  <c r="B9249" i="9" s="1"/>
  <c r="A9248" i="9"/>
  <c r="B9248" i="9" s="1"/>
  <c r="A9247" i="9"/>
  <c r="B9247" i="9" s="1"/>
  <c r="A9246" i="9"/>
  <c r="B9246" i="9" s="1"/>
  <c r="A9245" i="9"/>
  <c r="B9245" i="9" s="1"/>
  <c r="A9244" i="9"/>
  <c r="B9244" i="9" s="1"/>
  <c r="A9243" i="9"/>
  <c r="B9243" i="9" s="1"/>
  <c r="A9242" i="9"/>
  <c r="B9242" i="9" s="1"/>
  <c r="A9241" i="9"/>
  <c r="B9241" i="9" s="1"/>
  <c r="A9240" i="9"/>
  <c r="B9240" i="9" s="1"/>
  <c r="A9239" i="9"/>
  <c r="B9239" i="9" s="1"/>
  <c r="A9238" i="9"/>
  <c r="B9238" i="9" s="1"/>
  <c r="A9237" i="9"/>
  <c r="B9237" i="9" s="1"/>
  <c r="A9236" i="9"/>
  <c r="B9236" i="9" s="1"/>
  <c r="A9235" i="9"/>
  <c r="B9235" i="9" s="1"/>
  <c r="A9234" i="9"/>
  <c r="B9234" i="9" s="1"/>
  <c r="A9233" i="9"/>
  <c r="B9233" i="9" s="1"/>
  <c r="A9232" i="9"/>
  <c r="B9232" i="9" s="1"/>
  <c r="A9231" i="9"/>
  <c r="B9231" i="9" s="1"/>
  <c r="A9230" i="9"/>
  <c r="B9230" i="9" s="1"/>
  <c r="A9229" i="9"/>
  <c r="B9229" i="9" s="1"/>
  <c r="A9228" i="9"/>
  <c r="B9228" i="9" s="1"/>
  <c r="A9227" i="9"/>
  <c r="B9227" i="9" s="1"/>
  <c r="A9226" i="9"/>
  <c r="B9226" i="9" s="1"/>
  <c r="A9225" i="9"/>
  <c r="B9225" i="9" s="1"/>
  <c r="A9224" i="9"/>
  <c r="B9224" i="9" s="1"/>
  <c r="A9223" i="9"/>
  <c r="B9223" i="9" s="1"/>
  <c r="A9222" i="9"/>
  <c r="B9222" i="9" s="1"/>
  <c r="A9221" i="9"/>
  <c r="B9221" i="9" s="1"/>
  <c r="A9220" i="9"/>
  <c r="B9220" i="9" s="1"/>
  <c r="A9219" i="9"/>
  <c r="B9219" i="9" s="1"/>
  <c r="A9218" i="9"/>
  <c r="B9218" i="9" s="1"/>
  <c r="A9217" i="9"/>
  <c r="B9217" i="9" s="1"/>
  <c r="A9216" i="9"/>
  <c r="B9216" i="9" s="1"/>
  <c r="A9215" i="9"/>
  <c r="B9215" i="9" s="1"/>
  <c r="A9214" i="9"/>
  <c r="B9214" i="9" s="1"/>
  <c r="A9213" i="9"/>
  <c r="B9213" i="9" s="1"/>
  <c r="A9212" i="9"/>
  <c r="B9212" i="9" s="1"/>
  <c r="A9211" i="9"/>
  <c r="B9211" i="9" s="1"/>
  <c r="A9210" i="9"/>
  <c r="B9210" i="9" s="1"/>
  <c r="A9209" i="9"/>
  <c r="B9209" i="9" s="1"/>
  <c r="A9208" i="9"/>
  <c r="B9208" i="9" s="1"/>
  <c r="A9207" i="9"/>
  <c r="B9207" i="9" s="1"/>
  <c r="A9206" i="9"/>
  <c r="B9206" i="9" s="1"/>
  <c r="A9205" i="9"/>
  <c r="B9205" i="9" s="1"/>
  <c r="A9204" i="9"/>
  <c r="B9204" i="9" s="1"/>
  <c r="A9203" i="9"/>
  <c r="B9203" i="9" s="1"/>
  <c r="A9202" i="9"/>
  <c r="B9202" i="9" s="1"/>
  <c r="A9201" i="9"/>
  <c r="B9201" i="9" s="1"/>
  <c r="A9200" i="9"/>
  <c r="B9200" i="9" s="1"/>
  <c r="A9199" i="9"/>
  <c r="B9199" i="9" s="1"/>
  <c r="A9198" i="9"/>
  <c r="B9198" i="9" s="1"/>
  <c r="A9197" i="9"/>
  <c r="B9197" i="9" s="1"/>
  <c r="A9196" i="9"/>
  <c r="B9196" i="9" s="1"/>
  <c r="A9195" i="9"/>
  <c r="B9195" i="9" s="1"/>
  <c r="A9194" i="9"/>
  <c r="B9194" i="9" s="1"/>
  <c r="A9193" i="9"/>
  <c r="B9193" i="9" s="1"/>
  <c r="A9192" i="9"/>
  <c r="B9192" i="9" s="1"/>
  <c r="A9191" i="9"/>
  <c r="B9191" i="9" s="1"/>
  <c r="A9190" i="9"/>
  <c r="B9190" i="9" s="1"/>
  <c r="A9189" i="9"/>
  <c r="B9189" i="9" s="1"/>
  <c r="A9188" i="9"/>
  <c r="B9188" i="9" s="1"/>
  <c r="A9187" i="9"/>
  <c r="B9187" i="9" s="1"/>
  <c r="A9186" i="9"/>
  <c r="B9186" i="9" s="1"/>
  <c r="A9185" i="9"/>
  <c r="B9185" i="9" s="1"/>
  <c r="A9184" i="9"/>
  <c r="B9184" i="9" s="1"/>
  <c r="A9183" i="9"/>
  <c r="B9183" i="9" s="1"/>
  <c r="A9182" i="9"/>
  <c r="B9182" i="9" s="1"/>
  <c r="A9181" i="9"/>
  <c r="B9181" i="9" s="1"/>
  <c r="A9180" i="9"/>
  <c r="B9180" i="9" s="1"/>
  <c r="A9179" i="9"/>
  <c r="B9179" i="9" s="1"/>
  <c r="A9178" i="9"/>
  <c r="B9178" i="9" s="1"/>
  <c r="A9177" i="9"/>
  <c r="B9177" i="9" s="1"/>
  <c r="A9176" i="9"/>
  <c r="B9176" i="9" s="1"/>
  <c r="A9175" i="9"/>
  <c r="B9175" i="9" s="1"/>
  <c r="A9174" i="9"/>
  <c r="B9174" i="9" s="1"/>
  <c r="A9173" i="9"/>
  <c r="B9173" i="9" s="1"/>
  <c r="A9172" i="9"/>
  <c r="B9172" i="9" s="1"/>
  <c r="A9171" i="9"/>
  <c r="B9171" i="9" s="1"/>
  <c r="A9170" i="9"/>
  <c r="B9170" i="9" s="1"/>
  <c r="A9169" i="9"/>
  <c r="B9169" i="9" s="1"/>
  <c r="A9168" i="9"/>
  <c r="B9168" i="9" s="1"/>
  <c r="A9167" i="9"/>
  <c r="B9167" i="9" s="1"/>
  <c r="A9166" i="9"/>
  <c r="B9166" i="9" s="1"/>
  <c r="A9165" i="9"/>
  <c r="B9165" i="9" s="1"/>
  <c r="A9164" i="9"/>
  <c r="B9164" i="9" s="1"/>
  <c r="A9163" i="9"/>
  <c r="B9163" i="9" s="1"/>
  <c r="A9162" i="9"/>
  <c r="B9162" i="9" s="1"/>
  <c r="A9161" i="9"/>
  <c r="B9161" i="9" s="1"/>
  <c r="A9160" i="9"/>
  <c r="B9160" i="9" s="1"/>
  <c r="A9159" i="9"/>
  <c r="B9159" i="9" s="1"/>
  <c r="A9158" i="9"/>
  <c r="B9158" i="9" s="1"/>
  <c r="A9157" i="9"/>
  <c r="B9157" i="9" s="1"/>
  <c r="A9156" i="9"/>
  <c r="B9156" i="9" s="1"/>
  <c r="A9155" i="9"/>
  <c r="B9155" i="9" s="1"/>
  <c r="A9154" i="9"/>
  <c r="B9154" i="9" s="1"/>
  <c r="A9153" i="9"/>
  <c r="B9153" i="9" s="1"/>
  <c r="A9152" i="9"/>
  <c r="B9152" i="9" s="1"/>
  <c r="A9151" i="9"/>
  <c r="B9151" i="9" s="1"/>
  <c r="A9150" i="9"/>
  <c r="B9150" i="9" s="1"/>
  <c r="A9149" i="9"/>
  <c r="B9149" i="9" s="1"/>
  <c r="A9148" i="9"/>
  <c r="B9148" i="9" s="1"/>
  <c r="A9147" i="9"/>
  <c r="B9147" i="9" s="1"/>
  <c r="A9146" i="9"/>
  <c r="B9146" i="9" s="1"/>
  <c r="A9145" i="9"/>
  <c r="B9145" i="9" s="1"/>
  <c r="A9144" i="9"/>
  <c r="B9144" i="9" s="1"/>
  <c r="A9143" i="9"/>
  <c r="B9143" i="9" s="1"/>
  <c r="A9142" i="9"/>
  <c r="B9142" i="9" s="1"/>
  <c r="A9141" i="9"/>
  <c r="B9141" i="9" s="1"/>
  <c r="A9140" i="9"/>
  <c r="B9140" i="9" s="1"/>
  <c r="A9139" i="9"/>
  <c r="B9139" i="9" s="1"/>
  <c r="A9138" i="9"/>
  <c r="B9138" i="9" s="1"/>
  <c r="A9137" i="9"/>
  <c r="B9137" i="9" s="1"/>
  <c r="A9136" i="9"/>
  <c r="B9136" i="9" s="1"/>
  <c r="A9135" i="9"/>
  <c r="B9135" i="9" s="1"/>
  <c r="A9134" i="9"/>
  <c r="B9134" i="9" s="1"/>
  <c r="A9133" i="9"/>
  <c r="B9133" i="9" s="1"/>
  <c r="A9132" i="9"/>
  <c r="B9132" i="9" s="1"/>
  <c r="A9131" i="9"/>
  <c r="B9131" i="9" s="1"/>
  <c r="A9130" i="9"/>
  <c r="B9130" i="9" s="1"/>
  <c r="A9129" i="9"/>
  <c r="B9129" i="9" s="1"/>
  <c r="A9128" i="9"/>
  <c r="B9128" i="9" s="1"/>
  <c r="A9127" i="9"/>
  <c r="B9127" i="9" s="1"/>
  <c r="A9126" i="9"/>
  <c r="B9126" i="9" s="1"/>
  <c r="A9125" i="9"/>
  <c r="B9125" i="9" s="1"/>
  <c r="A9124" i="9"/>
  <c r="B9124" i="9" s="1"/>
  <c r="A9123" i="9"/>
  <c r="B9123" i="9" s="1"/>
  <c r="A9122" i="9"/>
  <c r="B9122" i="9" s="1"/>
  <c r="A9121" i="9"/>
  <c r="B9121" i="9" s="1"/>
  <c r="A9120" i="9"/>
  <c r="B9120" i="9" s="1"/>
  <c r="A9119" i="9"/>
  <c r="B9119" i="9" s="1"/>
  <c r="A9118" i="9"/>
  <c r="B9118" i="9" s="1"/>
  <c r="A9117" i="9"/>
  <c r="B9117" i="9" s="1"/>
  <c r="A9116" i="9"/>
  <c r="B9116" i="9" s="1"/>
  <c r="A9115" i="9"/>
  <c r="B9115" i="9" s="1"/>
  <c r="A9114" i="9"/>
  <c r="B9114" i="9" s="1"/>
  <c r="A9113" i="9"/>
  <c r="B9113" i="9" s="1"/>
  <c r="A9112" i="9"/>
  <c r="B9112" i="9" s="1"/>
  <c r="A9111" i="9"/>
  <c r="B9111" i="9" s="1"/>
  <c r="A9110" i="9"/>
  <c r="B9110" i="9" s="1"/>
  <c r="A9109" i="9"/>
  <c r="B9109" i="9" s="1"/>
  <c r="A9108" i="9"/>
  <c r="B9108" i="9" s="1"/>
  <c r="A9107" i="9"/>
  <c r="B9107" i="9" s="1"/>
  <c r="A9106" i="9"/>
  <c r="B9106" i="9" s="1"/>
  <c r="A9105" i="9"/>
  <c r="B9105" i="9" s="1"/>
  <c r="A9104" i="9"/>
  <c r="B9104" i="9" s="1"/>
  <c r="A9103" i="9"/>
  <c r="B9103" i="9" s="1"/>
  <c r="A9102" i="9"/>
  <c r="B9102" i="9" s="1"/>
  <c r="A9101" i="9"/>
  <c r="B9101" i="9" s="1"/>
  <c r="A9100" i="9"/>
  <c r="B9100" i="9" s="1"/>
  <c r="A9099" i="9"/>
  <c r="B9099" i="9" s="1"/>
  <c r="A9098" i="9"/>
  <c r="B9098" i="9" s="1"/>
  <c r="A9097" i="9"/>
  <c r="B9097" i="9" s="1"/>
  <c r="A9096" i="9"/>
  <c r="B9096" i="9" s="1"/>
  <c r="A9095" i="9"/>
  <c r="B9095" i="9" s="1"/>
  <c r="A9094" i="9"/>
  <c r="B9094" i="9" s="1"/>
  <c r="A9093" i="9"/>
  <c r="B9093" i="9" s="1"/>
  <c r="A9092" i="9"/>
  <c r="B9092" i="9" s="1"/>
  <c r="A9091" i="9"/>
  <c r="B9091" i="9" s="1"/>
  <c r="A9090" i="9"/>
  <c r="B9090" i="9" s="1"/>
  <c r="A9089" i="9"/>
  <c r="B9089" i="9" s="1"/>
  <c r="A9088" i="9"/>
  <c r="B9088" i="9" s="1"/>
  <c r="A9087" i="9"/>
  <c r="B9087" i="9" s="1"/>
  <c r="A9086" i="9"/>
  <c r="B9086" i="9" s="1"/>
  <c r="A9085" i="9"/>
  <c r="B9085" i="9" s="1"/>
  <c r="A9084" i="9"/>
  <c r="B9084" i="9" s="1"/>
  <c r="A9083" i="9"/>
  <c r="B9083" i="9" s="1"/>
  <c r="A9082" i="9"/>
  <c r="B9082" i="9" s="1"/>
  <c r="A9081" i="9"/>
  <c r="B9081" i="9" s="1"/>
  <c r="A9080" i="9"/>
  <c r="B9080" i="9" s="1"/>
  <c r="A9079" i="9"/>
  <c r="B9079" i="9" s="1"/>
  <c r="A9078" i="9"/>
  <c r="B9078" i="9" s="1"/>
  <c r="A9077" i="9"/>
  <c r="B9077" i="9" s="1"/>
  <c r="A9076" i="9"/>
  <c r="B9076" i="9" s="1"/>
  <c r="A9075" i="9"/>
  <c r="B9075" i="9" s="1"/>
  <c r="A9074" i="9"/>
  <c r="B9074" i="9" s="1"/>
  <c r="A9073" i="9"/>
  <c r="B9073" i="9" s="1"/>
  <c r="A9072" i="9"/>
  <c r="B9072" i="9" s="1"/>
  <c r="A9071" i="9"/>
  <c r="B9071" i="9" s="1"/>
  <c r="A9070" i="9"/>
  <c r="B9070" i="9" s="1"/>
  <c r="A9069" i="9"/>
  <c r="B9069" i="9" s="1"/>
  <c r="A9068" i="9"/>
  <c r="B9068" i="9" s="1"/>
  <c r="A9067" i="9"/>
  <c r="B9067" i="9" s="1"/>
  <c r="A9066" i="9"/>
  <c r="B9066" i="9" s="1"/>
  <c r="A9065" i="9"/>
  <c r="B9065" i="9" s="1"/>
  <c r="A9064" i="9"/>
  <c r="B9064" i="9" s="1"/>
  <c r="A9063" i="9"/>
  <c r="B9063" i="9" s="1"/>
  <c r="A9062" i="9"/>
  <c r="B9062" i="9" s="1"/>
  <c r="A9061" i="9"/>
  <c r="B9061" i="9" s="1"/>
  <c r="A9060" i="9"/>
  <c r="B9060" i="9" s="1"/>
  <c r="A9059" i="9"/>
  <c r="B9059" i="9" s="1"/>
  <c r="A9058" i="9"/>
  <c r="B9058" i="9" s="1"/>
  <c r="A9057" i="9"/>
  <c r="B9057" i="9" s="1"/>
  <c r="A9056" i="9"/>
  <c r="B9056" i="9" s="1"/>
  <c r="A9055" i="9"/>
  <c r="B9055" i="9" s="1"/>
  <c r="A9054" i="9"/>
  <c r="B9054" i="9" s="1"/>
  <c r="A9053" i="9"/>
  <c r="B9053" i="9" s="1"/>
  <c r="A9052" i="9"/>
  <c r="B9052" i="9" s="1"/>
  <c r="A9051" i="9"/>
  <c r="B9051" i="9" s="1"/>
  <c r="A9050" i="9"/>
  <c r="B9050" i="9" s="1"/>
  <c r="A9049" i="9"/>
  <c r="B9049" i="9" s="1"/>
  <c r="A9048" i="9"/>
  <c r="B9048" i="9" s="1"/>
  <c r="A9047" i="9"/>
  <c r="B9047" i="9" s="1"/>
  <c r="A9046" i="9"/>
  <c r="B9046" i="9" s="1"/>
  <c r="A9045" i="9"/>
  <c r="B9045" i="9" s="1"/>
  <c r="A9044" i="9"/>
  <c r="B9044" i="9" s="1"/>
  <c r="A9043" i="9"/>
  <c r="B9043" i="9" s="1"/>
  <c r="A9042" i="9"/>
  <c r="B9042" i="9" s="1"/>
  <c r="A9041" i="9"/>
  <c r="B9041" i="9" s="1"/>
  <c r="A9040" i="9"/>
  <c r="B9040" i="9" s="1"/>
  <c r="A9039" i="9"/>
  <c r="B9039" i="9" s="1"/>
  <c r="A9038" i="9"/>
  <c r="B9038" i="9" s="1"/>
  <c r="A9037" i="9"/>
  <c r="B9037" i="9" s="1"/>
  <c r="A9036" i="9"/>
  <c r="B9036" i="9" s="1"/>
  <c r="A9035" i="9"/>
  <c r="B9035" i="9" s="1"/>
  <c r="A9034" i="9"/>
  <c r="B9034" i="9" s="1"/>
  <c r="A9033" i="9"/>
  <c r="B9033" i="9" s="1"/>
  <c r="A9032" i="9"/>
  <c r="B9032" i="9" s="1"/>
  <c r="A9031" i="9"/>
  <c r="B9031" i="9" s="1"/>
  <c r="A9030" i="9"/>
  <c r="B9030" i="9" s="1"/>
  <c r="A9029" i="9"/>
  <c r="B9029" i="9" s="1"/>
  <c r="A9028" i="9"/>
  <c r="B9028" i="9" s="1"/>
  <c r="A9027" i="9"/>
  <c r="B9027" i="9" s="1"/>
  <c r="A9026" i="9"/>
  <c r="B9026" i="9" s="1"/>
  <c r="A9025" i="9"/>
  <c r="B9025" i="9" s="1"/>
  <c r="A9024" i="9"/>
  <c r="B9024" i="9" s="1"/>
  <c r="A9023" i="9"/>
  <c r="B9023" i="9" s="1"/>
  <c r="A9022" i="9"/>
  <c r="B9022" i="9" s="1"/>
  <c r="A9021" i="9"/>
  <c r="B9021" i="9" s="1"/>
  <c r="A9020" i="9"/>
  <c r="B9020" i="9" s="1"/>
  <c r="A9019" i="9"/>
  <c r="B9019" i="9" s="1"/>
  <c r="A9018" i="9"/>
  <c r="B9018" i="9" s="1"/>
  <c r="A9017" i="9"/>
  <c r="B9017" i="9" s="1"/>
  <c r="A9016" i="9"/>
  <c r="B9016" i="9" s="1"/>
  <c r="A9015" i="9"/>
  <c r="B9015" i="9" s="1"/>
  <c r="A9014" i="9"/>
  <c r="B9014" i="9" s="1"/>
  <c r="A9013" i="9"/>
  <c r="B9013" i="9" s="1"/>
  <c r="A9012" i="9"/>
  <c r="B9012" i="9" s="1"/>
  <c r="A9011" i="9"/>
  <c r="B9011" i="9" s="1"/>
  <c r="A9010" i="9"/>
  <c r="B9010" i="9" s="1"/>
  <c r="A9009" i="9"/>
  <c r="B9009" i="9" s="1"/>
  <c r="A9008" i="9"/>
  <c r="B9008" i="9" s="1"/>
  <c r="A9007" i="9"/>
  <c r="B9007" i="9" s="1"/>
  <c r="A9006" i="9"/>
  <c r="B9006" i="9" s="1"/>
  <c r="A9005" i="9"/>
  <c r="B9005" i="9" s="1"/>
  <c r="A9004" i="9"/>
  <c r="B9004" i="9" s="1"/>
  <c r="A9003" i="9"/>
  <c r="B9003" i="9" s="1"/>
  <c r="A9002" i="9"/>
  <c r="B9002" i="9" s="1"/>
  <c r="A9001" i="9"/>
  <c r="B9001" i="9" s="1"/>
  <c r="A9000" i="9"/>
  <c r="B9000" i="9" s="1"/>
  <c r="A8999" i="9"/>
  <c r="B8999" i="9" s="1"/>
  <c r="A8998" i="9"/>
  <c r="B8998" i="9" s="1"/>
  <c r="A8997" i="9"/>
  <c r="B8997" i="9" s="1"/>
  <c r="A8996" i="9"/>
  <c r="B8996" i="9" s="1"/>
  <c r="A8995" i="9"/>
  <c r="B8995" i="9" s="1"/>
  <c r="A8994" i="9"/>
  <c r="B8994" i="9" s="1"/>
  <c r="A8993" i="9"/>
  <c r="B8993" i="9" s="1"/>
  <c r="A8992" i="9"/>
  <c r="B8992" i="9" s="1"/>
  <c r="A8991" i="9"/>
  <c r="B8991" i="9" s="1"/>
  <c r="A8990" i="9"/>
  <c r="B8990" i="9" s="1"/>
  <c r="A8989" i="9"/>
  <c r="B8989" i="9" s="1"/>
  <c r="A8988" i="9"/>
  <c r="B8988" i="9" s="1"/>
  <c r="A8987" i="9"/>
  <c r="B8987" i="9" s="1"/>
  <c r="A8986" i="9"/>
  <c r="B8986" i="9" s="1"/>
  <c r="A8985" i="9"/>
  <c r="B8985" i="9" s="1"/>
  <c r="A8984" i="9"/>
  <c r="B8984" i="9" s="1"/>
  <c r="A8983" i="9"/>
  <c r="B8983" i="9" s="1"/>
  <c r="A8982" i="9"/>
  <c r="B8982" i="9" s="1"/>
  <c r="A8981" i="9"/>
  <c r="B8981" i="9" s="1"/>
  <c r="A8980" i="9"/>
  <c r="B8980" i="9" s="1"/>
  <c r="A8979" i="9"/>
  <c r="B8979" i="9" s="1"/>
  <c r="A8978" i="9"/>
  <c r="B8978" i="9" s="1"/>
  <c r="A8977" i="9"/>
  <c r="B8977" i="9" s="1"/>
  <c r="A8976" i="9"/>
  <c r="B8976" i="9" s="1"/>
  <c r="A8975" i="9"/>
  <c r="B8975" i="9" s="1"/>
  <c r="A8974" i="9"/>
  <c r="B8974" i="9" s="1"/>
  <c r="A8973" i="9"/>
  <c r="B8973" i="9" s="1"/>
  <c r="A8972" i="9"/>
  <c r="B8972" i="9" s="1"/>
  <c r="A8971" i="9"/>
  <c r="B8971" i="9" s="1"/>
  <c r="A8970" i="9"/>
  <c r="B8970" i="9" s="1"/>
  <c r="A8969" i="9"/>
  <c r="B8969" i="9" s="1"/>
  <c r="A8968" i="9"/>
  <c r="B8968" i="9" s="1"/>
  <c r="A8967" i="9"/>
  <c r="B8967" i="9" s="1"/>
  <c r="A8966" i="9"/>
  <c r="B8966" i="9" s="1"/>
  <c r="A8965" i="9"/>
  <c r="B8965" i="9" s="1"/>
  <c r="A8964" i="9"/>
  <c r="B8964" i="9" s="1"/>
  <c r="A8963" i="9"/>
  <c r="B8963" i="9" s="1"/>
  <c r="A8962" i="9"/>
  <c r="B8962" i="9" s="1"/>
  <c r="A8961" i="9"/>
  <c r="B8961" i="9" s="1"/>
  <c r="A8960" i="9"/>
  <c r="B8960" i="9" s="1"/>
  <c r="A8959" i="9"/>
  <c r="B8959" i="9" s="1"/>
  <c r="A8958" i="9"/>
  <c r="B8958" i="9" s="1"/>
  <c r="A8957" i="9"/>
  <c r="B8957" i="9" s="1"/>
  <c r="A8956" i="9"/>
  <c r="B8956" i="9" s="1"/>
  <c r="A8955" i="9"/>
  <c r="B8955" i="9" s="1"/>
  <c r="A8954" i="9"/>
  <c r="B8954" i="9" s="1"/>
  <c r="A8953" i="9"/>
  <c r="B8953" i="9" s="1"/>
  <c r="A8952" i="9"/>
  <c r="B8952" i="9" s="1"/>
  <c r="A8951" i="9"/>
  <c r="B8951" i="9" s="1"/>
  <c r="A8950" i="9"/>
  <c r="B8950" i="9" s="1"/>
  <c r="A8949" i="9"/>
  <c r="B8949" i="9" s="1"/>
  <c r="A8948" i="9"/>
  <c r="B8948" i="9" s="1"/>
  <c r="A8947" i="9"/>
  <c r="B8947" i="9" s="1"/>
  <c r="A8946" i="9"/>
  <c r="B8946" i="9" s="1"/>
  <c r="A8945" i="9"/>
  <c r="B8945" i="9" s="1"/>
  <c r="A8944" i="9"/>
  <c r="B8944" i="9" s="1"/>
  <c r="A8943" i="9"/>
  <c r="B8943" i="9" s="1"/>
  <c r="A8942" i="9"/>
  <c r="B8942" i="9" s="1"/>
  <c r="A8941" i="9"/>
  <c r="B8941" i="9" s="1"/>
  <c r="A8940" i="9"/>
  <c r="B8940" i="9" s="1"/>
  <c r="A8939" i="9"/>
  <c r="B8939" i="9" s="1"/>
  <c r="A8938" i="9"/>
  <c r="B8938" i="9" s="1"/>
  <c r="A8937" i="9"/>
  <c r="B8937" i="9" s="1"/>
  <c r="A8936" i="9"/>
  <c r="B8936" i="9" s="1"/>
  <c r="A8935" i="9"/>
  <c r="B8935" i="9" s="1"/>
  <c r="A8934" i="9"/>
  <c r="B8934" i="9" s="1"/>
  <c r="A8933" i="9"/>
  <c r="B8933" i="9" s="1"/>
  <c r="A8932" i="9"/>
  <c r="B8932" i="9" s="1"/>
  <c r="A8931" i="9"/>
  <c r="B8931" i="9" s="1"/>
  <c r="A8930" i="9"/>
  <c r="B8930" i="9" s="1"/>
  <c r="A8929" i="9"/>
  <c r="B8929" i="9" s="1"/>
  <c r="A8928" i="9"/>
  <c r="B8928" i="9" s="1"/>
  <c r="A8927" i="9"/>
  <c r="B8927" i="9" s="1"/>
  <c r="A8926" i="9"/>
  <c r="B8926" i="9" s="1"/>
  <c r="A8925" i="9"/>
  <c r="B8925" i="9" s="1"/>
  <c r="A8924" i="9"/>
  <c r="B8924" i="9" s="1"/>
  <c r="A8923" i="9"/>
  <c r="B8923" i="9" s="1"/>
  <c r="A8922" i="9"/>
  <c r="B8922" i="9" s="1"/>
  <c r="A8921" i="9"/>
  <c r="B8921" i="9" s="1"/>
  <c r="A8920" i="9"/>
  <c r="B8920" i="9" s="1"/>
  <c r="A8919" i="9"/>
  <c r="B8919" i="9" s="1"/>
  <c r="A8918" i="9"/>
  <c r="B8918" i="9" s="1"/>
  <c r="A8917" i="9"/>
  <c r="B8917" i="9" s="1"/>
  <c r="A8916" i="9"/>
  <c r="B8916" i="9" s="1"/>
  <c r="A8915" i="9"/>
  <c r="B8915" i="9" s="1"/>
  <c r="A8914" i="9"/>
  <c r="B8914" i="9" s="1"/>
  <c r="A8913" i="9"/>
  <c r="B8913" i="9" s="1"/>
  <c r="A8912" i="9"/>
  <c r="B8912" i="9" s="1"/>
  <c r="A8911" i="9"/>
  <c r="B8911" i="9" s="1"/>
  <c r="A8910" i="9"/>
  <c r="B8910" i="9" s="1"/>
  <c r="A8909" i="9"/>
  <c r="B8909" i="9" s="1"/>
  <c r="A8908" i="9"/>
  <c r="B8908" i="9" s="1"/>
  <c r="A8907" i="9"/>
  <c r="B8907" i="9" s="1"/>
  <c r="A8906" i="9"/>
  <c r="B8906" i="9" s="1"/>
  <c r="A8905" i="9"/>
  <c r="B8905" i="9" s="1"/>
  <c r="A8904" i="9"/>
  <c r="B8904" i="9" s="1"/>
  <c r="A8903" i="9"/>
  <c r="B8903" i="9" s="1"/>
  <c r="A8902" i="9"/>
  <c r="B8902" i="9" s="1"/>
  <c r="A8901" i="9"/>
  <c r="B8901" i="9" s="1"/>
  <c r="A8900" i="9"/>
  <c r="B8900" i="9" s="1"/>
  <c r="A8899" i="9"/>
  <c r="B8899" i="9" s="1"/>
  <c r="A8898" i="9"/>
  <c r="B8898" i="9" s="1"/>
  <c r="A8897" i="9"/>
  <c r="B8897" i="9" s="1"/>
  <c r="A8896" i="9"/>
  <c r="B8896" i="9" s="1"/>
  <c r="A8895" i="9"/>
  <c r="B8895" i="9" s="1"/>
  <c r="A8894" i="9"/>
  <c r="B8894" i="9" s="1"/>
  <c r="A8893" i="9"/>
  <c r="B8893" i="9" s="1"/>
  <c r="A8892" i="9"/>
  <c r="B8892" i="9" s="1"/>
  <c r="A8891" i="9"/>
  <c r="B8891" i="9" s="1"/>
  <c r="A8890" i="9"/>
  <c r="B8890" i="9" s="1"/>
  <c r="A8889" i="9"/>
  <c r="B8889" i="9" s="1"/>
  <c r="A8888" i="9"/>
  <c r="B8888" i="9" s="1"/>
  <c r="A8887" i="9"/>
  <c r="B8887" i="9" s="1"/>
  <c r="A8886" i="9"/>
  <c r="B8886" i="9" s="1"/>
  <c r="A8885" i="9"/>
  <c r="B8885" i="9" s="1"/>
  <c r="A8884" i="9"/>
  <c r="B8884" i="9" s="1"/>
  <c r="A8883" i="9"/>
  <c r="B8883" i="9" s="1"/>
  <c r="A8882" i="9"/>
  <c r="B8882" i="9" s="1"/>
  <c r="A8881" i="9"/>
  <c r="B8881" i="9" s="1"/>
  <c r="A8880" i="9"/>
  <c r="B8880" i="9" s="1"/>
  <c r="A8879" i="9"/>
  <c r="B8879" i="9" s="1"/>
  <c r="A8878" i="9"/>
  <c r="B8878" i="9" s="1"/>
  <c r="A8877" i="9"/>
  <c r="B8877" i="9" s="1"/>
  <c r="A8876" i="9"/>
  <c r="B8876" i="9" s="1"/>
  <c r="A8875" i="9"/>
  <c r="B8875" i="9" s="1"/>
  <c r="A8874" i="9"/>
  <c r="B8874" i="9" s="1"/>
  <c r="A8873" i="9"/>
  <c r="B8873" i="9" s="1"/>
  <c r="A8872" i="9"/>
  <c r="B8872" i="9" s="1"/>
  <c r="A8871" i="9"/>
  <c r="B8871" i="9" s="1"/>
  <c r="A8870" i="9"/>
  <c r="B8870" i="9" s="1"/>
  <c r="A8869" i="9"/>
  <c r="B8869" i="9" s="1"/>
  <c r="A8868" i="9"/>
  <c r="B8868" i="9" s="1"/>
  <c r="A8867" i="9"/>
  <c r="B8867" i="9" s="1"/>
  <c r="A8866" i="9"/>
  <c r="B8866" i="9" s="1"/>
  <c r="A8865" i="9"/>
  <c r="B8865" i="9" s="1"/>
  <c r="A8864" i="9"/>
  <c r="B8864" i="9" s="1"/>
  <c r="A8863" i="9"/>
  <c r="B8863" i="9" s="1"/>
  <c r="A8862" i="9"/>
  <c r="B8862" i="9" s="1"/>
  <c r="A8861" i="9"/>
  <c r="B8861" i="9" s="1"/>
  <c r="A8860" i="9"/>
  <c r="B8860" i="9" s="1"/>
  <c r="A8859" i="9"/>
  <c r="B8859" i="9" s="1"/>
  <c r="A8858" i="9"/>
  <c r="B8858" i="9" s="1"/>
  <c r="A8857" i="9"/>
  <c r="B8857" i="9" s="1"/>
  <c r="A8856" i="9"/>
  <c r="B8856" i="9" s="1"/>
  <c r="A8855" i="9"/>
  <c r="B8855" i="9" s="1"/>
  <c r="A8854" i="9"/>
  <c r="B8854" i="9" s="1"/>
  <c r="A8853" i="9"/>
  <c r="B8853" i="9" s="1"/>
  <c r="A8852" i="9"/>
  <c r="B8852" i="9" s="1"/>
  <c r="A8851" i="9"/>
  <c r="B8851" i="9" s="1"/>
  <c r="A8850" i="9"/>
  <c r="B8850" i="9" s="1"/>
  <c r="A8849" i="9"/>
  <c r="B8849" i="9" s="1"/>
  <c r="A8848" i="9"/>
  <c r="B8848" i="9" s="1"/>
  <c r="A8847" i="9"/>
  <c r="B8847" i="9" s="1"/>
  <c r="A8846" i="9"/>
  <c r="B8846" i="9" s="1"/>
  <c r="A8845" i="9"/>
  <c r="B8845" i="9" s="1"/>
  <c r="A8844" i="9"/>
  <c r="B8844" i="9" s="1"/>
  <c r="A8843" i="9"/>
  <c r="B8843" i="9" s="1"/>
  <c r="A8842" i="9"/>
  <c r="B8842" i="9" s="1"/>
  <c r="A8841" i="9"/>
  <c r="B8841" i="9" s="1"/>
  <c r="A8840" i="9"/>
  <c r="B8840" i="9" s="1"/>
  <c r="A8839" i="9"/>
  <c r="B8839" i="9" s="1"/>
  <c r="A8838" i="9"/>
  <c r="B8838" i="9" s="1"/>
  <c r="A8837" i="9"/>
  <c r="B8837" i="9" s="1"/>
  <c r="A8836" i="9"/>
  <c r="B8836" i="9" s="1"/>
  <c r="A8835" i="9"/>
  <c r="B8835" i="9" s="1"/>
  <c r="A8834" i="9"/>
  <c r="B8834" i="9" s="1"/>
  <c r="A8833" i="9"/>
  <c r="B8833" i="9" s="1"/>
  <c r="A8832" i="9"/>
  <c r="B8832" i="9" s="1"/>
  <c r="A8831" i="9"/>
  <c r="B8831" i="9" s="1"/>
  <c r="A8830" i="9"/>
  <c r="B8830" i="9" s="1"/>
  <c r="A8829" i="9"/>
  <c r="B8829" i="9" s="1"/>
  <c r="A8828" i="9"/>
  <c r="B8828" i="9" s="1"/>
  <c r="A8827" i="9"/>
  <c r="B8827" i="9" s="1"/>
  <c r="A8826" i="9"/>
  <c r="B8826" i="9" s="1"/>
  <c r="A8825" i="9"/>
  <c r="B8825" i="9" s="1"/>
  <c r="A8824" i="9"/>
  <c r="B8824" i="9" s="1"/>
  <c r="A8823" i="9"/>
  <c r="B8823" i="9" s="1"/>
  <c r="A8822" i="9"/>
  <c r="B8822" i="9" s="1"/>
  <c r="A8821" i="9"/>
  <c r="B8821" i="9" s="1"/>
  <c r="A8820" i="9"/>
  <c r="B8820" i="9" s="1"/>
  <c r="A8819" i="9"/>
  <c r="B8819" i="9" s="1"/>
  <c r="A8818" i="9"/>
  <c r="B8818" i="9" s="1"/>
  <c r="A8817" i="9"/>
  <c r="B8817" i="9" s="1"/>
  <c r="A8816" i="9"/>
  <c r="B8816" i="9" s="1"/>
  <c r="A8815" i="9"/>
  <c r="B8815" i="9" s="1"/>
  <c r="A8814" i="9"/>
  <c r="B8814" i="9" s="1"/>
  <c r="A8813" i="9"/>
  <c r="B8813" i="9" s="1"/>
  <c r="A8812" i="9"/>
  <c r="B8812" i="9" s="1"/>
  <c r="A8811" i="9"/>
  <c r="B8811" i="9" s="1"/>
  <c r="A8810" i="9"/>
  <c r="B8810" i="9" s="1"/>
  <c r="A8809" i="9"/>
  <c r="B8809" i="9" s="1"/>
  <c r="A8808" i="9"/>
  <c r="B8808" i="9" s="1"/>
  <c r="A8807" i="9"/>
  <c r="B8807" i="9" s="1"/>
  <c r="A8806" i="9"/>
  <c r="B8806" i="9" s="1"/>
  <c r="A8805" i="9"/>
  <c r="B8805" i="9" s="1"/>
  <c r="A8804" i="9"/>
  <c r="B8804" i="9" s="1"/>
  <c r="A8803" i="9"/>
  <c r="B8803" i="9" s="1"/>
  <c r="A8802" i="9"/>
  <c r="B8802" i="9" s="1"/>
  <c r="A8801" i="9"/>
  <c r="B8801" i="9" s="1"/>
  <c r="A8800" i="9"/>
  <c r="B8800" i="9" s="1"/>
  <c r="A8799" i="9"/>
  <c r="B8799" i="9" s="1"/>
  <c r="A8798" i="9"/>
  <c r="B8798" i="9" s="1"/>
  <c r="A8797" i="9"/>
  <c r="B8797" i="9" s="1"/>
  <c r="A8796" i="9"/>
  <c r="B8796" i="9" s="1"/>
  <c r="A8795" i="9"/>
  <c r="B8795" i="9" s="1"/>
  <c r="A8794" i="9"/>
  <c r="B8794" i="9" s="1"/>
  <c r="A8793" i="9"/>
  <c r="B8793" i="9" s="1"/>
  <c r="A8792" i="9"/>
  <c r="B8792" i="9" s="1"/>
  <c r="A8791" i="9"/>
  <c r="B8791" i="9" s="1"/>
  <c r="A8790" i="9"/>
  <c r="B8790" i="9" s="1"/>
  <c r="A8789" i="9"/>
  <c r="B8789" i="9" s="1"/>
  <c r="A8788" i="9"/>
  <c r="B8788" i="9" s="1"/>
  <c r="A8787" i="9"/>
  <c r="B8787" i="9" s="1"/>
  <c r="A8786" i="9"/>
  <c r="B8786" i="9" s="1"/>
  <c r="A8785" i="9"/>
  <c r="B8785" i="9" s="1"/>
  <c r="A8784" i="9"/>
  <c r="B8784" i="9" s="1"/>
  <c r="A8783" i="9"/>
  <c r="B8783" i="9" s="1"/>
  <c r="A8782" i="9"/>
  <c r="B8782" i="9" s="1"/>
  <c r="A8781" i="9"/>
  <c r="B8781" i="9" s="1"/>
  <c r="A8780" i="9"/>
  <c r="B8780" i="9" s="1"/>
  <c r="A8779" i="9"/>
  <c r="B8779" i="9" s="1"/>
  <c r="A8778" i="9"/>
  <c r="B8778" i="9" s="1"/>
  <c r="A8777" i="9"/>
  <c r="B8777" i="9" s="1"/>
  <c r="A8776" i="9"/>
  <c r="B8776" i="9" s="1"/>
  <c r="A8775" i="9"/>
  <c r="B8775" i="9" s="1"/>
  <c r="A8774" i="9"/>
  <c r="B8774" i="9" s="1"/>
  <c r="A8773" i="9"/>
  <c r="B8773" i="9" s="1"/>
  <c r="A8772" i="9"/>
  <c r="B8772" i="9" s="1"/>
  <c r="A8771" i="9"/>
  <c r="B8771" i="9" s="1"/>
  <c r="A8770" i="9"/>
  <c r="B8770" i="9" s="1"/>
  <c r="A8769" i="9"/>
  <c r="B8769" i="9" s="1"/>
  <c r="A8768" i="9"/>
  <c r="B8768" i="9" s="1"/>
  <c r="A8767" i="9"/>
  <c r="B8767" i="9" s="1"/>
  <c r="A8766" i="9"/>
  <c r="B8766" i="9" s="1"/>
  <c r="A8765" i="9"/>
  <c r="B8765" i="9" s="1"/>
  <c r="A8764" i="9"/>
  <c r="B8764" i="9" s="1"/>
  <c r="A8763" i="9"/>
  <c r="B8763" i="9" s="1"/>
  <c r="A8762" i="9"/>
  <c r="B8762" i="9" s="1"/>
  <c r="A8761" i="9"/>
  <c r="B8761" i="9" s="1"/>
  <c r="A8760" i="9"/>
  <c r="B8760" i="9" s="1"/>
  <c r="A8759" i="9"/>
  <c r="B8759" i="9" s="1"/>
  <c r="A8758" i="9"/>
  <c r="B8758" i="9" s="1"/>
  <c r="A8757" i="9"/>
  <c r="B8757" i="9" s="1"/>
  <c r="A8756" i="9"/>
  <c r="B8756" i="9" s="1"/>
  <c r="A8755" i="9"/>
  <c r="B8755" i="9" s="1"/>
  <c r="A8754" i="9"/>
  <c r="B8754" i="9" s="1"/>
  <c r="A8753" i="9"/>
  <c r="B8753" i="9" s="1"/>
  <c r="A8752" i="9"/>
  <c r="B8752" i="9" s="1"/>
  <c r="A8751" i="9"/>
  <c r="B8751" i="9" s="1"/>
  <c r="A8750" i="9"/>
  <c r="B8750" i="9" s="1"/>
  <c r="A8749" i="9"/>
  <c r="B8749" i="9" s="1"/>
  <c r="A8748" i="9"/>
  <c r="B8748" i="9" s="1"/>
  <c r="A8747" i="9"/>
  <c r="B8747" i="9" s="1"/>
  <c r="A8746" i="9"/>
  <c r="B8746" i="9" s="1"/>
  <c r="A8745" i="9"/>
  <c r="B8745" i="9" s="1"/>
  <c r="A8744" i="9"/>
  <c r="B8744" i="9" s="1"/>
  <c r="A8743" i="9"/>
  <c r="B8743" i="9" s="1"/>
  <c r="A8742" i="9"/>
  <c r="B8742" i="9" s="1"/>
  <c r="A8741" i="9"/>
  <c r="B8741" i="9" s="1"/>
  <c r="A8740" i="9"/>
  <c r="B8740" i="9" s="1"/>
  <c r="A8739" i="9"/>
  <c r="B8739" i="9" s="1"/>
  <c r="A8738" i="9"/>
  <c r="B8738" i="9" s="1"/>
  <c r="A8737" i="9"/>
  <c r="B8737" i="9" s="1"/>
  <c r="A8736" i="9"/>
  <c r="B8736" i="9" s="1"/>
  <c r="A8735" i="9"/>
  <c r="B8735" i="9" s="1"/>
  <c r="A8734" i="9"/>
  <c r="B8734" i="9" s="1"/>
  <c r="A8733" i="9"/>
  <c r="B8733" i="9" s="1"/>
  <c r="A8732" i="9"/>
  <c r="B8732" i="9" s="1"/>
  <c r="A8731" i="9"/>
  <c r="B8731" i="9" s="1"/>
  <c r="A8730" i="9"/>
  <c r="B8730" i="9" s="1"/>
  <c r="A8729" i="9"/>
  <c r="B8729" i="9" s="1"/>
  <c r="A8728" i="9"/>
  <c r="B8728" i="9" s="1"/>
  <c r="A8727" i="9"/>
  <c r="B8727" i="9" s="1"/>
  <c r="A8726" i="9"/>
  <c r="B8726" i="9" s="1"/>
  <c r="A8725" i="9"/>
  <c r="B8725" i="9" s="1"/>
  <c r="A8724" i="9"/>
  <c r="B8724" i="9" s="1"/>
  <c r="A8723" i="9"/>
  <c r="B8723" i="9" s="1"/>
  <c r="A8722" i="9"/>
  <c r="B8722" i="9" s="1"/>
  <c r="A8721" i="9"/>
  <c r="B8721" i="9" s="1"/>
  <c r="A8720" i="9"/>
  <c r="B8720" i="9" s="1"/>
  <c r="A8719" i="9"/>
  <c r="B8719" i="9" s="1"/>
  <c r="A8718" i="9"/>
  <c r="B8718" i="9" s="1"/>
  <c r="A8717" i="9"/>
  <c r="B8717" i="9" s="1"/>
  <c r="A8716" i="9"/>
  <c r="B8716" i="9" s="1"/>
  <c r="A8715" i="9"/>
  <c r="B8715" i="9" s="1"/>
  <c r="A8714" i="9"/>
  <c r="B8714" i="9" s="1"/>
  <c r="A8713" i="9"/>
  <c r="B8713" i="9" s="1"/>
  <c r="A8712" i="9"/>
  <c r="B8712" i="9" s="1"/>
  <c r="A8711" i="9"/>
  <c r="B8711" i="9" s="1"/>
  <c r="A8710" i="9"/>
  <c r="B8710" i="9" s="1"/>
  <c r="A8709" i="9"/>
  <c r="B8709" i="9" s="1"/>
  <c r="A8708" i="9"/>
  <c r="B8708" i="9" s="1"/>
  <c r="A8707" i="9"/>
  <c r="B8707" i="9" s="1"/>
  <c r="A8706" i="9"/>
  <c r="B8706" i="9" s="1"/>
  <c r="A8705" i="9"/>
  <c r="B8705" i="9" s="1"/>
  <c r="A8704" i="9"/>
  <c r="B8704" i="9" s="1"/>
  <c r="A8703" i="9"/>
  <c r="B8703" i="9" s="1"/>
  <c r="A8702" i="9"/>
  <c r="B8702" i="9" s="1"/>
  <c r="A8701" i="9"/>
  <c r="B8701" i="9" s="1"/>
  <c r="A8700" i="9"/>
  <c r="B8700" i="9" s="1"/>
  <c r="A8699" i="9"/>
  <c r="B8699" i="9" s="1"/>
  <c r="A8698" i="9"/>
  <c r="B8698" i="9" s="1"/>
  <c r="A8697" i="9"/>
  <c r="B8697" i="9" s="1"/>
  <c r="A8696" i="9"/>
  <c r="B8696" i="9" s="1"/>
  <c r="A8695" i="9"/>
  <c r="B8695" i="9" s="1"/>
  <c r="A8694" i="9"/>
  <c r="B8694" i="9" s="1"/>
  <c r="A8693" i="9"/>
  <c r="B8693" i="9" s="1"/>
  <c r="A8692" i="9"/>
  <c r="B8692" i="9" s="1"/>
  <c r="A8691" i="9"/>
  <c r="B8691" i="9" s="1"/>
  <c r="A8690" i="9"/>
  <c r="B8690" i="9" s="1"/>
  <c r="A8689" i="9"/>
  <c r="B8689" i="9" s="1"/>
  <c r="A8688" i="9"/>
  <c r="B8688" i="9" s="1"/>
  <c r="A8687" i="9"/>
  <c r="B8687" i="9" s="1"/>
  <c r="A8686" i="9"/>
  <c r="B8686" i="9" s="1"/>
  <c r="A8685" i="9"/>
  <c r="B8685" i="9" s="1"/>
  <c r="A8684" i="9"/>
  <c r="B8684" i="9" s="1"/>
  <c r="A8683" i="9"/>
  <c r="B8683" i="9" s="1"/>
  <c r="A8682" i="9"/>
  <c r="B8682" i="9" s="1"/>
  <c r="A8681" i="9"/>
  <c r="B8681" i="9" s="1"/>
  <c r="A8680" i="9"/>
  <c r="B8680" i="9" s="1"/>
  <c r="A8679" i="9"/>
  <c r="B8679" i="9" s="1"/>
  <c r="A8678" i="9"/>
  <c r="B8678" i="9" s="1"/>
  <c r="A8677" i="9"/>
  <c r="B8677" i="9" s="1"/>
  <c r="A8676" i="9"/>
  <c r="B8676" i="9" s="1"/>
  <c r="A8675" i="9"/>
  <c r="B8675" i="9" s="1"/>
  <c r="A8674" i="9"/>
  <c r="B8674" i="9" s="1"/>
  <c r="A8673" i="9"/>
  <c r="B8673" i="9" s="1"/>
  <c r="A8672" i="9"/>
  <c r="B8672" i="9" s="1"/>
  <c r="A8671" i="9"/>
  <c r="B8671" i="9" s="1"/>
  <c r="A8670" i="9"/>
  <c r="B8670" i="9" s="1"/>
  <c r="A8669" i="9"/>
  <c r="B8669" i="9" s="1"/>
  <c r="A8668" i="9"/>
  <c r="B8668" i="9" s="1"/>
  <c r="A8667" i="9"/>
  <c r="B8667" i="9" s="1"/>
  <c r="A8666" i="9"/>
  <c r="B8666" i="9" s="1"/>
  <c r="A8665" i="9"/>
  <c r="B8665" i="9" s="1"/>
  <c r="A8664" i="9"/>
  <c r="B8664" i="9" s="1"/>
  <c r="A8663" i="9"/>
  <c r="B8663" i="9" s="1"/>
  <c r="A8662" i="9"/>
  <c r="B8662" i="9" s="1"/>
  <c r="A8661" i="9"/>
  <c r="B8661" i="9" s="1"/>
  <c r="A8660" i="9"/>
  <c r="B8660" i="9" s="1"/>
  <c r="A8659" i="9"/>
  <c r="B8659" i="9" s="1"/>
  <c r="A8658" i="9"/>
  <c r="B8658" i="9" s="1"/>
  <c r="A8657" i="9"/>
  <c r="B8657" i="9" s="1"/>
  <c r="A8656" i="9"/>
  <c r="B8656" i="9" s="1"/>
  <c r="A8655" i="9"/>
  <c r="B8655" i="9" s="1"/>
  <c r="A8654" i="9"/>
  <c r="B8654" i="9" s="1"/>
  <c r="A8653" i="9"/>
  <c r="B8653" i="9" s="1"/>
  <c r="A8652" i="9"/>
  <c r="B8652" i="9" s="1"/>
  <c r="A8651" i="9"/>
  <c r="B8651" i="9" s="1"/>
  <c r="A8650" i="9"/>
  <c r="B8650" i="9" s="1"/>
  <c r="A8649" i="9"/>
  <c r="B8649" i="9" s="1"/>
  <c r="A8648" i="9"/>
  <c r="B8648" i="9" s="1"/>
  <c r="A8647" i="9"/>
  <c r="B8647" i="9" s="1"/>
  <c r="A8646" i="9"/>
  <c r="B8646" i="9" s="1"/>
  <c r="A8645" i="9"/>
  <c r="B8645" i="9" s="1"/>
  <c r="A8644" i="9"/>
  <c r="B8644" i="9" s="1"/>
  <c r="A8643" i="9"/>
  <c r="B8643" i="9" s="1"/>
  <c r="A8642" i="9"/>
  <c r="B8642" i="9" s="1"/>
  <c r="A8641" i="9"/>
  <c r="B8641" i="9" s="1"/>
  <c r="A8640" i="9"/>
  <c r="B8640" i="9" s="1"/>
  <c r="A8639" i="9"/>
  <c r="B8639" i="9" s="1"/>
  <c r="A8638" i="9"/>
  <c r="B8638" i="9" s="1"/>
  <c r="A8637" i="9"/>
  <c r="B8637" i="9" s="1"/>
  <c r="A8636" i="9"/>
  <c r="B8636" i="9" s="1"/>
  <c r="A8635" i="9"/>
  <c r="B8635" i="9" s="1"/>
  <c r="A8634" i="9"/>
  <c r="B8634" i="9" s="1"/>
  <c r="A8633" i="9"/>
  <c r="B8633" i="9" s="1"/>
  <c r="A8632" i="9"/>
  <c r="B8632" i="9" s="1"/>
  <c r="A8631" i="9"/>
  <c r="B8631" i="9" s="1"/>
  <c r="A8630" i="9"/>
  <c r="B8630" i="9" s="1"/>
  <c r="A8629" i="9"/>
  <c r="B8629" i="9" s="1"/>
  <c r="A8628" i="9"/>
  <c r="B8628" i="9" s="1"/>
  <c r="A8627" i="9"/>
  <c r="B8627" i="9" s="1"/>
  <c r="A8626" i="9"/>
  <c r="B8626" i="9" s="1"/>
  <c r="A8625" i="9"/>
  <c r="B8625" i="9" s="1"/>
  <c r="A8624" i="9"/>
  <c r="B8624" i="9" s="1"/>
  <c r="A8623" i="9"/>
  <c r="B8623" i="9" s="1"/>
  <c r="A8622" i="9"/>
  <c r="B8622" i="9" s="1"/>
  <c r="A8621" i="9"/>
  <c r="B8621" i="9" s="1"/>
  <c r="A8620" i="9"/>
  <c r="B8620" i="9" s="1"/>
  <c r="A8619" i="9"/>
  <c r="B8619" i="9" s="1"/>
  <c r="A8618" i="9"/>
  <c r="B8618" i="9" s="1"/>
  <c r="A8617" i="9"/>
  <c r="B8617" i="9" s="1"/>
  <c r="A8616" i="9"/>
  <c r="B8616" i="9" s="1"/>
  <c r="A8615" i="9"/>
  <c r="B8615" i="9" s="1"/>
  <c r="A8614" i="9"/>
  <c r="B8614" i="9" s="1"/>
  <c r="A8613" i="9"/>
  <c r="B8613" i="9" s="1"/>
  <c r="A8612" i="9"/>
  <c r="B8612" i="9" s="1"/>
  <c r="A8611" i="9"/>
  <c r="B8611" i="9" s="1"/>
  <c r="A8610" i="9"/>
  <c r="B8610" i="9" s="1"/>
  <c r="A8609" i="9"/>
  <c r="B8609" i="9" s="1"/>
  <c r="A8608" i="9"/>
  <c r="B8608" i="9" s="1"/>
  <c r="A8607" i="9"/>
  <c r="B8607" i="9" s="1"/>
  <c r="A8606" i="9"/>
  <c r="B8606" i="9" s="1"/>
  <c r="A8605" i="9"/>
  <c r="B8605" i="9" s="1"/>
  <c r="A8604" i="9"/>
  <c r="B8604" i="9" s="1"/>
  <c r="A8603" i="9"/>
  <c r="B8603" i="9" s="1"/>
  <c r="A8602" i="9"/>
  <c r="B8602" i="9" s="1"/>
  <c r="A8601" i="9"/>
  <c r="B8601" i="9" s="1"/>
  <c r="A8600" i="9"/>
  <c r="B8600" i="9" s="1"/>
  <c r="A8599" i="9"/>
  <c r="B8599" i="9" s="1"/>
  <c r="A8598" i="9"/>
  <c r="B8598" i="9" s="1"/>
  <c r="A8597" i="9"/>
  <c r="B8597" i="9" s="1"/>
  <c r="A8596" i="9"/>
  <c r="B8596" i="9" s="1"/>
  <c r="A8595" i="9"/>
  <c r="B8595" i="9" s="1"/>
  <c r="A8594" i="9"/>
  <c r="B8594" i="9" s="1"/>
  <c r="A8593" i="9"/>
  <c r="B8593" i="9" s="1"/>
  <c r="A8592" i="9"/>
  <c r="B8592" i="9" s="1"/>
  <c r="A8591" i="9"/>
  <c r="B8591" i="9" s="1"/>
  <c r="A8590" i="9"/>
  <c r="B8590" i="9" s="1"/>
  <c r="A8589" i="9"/>
  <c r="B8589" i="9" s="1"/>
  <c r="A8588" i="9"/>
  <c r="B8588" i="9" s="1"/>
  <c r="A8587" i="9"/>
  <c r="B8587" i="9" s="1"/>
  <c r="A8586" i="9"/>
  <c r="B8586" i="9" s="1"/>
  <c r="A8585" i="9"/>
  <c r="B8585" i="9" s="1"/>
  <c r="A8584" i="9"/>
  <c r="B8584" i="9" s="1"/>
  <c r="A8583" i="9"/>
  <c r="B8583" i="9" s="1"/>
  <c r="A8582" i="9"/>
  <c r="B8582" i="9" s="1"/>
  <c r="A8581" i="9"/>
  <c r="B8581" i="9" s="1"/>
  <c r="A8580" i="9"/>
  <c r="B8580" i="9" s="1"/>
  <c r="A8579" i="9"/>
  <c r="B8579" i="9" s="1"/>
  <c r="A8578" i="9"/>
  <c r="B8578" i="9" s="1"/>
  <c r="A8577" i="9"/>
  <c r="B8577" i="9" s="1"/>
  <c r="A8576" i="9"/>
  <c r="B8576" i="9" s="1"/>
  <c r="A8575" i="9"/>
  <c r="B8575" i="9" s="1"/>
  <c r="A8574" i="9"/>
  <c r="B8574" i="9" s="1"/>
  <c r="A8573" i="9"/>
  <c r="B8573" i="9" s="1"/>
  <c r="A8572" i="9"/>
  <c r="B8572" i="9" s="1"/>
  <c r="A8571" i="9"/>
  <c r="B8571" i="9" s="1"/>
  <c r="A8570" i="9"/>
  <c r="B8570" i="9" s="1"/>
  <c r="A8569" i="9"/>
  <c r="B8569" i="9" s="1"/>
  <c r="A8568" i="9"/>
  <c r="B8568" i="9" s="1"/>
  <c r="A8567" i="9"/>
  <c r="B8567" i="9" s="1"/>
  <c r="A8566" i="9"/>
  <c r="B8566" i="9" s="1"/>
  <c r="A8565" i="9"/>
  <c r="B8565" i="9" s="1"/>
  <c r="A8564" i="9"/>
  <c r="B8564" i="9" s="1"/>
  <c r="A8563" i="9"/>
  <c r="B8563" i="9" s="1"/>
  <c r="A8562" i="9"/>
  <c r="B8562" i="9" s="1"/>
  <c r="A8561" i="9"/>
  <c r="B8561" i="9" s="1"/>
  <c r="A8560" i="9"/>
  <c r="B8560" i="9" s="1"/>
  <c r="A8559" i="9"/>
  <c r="B8559" i="9" s="1"/>
  <c r="A8558" i="9"/>
  <c r="B8558" i="9" s="1"/>
  <c r="A8557" i="9"/>
  <c r="B8557" i="9" s="1"/>
  <c r="A8556" i="9"/>
  <c r="B8556" i="9" s="1"/>
  <c r="A8555" i="9"/>
  <c r="B8555" i="9" s="1"/>
  <c r="A8554" i="9"/>
  <c r="B8554" i="9" s="1"/>
  <c r="A8553" i="9"/>
  <c r="B8553" i="9" s="1"/>
  <c r="A8552" i="9"/>
  <c r="B8552" i="9" s="1"/>
  <c r="A8551" i="9"/>
  <c r="B8551" i="9" s="1"/>
  <c r="A8550" i="9"/>
  <c r="B8550" i="9" s="1"/>
  <c r="A8549" i="9"/>
  <c r="B8549" i="9" s="1"/>
  <c r="A8548" i="9"/>
  <c r="B8548" i="9" s="1"/>
  <c r="A8547" i="9"/>
  <c r="B8547" i="9" s="1"/>
  <c r="A8546" i="9"/>
  <c r="B8546" i="9" s="1"/>
  <c r="A8545" i="9"/>
  <c r="B8545" i="9" s="1"/>
  <c r="A8544" i="9"/>
  <c r="B8544" i="9" s="1"/>
  <c r="A8543" i="9"/>
  <c r="B8543" i="9" s="1"/>
  <c r="A8542" i="9"/>
  <c r="B8542" i="9" s="1"/>
  <c r="A8541" i="9"/>
  <c r="B8541" i="9" s="1"/>
  <c r="A8540" i="9"/>
  <c r="B8540" i="9" s="1"/>
  <c r="A8539" i="9"/>
  <c r="B8539" i="9" s="1"/>
  <c r="A8538" i="9"/>
  <c r="B8538" i="9" s="1"/>
  <c r="A8537" i="9"/>
  <c r="B8537" i="9" s="1"/>
  <c r="A8536" i="9"/>
  <c r="B8536" i="9" s="1"/>
  <c r="A8535" i="9"/>
  <c r="B8535" i="9" s="1"/>
  <c r="A8534" i="9"/>
  <c r="B8534" i="9" s="1"/>
  <c r="A8533" i="9"/>
  <c r="B8533" i="9" s="1"/>
  <c r="A8532" i="9"/>
  <c r="B8532" i="9" s="1"/>
  <c r="A8531" i="9"/>
  <c r="B8531" i="9" s="1"/>
  <c r="A8530" i="9"/>
  <c r="B8530" i="9" s="1"/>
  <c r="A8529" i="9"/>
  <c r="B8529" i="9" s="1"/>
  <c r="A8528" i="9"/>
  <c r="B8528" i="9" s="1"/>
  <c r="A8527" i="9"/>
  <c r="B8527" i="9" s="1"/>
  <c r="A8526" i="9"/>
  <c r="B8526" i="9" s="1"/>
  <c r="A8525" i="9"/>
  <c r="B8525" i="9" s="1"/>
  <c r="A8524" i="9"/>
  <c r="B8524" i="9" s="1"/>
  <c r="A8523" i="9"/>
  <c r="B8523" i="9" s="1"/>
  <c r="A8522" i="9"/>
  <c r="B8522" i="9" s="1"/>
  <c r="A8521" i="9"/>
  <c r="B8521" i="9" s="1"/>
  <c r="A8520" i="9"/>
  <c r="B8520" i="9" s="1"/>
  <c r="A8519" i="9"/>
  <c r="B8519" i="9" s="1"/>
  <c r="A8518" i="9"/>
  <c r="B8518" i="9" s="1"/>
  <c r="A8517" i="9"/>
  <c r="B8517" i="9" s="1"/>
  <c r="A8516" i="9"/>
  <c r="B8516" i="9" s="1"/>
  <c r="A8515" i="9"/>
  <c r="B8515" i="9" s="1"/>
  <c r="A8514" i="9"/>
  <c r="B8514" i="9" s="1"/>
  <c r="A8513" i="9"/>
  <c r="B8513" i="9" s="1"/>
  <c r="A8512" i="9"/>
  <c r="B8512" i="9" s="1"/>
  <c r="A8511" i="9"/>
  <c r="B8511" i="9" s="1"/>
  <c r="A8510" i="9"/>
  <c r="B8510" i="9" s="1"/>
  <c r="A8509" i="9"/>
  <c r="B8509" i="9" s="1"/>
  <c r="A8508" i="9"/>
  <c r="B8508" i="9" s="1"/>
  <c r="A8507" i="9"/>
  <c r="B8507" i="9" s="1"/>
  <c r="A8506" i="9"/>
  <c r="B8506" i="9" s="1"/>
  <c r="A8505" i="9"/>
  <c r="B8505" i="9" s="1"/>
  <c r="A8504" i="9"/>
  <c r="B8504" i="9" s="1"/>
  <c r="A8503" i="9"/>
  <c r="B8503" i="9" s="1"/>
  <c r="A8502" i="9"/>
  <c r="B8502" i="9" s="1"/>
  <c r="A8501" i="9"/>
  <c r="B8501" i="9" s="1"/>
  <c r="A8500" i="9"/>
  <c r="B8500" i="9" s="1"/>
  <c r="A8499" i="9"/>
  <c r="B8499" i="9" s="1"/>
  <c r="A8498" i="9"/>
  <c r="B8498" i="9" s="1"/>
  <c r="A8497" i="9"/>
  <c r="B8497" i="9" s="1"/>
  <c r="A8496" i="9"/>
  <c r="B8496" i="9" s="1"/>
  <c r="A8495" i="9"/>
  <c r="B8495" i="9" s="1"/>
  <c r="A8494" i="9"/>
  <c r="B8494" i="9" s="1"/>
  <c r="A8493" i="9"/>
  <c r="B8493" i="9" s="1"/>
  <c r="A8492" i="9"/>
  <c r="B8492" i="9" s="1"/>
  <c r="A8491" i="9"/>
  <c r="B8491" i="9" s="1"/>
  <c r="A8490" i="9"/>
  <c r="B8490" i="9" s="1"/>
  <c r="A8489" i="9"/>
  <c r="B8489" i="9" s="1"/>
  <c r="A8488" i="9"/>
  <c r="B8488" i="9" s="1"/>
  <c r="A8487" i="9"/>
  <c r="B8487" i="9" s="1"/>
  <c r="A8486" i="9"/>
  <c r="B8486" i="9" s="1"/>
  <c r="A8485" i="9"/>
  <c r="B8485" i="9" s="1"/>
  <c r="A8484" i="9"/>
  <c r="B8484" i="9" s="1"/>
  <c r="A8483" i="9"/>
  <c r="B8483" i="9" s="1"/>
  <c r="A8482" i="9"/>
  <c r="B8482" i="9" s="1"/>
  <c r="A8481" i="9"/>
  <c r="B8481" i="9" s="1"/>
  <c r="A8480" i="9"/>
  <c r="B8480" i="9" s="1"/>
  <c r="A8479" i="9"/>
  <c r="B8479" i="9" s="1"/>
  <c r="A8478" i="9"/>
  <c r="B8478" i="9" s="1"/>
  <c r="A8477" i="9"/>
  <c r="B8477" i="9" s="1"/>
  <c r="A8476" i="9"/>
  <c r="B8476" i="9" s="1"/>
  <c r="A8475" i="9"/>
  <c r="B8475" i="9" s="1"/>
  <c r="A8474" i="9"/>
  <c r="B8474" i="9" s="1"/>
  <c r="A8473" i="9"/>
  <c r="B8473" i="9" s="1"/>
  <c r="A8472" i="9"/>
  <c r="B8472" i="9" s="1"/>
  <c r="A8471" i="9"/>
  <c r="B8471" i="9" s="1"/>
  <c r="A8470" i="9"/>
  <c r="B8470" i="9" s="1"/>
  <c r="A8469" i="9"/>
  <c r="B8469" i="9" s="1"/>
  <c r="A8468" i="9"/>
  <c r="B8468" i="9" s="1"/>
  <c r="A8467" i="9"/>
  <c r="B8467" i="9" s="1"/>
  <c r="A8466" i="9"/>
  <c r="B8466" i="9" s="1"/>
  <c r="A8465" i="9"/>
  <c r="B8465" i="9" s="1"/>
  <c r="A8464" i="9"/>
  <c r="B8464" i="9" s="1"/>
  <c r="A8463" i="9"/>
  <c r="B8463" i="9" s="1"/>
  <c r="A8462" i="9"/>
  <c r="B8462" i="9" s="1"/>
  <c r="A8461" i="9"/>
  <c r="B8461" i="9" s="1"/>
  <c r="A8460" i="9"/>
  <c r="B8460" i="9" s="1"/>
  <c r="A8459" i="9"/>
  <c r="B8459" i="9" s="1"/>
  <c r="A8458" i="9"/>
  <c r="B8458" i="9" s="1"/>
  <c r="A8457" i="9"/>
  <c r="B8457" i="9" s="1"/>
  <c r="A8456" i="9"/>
  <c r="B8456" i="9" s="1"/>
  <c r="A8455" i="9"/>
  <c r="B8455" i="9" s="1"/>
  <c r="A8454" i="9"/>
  <c r="B8454" i="9" s="1"/>
  <c r="A8453" i="9"/>
  <c r="B8453" i="9" s="1"/>
  <c r="A8452" i="9"/>
  <c r="B8452" i="9" s="1"/>
  <c r="A8451" i="9"/>
  <c r="B8451" i="9" s="1"/>
  <c r="A8450" i="9"/>
  <c r="B8450" i="9" s="1"/>
  <c r="A8449" i="9"/>
  <c r="B8449" i="9" s="1"/>
  <c r="A8448" i="9"/>
  <c r="B8448" i="9" s="1"/>
  <c r="A8447" i="9"/>
  <c r="B8447" i="9" s="1"/>
  <c r="A8446" i="9"/>
  <c r="B8446" i="9" s="1"/>
  <c r="A8445" i="9"/>
  <c r="B8445" i="9" s="1"/>
  <c r="A8444" i="9"/>
  <c r="B8444" i="9" s="1"/>
  <c r="A8443" i="9"/>
  <c r="B8443" i="9" s="1"/>
  <c r="A8442" i="9"/>
  <c r="B8442" i="9" s="1"/>
  <c r="A8441" i="9"/>
  <c r="B8441" i="9" s="1"/>
  <c r="A8440" i="9"/>
  <c r="B8440" i="9" s="1"/>
  <c r="A8439" i="9"/>
  <c r="B8439" i="9" s="1"/>
  <c r="A8438" i="9"/>
  <c r="B8438" i="9" s="1"/>
  <c r="A8437" i="9"/>
  <c r="B8437" i="9" s="1"/>
  <c r="A8436" i="9"/>
  <c r="B8436" i="9" s="1"/>
  <c r="A8435" i="9"/>
  <c r="B8435" i="9" s="1"/>
  <c r="A8434" i="9"/>
  <c r="B8434" i="9" s="1"/>
  <c r="A8433" i="9"/>
  <c r="B8433" i="9" s="1"/>
  <c r="A8432" i="9"/>
  <c r="B8432" i="9" s="1"/>
  <c r="A8431" i="9"/>
  <c r="B8431" i="9" s="1"/>
  <c r="A8430" i="9"/>
  <c r="B8430" i="9" s="1"/>
  <c r="A8429" i="9"/>
  <c r="B8429" i="9" s="1"/>
  <c r="A8428" i="9"/>
  <c r="B8428" i="9" s="1"/>
  <c r="A8427" i="9"/>
  <c r="B8427" i="9" s="1"/>
  <c r="A8426" i="9"/>
  <c r="B8426" i="9" s="1"/>
  <c r="A8425" i="9"/>
  <c r="B8425" i="9" s="1"/>
  <c r="A8424" i="9"/>
  <c r="B8424" i="9" s="1"/>
  <c r="A8423" i="9"/>
  <c r="B8423" i="9" s="1"/>
  <c r="A8422" i="9"/>
  <c r="B8422" i="9" s="1"/>
  <c r="A8421" i="9"/>
  <c r="B8421" i="9" s="1"/>
  <c r="A8420" i="9"/>
  <c r="B8420" i="9" s="1"/>
  <c r="A8419" i="9"/>
  <c r="B8419" i="9" s="1"/>
  <c r="A8418" i="9"/>
  <c r="B8418" i="9" s="1"/>
  <c r="A8417" i="9"/>
  <c r="B8417" i="9" s="1"/>
  <c r="A8416" i="9"/>
  <c r="B8416" i="9" s="1"/>
  <c r="A8415" i="9"/>
  <c r="B8415" i="9" s="1"/>
  <c r="A8414" i="9"/>
  <c r="B8414" i="9" s="1"/>
  <c r="A8413" i="9"/>
  <c r="B8413" i="9" s="1"/>
  <c r="A8412" i="9"/>
  <c r="B8412" i="9" s="1"/>
  <c r="A8411" i="9"/>
  <c r="B8411" i="9" s="1"/>
  <c r="A8410" i="9"/>
  <c r="B8410" i="9" s="1"/>
  <c r="A8409" i="9"/>
  <c r="B8409" i="9" s="1"/>
  <c r="A8408" i="9"/>
  <c r="B8408" i="9" s="1"/>
  <c r="A8407" i="9"/>
  <c r="B8407" i="9" s="1"/>
  <c r="A8406" i="9"/>
  <c r="B8406" i="9" s="1"/>
  <c r="A8405" i="9"/>
  <c r="B8405" i="9" s="1"/>
  <c r="A8404" i="9"/>
  <c r="B8404" i="9" s="1"/>
  <c r="A8403" i="9"/>
  <c r="B8403" i="9" s="1"/>
  <c r="A8402" i="9"/>
  <c r="B8402" i="9" s="1"/>
  <c r="A8401" i="9"/>
  <c r="B8401" i="9" s="1"/>
  <c r="A8400" i="9"/>
  <c r="B8400" i="9" s="1"/>
  <c r="A8399" i="9"/>
  <c r="B8399" i="9" s="1"/>
  <c r="A8398" i="9"/>
  <c r="B8398" i="9" s="1"/>
  <c r="A8397" i="9"/>
  <c r="B8397" i="9" s="1"/>
  <c r="A8396" i="9"/>
  <c r="B8396" i="9" s="1"/>
  <c r="A8395" i="9"/>
  <c r="B8395" i="9" s="1"/>
  <c r="A8394" i="9"/>
  <c r="B8394" i="9" s="1"/>
  <c r="A8393" i="9"/>
  <c r="B8393" i="9" s="1"/>
  <c r="A8392" i="9"/>
  <c r="B8392" i="9" s="1"/>
  <c r="A8391" i="9"/>
  <c r="B8391" i="9" s="1"/>
  <c r="A8390" i="9"/>
  <c r="B8390" i="9" s="1"/>
  <c r="A8389" i="9"/>
  <c r="B8389" i="9" s="1"/>
  <c r="A8388" i="9"/>
  <c r="B8388" i="9" s="1"/>
  <c r="A8387" i="9"/>
  <c r="B8387" i="9" s="1"/>
  <c r="A8386" i="9"/>
  <c r="B8386" i="9" s="1"/>
  <c r="A8385" i="9"/>
  <c r="B8385" i="9" s="1"/>
  <c r="A8384" i="9"/>
  <c r="B8384" i="9" s="1"/>
  <c r="A8383" i="9"/>
  <c r="B8383" i="9" s="1"/>
  <c r="A8382" i="9"/>
  <c r="B8382" i="9" s="1"/>
  <c r="A8381" i="9"/>
  <c r="B8381" i="9" s="1"/>
  <c r="A8380" i="9"/>
  <c r="B8380" i="9" s="1"/>
  <c r="A8379" i="9"/>
  <c r="B8379" i="9" s="1"/>
  <c r="A8378" i="9"/>
  <c r="B8378" i="9" s="1"/>
  <c r="A8377" i="9"/>
  <c r="B8377" i="9" s="1"/>
  <c r="A8376" i="9"/>
  <c r="B8376" i="9" s="1"/>
  <c r="A8375" i="9"/>
  <c r="B8375" i="9" s="1"/>
  <c r="A8374" i="9"/>
  <c r="B8374" i="9" s="1"/>
  <c r="A8373" i="9"/>
  <c r="B8373" i="9" s="1"/>
  <c r="A8372" i="9"/>
  <c r="B8372" i="9" s="1"/>
  <c r="A8371" i="9"/>
  <c r="B8371" i="9" s="1"/>
  <c r="A8370" i="9"/>
  <c r="B8370" i="9" s="1"/>
  <c r="A8369" i="9"/>
  <c r="B8369" i="9" s="1"/>
  <c r="A8368" i="9"/>
  <c r="B8368" i="9" s="1"/>
  <c r="A8367" i="9"/>
  <c r="B8367" i="9" s="1"/>
  <c r="A8366" i="9"/>
  <c r="B8366" i="9" s="1"/>
  <c r="A8365" i="9"/>
  <c r="B8365" i="9" s="1"/>
  <c r="A8364" i="9"/>
  <c r="B8364" i="9" s="1"/>
  <c r="A8363" i="9"/>
  <c r="B8363" i="9" s="1"/>
  <c r="A8362" i="9"/>
  <c r="B8362" i="9" s="1"/>
  <c r="A8361" i="9"/>
  <c r="B8361" i="9" s="1"/>
  <c r="A8360" i="9"/>
  <c r="B8360" i="9" s="1"/>
  <c r="A8359" i="9"/>
  <c r="B8359" i="9" s="1"/>
  <c r="A8358" i="9"/>
  <c r="B8358" i="9" s="1"/>
  <c r="A8357" i="9"/>
  <c r="B8357" i="9" s="1"/>
  <c r="A8356" i="9"/>
  <c r="B8356" i="9" s="1"/>
  <c r="A8355" i="9"/>
  <c r="B8355" i="9" s="1"/>
  <c r="A8354" i="9"/>
  <c r="B8354" i="9" s="1"/>
  <c r="A8353" i="9"/>
  <c r="B8353" i="9" s="1"/>
  <c r="A8352" i="9"/>
  <c r="B8352" i="9" s="1"/>
  <c r="A8351" i="9"/>
  <c r="B8351" i="9" s="1"/>
  <c r="A8350" i="9"/>
  <c r="B8350" i="9" s="1"/>
  <c r="A8349" i="9"/>
  <c r="B8349" i="9" s="1"/>
  <c r="A8348" i="9"/>
  <c r="B8348" i="9" s="1"/>
  <c r="A8347" i="9"/>
  <c r="B8347" i="9" s="1"/>
  <c r="A8346" i="9"/>
  <c r="B8346" i="9" s="1"/>
  <c r="A8345" i="9"/>
  <c r="B8345" i="9" s="1"/>
  <c r="A8344" i="9"/>
  <c r="B8344" i="9" s="1"/>
  <c r="A8343" i="9"/>
  <c r="B8343" i="9" s="1"/>
  <c r="A8342" i="9"/>
  <c r="B8342" i="9" s="1"/>
  <c r="A8341" i="9"/>
  <c r="B8341" i="9" s="1"/>
  <c r="A8340" i="9"/>
  <c r="B8340" i="9" s="1"/>
  <c r="A8339" i="9"/>
  <c r="B8339" i="9" s="1"/>
  <c r="A8338" i="9"/>
  <c r="B8338" i="9" s="1"/>
  <c r="A8337" i="9"/>
  <c r="B8337" i="9" s="1"/>
  <c r="A8336" i="9"/>
  <c r="B8336" i="9" s="1"/>
  <c r="A8335" i="9"/>
  <c r="B8335" i="9" s="1"/>
  <c r="A8334" i="9"/>
  <c r="B8334" i="9" s="1"/>
  <c r="A8333" i="9"/>
  <c r="B8333" i="9" s="1"/>
  <c r="A8332" i="9"/>
  <c r="B8332" i="9" s="1"/>
  <c r="A8331" i="9"/>
  <c r="B8331" i="9" s="1"/>
  <c r="A8330" i="9"/>
  <c r="B8330" i="9" s="1"/>
  <c r="A8329" i="9"/>
  <c r="B8329" i="9" s="1"/>
  <c r="A8328" i="9"/>
  <c r="B8328" i="9" s="1"/>
  <c r="A8327" i="9"/>
  <c r="B8327" i="9" s="1"/>
  <c r="A8326" i="9"/>
  <c r="B8326" i="9" s="1"/>
  <c r="A8325" i="9"/>
  <c r="B8325" i="9" s="1"/>
  <c r="A8324" i="9"/>
  <c r="B8324" i="9" s="1"/>
  <c r="A8323" i="9"/>
  <c r="B8323" i="9" s="1"/>
  <c r="A8322" i="9"/>
  <c r="B8322" i="9" s="1"/>
  <c r="A8321" i="9"/>
  <c r="B8321" i="9" s="1"/>
  <c r="A8320" i="9"/>
  <c r="B8320" i="9" s="1"/>
  <c r="A8319" i="9"/>
  <c r="B8319" i="9" s="1"/>
  <c r="A8318" i="9"/>
  <c r="B8318" i="9" s="1"/>
  <c r="A8317" i="9"/>
  <c r="B8317" i="9" s="1"/>
  <c r="A8316" i="9"/>
  <c r="B8316" i="9" s="1"/>
  <c r="A8315" i="9"/>
  <c r="B8315" i="9" s="1"/>
  <c r="A8314" i="9"/>
  <c r="B8314" i="9" s="1"/>
  <c r="A8313" i="9"/>
  <c r="B8313" i="9" s="1"/>
  <c r="A8312" i="9"/>
  <c r="B8312" i="9" s="1"/>
  <c r="A8311" i="9"/>
  <c r="B8311" i="9" s="1"/>
  <c r="A8310" i="9"/>
  <c r="B8310" i="9" s="1"/>
  <c r="A8309" i="9"/>
  <c r="B8309" i="9" s="1"/>
  <c r="A8308" i="9"/>
  <c r="B8308" i="9" s="1"/>
  <c r="A8307" i="9"/>
  <c r="B8307" i="9" s="1"/>
  <c r="A8306" i="9"/>
  <c r="B8306" i="9" s="1"/>
  <c r="A8305" i="9"/>
  <c r="B8305" i="9" s="1"/>
  <c r="A8304" i="9"/>
  <c r="B8304" i="9" s="1"/>
  <c r="A8303" i="9"/>
  <c r="B8303" i="9" s="1"/>
  <c r="A8302" i="9"/>
  <c r="B8302" i="9" s="1"/>
  <c r="A8301" i="9"/>
  <c r="B8301" i="9" s="1"/>
  <c r="A8300" i="9"/>
  <c r="B8300" i="9" s="1"/>
  <c r="A8299" i="9"/>
  <c r="B8299" i="9" s="1"/>
  <c r="A8298" i="9"/>
  <c r="B8298" i="9" s="1"/>
  <c r="A8297" i="9"/>
  <c r="B8297" i="9" s="1"/>
  <c r="A8296" i="9"/>
  <c r="B8296" i="9" s="1"/>
  <c r="A8295" i="9"/>
  <c r="B8295" i="9" s="1"/>
  <c r="A8294" i="9"/>
  <c r="B8294" i="9" s="1"/>
  <c r="A8293" i="9"/>
  <c r="B8293" i="9" s="1"/>
  <c r="A8292" i="9"/>
  <c r="B8292" i="9" s="1"/>
  <c r="A8291" i="9"/>
  <c r="B8291" i="9" s="1"/>
  <c r="A8290" i="9"/>
  <c r="B8290" i="9" s="1"/>
  <c r="A8289" i="9"/>
  <c r="B8289" i="9" s="1"/>
  <c r="A8288" i="9"/>
  <c r="B8288" i="9" s="1"/>
  <c r="A8287" i="9"/>
  <c r="B8287" i="9" s="1"/>
  <c r="A8286" i="9"/>
  <c r="B8286" i="9" s="1"/>
  <c r="A8285" i="9"/>
  <c r="B8285" i="9" s="1"/>
  <c r="A8284" i="9"/>
  <c r="B8284" i="9" s="1"/>
  <c r="A8283" i="9"/>
  <c r="B8283" i="9" s="1"/>
  <c r="A8282" i="9"/>
  <c r="B8282" i="9" s="1"/>
  <c r="A8281" i="9"/>
  <c r="B8281" i="9" s="1"/>
  <c r="A8280" i="9"/>
  <c r="B8280" i="9" s="1"/>
  <c r="A8279" i="9"/>
  <c r="B8279" i="9" s="1"/>
  <c r="A8278" i="9"/>
  <c r="B8278" i="9" s="1"/>
  <c r="A8277" i="9"/>
  <c r="B8277" i="9" s="1"/>
  <c r="A8276" i="9"/>
  <c r="B8276" i="9" s="1"/>
  <c r="A8275" i="9"/>
  <c r="B8275" i="9" s="1"/>
  <c r="A8274" i="9"/>
  <c r="B8274" i="9" s="1"/>
  <c r="A8273" i="9"/>
  <c r="B8273" i="9" s="1"/>
  <c r="A8272" i="9"/>
  <c r="B8272" i="9" s="1"/>
  <c r="A8271" i="9"/>
  <c r="B8271" i="9" s="1"/>
  <c r="A8270" i="9"/>
  <c r="B8270" i="9" s="1"/>
  <c r="A8269" i="9"/>
  <c r="B8269" i="9" s="1"/>
  <c r="A8268" i="9"/>
  <c r="B8268" i="9" s="1"/>
  <c r="A8267" i="9"/>
  <c r="B8267" i="9" s="1"/>
  <c r="A8266" i="9"/>
  <c r="B8266" i="9" s="1"/>
  <c r="A8265" i="9"/>
  <c r="B8265" i="9" s="1"/>
  <c r="A8264" i="9"/>
  <c r="B8264" i="9" s="1"/>
  <c r="A8263" i="9"/>
  <c r="B8263" i="9" s="1"/>
  <c r="A8262" i="9"/>
  <c r="B8262" i="9" s="1"/>
  <c r="A8261" i="9"/>
  <c r="B8261" i="9" s="1"/>
  <c r="A8260" i="9"/>
  <c r="B8260" i="9" s="1"/>
  <c r="A8259" i="9"/>
  <c r="B8259" i="9" s="1"/>
  <c r="A8258" i="9"/>
  <c r="B8258" i="9" s="1"/>
  <c r="A8257" i="9"/>
  <c r="B8257" i="9" s="1"/>
  <c r="A8256" i="9"/>
  <c r="B8256" i="9" s="1"/>
  <c r="A8255" i="9"/>
  <c r="B8255" i="9" s="1"/>
  <c r="A8254" i="9"/>
  <c r="B8254" i="9" s="1"/>
  <c r="A8253" i="9"/>
  <c r="B8253" i="9" s="1"/>
  <c r="A8252" i="9"/>
  <c r="B8252" i="9" s="1"/>
  <c r="A8251" i="9"/>
  <c r="B8251" i="9" s="1"/>
  <c r="A8250" i="9"/>
  <c r="B8250" i="9" s="1"/>
  <c r="A8249" i="9"/>
  <c r="B8249" i="9" s="1"/>
  <c r="A8248" i="9"/>
  <c r="B8248" i="9" s="1"/>
  <c r="A8247" i="9"/>
  <c r="B8247" i="9" s="1"/>
  <c r="A8246" i="9"/>
  <c r="B8246" i="9" s="1"/>
  <c r="A8245" i="9"/>
  <c r="B8245" i="9" s="1"/>
  <c r="A8244" i="9"/>
  <c r="B8244" i="9" s="1"/>
  <c r="A8243" i="9"/>
  <c r="B8243" i="9" s="1"/>
  <c r="A8242" i="9"/>
  <c r="B8242" i="9" s="1"/>
  <c r="A8241" i="9"/>
  <c r="B8241" i="9" s="1"/>
  <c r="A8240" i="9"/>
  <c r="B8240" i="9" s="1"/>
  <c r="A8239" i="9"/>
  <c r="B8239" i="9" s="1"/>
  <c r="A8238" i="9"/>
  <c r="B8238" i="9" s="1"/>
  <c r="A8237" i="9"/>
  <c r="B8237" i="9" s="1"/>
  <c r="A8236" i="9"/>
  <c r="B8236" i="9" s="1"/>
  <c r="A8235" i="9"/>
  <c r="B8235" i="9" s="1"/>
  <c r="A8234" i="9"/>
  <c r="B8234" i="9" s="1"/>
  <c r="A8233" i="9"/>
  <c r="B8233" i="9" s="1"/>
  <c r="A8232" i="9"/>
  <c r="B8232" i="9" s="1"/>
  <c r="A8231" i="9"/>
  <c r="B8231" i="9" s="1"/>
  <c r="A8230" i="9"/>
  <c r="B8230" i="9" s="1"/>
  <c r="A8229" i="9"/>
  <c r="B8229" i="9" s="1"/>
  <c r="A8228" i="9"/>
  <c r="B8228" i="9" s="1"/>
  <c r="A8227" i="9"/>
  <c r="B8227" i="9" s="1"/>
  <c r="A8226" i="9"/>
  <c r="B8226" i="9" s="1"/>
  <c r="A8225" i="9"/>
  <c r="B8225" i="9" s="1"/>
  <c r="A8224" i="9"/>
  <c r="B8224" i="9" s="1"/>
  <c r="A8223" i="9"/>
  <c r="B8223" i="9" s="1"/>
  <c r="A8222" i="9"/>
  <c r="B8222" i="9" s="1"/>
  <c r="A8221" i="9"/>
  <c r="B8221" i="9" s="1"/>
  <c r="A8220" i="9"/>
  <c r="B8220" i="9" s="1"/>
  <c r="A8219" i="9"/>
  <c r="B8219" i="9" s="1"/>
  <c r="A8218" i="9"/>
  <c r="B8218" i="9" s="1"/>
  <c r="A8217" i="9"/>
  <c r="B8217" i="9" s="1"/>
  <c r="A8216" i="9"/>
  <c r="B8216" i="9" s="1"/>
  <c r="A8215" i="9"/>
  <c r="B8215" i="9" s="1"/>
  <c r="A8214" i="9"/>
  <c r="B8214" i="9" s="1"/>
  <c r="A8213" i="9"/>
  <c r="B8213" i="9" s="1"/>
  <c r="A8212" i="9"/>
  <c r="B8212" i="9" s="1"/>
  <c r="A8211" i="9"/>
  <c r="B8211" i="9" s="1"/>
  <c r="A8210" i="9"/>
  <c r="B8210" i="9" s="1"/>
  <c r="A8209" i="9"/>
  <c r="B8209" i="9" s="1"/>
  <c r="A8208" i="9"/>
  <c r="B8208" i="9" s="1"/>
  <c r="A8207" i="9"/>
  <c r="B8207" i="9" s="1"/>
  <c r="A8206" i="9"/>
  <c r="B8206" i="9" s="1"/>
  <c r="A8205" i="9"/>
  <c r="B8205" i="9" s="1"/>
  <c r="A8204" i="9"/>
  <c r="B8204" i="9" s="1"/>
  <c r="A8203" i="9"/>
  <c r="B8203" i="9" s="1"/>
  <c r="A8202" i="9"/>
  <c r="B8202" i="9" s="1"/>
  <c r="A8201" i="9"/>
  <c r="B8201" i="9" s="1"/>
  <c r="A8200" i="9"/>
  <c r="B8200" i="9" s="1"/>
  <c r="A8199" i="9"/>
  <c r="B8199" i="9" s="1"/>
  <c r="A8198" i="9"/>
  <c r="B8198" i="9" s="1"/>
  <c r="A8197" i="9"/>
  <c r="B8197" i="9" s="1"/>
  <c r="A8196" i="9"/>
  <c r="B8196" i="9" s="1"/>
  <c r="A8195" i="9"/>
  <c r="B8195" i="9" s="1"/>
  <c r="A8194" i="9"/>
  <c r="B8194" i="9" s="1"/>
  <c r="A8193" i="9"/>
  <c r="B8193" i="9" s="1"/>
  <c r="A8192" i="9"/>
  <c r="B8192" i="9" s="1"/>
  <c r="A8191" i="9"/>
  <c r="B8191" i="9" s="1"/>
  <c r="A8190" i="9"/>
  <c r="B8190" i="9" s="1"/>
  <c r="A8189" i="9"/>
  <c r="B8189" i="9" s="1"/>
  <c r="A8188" i="9"/>
  <c r="B8188" i="9" s="1"/>
  <c r="A8187" i="9"/>
  <c r="B8187" i="9" s="1"/>
  <c r="A8186" i="9"/>
  <c r="B8186" i="9" s="1"/>
  <c r="A8185" i="9"/>
  <c r="B8185" i="9" s="1"/>
  <c r="A8184" i="9"/>
  <c r="B8184" i="9" s="1"/>
  <c r="A8183" i="9"/>
  <c r="B8183" i="9" s="1"/>
  <c r="A8182" i="9"/>
  <c r="B8182" i="9" s="1"/>
  <c r="A8181" i="9"/>
  <c r="B8181" i="9" s="1"/>
  <c r="A8180" i="9"/>
  <c r="B8180" i="9" s="1"/>
  <c r="A8179" i="9"/>
  <c r="B8179" i="9" s="1"/>
  <c r="A8178" i="9"/>
  <c r="B8178" i="9" s="1"/>
  <c r="A8177" i="9"/>
  <c r="B8177" i="9" s="1"/>
  <c r="A8176" i="9"/>
  <c r="B8176" i="9" s="1"/>
  <c r="A8175" i="9"/>
  <c r="B8175" i="9" s="1"/>
  <c r="A8174" i="9"/>
  <c r="B8174" i="9" s="1"/>
  <c r="A8173" i="9"/>
  <c r="B8173" i="9" s="1"/>
  <c r="A8172" i="9"/>
  <c r="B8172" i="9" s="1"/>
  <c r="A8171" i="9"/>
  <c r="B8171" i="9" s="1"/>
  <c r="A8170" i="9"/>
  <c r="B8170" i="9" s="1"/>
  <c r="A8169" i="9"/>
  <c r="B8169" i="9" s="1"/>
  <c r="A8168" i="9"/>
  <c r="B8168" i="9" s="1"/>
  <c r="A8167" i="9"/>
  <c r="B8167" i="9" s="1"/>
  <c r="A8166" i="9"/>
  <c r="B8166" i="9" s="1"/>
  <c r="A8165" i="9"/>
  <c r="B8165" i="9" s="1"/>
  <c r="A8164" i="9"/>
  <c r="B8164" i="9" s="1"/>
  <c r="A8163" i="9"/>
  <c r="B8163" i="9" s="1"/>
  <c r="A8162" i="9"/>
  <c r="B8162" i="9" s="1"/>
  <c r="A8161" i="9"/>
  <c r="B8161" i="9" s="1"/>
  <c r="A8160" i="9"/>
  <c r="B8160" i="9" s="1"/>
  <c r="A8159" i="9"/>
  <c r="B8159" i="9" s="1"/>
  <c r="A8158" i="9"/>
  <c r="B8158" i="9" s="1"/>
  <c r="A8157" i="9"/>
  <c r="B8157" i="9" s="1"/>
  <c r="A8156" i="9"/>
  <c r="B8156" i="9" s="1"/>
  <c r="A8155" i="9"/>
  <c r="B8155" i="9" s="1"/>
  <c r="A8154" i="9"/>
  <c r="B8154" i="9" s="1"/>
  <c r="A8153" i="9"/>
  <c r="B8153" i="9" s="1"/>
  <c r="A8152" i="9"/>
  <c r="B8152" i="9" s="1"/>
  <c r="A8151" i="9"/>
  <c r="B8151" i="9" s="1"/>
  <c r="A8150" i="9"/>
  <c r="B8150" i="9" s="1"/>
  <c r="A8149" i="9"/>
  <c r="B8149" i="9" s="1"/>
  <c r="A8148" i="9"/>
  <c r="B8148" i="9" s="1"/>
  <c r="A8147" i="9"/>
  <c r="B8147" i="9" s="1"/>
  <c r="A8146" i="9"/>
  <c r="B8146" i="9" s="1"/>
  <c r="A8145" i="9"/>
  <c r="B8145" i="9" s="1"/>
  <c r="A8144" i="9"/>
  <c r="B8144" i="9" s="1"/>
  <c r="A8143" i="9"/>
  <c r="B8143" i="9" s="1"/>
  <c r="A8142" i="9"/>
  <c r="B8142" i="9" s="1"/>
  <c r="A8141" i="9"/>
  <c r="B8141" i="9" s="1"/>
  <c r="A8140" i="9"/>
  <c r="B8140" i="9" s="1"/>
  <c r="A8139" i="9"/>
  <c r="B8139" i="9" s="1"/>
  <c r="A8138" i="9"/>
  <c r="B8138" i="9" s="1"/>
  <c r="A8137" i="9"/>
  <c r="B8137" i="9" s="1"/>
  <c r="A8136" i="9"/>
  <c r="B8136" i="9" s="1"/>
  <c r="A8135" i="9"/>
  <c r="B8135" i="9" s="1"/>
  <c r="A8134" i="9"/>
  <c r="B8134" i="9" s="1"/>
  <c r="A8133" i="9"/>
  <c r="B8133" i="9" s="1"/>
  <c r="A8132" i="9"/>
  <c r="B8132" i="9" s="1"/>
  <c r="A8131" i="9"/>
  <c r="B8131" i="9" s="1"/>
  <c r="A8130" i="9"/>
  <c r="B8130" i="9" s="1"/>
  <c r="A8129" i="9"/>
  <c r="B8129" i="9" s="1"/>
  <c r="A8128" i="9"/>
  <c r="B8128" i="9" s="1"/>
  <c r="A8127" i="9"/>
  <c r="B8127" i="9" s="1"/>
  <c r="A8126" i="9"/>
  <c r="B8126" i="9" s="1"/>
  <c r="A8125" i="9"/>
  <c r="B8125" i="9" s="1"/>
  <c r="A8124" i="9"/>
  <c r="B8124" i="9" s="1"/>
  <c r="A8123" i="9"/>
  <c r="B8123" i="9" s="1"/>
  <c r="A8122" i="9"/>
  <c r="B8122" i="9" s="1"/>
  <c r="A8121" i="9"/>
  <c r="B8121" i="9" s="1"/>
  <c r="A8120" i="9"/>
  <c r="B8120" i="9" s="1"/>
  <c r="A8119" i="9"/>
  <c r="B8119" i="9" s="1"/>
  <c r="A8118" i="9"/>
  <c r="B8118" i="9" s="1"/>
  <c r="A8117" i="9"/>
  <c r="B8117" i="9" s="1"/>
  <c r="A8116" i="9"/>
  <c r="B8116" i="9" s="1"/>
  <c r="A8115" i="9"/>
  <c r="B8115" i="9" s="1"/>
  <c r="A8114" i="9"/>
  <c r="B8114" i="9" s="1"/>
  <c r="A8113" i="9"/>
  <c r="B8113" i="9" s="1"/>
  <c r="A8112" i="9"/>
  <c r="B8112" i="9" s="1"/>
  <c r="A8111" i="9"/>
  <c r="B8111" i="9" s="1"/>
  <c r="A8110" i="9"/>
  <c r="B8110" i="9" s="1"/>
  <c r="A8109" i="9"/>
  <c r="B8109" i="9" s="1"/>
  <c r="A8108" i="9"/>
  <c r="B8108" i="9" s="1"/>
  <c r="A8107" i="9"/>
  <c r="B8107" i="9" s="1"/>
  <c r="A8106" i="9"/>
  <c r="B8106" i="9" s="1"/>
  <c r="A8105" i="9"/>
  <c r="B8105" i="9" s="1"/>
  <c r="A8104" i="9"/>
  <c r="B8104" i="9" s="1"/>
  <c r="A8103" i="9"/>
  <c r="B8103" i="9" s="1"/>
  <c r="A8102" i="9"/>
  <c r="B8102" i="9" s="1"/>
  <c r="A8101" i="9"/>
  <c r="B8101" i="9" s="1"/>
  <c r="A8100" i="9"/>
  <c r="B8100" i="9" s="1"/>
  <c r="A8099" i="9"/>
  <c r="B8099" i="9" s="1"/>
  <c r="A8098" i="9"/>
  <c r="B8098" i="9" s="1"/>
  <c r="A8097" i="9"/>
  <c r="B8097" i="9" s="1"/>
  <c r="A8096" i="9"/>
  <c r="B8096" i="9" s="1"/>
  <c r="A8095" i="9"/>
  <c r="B8095" i="9" s="1"/>
  <c r="A8094" i="9"/>
  <c r="B8094" i="9" s="1"/>
  <c r="A8093" i="9"/>
  <c r="B8093" i="9" s="1"/>
  <c r="A8092" i="9"/>
  <c r="B8092" i="9" s="1"/>
  <c r="A8091" i="9"/>
  <c r="B8091" i="9" s="1"/>
  <c r="A8090" i="9"/>
  <c r="B8090" i="9" s="1"/>
  <c r="A8089" i="9"/>
  <c r="B8089" i="9" s="1"/>
  <c r="A8088" i="9"/>
  <c r="B8088" i="9" s="1"/>
  <c r="A8087" i="9"/>
  <c r="B8087" i="9" s="1"/>
  <c r="A8086" i="9"/>
  <c r="B8086" i="9" s="1"/>
  <c r="A8085" i="9"/>
  <c r="B8085" i="9" s="1"/>
  <c r="A8084" i="9"/>
  <c r="B8084" i="9" s="1"/>
  <c r="A8083" i="9"/>
  <c r="B8083" i="9" s="1"/>
  <c r="A8082" i="9"/>
  <c r="B8082" i="9" s="1"/>
  <c r="A8081" i="9"/>
  <c r="B8081" i="9" s="1"/>
  <c r="A8080" i="9"/>
  <c r="B8080" i="9" s="1"/>
  <c r="A8079" i="9"/>
  <c r="B8079" i="9" s="1"/>
  <c r="A8078" i="9"/>
  <c r="B8078" i="9" s="1"/>
  <c r="A8077" i="9"/>
  <c r="B8077" i="9" s="1"/>
  <c r="A8076" i="9"/>
  <c r="B8076" i="9" s="1"/>
  <c r="A8075" i="9"/>
  <c r="B8075" i="9" s="1"/>
  <c r="A8074" i="9"/>
  <c r="B8074" i="9" s="1"/>
  <c r="A8073" i="9"/>
  <c r="B8073" i="9" s="1"/>
  <c r="A8072" i="9"/>
  <c r="B8072" i="9" s="1"/>
  <c r="A8071" i="9"/>
  <c r="B8071" i="9" s="1"/>
  <c r="A8070" i="9"/>
  <c r="B8070" i="9" s="1"/>
  <c r="A8069" i="9"/>
  <c r="B8069" i="9" s="1"/>
  <c r="A8068" i="9"/>
  <c r="B8068" i="9" s="1"/>
  <c r="A8067" i="9"/>
  <c r="B8067" i="9" s="1"/>
  <c r="A8066" i="9"/>
  <c r="B8066" i="9" s="1"/>
  <c r="A8065" i="9"/>
  <c r="B8065" i="9" s="1"/>
  <c r="A8064" i="9"/>
  <c r="B8064" i="9" s="1"/>
  <c r="A8063" i="9"/>
  <c r="B8063" i="9" s="1"/>
  <c r="A8062" i="9"/>
  <c r="B8062" i="9" s="1"/>
  <c r="A8061" i="9"/>
  <c r="B8061" i="9" s="1"/>
  <c r="A8060" i="9"/>
  <c r="B8060" i="9" s="1"/>
  <c r="A8059" i="9"/>
  <c r="B8059" i="9" s="1"/>
  <c r="A8058" i="9"/>
  <c r="B8058" i="9" s="1"/>
  <c r="A8057" i="9"/>
  <c r="B8057" i="9" s="1"/>
  <c r="A8056" i="9"/>
  <c r="B8056" i="9" s="1"/>
  <c r="A8055" i="9"/>
  <c r="B8055" i="9" s="1"/>
  <c r="A8054" i="9"/>
  <c r="B8054" i="9" s="1"/>
  <c r="A8053" i="9"/>
  <c r="B8053" i="9" s="1"/>
  <c r="A8052" i="9"/>
  <c r="B8052" i="9" s="1"/>
  <c r="A8051" i="9"/>
  <c r="B8051" i="9" s="1"/>
  <c r="A8050" i="9"/>
  <c r="B8050" i="9" s="1"/>
  <c r="A8049" i="9"/>
  <c r="B8049" i="9" s="1"/>
  <c r="A8048" i="9"/>
  <c r="B8048" i="9" s="1"/>
  <c r="A8047" i="9"/>
  <c r="B8047" i="9" s="1"/>
  <c r="A8046" i="9"/>
  <c r="B8046" i="9" s="1"/>
  <c r="A8045" i="9"/>
  <c r="B8045" i="9" s="1"/>
  <c r="A8044" i="9"/>
  <c r="B8044" i="9" s="1"/>
  <c r="A8043" i="9"/>
  <c r="B8043" i="9" s="1"/>
  <c r="A8042" i="9"/>
  <c r="B8042" i="9" s="1"/>
  <c r="A8041" i="9"/>
  <c r="B8041" i="9" s="1"/>
  <c r="A8040" i="9"/>
  <c r="B8040" i="9" s="1"/>
  <c r="A8039" i="9"/>
  <c r="B8039" i="9" s="1"/>
  <c r="A8038" i="9"/>
  <c r="B8038" i="9" s="1"/>
  <c r="A8037" i="9"/>
  <c r="B8037" i="9" s="1"/>
  <c r="A8036" i="9"/>
  <c r="B8036" i="9" s="1"/>
  <c r="A8035" i="9"/>
  <c r="B8035" i="9" s="1"/>
  <c r="A8034" i="9"/>
  <c r="B8034" i="9" s="1"/>
  <c r="A8033" i="9"/>
  <c r="B8033" i="9" s="1"/>
  <c r="A8032" i="9"/>
  <c r="B8032" i="9" s="1"/>
  <c r="A8031" i="9"/>
  <c r="B8031" i="9" s="1"/>
  <c r="A8030" i="9"/>
  <c r="B8030" i="9" s="1"/>
  <c r="A8029" i="9"/>
  <c r="B8029" i="9" s="1"/>
  <c r="A8028" i="9"/>
  <c r="B8028" i="9" s="1"/>
  <c r="A8027" i="9"/>
  <c r="B8027" i="9" s="1"/>
  <c r="A8026" i="9"/>
  <c r="B8026" i="9" s="1"/>
  <c r="A8025" i="9"/>
  <c r="B8025" i="9" s="1"/>
  <c r="A8024" i="9"/>
  <c r="B8024" i="9" s="1"/>
  <c r="A8023" i="9"/>
  <c r="B8023" i="9" s="1"/>
  <c r="A8022" i="9"/>
  <c r="B8022" i="9" s="1"/>
  <c r="A8021" i="9"/>
  <c r="B8021" i="9" s="1"/>
  <c r="A8020" i="9"/>
  <c r="B8020" i="9" s="1"/>
  <c r="A8019" i="9"/>
  <c r="B8019" i="9" s="1"/>
  <c r="A8018" i="9"/>
  <c r="B8018" i="9" s="1"/>
  <c r="A8017" i="9"/>
  <c r="B8017" i="9" s="1"/>
  <c r="A8016" i="9"/>
  <c r="B8016" i="9" s="1"/>
  <c r="A8015" i="9"/>
  <c r="B8015" i="9" s="1"/>
  <c r="A8014" i="9"/>
  <c r="B8014" i="9" s="1"/>
  <c r="A8013" i="9"/>
  <c r="B8013" i="9" s="1"/>
  <c r="A8012" i="9"/>
  <c r="B8012" i="9" s="1"/>
  <c r="A8011" i="9"/>
  <c r="B8011" i="9" s="1"/>
  <c r="A8010" i="9"/>
  <c r="B8010" i="9" s="1"/>
  <c r="A8009" i="9"/>
  <c r="B8009" i="9" s="1"/>
  <c r="A8008" i="9"/>
  <c r="B8008" i="9" s="1"/>
  <c r="A8007" i="9"/>
  <c r="B8007" i="9" s="1"/>
  <c r="A8006" i="9"/>
  <c r="B8006" i="9" s="1"/>
  <c r="A8005" i="9"/>
  <c r="B8005" i="9" s="1"/>
  <c r="A8004" i="9"/>
  <c r="B8004" i="9" s="1"/>
  <c r="A8003" i="9"/>
  <c r="B8003" i="9" s="1"/>
  <c r="A8002" i="9"/>
  <c r="B8002" i="9" s="1"/>
  <c r="A8001" i="9"/>
  <c r="B8001" i="9" s="1"/>
  <c r="A8000" i="9"/>
  <c r="B8000" i="9" s="1"/>
  <c r="A7999" i="9"/>
  <c r="B7999" i="9" s="1"/>
  <c r="A7998" i="9"/>
  <c r="B7998" i="9" s="1"/>
  <c r="A7997" i="9"/>
  <c r="B7997" i="9" s="1"/>
  <c r="A7996" i="9"/>
  <c r="B7996" i="9" s="1"/>
  <c r="A7995" i="9"/>
  <c r="B7995" i="9" s="1"/>
  <c r="A7994" i="9"/>
  <c r="B7994" i="9" s="1"/>
  <c r="A7993" i="9"/>
  <c r="B7993" i="9" s="1"/>
  <c r="A7992" i="9"/>
  <c r="B7992" i="9" s="1"/>
  <c r="A7991" i="9"/>
  <c r="B7991" i="9" s="1"/>
  <c r="A7990" i="9"/>
  <c r="B7990" i="9" s="1"/>
  <c r="A7989" i="9"/>
  <c r="B7989" i="9" s="1"/>
  <c r="A7988" i="9"/>
  <c r="B7988" i="9" s="1"/>
  <c r="A7987" i="9"/>
  <c r="B7987" i="9" s="1"/>
  <c r="A7986" i="9"/>
  <c r="B7986" i="9" s="1"/>
  <c r="A7985" i="9"/>
  <c r="B7985" i="9" s="1"/>
  <c r="A7984" i="9"/>
  <c r="B7984" i="9" s="1"/>
  <c r="A7983" i="9"/>
  <c r="B7983" i="9" s="1"/>
  <c r="A7982" i="9"/>
  <c r="B7982" i="9" s="1"/>
  <c r="A7981" i="9"/>
  <c r="B7981" i="9" s="1"/>
  <c r="A7980" i="9"/>
  <c r="B7980" i="9" s="1"/>
  <c r="A7979" i="9"/>
  <c r="B7979" i="9" s="1"/>
  <c r="A7978" i="9"/>
  <c r="B7978" i="9" s="1"/>
  <c r="A7977" i="9"/>
  <c r="B7977" i="9" s="1"/>
  <c r="A7976" i="9"/>
  <c r="B7976" i="9" s="1"/>
  <c r="A7975" i="9"/>
  <c r="B7975" i="9" s="1"/>
  <c r="A7974" i="9"/>
  <c r="B7974" i="9" s="1"/>
  <c r="A7973" i="9"/>
  <c r="B7973" i="9" s="1"/>
  <c r="A7972" i="9"/>
  <c r="B7972" i="9" s="1"/>
  <c r="A7971" i="9"/>
  <c r="B7971" i="9" s="1"/>
  <c r="A7970" i="9"/>
  <c r="B7970" i="9" s="1"/>
  <c r="A7969" i="9"/>
  <c r="B7969" i="9" s="1"/>
  <c r="A7968" i="9"/>
  <c r="B7968" i="9" s="1"/>
  <c r="A7967" i="9"/>
  <c r="B7967" i="9" s="1"/>
  <c r="A7966" i="9"/>
  <c r="B7966" i="9" s="1"/>
  <c r="A7965" i="9"/>
  <c r="B7965" i="9" s="1"/>
  <c r="A7964" i="9"/>
  <c r="B7964" i="9" s="1"/>
  <c r="A7963" i="9"/>
  <c r="B7963" i="9" s="1"/>
  <c r="A7962" i="9"/>
  <c r="B7962" i="9" s="1"/>
  <c r="A7961" i="9"/>
  <c r="B7961" i="9" s="1"/>
  <c r="A7960" i="9"/>
  <c r="B7960" i="9" s="1"/>
  <c r="A7959" i="9"/>
  <c r="B7959" i="9" s="1"/>
  <c r="A7958" i="9"/>
  <c r="B7958" i="9" s="1"/>
  <c r="A7957" i="9"/>
  <c r="B7957" i="9" s="1"/>
  <c r="A7956" i="9"/>
  <c r="B7956" i="9" s="1"/>
  <c r="A7955" i="9"/>
  <c r="B7955" i="9" s="1"/>
  <c r="A7954" i="9"/>
  <c r="B7954" i="9" s="1"/>
  <c r="A7953" i="9"/>
  <c r="B7953" i="9" s="1"/>
  <c r="A7952" i="9"/>
  <c r="B7952" i="9" s="1"/>
  <c r="A7951" i="9"/>
  <c r="B7951" i="9" s="1"/>
  <c r="A7950" i="9"/>
  <c r="B7950" i="9" s="1"/>
  <c r="A7949" i="9"/>
  <c r="B7949" i="9" s="1"/>
  <c r="A7948" i="9"/>
  <c r="B7948" i="9" s="1"/>
  <c r="A7947" i="9"/>
  <c r="B7947" i="9" s="1"/>
  <c r="A7946" i="9"/>
  <c r="B7946" i="9" s="1"/>
  <c r="A7945" i="9"/>
  <c r="B7945" i="9" s="1"/>
  <c r="A7944" i="9"/>
  <c r="B7944" i="9" s="1"/>
  <c r="A7943" i="9"/>
  <c r="B7943" i="9" s="1"/>
  <c r="A7942" i="9"/>
  <c r="B7942" i="9" s="1"/>
  <c r="A7941" i="9"/>
  <c r="B7941" i="9" s="1"/>
  <c r="A7940" i="9"/>
  <c r="B7940" i="9" s="1"/>
  <c r="A7939" i="9"/>
  <c r="B7939" i="9" s="1"/>
  <c r="A7938" i="9"/>
  <c r="B7938" i="9" s="1"/>
  <c r="A7937" i="9"/>
  <c r="B7937" i="9" s="1"/>
  <c r="A7936" i="9"/>
  <c r="B7936" i="9" s="1"/>
  <c r="A7935" i="9"/>
  <c r="B7935" i="9" s="1"/>
  <c r="A7934" i="9"/>
  <c r="B7934" i="9" s="1"/>
  <c r="A7933" i="9"/>
  <c r="B7933" i="9" s="1"/>
  <c r="A7932" i="9"/>
  <c r="B7932" i="9" s="1"/>
  <c r="A7931" i="9"/>
  <c r="B7931" i="9" s="1"/>
  <c r="A7930" i="9"/>
  <c r="B7930" i="9" s="1"/>
  <c r="A7929" i="9"/>
  <c r="B7929" i="9" s="1"/>
  <c r="A7928" i="9"/>
  <c r="B7928" i="9" s="1"/>
  <c r="A7927" i="9"/>
  <c r="B7927" i="9" s="1"/>
  <c r="A7926" i="9"/>
  <c r="B7926" i="9" s="1"/>
  <c r="A7925" i="9"/>
  <c r="B7925" i="9" s="1"/>
  <c r="A7924" i="9"/>
  <c r="B7924" i="9" s="1"/>
  <c r="A7923" i="9"/>
  <c r="B7923" i="9" s="1"/>
  <c r="A7922" i="9"/>
  <c r="B7922" i="9" s="1"/>
  <c r="A7921" i="9"/>
  <c r="B7921" i="9" s="1"/>
  <c r="A7920" i="9"/>
  <c r="B7920" i="9" s="1"/>
  <c r="A7919" i="9"/>
  <c r="B7919" i="9" s="1"/>
  <c r="A7918" i="9"/>
  <c r="B7918" i="9" s="1"/>
  <c r="A7917" i="9"/>
  <c r="B7917" i="9" s="1"/>
  <c r="A7916" i="9"/>
  <c r="B7916" i="9" s="1"/>
  <c r="A7915" i="9"/>
  <c r="B7915" i="9" s="1"/>
  <c r="A7914" i="9"/>
  <c r="B7914" i="9" s="1"/>
  <c r="A7913" i="9"/>
  <c r="B7913" i="9" s="1"/>
  <c r="A7912" i="9"/>
  <c r="B7912" i="9" s="1"/>
  <c r="A7911" i="9"/>
  <c r="B7911" i="9" s="1"/>
  <c r="A7910" i="9"/>
  <c r="B7910" i="9" s="1"/>
  <c r="A7909" i="9"/>
  <c r="B7909" i="9" s="1"/>
  <c r="A7908" i="9"/>
  <c r="B7908" i="9" s="1"/>
  <c r="A7907" i="9"/>
  <c r="B7907" i="9" s="1"/>
  <c r="A7906" i="9"/>
  <c r="B7906" i="9" s="1"/>
  <c r="A7905" i="9"/>
  <c r="B7905" i="9" s="1"/>
  <c r="A7904" i="9"/>
  <c r="B7904" i="9" s="1"/>
  <c r="A7903" i="9"/>
  <c r="B7903" i="9" s="1"/>
  <c r="A7902" i="9"/>
  <c r="B7902" i="9" s="1"/>
  <c r="A7901" i="9"/>
  <c r="B7901" i="9" s="1"/>
  <c r="A7900" i="9"/>
  <c r="B7900" i="9" s="1"/>
  <c r="A7899" i="9"/>
  <c r="B7899" i="9" s="1"/>
  <c r="A7898" i="9"/>
  <c r="B7898" i="9" s="1"/>
  <c r="A7897" i="9"/>
  <c r="B7897" i="9" s="1"/>
  <c r="A7896" i="9"/>
  <c r="B7896" i="9" s="1"/>
  <c r="A7895" i="9"/>
  <c r="B7895" i="9" s="1"/>
  <c r="A7894" i="9"/>
  <c r="B7894" i="9" s="1"/>
  <c r="A7893" i="9"/>
  <c r="B7893" i="9" s="1"/>
  <c r="A7892" i="9"/>
  <c r="B7892" i="9" s="1"/>
  <c r="A7891" i="9"/>
  <c r="B7891" i="9" s="1"/>
  <c r="A7890" i="9"/>
  <c r="B7890" i="9" s="1"/>
  <c r="A7889" i="9"/>
  <c r="B7889" i="9" s="1"/>
  <c r="A7888" i="9"/>
  <c r="B7888" i="9" s="1"/>
  <c r="A7887" i="9"/>
  <c r="B7887" i="9" s="1"/>
  <c r="A7886" i="9"/>
  <c r="B7886" i="9" s="1"/>
  <c r="A7885" i="9"/>
  <c r="B7885" i="9" s="1"/>
  <c r="A7884" i="9"/>
  <c r="B7884" i="9" s="1"/>
  <c r="A7883" i="9"/>
  <c r="B7883" i="9" s="1"/>
  <c r="A7882" i="9"/>
  <c r="B7882" i="9" s="1"/>
  <c r="A7881" i="9"/>
  <c r="B7881" i="9" s="1"/>
  <c r="A7880" i="9"/>
  <c r="B7880" i="9" s="1"/>
  <c r="A7879" i="9"/>
  <c r="B7879" i="9" s="1"/>
  <c r="A7878" i="9"/>
  <c r="B7878" i="9" s="1"/>
  <c r="A7877" i="9"/>
  <c r="B7877" i="9" s="1"/>
  <c r="A7876" i="9"/>
  <c r="B7876" i="9" s="1"/>
  <c r="A7875" i="9"/>
  <c r="B7875" i="9" s="1"/>
  <c r="A7874" i="9"/>
  <c r="B7874" i="9" s="1"/>
  <c r="A7873" i="9"/>
  <c r="B7873" i="9" s="1"/>
  <c r="A7872" i="9"/>
  <c r="B7872" i="9" s="1"/>
  <c r="A7871" i="9"/>
  <c r="B7871" i="9" s="1"/>
  <c r="A7870" i="9"/>
  <c r="B7870" i="9" s="1"/>
  <c r="A7869" i="9"/>
  <c r="B7869" i="9" s="1"/>
  <c r="A7868" i="9"/>
  <c r="B7868" i="9" s="1"/>
  <c r="A7867" i="9"/>
  <c r="B7867" i="9" s="1"/>
  <c r="A7866" i="9"/>
  <c r="B7866" i="9" s="1"/>
  <c r="A7865" i="9"/>
  <c r="B7865" i="9" s="1"/>
  <c r="A7864" i="9"/>
  <c r="B7864" i="9" s="1"/>
  <c r="A7863" i="9"/>
  <c r="B7863" i="9" s="1"/>
  <c r="A7862" i="9"/>
  <c r="B7862" i="9" s="1"/>
  <c r="A7861" i="9"/>
  <c r="B7861" i="9" s="1"/>
  <c r="A7860" i="9"/>
  <c r="B7860" i="9" s="1"/>
  <c r="A7859" i="9"/>
  <c r="B7859" i="9" s="1"/>
  <c r="A7858" i="9"/>
  <c r="B7858" i="9" s="1"/>
  <c r="A7857" i="9"/>
  <c r="B7857" i="9" s="1"/>
  <c r="A7856" i="9"/>
  <c r="B7856" i="9" s="1"/>
  <c r="A7855" i="9"/>
  <c r="B7855" i="9" s="1"/>
  <c r="A7854" i="9"/>
  <c r="B7854" i="9" s="1"/>
  <c r="A7853" i="9"/>
  <c r="B7853" i="9" s="1"/>
  <c r="A7852" i="9"/>
  <c r="B7852" i="9" s="1"/>
  <c r="A7851" i="9"/>
  <c r="B7851" i="9" s="1"/>
  <c r="A7850" i="9"/>
  <c r="B7850" i="9" s="1"/>
  <c r="A7849" i="9"/>
  <c r="B7849" i="9" s="1"/>
  <c r="A7848" i="9"/>
  <c r="B7848" i="9" s="1"/>
  <c r="A7847" i="9"/>
  <c r="B7847" i="9" s="1"/>
  <c r="A7846" i="9"/>
  <c r="B7846" i="9" s="1"/>
  <c r="A7845" i="9"/>
  <c r="B7845" i="9" s="1"/>
  <c r="A7844" i="9"/>
  <c r="B7844" i="9" s="1"/>
  <c r="A7843" i="9"/>
  <c r="B7843" i="9" s="1"/>
  <c r="A7842" i="9"/>
  <c r="B7842" i="9" s="1"/>
  <c r="A7841" i="9"/>
  <c r="B7841" i="9" s="1"/>
  <c r="A7840" i="9"/>
  <c r="B7840" i="9" s="1"/>
  <c r="A7839" i="9"/>
  <c r="B7839" i="9" s="1"/>
  <c r="A7838" i="9"/>
  <c r="B7838" i="9" s="1"/>
  <c r="A7837" i="9"/>
  <c r="B7837" i="9" s="1"/>
  <c r="A7836" i="9"/>
  <c r="B7836" i="9" s="1"/>
  <c r="A7835" i="9"/>
  <c r="B7835" i="9" s="1"/>
  <c r="A7834" i="9"/>
  <c r="B7834" i="9" s="1"/>
  <c r="A7833" i="9"/>
  <c r="B7833" i="9" s="1"/>
  <c r="A7832" i="9"/>
  <c r="B7832" i="9" s="1"/>
  <c r="A7831" i="9"/>
  <c r="B7831" i="9" s="1"/>
  <c r="A7830" i="9"/>
  <c r="B7830" i="9" s="1"/>
  <c r="A7829" i="9"/>
  <c r="B7829" i="9" s="1"/>
  <c r="A7828" i="9"/>
  <c r="B7828" i="9" s="1"/>
  <c r="A7827" i="9"/>
  <c r="B7827" i="9" s="1"/>
  <c r="A7826" i="9"/>
  <c r="B7826" i="9" s="1"/>
  <c r="A7825" i="9"/>
  <c r="B7825" i="9" s="1"/>
  <c r="A7824" i="9"/>
  <c r="B7824" i="9" s="1"/>
  <c r="A7823" i="9"/>
  <c r="B7823" i="9" s="1"/>
  <c r="A7822" i="9"/>
  <c r="B7822" i="9" s="1"/>
  <c r="A7821" i="9"/>
  <c r="B7821" i="9" s="1"/>
  <c r="A7820" i="9"/>
  <c r="B7820" i="9" s="1"/>
  <c r="A7819" i="9"/>
  <c r="B7819" i="9" s="1"/>
  <c r="A7818" i="9"/>
  <c r="B7818" i="9" s="1"/>
  <c r="A7817" i="9"/>
  <c r="B7817" i="9" s="1"/>
  <c r="A7816" i="9"/>
  <c r="B7816" i="9" s="1"/>
  <c r="A7815" i="9"/>
  <c r="B7815" i="9" s="1"/>
  <c r="A7814" i="9"/>
  <c r="B7814" i="9" s="1"/>
  <c r="A7813" i="9"/>
  <c r="B7813" i="9" s="1"/>
  <c r="A7812" i="9"/>
  <c r="B7812" i="9" s="1"/>
  <c r="A7811" i="9"/>
  <c r="B7811" i="9" s="1"/>
  <c r="A7810" i="9"/>
  <c r="B7810" i="9" s="1"/>
  <c r="A7809" i="9"/>
  <c r="B7809" i="9" s="1"/>
  <c r="A7808" i="9"/>
  <c r="B7808" i="9" s="1"/>
  <c r="A7807" i="9"/>
  <c r="B7807" i="9" s="1"/>
  <c r="A7806" i="9"/>
  <c r="B7806" i="9" s="1"/>
  <c r="A7805" i="9"/>
  <c r="B7805" i="9" s="1"/>
  <c r="A7804" i="9"/>
  <c r="B7804" i="9" s="1"/>
  <c r="A7803" i="9"/>
  <c r="B7803" i="9" s="1"/>
  <c r="A7802" i="9"/>
  <c r="B7802" i="9" s="1"/>
  <c r="A7801" i="9"/>
  <c r="B7801" i="9" s="1"/>
  <c r="A7800" i="9"/>
  <c r="B7800" i="9" s="1"/>
  <c r="A7799" i="9"/>
  <c r="B7799" i="9" s="1"/>
  <c r="A7798" i="9"/>
  <c r="B7798" i="9" s="1"/>
  <c r="A7797" i="9"/>
  <c r="B7797" i="9" s="1"/>
  <c r="A7796" i="9"/>
  <c r="B7796" i="9" s="1"/>
  <c r="A7795" i="9"/>
  <c r="B7795" i="9" s="1"/>
  <c r="A7794" i="9"/>
  <c r="B7794" i="9" s="1"/>
  <c r="A7793" i="9"/>
  <c r="B7793" i="9" s="1"/>
  <c r="A7792" i="9"/>
  <c r="B7792" i="9" s="1"/>
  <c r="A7791" i="9"/>
  <c r="B7791" i="9" s="1"/>
  <c r="A7790" i="9"/>
  <c r="B7790" i="9" s="1"/>
  <c r="A7789" i="9"/>
  <c r="B7789" i="9" s="1"/>
  <c r="A7788" i="9"/>
  <c r="B7788" i="9" s="1"/>
  <c r="A7787" i="9"/>
  <c r="B7787" i="9" s="1"/>
  <c r="A7786" i="9"/>
  <c r="B7786" i="9" s="1"/>
  <c r="A7785" i="9"/>
  <c r="B7785" i="9" s="1"/>
  <c r="A7784" i="9"/>
  <c r="B7784" i="9" s="1"/>
  <c r="A7783" i="9"/>
  <c r="B7783" i="9" s="1"/>
  <c r="A7782" i="9"/>
  <c r="B7782" i="9" s="1"/>
  <c r="A7781" i="9"/>
  <c r="B7781" i="9" s="1"/>
  <c r="A7780" i="9"/>
  <c r="B7780" i="9" s="1"/>
  <c r="A7779" i="9"/>
  <c r="B7779" i="9" s="1"/>
  <c r="A7778" i="9"/>
  <c r="B7778" i="9" s="1"/>
  <c r="A7777" i="9"/>
  <c r="B7777" i="9" s="1"/>
  <c r="A7776" i="9"/>
  <c r="B7776" i="9" s="1"/>
  <c r="A7775" i="9"/>
  <c r="B7775" i="9" s="1"/>
  <c r="A7774" i="9"/>
  <c r="B7774" i="9" s="1"/>
  <c r="A7773" i="9"/>
  <c r="B7773" i="9" s="1"/>
  <c r="A7772" i="9"/>
  <c r="B7772" i="9" s="1"/>
  <c r="A7771" i="9"/>
  <c r="B7771" i="9" s="1"/>
  <c r="A7770" i="9"/>
  <c r="B7770" i="9" s="1"/>
  <c r="A7769" i="9"/>
  <c r="B7769" i="9" s="1"/>
  <c r="A7768" i="9"/>
  <c r="B7768" i="9" s="1"/>
  <c r="A7767" i="9"/>
  <c r="B7767" i="9" s="1"/>
  <c r="A7766" i="9"/>
  <c r="B7766" i="9" s="1"/>
  <c r="A7765" i="9"/>
  <c r="B7765" i="9" s="1"/>
  <c r="A7764" i="9"/>
  <c r="B7764" i="9" s="1"/>
  <c r="A7763" i="9"/>
  <c r="B7763" i="9" s="1"/>
  <c r="A7762" i="9"/>
  <c r="B7762" i="9" s="1"/>
  <c r="A7761" i="9"/>
  <c r="B7761" i="9" s="1"/>
  <c r="A7760" i="9"/>
  <c r="B7760" i="9" s="1"/>
  <c r="A7759" i="9"/>
  <c r="B7759" i="9" s="1"/>
  <c r="A7758" i="9"/>
  <c r="B7758" i="9" s="1"/>
  <c r="A7757" i="9"/>
  <c r="B7757" i="9" s="1"/>
  <c r="A7756" i="9"/>
  <c r="B7756" i="9" s="1"/>
  <c r="A7755" i="9"/>
  <c r="B7755" i="9" s="1"/>
  <c r="A7754" i="9"/>
  <c r="B7754" i="9" s="1"/>
  <c r="A7753" i="9"/>
  <c r="B7753" i="9" s="1"/>
  <c r="A7752" i="9"/>
  <c r="B7752" i="9" s="1"/>
  <c r="A7751" i="9"/>
  <c r="B7751" i="9" s="1"/>
  <c r="A7750" i="9"/>
  <c r="B7750" i="9" s="1"/>
  <c r="A7749" i="9"/>
  <c r="B7749" i="9" s="1"/>
  <c r="A7748" i="9"/>
  <c r="B7748" i="9" s="1"/>
  <c r="A7747" i="9"/>
  <c r="B7747" i="9" s="1"/>
  <c r="A7746" i="9"/>
  <c r="B7746" i="9" s="1"/>
  <c r="A7745" i="9"/>
  <c r="B7745" i="9" s="1"/>
  <c r="A7744" i="9"/>
  <c r="B7744" i="9" s="1"/>
  <c r="A7743" i="9"/>
  <c r="B7743" i="9" s="1"/>
  <c r="A7742" i="9"/>
  <c r="B7742" i="9" s="1"/>
  <c r="A7741" i="9"/>
  <c r="B7741" i="9" s="1"/>
  <c r="A7740" i="9"/>
  <c r="B7740" i="9" s="1"/>
  <c r="A7739" i="9"/>
  <c r="B7739" i="9" s="1"/>
  <c r="A7738" i="9"/>
  <c r="B7738" i="9" s="1"/>
  <c r="A7737" i="9"/>
  <c r="B7737" i="9" s="1"/>
  <c r="A7736" i="9"/>
  <c r="B7736" i="9" s="1"/>
  <c r="A7735" i="9"/>
  <c r="B7735" i="9" s="1"/>
  <c r="A7734" i="9"/>
  <c r="B7734" i="9" s="1"/>
  <c r="A7733" i="9"/>
  <c r="B7733" i="9" s="1"/>
  <c r="A7732" i="9"/>
  <c r="B7732" i="9" s="1"/>
  <c r="A7731" i="9"/>
  <c r="B7731" i="9" s="1"/>
  <c r="A7730" i="9"/>
  <c r="B7730" i="9" s="1"/>
  <c r="A7729" i="9"/>
  <c r="B7729" i="9" s="1"/>
  <c r="A7728" i="9"/>
  <c r="B7728" i="9" s="1"/>
  <c r="A7727" i="9"/>
  <c r="B7727" i="9" s="1"/>
  <c r="A7726" i="9"/>
  <c r="B7726" i="9" s="1"/>
  <c r="A7725" i="9"/>
  <c r="B7725" i="9" s="1"/>
  <c r="A7724" i="9"/>
  <c r="B7724" i="9" s="1"/>
  <c r="A7723" i="9"/>
  <c r="B7723" i="9" s="1"/>
  <c r="A7722" i="9"/>
  <c r="B7722" i="9" s="1"/>
  <c r="A7721" i="9"/>
  <c r="B7721" i="9" s="1"/>
  <c r="A7720" i="9"/>
  <c r="B7720" i="9" s="1"/>
  <c r="A7719" i="9"/>
  <c r="B7719" i="9" s="1"/>
  <c r="A7718" i="9"/>
  <c r="B7718" i="9" s="1"/>
  <c r="A7717" i="9"/>
  <c r="B7717" i="9" s="1"/>
  <c r="A7716" i="9"/>
  <c r="B7716" i="9" s="1"/>
  <c r="A7715" i="9"/>
  <c r="B7715" i="9" s="1"/>
  <c r="A7714" i="9"/>
  <c r="B7714" i="9" s="1"/>
  <c r="A7713" i="9"/>
  <c r="B7713" i="9" s="1"/>
  <c r="A7712" i="9"/>
  <c r="B7712" i="9" s="1"/>
  <c r="A7711" i="9"/>
  <c r="B7711" i="9" s="1"/>
  <c r="A7710" i="9"/>
  <c r="B7710" i="9" s="1"/>
  <c r="A7709" i="9"/>
  <c r="B7709" i="9" s="1"/>
  <c r="A7708" i="9"/>
  <c r="B7708" i="9" s="1"/>
  <c r="A7707" i="9"/>
  <c r="B7707" i="9" s="1"/>
  <c r="A7706" i="9"/>
  <c r="B7706" i="9" s="1"/>
  <c r="A7705" i="9"/>
  <c r="B7705" i="9" s="1"/>
  <c r="A7704" i="9"/>
  <c r="B7704" i="9" s="1"/>
  <c r="A7703" i="9"/>
  <c r="B7703" i="9" s="1"/>
  <c r="A7702" i="9"/>
  <c r="B7702" i="9" s="1"/>
  <c r="A7701" i="9"/>
  <c r="B7701" i="9" s="1"/>
  <c r="A7700" i="9"/>
  <c r="B7700" i="9" s="1"/>
  <c r="A7699" i="9"/>
  <c r="B7699" i="9" s="1"/>
  <c r="A7698" i="9"/>
  <c r="B7698" i="9" s="1"/>
  <c r="A7697" i="9"/>
  <c r="B7697" i="9" s="1"/>
  <c r="A7696" i="9"/>
  <c r="B7696" i="9" s="1"/>
  <c r="A7695" i="9"/>
  <c r="B7695" i="9" s="1"/>
  <c r="A7694" i="9"/>
  <c r="B7694" i="9" s="1"/>
  <c r="A7693" i="9"/>
  <c r="B7693" i="9" s="1"/>
  <c r="A7692" i="9"/>
  <c r="B7692" i="9" s="1"/>
  <c r="A7691" i="9"/>
  <c r="B7691" i="9" s="1"/>
  <c r="A7690" i="9"/>
  <c r="B7690" i="9" s="1"/>
  <c r="A7689" i="9"/>
  <c r="B7689" i="9" s="1"/>
  <c r="A7688" i="9"/>
  <c r="B7688" i="9" s="1"/>
  <c r="A7687" i="9"/>
  <c r="B7687" i="9" s="1"/>
  <c r="A7686" i="9"/>
  <c r="B7686" i="9" s="1"/>
  <c r="A7685" i="9"/>
  <c r="B7685" i="9" s="1"/>
  <c r="A7684" i="9"/>
  <c r="B7684" i="9" s="1"/>
  <c r="A7683" i="9"/>
  <c r="B7683" i="9" s="1"/>
  <c r="A7682" i="9"/>
  <c r="B7682" i="9" s="1"/>
  <c r="A7681" i="9"/>
  <c r="B7681" i="9" s="1"/>
  <c r="A7680" i="9"/>
  <c r="B7680" i="9" s="1"/>
  <c r="A7679" i="9"/>
  <c r="B7679" i="9" s="1"/>
  <c r="A7678" i="9"/>
  <c r="B7678" i="9" s="1"/>
  <c r="A7677" i="9"/>
  <c r="B7677" i="9" s="1"/>
  <c r="A7676" i="9"/>
  <c r="B7676" i="9" s="1"/>
  <c r="A7675" i="9"/>
  <c r="B7675" i="9" s="1"/>
  <c r="A7674" i="9"/>
  <c r="B7674" i="9" s="1"/>
  <c r="A7673" i="9"/>
  <c r="B7673" i="9" s="1"/>
  <c r="A7672" i="9"/>
  <c r="B7672" i="9" s="1"/>
  <c r="A7671" i="9"/>
  <c r="B7671" i="9" s="1"/>
  <c r="A7670" i="9"/>
  <c r="B7670" i="9" s="1"/>
  <c r="A7669" i="9"/>
  <c r="B7669" i="9" s="1"/>
  <c r="A7668" i="9"/>
  <c r="B7668" i="9" s="1"/>
  <c r="A7667" i="9"/>
  <c r="B7667" i="9" s="1"/>
  <c r="A7666" i="9"/>
  <c r="B7666" i="9" s="1"/>
  <c r="A7665" i="9"/>
  <c r="B7665" i="9" s="1"/>
  <c r="A7664" i="9"/>
  <c r="B7664" i="9" s="1"/>
  <c r="A7663" i="9"/>
  <c r="B7663" i="9" s="1"/>
  <c r="A7662" i="9"/>
  <c r="B7662" i="9" s="1"/>
  <c r="A7661" i="9"/>
  <c r="B7661" i="9" s="1"/>
  <c r="A7660" i="9"/>
  <c r="B7660" i="9" s="1"/>
  <c r="A7659" i="9"/>
  <c r="B7659" i="9" s="1"/>
  <c r="A7658" i="9"/>
  <c r="B7658" i="9" s="1"/>
  <c r="A7657" i="9"/>
  <c r="B7657" i="9" s="1"/>
  <c r="A7656" i="9"/>
  <c r="B7656" i="9" s="1"/>
  <c r="A7655" i="9"/>
  <c r="B7655" i="9" s="1"/>
  <c r="A7654" i="9"/>
  <c r="B7654" i="9" s="1"/>
  <c r="A7653" i="9"/>
  <c r="B7653" i="9" s="1"/>
  <c r="A7652" i="9"/>
  <c r="B7652" i="9" s="1"/>
  <c r="A7651" i="9"/>
  <c r="B7651" i="9" s="1"/>
  <c r="A7650" i="9"/>
  <c r="B7650" i="9" s="1"/>
  <c r="A7649" i="9"/>
  <c r="B7649" i="9" s="1"/>
  <c r="A7648" i="9"/>
  <c r="B7648" i="9" s="1"/>
  <c r="A7647" i="9"/>
  <c r="B7647" i="9" s="1"/>
  <c r="A7646" i="9"/>
  <c r="B7646" i="9" s="1"/>
  <c r="A7645" i="9"/>
  <c r="B7645" i="9" s="1"/>
  <c r="A7644" i="9"/>
  <c r="B7644" i="9" s="1"/>
  <c r="A7643" i="9"/>
  <c r="B7643" i="9" s="1"/>
  <c r="A7642" i="9"/>
  <c r="B7642" i="9" s="1"/>
  <c r="A7641" i="9"/>
  <c r="B7641" i="9" s="1"/>
  <c r="A7640" i="9"/>
  <c r="B7640" i="9" s="1"/>
  <c r="A7639" i="9"/>
  <c r="B7639" i="9" s="1"/>
  <c r="A7638" i="9"/>
  <c r="B7638" i="9" s="1"/>
  <c r="A7637" i="9"/>
  <c r="B7637" i="9" s="1"/>
  <c r="A7636" i="9"/>
  <c r="B7636" i="9" s="1"/>
  <c r="A7635" i="9"/>
  <c r="B7635" i="9" s="1"/>
  <c r="A7634" i="9"/>
  <c r="B7634" i="9" s="1"/>
  <c r="A7633" i="9"/>
  <c r="B7633" i="9" s="1"/>
  <c r="A7632" i="9"/>
  <c r="B7632" i="9" s="1"/>
  <c r="A7631" i="9"/>
  <c r="B7631" i="9" s="1"/>
  <c r="A7630" i="9"/>
  <c r="B7630" i="9" s="1"/>
  <c r="A7629" i="9"/>
  <c r="B7629" i="9" s="1"/>
  <c r="A7628" i="9"/>
  <c r="B7628" i="9" s="1"/>
  <c r="A7627" i="9"/>
  <c r="B7627" i="9" s="1"/>
  <c r="A7626" i="9"/>
  <c r="B7626" i="9" s="1"/>
  <c r="A7625" i="9"/>
  <c r="B7625" i="9" s="1"/>
  <c r="A7624" i="9"/>
  <c r="B7624" i="9" s="1"/>
  <c r="A7623" i="9"/>
  <c r="B7623" i="9" s="1"/>
  <c r="A7622" i="9"/>
  <c r="B7622" i="9" s="1"/>
  <c r="A7621" i="9"/>
  <c r="B7621" i="9" s="1"/>
  <c r="A7620" i="9"/>
  <c r="B7620" i="9" s="1"/>
  <c r="A7619" i="9"/>
  <c r="B7619" i="9" s="1"/>
  <c r="A7618" i="9"/>
  <c r="B7618" i="9" s="1"/>
  <c r="A7617" i="9"/>
  <c r="B7617" i="9" s="1"/>
  <c r="A7616" i="9"/>
  <c r="B7616" i="9" s="1"/>
  <c r="A7615" i="9"/>
  <c r="B7615" i="9" s="1"/>
  <c r="A7614" i="9"/>
  <c r="B7614" i="9" s="1"/>
  <c r="A7613" i="9"/>
  <c r="B7613" i="9" s="1"/>
  <c r="A7612" i="9"/>
  <c r="B7612" i="9" s="1"/>
  <c r="A7611" i="9"/>
  <c r="B7611" i="9" s="1"/>
  <c r="A7610" i="9"/>
  <c r="B7610" i="9" s="1"/>
  <c r="A7609" i="9"/>
  <c r="B7609" i="9" s="1"/>
  <c r="A7608" i="9"/>
  <c r="B7608" i="9" s="1"/>
  <c r="A7607" i="9"/>
  <c r="B7607" i="9" s="1"/>
  <c r="A7606" i="9"/>
  <c r="B7606" i="9" s="1"/>
  <c r="A7605" i="9"/>
  <c r="B7605" i="9" s="1"/>
  <c r="A7604" i="9"/>
  <c r="B7604" i="9" s="1"/>
  <c r="A7603" i="9"/>
  <c r="B7603" i="9" s="1"/>
  <c r="A7602" i="9"/>
  <c r="B7602" i="9" s="1"/>
  <c r="A7601" i="9"/>
  <c r="B7601" i="9" s="1"/>
  <c r="A7600" i="9"/>
  <c r="B7600" i="9" s="1"/>
  <c r="A7599" i="9"/>
  <c r="B7599" i="9" s="1"/>
  <c r="A7598" i="9"/>
  <c r="B7598" i="9" s="1"/>
  <c r="A7597" i="9"/>
  <c r="B7597" i="9" s="1"/>
  <c r="A7596" i="9"/>
  <c r="B7596" i="9" s="1"/>
  <c r="A7595" i="9"/>
  <c r="B7595" i="9" s="1"/>
  <c r="A7594" i="9"/>
  <c r="B7594" i="9" s="1"/>
  <c r="A7593" i="9"/>
  <c r="B7593" i="9" s="1"/>
  <c r="A7592" i="9"/>
  <c r="B7592" i="9" s="1"/>
  <c r="A7591" i="9"/>
  <c r="B7591" i="9" s="1"/>
  <c r="A7590" i="9"/>
  <c r="B7590" i="9" s="1"/>
  <c r="A7589" i="9"/>
  <c r="B7589" i="9" s="1"/>
  <c r="A7588" i="9"/>
  <c r="B7588" i="9" s="1"/>
  <c r="A7587" i="9"/>
  <c r="B7587" i="9" s="1"/>
  <c r="A7586" i="9"/>
  <c r="B7586" i="9" s="1"/>
  <c r="A7585" i="9"/>
  <c r="B7585" i="9" s="1"/>
  <c r="A7584" i="9"/>
  <c r="B7584" i="9" s="1"/>
  <c r="A7583" i="9"/>
  <c r="B7583" i="9" s="1"/>
  <c r="A7582" i="9"/>
  <c r="B7582" i="9" s="1"/>
  <c r="A7581" i="9"/>
  <c r="B7581" i="9" s="1"/>
  <c r="A7580" i="9"/>
  <c r="B7580" i="9" s="1"/>
  <c r="A7579" i="9"/>
  <c r="B7579" i="9" s="1"/>
  <c r="A7578" i="9"/>
  <c r="B7578" i="9" s="1"/>
  <c r="A7577" i="9"/>
  <c r="B7577" i="9" s="1"/>
  <c r="A7576" i="9"/>
  <c r="B7576" i="9" s="1"/>
  <c r="A7575" i="9"/>
  <c r="B7575" i="9" s="1"/>
  <c r="A7574" i="9"/>
  <c r="B7574" i="9" s="1"/>
  <c r="A7573" i="9"/>
  <c r="B7573" i="9" s="1"/>
  <c r="A7572" i="9"/>
  <c r="B7572" i="9" s="1"/>
  <c r="A7571" i="9"/>
  <c r="B7571" i="9" s="1"/>
  <c r="A7570" i="9"/>
  <c r="B7570" i="9" s="1"/>
  <c r="A7569" i="9"/>
  <c r="B7569" i="9" s="1"/>
  <c r="A7568" i="9"/>
  <c r="B7568" i="9" s="1"/>
  <c r="A7567" i="9"/>
  <c r="B7567" i="9" s="1"/>
  <c r="A7566" i="9"/>
  <c r="B7566" i="9" s="1"/>
  <c r="A7565" i="9"/>
  <c r="B7565" i="9" s="1"/>
  <c r="A7564" i="9"/>
  <c r="B7564" i="9" s="1"/>
  <c r="A7563" i="9"/>
  <c r="B7563" i="9" s="1"/>
  <c r="A7562" i="9"/>
  <c r="B7562" i="9" s="1"/>
  <c r="A7561" i="9"/>
  <c r="B7561" i="9" s="1"/>
  <c r="A7560" i="9"/>
  <c r="B7560" i="9" s="1"/>
  <c r="A7559" i="9"/>
  <c r="B7559" i="9" s="1"/>
  <c r="A7558" i="9"/>
  <c r="B7558" i="9" s="1"/>
  <c r="A7557" i="9"/>
  <c r="B7557" i="9" s="1"/>
  <c r="A7556" i="9"/>
  <c r="B7556" i="9" s="1"/>
  <c r="A7555" i="9"/>
  <c r="B7555" i="9" s="1"/>
  <c r="A7554" i="9"/>
  <c r="B7554" i="9" s="1"/>
  <c r="A7553" i="9"/>
  <c r="B7553" i="9" s="1"/>
  <c r="A7552" i="9"/>
  <c r="B7552" i="9" s="1"/>
  <c r="A7551" i="9"/>
  <c r="B7551" i="9" s="1"/>
  <c r="A7550" i="9"/>
  <c r="B7550" i="9" s="1"/>
  <c r="A7549" i="9"/>
  <c r="B7549" i="9" s="1"/>
  <c r="A7548" i="9"/>
  <c r="B7548" i="9" s="1"/>
  <c r="A7547" i="9"/>
  <c r="B7547" i="9" s="1"/>
  <c r="A7546" i="9"/>
  <c r="B7546" i="9" s="1"/>
  <c r="A7545" i="9"/>
  <c r="B7545" i="9" s="1"/>
  <c r="A7544" i="9"/>
  <c r="B7544" i="9" s="1"/>
  <c r="A7543" i="9"/>
  <c r="B7543" i="9" s="1"/>
  <c r="A7542" i="9"/>
  <c r="B7542" i="9" s="1"/>
  <c r="A7541" i="9"/>
  <c r="B7541" i="9" s="1"/>
  <c r="A7540" i="9"/>
  <c r="B7540" i="9" s="1"/>
  <c r="A7539" i="9"/>
  <c r="B7539" i="9" s="1"/>
  <c r="A7538" i="9"/>
  <c r="B7538" i="9" s="1"/>
  <c r="A7537" i="9"/>
  <c r="B7537" i="9" s="1"/>
  <c r="A7536" i="9"/>
  <c r="B7536" i="9" s="1"/>
  <c r="A7535" i="9"/>
  <c r="B7535" i="9" s="1"/>
  <c r="A7534" i="9"/>
  <c r="B7534" i="9" s="1"/>
  <c r="A7533" i="9"/>
  <c r="B7533" i="9" s="1"/>
  <c r="A7532" i="9"/>
  <c r="B7532" i="9" s="1"/>
  <c r="A7531" i="9"/>
  <c r="B7531" i="9" s="1"/>
  <c r="A7530" i="9"/>
  <c r="B7530" i="9" s="1"/>
  <c r="A7529" i="9"/>
  <c r="B7529" i="9" s="1"/>
  <c r="A7528" i="9"/>
  <c r="B7528" i="9" s="1"/>
  <c r="A7527" i="9"/>
  <c r="B7527" i="9" s="1"/>
  <c r="A7526" i="9"/>
  <c r="B7526" i="9" s="1"/>
  <c r="A7525" i="9"/>
  <c r="B7525" i="9" s="1"/>
  <c r="A7524" i="9"/>
  <c r="B7524" i="9" s="1"/>
  <c r="A7523" i="9"/>
  <c r="B7523" i="9" s="1"/>
  <c r="A7522" i="9"/>
  <c r="B7522" i="9" s="1"/>
  <c r="A7521" i="9"/>
  <c r="B7521" i="9" s="1"/>
  <c r="A7520" i="9"/>
  <c r="B7520" i="9" s="1"/>
  <c r="A7519" i="9"/>
  <c r="B7519" i="9" s="1"/>
  <c r="A7518" i="9"/>
  <c r="B7518" i="9" s="1"/>
  <c r="A7517" i="9"/>
  <c r="B7517" i="9" s="1"/>
  <c r="A7516" i="9"/>
  <c r="B7516" i="9" s="1"/>
  <c r="A7515" i="9"/>
  <c r="B7515" i="9" s="1"/>
  <c r="A7514" i="9"/>
  <c r="B7514" i="9" s="1"/>
  <c r="A7513" i="9"/>
  <c r="B7513" i="9" s="1"/>
  <c r="A7512" i="9"/>
  <c r="B7512" i="9" s="1"/>
  <c r="A7511" i="9"/>
  <c r="B7511" i="9" s="1"/>
  <c r="A7510" i="9"/>
  <c r="B7510" i="9" s="1"/>
  <c r="A7509" i="9"/>
  <c r="B7509" i="9" s="1"/>
  <c r="A7508" i="9"/>
  <c r="B7508" i="9" s="1"/>
  <c r="A7507" i="9"/>
  <c r="B7507" i="9" s="1"/>
  <c r="A7506" i="9"/>
  <c r="B7506" i="9" s="1"/>
  <c r="A7505" i="9"/>
  <c r="B7505" i="9" s="1"/>
  <c r="A7504" i="9"/>
  <c r="B7504" i="9" s="1"/>
  <c r="A7503" i="9"/>
  <c r="B7503" i="9" s="1"/>
  <c r="A7502" i="9"/>
  <c r="B7502" i="9" s="1"/>
  <c r="A7501" i="9"/>
  <c r="B7501" i="9" s="1"/>
  <c r="A7500" i="9"/>
  <c r="B7500" i="9" s="1"/>
  <c r="A7499" i="9"/>
  <c r="B7499" i="9" s="1"/>
  <c r="A7498" i="9"/>
  <c r="B7498" i="9" s="1"/>
  <c r="A7497" i="9"/>
  <c r="B7497" i="9" s="1"/>
  <c r="A7496" i="9"/>
  <c r="B7496" i="9" s="1"/>
  <c r="A7495" i="9"/>
  <c r="B7495" i="9" s="1"/>
  <c r="A7494" i="9"/>
  <c r="B7494" i="9" s="1"/>
  <c r="A7493" i="9"/>
  <c r="B7493" i="9" s="1"/>
  <c r="A7492" i="9"/>
  <c r="B7492" i="9" s="1"/>
  <c r="A7491" i="9"/>
  <c r="B7491" i="9" s="1"/>
  <c r="A7490" i="9"/>
  <c r="B7490" i="9" s="1"/>
  <c r="A7489" i="9"/>
  <c r="B7489" i="9" s="1"/>
  <c r="A7488" i="9"/>
  <c r="B7488" i="9" s="1"/>
  <c r="A7487" i="9"/>
  <c r="B7487" i="9" s="1"/>
  <c r="A7486" i="9"/>
  <c r="B7486" i="9" s="1"/>
  <c r="A7485" i="9"/>
  <c r="B7485" i="9" s="1"/>
  <c r="A7484" i="9"/>
  <c r="B7484" i="9" s="1"/>
  <c r="A7483" i="9"/>
  <c r="B7483" i="9" s="1"/>
  <c r="A7482" i="9"/>
  <c r="B7482" i="9" s="1"/>
  <c r="A7481" i="9"/>
  <c r="B7481" i="9" s="1"/>
  <c r="A7480" i="9"/>
  <c r="B7480" i="9" s="1"/>
  <c r="A7479" i="9"/>
  <c r="B7479" i="9" s="1"/>
  <c r="A7478" i="9"/>
  <c r="B7478" i="9" s="1"/>
  <c r="A7477" i="9"/>
  <c r="B7477" i="9" s="1"/>
  <c r="A7476" i="9"/>
  <c r="B7476" i="9" s="1"/>
  <c r="A7475" i="9"/>
  <c r="B7475" i="9" s="1"/>
  <c r="A7474" i="9"/>
  <c r="B7474" i="9" s="1"/>
  <c r="A7473" i="9"/>
  <c r="B7473" i="9" s="1"/>
  <c r="A7472" i="9"/>
  <c r="B7472" i="9" s="1"/>
  <c r="A7471" i="9"/>
  <c r="B7471" i="9" s="1"/>
  <c r="A7470" i="9"/>
  <c r="B7470" i="9" s="1"/>
  <c r="A7469" i="9"/>
  <c r="B7469" i="9" s="1"/>
  <c r="A7468" i="9"/>
  <c r="B7468" i="9" s="1"/>
  <c r="A7467" i="9"/>
  <c r="B7467" i="9" s="1"/>
  <c r="A7466" i="9"/>
  <c r="B7466" i="9" s="1"/>
  <c r="A7465" i="9"/>
  <c r="B7465" i="9" s="1"/>
  <c r="A7464" i="9"/>
  <c r="B7464" i="9" s="1"/>
  <c r="A7463" i="9"/>
  <c r="B7463" i="9" s="1"/>
  <c r="A7462" i="9"/>
  <c r="B7462" i="9" s="1"/>
  <c r="A7461" i="9"/>
  <c r="B7461" i="9" s="1"/>
  <c r="A7460" i="9"/>
  <c r="B7460" i="9" s="1"/>
  <c r="A7459" i="9"/>
  <c r="B7459" i="9" s="1"/>
  <c r="A7458" i="9"/>
  <c r="B7458" i="9" s="1"/>
  <c r="A7457" i="9"/>
  <c r="B7457" i="9" s="1"/>
  <c r="A7456" i="9"/>
  <c r="B7456" i="9" s="1"/>
  <c r="A7455" i="9"/>
  <c r="B7455" i="9" s="1"/>
  <c r="A7454" i="9"/>
  <c r="B7454" i="9" s="1"/>
  <c r="A7453" i="9"/>
  <c r="B7453" i="9" s="1"/>
  <c r="A7452" i="9"/>
  <c r="B7452" i="9" s="1"/>
  <c r="A7451" i="9"/>
  <c r="B7451" i="9" s="1"/>
  <c r="A7450" i="9"/>
  <c r="B7450" i="9" s="1"/>
  <c r="A7449" i="9"/>
  <c r="B7449" i="9" s="1"/>
  <c r="A7448" i="9"/>
  <c r="B7448" i="9" s="1"/>
  <c r="A7447" i="9"/>
  <c r="B7447" i="9" s="1"/>
  <c r="A7446" i="9"/>
  <c r="B7446" i="9" s="1"/>
  <c r="A7445" i="9"/>
  <c r="B7445" i="9" s="1"/>
  <c r="A7444" i="9"/>
  <c r="B7444" i="9" s="1"/>
  <c r="A7443" i="9"/>
  <c r="B7443" i="9" s="1"/>
  <c r="A7442" i="9"/>
  <c r="B7442" i="9" s="1"/>
  <c r="A7441" i="9"/>
  <c r="B7441" i="9" s="1"/>
  <c r="A7440" i="9"/>
  <c r="B7440" i="9" s="1"/>
  <c r="A7439" i="9"/>
  <c r="B7439" i="9" s="1"/>
  <c r="A7438" i="9"/>
  <c r="B7438" i="9" s="1"/>
  <c r="A7437" i="9"/>
  <c r="B7437" i="9" s="1"/>
  <c r="A7436" i="9"/>
  <c r="B7436" i="9" s="1"/>
  <c r="A7435" i="9"/>
  <c r="B7435" i="9" s="1"/>
  <c r="A7434" i="9"/>
  <c r="B7434" i="9" s="1"/>
  <c r="A7433" i="9"/>
  <c r="B7433" i="9" s="1"/>
  <c r="A7432" i="9"/>
  <c r="B7432" i="9" s="1"/>
  <c r="A7431" i="9"/>
  <c r="B7431" i="9" s="1"/>
  <c r="A7430" i="9"/>
  <c r="B7430" i="9" s="1"/>
  <c r="A7429" i="9"/>
  <c r="B7429" i="9" s="1"/>
  <c r="A7428" i="9"/>
  <c r="B7428" i="9" s="1"/>
  <c r="A7427" i="9"/>
  <c r="B7427" i="9" s="1"/>
  <c r="A7426" i="9"/>
  <c r="B7426" i="9" s="1"/>
  <c r="A7425" i="9"/>
  <c r="B7425" i="9" s="1"/>
  <c r="A7424" i="9"/>
  <c r="B7424" i="9" s="1"/>
  <c r="A7423" i="9"/>
  <c r="B7423" i="9" s="1"/>
  <c r="A7422" i="9"/>
  <c r="B7422" i="9" s="1"/>
  <c r="A7421" i="9"/>
  <c r="B7421" i="9" s="1"/>
  <c r="A7420" i="9"/>
  <c r="B7420" i="9" s="1"/>
  <c r="A7419" i="9"/>
  <c r="B7419" i="9" s="1"/>
  <c r="A7418" i="9"/>
  <c r="B7418" i="9" s="1"/>
  <c r="A7417" i="9"/>
  <c r="B7417" i="9" s="1"/>
  <c r="A7416" i="9"/>
  <c r="B7416" i="9" s="1"/>
  <c r="A7415" i="9"/>
  <c r="B7415" i="9" s="1"/>
  <c r="A7414" i="9"/>
  <c r="B7414" i="9" s="1"/>
  <c r="A7413" i="9"/>
  <c r="B7413" i="9" s="1"/>
  <c r="A7412" i="9"/>
  <c r="B7412" i="9" s="1"/>
  <c r="A7411" i="9"/>
  <c r="B7411" i="9" s="1"/>
  <c r="A7410" i="9"/>
  <c r="B7410" i="9" s="1"/>
  <c r="A7409" i="9"/>
  <c r="B7409" i="9" s="1"/>
  <c r="A7408" i="9"/>
  <c r="B7408" i="9" s="1"/>
  <c r="A7407" i="9"/>
  <c r="B7407" i="9" s="1"/>
  <c r="A7406" i="9"/>
  <c r="B7406" i="9" s="1"/>
  <c r="A7405" i="9"/>
  <c r="B7405" i="9" s="1"/>
  <c r="A7404" i="9"/>
  <c r="B7404" i="9" s="1"/>
  <c r="A7403" i="9"/>
  <c r="B7403" i="9" s="1"/>
  <c r="A7402" i="9"/>
  <c r="B7402" i="9" s="1"/>
  <c r="A7401" i="9"/>
  <c r="B7401" i="9" s="1"/>
  <c r="A7400" i="9"/>
  <c r="B7400" i="9" s="1"/>
  <c r="A7399" i="9"/>
  <c r="B7399" i="9" s="1"/>
  <c r="A7398" i="9"/>
  <c r="B7398" i="9" s="1"/>
  <c r="A7397" i="9"/>
  <c r="B7397" i="9" s="1"/>
  <c r="A7396" i="9"/>
  <c r="B7396" i="9" s="1"/>
  <c r="A7395" i="9"/>
  <c r="B7395" i="9" s="1"/>
  <c r="A7394" i="9"/>
  <c r="B7394" i="9" s="1"/>
  <c r="A7393" i="9"/>
  <c r="B7393" i="9" s="1"/>
  <c r="A7392" i="9"/>
  <c r="B7392" i="9" s="1"/>
  <c r="A7391" i="9"/>
  <c r="B7391" i="9" s="1"/>
  <c r="A7390" i="9"/>
  <c r="B7390" i="9" s="1"/>
  <c r="A7389" i="9"/>
  <c r="B7389" i="9" s="1"/>
  <c r="A7388" i="9"/>
  <c r="B7388" i="9" s="1"/>
  <c r="A7387" i="9"/>
  <c r="B7387" i="9" s="1"/>
  <c r="A7386" i="9"/>
  <c r="B7386" i="9" s="1"/>
  <c r="A7385" i="9"/>
  <c r="B7385" i="9" s="1"/>
  <c r="A7384" i="9"/>
  <c r="B7384" i="9" s="1"/>
  <c r="A7383" i="9"/>
  <c r="B7383" i="9" s="1"/>
  <c r="A7382" i="9"/>
  <c r="B7382" i="9" s="1"/>
  <c r="A7381" i="9"/>
  <c r="B7381" i="9" s="1"/>
  <c r="A7380" i="9"/>
  <c r="B7380" i="9" s="1"/>
  <c r="A7379" i="9"/>
  <c r="B7379" i="9" s="1"/>
  <c r="A7378" i="9"/>
  <c r="B7378" i="9" s="1"/>
  <c r="A7377" i="9"/>
  <c r="B7377" i="9" s="1"/>
  <c r="A7376" i="9"/>
  <c r="B7376" i="9" s="1"/>
  <c r="A7375" i="9"/>
  <c r="B7375" i="9" s="1"/>
  <c r="A7374" i="9"/>
  <c r="B7374" i="9" s="1"/>
  <c r="A7373" i="9"/>
  <c r="B7373" i="9" s="1"/>
  <c r="A7372" i="9"/>
  <c r="B7372" i="9" s="1"/>
  <c r="A7371" i="9"/>
  <c r="B7371" i="9" s="1"/>
  <c r="A7370" i="9"/>
  <c r="B7370" i="9" s="1"/>
  <c r="A7369" i="9"/>
  <c r="B7369" i="9" s="1"/>
  <c r="A7368" i="9"/>
  <c r="B7368" i="9" s="1"/>
  <c r="A7367" i="9"/>
  <c r="B7367" i="9" s="1"/>
  <c r="A7366" i="9"/>
  <c r="B7366" i="9" s="1"/>
  <c r="A7365" i="9"/>
  <c r="B7365" i="9" s="1"/>
  <c r="A7364" i="9"/>
  <c r="B7364" i="9" s="1"/>
  <c r="A7363" i="9"/>
  <c r="B7363" i="9" s="1"/>
  <c r="A7362" i="9"/>
  <c r="B7362" i="9" s="1"/>
  <c r="A7361" i="9"/>
  <c r="B7361" i="9" s="1"/>
  <c r="A7360" i="9"/>
  <c r="B7360" i="9" s="1"/>
  <c r="A7359" i="9"/>
  <c r="B7359" i="9" s="1"/>
  <c r="A7358" i="9"/>
  <c r="B7358" i="9" s="1"/>
  <c r="A7357" i="9"/>
  <c r="B7357" i="9" s="1"/>
  <c r="A7356" i="9"/>
  <c r="B7356" i="9" s="1"/>
  <c r="A7355" i="9"/>
  <c r="B7355" i="9" s="1"/>
  <c r="A7354" i="9"/>
  <c r="B7354" i="9" s="1"/>
  <c r="A7353" i="9"/>
  <c r="B7353" i="9" s="1"/>
  <c r="A7352" i="9"/>
  <c r="B7352" i="9" s="1"/>
  <c r="A7351" i="9"/>
  <c r="B7351" i="9" s="1"/>
  <c r="A7350" i="9"/>
  <c r="B7350" i="9" s="1"/>
  <c r="A7349" i="9"/>
  <c r="B7349" i="9" s="1"/>
  <c r="A7348" i="9"/>
  <c r="B7348" i="9" s="1"/>
  <c r="A7347" i="9"/>
  <c r="B7347" i="9" s="1"/>
  <c r="A7346" i="9"/>
  <c r="B7346" i="9" s="1"/>
  <c r="A7345" i="9"/>
  <c r="B7345" i="9" s="1"/>
  <c r="A7344" i="9"/>
  <c r="B7344" i="9" s="1"/>
  <c r="A7343" i="9"/>
  <c r="B7343" i="9" s="1"/>
  <c r="A7342" i="9"/>
  <c r="B7342" i="9" s="1"/>
  <c r="A7341" i="9"/>
  <c r="B7341" i="9" s="1"/>
  <c r="A7340" i="9"/>
  <c r="B7340" i="9" s="1"/>
  <c r="A7339" i="9"/>
  <c r="B7339" i="9" s="1"/>
  <c r="A7338" i="9"/>
  <c r="B7338" i="9" s="1"/>
  <c r="A7337" i="9"/>
  <c r="B7337" i="9" s="1"/>
  <c r="A7336" i="9"/>
  <c r="B7336" i="9" s="1"/>
  <c r="A7335" i="9"/>
  <c r="B7335" i="9" s="1"/>
  <c r="A7334" i="9"/>
  <c r="B7334" i="9" s="1"/>
  <c r="A7333" i="9"/>
  <c r="B7333" i="9" s="1"/>
  <c r="A7332" i="9"/>
  <c r="B7332" i="9" s="1"/>
  <c r="A7331" i="9"/>
  <c r="B7331" i="9" s="1"/>
  <c r="A7330" i="9"/>
  <c r="B7330" i="9" s="1"/>
  <c r="A7329" i="9"/>
  <c r="B7329" i="9" s="1"/>
  <c r="A7328" i="9"/>
  <c r="B7328" i="9" s="1"/>
  <c r="A7327" i="9"/>
  <c r="B7327" i="9" s="1"/>
  <c r="A7326" i="9"/>
  <c r="B7326" i="9" s="1"/>
  <c r="A7325" i="9"/>
  <c r="B7325" i="9" s="1"/>
  <c r="A7324" i="9"/>
  <c r="B7324" i="9" s="1"/>
  <c r="A7323" i="9"/>
  <c r="B7323" i="9" s="1"/>
  <c r="A7322" i="9"/>
  <c r="B7322" i="9" s="1"/>
  <c r="A7321" i="9"/>
  <c r="B7321" i="9" s="1"/>
  <c r="A7320" i="9"/>
  <c r="B7320" i="9" s="1"/>
  <c r="A7319" i="9"/>
  <c r="B7319" i="9" s="1"/>
  <c r="A7318" i="9"/>
  <c r="B7318" i="9" s="1"/>
  <c r="A7317" i="9"/>
  <c r="B7317" i="9" s="1"/>
  <c r="A7316" i="9"/>
  <c r="B7316" i="9" s="1"/>
  <c r="A7315" i="9"/>
  <c r="B7315" i="9" s="1"/>
  <c r="A7314" i="9"/>
  <c r="B7314" i="9" s="1"/>
  <c r="A7313" i="9"/>
  <c r="B7313" i="9" s="1"/>
  <c r="A7312" i="9"/>
  <c r="B7312" i="9" s="1"/>
  <c r="A7311" i="9"/>
  <c r="B7311" i="9" s="1"/>
  <c r="A7310" i="9"/>
  <c r="B7310" i="9" s="1"/>
  <c r="A7309" i="9"/>
  <c r="B7309" i="9" s="1"/>
  <c r="A7308" i="9"/>
  <c r="B7308" i="9" s="1"/>
  <c r="A7307" i="9"/>
  <c r="B7307" i="9" s="1"/>
  <c r="A7306" i="9"/>
  <c r="B7306" i="9" s="1"/>
  <c r="A7305" i="9"/>
  <c r="B7305" i="9" s="1"/>
  <c r="A7304" i="9"/>
  <c r="B7304" i="9" s="1"/>
  <c r="A7303" i="9"/>
  <c r="B7303" i="9" s="1"/>
  <c r="A7302" i="9"/>
  <c r="B7302" i="9" s="1"/>
  <c r="A7301" i="9"/>
  <c r="B7301" i="9" s="1"/>
  <c r="A7300" i="9"/>
  <c r="B7300" i="9" s="1"/>
  <c r="A7299" i="9"/>
  <c r="B7299" i="9" s="1"/>
  <c r="A7298" i="9"/>
  <c r="B7298" i="9" s="1"/>
  <c r="A7297" i="9"/>
  <c r="B7297" i="9" s="1"/>
  <c r="A7296" i="9"/>
  <c r="B7296" i="9" s="1"/>
  <c r="A7295" i="9"/>
  <c r="B7295" i="9" s="1"/>
  <c r="A7294" i="9"/>
  <c r="B7294" i="9" s="1"/>
  <c r="A7293" i="9"/>
  <c r="B7293" i="9" s="1"/>
  <c r="A7292" i="9"/>
  <c r="B7292" i="9" s="1"/>
  <c r="A7291" i="9"/>
  <c r="B7291" i="9" s="1"/>
  <c r="A7290" i="9"/>
  <c r="B7290" i="9" s="1"/>
  <c r="A7289" i="9"/>
  <c r="B7289" i="9" s="1"/>
  <c r="A7288" i="9"/>
  <c r="B7288" i="9" s="1"/>
  <c r="A7287" i="9"/>
  <c r="B7287" i="9" s="1"/>
  <c r="A7286" i="9"/>
  <c r="B7286" i="9" s="1"/>
  <c r="A7285" i="9"/>
  <c r="B7285" i="9" s="1"/>
  <c r="A7284" i="9"/>
  <c r="B7284" i="9" s="1"/>
  <c r="A7283" i="9"/>
  <c r="B7283" i="9" s="1"/>
  <c r="A7282" i="9"/>
  <c r="B7282" i="9" s="1"/>
  <c r="A7281" i="9"/>
  <c r="B7281" i="9" s="1"/>
  <c r="A7280" i="9"/>
  <c r="B7280" i="9" s="1"/>
  <c r="A7279" i="9"/>
  <c r="B7279" i="9" s="1"/>
  <c r="A7278" i="9"/>
  <c r="B7278" i="9" s="1"/>
  <c r="A7277" i="9"/>
  <c r="B7277" i="9" s="1"/>
  <c r="A7276" i="9"/>
  <c r="B7276" i="9" s="1"/>
  <c r="A7275" i="9"/>
  <c r="B7275" i="9" s="1"/>
  <c r="A7274" i="9"/>
  <c r="B7274" i="9" s="1"/>
  <c r="A7273" i="9"/>
  <c r="B7273" i="9" s="1"/>
  <c r="A7272" i="9"/>
  <c r="B7272" i="9" s="1"/>
  <c r="A7271" i="9"/>
  <c r="B7271" i="9" s="1"/>
  <c r="A7270" i="9"/>
  <c r="B7270" i="9" s="1"/>
  <c r="A7269" i="9"/>
  <c r="B7269" i="9" s="1"/>
  <c r="A7268" i="9"/>
  <c r="B7268" i="9" s="1"/>
  <c r="A7267" i="9"/>
  <c r="B7267" i="9" s="1"/>
  <c r="A7266" i="9"/>
  <c r="B7266" i="9" s="1"/>
  <c r="A7265" i="9"/>
  <c r="B7265" i="9" s="1"/>
  <c r="A7264" i="9"/>
  <c r="B7264" i="9" s="1"/>
  <c r="A7263" i="9"/>
  <c r="B7263" i="9" s="1"/>
  <c r="A7262" i="9"/>
  <c r="B7262" i="9" s="1"/>
  <c r="A7261" i="9"/>
  <c r="B7261" i="9" s="1"/>
  <c r="A7260" i="9"/>
  <c r="B7260" i="9" s="1"/>
  <c r="A7259" i="9"/>
  <c r="B7259" i="9" s="1"/>
  <c r="A7258" i="9"/>
  <c r="B7258" i="9" s="1"/>
  <c r="A7257" i="9"/>
  <c r="B7257" i="9" s="1"/>
  <c r="A7256" i="9"/>
  <c r="B7256" i="9" s="1"/>
  <c r="A7255" i="9"/>
  <c r="B7255" i="9" s="1"/>
  <c r="A7254" i="9"/>
  <c r="B7254" i="9" s="1"/>
  <c r="A7253" i="9"/>
  <c r="B7253" i="9" s="1"/>
  <c r="A7252" i="9"/>
  <c r="B7252" i="9" s="1"/>
  <c r="A7251" i="9"/>
  <c r="B7251" i="9" s="1"/>
  <c r="A7250" i="9"/>
  <c r="B7250" i="9" s="1"/>
  <c r="A7249" i="9"/>
  <c r="B7249" i="9" s="1"/>
  <c r="A7248" i="9"/>
  <c r="B7248" i="9" s="1"/>
  <c r="A7247" i="9"/>
  <c r="B7247" i="9" s="1"/>
  <c r="A7246" i="9"/>
  <c r="B7246" i="9" s="1"/>
  <c r="A7245" i="9"/>
  <c r="B7245" i="9" s="1"/>
  <c r="A7244" i="9"/>
  <c r="B7244" i="9" s="1"/>
  <c r="A7243" i="9"/>
  <c r="B7243" i="9" s="1"/>
  <c r="A7242" i="9"/>
  <c r="B7242" i="9" s="1"/>
  <c r="A7241" i="9"/>
  <c r="B7241" i="9" s="1"/>
  <c r="A7240" i="9"/>
  <c r="B7240" i="9" s="1"/>
  <c r="A7239" i="9"/>
  <c r="B7239" i="9" s="1"/>
  <c r="A7238" i="9"/>
  <c r="B7238" i="9" s="1"/>
  <c r="A7237" i="9"/>
  <c r="B7237" i="9" s="1"/>
  <c r="A7236" i="9"/>
  <c r="B7236" i="9" s="1"/>
  <c r="A7235" i="9"/>
  <c r="B7235" i="9" s="1"/>
  <c r="A7234" i="9"/>
  <c r="B7234" i="9" s="1"/>
  <c r="A7233" i="9"/>
  <c r="B7233" i="9" s="1"/>
  <c r="A7232" i="9"/>
  <c r="B7232" i="9" s="1"/>
  <c r="A7231" i="9"/>
  <c r="B7231" i="9" s="1"/>
  <c r="A7230" i="9"/>
  <c r="B7230" i="9" s="1"/>
  <c r="A7229" i="9"/>
  <c r="B7229" i="9" s="1"/>
  <c r="A7228" i="9"/>
  <c r="B7228" i="9" s="1"/>
  <c r="A7227" i="9"/>
  <c r="B7227" i="9" s="1"/>
  <c r="A7226" i="9"/>
  <c r="B7226" i="9" s="1"/>
  <c r="A7225" i="9"/>
  <c r="B7225" i="9" s="1"/>
  <c r="A7224" i="9"/>
  <c r="B7224" i="9" s="1"/>
  <c r="A7223" i="9"/>
  <c r="B7223" i="9" s="1"/>
  <c r="A7222" i="9"/>
  <c r="B7222" i="9" s="1"/>
  <c r="A7221" i="9"/>
  <c r="B7221" i="9" s="1"/>
  <c r="A7220" i="9"/>
  <c r="B7220" i="9" s="1"/>
  <c r="A7219" i="9"/>
  <c r="B7219" i="9" s="1"/>
  <c r="A7218" i="9"/>
  <c r="B7218" i="9" s="1"/>
  <c r="A7217" i="9"/>
  <c r="B7217" i="9" s="1"/>
  <c r="A7216" i="9"/>
  <c r="B7216" i="9" s="1"/>
  <c r="A7215" i="9"/>
  <c r="B7215" i="9" s="1"/>
  <c r="A7214" i="9"/>
  <c r="B7214" i="9" s="1"/>
  <c r="A7213" i="9"/>
  <c r="B7213" i="9" s="1"/>
  <c r="A7212" i="9"/>
  <c r="B7212" i="9" s="1"/>
  <c r="A7211" i="9"/>
  <c r="B7211" i="9" s="1"/>
  <c r="A7210" i="9"/>
  <c r="B7210" i="9" s="1"/>
  <c r="A7209" i="9"/>
  <c r="B7209" i="9" s="1"/>
  <c r="A7208" i="9"/>
  <c r="B7208" i="9" s="1"/>
  <c r="A7207" i="9"/>
  <c r="B7207" i="9" s="1"/>
  <c r="A7206" i="9"/>
  <c r="B7206" i="9" s="1"/>
  <c r="A7205" i="9"/>
  <c r="B7205" i="9" s="1"/>
  <c r="A7204" i="9"/>
  <c r="B7204" i="9" s="1"/>
  <c r="A7203" i="9"/>
  <c r="B7203" i="9" s="1"/>
  <c r="A7202" i="9"/>
  <c r="B7202" i="9" s="1"/>
  <c r="A7201" i="9"/>
  <c r="B7201" i="9" s="1"/>
  <c r="A7200" i="9"/>
  <c r="B7200" i="9" s="1"/>
  <c r="A7199" i="9"/>
  <c r="B7199" i="9" s="1"/>
  <c r="A7198" i="9"/>
  <c r="B7198" i="9" s="1"/>
  <c r="A7197" i="9"/>
  <c r="B7197" i="9" s="1"/>
  <c r="A7196" i="9"/>
  <c r="B7196" i="9" s="1"/>
  <c r="A7195" i="9"/>
  <c r="B7195" i="9" s="1"/>
  <c r="A7194" i="9"/>
  <c r="B7194" i="9" s="1"/>
  <c r="A7193" i="9"/>
  <c r="B7193" i="9" s="1"/>
  <c r="A7192" i="9"/>
  <c r="B7192" i="9" s="1"/>
  <c r="A7191" i="9"/>
  <c r="B7191" i="9" s="1"/>
  <c r="A7190" i="9"/>
  <c r="B7190" i="9" s="1"/>
  <c r="A7189" i="9"/>
  <c r="B7189" i="9" s="1"/>
  <c r="A7188" i="9"/>
  <c r="B7188" i="9" s="1"/>
  <c r="A7187" i="9"/>
  <c r="B7187" i="9" s="1"/>
  <c r="A7186" i="9"/>
  <c r="B7186" i="9" s="1"/>
  <c r="A7185" i="9"/>
  <c r="B7185" i="9" s="1"/>
  <c r="A7184" i="9"/>
  <c r="B7184" i="9" s="1"/>
  <c r="A7183" i="9"/>
  <c r="B7183" i="9" s="1"/>
  <c r="A7182" i="9"/>
  <c r="B7182" i="9" s="1"/>
  <c r="A7181" i="9"/>
  <c r="B7181" i="9" s="1"/>
  <c r="A7180" i="9"/>
  <c r="B7180" i="9" s="1"/>
  <c r="A7179" i="9"/>
  <c r="B7179" i="9" s="1"/>
  <c r="A7178" i="9"/>
  <c r="B7178" i="9" s="1"/>
  <c r="A7177" i="9"/>
  <c r="B7177" i="9" s="1"/>
  <c r="A7176" i="9"/>
  <c r="B7176" i="9" s="1"/>
  <c r="A7175" i="9"/>
  <c r="B7175" i="9" s="1"/>
  <c r="A7174" i="9"/>
  <c r="B7174" i="9" s="1"/>
  <c r="A7173" i="9"/>
  <c r="B7173" i="9" s="1"/>
  <c r="A7172" i="9"/>
  <c r="B7172" i="9" s="1"/>
  <c r="A7171" i="9"/>
  <c r="B7171" i="9" s="1"/>
  <c r="A7170" i="9"/>
  <c r="B7170" i="9" s="1"/>
  <c r="A7169" i="9"/>
  <c r="B7169" i="9" s="1"/>
  <c r="A7168" i="9"/>
  <c r="B7168" i="9" s="1"/>
  <c r="A7167" i="9"/>
  <c r="B7167" i="9" s="1"/>
  <c r="A7166" i="9"/>
  <c r="B7166" i="9" s="1"/>
  <c r="A7165" i="9"/>
  <c r="B7165" i="9" s="1"/>
  <c r="A7164" i="9"/>
  <c r="B7164" i="9" s="1"/>
  <c r="A7163" i="9"/>
  <c r="B7163" i="9" s="1"/>
  <c r="A7162" i="9"/>
  <c r="B7162" i="9" s="1"/>
  <c r="A7161" i="9"/>
  <c r="B7161" i="9" s="1"/>
  <c r="A7160" i="9"/>
  <c r="B7160" i="9" s="1"/>
  <c r="A7159" i="9"/>
  <c r="B7159" i="9" s="1"/>
  <c r="A7158" i="9"/>
  <c r="B7158" i="9" s="1"/>
  <c r="A7157" i="9"/>
  <c r="B7157" i="9" s="1"/>
  <c r="A7156" i="9"/>
  <c r="B7156" i="9" s="1"/>
  <c r="A7155" i="9"/>
  <c r="B7155" i="9" s="1"/>
  <c r="A7154" i="9"/>
  <c r="B7154" i="9" s="1"/>
  <c r="A7153" i="9"/>
  <c r="B7153" i="9" s="1"/>
  <c r="A7152" i="9"/>
  <c r="B7152" i="9" s="1"/>
  <c r="A7151" i="9"/>
  <c r="B7151" i="9" s="1"/>
  <c r="A7150" i="9"/>
  <c r="B7150" i="9" s="1"/>
  <c r="A7149" i="9"/>
  <c r="B7149" i="9" s="1"/>
  <c r="A7148" i="9"/>
  <c r="B7148" i="9" s="1"/>
  <c r="A7147" i="9"/>
  <c r="B7147" i="9" s="1"/>
  <c r="A7146" i="9"/>
  <c r="B7146" i="9" s="1"/>
  <c r="A7145" i="9"/>
  <c r="B7145" i="9" s="1"/>
  <c r="A7144" i="9"/>
  <c r="B7144" i="9" s="1"/>
  <c r="A7143" i="9"/>
  <c r="B7143" i="9" s="1"/>
  <c r="A7142" i="9"/>
  <c r="B7142" i="9" s="1"/>
  <c r="A7141" i="9"/>
  <c r="B7141" i="9" s="1"/>
  <c r="A7140" i="9"/>
  <c r="B7140" i="9" s="1"/>
  <c r="A7139" i="9"/>
  <c r="B7139" i="9" s="1"/>
  <c r="A7138" i="9"/>
  <c r="B7138" i="9" s="1"/>
  <c r="A7137" i="9"/>
  <c r="B7137" i="9" s="1"/>
  <c r="A7136" i="9"/>
  <c r="B7136" i="9" s="1"/>
  <c r="A7135" i="9"/>
  <c r="B7135" i="9" s="1"/>
  <c r="A7134" i="9"/>
  <c r="B7134" i="9" s="1"/>
  <c r="A7133" i="9"/>
  <c r="B7133" i="9" s="1"/>
  <c r="A7132" i="9"/>
  <c r="B7132" i="9" s="1"/>
  <c r="A7131" i="9"/>
  <c r="B7131" i="9" s="1"/>
  <c r="A7130" i="9"/>
  <c r="B7130" i="9" s="1"/>
  <c r="A7129" i="9"/>
  <c r="B7129" i="9" s="1"/>
  <c r="A7128" i="9"/>
  <c r="B7128" i="9" s="1"/>
  <c r="A7127" i="9"/>
  <c r="B7127" i="9" s="1"/>
  <c r="A7126" i="9"/>
  <c r="B7126" i="9" s="1"/>
  <c r="A7125" i="9"/>
  <c r="B7125" i="9" s="1"/>
  <c r="A7124" i="9"/>
  <c r="B7124" i="9" s="1"/>
  <c r="A7123" i="9"/>
  <c r="B7123" i="9" s="1"/>
  <c r="A7122" i="9"/>
  <c r="B7122" i="9" s="1"/>
  <c r="A7121" i="9"/>
  <c r="B7121" i="9" s="1"/>
  <c r="A7120" i="9"/>
  <c r="B7120" i="9" s="1"/>
  <c r="A7119" i="9"/>
  <c r="B7119" i="9" s="1"/>
  <c r="A7118" i="9"/>
  <c r="B7118" i="9" s="1"/>
  <c r="A7117" i="9"/>
  <c r="B7117" i="9" s="1"/>
  <c r="A7116" i="9"/>
  <c r="B7116" i="9" s="1"/>
  <c r="A7115" i="9"/>
  <c r="B7115" i="9" s="1"/>
  <c r="A7114" i="9"/>
  <c r="B7114" i="9" s="1"/>
  <c r="A7113" i="9"/>
  <c r="B7113" i="9" s="1"/>
  <c r="A7112" i="9"/>
  <c r="B7112" i="9" s="1"/>
  <c r="A7111" i="9"/>
  <c r="B7111" i="9" s="1"/>
  <c r="A7110" i="9"/>
  <c r="B7110" i="9" s="1"/>
  <c r="A7109" i="9"/>
  <c r="B7109" i="9" s="1"/>
  <c r="A7108" i="9"/>
  <c r="B7108" i="9" s="1"/>
  <c r="A7107" i="9"/>
  <c r="B7107" i="9" s="1"/>
  <c r="A7106" i="9"/>
  <c r="B7106" i="9" s="1"/>
  <c r="A7105" i="9"/>
  <c r="B7105" i="9" s="1"/>
  <c r="A7104" i="9"/>
  <c r="B7104" i="9" s="1"/>
  <c r="A7103" i="9"/>
  <c r="B7103" i="9" s="1"/>
  <c r="A7102" i="9"/>
  <c r="B7102" i="9" s="1"/>
  <c r="A7101" i="9"/>
  <c r="B7101" i="9" s="1"/>
  <c r="A7100" i="9"/>
  <c r="B7100" i="9" s="1"/>
  <c r="A7099" i="9"/>
  <c r="B7099" i="9" s="1"/>
  <c r="A7098" i="9"/>
  <c r="B7098" i="9" s="1"/>
  <c r="A7097" i="9"/>
  <c r="B7097" i="9" s="1"/>
  <c r="A7096" i="9"/>
  <c r="B7096" i="9" s="1"/>
  <c r="A7095" i="9"/>
  <c r="B7095" i="9" s="1"/>
  <c r="A7094" i="9"/>
  <c r="B7094" i="9" s="1"/>
  <c r="A7093" i="9"/>
  <c r="B7093" i="9" s="1"/>
  <c r="A7092" i="9"/>
  <c r="B7092" i="9" s="1"/>
  <c r="A7091" i="9"/>
  <c r="B7091" i="9" s="1"/>
  <c r="A7090" i="9"/>
  <c r="B7090" i="9" s="1"/>
  <c r="A7089" i="9"/>
  <c r="B7089" i="9" s="1"/>
  <c r="A7088" i="9"/>
  <c r="B7088" i="9" s="1"/>
  <c r="A7087" i="9"/>
  <c r="B7087" i="9" s="1"/>
  <c r="A7086" i="9"/>
  <c r="B7086" i="9" s="1"/>
  <c r="A7085" i="9"/>
  <c r="B7085" i="9" s="1"/>
  <c r="A7084" i="9"/>
  <c r="B7084" i="9" s="1"/>
  <c r="A7083" i="9"/>
  <c r="B7083" i="9" s="1"/>
  <c r="A7082" i="9"/>
  <c r="B7082" i="9" s="1"/>
  <c r="A7081" i="9"/>
  <c r="B7081" i="9" s="1"/>
  <c r="A7080" i="9"/>
  <c r="B7080" i="9" s="1"/>
  <c r="A7079" i="9"/>
  <c r="B7079" i="9" s="1"/>
  <c r="A7078" i="9"/>
  <c r="B7078" i="9" s="1"/>
  <c r="A7077" i="9"/>
  <c r="B7077" i="9" s="1"/>
  <c r="A7076" i="9"/>
  <c r="B7076" i="9" s="1"/>
  <c r="A7075" i="9"/>
  <c r="B7075" i="9" s="1"/>
  <c r="A7074" i="9"/>
  <c r="B7074" i="9" s="1"/>
  <c r="A7073" i="9"/>
  <c r="B7073" i="9" s="1"/>
  <c r="A7072" i="9"/>
  <c r="B7072" i="9" s="1"/>
  <c r="A7071" i="9"/>
  <c r="B7071" i="9" s="1"/>
  <c r="A7070" i="9"/>
  <c r="B7070" i="9" s="1"/>
  <c r="A7069" i="9"/>
  <c r="B7069" i="9" s="1"/>
  <c r="A7068" i="9"/>
  <c r="B7068" i="9" s="1"/>
  <c r="A7067" i="9"/>
  <c r="B7067" i="9" s="1"/>
  <c r="A7066" i="9"/>
  <c r="B7066" i="9" s="1"/>
  <c r="A7065" i="9"/>
  <c r="B7065" i="9" s="1"/>
  <c r="A7064" i="9"/>
  <c r="B7064" i="9" s="1"/>
  <c r="A7063" i="9"/>
  <c r="B7063" i="9" s="1"/>
  <c r="A7062" i="9"/>
  <c r="B7062" i="9" s="1"/>
  <c r="A7061" i="9"/>
  <c r="B7061" i="9" s="1"/>
  <c r="A7060" i="9"/>
  <c r="B7060" i="9" s="1"/>
  <c r="A7059" i="9"/>
  <c r="B7059" i="9" s="1"/>
  <c r="A7058" i="9"/>
  <c r="B7058" i="9" s="1"/>
  <c r="A7057" i="9"/>
  <c r="B7057" i="9" s="1"/>
  <c r="A7056" i="9"/>
  <c r="B7056" i="9" s="1"/>
  <c r="A7055" i="9"/>
  <c r="B7055" i="9" s="1"/>
  <c r="A7054" i="9"/>
  <c r="B7054" i="9" s="1"/>
  <c r="A7053" i="9"/>
  <c r="B7053" i="9" s="1"/>
  <c r="A7052" i="9"/>
  <c r="B7052" i="9" s="1"/>
  <c r="A7051" i="9"/>
  <c r="B7051" i="9" s="1"/>
  <c r="A7050" i="9"/>
  <c r="B7050" i="9" s="1"/>
  <c r="A7049" i="9"/>
  <c r="B7049" i="9" s="1"/>
  <c r="A7048" i="9"/>
  <c r="B7048" i="9" s="1"/>
  <c r="A7047" i="9"/>
  <c r="B7047" i="9" s="1"/>
  <c r="A7046" i="9"/>
  <c r="B7046" i="9" s="1"/>
  <c r="A7045" i="9"/>
  <c r="B7045" i="9" s="1"/>
  <c r="A7044" i="9"/>
  <c r="B7044" i="9" s="1"/>
  <c r="A7043" i="9"/>
  <c r="B7043" i="9" s="1"/>
  <c r="A7042" i="9"/>
  <c r="B7042" i="9" s="1"/>
  <c r="A7041" i="9"/>
  <c r="B7041" i="9" s="1"/>
  <c r="A7040" i="9"/>
  <c r="B7040" i="9" s="1"/>
  <c r="A7039" i="9"/>
  <c r="B7039" i="9" s="1"/>
  <c r="A7038" i="9"/>
  <c r="B7038" i="9" s="1"/>
  <c r="A7037" i="9"/>
  <c r="B7037" i="9" s="1"/>
  <c r="A7036" i="9"/>
  <c r="B7036" i="9" s="1"/>
  <c r="A7035" i="9"/>
  <c r="B7035" i="9" s="1"/>
  <c r="A7034" i="9"/>
  <c r="B7034" i="9" s="1"/>
  <c r="A7033" i="9"/>
  <c r="B7033" i="9" s="1"/>
  <c r="A7032" i="9"/>
  <c r="B7032" i="9" s="1"/>
  <c r="A7031" i="9"/>
  <c r="B7031" i="9" s="1"/>
  <c r="A7030" i="9"/>
  <c r="B7030" i="9" s="1"/>
  <c r="A7029" i="9"/>
  <c r="B7029" i="9" s="1"/>
  <c r="A7028" i="9"/>
  <c r="B7028" i="9" s="1"/>
  <c r="A7027" i="9"/>
  <c r="B7027" i="9" s="1"/>
  <c r="A7026" i="9"/>
  <c r="B7026" i="9" s="1"/>
  <c r="A7025" i="9"/>
  <c r="B7025" i="9" s="1"/>
  <c r="A7024" i="9"/>
  <c r="B7024" i="9" s="1"/>
  <c r="A7023" i="9"/>
  <c r="B7023" i="9" s="1"/>
  <c r="A7022" i="9"/>
  <c r="B7022" i="9" s="1"/>
  <c r="A7021" i="9"/>
  <c r="B7021" i="9" s="1"/>
  <c r="A7020" i="9"/>
  <c r="B7020" i="9" s="1"/>
  <c r="A7019" i="9"/>
  <c r="B7019" i="9" s="1"/>
  <c r="A7018" i="9"/>
  <c r="B7018" i="9" s="1"/>
  <c r="A7017" i="9"/>
  <c r="B7017" i="9" s="1"/>
  <c r="A7016" i="9"/>
  <c r="B7016" i="9" s="1"/>
  <c r="A7015" i="9"/>
  <c r="B7015" i="9" s="1"/>
  <c r="A7014" i="9"/>
  <c r="B7014" i="9" s="1"/>
  <c r="A7013" i="9"/>
  <c r="B7013" i="9" s="1"/>
  <c r="A7012" i="9"/>
  <c r="B7012" i="9" s="1"/>
  <c r="A7011" i="9"/>
  <c r="B7011" i="9" s="1"/>
  <c r="A7010" i="9"/>
  <c r="B7010" i="9" s="1"/>
  <c r="A7009" i="9"/>
  <c r="B7009" i="9" s="1"/>
  <c r="A7008" i="9"/>
  <c r="B7008" i="9" s="1"/>
  <c r="A7007" i="9"/>
  <c r="B7007" i="9" s="1"/>
  <c r="A7006" i="9"/>
  <c r="B7006" i="9" s="1"/>
  <c r="A7005" i="9"/>
  <c r="B7005" i="9" s="1"/>
  <c r="A7004" i="9"/>
  <c r="B7004" i="9" s="1"/>
  <c r="A7003" i="9"/>
  <c r="B7003" i="9" s="1"/>
  <c r="A7002" i="9"/>
  <c r="B7002" i="9" s="1"/>
  <c r="A7001" i="9"/>
  <c r="B7001" i="9" s="1"/>
  <c r="A7000" i="9"/>
  <c r="B7000" i="9" s="1"/>
  <c r="A6999" i="9"/>
  <c r="B6999" i="9" s="1"/>
  <c r="A6998" i="9"/>
  <c r="B6998" i="9" s="1"/>
  <c r="A6997" i="9"/>
  <c r="B6997" i="9" s="1"/>
  <c r="A6996" i="9"/>
  <c r="B6996" i="9" s="1"/>
  <c r="A6995" i="9"/>
  <c r="B6995" i="9" s="1"/>
  <c r="A6994" i="9"/>
  <c r="B6994" i="9" s="1"/>
  <c r="A6993" i="9"/>
  <c r="B6993" i="9" s="1"/>
  <c r="A6992" i="9"/>
  <c r="B6992" i="9" s="1"/>
  <c r="A6991" i="9"/>
  <c r="B6991" i="9" s="1"/>
  <c r="A6990" i="9"/>
  <c r="B6990" i="9" s="1"/>
  <c r="A6989" i="9"/>
  <c r="B6989" i="9" s="1"/>
  <c r="A6988" i="9"/>
  <c r="B6988" i="9" s="1"/>
  <c r="A6987" i="9"/>
  <c r="B6987" i="9" s="1"/>
  <c r="A6986" i="9"/>
  <c r="B6986" i="9" s="1"/>
  <c r="A6985" i="9"/>
  <c r="B6985" i="9" s="1"/>
  <c r="A6984" i="9"/>
  <c r="B6984" i="9" s="1"/>
  <c r="A6983" i="9"/>
  <c r="B6983" i="9" s="1"/>
  <c r="A6982" i="9"/>
  <c r="B6982" i="9" s="1"/>
  <c r="A6981" i="9"/>
  <c r="B6981" i="9" s="1"/>
  <c r="A6980" i="9"/>
  <c r="B6980" i="9" s="1"/>
  <c r="A6979" i="9"/>
  <c r="B6979" i="9" s="1"/>
  <c r="A6978" i="9"/>
  <c r="B6978" i="9" s="1"/>
  <c r="A6977" i="9"/>
  <c r="B6977" i="9" s="1"/>
  <c r="A6976" i="9"/>
  <c r="B6976" i="9" s="1"/>
  <c r="A6975" i="9"/>
  <c r="B6975" i="9" s="1"/>
  <c r="A6974" i="9"/>
  <c r="B6974" i="9" s="1"/>
  <c r="A6973" i="9"/>
  <c r="B6973" i="9" s="1"/>
  <c r="A6972" i="9"/>
  <c r="B6972" i="9" s="1"/>
  <c r="A6971" i="9"/>
  <c r="B6971" i="9" s="1"/>
  <c r="A6970" i="9"/>
  <c r="B6970" i="9" s="1"/>
  <c r="A6969" i="9"/>
  <c r="B6969" i="9" s="1"/>
  <c r="A6968" i="9"/>
  <c r="B6968" i="9" s="1"/>
  <c r="A6967" i="9"/>
  <c r="B6967" i="9" s="1"/>
  <c r="A6966" i="9"/>
  <c r="B6966" i="9" s="1"/>
  <c r="A6965" i="9"/>
  <c r="B6965" i="9" s="1"/>
  <c r="A6964" i="9"/>
  <c r="B6964" i="9" s="1"/>
  <c r="A6963" i="9"/>
  <c r="B6963" i="9" s="1"/>
  <c r="A6962" i="9"/>
  <c r="B6962" i="9" s="1"/>
  <c r="A6961" i="9"/>
  <c r="B6961" i="9" s="1"/>
  <c r="A6960" i="9"/>
  <c r="B6960" i="9" s="1"/>
  <c r="A6959" i="9"/>
  <c r="B6959" i="9" s="1"/>
  <c r="A6958" i="9"/>
  <c r="B6958" i="9" s="1"/>
  <c r="A6957" i="9"/>
  <c r="B6957" i="9" s="1"/>
  <c r="A6956" i="9"/>
  <c r="B6956" i="9" s="1"/>
  <c r="A6955" i="9"/>
  <c r="B6955" i="9" s="1"/>
  <c r="A6954" i="9"/>
  <c r="B6954" i="9" s="1"/>
  <c r="A6953" i="9"/>
  <c r="B6953" i="9" s="1"/>
  <c r="A6952" i="9"/>
  <c r="B6952" i="9" s="1"/>
  <c r="A6951" i="9"/>
  <c r="B6951" i="9" s="1"/>
  <c r="A6950" i="9"/>
  <c r="B6950" i="9" s="1"/>
  <c r="A6949" i="9"/>
  <c r="B6949" i="9" s="1"/>
  <c r="A6948" i="9"/>
  <c r="B6948" i="9" s="1"/>
  <c r="A6947" i="9"/>
  <c r="B6947" i="9" s="1"/>
  <c r="A6946" i="9"/>
  <c r="B6946" i="9" s="1"/>
  <c r="A6945" i="9"/>
  <c r="B6945" i="9" s="1"/>
  <c r="A6944" i="9"/>
  <c r="B6944" i="9" s="1"/>
  <c r="A6943" i="9"/>
  <c r="B6943" i="9" s="1"/>
  <c r="A6942" i="9"/>
  <c r="B6942" i="9" s="1"/>
  <c r="A6941" i="9"/>
  <c r="B6941" i="9" s="1"/>
  <c r="A6940" i="9"/>
  <c r="B6940" i="9" s="1"/>
  <c r="A6939" i="9"/>
  <c r="B6939" i="9" s="1"/>
  <c r="A6938" i="9"/>
  <c r="B6938" i="9" s="1"/>
  <c r="A6937" i="9"/>
  <c r="B6937" i="9" s="1"/>
  <c r="A6936" i="9"/>
  <c r="B6936" i="9" s="1"/>
  <c r="A6935" i="9"/>
  <c r="B6935" i="9" s="1"/>
  <c r="A6934" i="9"/>
  <c r="B6934" i="9" s="1"/>
  <c r="A6933" i="9"/>
  <c r="B6933" i="9" s="1"/>
  <c r="A6932" i="9"/>
  <c r="B6932" i="9" s="1"/>
  <c r="A6931" i="9"/>
  <c r="B6931" i="9" s="1"/>
  <c r="A6930" i="9"/>
  <c r="B6930" i="9" s="1"/>
  <c r="A6929" i="9"/>
  <c r="B6929" i="9" s="1"/>
  <c r="A6928" i="9"/>
  <c r="B6928" i="9" s="1"/>
  <c r="A6927" i="9"/>
  <c r="B6927" i="9" s="1"/>
  <c r="A6926" i="9"/>
  <c r="B6926" i="9" s="1"/>
  <c r="A6925" i="9"/>
  <c r="B6925" i="9" s="1"/>
  <c r="A6924" i="9"/>
  <c r="B6924" i="9" s="1"/>
  <c r="A6923" i="9"/>
  <c r="B6923" i="9" s="1"/>
  <c r="A6922" i="9"/>
  <c r="B6922" i="9" s="1"/>
  <c r="A6921" i="9"/>
  <c r="B6921" i="9" s="1"/>
  <c r="A6920" i="9"/>
  <c r="B6920" i="9" s="1"/>
  <c r="A6919" i="9"/>
  <c r="B6919" i="9" s="1"/>
  <c r="A6918" i="9"/>
  <c r="B6918" i="9" s="1"/>
  <c r="A6917" i="9"/>
  <c r="B6917" i="9" s="1"/>
  <c r="A6916" i="9"/>
  <c r="B6916" i="9" s="1"/>
  <c r="A6915" i="9"/>
  <c r="B6915" i="9" s="1"/>
  <c r="A6914" i="9"/>
  <c r="B6914" i="9" s="1"/>
  <c r="A6913" i="9"/>
  <c r="B6913" i="9" s="1"/>
  <c r="A6912" i="9"/>
  <c r="B6912" i="9" s="1"/>
  <c r="A6911" i="9"/>
  <c r="B6911" i="9" s="1"/>
  <c r="A6910" i="9"/>
  <c r="B6910" i="9" s="1"/>
  <c r="A6909" i="9"/>
  <c r="B6909" i="9" s="1"/>
  <c r="A6908" i="9"/>
  <c r="B6908" i="9" s="1"/>
  <c r="A6907" i="9"/>
  <c r="B6907" i="9" s="1"/>
  <c r="A6906" i="9"/>
  <c r="B6906" i="9" s="1"/>
  <c r="A6905" i="9"/>
  <c r="B6905" i="9" s="1"/>
  <c r="A6904" i="9"/>
  <c r="B6904" i="9" s="1"/>
  <c r="A6903" i="9"/>
  <c r="B6903" i="9" s="1"/>
  <c r="A6902" i="9"/>
  <c r="B6902" i="9" s="1"/>
  <c r="A6901" i="9"/>
  <c r="B6901" i="9" s="1"/>
  <c r="A6900" i="9"/>
  <c r="B6900" i="9" s="1"/>
  <c r="A6899" i="9"/>
  <c r="B6899" i="9" s="1"/>
  <c r="A6898" i="9"/>
  <c r="B6898" i="9" s="1"/>
  <c r="A6897" i="9"/>
  <c r="B6897" i="9" s="1"/>
  <c r="A6896" i="9"/>
  <c r="B6896" i="9" s="1"/>
  <c r="A6895" i="9"/>
  <c r="B6895" i="9" s="1"/>
  <c r="A6894" i="9"/>
  <c r="B6894" i="9" s="1"/>
  <c r="A6893" i="9"/>
  <c r="B6893" i="9" s="1"/>
  <c r="A6892" i="9"/>
  <c r="B6892" i="9" s="1"/>
  <c r="A6891" i="9"/>
  <c r="B6891" i="9" s="1"/>
  <c r="A6890" i="9"/>
  <c r="B6890" i="9" s="1"/>
  <c r="A6889" i="9"/>
  <c r="B6889" i="9" s="1"/>
  <c r="A6888" i="9"/>
  <c r="B6888" i="9" s="1"/>
  <c r="A6887" i="9"/>
  <c r="B6887" i="9" s="1"/>
  <c r="A6886" i="9"/>
  <c r="B6886" i="9" s="1"/>
  <c r="A6885" i="9"/>
  <c r="B6885" i="9" s="1"/>
  <c r="A6884" i="9"/>
  <c r="B6884" i="9" s="1"/>
  <c r="A6883" i="9"/>
  <c r="B6883" i="9" s="1"/>
  <c r="A6882" i="9"/>
  <c r="B6882" i="9" s="1"/>
  <c r="A6881" i="9"/>
  <c r="B6881" i="9" s="1"/>
  <c r="A6880" i="9"/>
  <c r="B6880" i="9" s="1"/>
  <c r="A6879" i="9"/>
  <c r="B6879" i="9" s="1"/>
  <c r="A6878" i="9"/>
  <c r="B6878" i="9" s="1"/>
  <c r="A6877" i="9"/>
  <c r="B6877" i="9" s="1"/>
  <c r="A6876" i="9"/>
  <c r="B6876" i="9" s="1"/>
  <c r="A6875" i="9"/>
  <c r="B6875" i="9" s="1"/>
  <c r="A6874" i="9"/>
  <c r="B6874" i="9" s="1"/>
  <c r="A6873" i="9"/>
  <c r="B6873" i="9" s="1"/>
  <c r="A6872" i="9"/>
  <c r="B6872" i="9" s="1"/>
  <c r="A6871" i="9"/>
  <c r="B6871" i="9" s="1"/>
  <c r="A6870" i="9"/>
  <c r="B6870" i="9" s="1"/>
  <c r="A6869" i="9"/>
  <c r="B6869" i="9" s="1"/>
  <c r="A6868" i="9"/>
  <c r="B6868" i="9" s="1"/>
  <c r="A6867" i="9"/>
  <c r="B6867" i="9" s="1"/>
  <c r="A6866" i="9"/>
  <c r="B6866" i="9" s="1"/>
  <c r="A6865" i="9"/>
  <c r="B6865" i="9" s="1"/>
  <c r="A6864" i="9"/>
  <c r="B6864" i="9" s="1"/>
  <c r="A6863" i="9"/>
  <c r="B6863" i="9" s="1"/>
  <c r="A6862" i="9"/>
  <c r="B6862" i="9" s="1"/>
  <c r="A6861" i="9"/>
  <c r="B6861" i="9" s="1"/>
  <c r="A6860" i="9"/>
  <c r="B6860" i="9" s="1"/>
  <c r="A6859" i="9"/>
  <c r="B6859" i="9" s="1"/>
  <c r="A6858" i="9"/>
  <c r="B6858" i="9" s="1"/>
  <c r="A6857" i="9"/>
  <c r="B6857" i="9" s="1"/>
  <c r="A6856" i="9"/>
  <c r="B6856" i="9" s="1"/>
  <c r="A6855" i="9"/>
  <c r="B6855" i="9" s="1"/>
  <c r="A6854" i="9"/>
  <c r="B6854" i="9" s="1"/>
  <c r="A6853" i="9"/>
  <c r="B6853" i="9" s="1"/>
  <c r="A6852" i="9"/>
  <c r="B6852" i="9" s="1"/>
  <c r="A6851" i="9"/>
  <c r="B6851" i="9" s="1"/>
  <c r="A6850" i="9"/>
  <c r="B6850" i="9" s="1"/>
  <c r="A6849" i="9"/>
  <c r="B6849" i="9" s="1"/>
  <c r="A6848" i="9"/>
  <c r="B6848" i="9" s="1"/>
  <c r="A6847" i="9"/>
  <c r="B6847" i="9" s="1"/>
  <c r="A6846" i="9"/>
  <c r="B6846" i="9" s="1"/>
  <c r="A6845" i="9"/>
  <c r="B6845" i="9" s="1"/>
  <c r="A6844" i="9"/>
  <c r="B6844" i="9" s="1"/>
  <c r="A6843" i="9"/>
  <c r="B6843" i="9" s="1"/>
  <c r="A6842" i="9"/>
  <c r="B6842" i="9" s="1"/>
  <c r="A6841" i="9"/>
  <c r="B6841" i="9" s="1"/>
  <c r="A6840" i="9"/>
  <c r="B6840" i="9" s="1"/>
  <c r="A6839" i="9"/>
  <c r="B6839" i="9" s="1"/>
  <c r="A6838" i="9"/>
  <c r="B6838" i="9" s="1"/>
  <c r="A6837" i="9"/>
  <c r="B6837" i="9" s="1"/>
  <c r="A6836" i="9"/>
  <c r="B6836" i="9" s="1"/>
  <c r="A6835" i="9"/>
  <c r="B6835" i="9" s="1"/>
  <c r="A6834" i="9"/>
  <c r="B6834" i="9" s="1"/>
  <c r="A6833" i="9"/>
  <c r="B6833" i="9" s="1"/>
  <c r="A6832" i="9"/>
  <c r="B6832" i="9" s="1"/>
  <c r="A6831" i="9"/>
  <c r="B6831" i="9" s="1"/>
  <c r="A6830" i="9"/>
  <c r="B6830" i="9" s="1"/>
  <c r="A6829" i="9"/>
  <c r="B6829" i="9" s="1"/>
  <c r="A6828" i="9"/>
  <c r="B6828" i="9" s="1"/>
  <c r="A6827" i="9"/>
  <c r="B6827" i="9" s="1"/>
  <c r="A6826" i="9"/>
  <c r="B6826" i="9" s="1"/>
  <c r="A6825" i="9"/>
  <c r="B6825" i="9" s="1"/>
  <c r="A6824" i="9"/>
  <c r="B6824" i="9" s="1"/>
  <c r="A6823" i="9"/>
  <c r="B6823" i="9" s="1"/>
  <c r="A6822" i="9"/>
  <c r="B6822" i="9" s="1"/>
  <c r="A6821" i="9"/>
  <c r="B6821" i="9" s="1"/>
  <c r="A6820" i="9"/>
  <c r="B6820" i="9" s="1"/>
  <c r="A6819" i="9"/>
  <c r="B6819" i="9" s="1"/>
  <c r="A6818" i="9"/>
  <c r="B6818" i="9" s="1"/>
  <c r="A6817" i="9"/>
  <c r="B6817" i="9" s="1"/>
  <c r="A6816" i="9"/>
  <c r="B6816" i="9" s="1"/>
  <c r="A6815" i="9"/>
  <c r="B6815" i="9" s="1"/>
  <c r="A6814" i="9"/>
  <c r="B6814" i="9" s="1"/>
  <c r="A6813" i="9"/>
  <c r="B6813" i="9" s="1"/>
  <c r="A6812" i="9"/>
  <c r="B6812" i="9" s="1"/>
  <c r="A6811" i="9"/>
  <c r="B6811" i="9" s="1"/>
  <c r="A6810" i="9"/>
  <c r="B6810" i="9" s="1"/>
  <c r="A6809" i="9"/>
  <c r="B6809" i="9" s="1"/>
  <c r="A6808" i="9"/>
  <c r="B6808" i="9" s="1"/>
  <c r="A6807" i="9"/>
  <c r="B6807" i="9" s="1"/>
  <c r="A6806" i="9"/>
  <c r="B6806" i="9" s="1"/>
  <c r="A6805" i="9"/>
  <c r="B6805" i="9" s="1"/>
  <c r="A6804" i="9"/>
  <c r="B6804" i="9" s="1"/>
  <c r="A6803" i="9"/>
  <c r="B6803" i="9" s="1"/>
  <c r="A6802" i="9"/>
  <c r="B6802" i="9" s="1"/>
  <c r="A6801" i="9"/>
  <c r="B6801" i="9" s="1"/>
  <c r="A6800" i="9"/>
  <c r="B6800" i="9" s="1"/>
  <c r="A6799" i="9"/>
  <c r="B6799" i="9" s="1"/>
  <c r="A6798" i="9"/>
  <c r="B6798" i="9" s="1"/>
  <c r="A6797" i="9"/>
  <c r="B6797" i="9" s="1"/>
  <c r="A6796" i="9"/>
  <c r="B6796" i="9" s="1"/>
  <c r="A6795" i="9"/>
  <c r="B6795" i="9" s="1"/>
  <c r="A6794" i="9"/>
  <c r="B6794" i="9" s="1"/>
  <c r="A6793" i="9"/>
  <c r="B6793" i="9" s="1"/>
  <c r="A6792" i="9"/>
  <c r="B6792" i="9" s="1"/>
  <c r="A6791" i="9"/>
  <c r="B6791" i="9" s="1"/>
  <c r="A6790" i="9"/>
  <c r="B6790" i="9" s="1"/>
  <c r="A6789" i="9"/>
  <c r="B6789" i="9" s="1"/>
  <c r="A6788" i="9"/>
  <c r="B6788" i="9" s="1"/>
  <c r="A6787" i="9"/>
  <c r="B6787" i="9" s="1"/>
  <c r="A6786" i="9"/>
  <c r="B6786" i="9" s="1"/>
  <c r="A6785" i="9"/>
  <c r="B6785" i="9" s="1"/>
  <c r="A6784" i="9"/>
  <c r="B6784" i="9" s="1"/>
  <c r="A6783" i="9"/>
  <c r="B6783" i="9" s="1"/>
  <c r="A6782" i="9"/>
  <c r="B6782" i="9" s="1"/>
  <c r="A6781" i="9"/>
  <c r="B6781" i="9" s="1"/>
  <c r="A6780" i="9"/>
  <c r="B6780" i="9" s="1"/>
  <c r="A6779" i="9"/>
  <c r="B6779" i="9" s="1"/>
  <c r="A6778" i="9"/>
  <c r="B6778" i="9" s="1"/>
  <c r="A6777" i="9"/>
  <c r="B6777" i="9" s="1"/>
  <c r="A6776" i="9"/>
  <c r="B6776" i="9" s="1"/>
  <c r="A6775" i="9"/>
  <c r="B6775" i="9" s="1"/>
  <c r="A6774" i="9"/>
  <c r="B6774" i="9" s="1"/>
  <c r="A6773" i="9"/>
  <c r="B6773" i="9" s="1"/>
  <c r="A6772" i="9"/>
  <c r="B6772" i="9" s="1"/>
  <c r="A6771" i="9"/>
  <c r="B6771" i="9" s="1"/>
  <c r="A6770" i="9"/>
  <c r="B6770" i="9" s="1"/>
  <c r="A6769" i="9"/>
  <c r="B6769" i="9" s="1"/>
  <c r="A6768" i="9"/>
  <c r="B6768" i="9" s="1"/>
  <c r="A6767" i="9"/>
  <c r="B6767" i="9" s="1"/>
  <c r="A6766" i="9"/>
  <c r="B6766" i="9" s="1"/>
  <c r="A6765" i="9"/>
  <c r="B6765" i="9" s="1"/>
  <c r="A6764" i="9"/>
  <c r="B6764" i="9" s="1"/>
  <c r="A6763" i="9"/>
  <c r="B6763" i="9" s="1"/>
  <c r="A6762" i="9"/>
  <c r="B6762" i="9" s="1"/>
  <c r="A6761" i="9"/>
  <c r="B6761" i="9" s="1"/>
  <c r="A6760" i="9"/>
  <c r="B6760" i="9" s="1"/>
  <c r="A6759" i="9"/>
  <c r="B6759" i="9" s="1"/>
  <c r="A6758" i="9"/>
  <c r="B6758" i="9" s="1"/>
  <c r="A6757" i="9"/>
  <c r="B6757" i="9" s="1"/>
  <c r="A6756" i="9"/>
  <c r="B6756" i="9" s="1"/>
  <c r="A6755" i="9"/>
  <c r="B6755" i="9" s="1"/>
  <c r="A6754" i="9"/>
  <c r="B6754" i="9" s="1"/>
  <c r="A6753" i="9"/>
  <c r="B6753" i="9" s="1"/>
  <c r="A6752" i="9"/>
  <c r="B6752" i="9" s="1"/>
  <c r="A6751" i="9"/>
  <c r="B6751" i="9" s="1"/>
  <c r="A6750" i="9"/>
  <c r="B6750" i="9" s="1"/>
  <c r="A6749" i="9"/>
  <c r="B6749" i="9" s="1"/>
  <c r="A6748" i="9"/>
  <c r="B6748" i="9" s="1"/>
  <c r="A6747" i="9"/>
  <c r="B6747" i="9" s="1"/>
  <c r="A6746" i="9"/>
  <c r="B6746" i="9" s="1"/>
  <c r="A6745" i="9"/>
  <c r="B6745" i="9" s="1"/>
  <c r="A6744" i="9"/>
  <c r="B6744" i="9" s="1"/>
  <c r="A6743" i="9"/>
  <c r="B6743" i="9" s="1"/>
  <c r="A6742" i="9"/>
  <c r="B6742" i="9" s="1"/>
  <c r="A6741" i="9"/>
  <c r="B6741" i="9" s="1"/>
  <c r="A6740" i="9"/>
  <c r="B6740" i="9" s="1"/>
  <c r="A6739" i="9"/>
  <c r="B6739" i="9" s="1"/>
  <c r="A6738" i="9"/>
  <c r="B6738" i="9" s="1"/>
  <c r="A6737" i="9"/>
  <c r="B6737" i="9" s="1"/>
  <c r="A6736" i="9"/>
  <c r="B6736" i="9" s="1"/>
  <c r="A6735" i="9"/>
  <c r="B6735" i="9" s="1"/>
  <c r="A6734" i="9"/>
  <c r="B6734" i="9" s="1"/>
  <c r="A6733" i="9"/>
  <c r="B6733" i="9" s="1"/>
  <c r="A6732" i="9"/>
  <c r="B6732" i="9" s="1"/>
  <c r="A6731" i="9"/>
  <c r="B6731" i="9" s="1"/>
  <c r="A6730" i="9"/>
  <c r="B6730" i="9" s="1"/>
  <c r="A6729" i="9"/>
  <c r="B6729" i="9" s="1"/>
  <c r="A6728" i="9"/>
  <c r="B6728" i="9" s="1"/>
  <c r="A6727" i="9"/>
  <c r="B6727" i="9" s="1"/>
  <c r="A6726" i="9"/>
  <c r="B6726" i="9" s="1"/>
  <c r="A6725" i="9"/>
  <c r="B6725" i="9" s="1"/>
  <c r="A6724" i="9"/>
  <c r="B6724" i="9" s="1"/>
  <c r="A6723" i="9"/>
  <c r="B6723" i="9" s="1"/>
  <c r="A6722" i="9"/>
  <c r="B6722" i="9" s="1"/>
  <c r="A6721" i="9"/>
  <c r="B6721" i="9" s="1"/>
  <c r="A6720" i="9"/>
  <c r="B6720" i="9" s="1"/>
  <c r="A6719" i="9"/>
  <c r="B6719" i="9" s="1"/>
  <c r="A6718" i="9"/>
  <c r="B6718" i="9" s="1"/>
  <c r="A6717" i="9"/>
  <c r="B6717" i="9" s="1"/>
  <c r="A6716" i="9"/>
  <c r="B6716" i="9" s="1"/>
  <c r="A6715" i="9"/>
  <c r="B6715" i="9" s="1"/>
  <c r="A6714" i="9"/>
  <c r="B6714" i="9" s="1"/>
  <c r="A6713" i="9"/>
  <c r="B6713" i="9" s="1"/>
  <c r="A6712" i="9"/>
  <c r="B6712" i="9" s="1"/>
  <c r="A6711" i="9"/>
  <c r="B6711" i="9" s="1"/>
  <c r="A6710" i="9"/>
  <c r="B6710" i="9" s="1"/>
  <c r="A6709" i="9"/>
  <c r="B6709" i="9" s="1"/>
  <c r="A6708" i="9"/>
  <c r="B6708" i="9" s="1"/>
  <c r="A6707" i="9"/>
  <c r="B6707" i="9" s="1"/>
  <c r="A6706" i="9"/>
  <c r="B6706" i="9" s="1"/>
  <c r="A6705" i="9"/>
  <c r="B6705" i="9" s="1"/>
  <c r="A6704" i="9"/>
  <c r="B6704" i="9" s="1"/>
  <c r="A6703" i="9"/>
  <c r="B6703" i="9" s="1"/>
  <c r="A6702" i="9"/>
  <c r="B6702" i="9" s="1"/>
  <c r="A6701" i="9"/>
  <c r="B6701" i="9" s="1"/>
  <c r="A6700" i="9"/>
  <c r="B6700" i="9" s="1"/>
  <c r="A6699" i="9"/>
  <c r="B6699" i="9" s="1"/>
  <c r="A6698" i="9"/>
  <c r="B6698" i="9" s="1"/>
  <c r="A6697" i="9"/>
  <c r="B6697" i="9" s="1"/>
  <c r="A6696" i="9"/>
  <c r="B6696" i="9" s="1"/>
  <c r="A6695" i="9"/>
  <c r="B6695" i="9" s="1"/>
  <c r="A6694" i="9"/>
  <c r="B6694" i="9" s="1"/>
  <c r="A6693" i="9"/>
  <c r="B6693" i="9" s="1"/>
  <c r="A6692" i="9"/>
  <c r="B6692" i="9" s="1"/>
  <c r="A6691" i="9"/>
  <c r="B6691" i="9" s="1"/>
  <c r="A6690" i="9"/>
  <c r="B6690" i="9" s="1"/>
  <c r="A6689" i="9"/>
  <c r="B6689" i="9" s="1"/>
  <c r="A6688" i="9"/>
  <c r="B6688" i="9" s="1"/>
  <c r="A6687" i="9"/>
  <c r="B6687" i="9" s="1"/>
  <c r="A6686" i="9"/>
  <c r="B6686" i="9" s="1"/>
  <c r="A6685" i="9"/>
  <c r="B6685" i="9" s="1"/>
  <c r="A6684" i="9"/>
  <c r="B6684" i="9" s="1"/>
  <c r="A6683" i="9"/>
  <c r="B6683" i="9" s="1"/>
  <c r="A6682" i="9"/>
  <c r="B6682" i="9" s="1"/>
  <c r="A6681" i="9"/>
  <c r="B6681" i="9" s="1"/>
  <c r="A6680" i="9"/>
  <c r="B6680" i="9" s="1"/>
  <c r="A6679" i="9"/>
  <c r="B6679" i="9" s="1"/>
  <c r="A6678" i="9"/>
  <c r="B6678" i="9" s="1"/>
  <c r="A6677" i="9"/>
  <c r="B6677" i="9" s="1"/>
  <c r="A6676" i="9"/>
  <c r="B6676" i="9" s="1"/>
  <c r="A6675" i="9"/>
  <c r="B6675" i="9" s="1"/>
  <c r="A6674" i="9"/>
  <c r="B6674" i="9" s="1"/>
  <c r="A6673" i="9"/>
  <c r="B6673" i="9" s="1"/>
  <c r="A6672" i="9"/>
  <c r="B6672" i="9" s="1"/>
  <c r="A6671" i="9"/>
  <c r="B6671" i="9" s="1"/>
  <c r="A6670" i="9"/>
  <c r="B6670" i="9" s="1"/>
  <c r="A6669" i="9"/>
  <c r="B6669" i="9" s="1"/>
  <c r="A6668" i="9"/>
  <c r="B6668" i="9" s="1"/>
  <c r="A6667" i="9"/>
  <c r="B6667" i="9" s="1"/>
  <c r="A6666" i="9"/>
  <c r="B6666" i="9" s="1"/>
  <c r="A6665" i="9"/>
  <c r="B6665" i="9" s="1"/>
  <c r="A6664" i="9"/>
  <c r="B6664" i="9" s="1"/>
  <c r="A6663" i="9"/>
  <c r="B6663" i="9" s="1"/>
  <c r="A6662" i="9"/>
  <c r="B6662" i="9" s="1"/>
  <c r="A6661" i="9"/>
  <c r="B6661" i="9" s="1"/>
  <c r="A6660" i="9"/>
  <c r="B6660" i="9" s="1"/>
  <c r="A6659" i="9"/>
  <c r="B6659" i="9" s="1"/>
  <c r="A6658" i="9"/>
  <c r="B6658" i="9" s="1"/>
  <c r="A6657" i="9"/>
  <c r="B6657" i="9" s="1"/>
  <c r="A6656" i="9"/>
  <c r="B6656" i="9" s="1"/>
  <c r="A6655" i="9"/>
  <c r="B6655" i="9" s="1"/>
  <c r="A6654" i="9"/>
  <c r="B6654" i="9" s="1"/>
  <c r="A6653" i="9"/>
  <c r="B6653" i="9" s="1"/>
  <c r="A6652" i="9"/>
  <c r="B6652" i="9" s="1"/>
  <c r="A6651" i="9"/>
  <c r="B6651" i="9" s="1"/>
  <c r="A6650" i="9"/>
  <c r="B6650" i="9" s="1"/>
  <c r="A6649" i="9"/>
  <c r="B6649" i="9" s="1"/>
  <c r="A6648" i="9"/>
  <c r="B6648" i="9" s="1"/>
  <c r="A6647" i="9"/>
  <c r="B6647" i="9" s="1"/>
  <c r="A6646" i="9"/>
  <c r="B6646" i="9" s="1"/>
  <c r="A6645" i="9"/>
  <c r="B6645" i="9" s="1"/>
  <c r="A6644" i="9"/>
  <c r="B6644" i="9" s="1"/>
  <c r="A6643" i="9"/>
  <c r="B6643" i="9" s="1"/>
  <c r="A6642" i="9"/>
  <c r="B6642" i="9" s="1"/>
  <c r="A6641" i="9"/>
  <c r="B6641" i="9" s="1"/>
  <c r="A6640" i="9"/>
  <c r="B6640" i="9" s="1"/>
  <c r="A6639" i="9"/>
  <c r="B6639" i="9" s="1"/>
  <c r="A6638" i="9"/>
  <c r="B6638" i="9" s="1"/>
  <c r="A6637" i="9"/>
  <c r="B6637" i="9" s="1"/>
  <c r="A6636" i="9"/>
  <c r="B6636" i="9" s="1"/>
  <c r="A6635" i="9"/>
  <c r="B6635" i="9" s="1"/>
  <c r="A6634" i="9"/>
  <c r="B6634" i="9" s="1"/>
  <c r="A6633" i="9"/>
  <c r="B6633" i="9" s="1"/>
  <c r="A6632" i="9"/>
  <c r="B6632" i="9" s="1"/>
  <c r="A6631" i="9"/>
  <c r="B6631" i="9" s="1"/>
  <c r="A6630" i="9"/>
  <c r="B6630" i="9" s="1"/>
  <c r="A6629" i="9"/>
  <c r="B6629" i="9" s="1"/>
  <c r="A6628" i="9"/>
  <c r="B6628" i="9" s="1"/>
  <c r="A6627" i="9"/>
  <c r="B6627" i="9" s="1"/>
  <c r="A6626" i="9"/>
  <c r="B6626" i="9" s="1"/>
  <c r="A6625" i="9"/>
  <c r="B6625" i="9" s="1"/>
  <c r="A6624" i="9"/>
  <c r="B6624" i="9" s="1"/>
  <c r="A6623" i="9"/>
  <c r="B6623" i="9" s="1"/>
  <c r="A6622" i="9"/>
  <c r="B6622" i="9" s="1"/>
  <c r="A6621" i="9"/>
  <c r="B6621" i="9" s="1"/>
  <c r="A6620" i="9"/>
  <c r="B6620" i="9" s="1"/>
  <c r="A6619" i="9"/>
  <c r="B6619" i="9" s="1"/>
  <c r="A6618" i="9"/>
  <c r="B6618" i="9" s="1"/>
  <c r="A6617" i="9"/>
  <c r="B6617" i="9" s="1"/>
  <c r="A6616" i="9"/>
  <c r="B6616" i="9" s="1"/>
  <c r="A6615" i="9"/>
  <c r="B6615" i="9" s="1"/>
  <c r="A6614" i="9"/>
  <c r="B6614" i="9" s="1"/>
  <c r="A6613" i="9"/>
  <c r="B6613" i="9" s="1"/>
  <c r="A6612" i="9"/>
  <c r="B6612" i="9" s="1"/>
  <c r="A6611" i="9"/>
  <c r="B6611" i="9" s="1"/>
  <c r="A6610" i="9"/>
  <c r="B6610" i="9" s="1"/>
  <c r="A6609" i="9"/>
  <c r="B6609" i="9" s="1"/>
  <c r="A6608" i="9"/>
  <c r="B6608" i="9" s="1"/>
  <c r="A6607" i="9"/>
  <c r="B6607" i="9" s="1"/>
  <c r="A6606" i="9"/>
  <c r="B6606" i="9" s="1"/>
  <c r="A6605" i="9"/>
  <c r="B6605" i="9" s="1"/>
  <c r="A6604" i="9"/>
  <c r="B6604" i="9" s="1"/>
  <c r="A6603" i="9"/>
  <c r="B6603" i="9" s="1"/>
  <c r="A6602" i="9"/>
  <c r="B6602" i="9" s="1"/>
  <c r="A6601" i="9"/>
  <c r="B6601" i="9" s="1"/>
  <c r="A6600" i="9"/>
  <c r="B6600" i="9" s="1"/>
  <c r="A6599" i="9"/>
  <c r="B6599" i="9" s="1"/>
  <c r="A6598" i="9"/>
  <c r="B6598" i="9" s="1"/>
  <c r="A6597" i="9"/>
  <c r="B6597" i="9" s="1"/>
  <c r="A6596" i="9"/>
  <c r="B6596" i="9" s="1"/>
  <c r="A6595" i="9"/>
  <c r="B6595" i="9" s="1"/>
  <c r="A6594" i="9"/>
  <c r="B6594" i="9" s="1"/>
  <c r="A6593" i="9"/>
  <c r="B6593" i="9" s="1"/>
  <c r="A6592" i="9"/>
  <c r="B6592" i="9" s="1"/>
  <c r="A6591" i="9"/>
  <c r="B6591" i="9" s="1"/>
  <c r="A6590" i="9"/>
  <c r="B6590" i="9" s="1"/>
  <c r="A6589" i="9"/>
  <c r="B6589" i="9" s="1"/>
  <c r="A6588" i="9"/>
  <c r="B6588" i="9" s="1"/>
  <c r="A6587" i="9"/>
  <c r="B6587" i="9" s="1"/>
  <c r="A6586" i="9"/>
  <c r="B6586" i="9" s="1"/>
  <c r="A6585" i="9"/>
  <c r="B6585" i="9" s="1"/>
  <c r="A6584" i="9"/>
  <c r="B6584" i="9" s="1"/>
  <c r="A6583" i="9"/>
  <c r="B6583" i="9" s="1"/>
  <c r="A6582" i="9"/>
  <c r="B6582" i="9" s="1"/>
  <c r="A6581" i="9"/>
  <c r="B6581" i="9" s="1"/>
  <c r="A6580" i="9"/>
  <c r="B6580" i="9" s="1"/>
  <c r="A6579" i="9"/>
  <c r="B6579" i="9" s="1"/>
  <c r="A6578" i="9"/>
  <c r="B6578" i="9" s="1"/>
  <c r="A6577" i="9"/>
  <c r="B6577" i="9" s="1"/>
  <c r="A6576" i="9"/>
  <c r="B6576" i="9" s="1"/>
  <c r="A6575" i="9"/>
  <c r="B6575" i="9" s="1"/>
  <c r="A6574" i="9"/>
  <c r="B6574" i="9" s="1"/>
  <c r="A6573" i="9"/>
  <c r="B6573" i="9" s="1"/>
  <c r="A6572" i="9"/>
  <c r="B6572" i="9" s="1"/>
  <c r="A6571" i="9"/>
  <c r="B6571" i="9" s="1"/>
  <c r="A6570" i="9"/>
  <c r="B6570" i="9" s="1"/>
  <c r="A6569" i="9"/>
  <c r="B6569" i="9" s="1"/>
  <c r="A6568" i="9"/>
  <c r="B6568" i="9" s="1"/>
  <c r="A6567" i="9"/>
  <c r="B6567" i="9" s="1"/>
  <c r="A6566" i="9"/>
  <c r="B6566" i="9" s="1"/>
  <c r="A6565" i="9"/>
  <c r="B6565" i="9" s="1"/>
  <c r="A6564" i="9"/>
  <c r="B6564" i="9" s="1"/>
  <c r="A6563" i="9"/>
  <c r="B6563" i="9" s="1"/>
  <c r="A6562" i="9"/>
  <c r="B6562" i="9" s="1"/>
  <c r="O6560" i="4" s="1"/>
  <c r="A6561" i="9"/>
  <c r="B6561" i="9" s="1"/>
  <c r="O6559" i="4" s="1"/>
  <c r="A6560" i="9"/>
  <c r="B6560" i="9" s="1"/>
  <c r="O6558" i="4" s="1"/>
  <c r="A6559" i="9"/>
  <c r="B6559" i="9" s="1"/>
  <c r="O6557" i="4" s="1"/>
  <c r="A6558" i="9"/>
  <c r="B6558" i="9" s="1"/>
  <c r="O6556" i="4" s="1"/>
  <c r="A6557" i="9"/>
  <c r="B6557" i="9" s="1"/>
  <c r="O6555" i="4" s="1"/>
  <c r="A6556" i="9"/>
  <c r="B6556" i="9" s="1"/>
  <c r="O6554" i="4" s="1"/>
  <c r="A6555" i="9"/>
  <c r="B6555" i="9" s="1"/>
  <c r="O6553" i="4" s="1"/>
  <c r="A6554" i="9"/>
  <c r="B6554" i="9" s="1"/>
  <c r="O6552" i="4" s="1"/>
  <c r="A6553" i="9"/>
  <c r="B6553" i="9" s="1"/>
  <c r="O6551" i="4" s="1"/>
  <c r="A6552" i="9"/>
  <c r="B6552" i="9" s="1"/>
  <c r="O6550" i="4" s="1"/>
  <c r="A6551" i="9"/>
  <c r="B6551" i="9" s="1"/>
  <c r="O6549" i="4" s="1"/>
  <c r="A6550" i="9"/>
  <c r="B6550" i="9" s="1"/>
  <c r="O6548" i="4" s="1"/>
  <c r="A6549" i="9"/>
  <c r="B6549" i="9" s="1"/>
  <c r="O6547" i="4" s="1"/>
  <c r="A6548" i="9"/>
  <c r="B6548" i="9" s="1"/>
  <c r="O6546" i="4" s="1"/>
  <c r="A6547" i="9"/>
  <c r="B6547" i="9" s="1"/>
  <c r="O6545" i="4" s="1"/>
  <c r="A6546" i="9"/>
  <c r="B6546" i="9" s="1"/>
  <c r="O6544" i="4" s="1"/>
  <c r="A6545" i="9"/>
  <c r="B6545" i="9" s="1"/>
  <c r="O6543" i="4" s="1"/>
  <c r="A6544" i="9"/>
  <c r="B6544" i="9" s="1"/>
  <c r="O6542" i="4" s="1"/>
  <c r="A6543" i="9"/>
  <c r="B6543" i="9" s="1"/>
  <c r="O6541" i="4" s="1"/>
  <c r="A6542" i="9"/>
  <c r="B6542" i="9" s="1"/>
  <c r="O6540" i="4" s="1"/>
  <c r="A6541" i="9"/>
  <c r="B6541" i="9" s="1"/>
  <c r="O6539" i="4" s="1"/>
  <c r="A6540" i="9"/>
  <c r="B6540" i="9" s="1"/>
  <c r="O6538" i="4" s="1"/>
  <c r="A6539" i="9"/>
  <c r="B6539" i="9" s="1"/>
  <c r="O6537" i="4" s="1"/>
  <c r="A6538" i="9"/>
  <c r="B6538" i="9" s="1"/>
  <c r="O6536" i="4" s="1"/>
  <c r="A6537" i="9"/>
  <c r="B6537" i="9" s="1"/>
  <c r="O6535" i="4" s="1"/>
  <c r="A6536" i="9"/>
  <c r="B6536" i="9" s="1"/>
  <c r="O6534" i="4" s="1"/>
  <c r="A6535" i="9"/>
  <c r="B6535" i="9" s="1"/>
  <c r="O6533" i="4" s="1"/>
  <c r="A6534" i="9"/>
  <c r="B6534" i="9" s="1"/>
  <c r="O6532" i="4" s="1"/>
  <c r="A6533" i="9"/>
  <c r="B6533" i="9" s="1"/>
  <c r="O6531" i="4" s="1"/>
  <c r="A6532" i="9"/>
  <c r="B6532" i="9" s="1"/>
  <c r="O6530" i="4" s="1"/>
  <c r="A6531" i="9"/>
  <c r="B6531" i="9" s="1"/>
  <c r="O6529" i="4" s="1"/>
  <c r="A6530" i="9"/>
  <c r="B6530" i="9" s="1"/>
  <c r="O6528" i="4" s="1"/>
  <c r="A6529" i="9"/>
  <c r="B6529" i="9" s="1"/>
  <c r="O6527" i="4" s="1"/>
  <c r="A6528" i="9"/>
  <c r="B6528" i="9" s="1"/>
  <c r="O6526" i="4" s="1"/>
  <c r="A6527" i="9"/>
  <c r="B6527" i="9" s="1"/>
  <c r="O6525" i="4" s="1"/>
  <c r="A6526" i="9"/>
  <c r="B6526" i="9" s="1"/>
  <c r="O6524" i="4" s="1"/>
  <c r="A6525" i="9"/>
  <c r="B6525" i="9" s="1"/>
  <c r="O6523" i="4" s="1"/>
  <c r="A6524" i="9"/>
  <c r="B6524" i="9" s="1"/>
  <c r="O6522" i="4" s="1"/>
  <c r="A6523" i="9"/>
  <c r="B6523" i="9" s="1"/>
  <c r="O6521" i="4" s="1"/>
  <c r="A6522" i="9"/>
  <c r="B6522" i="9" s="1"/>
  <c r="O6520" i="4" s="1"/>
  <c r="A6521" i="9"/>
  <c r="B6521" i="9" s="1"/>
  <c r="O6519" i="4" s="1"/>
  <c r="A6520" i="9"/>
  <c r="B6520" i="9" s="1"/>
  <c r="O6518" i="4" s="1"/>
  <c r="A6519" i="9"/>
  <c r="B6519" i="9" s="1"/>
  <c r="O6517" i="4" s="1"/>
  <c r="A6518" i="9"/>
  <c r="B6518" i="9" s="1"/>
  <c r="O6516" i="4" s="1"/>
  <c r="A6517" i="9"/>
  <c r="B6517" i="9" s="1"/>
  <c r="O6515" i="4" s="1"/>
  <c r="A6516" i="9"/>
  <c r="B6516" i="9" s="1"/>
  <c r="O6514" i="4" s="1"/>
  <c r="A6515" i="9"/>
  <c r="B6515" i="9" s="1"/>
  <c r="O6513" i="4" s="1"/>
  <c r="A6514" i="9"/>
  <c r="B6514" i="9" s="1"/>
  <c r="O6512" i="4" s="1"/>
  <c r="A6513" i="9"/>
  <c r="B6513" i="9" s="1"/>
  <c r="O6511" i="4" s="1"/>
  <c r="A6512" i="9"/>
  <c r="B6512" i="9" s="1"/>
  <c r="O6510" i="4" s="1"/>
  <c r="A6511" i="9"/>
  <c r="B6511" i="9" s="1"/>
  <c r="O6509" i="4" s="1"/>
  <c r="A6510" i="9"/>
  <c r="B6510" i="9" s="1"/>
  <c r="O6508" i="4" s="1"/>
  <c r="A6509" i="9"/>
  <c r="B6509" i="9" s="1"/>
  <c r="O6507" i="4" s="1"/>
  <c r="A6508" i="9"/>
  <c r="B6508" i="9" s="1"/>
  <c r="O6506" i="4" s="1"/>
  <c r="A6507" i="9"/>
  <c r="B6507" i="9" s="1"/>
  <c r="O6505" i="4" s="1"/>
  <c r="A6506" i="9"/>
  <c r="B6506" i="9" s="1"/>
  <c r="O6504" i="4" s="1"/>
  <c r="A6505" i="9"/>
  <c r="B6505" i="9" s="1"/>
  <c r="O6503" i="4" s="1"/>
  <c r="A6504" i="9"/>
  <c r="B6504" i="9" s="1"/>
  <c r="O6502" i="4" s="1"/>
  <c r="A6503" i="9"/>
  <c r="B6503" i="9" s="1"/>
  <c r="O6501" i="4" s="1"/>
  <c r="A6502" i="9"/>
  <c r="B6502" i="9" s="1"/>
  <c r="O6500" i="4" s="1"/>
  <c r="A6501" i="9"/>
  <c r="B6501" i="9" s="1"/>
  <c r="O6499" i="4" s="1"/>
  <c r="A6500" i="9"/>
  <c r="B6500" i="9" s="1"/>
  <c r="O6498" i="4" s="1"/>
  <c r="A6499" i="9"/>
  <c r="B6499" i="9" s="1"/>
  <c r="O6497" i="4" s="1"/>
  <c r="A6498" i="9"/>
  <c r="B6498" i="9" s="1"/>
  <c r="O6496" i="4" s="1"/>
  <c r="A6497" i="9"/>
  <c r="B6497" i="9" s="1"/>
  <c r="O6495" i="4" s="1"/>
  <c r="A6496" i="9"/>
  <c r="B6496" i="9" s="1"/>
  <c r="O6494" i="4" s="1"/>
  <c r="A6495" i="9"/>
  <c r="B6495" i="9" s="1"/>
  <c r="O6493" i="4" s="1"/>
  <c r="A6494" i="9"/>
  <c r="B6494" i="9" s="1"/>
  <c r="O6492" i="4" s="1"/>
  <c r="A6493" i="9"/>
  <c r="B6493" i="9" s="1"/>
  <c r="O6491" i="4" s="1"/>
  <c r="A6492" i="9"/>
  <c r="B6492" i="9" s="1"/>
  <c r="O6490" i="4" s="1"/>
  <c r="A6491" i="9"/>
  <c r="B6491" i="9" s="1"/>
  <c r="O6489" i="4" s="1"/>
  <c r="A6490" i="9"/>
  <c r="B6490" i="9" s="1"/>
  <c r="O6488" i="4" s="1"/>
  <c r="A6489" i="9"/>
  <c r="B6489" i="9" s="1"/>
  <c r="O6487" i="4" s="1"/>
  <c r="A6488" i="9"/>
  <c r="B6488" i="9" s="1"/>
  <c r="O6486" i="4" s="1"/>
  <c r="A6487" i="9"/>
  <c r="B6487" i="9" s="1"/>
  <c r="O6485" i="4" s="1"/>
  <c r="A6486" i="9"/>
  <c r="B6486" i="9" s="1"/>
  <c r="O6484" i="4" s="1"/>
  <c r="A6485" i="9"/>
  <c r="B6485" i="9" s="1"/>
  <c r="O6483" i="4" s="1"/>
  <c r="A6484" i="9"/>
  <c r="B6484" i="9" s="1"/>
  <c r="O6482" i="4" s="1"/>
  <c r="A6483" i="9"/>
  <c r="B6483" i="9" s="1"/>
  <c r="O6481" i="4" s="1"/>
  <c r="A6482" i="9"/>
  <c r="B6482" i="9" s="1"/>
  <c r="O6480" i="4" s="1"/>
  <c r="A6481" i="9"/>
  <c r="B6481" i="9" s="1"/>
  <c r="O6479" i="4" s="1"/>
  <c r="A6480" i="9"/>
  <c r="B6480" i="9" s="1"/>
  <c r="O6478" i="4" s="1"/>
  <c r="A6479" i="9"/>
  <c r="B6479" i="9" s="1"/>
  <c r="O6477" i="4" s="1"/>
  <c r="A6478" i="9"/>
  <c r="B6478" i="9" s="1"/>
  <c r="O6476" i="4" s="1"/>
  <c r="A6477" i="9"/>
  <c r="B6477" i="9" s="1"/>
  <c r="O6475" i="4" s="1"/>
  <c r="A6476" i="9"/>
  <c r="B6476" i="9" s="1"/>
  <c r="O6474" i="4" s="1"/>
  <c r="A6475" i="9"/>
  <c r="B6475" i="9" s="1"/>
  <c r="O6473" i="4" s="1"/>
  <c r="A6474" i="9"/>
  <c r="B6474" i="9" s="1"/>
  <c r="O6472" i="4" s="1"/>
  <c r="M6472" i="4" s="1"/>
  <c r="A6473" i="9"/>
  <c r="B6473" i="9" s="1"/>
  <c r="O6471" i="4" s="1"/>
  <c r="M6471" i="4" s="1"/>
  <c r="A6472" i="9"/>
  <c r="B6472" i="9" s="1"/>
  <c r="O6470" i="4" s="1"/>
  <c r="M6470" i="4" s="1"/>
  <c r="A6471" i="9"/>
  <c r="B6471" i="9" s="1"/>
  <c r="O6469" i="4" s="1"/>
  <c r="M6469" i="4" s="1"/>
  <c r="A6470" i="9"/>
  <c r="B6470" i="9" s="1"/>
  <c r="O6468" i="4" s="1"/>
  <c r="M6468" i="4" s="1"/>
  <c r="A6469" i="9"/>
  <c r="B6469" i="9" s="1"/>
  <c r="O6467" i="4" s="1"/>
  <c r="M6467" i="4" s="1"/>
  <c r="A6468" i="9"/>
  <c r="B6468" i="9" s="1"/>
  <c r="O6466" i="4" s="1"/>
  <c r="M6466" i="4" s="1"/>
  <c r="A6467" i="9"/>
  <c r="B6467" i="9" s="1"/>
  <c r="O6465" i="4" s="1"/>
  <c r="M6465" i="4" s="1"/>
  <c r="A6466" i="9"/>
  <c r="B6466" i="9" s="1"/>
  <c r="O6464" i="4" s="1"/>
  <c r="M6464" i="4" s="1"/>
  <c r="A6465" i="9"/>
  <c r="B6465" i="9" s="1"/>
  <c r="O6463" i="4" s="1"/>
  <c r="M6463" i="4" s="1"/>
  <c r="A6464" i="9"/>
  <c r="B6464" i="9" s="1"/>
  <c r="O6462" i="4" s="1"/>
  <c r="M6462" i="4" s="1"/>
  <c r="A6463" i="9"/>
  <c r="B6463" i="9" s="1"/>
  <c r="O6461" i="4" s="1"/>
  <c r="M6461" i="4" s="1"/>
  <c r="A6462" i="9"/>
  <c r="B6462" i="9" s="1"/>
  <c r="O6460" i="4" s="1"/>
  <c r="M6460" i="4" s="1"/>
  <c r="A6461" i="9"/>
  <c r="B6461" i="9" s="1"/>
  <c r="O6459" i="4" s="1"/>
  <c r="M6459" i="4" s="1"/>
  <c r="A6460" i="9"/>
  <c r="B6460" i="9" s="1"/>
  <c r="O6458" i="4" s="1"/>
  <c r="M6458" i="4" s="1"/>
  <c r="A6459" i="9"/>
  <c r="B6459" i="9" s="1"/>
  <c r="O6457" i="4" s="1"/>
  <c r="M6457" i="4" s="1"/>
  <c r="A6458" i="9"/>
  <c r="B6458" i="9" s="1"/>
  <c r="O6456" i="4" s="1"/>
  <c r="M6456" i="4" s="1"/>
  <c r="A6457" i="9"/>
  <c r="B6457" i="9" s="1"/>
  <c r="O6455" i="4" s="1"/>
  <c r="M6455" i="4" s="1"/>
  <c r="A6456" i="9"/>
  <c r="B6456" i="9" s="1"/>
  <c r="O6454" i="4" s="1"/>
  <c r="M6454" i="4" s="1"/>
  <c r="A6455" i="9"/>
  <c r="B6455" i="9" s="1"/>
  <c r="O6453" i="4" s="1"/>
  <c r="M6453" i="4" s="1"/>
  <c r="A6454" i="9"/>
  <c r="B6454" i="9" s="1"/>
  <c r="O6452" i="4" s="1"/>
  <c r="M6452" i="4" s="1"/>
  <c r="A6453" i="9"/>
  <c r="B6453" i="9" s="1"/>
  <c r="O6451" i="4" s="1"/>
  <c r="M6451" i="4" s="1"/>
  <c r="A6452" i="9"/>
  <c r="B6452" i="9" s="1"/>
  <c r="O6450" i="4" s="1"/>
  <c r="M6450" i="4" s="1"/>
  <c r="A6451" i="9"/>
  <c r="B6451" i="9" s="1"/>
  <c r="O6449" i="4" s="1"/>
  <c r="M6449" i="4" s="1"/>
  <c r="A6450" i="9"/>
  <c r="B6450" i="9" s="1"/>
  <c r="O6448" i="4" s="1"/>
  <c r="M6448" i="4" s="1"/>
  <c r="A6449" i="9"/>
  <c r="B6449" i="9" s="1"/>
  <c r="O6447" i="4" s="1"/>
  <c r="M6447" i="4" s="1"/>
  <c r="A6448" i="9"/>
  <c r="B6448" i="9" s="1"/>
  <c r="O6446" i="4" s="1"/>
  <c r="M6446" i="4" s="1"/>
  <c r="A6447" i="9"/>
  <c r="B6447" i="9" s="1"/>
  <c r="O6445" i="4" s="1"/>
  <c r="M6445" i="4" s="1"/>
  <c r="A6446" i="9"/>
  <c r="B6446" i="9" s="1"/>
  <c r="O6444" i="4" s="1"/>
  <c r="M6444" i="4" s="1"/>
  <c r="A6445" i="9"/>
  <c r="B6445" i="9" s="1"/>
  <c r="O6443" i="4" s="1"/>
  <c r="M6443" i="4" s="1"/>
  <c r="A6444" i="9"/>
  <c r="B6444" i="9" s="1"/>
  <c r="O6442" i="4" s="1"/>
  <c r="M6442" i="4" s="1"/>
  <c r="A6443" i="9"/>
  <c r="B6443" i="9" s="1"/>
  <c r="O6441" i="4" s="1"/>
  <c r="M6441" i="4" s="1"/>
  <c r="A6442" i="9"/>
  <c r="B6442" i="9" s="1"/>
  <c r="O6440" i="4" s="1"/>
  <c r="M6440" i="4" s="1"/>
  <c r="A6441" i="9"/>
  <c r="B6441" i="9" s="1"/>
  <c r="O6439" i="4" s="1"/>
  <c r="M6439" i="4" s="1"/>
  <c r="A6440" i="9"/>
  <c r="B6440" i="9" s="1"/>
  <c r="O6438" i="4" s="1"/>
  <c r="M6438" i="4" s="1"/>
  <c r="A6439" i="9"/>
  <c r="B6439" i="9" s="1"/>
  <c r="O6437" i="4" s="1"/>
  <c r="M6437" i="4" s="1"/>
  <c r="A6438" i="9"/>
  <c r="B6438" i="9" s="1"/>
  <c r="O6436" i="4" s="1"/>
  <c r="M6436" i="4" s="1"/>
  <c r="A6437" i="9"/>
  <c r="B6437" i="9" s="1"/>
  <c r="O6435" i="4" s="1"/>
  <c r="M6435" i="4" s="1"/>
  <c r="A6436" i="9"/>
  <c r="B6436" i="9" s="1"/>
  <c r="O6434" i="4" s="1"/>
  <c r="M6434" i="4" s="1"/>
  <c r="A6435" i="9"/>
  <c r="B6435" i="9" s="1"/>
  <c r="O6433" i="4" s="1"/>
  <c r="M6433" i="4" s="1"/>
  <c r="A6434" i="9"/>
  <c r="B6434" i="9" s="1"/>
  <c r="O6432" i="4" s="1"/>
  <c r="M6432" i="4" s="1"/>
  <c r="A6433" i="9"/>
  <c r="B6433" i="9" s="1"/>
  <c r="O6431" i="4" s="1"/>
  <c r="M6431" i="4" s="1"/>
  <c r="A6432" i="9"/>
  <c r="B6432" i="9" s="1"/>
  <c r="O6430" i="4" s="1"/>
  <c r="M6430" i="4" s="1"/>
  <c r="A6431" i="9"/>
  <c r="B6431" i="9" s="1"/>
  <c r="O6429" i="4" s="1"/>
  <c r="M6429" i="4" s="1"/>
  <c r="A6430" i="9"/>
  <c r="B6430" i="9" s="1"/>
  <c r="O6428" i="4" s="1"/>
  <c r="M6428" i="4" s="1"/>
  <c r="A6429" i="9"/>
  <c r="B6429" i="9" s="1"/>
  <c r="O6427" i="4" s="1"/>
  <c r="M6427" i="4" s="1"/>
  <c r="A6428" i="9"/>
  <c r="B6428" i="9" s="1"/>
  <c r="O6426" i="4" s="1"/>
  <c r="M6426" i="4" s="1"/>
  <c r="A6427" i="9"/>
  <c r="B6427" i="9" s="1"/>
  <c r="O6425" i="4" s="1"/>
  <c r="M6425" i="4" s="1"/>
  <c r="A6426" i="9"/>
  <c r="B6426" i="9" s="1"/>
  <c r="O6424" i="4" s="1"/>
  <c r="M6424" i="4" s="1"/>
  <c r="A6425" i="9"/>
  <c r="B6425" i="9" s="1"/>
  <c r="O6423" i="4" s="1"/>
  <c r="M6423" i="4" s="1"/>
  <c r="A6424" i="9"/>
  <c r="B6424" i="9" s="1"/>
  <c r="O6422" i="4" s="1"/>
  <c r="M6422" i="4" s="1"/>
  <c r="A6423" i="9"/>
  <c r="B6423" i="9" s="1"/>
  <c r="O6421" i="4" s="1"/>
  <c r="M6421" i="4" s="1"/>
  <c r="A6422" i="9"/>
  <c r="B6422" i="9" s="1"/>
  <c r="O6420" i="4" s="1"/>
  <c r="M6420" i="4" s="1"/>
  <c r="A6421" i="9"/>
  <c r="B6421" i="9" s="1"/>
  <c r="O6419" i="4" s="1"/>
  <c r="M6419" i="4" s="1"/>
  <c r="A6420" i="9"/>
  <c r="B6420" i="9" s="1"/>
  <c r="O6418" i="4" s="1"/>
  <c r="M6418" i="4" s="1"/>
  <c r="A6419" i="9"/>
  <c r="B6419" i="9" s="1"/>
  <c r="O6417" i="4" s="1"/>
  <c r="M6417" i="4" s="1"/>
  <c r="A6418" i="9"/>
  <c r="B6418" i="9" s="1"/>
  <c r="O6416" i="4" s="1"/>
  <c r="M6416" i="4" s="1"/>
  <c r="A6417" i="9"/>
  <c r="B6417" i="9" s="1"/>
  <c r="O6415" i="4" s="1"/>
  <c r="M6415" i="4" s="1"/>
  <c r="A6416" i="9"/>
  <c r="B6416" i="9" s="1"/>
  <c r="O6414" i="4" s="1"/>
  <c r="M6414" i="4" s="1"/>
  <c r="A6415" i="9"/>
  <c r="B6415" i="9" s="1"/>
  <c r="O6413" i="4" s="1"/>
  <c r="M6413" i="4" s="1"/>
  <c r="A6414" i="9"/>
  <c r="B6414" i="9" s="1"/>
  <c r="O6412" i="4" s="1"/>
  <c r="M6412" i="4" s="1"/>
  <c r="A6413" i="9"/>
  <c r="B6413" i="9" s="1"/>
  <c r="O6411" i="4" s="1"/>
  <c r="M6411" i="4" s="1"/>
  <c r="A6412" i="9"/>
  <c r="B6412" i="9" s="1"/>
  <c r="O6410" i="4" s="1"/>
  <c r="M6410" i="4" s="1"/>
  <c r="A6411" i="9"/>
  <c r="B6411" i="9" s="1"/>
  <c r="O6409" i="4" s="1"/>
  <c r="M6409" i="4" s="1"/>
  <c r="A6410" i="9"/>
  <c r="B6410" i="9" s="1"/>
  <c r="O6408" i="4" s="1"/>
  <c r="M6408" i="4" s="1"/>
  <c r="A6409" i="9"/>
  <c r="B6409" i="9" s="1"/>
  <c r="O6407" i="4" s="1"/>
  <c r="M6407" i="4" s="1"/>
  <c r="A6408" i="9"/>
  <c r="B6408" i="9" s="1"/>
  <c r="O6406" i="4" s="1"/>
  <c r="M6406" i="4" s="1"/>
  <c r="A6407" i="9"/>
  <c r="B6407" i="9" s="1"/>
  <c r="O6405" i="4" s="1"/>
  <c r="M6405" i="4" s="1"/>
  <c r="A6406" i="9"/>
  <c r="B6406" i="9" s="1"/>
  <c r="O6404" i="4" s="1"/>
  <c r="M6404" i="4" s="1"/>
  <c r="A6405" i="9"/>
  <c r="B6405" i="9" s="1"/>
  <c r="O6403" i="4" s="1"/>
  <c r="M6403" i="4" s="1"/>
  <c r="A6404" i="9"/>
  <c r="B6404" i="9" s="1"/>
  <c r="O6402" i="4" s="1"/>
  <c r="M6402" i="4" s="1"/>
  <c r="A6403" i="9"/>
  <c r="B6403" i="9" s="1"/>
  <c r="O6401" i="4" s="1"/>
  <c r="M6401" i="4" s="1"/>
  <c r="A6402" i="9"/>
  <c r="B6402" i="9" s="1"/>
  <c r="O6400" i="4" s="1"/>
  <c r="M6400" i="4" s="1"/>
  <c r="A6401" i="9"/>
  <c r="B6401" i="9" s="1"/>
  <c r="O6399" i="4" s="1"/>
  <c r="M6399" i="4" s="1"/>
  <c r="A6400" i="9"/>
  <c r="B6400" i="9" s="1"/>
  <c r="O6398" i="4" s="1"/>
  <c r="M6398" i="4" s="1"/>
  <c r="A6399" i="9"/>
  <c r="B6399" i="9" s="1"/>
  <c r="O6397" i="4" s="1"/>
  <c r="M6397" i="4" s="1"/>
  <c r="A6398" i="9"/>
  <c r="B6398" i="9" s="1"/>
  <c r="O6396" i="4" s="1"/>
  <c r="M6396" i="4" s="1"/>
  <c r="A6397" i="9"/>
  <c r="B6397" i="9" s="1"/>
  <c r="O6395" i="4" s="1"/>
  <c r="M6395" i="4" s="1"/>
  <c r="A6396" i="9"/>
  <c r="B6396" i="9" s="1"/>
  <c r="O6394" i="4" s="1"/>
  <c r="M6394" i="4" s="1"/>
  <c r="A6395" i="9"/>
  <c r="B6395" i="9" s="1"/>
  <c r="O6393" i="4" s="1"/>
  <c r="M6393" i="4" s="1"/>
  <c r="A6394" i="9"/>
  <c r="B6394" i="9" s="1"/>
  <c r="O6392" i="4" s="1"/>
  <c r="M6392" i="4" s="1"/>
  <c r="A6393" i="9"/>
  <c r="B6393" i="9" s="1"/>
  <c r="O6391" i="4" s="1"/>
  <c r="M6391" i="4" s="1"/>
  <c r="A6392" i="9"/>
  <c r="B6392" i="9" s="1"/>
  <c r="O6390" i="4" s="1"/>
  <c r="M6390" i="4" s="1"/>
  <c r="A6391" i="9"/>
  <c r="B6391" i="9" s="1"/>
  <c r="O6389" i="4" s="1"/>
  <c r="M6389" i="4" s="1"/>
  <c r="A6390" i="9"/>
  <c r="B6390" i="9" s="1"/>
  <c r="O6388" i="4" s="1"/>
  <c r="M6388" i="4" s="1"/>
  <c r="A6389" i="9"/>
  <c r="B6389" i="9" s="1"/>
  <c r="O6387" i="4" s="1"/>
  <c r="M6387" i="4" s="1"/>
  <c r="A6388" i="9"/>
  <c r="B6388" i="9" s="1"/>
  <c r="O6386" i="4" s="1"/>
  <c r="M6386" i="4" s="1"/>
  <c r="A6387" i="9"/>
  <c r="B6387" i="9" s="1"/>
  <c r="O6385" i="4" s="1"/>
  <c r="M6385" i="4" s="1"/>
  <c r="A6386" i="9"/>
  <c r="B6386" i="9" s="1"/>
  <c r="O6384" i="4" s="1"/>
  <c r="M6384" i="4" s="1"/>
  <c r="A6385" i="9"/>
  <c r="B6385" i="9" s="1"/>
  <c r="O6383" i="4" s="1"/>
  <c r="M6383" i="4" s="1"/>
  <c r="A6384" i="9"/>
  <c r="B6384" i="9" s="1"/>
  <c r="O6382" i="4" s="1"/>
  <c r="M6382" i="4" s="1"/>
  <c r="A6383" i="9"/>
  <c r="B6383" i="9" s="1"/>
  <c r="O6381" i="4" s="1"/>
  <c r="M6381" i="4" s="1"/>
  <c r="A6382" i="9"/>
  <c r="B6382" i="9" s="1"/>
  <c r="O6380" i="4" s="1"/>
  <c r="M6380" i="4" s="1"/>
  <c r="A6381" i="9"/>
  <c r="B6381" i="9" s="1"/>
  <c r="O6379" i="4" s="1"/>
  <c r="M6379" i="4" s="1"/>
  <c r="A6380" i="9"/>
  <c r="B6380" i="9" s="1"/>
  <c r="O6378" i="4" s="1"/>
  <c r="M6378" i="4" s="1"/>
  <c r="A6379" i="9"/>
  <c r="B6379" i="9" s="1"/>
  <c r="O6377" i="4" s="1"/>
  <c r="M6377" i="4" s="1"/>
  <c r="A6378" i="9"/>
  <c r="B6378" i="9" s="1"/>
  <c r="O6376" i="4" s="1"/>
  <c r="M6376" i="4" s="1"/>
  <c r="A6377" i="9"/>
  <c r="B6377" i="9" s="1"/>
  <c r="O6375" i="4" s="1"/>
  <c r="M6375" i="4" s="1"/>
  <c r="A6376" i="9"/>
  <c r="B6376" i="9" s="1"/>
  <c r="O6374" i="4" s="1"/>
  <c r="M6374" i="4" s="1"/>
  <c r="A6375" i="9"/>
  <c r="B6375" i="9" s="1"/>
  <c r="O6373" i="4" s="1"/>
  <c r="M6373" i="4" s="1"/>
  <c r="A6374" i="9"/>
  <c r="B6374" i="9" s="1"/>
  <c r="O6372" i="4" s="1"/>
  <c r="M6372" i="4" s="1"/>
  <c r="A6373" i="9"/>
  <c r="B6373" i="9" s="1"/>
  <c r="O6371" i="4" s="1"/>
  <c r="M6371" i="4" s="1"/>
  <c r="A6372" i="9"/>
  <c r="B6372" i="9" s="1"/>
  <c r="O6370" i="4" s="1"/>
  <c r="M6370" i="4" s="1"/>
  <c r="A6371" i="9"/>
  <c r="B6371" i="9" s="1"/>
  <c r="O6369" i="4" s="1"/>
  <c r="M6369" i="4" s="1"/>
  <c r="A6370" i="9"/>
  <c r="B6370" i="9" s="1"/>
  <c r="O6368" i="4" s="1"/>
  <c r="M6368" i="4" s="1"/>
  <c r="A6369" i="9"/>
  <c r="B6369" i="9" s="1"/>
  <c r="O6367" i="4" s="1"/>
  <c r="M6367" i="4" s="1"/>
  <c r="A6368" i="9"/>
  <c r="B6368" i="9" s="1"/>
  <c r="O6366" i="4" s="1"/>
  <c r="M6366" i="4" s="1"/>
  <c r="A6367" i="9"/>
  <c r="B6367" i="9" s="1"/>
  <c r="O6365" i="4" s="1"/>
  <c r="M6365" i="4" s="1"/>
  <c r="A6366" i="9"/>
  <c r="B6366" i="9" s="1"/>
  <c r="O6364" i="4" s="1"/>
  <c r="M6364" i="4" s="1"/>
  <c r="A6365" i="9"/>
  <c r="B6365" i="9" s="1"/>
  <c r="O6363" i="4" s="1"/>
  <c r="M6363" i="4" s="1"/>
  <c r="A6364" i="9"/>
  <c r="B6364" i="9" s="1"/>
  <c r="O6362" i="4" s="1"/>
  <c r="M6362" i="4" s="1"/>
  <c r="A6363" i="9"/>
  <c r="B6363" i="9" s="1"/>
  <c r="O6361" i="4" s="1"/>
  <c r="M6361" i="4" s="1"/>
  <c r="A6362" i="9"/>
  <c r="B6362" i="9" s="1"/>
  <c r="O6360" i="4" s="1"/>
  <c r="M6360" i="4" s="1"/>
  <c r="A6361" i="9"/>
  <c r="B6361" i="9" s="1"/>
  <c r="O6359" i="4" s="1"/>
  <c r="M6359" i="4" s="1"/>
  <c r="A6360" i="9"/>
  <c r="B6360" i="9" s="1"/>
  <c r="O6358" i="4" s="1"/>
  <c r="M6358" i="4" s="1"/>
  <c r="A6359" i="9"/>
  <c r="B6359" i="9" s="1"/>
  <c r="O6357" i="4" s="1"/>
  <c r="M6357" i="4" s="1"/>
  <c r="A6358" i="9"/>
  <c r="B6358" i="9" s="1"/>
  <c r="O6356" i="4" s="1"/>
  <c r="M6356" i="4" s="1"/>
  <c r="A6357" i="9"/>
  <c r="B6357" i="9" s="1"/>
  <c r="O6355" i="4" s="1"/>
  <c r="M6355" i="4" s="1"/>
  <c r="A6356" i="9"/>
  <c r="B6356" i="9" s="1"/>
  <c r="O6354" i="4" s="1"/>
  <c r="M6354" i="4" s="1"/>
  <c r="A6355" i="9"/>
  <c r="B6355" i="9" s="1"/>
  <c r="O6353" i="4" s="1"/>
  <c r="M6353" i="4" s="1"/>
  <c r="A6354" i="9"/>
  <c r="B6354" i="9" s="1"/>
  <c r="O6352" i="4" s="1"/>
  <c r="M6352" i="4" s="1"/>
  <c r="A6353" i="9"/>
  <c r="B6353" i="9" s="1"/>
  <c r="O6351" i="4" s="1"/>
  <c r="M6351" i="4" s="1"/>
  <c r="A6352" i="9"/>
  <c r="B6352" i="9" s="1"/>
  <c r="O6350" i="4" s="1"/>
  <c r="M6350" i="4" s="1"/>
  <c r="A6351" i="9"/>
  <c r="B6351" i="9" s="1"/>
  <c r="O6349" i="4" s="1"/>
  <c r="M6349" i="4" s="1"/>
  <c r="A6350" i="9"/>
  <c r="B6350" i="9" s="1"/>
  <c r="O6348" i="4" s="1"/>
  <c r="M6348" i="4" s="1"/>
  <c r="A6349" i="9"/>
  <c r="B6349" i="9" s="1"/>
  <c r="O6347" i="4" s="1"/>
  <c r="M6347" i="4" s="1"/>
  <c r="A6348" i="9"/>
  <c r="B6348" i="9" s="1"/>
  <c r="O6346" i="4" s="1"/>
  <c r="M6346" i="4" s="1"/>
  <c r="A6347" i="9"/>
  <c r="B6347" i="9" s="1"/>
  <c r="O6345" i="4" s="1"/>
  <c r="M6345" i="4" s="1"/>
  <c r="A6346" i="9"/>
  <c r="B6346" i="9" s="1"/>
  <c r="O6344" i="4" s="1"/>
  <c r="M6344" i="4" s="1"/>
  <c r="A6345" i="9"/>
  <c r="B6345" i="9" s="1"/>
  <c r="O6343" i="4" s="1"/>
  <c r="M6343" i="4" s="1"/>
  <c r="A6344" i="9"/>
  <c r="B6344" i="9" s="1"/>
  <c r="O6342" i="4" s="1"/>
  <c r="M6342" i="4" s="1"/>
  <c r="A6343" i="9"/>
  <c r="B6343" i="9" s="1"/>
  <c r="O6341" i="4" s="1"/>
  <c r="M6341" i="4" s="1"/>
  <c r="A6342" i="9"/>
  <c r="B6342" i="9" s="1"/>
  <c r="O6340" i="4" s="1"/>
  <c r="M6340" i="4" s="1"/>
  <c r="A6341" i="9"/>
  <c r="B6341" i="9" s="1"/>
  <c r="O6339" i="4" s="1"/>
  <c r="M6339" i="4" s="1"/>
  <c r="A6340" i="9"/>
  <c r="B6340" i="9" s="1"/>
  <c r="O6338" i="4" s="1"/>
  <c r="M6338" i="4" s="1"/>
  <c r="A6339" i="9"/>
  <c r="B6339" i="9" s="1"/>
  <c r="O6337" i="4" s="1"/>
  <c r="M6337" i="4" s="1"/>
  <c r="A6338" i="9"/>
  <c r="B6338" i="9" s="1"/>
  <c r="O6336" i="4" s="1"/>
  <c r="M6336" i="4" s="1"/>
  <c r="A6337" i="9"/>
  <c r="B6337" i="9" s="1"/>
  <c r="O6335" i="4" s="1"/>
  <c r="M6335" i="4" s="1"/>
  <c r="A6336" i="9"/>
  <c r="B6336" i="9" s="1"/>
  <c r="O6334" i="4" s="1"/>
  <c r="M6334" i="4" s="1"/>
  <c r="A6335" i="9"/>
  <c r="B6335" i="9" s="1"/>
  <c r="O6333" i="4" s="1"/>
  <c r="M6333" i="4" s="1"/>
  <c r="A6334" i="9"/>
  <c r="B6334" i="9" s="1"/>
  <c r="O6332" i="4" s="1"/>
  <c r="M6332" i="4" s="1"/>
  <c r="A6333" i="9"/>
  <c r="B6333" i="9" s="1"/>
  <c r="O6331" i="4" s="1"/>
  <c r="M6331" i="4" s="1"/>
  <c r="A6332" i="9"/>
  <c r="B6332" i="9" s="1"/>
  <c r="O6330" i="4" s="1"/>
  <c r="M6330" i="4" s="1"/>
  <c r="A6331" i="9"/>
  <c r="B6331" i="9" s="1"/>
  <c r="O6329" i="4" s="1"/>
  <c r="M6329" i="4" s="1"/>
  <c r="A6330" i="9"/>
  <c r="B6330" i="9" s="1"/>
  <c r="O6328" i="4" s="1"/>
  <c r="M6328" i="4" s="1"/>
  <c r="A6329" i="9"/>
  <c r="B6329" i="9" s="1"/>
  <c r="O6327" i="4" s="1"/>
  <c r="M6327" i="4" s="1"/>
  <c r="A6328" i="9"/>
  <c r="B6328" i="9" s="1"/>
  <c r="O6326" i="4" s="1"/>
  <c r="M6326" i="4" s="1"/>
  <c r="A6327" i="9"/>
  <c r="B6327" i="9" s="1"/>
  <c r="O6325" i="4" s="1"/>
  <c r="M6325" i="4" s="1"/>
  <c r="A6326" i="9"/>
  <c r="B6326" i="9" s="1"/>
  <c r="O6324" i="4" s="1"/>
  <c r="M6324" i="4" s="1"/>
  <c r="A6325" i="9"/>
  <c r="B6325" i="9" s="1"/>
  <c r="O6323" i="4" s="1"/>
  <c r="M6323" i="4" s="1"/>
  <c r="A6324" i="9"/>
  <c r="B6324" i="9" s="1"/>
  <c r="O6322" i="4" s="1"/>
  <c r="M6322" i="4" s="1"/>
  <c r="A6323" i="9"/>
  <c r="B6323" i="9" s="1"/>
  <c r="O6321" i="4" s="1"/>
  <c r="M6321" i="4" s="1"/>
  <c r="A6322" i="9"/>
  <c r="B6322" i="9" s="1"/>
  <c r="O6320" i="4" s="1"/>
  <c r="M6320" i="4" s="1"/>
  <c r="A6321" i="9"/>
  <c r="B6321" i="9" s="1"/>
  <c r="O6319" i="4" s="1"/>
  <c r="M6319" i="4" s="1"/>
  <c r="A6320" i="9"/>
  <c r="B6320" i="9" s="1"/>
  <c r="O6318" i="4" s="1"/>
  <c r="M6318" i="4" s="1"/>
  <c r="A6319" i="9"/>
  <c r="B6319" i="9" s="1"/>
  <c r="O6317" i="4" s="1"/>
  <c r="M6317" i="4" s="1"/>
  <c r="A6318" i="9"/>
  <c r="B6318" i="9" s="1"/>
  <c r="O6316" i="4" s="1"/>
  <c r="M6316" i="4" s="1"/>
  <c r="A6317" i="9"/>
  <c r="B6317" i="9" s="1"/>
  <c r="O6315" i="4" s="1"/>
  <c r="M6315" i="4" s="1"/>
  <c r="A6316" i="9"/>
  <c r="B6316" i="9" s="1"/>
  <c r="O6314" i="4" s="1"/>
  <c r="M6314" i="4" s="1"/>
  <c r="A6315" i="9"/>
  <c r="B6315" i="9" s="1"/>
  <c r="O6313" i="4" s="1"/>
  <c r="M6313" i="4" s="1"/>
  <c r="A6314" i="9"/>
  <c r="B6314" i="9" s="1"/>
  <c r="O6312" i="4" s="1"/>
  <c r="M6312" i="4" s="1"/>
  <c r="A6313" i="9"/>
  <c r="B6313" i="9" s="1"/>
  <c r="O6311" i="4" s="1"/>
  <c r="M6311" i="4" s="1"/>
  <c r="A6312" i="9"/>
  <c r="B6312" i="9" s="1"/>
  <c r="O6310" i="4" s="1"/>
  <c r="M6310" i="4" s="1"/>
  <c r="A6311" i="9"/>
  <c r="B6311" i="9" s="1"/>
  <c r="O6309" i="4" s="1"/>
  <c r="M6309" i="4" s="1"/>
  <c r="A6310" i="9"/>
  <c r="B6310" i="9" s="1"/>
  <c r="O6308" i="4" s="1"/>
  <c r="M6308" i="4" s="1"/>
  <c r="A6309" i="9"/>
  <c r="B6309" i="9" s="1"/>
  <c r="O6307" i="4" s="1"/>
  <c r="M6307" i="4" s="1"/>
  <c r="A6308" i="9"/>
  <c r="B6308" i="9" s="1"/>
  <c r="O6306" i="4" s="1"/>
  <c r="M6306" i="4" s="1"/>
  <c r="A6307" i="9"/>
  <c r="B6307" i="9" s="1"/>
  <c r="O6305" i="4" s="1"/>
  <c r="M6305" i="4" s="1"/>
  <c r="A6306" i="9"/>
  <c r="B6306" i="9" s="1"/>
  <c r="O6304" i="4" s="1"/>
  <c r="M6304" i="4" s="1"/>
  <c r="A6305" i="9"/>
  <c r="B6305" i="9" s="1"/>
  <c r="O6303" i="4" s="1"/>
  <c r="M6303" i="4" s="1"/>
  <c r="A6304" i="9"/>
  <c r="B6304" i="9" s="1"/>
  <c r="O6302" i="4" s="1"/>
  <c r="M6302" i="4" s="1"/>
  <c r="A6303" i="9"/>
  <c r="B6303" i="9" s="1"/>
  <c r="O6301" i="4" s="1"/>
  <c r="M6301" i="4" s="1"/>
  <c r="A6302" i="9"/>
  <c r="B6302" i="9" s="1"/>
  <c r="O6300" i="4" s="1"/>
  <c r="M6300" i="4" s="1"/>
  <c r="A6301" i="9"/>
  <c r="B6301" i="9" s="1"/>
  <c r="O6299" i="4" s="1"/>
  <c r="M6299" i="4" s="1"/>
  <c r="A6300" i="9"/>
  <c r="B6300" i="9" s="1"/>
  <c r="O6298" i="4" s="1"/>
  <c r="M6298" i="4" s="1"/>
  <c r="A6299" i="9"/>
  <c r="B6299" i="9" s="1"/>
  <c r="O6297" i="4" s="1"/>
  <c r="M6297" i="4" s="1"/>
  <c r="A6298" i="9"/>
  <c r="B6298" i="9" s="1"/>
  <c r="O6296" i="4" s="1"/>
  <c r="M6296" i="4" s="1"/>
  <c r="A6297" i="9"/>
  <c r="B6297" i="9" s="1"/>
  <c r="O6295" i="4" s="1"/>
  <c r="M6295" i="4" s="1"/>
  <c r="A6296" i="9"/>
  <c r="B6296" i="9" s="1"/>
  <c r="O6294" i="4" s="1"/>
  <c r="M6294" i="4" s="1"/>
  <c r="A6295" i="9"/>
  <c r="B6295" i="9" s="1"/>
  <c r="O6293" i="4" s="1"/>
  <c r="M6293" i="4" s="1"/>
  <c r="A6294" i="9"/>
  <c r="B6294" i="9" s="1"/>
  <c r="O6292" i="4" s="1"/>
  <c r="M6292" i="4" s="1"/>
  <c r="A6293" i="9"/>
  <c r="B6293" i="9" s="1"/>
  <c r="O6291" i="4" s="1"/>
  <c r="M6291" i="4" s="1"/>
  <c r="A6292" i="9"/>
  <c r="B6292" i="9" s="1"/>
  <c r="O6290" i="4" s="1"/>
  <c r="M6290" i="4" s="1"/>
  <c r="A6291" i="9"/>
  <c r="B6291" i="9" s="1"/>
  <c r="O6289" i="4" s="1"/>
  <c r="M6289" i="4" s="1"/>
  <c r="A6290" i="9"/>
  <c r="B6290" i="9" s="1"/>
  <c r="O6288" i="4" s="1"/>
  <c r="M6288" i="4" s="1"/>
  <c r="A6289" i="9"/>
  <c r="B6289" i="9" s="1"/>
  <c r="O6287" i="4" s="1"/>
  <c r="M6287" i="4" s="1"/>
  <c r="A6288" i="9"/>
  <c r="B6288" i="9" s="1"/>
  <c r="O6286" i="4" s="1"/>
  <c r="M6286" i="4" s="1"/>
  <c r="A6287" i="9"/>
  <c r="B6287" i="9" s="1"/>
  <c r="O6285" i="4" s="1"/>
  <c r="M6285" i="4" s="1"/>
  <c r="A6286" i="9"/>
  <c r="B6286" i="9" s="1"/>
  <c r="O6284" i="4" s="1"/>
  <c r="M6284" i="4" s="1"/>
  <c r="A6285" i="9"/>
  <c r="B6285" i="9" s="1"/>
  <c r="O6283" i="4" s="1"/>
  <c r="M6283" i="4" s="1"/>
  <c r="A6284" i="9"/>
  <c r="B6284" i="9" s="1"/>
  <c r="O6282" i="4" s="1"/>
  <c r="M6282" i="4" s="1"/>
  <c r="A6283" i="9"/>
  <c r="B6283" i="9" s="1"/>
  <c r="O6281" i="4" s="1"/>
  <c r="M6281" i="4" s="1"/>
  <c r="A6282" i="9"/>
  <c r="B6282" i="9" s="1"/>
  <c r="O6280" i="4" s="1"/>
  <c r="M6280" i="4" s="1"/>
  <c r="A6281" i="9"/>
  <c r="B6281" i="9" s="1"/>
  <c r="O6279" i="4" s="1"/>
  <c r="M6279" i="4" s="1"/>
  <c r="A6280" i="9"/>
  <c r="B6280" i="9" s="1"/>
  <c r="O6278" i="4" s="1"/>
  <c r="M6278" i="4" s="1"/>
  <c r="A6279" i="9"/>
  <c r="B6279" i="9" s="1"/>
  <c r="O6277" i="4" s="1"/>
  <c r="M6277" i="4" s="1"/>
  <c r="A6278" i="9"/>
  <c r="B6278" i="9" s="1"/>
  <c r="O6276" i="4" s="1"/>
  <c r="M6276" i="4" s="1"/>
  <c r="A6277" i="9"/>
  <c r="B6277" i="9" s="1"/>
  <c r="O6275" i="4" s="1"/>
  <c r="M6275" i="4" s="1"/>
  <c r="A6276" i="9"/>
  <c r="B6276" i="9" s="1"/>
  <c r="O6274" i="4" s="1"/>
  <c r="M6274" i="4" s="1"/>
  <c r="A6275" i="9"/>
  <c r="B6275" i="9" s="1"/>
  <c r="O6273" i="4" s="1"/>
  <c r="M6273" i="4" s="1"/>
  <c r="A6274" i="9"/>
  <c r="B6274" i="9" s="1"/>
  <c r="O6272" i="4" s="1"/>
  <c r="M6272" i="4" s="1"/>
  <c r="A6273" i="9"/>
  <c r="B6273" i="9" s="1"/>
  <c r="O6271" i="4" s="1"/>
  <c r="M6271" i="4" s="1"/>
  <c r="A6272" i="9"/>
  <c r="B6272" i="9" s="1"/>
  <c r="O6270" i="4" s="1"/>
  <c r="M6270" i="4" s="1"/>
  <c r="A6271" i="9"/>
  <c r="B6271" i="9" s="1"/>
  <c r="O6269" i="4" s="1"/>
  <c r="M6269" i="4" s="1"/>
  <c r="A6270" i="9"/>
  <c r="B6270" i="9" s="1"/>
  <c r="O6268" i="4" s="1"/>
  <c r="M6268" i="4" s="1"/>
  <c r="A6269" i="9"/>
  <c r="B6269" i="9" s="1"/>
  <c r="O6267" i="4" s="1"/>
  <c r="M6267" i="4" s="1"/>
  <c r="A6268" i="9"/>
  <c r="B6268" i="9" s="1"/>
  <c r="O6266" i="4" s="1"/>
  <c r="M6266" i="4" s="1"/>
  <c r="A6267" i="9"/>
  <c r="B6267" i="9" s="1"/>
  <c r="O6265" i="4" s="1"/>
  <c r="M6265" i="4" s="1"/>
  <c r="A6266" i="9"/>
  <c r="B6266" i="9" s="1"/>
  <c r="O6264" i="4" s="1"/>
  <c r="M6264" i="4" s="1"/>
  <c r="A6265" i="9"/>
  <c r="B6265" i="9" s="1"/>
  <c r="O6263" i="4" s="1"/>
  <c r="M6263" i="4" s="1"/>
  <c r="A6264" i="9"/>
  <c r="B6264" i="9" s="1"/>
  <c r="O6262" i="4" s="1"/>
  <c r="M6262" i="4" s="1"/>
  <c r="A6263" i="9"/>
  <c r="B6263" i="9" s="1"/>
  <c r="O6261" i="4" s="1"/>
  <c r="M6261" i="4" s="1"/>
  <c r="A6262" i="9"/>
  <c r="B6262" i="9" s="1"/>
  <c r="O6260" i="4" s="1"/>
  <c r="M6260" i="4" s="1"/>
  <c r="A6261" i="9"/>
  <c r="B6261" i="9" s="1"/>
  <c r="O6259" i="4" s="1"/>
  <c r="M6259" i="4" s="1"/>
  <c r="A6260" i="9"/>
  <c r="B6260" i="9" s="1"/>
  <c r="O6258" i="4" s="1"/>
  <c r="M6258" i="4" s="1"/>
  <c r="A6259" i="9"/>
  <c r="B6259" i="9" s="1"/>
  <c r="O6257" i="4" s="1"/>
  <c r="M6257" i="4" s="1"/>
  <c r="A6258" i="9"/>
  <c r="B6258" i="9" s="1"/>
  <c r="O6256" i="4" s="1"/>
  <c r="M6256" i="4" s="1"/>
  <c r="A6257" i="9"/>
  <c r="B6257" i="9" s="1"/>
  <c r="O6255" i="4" s="1"/>
  <c r="M6255" i="4" s="1"/>
  <c r="A6256" i="9"/>
  <c r="B6256" i="9" s="1"/>
  <c r="O6254" i="4" s="1"/>
  <c r="M6254" i="4" s="1"/>
  <c r="A6255" i="9"/>
  <c r="B6255" i="9" s="1"/>
  <c r="O6253" i="4" s="1"/>
  <c r="M6253" i="4" s="1"/>
  <c r="A6254" i="9"/>
  <c r="B6254" i="9" s="1"/>
  <c r="O6252" i="4" s="1"/>
  <c r="M6252" i="4" s="1"/>
  <c r="A6253" i="9"/>
  <c r="B6253" i="9" s="1"/>
  <c r="O6251" i="4" s="1"/>
  <c r="M6251" i="4" s="1"/>
  <c r="A6252" i="9"/>
  <c r="B6252" i="9" s="1"/>
  <c r="O6250" i="4" s="1"/>
  <c r="M6250" i="4" s="1"/>
  <c r="A6251" i="9"/>
  <c r="B6251" i="9" s="1"/>
  <c r="O6249" i="4" s="1"/>
  <c r="M6249" i="4" s="1"/>
  <c r="A6250" i="9"/>
  <c r="B6250" i="9" s="1"/>
  <c r="O6248" i="4" s="1"/>
  <c r="M6248" i="4" s="1"/>
  <c r="A6249" i="9"/>
  <c r="B6249" i="9" s="1"/>
  <c r="O6247" i="4" s="1"/>
  <c r="M6247" i="4" s="1"/>
  <c r="A6248" i="9"/>
  <c r="B6248" i="9" s="1"/>
  <c r="O6246" i="4" s="1"/>
  <c r="M6246" i="4" s="1"/>
  <c r="A6247" i="9"/>
  <c r="B6247" i="9" s="1"/>
  <c r="O6245" i="4" s="1"/>
  <c r="M6245" i="4" s="1"/>
  <c r="A6246" i="9"/>
  <c r="B6246" i="9" s="1"/>
  <c r="O6244" i="4" s="1"/>
  <c r="M6244" i="4" s="1"/>
  <c r="A6245" i="9"/>
  <c r="B6245" i="9" s="1"/>
  <c r="O6243" i="4" s="1"/>
  <c r="M6243" i="4" s="1"/>
  <c r="A6244" i="9"/>
  <c r="B6244" i="9" s="1"/>
  <c r="O6242" i="4" s="1"/>
  <c r="M6242" i="4" s="1"/>
  <c r="A6243" i="9"/>
  <c r="B6243" i="9" s="1"/>
  <c r="O6241" i="4" s="1"/>
  <c r="M6241" i="4" s="1"/>
  <c r="A6242" i="9"/>
  <c r="B6242" i="9" s="1"/>
  <c r="O6240" i="4" s="1"/>
  <c r="M6240" i="4" s="1"/>
  <c r="A6241" i="9"/>
  <c r="B6241" i="9" s="1"/>
  <c r="O6239" i="4" s="1"/>
  <c r="M6239" i="4" s="1"/>
  <c r="A6240" i="9"/>
  <c r="B6240" i="9" s="1"/>
  <c r="O6238" i="4" s="1"/>
  <c r="M6238" i="4" s="1"/>
  <c r="A6239" i="9"/>
  <c r="B6239" i="9" s="1"/>
  <c r="O6237" i="4" s="1"/>
  <c r="M6237" i="4" s="1"/>
  <c r="A6238" i="9"/>
  <c r="B6238" i="9" s="1"/>
  <c r="O6236" i="4" s="1"/>
  <c r="M6236" i="4" s="1"/>
  <c r="A6237" i="9"/>
  <c r="B6237" i="9" s="1"/>
  <c r="O6235" i="4" s="1"/>
  <c r="M6235" i="4" s="1"/>
  <c r="A6236" i="9"/>
  <c r="B6236" i="9" s="1"/>
  <c r="O6234" i="4" s="1"/>
  <c r="M6234" i="4" s="1"/>
  <c r="A6235" i="9"/>
  <c r="B6235" i="9" s="1"/>
  <c r="O6233" i="4" s="1"/>
  <c r="M6233" i="4" s="1"/>
  <c r="A6234" i="9"/>
  <c r="B6234" i="9" s="1"/>
  <c r="O6232" i="4" s="1"/>
  <c r="M6232" i="4" s="1"/>
  <c r="A6233" i="9"/>
  <c r="B6233" i="9" s="1"/>
  <c r="O6231" i="4" s="1"/>
  <c r="M6231" i="4" s="1"/>
  <c r="A6232" i="9"/>
  <c r="B6232" i="9" s="1"/>
  <c r="O6230" i="4" s="1"/>
  <c r="M6230" i="4" s="1"/>
  <c r="A6231" i="9"/>
  <c r="B6231" i="9" s="1"/>
  <c r="O6229" i="4" s="1"/>
  <c r="M6229" i="4" s="1"/>
  <c r="A6230" i="9"/>
  <c r="B6230" i="9" s="1"/>
  <c r="O6228" i="4" s="1"/>
  <c r="M6228" i="4" s="1"/>
  <c r="A6229" i="9"/>
  <c r="B6229" i="9" s="1"/>
  <c r="O6227" i="4" s="1"/>
  <c r="M6227" i="4" s="1"/>
  <c r="A6228" i="9"/>
  <c r="B6228" i="9" s="1"/>
  <c r="O6226" i="4" s="1"/>
  <c r="M6226" i="4" s="1"/>
  <c r="A6227" i="9"/>
  <c r="B6227" i="9" s="1"/>
  <c r="O6225" i="4" s="1"/>
  <c r="M6225" i="4" s="1"/>
  <c r="A6226" i="9"/>
  <c r="B6226" i="9" s="1"/>
  <c r="O6224" i="4" s="1"/>
  <c r="M6224" i="4" s="1"/>
  <c r="A6225" i="9"/>
  <c r="B6225" i="9" s="1"/>
  <c r="O6223" i="4" s="1"/>
  <c r="M6223" i="4" s="1"/>
  <c r="A6224" i="9"/>
  <c r="B6224" i="9" s="1"/>
  <c r="O6222" i="4" s="1"/>
  <c r="M6222" i="4" s="1"/>
  <c r="A6223" i="9"/>
  <c r="B6223" i="9" s="1"/>
  <c r="O6221" i="4" s="1"/>
  <c r="M6221" i="4" s="1"/>
  <c r="A6222" i="9"/>
  <c r="B6222" i="9" s="1"/>
  <c r="O6220" i="4" s="1"/>
  <c r="M6220" i="4" s="1"/>
  <c r="A6221" i="9"/>
  <c r="B6221" i="9" s="1"/>
  <c r="O6219" i="4" s="1"/>
  <c r="M6219" i="4" s="1"/>
  <c r="A6220" i="9"/>
  <c r="B6220" i="9" s="1"/>
  <c r="O6218" i="4" s="1"/>
  <c r="M6218" i="4" s="1"/>
  <c r="A6219" i="9"/>
  <c r="B6219" i="9" s="1"/>
  <c r="O6217" i="4" s="1"/>
  <c r="M6217" i="4" s="1"/>
  <c r="A6218" i="9"/>
  <c r="B6218" i="9" s="1"/>
  <c r="O6216" i="4" s="1"/>
  <c r="M6216" i="4" s="1"/>
  <c r="A6217" i="9"/>
  <c r="B6217" i="9" s="1"/>
  <c r="O6215" i="4" s="1"/>
  <c r="M6215" i="4" s="1"/>
  <c r="A6216" i="9"/>
  <c r="B6216" i="9" s="1"/>
  <c r="O6214" i="4" s="1"/>
  <c r="M6214" i="4" s="1"/>
  <c r="A6215" i="9"/>
  <c r="B6215" i="9" s="1"/>
  <c r="O6213" i="4" s="1"/>
  <c r="M6213" i="4" s="1"/>
  <c r="A6214" i="9"/>
  <c r="B6214" i="9" s="1"/>
  <c r="O6212" i="4" s="1"/>
  <c r="M6212" i="4" s="1"/>
  <c r="A6213" i="9"/>
  <c r="B6213" i="9" s="1"/>
  <c r="O6211" i="4" s="1"/>
  <c r="M6211" i="4" s="1"/>
  <c r="A6212" i="9"/>
  <c r="B6212" i="9" s="1"/>
  <c r="O6210" i="4" s="1"/>
  <c r="M6210" i="4" s="1"/>
  <c r="A6211" i="9"/>
  <c r="B6211" i="9" s="1"/>
  <c r="O6209" i="4" s="1"/>
  <c r="M6209" i="4" s="1"/>
  <c r="A6210" i="9"/>
  <c r="B6210" i="9" s="1"/>
  <c r="O6208" i="4" s="1"/>
  <c r="M6208" i="4" s="1"/>
  <c r="A6209" i="9"/>
  <c r="B6209" i="9" s="1"/>
  <c r="O6207" i="4" s="1"/>
  <c r="M6207" i="4" s="1"/>
  <c r="A6208" i="9"/>
  <c r="B6208" i="9" s="1"/>
  <c r="O6206" i="4" s="1"/>
  <c r="M6206" i="4" s="1"/>
  <c r="A6207" i="9"/>
  <c r="B6207" i="9" s="1"/>
  <c r="O6205" i="4" s="1"/>
  <c r="M6205" i="4" s="1"/>
  <c r="A6206" i="9"/>
  <c r="B6206" i="9" s="1"/>
  <c r="O6204" i="4" s="1"/>
  <c r="M6204" i="4" s="1"/>
  <c r="A6205" i="9"/>
  <c r="B6205" i="9" s="1"/>
  <c r="O6203" i="4" s="1"/>
  <c r="M6203" i="4" s="1"/>
  <c r="A6204" i="9"/>
  <c r="B6204" i="9" s="1"/>
  <c r="O6202" i="4" s="1"/>
  <c r="M6202" i="4" s="1"/>
  <c r="A6203" i="9"/>
  <c r="B6203" i="9" s="1"/>
  <c r="O6201" i="4" s="1"/>
  <c r="M6201" i="4" s="1"/>
  <c r="A6202" i="9"/>
  <c r="B6202" i="9" s="1"/>
  <c r="O6200" i="4" s="1"/>
  <c r="M6200" i="4" s="1"/>
  <c r="A6201" i="9"/>
  <c r="B6201" i="9" s="1"/>
  <c r="O6199" i="4" s="1"/>
  <c r="M6199" i="4" s="1"/>
  <c r="A6200" i="9"/>
  <c r="B6200" i="9" s="1"/>
  <c r="O6198" i="4" s="1"/>
  <c r="M6198" i="4" s="1"/>
  <c r="A6199" i="9"/>
  <c r="B6199" i="9" s="1"/>
  <c r="O6197" i="4" s="1"/>
  <c r="M6197" i="4" s="1"/>
  <c r="A6198" i="9"/>
  <c r="B6198" i="9" s="1"/>
  <c r="O6196" i="4" s="1"/>
  <c r="M6196" i="4" s="1"/>
  <c r="A6197" i="9"/>
  <c r="B6197" i="9" s="1"/>
  <c r="O6195" i="4" s="1"/>
  <c r="M6195" i="4" s="1"/>
  <c r="A6196" i="9"/>
  <c r="B6196" i="9" s="1"/>
  <c r="O6194" i="4" s="1"/>
  <c r="M6194" i="4" s="1"/>
  <c r="A6195" i="9"/>
  <c r="B6195" i="9" s="1"/>
  <c r="O6193" i="4" s="1"/>
  <c r="M6193" i="4" s="1"/>
  <c r="A6194" i="9"/>
  <c r="B6194" i="9" s="1"/>
  <c r="O6192" i="4" s="1"/>
  <c r="M6192" i="4" s="1"/>
  <c r="A6193" i="9"/>
  <c r="B6193" i="9" s="1"/>
  <c r="O6191" i="4" s="1"/>
  <c r="M6191" i="4" s="1"/>
  <c r="A6192" i="9"/>
  <c r="B6192" i="9" s="1"/>
  <c r="O6190" i="4" s="1"/>
  <c r="M6190" i="4" s="1"/>
  <c r="A6191" i="9"/>
  <c r="B6191" i="9" s="1"/>
  <c r="O6189" i="4" s="1"/>
  <c r="M6189" i="4" s="1"/>
  <c r="A6190" i="9"/>
  <c r="B6190" i="9" s="1"/>
  <c r="O6188" i="4" s="1"/>
  <c r="M6188" i="4" s="1"/>
  <c r="A6189" i="9"/>
  <c r="B6189" i="9" s="1"/>
  <c r="O6187" i="4" s="1"/>
  <c r="M6187" i="4" s="1"/>
  <c r="A6188" i="9"/>
  <c r="B6188" i="9" s="1"/>
  <c r="O6186" i="4" s="1"/>
  <c r="M6186" i="4" s="1"/>
  <c r="A6187" i="9"/>
  <c r="B6187" i="9" s="1"/>
  <c r="O6185" i="4" s="1"/>
  <c r="M6185" i="4" s="1"/>
  <c r="A6186" i="9"/>
  <c r="B6186" i="9" s="1"/>
  <c r="O6184" i="4" s="1"/>
  <c r="M6184" i="4" s="1"/>
  <c r="A6185" i="9"/>
  <c r="B6185" i="9" s="1"/>
  <c r="O6183" i="4" s="1"/>
  <c r="M6183" i="4" s="1"/>
  <c r="A6184" i="9"/>
  <c r="B6184" i="9" s="1"/>
  <c r="O6182" i="4" s="1"/>
  <c r="M6182" i="4" s="1"/>
  <c r="A6183" i="9"/>
  <c r="B6183" i="9" s="1"/>
  <c r="O6181" i="4" s="1"/>
  <c r="M6181" i="4" s="1"/>
  <c r="A6182" i="9"/>
  <c r="B6182" i="9" s="1"/>
  <c r="O6180" i="4" s="1"/>
  <c r="M6180" i="4" s="1"/>
  <c r="A6181" i="9"/>
  <c r="B6181" i="9" s="1"/>
  <c r="O6179" i="4" s="1"/>
  <c r="M6179" i="4" s="1"/>
  <c r="A6180" i="9"/>
  <c r="B6180" i="9" s="1"/>
  <c r="O6178" i="4" s="1"/>
  <c r="M6178" i="4" s="1"/>
  <c r="A6179" i="9"/>
  <c r="B6179" i="9" s="1"/>
  <c r="O6177" i="4" s="1"/>
  <c r="M6177" i="4" s="1"/>
  <c r="A6178" i="9"/>
  <c r="B6178" i="9" s="1"/>
  <c r="O6176" i="4" s="1"/>
  <c r="M6176" i="4" s="1"/>
  <c r="A6177" i="9"/>
  <c r="B6177" i="9" s="1"/>
  <c r="O6175" i="4" s="1"/>
  <c r="M6175" i="4" s="1"/>
  <c r="A6176" i="9"/>
  <c r="B6176" i="9" s="1"/>
  <c r="O6174" i="4" s="1"/>
  <c r="M6174" i="4" s="1"/>
  <c r="A6175" i="9"/>
  <c r="B6175" i="9" s="1"/>
  <c r="O6173" i="4" s="1"/>
  <c r="M6173" i="4" s="1"/>
  <c r="A6174" i="9"/>
  <c r="B6174" i="9" s="1"/>
  <c r="O6172" i="4" s="1"/>
  <c r="M6172" i="4" s="1"/>
  <c r="A6173" i="9"/>
  <c r="B6173" i="9" s="1"/>
  <c r="O6171" i="4" s="1"/>
  <c r="M6171" i="4" s="1"/>
  <c r="A6172" i="9"/>
  <c r="B6172" i="9" s="1"/>
  <c r="O6170" i="4" s="1"/>
  <c r="M6170" i="4" s="1"/>
  <c r="A6171" i="9"/>
  <c r="B6171" i="9" s="1"/>
  <c r="O6169" i="4" s="1"/>
  <c r="M6169" i="4" s="1"/>
  <c r="A6170" i="9"/>
  <c r="B6170" i="9" s="1"/>
  <c r="O6168" i="4" s="1"/>
  <c r="M6168" i="4" s="1"/>
  <c r="A6169" i="9"/>
  <c r="B6169" i="9" s="1"/>
  <c r="O6167" i="4" s="1"/>
  <c r="M6167" i="4" s="1"/>
  <c r="A6168" i="9"/>
  <c r="B6168" i="9" s="1"/>
  <c r="O6166" i="4" s="1"/>
  <c r="M6166" i="4" s="1"/>
  <c r="A6167" i="9"/>
  <c r="B6167" i="9" s="1"/>
  <c r="O6165" i="4" s="1"/>
  <c r="M6165" i="4" s="1"/>
  <c r="A6166" i="9"/>
  <c r="B6166" i="9" s="1"/>
  <c r="O6164" i="4" s="1"/>
  <c r="M6164" i="4" s="1"/>
  <c r="A6165" i="9"/>
  <c r="B6165" i="9" s="1"/>
  <c r="O6163" i="4" s="1"/>
  <c r="M6163" i="4" s="1"/>
  <c r="A6164" i="9"/>
  <c r="B6164" i="9" s="1"/>
  <c r="O6162" i="4" s="1"/>
  <c r="M6162" i="4" s="1"/>
  <c r="A6163" i="9"/>
  <c r="B6163" i="9" s="1"/>
  <c r="O6161" i="4" s="1"/>
  <c r="M6161" i="4" s="1"/>
  <c r="A6162" i="9"/>
  <c r="B6162" i="9" s="1"/>
  <c r="O6160" i="4" s="1"/>
  <c r="M6160" i="4" s="1"/>
  <c r="A6161" i="9"/>
  <c r="B6161" i="9" s="1"/>
  <c r="O6159" i="4" s="1"/>
  <c r="M6159" i="4" s="1"/>
  <c r="A6160" i="9"/>
  <c r="B6160" i="9" s="1"/>
  <c r="O6158" i="4" s="1"/>
  <c r="M6158" i="4" s="1"/>
  <c r="A6159" i="9"/>
  <c r="B6159" i="9" s="1"/>
  <c r="O6157" i="4" s="1"/>
  <c r="M6157" i="4" s="1"/>
  <c r="A6158" i="9"/>
  <c r="B6158" i="9" s="1"/>
  <c r="O6156" i="4" s="1"/>
  <c r="M6156" i="4" s="1"/>
  <c r="A6157" i="9"/>
  <c r="B6157" i="9" s="1"/>
  <c r="O6155" i="4" s="1"/>
  <c r="M6155" i="4" s="1"/>
  <c r="A6156" i="9"/>
  <c r="B6156" i="9" s="1"/>
  <c r="O6154" i="4" s="1"/>
  <c r="M6154" i="4" s="1"/>
  <c r="A6155" i="9"/>
  <c r="B6155" i="9" s="1"/>
  <c r="O6153" i="4" s="1"/>
  <c r="M6153" i="4" s="1"/>
  <c r="A6154" i="9"/>
  <c r="B6154" i="9" s="1"/>
  <c r="O6152" i="4" s="1"/>
  <c r="M6152" i="4" s="1"/>
  <c r="A6153" i="9"/>
  <c r="B6153" i="9" s="1"/>
  <c r="O6151" i="4" s="1"/>
  <c r="M6151" i="4" s="1"/>
  <c r="A6152" i="9"/>
  <c r="B6152" i="9" s="1"/>
  <c r="O6150" i="4" s="1"/>
  <c r="M6150" i="4" s="1"/>
  <c r="A6151" i="9"/>
  <c r="B6151" i="9" s="1"/>
  <c r="O6149" i="4" s="1"/>
  <c r="M6149" i="4" s="1"/>
  <c r="A6150" i="9"/>
  <c r="B6150" i="9" s="1"/>
  <c r="O6148" i="4" s="1"/>
  <c r="M6148" i="4" s="1"/>
  <c r="A6149" i="9"/>
  <c r="B6149" i="9" s="1"/>
  <c r="O6147" i="4" s="1"/>
  <c r="M6147" i="4" s="1"/>
  <c r="A6148" i="9"/>
  <c r="B6148" i="9" s="1"/>
  <c r="O6146" i="4" s="1"/>
  <c r="M6146" i="4" s="1"/>
  <c r="A6147" i="9"/>
  <c r="B6147" i="9" s="1"/>
  <c r="O6145" i="4" s="1"/>
  <c r="M6145" i="4" s="1"/>
  <c r="A6146" i="9"/>
  <c r="B6146" i="9" s="1"/>
  <c r="O6144" i="4" s="1"/>
  <c r="M6144" i="4" s="1"/>
  <c r="A6145" i="9"/>
  <c r="B6145" i="9" s="1"/>
  <c r="O6143" i="4" s="1"/>
  <c r="M6143" i="4" s="1"/>
  <c r="A6144" i="9"/>
  <c r="B6144" i="9" s="1"/>
  <c r="O6142" i="4" s="1"/>
  <c r="M6142" i="4" s="1"/>
  <c r="A6143" i="9"/>
  <c r="B6143" i="9" s="1"/>
  <c r="O6141" i="4" s="1"/>
  <c r="M6141" i="4" s="1"/>
  <c r="A6142" i="9"/>
  <c r="B6142" i="9" s="1"/>
  <c r="O6140" i="4" s="1"/>
  <c r="M6140" i="4" s="1"/>
  <c r="A6141" i="9"/>
  <c r="B6141" i="9" s="1"/>
  <c r="O6139" i="4" s="1"/>
  <c r="M6139" i="4" s="1"/>
  <c r="A6140" i="9"/>
  <c r="B6140" i="9" s="1"/>
  <c r="O6138" i="4" s="1"/>
  <c r="M6138" i="4" s="1"/>
  <c r="A6139" i="9"/>
  <c r="B6139" i="9" s="1"/>
  <c r="O6137" i="4" s="1"/>
  <c r="M6137" i="4" s="1"/>
  <c r="A6138" i="9"/>
  <c r="B6138" i="9" s="1"/>
  <c r="O6136" i="4" s="1"/>
  <c r="M6136" i="4" s="1"/>
  <c r="A6137" i="9"/>
  <c r="B6137" i="9" s="1"/>
  <c r="O6135" i="4" s="1"/>
  <c r="M6135" i="4" s="1"/>
  <c r="A6136" i="9"/>
  <c r="B6136" i="9" s="1"/>
  <c r="O6134" i="4" s="1"/>
  <c r="M6134" i="4" s="1"/>
  <c r="A6135" i="9"/>
  <c r="B6135" i="9" s="1"/>
  <c r="O6133" i="4" s="1"/>
  <c r="M6133" i="4" s="1"/>
  <c r="A6134" i="9"/>
  <c r="B6134" i="9" s="1"/>
  <c r="O6132" i="4" s="1"/>
  <c r="M6132" i="4" s="1"/>
  <c r="A6133" i="9"/>
  <c r="B6133" i="9" s="1"/>
  <c r="O6131" i="4" s="1"/>
  <c r="M6131" i="4" s="1"/>
  <c r="A6132" i="9"/>
  <c r="B6132" i="9" s="1"/>
  <c r="O6130" i="4" s="1"/>
  <c r="M6130" i="4" s="1"/>
  <c r="A6131" i="9"/>
  <c r="B6131" i="9" s="1"/>
  <c r="O6129" i="4" s="1"/>
  <c r="M6129" i="4" s="1"/>
  <c r="A6130" i="9"/>
  <c r="B6130" i="9" s="1"/>
  <c r="O6128" i="4" s="1"/>
  <c r="M6128" i="4" s="1"/>
  <c r="A6129" i="9"/>
  <c r="B6129" i="9" s="1"/>
  <c r="O6127" i="4" s="1"/>
  <c r="M6127" i="4" s="1"/>
  <c r="A6128" i="9"/>
  <c r="B6128" i="9" s="1"/>
  <c r="O6126" i="4" s="1"/>
  <c r="M6126" i="4" s="1"/>
  <c r="A6127" i="9"/>
  <c r="B6127" i="9" s="1"/>
  <c r="O6125" i="4" s="1"/>
  <c r="M6125" i="4" s="1"/>
  <c r="A6126" i="9"/>
  <c r="B6126" i="9" s="1"/>
  <c r="O6124" i="4" s="1"/>
  <c r="M6124" i="4" s="1"/>
  <c r="A6125" i="9"/>
  <c r="B6125" i="9" s="1"/>
  <c r="O6123" i="4" s="1"/>
  <c r="M6123" i="4" s="1"/>
  <c r="A6124" i="9"/>
  <c r="B6124" i="9" s="1"/>
  <c r="O6122" i="4" s="1"/>
  <c r="M6122" i="4" s="1"/>
  <c r="A6123" i="9"/>
  <c r="B6123" i="9" s="1"/>
  <c r="O6121" i="4" s="1"/>
  <c r="M6121" i="4" s="1"/>
  <c r="A6122" i="9"/>
  <c r="B6122" i="9" s="1"/>
  <c r="O6120" i="4" s="1"/>
  <c r="M6120" i="4" s="1"/>
  <c r="A6121" i="9"/>
  <c r="B6121" i="9" s="1"/>
  <c r="O6119" i="4" s="1"/>
  <c r="M6119" i="4" s="1"/>
  <c r="A6120" i="9"/>
  <c r="B6120" i="9" s="1"/>
  <c r="O6118" i="4" s="1"/>
  <c r="M6118" i="4" s="1"/>
  <c r="A6119" i="9"/>
  <c r="B6119" i="9" s="1"/>
  <c r="O6117" i="4" s="1"/>
  <c r="M6117" i="4" s="1"/>
  <c r="A6118" i="9"/>
  <c r="B6118" i="9" s="1"/>
  <c r="O6116" i="4" s="1"/>
  <c r="M6116" i="4" s="1"/>
  <c r="A6117" i="9"/>
  <c r="B6117" i="9" s="1"/>
  <c r="O6115" i="4" s="1"/>
  <c r="M6115" i="4" s="1"/>
  <c r="A6116" i="9"/>
  <c r="B6116" i="9" s="1"/>
  <c r="O6114" i="4" s="1"/>
  <c r="M6114" i="4" s="1"/>
  <c r="A6115" i="9"/>
  <c r="B6115" i="9" s="1"/>
  <c r="O6113" i="4" s="1"/>
  <c r="M6113" i="4" s="1"/>
  <c r="A6114" i="9"/>
  <c r="B6114" i="9" s="1"/>
  <c r="O6112" i="4" s="1"/>
  <c r="M6112" i="4" s="1"/>
  <c r="A6113" i="9"/>
  <c r="B6113" i="9" s="1"/>
  <c r="O6111" i="4" s="1"/>
  <c r="M6111" i="4" s="1"/>
  <c r="A6112" i="9"/>
  <c r="B6112" i="9" s="1"/>
  <c r="O6110" i="4" s="1"/>
  <c r="M6110" i="4" s="1"/>
  <c r="A6111" i="9"/>
  <c r="B6111" i="9" s="1"/>
  <c r="O6109" i="4" s="1"/>
  <c r="M6109" i="4" s="1"/>
  <c r="A6110" i="9"/>
  <c r="B6110" i="9" s="1"/>
  <c r="O6108" i="4" s="1"/>
  <c r="M6108" i="4" s="1"/>
  <c r="A6109" i="9"/>
  <c r="B6109" i="9" s="1"/>
  <c r="O6107" i="4" s="1"/>
  <c r="M6107" i="4" s="1"/>
  <c r="A6108" i="9"/>
  <c r="B6108" i="9" s="1"/>
  <c r="O6106" i="4" s="1"/>
  <c r="M6106" i="4" s="1"/>
  <c r="A6107" i="9"/>
  <c r="B6107" i="9" s="1"/>
  <c r="O6105" i="4" s="1"/>
  <c r="M6105" i="4" s="1"/>
  <c r="A6106" i="9"/>
  <c r="B6106" i="9" s="1"/>
  <c r="O6104" i="4" s="1"/>
  <c r="M6104" i="4" s="1"/>
  <c r="A6105" i="9"/>
  <c r="B6105" i="9" s="1"/>
  <c r="O6103" i="4" s="1"/>
  <c r="M6103" i="4" s="1"/>
  <c r="A6104" i="9"/>
  <c r="B6104" i="9" s="1"/>
  <c r="O6102" i="4" s="1"/>
  <c r="M6102" i="4" s="1"/>
  <c r="A6103" i="9"/>
  <c r="B6103" i="9" s="1"/>
  <c r="O6101" i="4" s="1"/>
  <c r="M6101" i="4" s="1"/>
  <c r="A6102" i="9"/>
  <c r="B6102" i="9" s="1"/>
  <c r="O6100" i="4" s="1"/>
  <c r="M6100" i="4" s="1"/>
  <c r="A6101" i="9"/>
  <c r="B6101" i="9" s="1"/>
  <c r="O6099" i="4" s="1"/>
  <c r="M6099" i="4" s="1"/>
  <c r="A6100" i="9"/>
  <c r="B6100" i="9" s="1"/>
  <c r="O6098" i="4" s="1"/>
  <c r="M6098" i="4" s="1"/>
  <c r="A6099" i="9"/>
  <c r="B6099" i="9" s="1"/>
  <c r="O6097" i="4" s="1"/>
  <c r="M6097" i="4" s="1"/>
  <c r="A6098" i="9"/>
  <c r="B6098" i="9" s="1"/>
  <c r="O6096" i="4" s="1"/>
  <c r="M6096" i="4" s="1"/>
  <c r="A6097" i="9"/>
  <c r="B6097" i="9" s="1"/>
  <c r="O6095" i="4" s="1"/>
  <c r="M6095" i="4" s="1"/>
  <c r="A6096" i="9"/>
  <c r="B6096" i="9" s="1"/>
  <c r="O6094" i="4" s="1"/>
  <c r="M6094" i="4" s="1"/>
  <c r="A6095" i="9"/>
  <c r="B6095" i="9" s="1"/>
  <c r="O6093" i="4" s="1"/>
  <c r="M6093" i="4" s="1"/>
  <c r="A6094" i="9"/>
  <c r="B6094" i="9" s="1"/>
  <c r="O6092" i="4" s="1"/>
  <c r="M6092" i="4" s="1"/>
  <c r="A6093" i="9"/>
  <c r="B6093" i="9" s="1"/>
  <c r="O6091" i="4" s="1"/>
  <c r="M6091" i="4" s="1"/>
  <c r="A6092" i="9"/>
  <c r="B6092" i="9" s="1"/>
  <c r="O6090" i="4" s="1"/>
  <c r="M6090" i="4" s="1"/>
  <c r="A6091" i="9"/>
  <c r="B6091" i="9" s="1"/>
  <c r="O6089" i="4" s="1"/>
  <c r="M6089" i="4" s="1"/>
  <c r="A6090" i="9"/>
  <c r="B6090" i="9" s="1"/>
  <c r="O6088" i="4" s="1"/>
  <c r="M6088" i="4" s="1"/>
  <c r="A6089" i="9"/>
  <c r="B6089" i="9" s="1"/>
  <c r="O6087" i="4" s="1"/>
  <c r="M6087" i="4" s="1"/>
  <c r="A6088" i="9"/>
  <c r="B6088" i="9" s="1"/>
  <c r="O6086" i="4" s="1"/>
  <c r="M6086" i="4" s="1"/>
  <c r="A6087" i="9"/>
  <c r="B6087" i="9" s="1"/>
  <c r="O6085" i="4" s="1"/>
  <c r="M6085" i="4" s="1"/>
  <c r="A6086" i="9"/>
  <c r="B6086" i="9" s="1"/>
  <c r="O6084" i="4" s="1"/>
  <c r="M6084" i="4" s="1"/>
  <c r="A6085" i="9"/>
  <c r="B6085" i="9" s="1"/>
  <c r="O6083" i="4" s="1"/>
  <c r="M6083" i="4" s="1"/>
  <c r="A6084" i="9"/>
  <c r="B6084" i="9" s="1"/>
  <c r="O6082" i="4" s="1"/>
  <c r="M6082" i="4" s="1"/>
  <c r="A6083" i="9"/>
  <c r="B6083" i="9" s="1"/>
  <c r="O6081" i="4" s="1"/>
  <c r="M6081" i="4" s="1"/>
  <c r="A6082" i="9"/>
  <c r="B6082" i="9" s="1"/>
  <c r="O6080" i="4" s="1"/>
  <c r="M6080" i="4" s="1"/>
  <c r="A6081" i="9"/>
  <c r="B6081" i="9" s="1"/>
  <c r="O6079" i="4" s="1"/>
  <c r="M6079" i="4" s="1"/>
  <c r="A6080" i="9"/>
  <c r="B6080" i="9" s="1"/>
  <c r="O6078" i="4" s="1"/>
  <c r="M6078" i="4" s="1"/>
  <c r="A6079" i="9"/>
  <c r="B6079" i="9" s="1"/>
  <c r="O6077" i="4" s="1"/>
  <c r="M6077" i="4" s="1"/>
  <c r="A6078" i="9"/>
  <c r="B6078" i="9" s="1"/>
  <c r="O6076" i="4" s="1"/>
  <c r="M6076" i="4" s="1"/>
  <c r="A6077" i="9"/>
  <c r="B6077" i="9" s="1"/>
  <c r="O6075" i="4" s="1"/>
  <c r="M6075" i="4" s="1"/>
  <c r="A6076" i="9"/>
  <c r="B6076" i="9" s="1"/>
  <c r="O6074" i="4" s="1"/>
  <c r="M6074" i="4" s="1"/>
  <c r="A6075" i="9"/>
  <c r="B6075" i="9" s="1"/>
  <c r="O6073" i="4" s="1"/>
  <c r="M6073" i="4" s="1"/>
  <c r="A6074" i="9"/>
  <c r="B6074" i="9" s="1"/>
  <c r="O6072" i="4" s="1"/>
  <c r="M6072" i="4" s="1"/>
  <c r="A6073" i="9"/>
  <c r="B6073" i="9" s="1"/>
  <c r="O6071" i="4" s="1"/>
  <c r="M6071" i="4" s="1"/>
  <c r="A6072" i="9"/>
  <c r="B6072" i="9" s="1"/>
  <c r="O6070" i="4" s="1"/>
  <c r="M6070" i="4" s="1"/>
  <c r="A6071" i="9"/>
  <c r="B6071" i="9" s="1"/>
  <c r="O6069" i="4" s="1"/>
  <c r="M6069" i="4" s="1"/>
  <c r="A6070" i="9"/>
  <c r="B6070" i="9" s="1"/>
  <c r="O6068" i="4" s="1"/>
  <c r="M6068" i="4" s="1"/>
  <c r="A6069" i="9"/>
  <c r="B6069" i="9" s="1"/>
  <c r="O6067" i="4" s="1"/>
  <c r="M6067" i="4" s="1"/>
  <c r="A6068" i="9"/>
  <c r="B6068" i="9" s="1"/>
  <c r="O6066" i="4" s="1"/>
  <c r="M6066" i="4" s="1"/>
  <c r="A6067" i="9"/>
  <c r="B6067" i="9" s="1"/>
  <c r="O6065" i="4" s="1"/>
  <c r="M6065" i="4" s="1"/>
  <c r="A6066" i="9"/>
  <c r="B6066" i="9" s="1"/>
  <c r="O6064" i="4" s="1"/>
  <c r="M6064" i="4" s="1"/>
  <c r="A6065" i="9"/>
  <c r="B6065" i="9" s="1"/>
  <c r="O6063" i="4" s="1"/>
  <c r="M6063" i="4" s="1"/>
  <c r="A6064" i="9"/>
  <c r="B6064" i="9" s="1"/>
  <c r="O6062" i="4" s="1"/>
  <c r="M6062" i="4" s="1"/>
  <c r="A6063" i="9"/>
  <c r="B6063" i="9" s="1"/>
  <c r="O6061" i="4" s="1"/>
  <c r="M6061" i="4" s="1"/>
  <c r="A6062" i="9"/>
  <c r="B6062" i="9" s="1"/>
  <c r="O6060" i="4" s="1"/>
  <c r="M6060" i="4" s="1"/>
  <c r="A6061" i="9"/>
  <c r="B6061" i="9" s="1"/>
  <c r="O6059" i="4" s="1"/>
  <c r="M6059" i="4" s="1"/>
  <c r="A6060" i="9"/>
  <c r="B6060" i="9" s="1"/>
  <c r="O6058" i="4" s="1"/>
  <c r="M6058" i="4" s="1"/>
  <c r="A6059" i="9"/>
  <c r="B6059" i="9" s="1"/>
  <c r="O6057" i="4" s="1"/>
  <c r="M6057" i="4" s="1"/>
  <c r="A6058" i="9"/>
  <c r="B6058" i="9" s="1"/>
  <c r="O6056" i="4" s="1"/>
  <c r="M6056" i="4" s="1"/>
  <c r="A6057" i="9"/>
  <c r="B6057" i="9" s="1"/>
  <c r="O6055" i="4" s="1"/>
  <c r="M6055" i="4" s="1"/>
  <c r="A6056" i="9"/>
  <c r="B6056" i="9" s="1"/>
  <c r="O6054" i="4" s="1"/>
  <c r="M6054" i="4" s="1"/>
  <c r="A6055" i="9"/>
  <c r="B6055" i="9" s="1"/>
  <c r="O6053" i="4" s="1"/>
  <c r="M6053" i="4" s="1"/>
  <c r="A6054" i="9"/>
  <c r="B6054" i="9" s="1"/>
  <c r="O6052" i="4" s="1"/>
  <c r="M6052" i="4" s="1"/>
  <c r="A6053" i="9"/>
  <c r="B6053" i="9" s="1"/>
  <c r="O6051" i="4" s="1"/>
  <c r="M6051" i="4" s="1"/>
  <c r="A6052" i="9"/>
  <c r="B6052" i="9" s="1"/>
  <c r="O6050" i="4" s="1"/>
  <c r="M6050" i="4" s="1"/>
  <c r="A6051" i="9"/>
  <c r="B6051" i="9" s="1"/>
  <c r="O6049" i="4" s="1"/>
  <c r="M6049" i="4" s="1"/>
  <c r="A6050" i="9"/>
  <c r="B6050" i="9" s="1"/>
  <c r="O6048" i="4" s="1"/>
  <c r="M6048" i="4" s="1"/>
  <c r="A6049" i="9"/>
  <c r="B6049" i="9" s="1"/>
  <c r="O6047" i="4" s="1"/>
  <c r="M6047" i="4" s="1"/>
  <c r="A6048" i="9"/>
  <c r="B6048" i="9" s="1"/>
  <c r="O6046" i="4" s="1"/>
  <c r="M6046" i="4" s="1"/>
  <c r="A6047" i="9"/>
  <c r="B6047" i="9" s="1"/>
  <c r="O6045" i="4" s="1"/>
  <c r="M6045" i="4" s="1"/>
  <c r="A6046" i="9"/>
  <c r="B6046" i="9" s="1"/>
  <c r="O6044" i="4" s="1"/>
  <c r="M6044" i="4" s="1"/>
  <c r="A6045" i="9"/>
  <c r="B6045" i="9" s="1"/>
  <c r="O6043" i="4" s="1"/>
  <c r="M6043" i="4" s="1"/>
  <c r="A6044" i="9"/>
  <c r="B6044" i="9" s="1"/>
  <c r="O6042" i="4" s="1"/>
  <c r="M6042" i="4" s="1"/>
  <c r="A6043" i="9"/>
  <c r="B6043" i="9" s="1"/>
  <c r="O6041" i="4" s="1"/>
  <c r="M6041" i="4" s="1"/>
  <c r="A6042" i="9"/>
  <c r="B6042" i="9" s="1"/>
  <c r="O6040" i="4" s="1"/>
  <c r="M6040" i="4" s="1"/>
  <c r="A6041" i="9"/>
  <c r="B6041" i="9" s="1"/>
  <c r="O6039" i="4" s="1"/>
  <c r="M6039" i="4" s="1"/>
  <c r="A6040" i="9"/>
  <c r="B6040" i="9" s="1"/>
  <c r="O6038" i="4" s="1"/>
  <c r="M6038" i="4" s="1"/>
  <c r="A6039" i="9"/>
  <c r="B6039" i="9" s="1"/>
  <c r="O6037" i="4" s="1"/>
  <c r="M6037" i="4" s="1"/>
  <c r="A6038" i="9"/>
  <c r="B6038" i="9" s="1"/>
  <c r="O6036" i="4" s="1"/>
  <c r="M6036" i="4" s="1"/>
  <c r="A6037" i="9"/>
  <c r="B6037" i="9" s="1"/>
  <c r="O6035" i="4" s="1"/>
  <c r="M6035" i="4" s="1"/>
  <c r="A6036" i="9"/>
  <c r="B6036" i="9" s="1"/>
  <c r="O6034" i="4" s="1"/>
  <c r="M6034" i="4" s="1"/>
  <c r="A6035" i="9"/>
  <c r="B6035" i="9" s="1"/>
  <c r="O6033" i="4" s="1"/>
  <c r="M6033" i="4" s="1"/>
  <c r="A6034" i="9"/>
  <c r="B6034" i="9" s="1"/>
  <c r="O6032" i="4" s="1"/>
  <c r="M6032" i="4" s="1"/>
  <c r="A6033" i="9"/>
  <c r="B6033" i="9" s="1"/>
  <c r="O6031" i="4" s="1"/>
  <c r="M6031" i="4" s="1"/>
  <c r="A6032" i="9"/>
  <c r="B6032" i="9" s="1"/>
  <c r="O6030" i="4" s="1"/>
  <c r="M6030" i="4" s="1"/>
  <c r="A6031" i="9"/>
  <c r="B6031" i="9" s="1"/>
  <c r="O6029" i="4" s="1"/>
  <c r="M6029" i="4" s="1"/>
  <c r="A6030" i="9"/>
  <c r="B6030" i="9" s="1"/>
  <c r="O6028" i="4" s="1"/>
  <c r="M6028" i="4" s="1"/>
  <c r="A6029" i="9"/>
  <c r="B6029" i="9" s="1"/>
  <c r="O6027" i="4" s="1"/>
  <c r="M6027" i="4" s="1"/>
  <c r="A6028" i="9"/>
  <c r="B6028" i="9" s="1"/>
  <c r="O6026" i="4" s="1"/>
  <c r="M6026" i="4" s="1"/>
  <c r="A6027" i="9"/>
  <c r="B6027" i="9" s="1"/>
  <c r="O6025" i="4" s="1"/>
  <c r="M6025" i="4" s="1"/>
  <c r="A6026" i="9"/>
  <c r="B6026" i="9" s="1"/>
  <c r="O6024" i="4" s="1"/>
  <c r="M6024" i="4" s="1"/>
  <c r="A6025" i="9"/>
  <c r="B6025" i="9" s="1"/>
  <c r="O6023" i="4" s="1"/>
  <c r="M6023" i="4" s="1"/>
  <c r="A6024" i="9"/>
  <c r="B6024" i="9" s="1"/>
  <c r="O6022" i="4" s="1"/>
  <c r="M6022" i="4" s="1"/>
  <c r="A6023" i="9"/>
  <c r="B6023" i="9" s="1"/>
  <c r="O6021" i="4" s="1"/>
  <c r="M6021" i="4" s="1"/>
  <c r="A6022" i="9"/>
  <c r="B6022" i="9" s="1"/>
  <c r="O6020" i="4" s="1"/>
  <c r="M6020" i="4" s="1"/>
  <c r="A6021" i="9"/>
  <c r="B6021" i="9" s="1"/>
  <c r="O6019" i="4" s="1"/>
  <c r="M6019" i="4" s="1"/>
  <c r="A6020" i="9"/>
  <c r="B6020" i="9" s="1"/>
  <c r="O6018" i="4" s="1"/>
  <c r="M6018" i="4" s="1"/>
  <c r="A6019" i="9"/>
  <c r="B6019" i="9" s="1"/>
  <c r="O6017" i="4" s="1"/>
  <c r="M6017" i="4" s="1"/>
  <c r="A6018" i="9"/>
  <c r="B6018" i="9" s="1"/>
  <c r="O6016" i="4" s="1"/>
  <c r="M6016" i="4" s="1"/>
  <c r="A6017" i="9"/>
  <c r="B6017" i="9" s="1"/>
  <c r="O6015" i="4" s="1"/>
  <c r="M6015" i="4" s="1"/>
  <c r="A6016" i="9"/>
  <c r="B6016" i="9" s="1"/>
  <c r="O6014" i="4" s="1"/>
  <c r="M6014" i="4" s="1"/>
  <c r="A6015" i="9"/>
  <c r="B6015" i="9" s="1"/>
  <c r="O6013" i="4" s="1"/>
  <c r="M6013" i="4" s="1"/>
  <c r="A6014" i="9"/>
  <c r="B6014" i="9" s="1"/>
  <c r="O6012" i="4" s="1"/>
  <c r="M6012" i="4" s="1"/>
  <c r="A6013" i="9"/>
  <c r="B6013" i="9" s="1"/>
  <c r="O6011" i="4" s="1"/>
  <c r="M6011" i="4" s="1"/>
  <c r="A6012" i="9"/>
  <c r="B6012" i="9" s="1"/>
  <c r="O6010" i="4" s="1"/>
  <c r="M6010" i="4" s="1"/>
  <c r="A6011" i="9"/>
  <c r="B6011" i="9" s="1"/>
  <c r="O6009" i="4" s="1"/>
  <c r="M6009" i="4" s="1"/>
  <c r="A6010" i="9"/>
  <c r="B6010" i="9" s="1"/>
  <c r="O6008" i="4" s="1"/>
  <c r="M6008" i="4" s="1"/>
  <c r="A6009" i="9"/>
  <c r="B6009" i="9" s="1"/>
  <c r="O6007" i="4" s="1"/>
  <c r="M6007" i="4" s="1"/>
  <c r="A6008" i="9"/>
  <c r="B6008" i="9" s="1"/>
  <c r="O6006" i="4" s="1"/>
  <c r="M6006" i="4" s="1"/>
  <c r="A6007" i="9"/>
  <c r="B6007" i="9" s="1"/>
  <c r="O6005" i="4" s="1"/>
  <c r="M6005" i="4" s="1"/>
  <c r="A6006" i="9"/>
  <c r="B6006" i="9" s="1"/>
  <c r="O6004" i="4" s="1"/>
  <c r="M6004" i="4" s="1"/>
  <c r="A6005" i="9"/>
  <c r="B6005" i="9" s="1"/>
  <c r="O6003" i="4" s="1"/>
  <c r="M6003" i="4" s="1"/>
  <c r="A6004" i="9"/>
  <c r="B6004" i="9" s="1"/>
  <c r="O6002" i="4" s="1"/>
  <c r="M6002" i="4" s="1"/>
  <c r="A6003" i="9"/>
  <c r="B6003" i="9" s="1"/>
  <c r="O6001" i="4" s="1"/>
  <c r="M6001" i="4" s="1"/>
  <c r="A6002" i="9"/>
  <c r="B6002" i="9" s="1"/>
  <c r="O6000" i="4" s="1"/>
  <c r="M6000" i="4" s="1"/>
  <c r="A6001" i="9"/>
  <c r="B6001" i="9" s="1"/>
  <c r="O5999" i="4" s="1"/>
  <c r="M5999" i="4" s="1"/>
  <c r="A6000" i="9"/>
  <c r="B6000" i="9" s="1"/>
  <c r="O5998" i="4" s="1"/>
  <c r="M5998" i="4" s="1"/>
  <c r="A5999" i="9"/>
  <c r="B5999" i="9" s="1"/>
  <c r="O5997" i="4" s="1"/>
  <c r="M5997" i="4" s="1"/>
  <c r="A5998" i="9"/>
  <c r="B5998" i="9" s="1"/>
  <c r="O5996" i="4" s="1"/>
  <c r="M5996" i="4" s="1"/>
  <c r="A5997" i="9"/>
  <c r="B5997" i="9" s="1"/>
  <c r="O5995" i="4" s="1"/>
  <c r="M5995" i="4" s="1"/>
  <c r="A5996" i="9"/>
  <c r="B5996" i="9" s="1"/>
  <c r="O5994" i="4" s="1"/>
  <c r="M5994" i="4" s="1"/>
  <c r="A5995" i="9"/>
  <c r="B5995" i="9" s="1"/>
  <c r="O5993" i="4" s="1"/>
  <c r="M5993" i="4" s="1"/>
  <c r="A5994" i="9"/>
  <c r="B5994" i="9" s="1"/>
  <c r="O5992" i="4" s="1"/>
  <c r="M5992" i="4" s="1"/>
  <c r="A5993" i="9"/>
  <c r="B5993" i="9" s="1"/>
  <c r="O5991" i="4" s="1"/>
  <c r="M5991" i="4" s="1"/>
  <c r="A5992" i="9"/>
  <c r="B5992" i="9" s="1"/>
  <c r="O5990" i="4" s="1"/>
  <c r="M5990" i="4" s="1"/>
  <c r="A5991" i="9"/>
  <c r="B5991" i="9" s="1"/>
  <c r="O5989" i="4" s="1"/>
  <c r="M5989" i="4" s="1"/>
  <c r="A5990" i="9"/>
  <c r="B5990" i="9" s="1"/>
  <c r="O5988" i="4" s="1"/>
  <c r="M5988" i="4" s="1"/>
  <c r="A5989" i="9"/>
  <c r="B5989" i="9" s="1"/>
  <c r="O5987" i="4" s="1"/>
  <c r="M5987" i="4" s="1"/>
  <c r="A5988" i="9"/>
  <c r="B5988" i="9" s="1"/>
  <c r="O5986" i="4" s="1"/>
  <c r="M5986" i="4" s="1"/>
  <c r="A5987" i="9"/>
  <c r="B5987" i="9" s="1"/>
  <c r="O5985" i="4" s="1"/>
  <c r="M5985" i="4" s="1"/>
  <c r="A5986" i="9"/>
  <c r="B5986" i="9" s="1"/>
  <c r="O5984" i="4" s="1"/>
  <c r="M5984" i="4" s="1"/>
  <c r="A5985" i="9"/>
  <c r="B5985" i="9" s="1"/>
  <c r="O5983" i="4" s="1"/>
  <c r="M5983" i="4" s="1"/>
  <c r="A5984" i="9"/>
  <c r="B5984" i="9" s="1"/>
  <c r="O5982" i="4" s="1"/>
  <c r="M5982" i="4" s="1"/>
  <c r="A5983" i="9"/>
  <c r="B5983" i="9" s="1"/>
  <c r="O5981" i="4" s="1"/>
  <c r="M5981" i="4" s="1"/>
  <c r="A5982" i="9"/>
  <c r="B5982" i="9" s="1"/>
  <c r="O5980" i="4" s="1"/>
  <c r="M5980" i="4" s="1"/>
  <c r="A5981" i="9"/>
  <c r="B5981" i="9" s="1"/>
  <c r="O5979" i="4" s="1"/>
  <c r="M5979" i="4" s="1"/>
  <c r="A5980" i="9"/>
  <c r="B5980" i="9" s="1"/>
  <c r="O5978" i="4" s="1"/>
  <c r="M5978" i="4" s="1"/>
  <c r="A5979" i="9"/>
  <c r="B5979" i="9" s="1"/>
  <c r="O5977" i="4" s="1"/>
  <c r="M5977" i="4" s="1"/>
  <c r="A5978" i="9"/>
  <c r="B5978" i="9" s="1"/>
  <c r="O5976" i="4" s="1"/>
  <c r="M5976" i="4" s="1"/>
  <c r="A5977" i="9"/>
  <c r="B5977" i="9" s="1"/>
  <c r="O5975" i="4" s="1"/>
  <c r="M5975" i="4" s="1"/>
  <c r="A5976" i="9"/>
  <c r="B5976" i="9" s="1"/>
  <c r="O5974" i="4" s="1"/>
  <c r="M5974" i="4" s="1"/>
  <c r="A5975" i="9"/>
  <c r="B5975" i="9" s="1"/>
  <c r="O5973" i="4" s="1"/>
  <c r="M5973" i="4" s="1"/>
  <c r="A5974" i="9"/>
  <c r="B5974" i="9" s="1"/>
  <c r="O5972" i="4" s="1"/>
  <c r="M5972" i="4" s="1"/>
  <c r="A5973" i="9"/>
  <c r="B5973" i="9" s="1"/>
  <c r="O5971" i="4" s="1"/>
  <c r="M5971" i="4" s="1"/>
  <c r="A5972" i="9"/>
  <c r="B5972" i="9" s="1"/>
  <c r="O5970" i="4" s="1"/>
  <c r="M5970" i="4" s="1"/>
  <c r="A5971" i="9"/>
  <c r="B5971" i="9" s="1"/>
  <c r="O5969" i="4" s="1"/>
  <c r="M5969" i="4" s="1"/>
  <c r="A5970" i="9"/>
  <c r="B5970" i="9" s="1"/>
  <c r="O5968" i="4" s="1"/>
  <c r="M5968" i="4" s="1"/>
  <c r="A5969" i="9"/>
  <c r="B5969" i="9" s="1"/>
  <c r="O5967" i="4" s="1"/>
  <c r="M5967" i="4" s="1"/>
  <c r="A5968" i="9"/>
  <c r="B5968" i="9" s="1"/>
  <c r="O5966" i="4" s="1"/>
  <c r="M5966" i="4" s="1"/>
  <c r="A5967" i="9"/>
  <c r="B5967" i="9" s="1"/>
  <c r="O5965" i="4" s="1"/>
  <c r="M5965" i="4" s="1"/>
  <c r="A5966" i="9"/>
  <c r="B5966" i="9" s="1"/>
  <c r="O5964" i="4" s="1"/>
  <c r="M5964" i="4" s="1"/>
  <c r="A5965" i="9"/>
  <c r="B5965" i="9" s="1"/>
  <c r="O5963" i="4" s="1"/>
  <c r="M5963" i="4" s="1"/>
  <c r="A5964" i="9"/>
  <c r="B5964" i="9" s="1"/>
  <c r="O5962" i="4" s="1"/>
  <c r="M5962" i="4" s="1"/>
  <c r="A5963" i="9"/>
  <c r="B5963" i="9" s="1"/>
  <c r="O5961" i="4" s="1"/>
  <c r="M5961" i="4" s="1"/>
  <c r="A5962" i="9"/>
  <c r="B5962" i="9" s="1"/>
  <c r="O5960" i="4" s="1"/>
  <c r="M5960" i="4" s="1"/>
  <c r="A5961" i="9"/>
  <c r="B5961" i="9" s="1"/>
  <c r="O5959" i="4" s="1"/>
  <c r="M5959" i="4" s="1"/>
  <c r="A5960" i="9"/>
  <c r="B5960" i="9" s="1"/>
  <c r="O5958" i="4" s="1"/>
  <c r="M5958" i="4" s="1"/>
  <c r="A5959" i="9"/>
  <c r="B5959" i="9" s="1"/>
  <c r="O5957" i="4" s="1"/>
  <c r="M5957" i="4" s="1"/>
  <c r="A5958" i="9"/>
  <c r="B5958" i="9" s="1"/>
  <c r="O5956" i="4" s="1"/>
  <c r="M5956" i="4" s="1"/>
  <c r="A5957" i="9"/>
  <c r="B5957" i="9" s="1"/>
  <c r="O5955" i="4" s="1"/>
  <c r="M5955" i="4" s="1"/>
  <c r="A5956" i="9"/>
  <c r="B5956" i="9" s="1"/>
  <c r="O5954" i="4" s="1"/>
  <c r="M5954" i="4" s="1"/>
  <c r="A5955" i="9"/>
  <c r="B5955" i="9" s="1"/>
  <c r="O5953" i="4" s="1"/>
  <c r="M5953" i="4" s="1"/>
  <c r="A5954" i="9"/>
  <c r="B5954" i="9" s="1"/>
  <c r="O5952" i="4" s="1"/>
  <c r="M5952" i="4" s="1"/>
  <c r="A5953" i="9"/>
  <c r="B5953" i="9" s="1"/>
  <c r="O5951" i="4" s="1"/>
  <c r="M5951" i="4" s="1"/>
  <c r="A5952" i="9"/>
  <c r="B5952" i="9" s="1"/>
  <c r="O5950" i="4" s="1"/>
  <c r="M5950" i="4" s="1"/>
  <c r="A5951" i="9"/>
  <c r="B5951" i="9" s="1"/>
  <c r="O5949" i="4" s="1"/>
  <c r="M5949" i="4" s="1"/>
  <c r="A5950" i="9"/>
  <c r="B5950" i="9" s="1"/>
  <c r="O5948" i="4" s="1"/>
  <c r="M5948" i="4" s="1"/>
  <c r="A5949" i="9"/>
  <c r="B5949" i="9" s="1"/>
  <c r="O5947" i="4" s="1"/>
  <c r="M5947" i="4" s="1"/>
  <c r="A5948" i="9"/>
  <c r="B5948" i="9" s="1"/>
  <c r="O5946" i="4" s="1"/>
  <c r="M5946" i="4" s="1"/>
  <c r="A5947" i="9"/>
  <c r="B5947" i="9" s="1"/>
  <c r="O5945" i="4" s="1"/>
  <c r="M5945" i="4" s="1"/>
  <c r="A5946" i="9"/>
  <c r="B5946" i="9" s="1"/>
  <c r="O5944" i="4" s="1"/>
  <c r="M5944" i="4" s="1"/>
  <c r="A5945" i="9"/>
  <c r="B5945" i="9" s="1"/>
  <c r="O5943" i="4" s="1"/>
  <c r="M5943" i="4" s="1"/>
  <c r="A5944" i="9"/>
  <c r="B5944" i="9" s="1"/>
  <c r="O5942" i="4" s="1"/>
  <c r="M5942" i="4" s="1"/>
  <c r="A5943" i="9"/>
  <c r="B5943" i="9" s="1"/>
  <c r="O5941" i="4" s="1"/>
  <c r="M5941" i="4" s="1"/>
  <c r="A5942" i="9"/>
  <c r="B5942" i="9" s="1"/>
  <c r="O5940" i="4" s="1"/>
  <c r="M5940" i="4" s="1"/>
  <c r="A5941" i="9"/>
  <c r="B5941" i="9" s="1"/>
  <c r="O5939" i="4" s="1"/>
  <c r="M5939" i="4" s="1"/>
  <c r="A5940" i="9"/>
  <c r="B5940" i="9" s="1"/>
  <c r="O5938" i="4" s="1"/>
  <c r="M5938" i="4" s="1"/>
  <c r="A5939" i="9"/>
  <c r="B5939" i="9" s="1"/>
  <c r="O5937" i="4" s="1"/>
  <c r="M5937" i="4" s="1"/>
  <c r="A5938" i="9"/>
  <c r="B5938" i="9" s="1"/>
  <c r="O5936" i="4" s="1"/>
  <c r="M5936" i="4" s="1"/>
  <c r="A5937" i="9"/>
  <c r="B5937" i="9" s="1"/>
  <c r="O5935" i="4" s="1"/>
  <c r="M5935" i="4" s="1"/>
  <c r="A5936" i="9"/>
  <c r="B5936" i="9" s="1"/>
  <c r="O5934" i="4" s="1"/>
  <c r="M5934" i="4" s="1"/>
  <c r="A5935" i="9"/>
  <c r="B5935" i="9" s="1"/>
  <c r="O5933" i="4" s="1"/>
  <c r="M5933" i="4" s="1"/>
  <c r="A5934" i="9"/>
  <c r="B5934" i="9" s="1"/>
  <c r="O5932" i="4" s="1"/>
  <c r="M5932" i="4" s="1"/>
  <c r="A5933" i="9"/>
  <c r="B5933" i="9" s="1"/>
  <c r="O5931" i="4" s="1"/>
  <c r="M5931" i="4" s="1"/>
  <c r="A5932" i="9"/>
  <c r="B5932" i="9" s="1"/>
  <c r="O5930" i="4" s="1"/>
  <c r="M5930" i="4" s="1"/>
  <c r="A5931" i="9"/>
  <c r="B5931" i="9" s="1"/>
  <c r="O5929" i="4" s="1"/>
  <c r="M5929" i="4" s="1"/>
  <c r="A5930" i="9"/>
  <c r="B5930" i="9" s="1"/>
  <c r="O5928" i="4" s="1"/>
  <c r="M5928" i="4" s="1"/>
  <c r="A5929" i="9"/>
  <c r="B5929" i="9" s="1"/>
  <c r="O5927" i="4" s="1"/>
  <c r="M5927" i="4" s="1"/>
  <c r="A5928" i="9"/>
  <c r="B5928" i="9" s="1"/>
  <c r="O5926" i="4" s="1"/>
  <c r="M5926" i="4" s="1"/>
  <c r="A5927" i="9"/>
  <c r="B5927" i="9" s="1"/>
  <c r="O5925" i="4" s="1"/>
  <c r="M5925" i="4" s="1"/>
  <c r="A5926" i="9"/>
  <c r="B5926" i="9" s="1"/>
  <c r="O5924" i="4" s="1"/>
  <c r="M5924" i="4" s="1"/>
  <c r="A5925" i="9"/>
  <c r="B5925" i="9" s="1"/>
  <c r="O5923" i="4" s="1"/>
  <c r="M5923" i="4" s="1"/>
  <c r="A5924" i="9"/>
  <c r="B5924" i="9" s="1"/>
  <c r="O5922" i="4" s="1"/>
  <c r="M5922" i="4" s="1"/>
  <c r="A5923" i="9"/>
  <c r="B5923" i="9" s="1"/>
  <c r="O5921" i="4" s="1"/>
  <c r="M5921" i="4" s="1"/>
  <c r="A5922" i="9"/>
  <c r="B5922" i="9" s="1"/>
  <c r="O5920" i="4" s="1"/>
  <c r="M5920" i="4" s="1"/>
  <c r="A5921" i="9"/>
  <c r="B5921" i="9" s="1"/>
  <c r="O5919" i="4" s="1"/>
  <c r="M5919" i="4" s="1"/>
  <c r="A5920" i="9"/>
  <c r="B5920" i="9" s="1"/>
  <c r="O5918" i="4" s="1"/>
  <c r="M5918" i="4" s="1"/>
  <c r="A5919" i="9"/>
  <c r="B5919" i="9" s="1"/>
  <c r="O5917" i="4" s="1"/>
  <c r="M5917" i="4" s="1"/>
  <c r="A5918" i="9"/>
  <c r="B5918" i="9" s="1"/>
  <c r="O5916" i="4" s="1"/>
  <c r="M5916" i="4" s="1"/>
  <c r="A5917" i="9"/>
  <c r="B5917" i="9" s="1"/>
  <c r="O5915" i="4" s="1"/>
  <c r="M5915" i="4" s="1"/>
  <c r="A5916" i="9"/>
  <c r="B5916" i="9" s="1"/>
  <c r="O5914" i="4" s="1"/>
  <c r="M5914" i="4" s="1"/>
  <c r="A5915" i="9"/>
  <c r="B5915" i="9" s="1"/>
  <c r="O5913" i="4" s="1"/>
  <c r="M5913" i="4" s="1"/>
  <c r="A5914" i="9"/>
  <c r="B5914" i="9" s="1"/>
  <c r="O5912" i="4" s="1"/>
  <c r="M5912" i="4" s="1"/>
  <c r="A5913" i="9"/>
  <c r="B5913" i="9" s="1"/>
  <c r="O5911" i="4" s="1"/>
  <c r="M5911" i="4" s="1"/>
  <c r="A5912" i="9"/>
  <c r="B5912" i="9" s="1"/>
  <c r="O5910" i="4" s="1"/>
  <c r="M5910" i="4" s="1"/>
  <c r="A5911" i="9"/>
  <c r="B5911" i="9" s="1"/>
  <c r="O5909" i="4" s="1"/>
  <c r="M5909" i="4" s="1"/>
  <c r="A5910" i="9"/>
  <c r="B5910" i="9" s="1"/>
  <c r="O5908" i="4" s="1"/>
  <c r="M5908" i="4" s="1"/>
  <c r="A5909" i="9"/>
  <c r="B5909" i="9" s="1"/>
  <c r="O5907" i="4" s="1"/>
  <c r="M5907" i="4" s="1"/>
  <c r="A5908" i="9"/>
  <c r="B5908" i="9" s="1"/>
  <c r="O5906" i="4" s="1"/>
  <c r="M5906" i="4" s="1"/>
  <c r="A5907" i="9"/>
  <c r="B5907" i="9" s="1"/>
  <c r="O5905" i="4" s="1"/>
  <c r="M5905" i="4" s="1"/>
  <c r="A5906" i="9"/>
  <c r="B5906" i="9" s="1"/>
  <c r="O5904" i="4" s="1"/>
  <c r="M5904" i="4" s="1"/>
  <c r="A5905" i="9"/>
  <c r="B5905" i="9" s="1"/>
  <c r="O5903" i="4" s="1"/>
  <c r="M5903" i="4" s="1"/>
  <c r="A5904" i="9"/>
  <c r="B5904" i="9" s="1"/>
  <c r="O5902" i="4" s="1"/>
  <c r="M5902" i="4" s="1"/>
  <c r="A5903" i="9"/>
  <c r="B5903" i="9" s="1"/>
  <c r="O5901" i="4" s="1"/>
  <c r="M5901" i="4" s="1"/>
  <c r="A5902" i="9"/>
  <c r="B5902" i="9" s="1"/>
  <c r="O5900" i="4" s="1"/>
  <c r="M5900" i="4" s="1"/>
  <c r="A5901" i="9"/>
  <c r="B5901" i="9" s="1"/>
  <c r="O5899" i="4" s="1"/>
  <c r="M5899" i="4" s="1"/>
  <c r="A5900" i="9"/>
  <c r="B5900" i="9" s="1"/>
  <c r="O5898" i="4" s="1"/>
  <c r="M5898" i="4" s="1"/>
  <c r="A5899" i="9"/>
  <c r="B5899" i="9" s="1"/>
  <c r="O5897" i="4" s="1"/>
  <c r="M5897" i="4" s="1"/>
  <c r="A5898" i="9"/>
  <c r="B5898" i="9" s="1"/>
  <c r="O5896" i="4" s="1"/>
  <c r="M5896" i="4" s="1"/>
  <c r="A5897" i="9"/>
  <c r="B5897" i="9" s="1"/>
  <c r="O5895" i="4" s="1"/>
  <c r="M5895" i="4" s="1"/>
  <c r="A5896" i="9"/>
  <c r="B5896" i="9" s="1"/>
  <c r="O5894" i="4" s="1"/>
  <c r="M5894" i="4" s="1"/>
  <c r="A5895" i="9"/>
  <c r="B5895" i="9" s="1"/>
  <c r="O5893" i="4" s="1"/>
  <c r="M5893" i="4" s="1"/>
  <c r="A5894" i="9"/>
  <c r="B5894" i="9" s="1"/>
  <c r="O5892" i="4" s="1"/>
  <c r="M5892" i="4" s="1"/>
  <c r="A5893" i="9"/>
  <c r="B5893" i="9" s="1"/>
  <c r="O5891" i="4" s="1"/>
  <c r="M5891" i="4" s="1"/>
  <c r="A5892" i="9"/>
  <c r="B5892" i="9" s="1"/>
  <c r="O5890" i="4" s="1"/>
  <c r="M5890" i="4" s="1"/>
  <c r="A5891" i="9"/>
  <c r="B5891" i="9" s="1"/>
  <c r="O5889" i="4" s="1"/>
  <c r="M5889" i="4" s="1"/>
  <c r="A5890" i="9"/>
  <c r="B5890" i="9" s="1"/>
  <c r="O5888" i="4" s="1"/>
  <c r="M5888" i="4" s="1"/>
  <c r="A5889" i="9"/>
  <c r="B5889" i="9" s="1"/>
  <c r="O5887" i="4" s="1"/>
  <c r="M5887" i="4" s="1"/>
  <c r="A5888" i="9"/>
  <c r="B5888" i="9" s="1"/>
  <c r="O5886" i="4" s="1"/>
  <c r="M5886" i="4" s="1"/>
  <c r="A5887" i="9"/>
  <c r="B5887" i="9" s="1"/>
  <c r="O5885" i="4" s="1"/>
  <c r="M5885" i="4" s="1"/>
  <c r="A5886" i="9"/>
  <c r="B5886" i="9" s="1"/>
  <c r="O5884" i="4" s="1"/>
  <c r="M5884" i="4" s="1"/>
  <c r="A5885" i="9"/>
  <c r="B5885" i="9" s="1"/>
  <c r="O5883" i="4" s="1"/>
  <c r="M5883" i="4" s="1"/>
  <c r="A5884" i="9"/>
  <c r="B5884" i="9" s="1"/>
  <c r="O5882" i="4" s="1"/>
  <c r="M5882" i="4" s="1"/>
  <c r="A5883" i="9"/>
  <c r="B5883" i="9" s="1"/>
  <c r="O5881" i="4" s="1"/>
  <c r="M5881" i="4" s="1"/>
  <c r="A5882" i="9"/>
  <c r="B5882" i="9" s="1"/>
  <c r="O5880" i="4" s="1"/>
  <c r="M5880" i="4" s="1"/>
  <c r="A5881" i="9"/>
  <c r="B5881" i="9" s="1"/>
  <c r="O5879" i="4" s="1"/>
  <c r="M5879" i="4" s="1"/>
  <c r="A5880" i="9"/>
  <c r="B5880" i="9" s="1"/>
  <c r="O5878" i="4" s="1"/>
  <c r="M5878" i="4" s="1"/>
  <c r="A5879" i="9"/>
  <c r="B5879" i="9" s="1"/>
  <c r="O5877" i="4" s="1"/>
  <c r="M5877" i="4" s="1"/>
  <c r="A5878" i="9"/>
  <c r="B5878" i="9" s="1"/>
  <c r="O5876" i="4" s="1"/>
  <c r="M5876" i="4" s="1"/>
  <c r="A5877" i="9"/>
  <c r="B5877" i="9" s="1"/>
  <c r="O5875" i="4" s="1"/>
  <c r="M5875" i="4" s="1"/>
  <c r="A5876" i="9"/>
  <c r="B5876" i="9" s="1"/>
  <c r="O5874" i="4" s="1"/>
  <c r="M5874" i="4" s="1"/>
  <c r="A5875" i="9"/>
  <c r="B5875" i="9" s="1"/>
  <c r="O5873" i="4" s="1"/>
  <c r="M5873" i="4" s="1"/>
  <c r="A5874" i="9"/>
  <c r="B5874" i="9" s="1"/>
  <c r="O5872" i="4" s="1"/>
  <c r="M5872" i="4" s="1"/>
  <c r="A5873" i="9"/>
  <c r="B5873" i="9" s="1"/>
  <c r="O5871" i="4" s="1"/>
  <c r="M5871" i="4" s="1"/>
  <c r="A5872" i="9"/>
  <c r="B5872" i="9" s="1"/>
  <c r="O5870" i="4" s="1"/>
  <c r="M5870" i="4" s="1"/>
  <c r="A5871" i="9"/>
  <c r="B5871" i="9" s="1"/>
  <c r="O5869" i="4" s="1"/>
  <c r="M5869" i="4" s="1"/>
  <c r="A5870" i="9"/>
  <c r="B5870" i="9" s="1"/>
  <c r="O5868" i="4" s="1"/>
  <c r="M5868" i="4" s="1"/>
  <c r="A5869" i="9"/>
  <c r="B5869" i="9" s="1"/>
  <c r="O5867" i="4" s="1"/>
  <c r="M5867" i="4" s="1"/>
  <c r="A5868" i="9"/>
  <c r="B5868" i="9" s="1"/>
  <c r="O5866" i="4" s="1"/>
  <c r="M5866" i="4" s="1"/>
  <c r="A5867" i="9"/>
  <c r="B5867" i="9" s="1"/>
  <c r="O5865" i="4" s="1"/>
  <c r="M5865" i="4" s="1"/>
  <c r="A5866" i="9"/>
  <c r="B5866" i="9" s="1"/>
  <c r="O5864" i="4" s="1"/>
  <c r="M5864" i="4" s="1"/>
  <c r="A5865" i="9"/>
  <c r="B5865" i="9" s="1"/>
  <c r="O5863" i="4" s="1"/>
  <c r="M5863" i="4" s="1"/>
  <c r="A5864" i="9"/>
  <c r="B5864" i="9" s="1"/>
  <c r="O5862" i="4" s="1"/>
  <c r="M5862" i="4" s="1"/>
  <c r="A5863" i="9"/>
  <c r="B5863" i="9" s="1"/>
  <c r="O5861" i="4" s="1"/>
  <c r="M5861" i="4" s="1"/>
  <c r="A5862" i="9"/>
  <c r="B5862" i="9" s="1"/>
  <c r="O5860" i="4" s="1"/>
  <c r="M5860" i="4" s="1"/>
  <c r="A5861" i="9"/>
  <c r="B5861" i="9" s="1"/>
  <c r="O5859" i="4" s="1"/>
  <c r="M5859" i="4" s="1"/>
  <c r="A5860" i="9"/>
  <c r="B5860" i="9" s="1"/>
  <c r="O5858" i="4" s="1"/>
  <c r="M5858" i="4" s="1"/>
  <c r="A5859" i="9"/>
  <c r="B5859" i="9" s="1"/>
  <c r="O5857" i="4" s="1"/>
  <c r="M5857" i="4" s="1"/>
  <c r="A5858" i="9"/>
  <c r="B5858" i="9" s="1"/>
  <c r="O5856" i="4" s="1"/>
  <c r="M5856" i="4" s="1"/>
  <c r="A5857" i="9"/>
  <c r="B5857" i="9" s="1"/>
  <c r="O5855" i="4" s="1"/>
  <c r="M5855" i="4" s="1"/>
  <c r="A5856" i="9"/>
  <c r="B5856" i="9" s="1"/>
  <c r="O5854" i="4" s="1"/>
  <c r="M5854" i="4" s="1"/>
  <c r="A5855" i="9"/>
  <c r="B5855" i="9" s="1"/>
  <c r="O5853" i="4" s="1"/>
  <c r="M5853" i="4" s="1"/>
  <c r="A5854" i="9"/>
  <c r="B5854" i="9" s="1"/>
  <c r="O5852" i="4" s="1"/>
  <c r="M5852" i="4" s="1"/>
  <c r="A5853" i="9"/>
  <c r="B5853" i="9" s="1"/>
  <c r="O5851" i="4" s="1"/>
  <c r="M5851" i="4" s="1"/>
  <c r="A5852" i="9"/>
  <c r="B5852" i="9" s="1"/>
  <c r="O5850" i="4" s="1"/>
  <c r="M5850" i="4" s="1"/>
  <c r="A5851" i="9"/>
  <c r="B5851" i="9" s="1"/>
  <c r="O5849" i="4" s="1"/>
  <c r="M5849" i="4" s="1"/>
  <c r="A5850" i="9"/>
  <c r="B5850" i="9" s="1"/>
  <c r="O5848" i="4" s="1"/>
  <c r="M5848" i="4" s="1"/>
  <c r="A5849" i="9"/>
  <c r="B5849" i="9" s="1"/>
  <c r="O5847" i="4" s="1"/>
  <c r="M5847" i="4" s="1"/>
  <c r="A5848" i="9"/>
  <c r="B5848" i="9" s="1"/>
  <c r="O5846" i="4" s="1"/>
  <c r="M5846" i="4" s="1"/>
  <c r="A5847" i="9"/>
  <c r="B5847" i="9" s="1"/>
  <c r="O5845" i="4" s="1"/>
  <c r="M5845" i="4" s="1"/>
  <c r="A5846" i="9"/>
  <c r="B5846" i="9" s="1"/>
  <c r="O5844" i="4" s="1"/>
  <c r="M5844" i="4" s="1"/>
  <c r="A5845" i="9"/>
  <c r="B5845" i="9" s="1"/>
  <c r="O5843" i="4" s="1"/>
  <c r="M5843" i="4" s="1"/>
  <c r="A5844" i="9"/>
  <c r="B5844" i="9" s="1"/>
  <c r="O5842" i="4" s="1"/>
  <c r="M5842" i="4" s="1"/>
  <c r="A5843" i="9"/>
  <c r="B5843" i="9" s="1"/>
  <c r="O5841" i="4" s="1"/>
  <c r="M5841" i="4" s="1"/>
  <c r="A5842" i="9"/>
  <c r="B5842" i="9" s="1"/>
  <c r="O5840" i="4" s="1"/>
  <c r="M5840" i="4" s="1"/>
  <c r="A5841" i="9"/>
  <c r="B5841" i="9" s="1"/>
  <c r="O5839" i="4" s="1"/>
  <c r="M5839" i="4" s="1"/>
  <c r="A5840" i="9"/>
  <c r="B5840" i="9" s="1"/>
  <c r="O5838" i="4" s="1"/>
  <c r="M5838" i="4" s="1"/>
  <c r="A5839" i="9"/>
  <c r="B5839" i="9" s="1"/>
  <c r="O5837" i="4" s="1"/>
  <c r="M5837" i="4" s="1"/>
  <c r="A5838" i="9"/>
  <c r="B5838" i="9" s="1"/>
  <c r="O5836" i="4" s="1"/>
  <c r="M5836" i="4" s="1"/>
  <c r="A5837" i="9"/>
  <c r="B5837" i="9" s="1"/>
  <c r="O5835" i="4" s="1"/>
  <c r="M5835" i="4" s="1"/>
  <c r="A5836" i="9"/>
  <c r="B5836" i="9" s="1"/>
  <c r="O5834" i="4" s="1"/>
  <c r="M5834" i="4" s="1"/>
  <c r="A5835" i="9"/>
  <c r="B5835" i="9" s="1"/>
  <c r="O5833" i="4" s="1"/>
  <c r="M5833" i="4" s="1"/>
  <c r="A5834" i="9"/>
  <c r="B5834" i="9" s="1"/>
  <c r="O5832" i="4" s="1"/>
  <c r="M5832" i="4" s="1"/>
  <c r="A5833" i="9"/>
  <c r="B5833" i="9" s="1"/>
  <c r="O5831" i="4" s="1"/>
  <c r="M5831" i="4" s="1"/>
  <c r="A5832" i="9"/>
  <c r="B5832" i="9" s="1"/>
  <c r="O5830" i="4" s="1"/>
  <c r="M5830" i="4" s="1"/>
  <c r="A5831" i="9"/>
  <c r="B5831" i="9" s="1"/>
  <c r="O5829" i="4" s="1"/>
  <c r="M5829" i="4" s="1"/>
  <c r="A5830" i="9"/>
  <c r="B5830" i="9" s="1"/>
  <c r="O5828" i="4" s="1"/>
  <c r="M5828" i="4" s="1"/>
  <c r="A5829" i="9"/>
  <c r="B5829" i="9" s="1"/>
  <c r="O5827" i="4" s="1"/>
  <c r="M5827" i="4" s="1"/>
  <c r="A5828" i="9"/>
  <c r="B5828" i="9" s="1"/>
  <c r="O5826" i="4" s="1"/>
  <c r="M5826" i="4" s="1"/>
  <c r="A5827" i="9"/>
  <c r="B5827" i="9" s="1"/>
  <c r="O5825" i="4" s="1"/>
  <c r="M5825" i="4" s="1"/>
  <c r="A5826" i="9"/>
  <c r="B5826" i="9" s="1"/>
  <c r="O5824" i="4" s="1"/>
  <c r="M5824" i="4" s="1"/>
  <c r="A5825" i="9"/>
  <c r="B5825" i="9" s="1"/>
  <c r="O5823" i="4" s="1"/>
  <c r="M5823" i="4" s="1"/>
  <c r="A5824" i="9"/>
  <c r="B5824" i="9" s="1"/>
  <c r="O5822" i="4" s="1"/>
  <c r="M5822" i="4" s="1"/>
  <c r="A5823" i="9"/>
  <c r="B5823" i="9" s="1"/>
  <c r="O5821" i="4" s="1"/>
  <c r="M5821" i="4" s="1"/>
  <c r="A5822" i="9"/>
  <c r="B5822" i="9" s="1"/>
  <c r="O5820" i="4" s="1"/>
  <c r="M5820" i="4" s="1"/>
  <c r="A5821" i="9"/>
  <c r="B5821" i="9" s="1"/>
  <c r="O5819" i="4" s="1"/>
  <c r="M5819" i="4" s="1"/>
  <c r="A5820" i="9"/>
  <c r="B5820" i="9" s="1"/>
  <c r="O5818" i="4" s="1"/>
  <c r="M5818" i="4" s="1"/>
  <c r="A5819" i="9"/>
  <c r="B5819" i="9" s="1"/>
  <c r="O5817" i="4" s="1"/>
  <c r="M5817" i="4" s="1"/>
  <c r="A5818" i="9"/>
  <c r="B5818" i="9" s="1"/>
  <c r="O5816" i="4" s="1"/>
  <c r="M5816" i="4" s="1"/>
  <c r="A5817" i="9"/>
  <c r="B5817" i="9" s="1"/>
  <c r="O5815" i="4" s="1"/>
  <c r="M5815" i="4" s="1"/>
  <c r="A5816" i="9"/>
  <c r="B5816" i="9" s="1"/>
  <c r="O5814" i="4" s="1"/>
  <c r="M5814" i="4" s="1"/>
  <c r="A5815" i="9"/>
  <c r="B5815" i="9" s="1"/>
  <c r="O5813" i="4" s="1"/>
  <c r="M5813" i="4" s="1"/>
  <c r="A5814" i="9"/>
  <c r="B5814" i="9" s="1"/>
  <c r="O5812" i="4" s="1"/>
  <c r="M5812" i="4" s="1"/>
  <c r="A5813" i="9"/>
  <c r="B5813" i="9" s="1"/>
  <c r="O5811" i="4" s="1"/>
  <c r="M5811" i="4" s="1"/>
  <c r="A5812" i="9"/>
  <c r="B5812" i="9" s="1"/>
  <c r="O5810" i="4" s="1"/>
  <c r="M5810" i="4" s="1"/>
  <c r="A5811" i="9"/>
  <c r="B5811" i="9" s="1"/>
  <c r="O5809" i="4" s="1"/>
  <c r="M5809" i="4" s="1"/>
  <c r="A5810" i="9"/>
  <c r="B5810" i="9" s="1"/>
  <c r="O5808" i="4" s="1"/>
  <c r="M5808" i="4" s="1"/>
  <c r="A5809" i="9"/>
  <c r="B5809" i="9" s="1"/>
  <c r="O5807" i="4" s="1"/>
  <c r="M5807" i="4" s="1"/>
  <c r="A5808" i="9"/>
  <c r="B5808" i="9" s="1"/>
  <c r="O5806" i="4" s="1"/>
  <c r="M5806" i="4" s="1"/>
  <c r="A5807" i="9"/>
  <c r="B5807" i="9" s="1"/>
  <c r="O5805" i="4" s="1"/>
  <c r="M5805" i="4" s="1"/>
  <c r="A5806" i="9"/>
  <c r="B5806" i="9" s="1"/>
  <c r="O5804" i="4" s="1"/>
  <c r="M5804" i="4" s="1"/>
  <c r="A5805" i="9"/>
  <c r="B5805" i="9" s="1"/>
  <c r="O5803" i="4" s="1"/>
  <c r="M5803" i="4" s="1"/>
  <c r="A5804" i="9"/>
  <c r="B5804" i="9" s="1"/>
  <c r="O5802" i="4" s="1"/>
  <c r="M5802" i="4" s="1"/>
  <c r="A5803" i="9"/>
  <c r="B5803" i="9" s="1"/>
  <c r="O5801" i="4" s="1"/>
  <c r="M5801" i="4" s="1"/>
  <c r="A5802" i="9"/>
  <c r="B5802" i="9" s="1"/>
  <c r="O5800" i="4" s="1"/>
  <c r="M5800" i="4" s="1"/>
  <c r="A5801" i="9"/>
  <c r="B5801" i="9" s="1"/>
  <c r="O5799" i="4" s="1"/>
  <c r="M5799" i="4" s="1"/>
  <c r="A5800" i="9"/>
  <c r="B5800" i="9" s="1"/>
  <c r="O5798" i="4" s="1"/>
  <c r="M5798" i="4" s="1"/>
  <c r="A5799" i="9"/>
  <c r="B5799" i="9" s="1"/>
  <c r="O5797" i="4" s="1"/>
  <c r="M5797" i="4" s="1"/>
  <c r="A5798" i="9"/>
  <c r="B5798" i="9" s="1"/>
  <c r="O5796" i="4" s="1"/>
  <c r="M5796" i="4" s="1"/>
  <c r="A5797" i="9"/>
  <c r="B5797" i="9" s="1"/>
  <c r="O5795" i="4" s="1"/>
  <c r="M5795" i="4" s="1"/>
  <c r="A5796" i="9"/>
  <c r="B5796" i="9" s="1"/>
  <c r="O5794" i="4" s="1"/>
  <c r="M5794" i="4" s="1"/>
  <c r="A5795" i="9"/>
  <c r="B5795" i="9" s="1"/>
  <c r="O5793" i="4" s="1"/>
  <c r="M5793" i="4" s="1"/>
  <c r="A5794" i="9"/>
  <c r="B5794" i="9" s="1"/>
  <c r="O5792" i="4" s="1"/>
  <c r="M5792" i="4" s="1"/>
  <c r="A5793" i="9"/>
  <c r="B5793" i="9" s="1"/>
  <c r="O5791" i="4" s="1"/>
  <c r="M5791" i="4" s="1"/>
  <c r="A5792" i="9"/>
  <c r="B5792" i="9" s="1"/>
  <c r="O5790" i="4" s="1"/>
  <c r="M5790" i="4" s="1"/>
  <c r="A5791" i="9"/>
  <c r="B5791" i="9" s="1"/>
  <c r="O5789" i="4" s="1"/>
  <c r="M5789" i="4" s="1"/>
  <c r="A5790" i="9"/>
  <c r="B5790" i="9" s="1"/>
  <c r="O5788" i="4" s="1"/>
  <c r="M5788" i="4" s="1"/>
  <c r="A5789" i="9"/>
  <c r="B5789" i="9" s="1"/>
  <c r="O5787" i="4" s="1"/>
  <c r="M5787" i="4" s="1"/>
  <c r="A5788" i="9"/>
  <c r="B5788" i="9" s="1"/>
  <c r="O5786" i="4" s="1"/>
  <c r="M5786" i="4" s="1"/>
  <c r="A5787" i="9"/>
  <c r="B5787" i="9" s="1"/>
  <c r="O5785" i="4" s="1"/>
  <c r="M5785" i="4" s="1"/>
  <c r="A5786" i="9"/>
  <c r="B5786" i="9" s="1"/>
  <c r="O5784" i="4" s="1"/>
  <c r="M5784" i="4" s="1"/>
  <c r="A5785" i="9"/>
  <c r="B5785" i="9" s="1"/>
  <c r="O5783" i="4" s="1"/>
  <c r="M5783" i="4" s="1"/>
  <c r="A5784" i="9"/>
  <c r="B5784" i="9" s="1"/>
  <c r="O5782" i="4" s="1"/>
  <c r="M5782" i="4" s="1"/>
  <c r="A5783" i="9"/>
  <c r="B5783" i="9" s="1"/>
  <c r="O5781" i="4" s="1"/>
  <c r="M5781" i="4" s="1"/>
  <c r="A5782" i="9"/>
  <c r="B5782" i="9" s="1"/>
  <c r="O5780" i="4" s="1"/>
  <c r="M5780" i="4" s="1"/>
  <c r="A5781" i="9"/>
  <c r="B5781" i="9" s="1"/>
  <c r="O5779" i="4" s="1"/>
  <c r="M5779" i="4" s="1"/>
  <c r="A5780" i="9"/>
  <c r="B5780" i="9" s="1"/>
  <c r="O5778" i="4" s="1"/>
  <c r="M5778" i="4" s="1"/>
  <c r="A5779" i="9"/>
  <c r="B5779" i="9" s="1"/>
  <c r="O5777" i="4" s="1"/>
  <c r="M5777" i="4" s="1"/>
  <c r="A5778" i="9"/>
  <c r="B5778" i="9" s="1"/>
  <c r="O5776" i="4" s="1"/>
  <c r="M5776" i="4" s="1"/>
  <c r="A5777" i="9"/>
  <c r="B5777" i="9" s="1"/>
  <c r="O5775" i="4" s="1"/>
  <c r="M5775" i="4" s="1"/>
  <c r="A5776" i="9"/>
  <c r="B5776" i="9" s="1"/>
  <c r="O5774" i="4" s="1"/>
  <c r="M5774" i="4" s="1"/>
  <c r="A5775" i="9"/>
  <c r="B5775" i="9" s="1"/>
  <c r="O5773" i="4" s="1"/>
  <c r="M5773" i="4" s="1"/>
  <c r="A5774" i="9"/>
  <c r="B5774" i="9" s="1"/>
  <c r="O5772" i="4" s="1"/>
  <c r="M5772" i="4" s="1"/>
  <c r="A5773" i="9"/>
  <c r="B5773" i="9" s="1"/>
  <c r="O5771" i="4" s="1"/>
  <c r="M5771" i="4" s="1"/>
  <c r="A5772" i="9"/>
  <c r="B5772" i="9" s="1"/>
  <c r="O5770" i="4" s="1"/>
  <c r="M5770" i="4" s="1"/>
  <c r="A5771" i="9"/>
  <c r="B5771" i="9" s="1"/>
  <c r="O5769" i="4" s="1"/>
  <c r="M5769" i="4" s="1"/>
  <c r="A5770" i="9"/>
  <c r="B5770" i="9" s="1"/>
  <c r="O5768" i="4" s="1"/>
  <c r="M5768" i="4" s="1"/>
  <c r="A5769" i="9"/>
  <c r="B5769" i="9" s="1"/>
  <c r="O5767" i="4" s="1"/>
  <c r="M5767" i="4" s="1"/>
  <c r="A5768" i="9"/>
  <c r="B5768" i="9" s="1"/>
  <c r="O5766" i="4" s="1"/>
  <c r="M5766" i="4" s="1"/>
  <c r="A5767" i="9"/>
  <c r="B5767" i="9" s="1"/>
  <c r="O5765" i="4" s="1"/>
  <c r="M5765" i="4" s="1"/>
  <c r="A5766" i="9"/>
  <c r="B5766" i="9" s="1"/>
  <c r="O5764" i="4" s="1"/>
  <c r="M5764" i="4" s="1"/>
  <c r="A5765" i="9"/>
  <c r="B5765" i="9" s="1"/>
  <c r="O5763" i="4" s="1"/>
  <c r="M5763" i="4" s="1"/>
  <c r="A5764" i="9"/>
  <c r="B5764" i="9" s="1"/>
  <c r="O5762" i="4" s="1"/>
  <c r="M5762" i="4" s="1"/>
  <c r="A5763" i="9"/>
  <c r="B5763" i="9" s="1"/>
  <c r="O5761" i="4" s="1"/>
  <c r="M5761" i="4" s="1"/>
  <c r="A5762" i="9"/>
  <c r="B5762" i="9" s="1"/>
  <c r="O5760" i="4" s="1"/>
  <c r="M5760" i="4" s="1"/>
  <c r="A5761" i="9"/>
  <c r="B5761" i="9" s="1"/>
  <c r="O5759" i="4" s="1"/>
  <c r="M5759" i="4" s="1"/>
  <c r="A5760" i="9"/>
  <c r="B5760" i="9" s="1"/>
  <c r="O5758" i="4" s="1"/>
  <c r="M5758" i="4" s="1"/>
  <c r="A5759" i="9"/>
  <c r="B5759" i="9" s="1"/>
  <c r="O5757" i="4" s="1"/>
  <c r="M5757" i="4" s="1"/>
  <c r="A5758" i="9"/>
  <c r="B5758" i="9" s="1"/>
  <c r="O5756" i="4" s="1"/>
  <c r="M5756" i="4" s="1"/>
  <c r="A5757" i="9"/>
  <c r="B5757" i="9" s="1"/>
  <c r="O5755" i="4" s="1"/>
  <c r="M5755" i="4" s="1"/>
  <c r="A5756" i="9"/>
  <c r="B5756" i="9" s="1"/>
  <c r="O5754" i="4" s="1"/>
  <c r="M5754" i="4" s="1"/>
  <c r="A5755" i="9"/>
  <c r="B5755" i="9" s="1"/>
  <c r="O5753" i="4" s="1"/>
  <c r="M5753" i="4" s="1"/>
  <c r="A5754" i="9"/>
  <c r="B5754" i="9" s="1"/>
  <c r="O5752" i="4" s="1"/>
  <c r="M5752" i="4" s="1"/>
  <c r="A5753" i="9"/>
  <c r="B5753" i="9" s="1"/>
  <c r="O5751" i="4" s="1"/>
  <c r="M5751" i="4" s="1"/>
  <c r="A5752" i="9"/>
  <c r="B5752" i="9" s="1"/>
  <c r="O5750" i="4" s="1"/>
  <c r="M5750" i="4" s="1"/>
  <c r="A5751" i="9"/>
  <c r="B5751" i="9" s="1"/>
  <c r="O5749" i="4" s="1"/>
  <c r="M5749" i="4" s="1"/>
  <c r="A5750" i="9"/>
  <c r="B5750" i="9" s="1"/>
  <c r="O5748" i="4" s="1"/>
  <c r="M5748" i="4" s="1"/>
  <c r="A5749" i="9"/>
  <c r="B5749" i="9" s="1"/>
  <c r="O5747" i="4" s="1"/>
  <c r="M5747" i="4" s="1"/>
  <c r="A5748" i="9"/>
  <c r="B5748" i="9" s="1"/>
  <c r="O5746" i="4" s="1"/>
  <c r="M5746" i="4" s="1"/>
  <c r="A5747" i="9"/>
  <c r="B5747" i="9" s="1"/>
  <c r="O5745" i="4" s="1"/>
  <c r="M5745" i="4" s="1"/>
  <c r="A5746" i="9"/>
  <c r="B5746" i="9" s="1"/>
  <c r="O5744" i="4" s="1"/>
  <c r="M5744" i="4" s="1"/>
  <c r="A5745" i="9"/>
  <c r="B5745" i="9" s="1"/>
  <c r="O5743" i="4" s="1"/>
  <c r="M5743" i="4" s="1"/>
  <c r="A5744" i="9"/>
  <c r="B5744" i="9" s="1"/>
  <c r="O5742" i="4" s="1"/>
  <c r="M5742" i="4" s="1"/>
  <c r="A5743" i="9"/>
  <c r="B5743" i="9" s="1"/>
  <c r="O5741" i="4" s="1"/>
  <c r="M5741" i="4" s="1"/>
  <c r="A5742" i="9"/>
  <c r="B5742" i="9" s="1"/>
  <c r="O5740" i="4" s="1"/>
  <c r="M5740" i="4" s="1"/>
  <c r="A5741" i="9"/>
  <c r="B5741" i="9" s="1"/>
  <c r="O5739" i="4" s="1"/>
  <c r="M5739" i="4" s="1"/>
  <c r="A5740" i="9"/>
  <c r="B5740" i="9" s="1"/>
  <c r="O5738" i="4" s="1"/>
  <c r="M5738" i="4" s="1"/>
  <c r="A5739" i="9"/>
  <c r="B5739" i="9" s="1"/>
  <c r="O5737" i="4" s="1"/>
  <c r="M5737" i="4" s="1"/>
  <c r="A5738" i="9"/>
  <c r="B5738" i="9" s="1"/>
  <c r="O5736" i="4" s="1"/>
  <c r="M5736" i="4" s="1"/>
  <c r="A5737" i="9"/>
  <c r="B5737" i="9" s="1"/>
  <c r="O5735" i="4" s="1"/>
  <c r="M5735" i="4" s="1"/>
  <c r="A5736" i="9"/>
  <c r="B5736" i="9" s="1"/>
  <c r="O5734" i="4" s="1"/>
  <c r="M5734" i="4" s="1"/>
  <c r="A5735" i="9"/>
  <c r="B5735" i="9" s="1"/>
  <c r="O5733" i="4" s="1"/>
  <c r="M5733" i="4" s="1"/>
  <c r="A5734" i="9"/>
  <c r="B5734" i="9" s="1"/>
  <c r="O5732" i="4" s="1"/>
  <c r="M5732" i="4" s="1"/>
  <c r="A5733" i="9"/>
  <c r="B5733" i="9" s="1"/>
  <c r="O5731" i="4" s="1"/>
  <c r="M5731" i="4" s="1"/>
  <c r="A5732" i="9"/>
  <c r="B5732" i="9" s="1"/>
  <c r="O5730" i="4" s="1"/>
  <c r="M5730" i="4" s="1"/>
  <c r="A5731" i="9"/>
  <c r="B5731" i="9" s="1"/>
  <c r="O5729" i="4" s="1"/>
  <c r="M5729" i="4" s="1"/>
  <c r="A5730" i="9"/>
  <c r="B5730" i="9" s="1"/>
  <c r="O5728" i="4" s="1"/>
  <c r="M5728" i="4" s="1"/>
  <c r="A5729" i="9"/>
  <c r="B5729" i="9" s="1"/>
  <c r="O5727" i="4" s="1"/>
  <c r="M5727" i="4" s="1"/>
  <c r="A5728" i="9"/>
  <c r="B5728" i="9" s="1"/>
  <c r="O5726" i="4" s="1"/>
  <c r="M5726" i="4" s="1"/>
  <c r="A5727" i="9"/>
  <c r="B5727" i="9" s="1"/>
  <c r="O5725" i="4" s="1"/>
  <c r="M5725" i="4" s="1"/>
  <c r="A5726" i="9"/>
  <c r="B5726" i="9" s="1"/>
  <c r="O5724" i="4" s="1"/>
  <c r="M5724" i="4" s="1"/>
  <c r="A5725" i="9"/>
  <c r="B5725" i="9" s="1"/>
  <c r="O5723" i="4" s="1"/>
  <c r="M5723" i="4" s="1"/>
  <c r="A5724" i="9"/>
  <c r="B5724" i="9" s="1"/>
  <c r="O5722" i="4" s="1"/>
  <c r="M5722" i="4" s="1"/>
  <c r="A5723" i="9"/>
  <c r="B5723" i="9" s="1"/>
  <c r="O5721" i="4" s="1"/>
  <c r="M5721" i="4" s="1"/>
  <c r="A5722" i="9"/>
  <c r="B5722" i="9" s="1"/>
  <c r="O5720" i="4" s="1"/>
  <c r="M5720" i="4" s="1"/>
  <c r="A5721" i="9"/>
  <c r="B5721" i="9" s="1"/>
  <c r="O5719" i="4" s="1"/>
  <c r="M5719" i="4" s="1"/>
  <c r="A5720" i="9"/>
  <c r="B5720" i="9" s="1"/>
  <c r="O5718" i="4" s="1"/>
  <c r="M5718" i="4" s="1"/>
  <c r="A5719" i="9"/>
  <c r="B5719" i="9" s="1"/>
  <c r="O5717" i="4" s="1"/>
  <c r="M5717" i="4" s="1"/>
  <c r="A5718" i="9"/>
  <c r="B5718" i="9" s="1"/>
  <c r="O5716" i="4" s="1"/>
  <c r="M5716" i="4" s="1"/>
  <c r="A5717" i="9"/>
  <c r="B5717" i="9" s="1"/>
  <c r="O5715" i="4" s="1"/>
  <c r="M5715" i="4" s="1"/>
  <c r="A5716" i="9"/>
  <c r="B5716" i="9" s="1"/>
  <c r="O5714" i="4" s="1"/>
  <c r="M5714" i="4" s="1"/>
  <c r="A5715" i="9"/>
  <c r="B5715" i="9" s="1"/>
  <c r="O5713" i="4" s="1"/>
  <c r="M5713" i="4" s="1"/>
  <c r="A5714" i="9"/>
  <c r="B5714" i="9" s="1"/>
  <c r="O5712" i="4" s="1"/>
  <c r="M5712" i="4" s="1"/>
  <c r="A5713" i="9"/>
  <c r="B5713" i="9" s="1"/>
  <c r="O5711" i="4" s="1"/>
  <c r="M5711" i="4" s="1"/>
  <c r="A5712" i="9"/>
  <c r="B5712" i="9" s="1"/>
  <c r="O5710" i="4" s="1"/>
  <c r="M5710" i="4" s="1"/>
  <c r="A5711" i="9"/>
  <c r="B5711" i="9" s="1"/>
  <c r="O5709" i="4" s="1"/>
  <c r="M5709" i="4" s="1"/>
  <c r="A5710" i="9"/>
  <c r="B5710" i="9" s="1"/>
  <c r="O5708" i="4" s="1"/>
  <c r="M5708" i="4" s="1"/>
  <c r="A5709" i="9"/>
  <c r="B5709" i="9" s="1"/>
  <c r="O5707" i="4" s="1"/>
  <c r="M5707" i="4" s="1"/>
  <c r="A5708" i="9"/>
  <c r="B5708" i="9" s="1"/>
  <c r="O5706" i="4" s="1"/>
  <c r="M5706" i="4" s="1"/>
  <c r="A5707" i="9"/>
  <c r="B5707" i="9" s="1"/>
  <c r="O5705" i="4" s="1"/>
  <c r="M5705" i="4" s="1"/>
  <c r="A5706" i="9"/>
  <c r="B5706" i="9" s="1"/>
  <c r="O5704" i="4" s="1"/>
  <c r="M5704" i="4" s="1"/>
  <c r="A5705" i="9"/>
  <c r="B5705" i="9" s="1"/>
  <c r="O5703" i="4" s="1"/>
  <c r="M5703" i="4" s="1"/>
  <c r="A5704" i="9"/>
  <c r="B5704" i="9" s="1"/>
  <c r="O5702" i="4" s="1"/>
  <c r="M5702" i="4" s="1"/>
  <c r="A5703" i="9"/>
  <c r="B5703" i="9" s="1"/>
  <c r="O5701" i="4" s="1"/>
  <c r="M5701" i="4" s="1"/>
  <c r="A5702" i="9"/>
  <c r="B5702" i="9" s="1"/>
  <c r="O5700" i="4" s="1"/>
  <c r="M5700" i="4" s="1"/>
  <c r="A5701" i="9"/>
  <c r="B5701" i="9" s="1"/>
  <c r="O5699" i="4" s="1"/>
  <c r="M5699" i="4" s="1"/>
  <c r="A5700" i="9"/>
  <c r="B5700" i="9" s="1"/>
  <c r="O5698" i="4" s="1"/>
  <c r="M5698" i="4" s="1"/>
  <c r="A5699" i="9"/>
  <c r="B5699" i="9" s="1"/>
  <c r="O5697" i="4" s="1"/>
  <c r="M5697" i="4" s="1"/>
  <c r="A5698" i="9"/>
  <c r="B5698" i="9" s="1"/>
  <c r="O5696" i="4" s="1"/>
  <c r="M5696" i="4" s="1"/>
  <c r="A5697" i="9"/>
  <c r="B5697" i="9" s="1"/>
  <c r="O5695" i="4" s="1"/>
  <c r="M5695" i="4" s="1"/>
  <c r="A5696" i="9"/>
  <c r="B5696" i="9" s="1"/>
  <c r="O5694" i="4" s="1"/>
  <c r="M5694" i="4" s="1"/>
  <c r="A5695" i="9"/>
  <c r="B5695" i="9" s="1"/>
  <c r="O5693" i="4" s="1"/>
  <c r="M5693" i="4" s="1"/>
  <c r="A5694" i="9"/>
  <c r="B5694" i="9" s="1"/>
  <c r="O5692" i="4" s="1"/>
  <c r="M5692" i="4" s="1"/>
  <c r="A5693" i="9"/>
  <c r="B5693" i="9" s="1"/>
  <c r="O5691" i="4" s="1"/>
  <c r="M5691" i="4" s="1"/>
  <c r="A5692" i="9"/>
  <c r="B5692" i="9" s="1"/>
  <c r="O5690" i="4" s="1"/>
  <c r="M5690" i="4" s="1"/>
  <c r="A5691" i="9"/>
  <c r="B5691" i="9" s="1"/>
  <c r="O5689" i="4" s="1"/>
  <c r="M5689" i="4" s="1"/>
  <c r="A5690" i="9"/>
  <c r="B5690" i="9" s="1"/>
  <c r="O5688" i="4" s="1"/>
  <c r="M5688" i="4" s="1"/>
  <c r="A5689" i="9"/>
  <c r="B5689" i="9" s="1"/>
  <c r="O5687" i="4" s="1"/>
  <c r="M5687" i="4" s="1"/>
  <c r="A5688" i="9"/>
  <c r="B5688" i="9" s="1"/>
  <c r="O5686" i="4" s="1"/>
  <c r="M5686" i="4" s="1"/>
  <c r="A5687" i="9"/>
  <c r="B5687" i="9" s="1"/>
  <c r="O5685" i="4" s="1"/>
  <c r="M5685" i="4" s="1"/>
  <c r="A5686" i="9"/>
  <c r="B5686" i="9" s="1"/>
  <c r="O5684" i="4" s="1"/>
  <c r="M5684" i="4" s="1"/>
  <c r="A5685" i="9"/>
  <c r="B5685" i="9" s="1"/>
  <c r="O5683" i="4" s="1"/>
  <c r="M5683" i="4" s="1"/>
  <c r="A5684" i="9"/>
  <c r="B5684" i="9" s="1"/>
  <c r="O5682" i="4" s="1"/>
  <c r="M5682" i="4" s="1"/>
  <c r="A5683" i="9"/>
  <c r="B5683" i="9" s="1"/>
  <c r="O5681" i="4" s="1"/>
  <c r="M5681" i="4" s="1"/>
  <c r="A5682" i="9"/>
  <c r="B5682" i="9" s="1"/>
  <c r="O5680" i="4" s="1"/>
  <c r="M5680" i="4" s="1"/>
  <c r="A5681" i="9"/>
  <c r="B5681" i="9" s="1"/>
  <c r="O5679" i="4" s="1"/>
  <c r="M5679" i="4" s="1"/>
  <c r="A5680" i="9"/>
  <c r="B5680" i="9" s="1"/>
  <c r="O5678" i="4" s="1"/>
  <c r="M5678" i="4" s="1"/>
  <c r="A5679" i="9"/>
  <c r="B5679" i="9" s="1"/>
  <c r="O5677" i="4" s="1"/>
  <c r="M5677" i="4" s="1"/>
  <c r="A5678" i="9"/>
  <c r="B5678" i="9" s="1"/>
  <c r="O5676" i="4" s="1"/>
  <c r="M5676" i="4" s="1"/>
  <c r="A5677" i="9"/>
  <c r="B5677" i="9" s="1"/>
  <c r="O5675" i="4" s="1"/>
  <c r="M5675" i="4" s="1"/>
  <c r="A5676" i="9"/>
  <c r="B5676" i="9" s="1"/>
  <c r="O5674" i="4" s="1"/>
  <c r="M5674" i="4" s="1"/>
  <c r="A5675" i="9"/>
  <c r="B5675" i="9" s="1"/>
  <c r="O5673" i="4" s="1"/>
  <c r="M5673" i="4" s="1"/>
  <c r="A5674" i="9"/>
  <c r="B5674" i="9" s="1"/>
  <c r="O5672" i="4" s="1"/>
  <c r="M5672" i="4" s="1"/>
  <c r="A5673" i="9"/>
  <c r="B5673" i="9" s="1"/>
  <c r="O5671" i="4" s="1"/>
  <c r="M5671" i="4" s="1"/>
  <c r="A5672" i="9"/>
  <c r="B5672" i="9" s="1"/>
  <c r="O5670" i="4" s="1"/>
  <c r="M5670" i="4" s="1"/>
  <c r="A5671" i="9"/>
  <c r="B5671" i="9" s="1"/>
  <c r="O5669" i="4" s="1"/>
  <c r="M5669" i="4" s="1"/>
  <c r="A5670" i="9"/>
  <c r="B5670" i="9" s="1"/>
  <c r="O5668" i="4" s="1"/>
  <c r="M5668" i="4" s="1"/>
  <c r="A5669" i="9"/>
  <c r="B5669" i="9" s="1"/>
  <c r="O5667" i="4" s="1"/>
  <c r="M5667" i="4" s="1"/>
  <c r="A5668" i="9"/>
  <c r="B5668" i="9" s="1"/>
  <c r="O5666" i="4" s="1"/>
  <c r="M5666" i="4" s="1"/>
  <c r="A5667" i="9"/>
  <c r="B5667" i="9" s="1"/>
  <c r="O5665" i="4" s="1"/>
  <c r="M5665" i="4" s="1"/>
  <c r="A5666" i="9"/>
  <c r="B5666" i="9" s="1"/>
  <c r="O5664" i="4" s="1"/>
  <c r="M5664" i="4" s="1"/>
  <c r="A5665" i="9"/>
  <c r="B5665" i="9" s="1"/>
  <c r="O5663" i="4" s="1"/>
  <c r="M5663" i="4" s="1"/>
  <c r="A5664" i="9"/>
  <c r="B5664" i="9" s="1"/>
  <c r="O5662" i="4" s="1"/>
  <c r="M5662" i="4" s="1"/>
  <c r="A5663" i="9"/>
  <c r="B5663" i="9" s="1"/>
  <c r="O5661" i="4" s="1"/>
  <c r="M5661" i="4" s="1"/>
  <c r="A5662" i="9"/>
  <c r="B5662" i="9" s="1"/>
  <c r="O5660" i="4" s="1"/>
  <c r="M5660" i="4" s="1"/>
  <c r="A5661" i="9"/>
  <c r="B5661" i="9" s="1"/>
  <c r="O5659" i="4" s="1"/>
  <c r="M5659" i="4" s="1"/>
  <c r="A5660" i="9"/>
  <c r="B5660" i="9" s="1"/>
  <c r="O5658" i="4" s="1"/>
  <c r="M5658" i="4" s="1"/>
  <c r="A5659" i="9"/>
  <c r="B5659" i="9" s="1"/>
  <c r="O5657" i="4" s="1"/>
  <c r="M5657" i="4" s="1"/>
  <c r="A5658" i="9"/>
  <c r="B5658" i="9" s="1"/>
  <c r="O5656" i="4" s="1"/>
  <c r="M5656" i="4" s="1"/>
  <c r="A5657" i="9"/>
  <c r="B5657" i="9" s="1"/>
  <c r="O5655" i="4" s="1"/>
  <c r="M5655" i="4" s="1"/>
  <c r="A5656" i="9"/>
  <c r="B5656" i="9" s="1"/>
  <c r="O5654" i="4" s="1"/>
  <c r="M5654" i="4" s="1"/>
  <c r="A5655" i="9"/>
  <c r="B5655" i="9" s="1"/>
  <c r="O5653" i="4" s="1"/>
  <c r="M5653" i="4" s="1"/>
  <c r="A5654" i="9"/>
  <c r="B5654" i="9" s="1"/>
  <c r="O5652" i="4" s="1"/>
  <c r="M5652" i="4" s="1"/>
  <c r="A5653" i="9"/>
  <c r="B5653" i="9" s="1"/>
  <c r="O5651" i="4" s="1"/>
  <c r="M5651" i="4" s="1"/>
  <c r="A5652" i="9"/>
  <c r="B5652" i="9" s="1"/>
  <c r="O5650" i="4" s="1"/>
  <c r="M5650" i="4" s="1"/>
  <c r="A5651" i="9"/>
  <c r="B5651" i="9" s="1"/>
  <c r="O5649" i="4" s="1"/>
  <c r="M5649" i="4" s="1"/>
  <c r="A5650" i="9"/>
  <c r="B5650" i="9" s="1"/>
  <c r="O5648" i="4" s="1"/>
  <c r="M5648" i="4" s="1"/>
  <c r="A5649" i="9"/>
  <c r="B5649" i="9" s="1"/>
  <c r="O5647" i="4" s="1"/>
  <c r="M5647" i="4" s="1"/>
  <c r="A5648" i="9"/>
  <c r="B5648" i="9" s="1"/>
  <c r="O5646" i="4" s="1"/>
  <c r="M5646" i="4" s="1"/>
  <c r="A5647" i="9"/>
  <c r="B5647" i="9" s="1"/>
  <c r="O5645" i="4" s="1"/>
  <c r="M5645" i="4" s="1"/>
  <c r="A5646" i="9"/>
  <c r="B5646" i="9" s="1"/>
  <c r="O5644" i="4" s="1"/>
  <c r="M5644" i="4" s="1"/>
  <c r="A5645" i="9"/>
  <c r="B5645" i="9" s="1"/>
  <c r="O5643" i="4" s="1"/>
  <c r="M5643" i="4" s="1"/>
  <c r="A5644" i="9"/>
  <c r="B5644" i="9" s="1"/>
  <c r="O5642" i="4" s="1"/>
  <c r="M5642" i="4" s="1"/>
  <c r="A5643" i="9"/>
  <c r="B5643" i="9" s="1"/>
  <c r="O5641" i="4" s="1"/>
  <c r="M5641" i="4" s="1"/>
  <c r="A5642" i="9"/>
  <c r="B5642" i="9" s="1"/>
  <c r="O5640" i="4" s="1"/>
  <c r="M5640" i="4" s="1"/>
  <c r="A5641" i="9"/>
  <c r="B5641" i="9" s="1"/>
  <c r="O5639" i="4" s="1"/>
  <c r="M5639" i="4" s="1"/>
  <c r="A5640" i="9"/>
  <c r="B5640" i="9" s="1"/>
  <c r="O5638" i="4" s="1"/>
  <c r="M5638" i="4" s="1"/>
  <c r="A5639" i="9"/>
  <c r="B5639" i="9" s="1"/>
  <c r="O5637" i="4" s="1"/>
  <c r="M5637" i="4" s="1"/>
  <c r="A5638" i="9"/>
  <c r="B5638" i="9" s="1"/>
  <c r="O5636" i="4" s="1"/>
  <c r="M5636" i="4" s="1"/>
  <c r="A5637" i="9"/>
  <c r="B5637" i="9" s="1"/>
  <c r="O5635" i="4" s="1"/>
  <c r="M5635" i="4" s="1"/>
  <c r="A5636" i="9"/>
  <c r="B5636" i="9" s="1"/>
  <c r="O5634" i="4" s="1"/>
  <c r="M5634" i="4" s="1"/>
  <c r="A5635" i="9"/>
  <c r="B5635" i="9" s="1"/>
  <c r="O5633" i="4" s="1"/>
  <c r="M5633" i="4" s="1"/>
  <c r="A5634" i="9"/>
  <c r="B5634" i="9" s="1"/>
  <c r="O5632" i="4" s="1"/>
  <c r="M5632" i="4" s="1"/>
  <c r="A5633" i="9"/>
  <c r="B5633" i="9" s="1"/>
  <c r="O5631" i="4" s="1"/>
  <c r="M5631" i="4" s="1"/>
  <c r="A5632" i="9"/>
  <c r="B5632" i="9" s="1"/>
  <c r="O5630" i="4" s="1"/>
  <c r="M5630" i="4" s="1"/>
  <c r="A5631" i="9"/>
  <c r="B5631" i="9" s="1"/>
  <c r="O5629" i="4" s="1"/>
  <c r="M5629" i="4" s="1"/>
  <c r="A5630" i="9"/>
  <c r="B5630" i="9" s="1"/>
  <c r="O5628" i="4" s="1"/>
  <c r="M5628" i="4" s="1"/>
  <c r="A5629" i="9"/>
  <c r="B5629" i="9" s="1"/>
  <c r="O5627" i="4" s="1"/>
  <c r="M5627" i="4" s="1"/>
  <c r="A5628" i="9"/>
  <c r="B5628" i="9" s="1"/>
  <c r="O5626" i="4" s="1"/>
  <c r="M5626" i="4" s="1"/>
  <c r="A5627" i="9"/>
  <c r="B5627" i="9" s="1"/>
  <c r="O5625" i="4" s="1"/>
  <c r="M5625" i="4" s="1"/>
  <c r="A5626" i="9"/>
  <c r="B5626" i="9" s="1"/>
  <c r="O5624" i="4" s="1"/>
  <c r="M5624" i="4" s="1"/>
  <c r="A5625" i="9"/>
  <c r="B5625" i="9" s="1"/>
  <c r="O5623" i="4" s="1"/>
  <c r="M5623" i="4" s="1"/>
  <c r="A5624" i="9"/>
  <c r="B5624" i="9" s="1"/>
  <c r="O5622" i="4" s="1"/>
  <c r="M5622" i="4" s="1"/>
  <c r="A5623" i="9"/>
  <c r="B5623" i="9" s="1"/>
  <c r="O5621" i="4" s="1"/>
  <c r="M5621" i="4" s="1"/>
  <c r="A5622" i="9"/>
  <c r="B5622" i="9" s="1"/>
  <c r="O5620" i="4" s="1"/>
  <c r="M5620" i="4" s="1"/>
  <c r="A5621" i="9"/>
  <c r="B5621" i="9" s="1"/>
  <c r="O5619" i="4" s="1"/>
  <c r="M5619" i="4" s="1"/>
  <c r="A5620" i="9"/>
  <c r="B5620" i="9" s="1"/>
  <c r="O5618" i="4" s="1"/>
  <c r="M5618" i="4" s="1"/>
  <c r="A5619" i="9"/>
  <c r="B5619" i="9" s="1"/>
  <c r="O5617" i="4" s="1"/>
  <c r="M5617" i="4" s="1"/>
  <c r="A5618" i="9"/>
  <c r="B5618" i="9" s="1"/>
  <c r="O5616" i="4" s="1"/>
  <c r="M5616" i="4" s="1"/>
  <c r="A5617" i="9"/>
  <c r="B5617" i="9" s="1"/>
  <c r="O5615" i="4" s="1"/>
  <c r="M5615" i="4" s="1"/>
  <c r="A5616" i="9"/>
  <c r="B5616" i="9" s="1"/>
  <c r="O5614" i="4" s="1"/>
  <c r="M5614" i="4" s="1"/>
  <c r="A5615" i="9"/>
  <c r="B5615" i="9" s="1"/>
  <c r="O5613" i="4" s="1"/>
  <c r="M5613" i="4" s="1"/>
  <c r="A5614" i="9"/>
  <c r="B5614" i="9" s="1"/>
  <c r="O5612" i="4" s="1"/>
  <c r="M5612" i="4" s="1"/>
  <c r="A5613" i="9"/>
  <c r="B5613" i="9" s="1"/>
  <c r="O5611" i="4" s="1"/>
  <c r="M5611" i="4" s="1"/>
  <c r="A5612" i="9"/>
  <c r="B5612" i="9" s="1"/>
  <c r="O5610" i="4" s="1"/>
  <c r="M5610" i="4" s="1"/>
  <c r="A5611" i="9"/>
  <c r="B5611" i="9" s="1"/>
  <c r="O5609" i="4" s="1"/>
  <c r="M5609" i="4" s="1"/>
  <c r="A5610" i="9"/>
  <c r="B5610" i="9" s="1"/>
  <c r="O5608" i="4" s="1"/>
  <c r="M5608" i="4" s="1"/>
  <c r="A5609" i="9"/>
  <c r="B5609" i="9" s="1"/>
  <c r="O5607" i="4" s="1"/>
  <c r="M5607" i="4" s="1"/>
  <c r="A5608" i="9"/>
  <c r="B5608" i="9" s="1"/>
  <c r="O5606" i="4" s="1"/>
  <c r="M5606" i="4" s="1"/>
  <c r="A5607" i="9"/>
  <c r="B5607" i="9" s="1"/>
  <c r="O5605" i="4" s="1"/>
  <c r="M5605" i="4" s="1"/>
  <c r="A5606" i="9"/>
  <c r="B5606" i="9" s="1"/>
  <c r="O5604" i="4" s="1"/>
  <c r="M5604" i="4" s="1"/>
  <c r="A5605" i="9"/>
  <c r="B5605" i="9" s="1"/>
  <c r="O5603" i="4" s="1"/>
  <c r="M5603" i="4" s="1"/>
  <c r="A5604" i="9"/>
  <c r="B5604" i="9" s="1"/>
  <c r="O5602" i="4" s="1"/>
  <c r="M5602" i="4" s="1"/>
  <c r="A5603" i="9"/>
  <c r="B5603" i="9" s="1"/>
  <c r="O5601" i="4" s="1"/>
  <c r="M5601" i="4" s="1"/>
  <c r="A5602" i="9"/>
  <c r="B5602" i="9" s="1"/>
  <c r="O5600" i="4" s="1"/>
  <c r="M5600" i="4" s="1"/>
  <c r="A5601" i="9"/>
  <c r="B5601" i="9" s="1"/>
  <c r="O5599" i="4" s="1"/>
  <c r="M5599" i="4" s="1"/>
  <c r="A5600" i="9"/>
  <c r="B5600" i="9" s="1"/>
  <c r="O5598" i="4" s="1"/>
  <c r="M5598" i="4" s="1"/>
  <c r="A5599" i="9"/>
  <c r="B5599" i="9" s="1"/>
  <c r="O5597" i="4" s="1"/>
  <c r="M5597" i="4" s="1"/>
  <c r="A5598" i="9"/>
  <c r="B5598" i="9" s="1"/>
  <c r="O5596" i="4" s="1"/>
  <c r="M5596" i="4" s="1"/>
  <c r="A5597" i="9"/>
  <c r="B5597" i="9" s="1"/>
  <c r="O5595" i="4" s="1"/>
  <c r="M5595" i="4" s="1"/>
  <c r="A5596" i="9"/>
  <c r="B5596" i="9" s="1"/>
  <c r="O5594" i="4" s="1"/>
  <c r="M5594" i="4" s="1"/>
  <c r="A5595" i="9"/>
  <c r="B5595" i="9" s="1"/>
  <c r="O5593" i="4" s="1"/>
  <c r="M5593" i="4" s="1"/>
  <c r="A5594" i="9"/>
  <c r="B5594" i="9" s="1"/>
  <c r="O5592" i="4" s="1"/>
  <c r="M5592" i="4" s="1"/>
  <c r="A5593" i="9"/>
  <c r="B5593" i="9" s="1"/>
  <c r="O5591" i="4" s="1"/>
  <c r="M5591" i="4" s="1"/>
  <c r="A5592" i="9"/>
  <c r="B5592" i="9" s="1"/>
  <c r="O5590" i="4" s="1"/>
  <c r="M5590" i="4" s="1"/>
  <c r="A5591" i="9"/>
  <c r="B5591" i="9" s="1"/>
  <c r="O5589" i="4" s="1"/>
  <c r="M5589" i="4" s="1"/>
  <c r="A5590" i="9"/>
  <c r="B5590" i="9" s="1"/>
  <c r="O5588" i="4" s="1"/>
  <c r="M5588" i="4" s="1"/>
  <c r="A5589" i="9"/>
  <c r="B5589" i="9" s="1"/>
  <c r="O5587" i="4" s="1"/>
  <c r="M5587" i="4" s="1"/>
  <c r="A5588" i="9"/>
  <c r="B5588" i="9" s="1"/>
  <c r="O5586" i="4" s="1"/>
  <c r="M5586" i="4" s="1"/>
  <c r="A5587" i="9"/>
  <c r="B5587" i="9" s="1"/>
  <c r="O5585" i="4" s="1"/>
  <c r="M5585" i="4" s="1"/>
  <c r="A5586" i="9"/>
  <c r="B5586" i="9" s="1"/>
  <c r="O5584" i="4" s="1"/>
  <c r="M5584" i="4" s="1"/>
  <c r="A5585" i="9"/>
  <c r="B5585" i="9" s="1"/>
  <c r="O5583" i="4" s="1"/>
  <c r="M5583" i="4" s="1"/>
  <c r="A5584" i="9"/>
  <c r="B5584" i="9" s="1"/>
  <c r="O5582" i="4" s="1"/>
  <c r="M5582" i="4" s="1"/>
  <c r="A5583" i="9"/>
  <c r="B5583" i="9" s="1"/>
  <c r="O5581" i="4" s="1"/>
  <c r="M5581" i="4" s="1"/>
  <c r="A5582" i="9"/>
  <c r="B5582" i="9" s="1"/>
  <c r="O5580" i="4" s="1"/>
  <c r="M5580" i="4" s="1"/>
  <c r="A5581" i="9"/>
  <c r="B5581" i="9" s="1"/>
  <c r="O5579" i="4" s="1"/>
  <c r="M5579" i="4" s="1"/>
  <c r="A5580" i="9"/>
  <c r="B5580" i="9" s="1"/>
  <c r="O5578" i="4" s="1"/>
  <c r="M5578" i="4" s="1"/>
  <c r="A5579" i="9"/>
  <c r="B5579" i="9" s="1"/>
  <c r="O5577" i="4" s="1"/>
  <c r="M5577" i="4" s="1"/>
  <c r="A5578" i="9"/>
  <c r="B5578" i="9" s="1"/>
  <c r="O5576" i="4" s="1"/>
  <c r="M5576" i="4" s="1"/>
  <c r="A5577" i="9"/>
  <c r="B5577" i="9" s="1"/>
  <c r="O5575" i="4" s="1"/>
  <c r="M5575" i="4" s="1"/>
  <c r="A5576" i="9"/>
  <c r="B5576" i="9" s="1"/>
  <c r="O5574" i="4" s="1"/>
  <c r="M5574" i="4" s="1"/>
  <c r="A5575" i="9"/>
  <c r="B5575" i="9" s="1"/>
  <c r="O5573" i="4" s="1"/>
  <c r="M5573" i="4" s="1"/>
  <c r="A5574" i="9"/>
  <c r="B5574" i="9" s="1"/>
  <c r="O5572" i="4" s="1"/>
  <c r="M5572" i="4" s="1"/>
  <c r="A5573" i="9"/>
  <c r="B5573" i="9" s="1"/>
  <c r="O5571" i="4" s="1"/>
  <c r="M5571" i="4" s="1"/>
  <c r="A5572" i="9"/>
  <c r="B5572" i="9" s="1"/>
  <c r="O5570" i="4" s="1"/>
  <c r="M5570" i="4" s="1"/>
  <c r="A5571" i="9"/>
  <c r="B5571" i="9" s="1"/>
  <c r="O5569" i="4" s="1"/>
  <c r="M5569" i="4" s="1"/>
  <c r="A5570" i="9"/>
  <c r="B5570" i="9" s="1"/>
  <c r="O5568" i="4" s="1"/>
  <c r="M5568" i="4" s="1"/>
  <c r="A5569" i="9"/>
  <c r="B5569" i="9" s="1"/>
  <c r="O5567" i="4" s="1"/>
  <c r="M5567" i="4" s="1"/>
  <c r="A5568" i="9"/>
  <c r="B5568" i="9" s="1"/>
  <c r="O5566" i="4" s="1"/>
  <c r="M5566" i="4" s="1"/>
  <c r="A5567" i="9"/>
  <c r="B5567" i="9" s="1"/>
  <c r="O5565" i="4" s="1"/>
  <c r="M5565" i="4" s="1"/>
  <c r="A5566" i="9"/>
  <c r="B5566" i="9" s="1"/>
  <c r="O5564" i="4" s="1"/>
  <c r="M5564" i="4" s="1"/>
  <c r="A5565" i="9"/>
  <c r="B5565" i="9" s="1"/>
  <c r="O5563" i="4" s="1"/>
  <c r="M5563" i="4" s="1"/>
  <c r="A5564" i="9"/>
  <c r="B5564" i="9" s="1"/>
  <c r="O5562" i="4" s="1"/>
  <c r="M5562" i="4" s="1"/>
  <c r="A5563" i="9"/>
  <c r="B5563" i="9" s="1"/>
  <c r="O5561" i="4" s="1"/>
  <c r="M5561" i="4" s="1"/>
  <c r="A5562" i="9"/>
  <c r="B5562" i="9" s="1"/>
  <c r="O5560" i="4" s="1"/>
  <c r="M5560" i="4" s="1"/>
  <c r="A5561" i="9"/>
  <c r="B5561" i="9" s="1"/>
  <c r="O5559" i="4" s="1"/>
  <c r="M5559" i="4" s="1"/>
  <c r="A5560" i="9"/>
  <c r="B5560" i="9" s="1"/>
  <c r="O5558" i="4" s="1"/>
  <c r="M5558" i="4" s="1"/>
  <c r="A5559" i="9"/>
  <c r="B5559" i="9" s="1"/>
  <c r="O5557" i="4" s="1"/>
  <c r="M5557" i="4" s="1"/>
  <c r="A5558" i="9"/>
  <c r="B5558" i="9" s="1"/>
  <c r="O5556" i="4" s="1"/>
  <c r="M5556" i="4" s="1"/>
  <c r="A5557" i="9"/>
  <c r="B5557" i="9" s="1"/>
  <c r="O5555" i="4" s="1"/>
  <c r="M5555" i="4" s="1"/>
  <c r="A5556" i="9"/>
  <c r="B5556" i="9" s="1"/>
  <c r="O5554" i="4" s="1"/>
  <c r="M5554" i="4" s="1"/>
  <c r="A5555" i="9"/>
  <c r="B5555" i="9" s="1"/>
  <c r="O5553" i="4" s="1"/>
  <c r="M5553" i="4" s="1"/>
  <c r="A5554" i="9"/>
  <c r="B5554" i="9" s="1"/>
  <c r="O5552" i="4" s="1"/>
  <c r="M5552" i="4" s="1"/>
  <c r="A5553" i="9"/>
  <c r="B5553" i="9" s="1"/>
  <c r="O5551" i="4" s="1"/>
  <c r="M5551" i="4" s="1"/>
  <c r="A5552" i="9"/>
  <c r="B5552" i="9" s="1"/>
  <c r="O5550" i="4" s="1"/>
  <c r="M5550" i="4" s="1"/>
  <c r="A5551" i="9"/>
  <c r="B5551" i="9" s="1"/>
  <c r="O5549" i="4" s="1"/>
  <c r="M5549" i="4" s="1"/>
  <c r="A5550" i="9"/>
  <c r="B5550" i="9" s="1"/>
  <c r="O5548" i="4" s="1"/>
  <c r="M5548" i="4" s="1"/>
  <c r="A5549" i="9"/>
  <c r="B5549" i="9" s="1"/>
  <c r="O5547" i="4" s="1"/>
  <c r="M5547" i="4" s="1"/>
  <c r="A5548" i="9"/>
  <c r="B5548" i="9" s="1"/>
  <c r="O5546" i="4" s="1"/>
  <c r="M5546" i="4" s="1"/>
  <c r="A5547" i="9"/>
  <c r="B5547" i="9" s="1"/>
  <c r="O5545" i="4" s="1"/>
  <c r="M5545" i="4" s="1"/>
  <c r="A5546" i="9"/>
  <c r="B5546" i="9" s="1"/>
  <c r="O5544" i="4" s="1"/>
  <c r="M5544" i="4" s="1"/>
  <c r="A5545" i="9"/>
  <c r="B5545" i="9" s="1"/>
  <c r="O5543" i="4" s="1"/>
  <c r="M5543" i="4" s="1"/>
  <c r="A5544" i="9"/>
  <c r="B5544" i="9" s="1"/>
  <c r="O5542" i="4" s="1"/>
  <c r="M5542" i="4" s="1"/>
  <c r="A5543" i="9"/>
  <c r="B5543" i="9" s="1"/>
  <c r="O5541" i="4" s="1"/>
  <c r="M5541" i="4" s="1"/>
  <c r="A5542" i="9"/>
  <c r="B5542" i="9" s="1"/>
  <c r="O5540" i="4" s="1"/>
  <c r="M5540" i="4" s="1"/>
  <c r="A5541" i="9"/>
  <c r="B5541" i="9" s="1"/>
  <c r="O5539" i="4" s="1"/>
  <c r="M5539" i="4" s="1"/>
  <c r="A5540" i="9"/>
  <c r="B5540" i="9" s="1"/>
  <c r="O5538" i="4" s="1"/>
  <c r="M5538" i="4" s="1"/>
  <c r="A5539" i="9"/>
  <c r="B5539" i="9" s="1"/>
  <c r="O5537" i="4" s="1"/>
  <c r="M5537" i="4" s="1"/>
  <c r="A5538" i="9"/>
  <c r="B5538" i="9" s="1"/>
  <c r="O5536" i="4" s="1"/>
  <c r="M5536" i="4" s="1"/>
  <c r="A5537" i="9"/>
  <c r="B5537" i="9" s="1"/>
  <c r="O5535" i="4" s="1"/>
  <c r="M5535" i="4" s="1"/>
  <c r="A5536" i="9"/>
  <c r="B5536" i="9" s="1"/>
  <c r="O5534" i="4" s="1"/>
  <c r="M5534" i="4" s="1"/>
  <c r="A5535" i="9"/>
  <c r="B5535" i="9" s="1"/>
  <c r="O5533" i="4" s="1"/>
  <c r="M5533" i="4" s="1"/>
  <c r="A5534" i="9"/>
  <c r="B5534" i="9" s="1"/>
  <c r="O5532" i="4" s="1"/>
  <c r="M5532" i="4" s="1"/>
  <c r="A5533" i="9"/>
  <c r="B5533" i="9" s="1"/>
  <c r="O5531" i="4" s="1"/>
  <c r="M5531" i="4" s="1"/>
  <c r="A5532" i="9"/>
  <c r="B5532" i="9" s="1"/>
  <c r="O5530" i="4" s="1"/>
  <c r="M5530" i="4" s="1"/>
  <c r="A5531" i="9"/>
  <c r="B5531" i="9" s="1"/>
  <c r="O5529" i="4" s="1"/>
  <c r="M5529" i="4" s="1"/>
  <c r="A5530" i="9"/>
  <c r="B5530" i="9" s="1"/>
  <c r="O5528" i="4" s="1"/>
  <c r="M5528" i="4" s="1"/>
  <c r="A5529" i="9"/>
  <c r="B5529" i="9" s="1"/>
  <c r="O5527" i="4" s="1"/>
  <c r="M5527" i="4" s="1"/>
  <c r="A5528" i="9"/>
  <c r="B5528" i="9" s="1"/>
  <c r="O5526" i="4" s="1"/>
  <c r="M5526" i="4" s="1"/>
  <c r="A5527" i="9"/>
  <c r="B5527" i="9" s="1"/>
  <c r="O5525" i="4" s="1"/>
  <c r="M5525" i="4" s="1"/>
  <c r="A5526" i="9"/>
  <c r="B5526" i="9" s="1"/>
  <c r="O5524" i="4" s="1"/>
  <c r="M5524" i="4" s="1"/>
  <c r="A5525" i="9"/>
  <c r="B5525" i="9" s="1"/>
  <c r="O5523" i="4" s="1"/>
  <c r="M5523" i="4" s="1"/>
  <c r="A5524" i="9"/>
  <c r="B5524" i="9" s="1"/>
  <c r="O5522" i="4" s="1"/>
  <c r="M5522" i="4" s="1"/>
  <c r="A5523" i="9"/>
  <c r="B5523" i="9" s="1"/>
  <c r="O5521" i="4" s="1"/>
  <c r="M5521" i="4" s="1"/>
  <c r="A5522" i="9"/>
  <c r="B5522" i="9" s="1"/>
  <c r="O5520" i="4" s="1"/>
  <c r="M5520" i="4" s="1"/>
  <c r="A5521" i="9"/>
  <c r="B5521" i="9" s="1"/>
  <c r="O5519" i="4" s="1"/>
  <c r="M5519" i="4" s="1"/>
  <c r="A5520" i="9"/>
  <c r="B5520" i="9" s="1"/>
  <c r="O5518" i="4" s="1"/>
  <c r="M5518" i="4" s="1"/>
  <c r="A5519" i="9"/>
  <c r="B5519" i="9" s="1"/>
  <c r="O5517" i="4" s="1"/>
  <c r="M5517" i="4" s="1"/>
  <c r="A5518" i="9"/>
  <c r="B5518" i="9" s="1"/>
  <c r="O5516" i="4" s="1"/>
  <c r="M5516" i="4" s="1"/>
  <c r="A5517" i="9"/>
  <c r="B5517" i="9" s="1"/>
  <c r="O5515" i="4" s="1"/>
  <c r="M5515" i="4" s="1"/>
  <c r="A5516" i="9"/>
  <c r="B5516" i="9" s="1"/>
  <c r="O5514" i="4" s="1"/>
  <c r="M5514" i="4" s="1"/>
  <c r="A5515" i="9"/>
  <c r="B5515" i="9" s="1"/>
  <c r="O5513" i="4" s="1"/>
  <c r="M5513" i="4" s="1"/>
  <c r="A5514" i="9"/>
  <c r="B5514" i="9" s="1"/>
  <c r="O5512" i="4" s="1"/>
  <c r="M5512" i="4" s="1"/>
  <c r="A5513" i="9"/>
  <c r="B5513" i="9" s="1"/>
  <c r="O5511" i="4" s="1"/>
  <c r="M5511" i="4" s="1"/>
  <c r="A5512" i="9"/>
  <c r="B5512" i="9" s="1"/>
  <c r="O5510" i="4" s="1"/>
  <c r="M5510" i="4" s="1"/>
  <c r="A5511" i="9"/>
  <c r="B5511" i="9" s="1"/>
  <c r="O5509" i="4" s="1"/>
  <c r="M5509" i="4" s="1"/>
  <c r="A5510" i="9"/>
  <c r="B5510" i="9" s="1"/>
  <c r="O5508" i="4" s="1"/>
  <c r="M5508" i="4" s="1"/>
  <c r="A5509" i="9"/>
  <c r="B5509" i="9" s="1"/>
  <c r="O5507" i="4" s="1"/>
  <c r="M5507" i="4" s="1"/>
  <c r="A5508" i="9"/>
  <c r="B5508" i="9" s="1"/>
  <c r="O5506" i="4" s="1"/>
  <c r="M5506" i="4" s="1"/>
  <c r="A5507" i="9"/>
  <c r="B5507" i="9" s="1"/>
  <c r="O5505" i="4" s="1"/>
  <c r="M5505" i="4" s="1"/>
  <c r="A5506" i="9"/>
  <c r="B5506" i="9" s="1"/>
  <c r="O5504" i="4" s="1"/>
  <c r="M5504" i="4" s="1"/>
  <c r="A5505" i="9"/>
  <c r="B5505" i="9" s="1"/>
  <c r="O5503" i="4" s="1"/>
  <c r="M5503" i="4" s="1"/>
  <c r="A5504" i="9"/>
  <c r="B5504" i="9" s="1"/>
  <c r="O5502" i="4" s="1"/>
  <c r="M5502" i="4" s="1"/>
  <c r="A5503" i="9"/>
  <c r="B5503" i="9" s="1"/>
  <c r="O5501" i="4" s="1"/>
  <c r="M5501" i="4" s="1"/>
  <c r="A5502" i="9"/>
  <c r="B5502" i="9" s="1"/>
  <c r="O5500" i="4" s="1"/>
  <c r="M5500" i="4" s="1"/>
  <c r="A5501" i="9"/>
  <c r="B5501" i="9" s="1"/>
  <c r="O5499" i="4" s="1"/>
  <c r="M5499" i="4" s="1"/>
  <c r="A5500" i="9"/>
  <c r="B5500" i="9" s="1"/>
  <c r="O5498" i="4" s="1"/>
  <c r="M5498" i="4" s="1"/>
  <c r="A5499" i="9"/>
  <c r="B5499" i="9" s="1"/>
  <c r="O5497" i="4" s="1"/>
  <c r="M5497" i="4" s="1"/>
  <c r="A5498" i="9"/>
  <c r="B5498" i="9" s="1"/>
  <c r="O5496" i="4" s="1"/>
  <c r="M5496" i="4" s="1"/>
  <c r="A5497" i="9"/>
  <c r="B5497" i="9" s="1"/>
  <c r="O5495" i="4" s="1"/>
  <c r="M5495" i="4" s="1"/>
  <c r="A5496" i="9"/>
  <c r="B5496" i="9" s="1"/>
  <c r="O5494" i="4" s="1"/>
  <c r="M5494" i="4" s="1"/>
  <c r="A5495" i="9"/>
  <c r="B5495" i="9" s="1"/>
  <c r="O5493" i="4" s="1"/>
  <c r="M5493" i="4" s="1"/>
  <c r="A5494" i="9"/>
  <c r="B5494" i="9" s="1"/>
  <c r="O5492" i="4" s="1"/>
  <c r="M5492" i="4" s="1"/>
  <c r="A5493" i="9"/>
  <c r="B5493" i="9" s="1"/>
  <c r="O5491" i="4" s="1"/>
  <c r="M5491" i="4" s="1"/>
  <c r="A5492" i="9"/>
  <c r="B5492" i="9" s="1"/>
  <c r="O5490" i="4" s="1"/>
  <c r="M5490" i="4" s="1"/>
  <c r="A5491" i="9"/>
  <c r="B5491" i="9" s="1"/>
  <c r="O5489" i="4" s="1"/>
  <c r="M5489" i="4" s="1"/>
  <c r="A5490" i="9"/>
  <c r="B5490" i="9" s="1"/>
  <c r="O5488" i="4" s="1"/>
  <c r="M5488" i="4" s="1"/>
  <c r="A5489" i="9"/>
  <c r="B5489" i="9" s="1"/>
  <c r="O5487" i="4" s="1"/>
  <c r="M5487" i="4" s="1"/>
  <c r="A5488" i="9"/>
  <c r="B5488" i="9" s="1"/>
  <c r="O5486" i="4" s="1"/>
  <c r="M5486" i="4" s="1"/>
  <c r="A5487" i="9"/>
  <c r="B5487" i="9" s="1"/>
  <c r="O5485" i="4" s="1"/>
  <c r="M5485" i="4" s="1"/>
  <c r="A5486" i="9"/>
  <c r="B5486" i="9" s="1"/>
  <c r="O5484" i="4" s="1"/>
  <c r="M5484" i="4" s="1"/>
  <c r="A5485" i="9"/>
  <c r="B5485" i="9" s="1"/>
  <c r="O5483" i="4" s="1"/>
  <c r="M5483" i="4" s="1"/>
  <c r="A5484" i="9"/>
  <c r="B5484" i="9" s="1"/>
  <c r="O5482" i="4" s="1"/>
  <c r="M5482" i="4" s="1"/>
  <c r="A5483" i="9"/>
  <c r="B5483" i="9" s="1"/>
  <c r="O5481" i="4" s="1"/>
  <c r="M5481" i="4" s="1"/>
  <c r="A5482" i="9"/>
  <c r="B5482" i="9" s="1"/>
  <c r="O5480" i="4" s="1"/>
  <c r="M5480" i="4" s="1"/>
  <c r="A5481" i="9"/>
  <c r="B5481" i="9" s="1"/>
  <c r="O5479" i="4" s="1"/>
  <c r="M5479" i="4" s="1"/>
  <c r="A5480" i="9"/>
  <c r="B5480" i="9" s="1"/>
  <c r="O5478" i="4" s="1"/>
  <c r="M5478" i="4" s="1"/>
  <c r="A5479" i="9"/>
  <c r="B5479" i="9" s="1"/>
  <c r="O5477" i="4" s="1"/>
  <c r="M5477" i="4" s="1"/>
  <c r="A5478" i="9"/>
  <c r="B5478" i="9" s="1"/>
  <c r="O5476" i="4" s="1"/>
  <c r="M5476" i="4" s="1"/>
  <c r="A5477" i="9"/>
  <c r="B5477" i="9" s="1"/>
  <c r="O5475" i="4" s="1"/>
  <c r="M5475" i="4" s="1"/>
  <c r="A5476" i="9"/>
  <c r="B5476" i="9" s="1"/>
  <c r="O5474" i="4" s="1"/>
  <c r="M5474" i="4" s="1"/>
  <c r="A5475" i="9"/>
  <c r="B5475" i="9" s="1"/>
  <c r="O5473" i="4" s="1"/>
  <c r="M5473" i="4" s="1"/>
  <c r="A5474" i="9"/>
  <c r="B5474" i="9" s="1"/>
  <c r="O5472" i="4" s="1"/>
  <c r="M5472" i="4" s="1"/>
  <c r="A5473" i="9"/>
  <c r="B5473" i="9" s="1"/>
  <c r="O5471" i="4" s="1"/>
  <c r="M5471" i="4" s="1"/>
  <c r="A5472" i="9"/>
  <c r="B5472" i="9" s="1"/>
  <c r="O5470" i="4" s="1"/>
  <c r="M5470" i="4" s="1"/>
  <c r="A5471" i="9"/>
  <c r="B5471" i="9" s="1"/>
  <c r="O5469" i="4" s="1"/>
  <c r="M5469" i="4" s="1"/>
  <c r="A5470" i="9"/>
  <c r="B5470" i="9" s="1"/>
  <c r="O5468" i="4" s="1"/>
  <c r="M5468" i="4" s="1"/>
  <c r="A5469" i="9"/>
  <c r="B5469" i="9" s="1"/>
  <c r="O5467" i="4" s="1"/>
  <c r="M5467" i="4" s="1"/>
  <c r="A5468" i="9"/>
  <c r="B5468" i="9" s="1"/>
  <c r="O5466" i="4" s="1"/>
  <c r="M5466" i="4" s="1"/>
  <c r="A5467" i="9"/>
  <c r="B5467" i="9" s="1"/>
  <c r="O5465" i="4" s="1"/>
  <c r="M5465" i="4" s="1"/>
  <c r="A5466" i="9"/>
  <c r="B5466" i="9" s="1"/>
  <c r="O5464" i="4" s="1"/>
  <c r="M5464" i="4" s="1"/>
  <c r="A5465" i="9"/>
  <c r="B5465" i="9" s="1"/>
  <c r="O5463" i="4" s="1"/>
  <c r="M5463" i="4" s="1"/>
  <c r="A5464" i="9"/>
  <c r="B5464" i="9" s="1"/>
  <c r="O5462" i="4" s="1"/>
  <c r="M5462" i="4" s="1"/>
  <c r="A5463" i="9"/>
  <c r="B5463" i="9" s="1"/>
  <c r="O5461" i="4" s="1"/>
  <c r="M5461" i="4" s="1"/>
  <c r="A5462" i="9"/>
  <c r="B5462" i="9" s="1"/>
  <c r="O5460" i="4" s="1"/>
  <c r="M5460" i="4" s="1"/>
  <c r="A5461" i="9"/>
  <c r="B5461" i="9" s="1"/>
  <c r="O5459" i="4" s="1"/>
  <c r="M5459" i="4" s="1"/>
  <c r="A5460" i="9"/>
  <c r="B5460" i="9" s="1"/>
  <c r="O5458" i="4" s="1"/>
  <c r="M5458" i="4" s="1"/>
  <c r="A5459" i="9"/>
  <c r="B5459" i="9" s="1"/>
  <c r="O5457" i="4" s="1"/>
  <c r="M5457" i="4" s="1"/>
  <c r="A5458" i="9"/>
  <c r="B5458" i="9" s="1"/>
  <c r="O5456" i="4" s="1"/>
  <c r="M5456" i="4" s="1"/>
  <c r="A5457" i="9"/>
  <c r="B5457" i="9" s="1"/>
  <c r="O5455" i="4" s="1"/>
  <c r="M5455" i="4" s="1"/>
  <c r="A5456" i="9"/>
  <c r="B5456" i="9" s="1"/>
  <c r="O5454" i="4" s="1"/>
  <c r="M5454" i="4" s="1"/>
  <c r="A5455" i="9"/>
  <c r="B5455" i="9" s="1"/>
  <c r="O5453" i="4" s="1"/>
  <c r="M5453" i="4" s="1"/>
  <c r="A5454" i="9"/>
  <c r="B5454" i="9" s="1"/>
  <c r="O5452" i="4" s="1"/>
  <c r="M5452" i="4" s="1"/>
  <c r="A5453" i="9"/>
  <c r="B5453" i="9" s="1"/>
  <c r="O5451" i="4" s="1"/>
  <c r="M5451" i="4" s="1"/>
  <c r="A5452" i="9"/>
  <c r="B5452" i="9" s="1"/>
  <c r="O5450" i="4" s="1"/>
  <c r="M5450" i="4" s="1"/>
  <c r="A5451" i="9"/>
  <c r="B5451" i="9" s="1"/>
  <c r="O5449" i="4" s="1"/>
  <c r="M5449" i="4" s="1"/>
  <c r="A5450" i="9"/>
  <c r="B5450" i="9" s="1"/>
  <c r="O5448" i="4" s="1"/>
  <c r="M5448" i="4" s="1"/>
  <c r="A5449" i="9"/>
  <c r="B5449" i="9" s="1"/>
  <c r="O5447" i="4" s="1"/>
  <c r="M5447" i="4" s="1"/>
  <c r="A5448" i="9"/>
  <c r="B5448" i="9" s="1"/>
  <c r="O5446" i="4" s="1"/>
  <c r="M5446" i="4" s="1"/>
  <c r="A5447" i="9"/>
  <c r="B5447" i="9" s="1"/>
  <c r="O5445" i="4" s="1"/>
  <c r="M5445" i="4" s="1"/>
  <c r="A5446" i="9"/>
  <c r="B5446" i="9" s="1"/>
  <c r="O5444" i="4" s="1"/>
  <c r="M5444" i="4" s="1"/>
  <c r="A5445" i="9"/>
  <c r="B5445" i="9" s="1"/>
  <c r="O5443" i="4" s="1"/>
  <c r="M5443" i="4" s="1"/>
  <c r="A5444" i="9"/>
  <c r="B5444" i="9" s="1"/>
  <c r="O5442" i="4" s="1"/>
  <c r="M5442" i="4" s="1"/>
  <c r="A5443" i="9"/>
  <c r="B5443" i="9" s="1"/>
  <c r="O5441" i="4" s="1"/>
  <c r="M5441" i="4" s="1"/>
  <c r="A5442" i="9"/>
  <c r="B5442" i="9" s="1"/>
  <c r="O5440" i="4" s="1"/>
  <c r="M5440" i="4" s="1"/>
  <c r="A5441" i="9"/>
  <c r="B5441" i="9" s="1"/>
  <c r="O5439" i="4" s="1"/>
  <c r="M5439" i="4" s="1"/>
  <c r="A5440" i="9"/>
  <c r="B5440" i="9" s="1"/>
  <c r="O5438" i="4" s="1"/>
  <c r="M5438" i="4" s="1"/>
  <c r="A5439" i="9"/>
  <c r="B5439" i="9" s="1"/>
  <c r="O5437" i="4" s="1"/>
  <c r="M5437" i="4" s="1"/>
  <c r="A5438" i="9"/>
  <c r="B5438" i="9" s="1"/>
  <c r="O5436" i="4" s="1"/>
  <c r="M5436" i="4" s="1"/>
  <c r="A5437" i="9"/>
  <c r="B5437" i="9" s="1"/>
  <c r="O5435" i="4" s="1"/>
  <c r="M5435" i="4" s="1"/>
  <c r="A5436" i="9"/>
  <c r="B5436" i="9" s="1"/>
  <c r="O5434" i="4" s="1"/>
  <c r="M5434" i="4" s="1"/>
  <c r="A5435" i="9"/>
  <c r="B5435" i="9" s="1"/>
  <c r="O5433" i="4" s="1"/>
  <c r="M5433" i="4" s="1"/>
  <c r="A5434" i="9"/>
  <c r="B5434" i="9" s="1"/>
  <c r="O5432" i="4" s="1"/>
  <c r="M5432" i="4" s="1"/>
  <c r="A5433" i="9"/>
  <c r="B5433" i="9" s="1"/>
  <c r="O5431" i="4" s="1"/>
  <c r="M5431" i="4" s="1"/>
  <c r="A5432" i="9"/>
  <c r="B5432" i="9" s="1"/>
  <c r="O5430" i="4" s="1"/>
  <c r="M5430" i="4" s="1"/>
  <c r="A5431" i="9"/>
  <c r="B5431" i="9" s="1"/>
  <c r="O5429" i="4" s="1"/>
  <c r="M5429" i="4" s="1"/>
  <c r="A5430" i="9"/>
  <c r="B5430" i="9" s="1"/>
  <c r="O5428" i="4" s="1"/>
  <c r="M5428" i="4" s="1"/>
  <c r="A5429" i="9"/>
  <c r="B5429" i="9" s="1"/>
  <c r="O5427" i="4" s="1"/>
  <c r="M5427" i="4" s="1"/>
  <c r="A5428" i="9"/>
  <c r="B5428" i="9" s="1"/>
  <c r="O5426" i="4" s="1"/>
  <c r="M5426" i="4" s="1"/>
  <c r="A5427" i="9"/>
  <c r="B5427" i="9" s="1"/>
  <c r="O5425" i="4" s="1"/>
  <c r="M5425" i="4" s="1"/>
  <c r="A5426" i="9"/>
  <c r="B5426" i="9" s="1"/>
  <c r="O5424" i="4" s="1"/>
  <c r="M5424" i="4" s="1"/>
  <c r="A5425" i="9"/>
  <c r="B5425" i="9" s="1"/>
  <c r="O5423" i="4" s="1"/>
  <c r="M5423" i="4" s="1"/>
  <c r="A5424" i="9"/>
  <c r="B5424" i="9" s="1"/>
  <c r="O5422" i="4" s="1"/>
  <c r="M5422" i="4" s="1"/>
  <c r="A5423" i="9"/>
  <c r="B5423" i="9" s="1"/>
  <c r="O5421" i="4" s="1"/>
  <c r="M5421" i="4" s="1"/>
  <c r="A5422" i="9"/>
  <c r="B5422" i="9" s="1"/>
  <c r="O5420" i="4" s="1"/>
  <c r="M5420" i="4" s="1"/>
  <c r="A5421" i="9"/>
  <c r="B5421" i="9" s="1"/>
  <c r="O5419" i="4" s="1"/>
  <c r="M5419" i="4" s="1"/>
  <c r="A5420" i="9"/>
  <c r="B5420" i="9" s="1"/>
  <c r="O5418" i="4" s="1"/>
  <c r="M5418" i="4" s="1"/>
  <c r="A5419" i="9"/>
  <c r="B5419" i="9" s="1"/>
  <c r="O5417" i="4" s="1"/>
  <c r="M5417" i="4" s="1"/>
  <c r="A5418" i="9"/>
  <c r="B5418" i="9" s="1"/>
  <c r="O5416" i="4" s="1"/>
  <c r="M5416" i="4" s="1"/>
  <c r="A5417" i="9"/>
  <c r="B5417" i="9" s="1"/>
  <c r="O5415" i="4" s="1"/>
  <c r="M5415" i="4" s="1"/>
  <c r="A5416" i="9"/>
  <c r="B5416" i="9" s="1"/>
  <c r="O5414" i="4" s="1"/>
  <c r="M5414" i="4" s="1"/>
  <c r="A5415" i="9"/>
  <c r="B5415" i="9" s="1"/>
  <c r="O5413" i="4" s="1"/>
  <c r="M5413" i="4" s="1"/>
  <c r="A5414" i="9"/>
  <c r="B5414" i="9" s="1"/>
  <c r="O5412" i="4" s="1"/>
  <c r="M5412" i="4" s="1"/>
  <c r="A5413" i="9"/>
  <c r="B5413" i="9" s="1"/>
  <c r="O5411" i="4" s="1"/>
  <c r="M5411" i="4" s="1"/>
  <c r="A5412" i="9"/>
  <c r="B5412" i="9" s="1"/>
  <c r="O5410" i="4" s="1"/>
  <c r="M5410" i="4" s="1"/>
  <c r="A5411" i="9"/>
  <c r="B5411" i="9" s="1"/>
  <c r="O5409" i="4" s="1"/>
  <c r="M5409" i="4" s="1"/>
  <c r="A5410" i="9"/>
  <c r="B5410" i="9" s="1"/>
  <c r="O5408" i="4" s="1"/>
  <c r="M5408" i="4" s="1"/>
  <c r="A5409" i="9"/>
  <c r="B5409" i="9" s="1"/>
  <c r="O5407" i="4" s="1"/>
  <c r="M5407" i="4" s="1"/>
  <c r="A5408" i="9"/>
  <c r="B5408" i="9" s="1"/>
  <c r="O5406" i="4" s="1"/>
  <c r="M5406" i="4" s="1"/>
  <c r="A5407" i="9"/>
  <c r="B5407" i="9" s="1"/>
  <c r="O5405" i="4" s="1"/>
  <c r="M5405" i="4" s="1"/>
  <c r="A5406" i="9"/>
  <c r="B5406" i="9" s="1"/>
  <c r="O5404" i="4" s="1"/>
  <c r="M5404" i="4" s="1"/>
  <c r="A5405" i="9"/>
  <c r="B5405" i="9" s="1"/>
  <c r="O5403" i="4" s="1"/>
  <c r="M5403" i="4" s="1"/>
  <c r="A5404" i="9"/>
  <c r="B5404" i="9" s="1"/>
  <c r="O5402" i="4" s="1"/>
  <c r="M5402" i="4" s="1"/>
  <c r="A5403" i="9"/>
  <c r="B5403" i="9" s="1"/>
  <c r="O5401" i="4" s="1"/>
  <c r="M5401" i="4" s="1"/>
  <c r="A5402" i="9"/>
  <c r="B5402" i="9" s="1"/>
  <c r="O5400" i="4" s="1"/>
  <c r="M5400" i="4" s="1"/>
  <c r="A5401" i="9"/>
  <c r="B5401" i="9" s="1"/>
  <c r="O5399" i="4" s="1"/>
  <c r="M5399" i="4" s="1"/>
  <c r="A5400" i="9"/>
  <c r="B5400" i="9" s="1"/>
  <c r="O5398" i="4" s="1"/>
  <c r="M5398" i="4" s="1"/>
  <c r="A5399" i="9"/>
  <c r="B5399" i="9" s="1"/>
  <c r="O5397" i="4" s="1"/>
  <c r="M5397" i="4" s="1"/>
  <c r="A5398" i="9"/>
  <c r="B5398" i="9" s="1"/>
  <c r="O5396" i="4" s="1"/>
  <c r="M5396" i="4" s="1"/>
  <c r="A5397" i="9"/>
  <c r="B5397" i="9" s="1"/>
  <c r="O5395" i="4" s="1"/>
  <c r="M5395" i="4" s="1"/>
  <c r="A5396" i="9"/>
  <c r="B5396" i="9" s="1"/>
  <c r="O5394" i="4" s="1"/>
  <c r="M5394" i="4" s="1"/>
  <c r="A5395" i="9"/>
  <c r="B5395" i="9" s="1"/>
  <c r="O5393" i="4" s="1"/>
  <c r="M5393" i="4" s="1"/>
  <c r="A5394" i="9"/>
  <c r="B5394" i="9" s="1"/>
  <c r="O5392" i="4" s="1"/>
  <c r="M5392" i="4" s="1"/>
  <c r="A5393" i="9"/>
  <c r="B5393" i="9" s="1"/>
  <c r="O5391" i="4" s="1"/>
  <c r="M5391" i="4" s="1"/>
  <c r="A5392" i="9"/>
  <c r="B5392" i="9" s="1"/>
  <c r="O5390" i="4" s="1"/>
  <c r="M5390" i="4" s="1"/>
  <c r="A5391" i="9"/>
  <c r="B5391" i="9" s="1"/>
  <c r="O5389" i="4" s="1"/>
  <c r="M5389" i="4" s="1"/>
  <c r="A5390" i="9"/>
  <c r="B5390" i="9" s="1"/>
  <c r="O5388" i="4" s="1"/>
  <c r="M5388" i="4" s="1"/>
  <c r="A5389" i="9"/>
  <c r="B5389" i="9" s="1"/>
  <c r="O5387" i="4" s="1"/>
  <c r="M5387" i="4" s="1"/>
  <c r="A5388" i="9"/>
  <c r="B5388" i="9" s="1"/>
  <c r="O5386" i="4" s="1"/>
  <c r="M5386" i="4" s="1"/>
  <c r="A5387" i="9"/>
  <c r="B5387" i="9" s="1"/>
  <c r="O5385" i="4" s="1"/>
  <c r="M5385" i="4" s="1"/>
  <c r="A5386" i="9"/>
  <c r="B5386" i="9" s="1"/>
  <c r="O5384" i="4" s="1"/>
  <c r="M5384" i="4" s="1"/>
  <c r="A5385" i="9"/>
  <c r="B5385" i="9" s="1"/>
  <c r="O5383" i="4" s="1"/>
  <c r="M5383" i="4" s="1"/>
  <c r="A5384" i="9"/>
  <c r="B5384" i="9" s="1"/>
  <c r="O5382" i="4" s="1"/>
  <c r="M5382" i="4" s="1"/>
  <c r="A5383" i="9"/>
  <c r="B5383" i="9" s="1"/>
  <c r="O5381" i="4" s="1"/>
  <c r="M5381" i="4" s="1"/>
  <c r="A5382" i="9"/>
  <c r="B5382" i="9" s="1"/>
  <c r="O5380" i="4" s="1"/>
  <c r="M5380" i="4" s="1"/>
  <c r="A5381" i="9"/>
  <c r="B5381" i="9" s="1"/>
  <c r="O5379" i="4" s="1"/>
  <c r="M5379" i="4" s="1"/>
  <c r="A5380" i="9"/>
  <c r="B5380" i="9" s="1"/>
  <c r="O5378" i="4" s="1"/>
  <c r="M5378" i="4" s="1"/>
  <c r="A5379" i="9"/>
  <c r="B5379" i="9" s="1"/>
  <c r="O5377" i="4" s="1"/>
  <c r="M5377" i="4" s="1"/>
  <c r="A5378" i="9"/>
  <c r="B5378" i="9" s="1"/>
  <c r="O5376" i="4" s="1"/>
  <c r="M5376" i="4" s="1"/>
  <c r="A5377" i="9"/>
  <c r="B5377" i="9" s="1"/>
  <c r="O5375" i="4" s="1"/>
  <c r="M5375" i="4" s="1"/>
  <c r="A5376" i="9"/>
  <c r="B5376" i="9" s="1"/>
  <c r="O5374" i="4" s="1"/>
  <c r="M5374" i="4" s="1"/>
  <c r="A5375" i="9"/>
  <c r="B5375" i="9" s="1"/>
  <c r="O5373" i="4" s="1"/>
  <c r="M5373" i="4" s="1"/>
  <c r="A5374" i="9"/>
  <c r="B5374" i="9" s="1"/>
  <c r="O5372" i="4" s="1"/>
  <c r="M5372" i="4" s="1"/>
  <c r="A5373" i="9"/>
  <c r="B5373" i="9" s="1"/>
  <c r="O5371" i="4" s="1"/>
  <c r="M5371" i="4" s="1"/>
  <c r="A5372" i="9"/>
  <c r="B5372" i="9" s="1"/>
  <c r="O5370" i="4" s="1"/>
  <c r="M5370" i="4" s="1"/>
  <c r="A5371" i="9"/>
  <c r="B5371" i="9" s="1"/>
  <c r="O5369" i="4" s="1"/>
  <c r="M5369" i="4" s="1"/>
  <c r="A5370" i="9"/>
  <c r="B5370" i="9" s="1"/>
  <c r="O5368" i="4" s="1"/>
  <c r="M5368" i="4" s="1"/>
  <c r="A5369" i="9"/>
  <c r="B5369" i="9" s="1"/>
  <c r="O5367" i="4" s="1"/>
  <c r="M5367" i="4" s="1"/>
  <c r="A5368" i="9"/>
  <c r="B5368" i="9" s="1"/>
  <c r="O5366" i="4" s="1"/>
  <c r="M5366" i="4" s="1"/>
  <c r="A5367" i="9"/>
  <c r="B5367" i="9" s="1"/>
  <c r="O5365" i="4" s="1"/>
  <c r="M5365" i="4" s="1"/>
  <c r="A5366" i="9"/>
  <c r="B5366" i="9" s="1"/>
  <c r="O5364" i="4" s="1"/>
  <c r="M5364" i="4" s="1"/>
  <c r="A5365" i="9"/>
  <c r="B5365" i="9" s="1"/>
  <c r="O5363" i="4" s="1"/>
  <c r="M5363" i="4" s="1"/>
  <c r="A5364" i="9"/>
  <c r="B5364" i="9" s="1"/>
  <c r="O5362" i="4" s="1"/>
  <c r="M5362" i="4" s="1"/>
  <c r="A5363" i="9"/>
  <c r="B5363" i="9" s="1"/>
  <c r="O5361" i="4" s="1"/>
  <c r="M5361" i="4" s="1"/>
  <c r="A5362" i="9"/>
  <c r="B5362" i="9" s="1"/>
  <c r="O5360" i="4" s="1"/>
  <c r="M5360" i="4" s="1"/>
  <c r="A5361" i="9"/>
  <c r="B5361" i="9" s="1"/>
  <c r="O5359" i="4" s="1"/>
  <c r="M5359" i="4" s="1"/>
  <c r="A5360" i="9"/>
  <c r="B5360" i="9" s="1"/>
  <c r="O5358" i="4" s="1"/>
  <c r="M5358" i="4" s="1"/>
  <c r="A5359" i="9"/>
  <c r="B5359" i="9" s="1"/>
  <c r="O5357" i="4" s="1"/>
  <c r="M5357" i="4" s="1"/>
  <c r="A5358" i="9"/>
  <c r="B5358" i="9" s="1"/>
  <c r="O5356" i="4" s="1"/>
  <c r="M5356" i="4" s="1"/>
  <c r="A5357" i="9"/>
  <c r="B5357" i="9" s="1"/>
  <c r="O5355" i="4" s="1"/>
  <c r="M5355" i="4" s="1"/>
  <c r="A5356" i="9"/>
  <c r="B5356" i="9" s="1"/>
  <c r="O5354" i="4" s="1"/>
  <c r="M5354" i="4" s="1"/>
  <c r="A5355" i="9"/>
  <c r="B5355" i="9" s="1"/>
  <c r="O5353" i="4" s="1"/>
  <c r="M5353" i="4" s="1"/>
  <c r="A5354" i="9"/>
  <c r="B5354" i="9" s="1"/>
  <c r="O5352" i="4" s="1"/>
  <c r="M5352" i="4" s="1"/>
  <c r="A5353" i="9"/>
  <c r="B5353" i="9" s="1"/>
  <c r="O5351" i="4" s="1"/>
  <c r="M5351" i="4" s="1"/>
  <c r="A5352" i="9"/>
  <c r="B5352" i="9" s="1"/>
  <c r="O5350" i="4" s="1"/>
  <c r="M5350" i="4" s="1"/>
  <c r="A5351" i="9"/>
  <c r="B5351" i="9" s="1"/>
  <c r="O5349" i="4" s="1"/>
  <c r="M5349" i="4" s="1"/>
  <c r="A5350" i="9"/>
  <c r="B5350" i="9" s="1"/>
  <c r="O5348" i="4" s="1"/>
  <c r="M5348" i="4" s="1"/>
  <c r="A5349" i="9"/>
  <c r="B5349" i="9" s="1"/>
  <c r="O5347" i="4" s="1"/>
  <c r="M5347" i="4" s="1"/>
  <c r="A5348" i="9"/>
  <c r="B5348" i="9" s="1"/>
  <c r="O5346" i="4" s="1"/>
  <c r="M5346" i="4" s="1"/>
  <c r="A5347" i="9"/>
  <c r="B5347" i="9" s="1"/>
  <c r="O5345" i="4" s="1"/>
  <c r="M5345" i="4" s="1"/>
  <c r="A5346" i="9"/>
  <c r="B5346" i="9" s="1"/>
  <c r="O5344" i="4" s="1"/>
  <c r="M5344" i="4" s="1"/>
  <c r="A5345" i="9"/>
  <c r="B5345" i="9" s="1"/>
  <c r="O5343" i="4" s="1"/>
  <c r="M5343" i="4" s="1"/>
  <c r="A5344" i="9"/>
  <c r="B5344" i="9" s="1"/>
  <c r="O5342" i="4" s="1"/>
  <c r="M5342" i="4" s="1"/>
  <c r="A5343" i="9"/>
  <c r="B5343" i="9" s="1"/>
  <c r="O5341" i="4" s="1"/>
  <c r="M5341" i="4" s="1"/>
  <c r="A5342" i="9"/>
  <c r="B5342" i="9" s="1"/>
  <c r="O5340" i="4" s="1"/>
  <c r="M5340" i="4" s="1"/>
  <c r="A5341" i="9"/>
  <c r="B5341" i="9" s="1"/>
  <c r="O5339" i="4" s="1"/>
  <c r="M5339" i="4" s="1"/>
  <c r="A5340" i="9"/>
  <c r="B5340" i="9" s="1"/>
  <c r="O5338" i="4" s="1"/>
  <c r="M5338" i="4" s="1"/>
  <c r="A5339" i="9"/>
  <c r="B5339" i="9" s="1"/>
  <c r="O5337" i="4" s="1"/>
  <c r="M5337" i="4" s="1"/>
  <c r="A5338" i="9"/>
  <c r="B5338" i="9" s="1"/>
  <c r="O5336" i="4" s="1"/>
  <c r="M5336" i="4" s="1"/>
  <c r="A5337" i="9"/>
  <c r="B5337" i="9" s="1"/>
  <c r="O5335" i="4" s="1"/>
  <c r="M5335" i="4" s="1"/>
  <c r="A5336" i="9"/>
  <c r="B5336" i="9" s="1"/>
  <c r="O5334" i="4" s="1"/>
  <c r="M5334" i="4" s="1"/>
  <c r="A5335" i="9"/>
  <c r="B5335" i="9" s="1"/>
  <c r="O5333" i="4" s="1"/>
  <c r="M5333" i="4" s="1"/>
  <c r="A5334" i="9"/>
  <c r="B5334" i="9" s="1"/>
  <c r="O5332" i="4" s="1"/>
  <c r="M5332" i="4" s="1"/>
  <c r="A5333" i="9"/>
  <c r="B5333" i="9" s="1"/>
  <c r="O5331" i="4" s="1"/>
  <c r="M5331" i="4" s="1"/>
  <c r="A5332" i="9"/>
  <c r="B5332" i="9" s="1"/>
  <c r="O5330" i="4" s="1"/>
  <c r="M5330" i="4" s="1"/>
  <c r="A5331" i="9"/>
  <c r="B5331" i="9" s="1"/>
  <c r="O5329" i="4" s="1"/>
  <c r="M5329" i="4" s="1"/>
  <c r="A5330" i="9"/>
  <c r="B5330" i="9" s="1"/>
  <c r="O5328" i="4" s="1"/>
  <c r="M5328" i="4" s="1"/>
  <c r="A5329" i="9"/>
  <c r="B5329" i="9" s="1"/>
  <c r="O5327" i="4" s="1"/>
  <c r="M5327" i="4" s="1"/>
  <c r="A5328" i="9"/>
  <c r="B5328" i="9" s="1"/>
  <c r="O5326" i="4" s="1"/>
  <c r="M5326" i="4" s="1"/>
  <c r="A5327" i="9"/>
  <c r="B5327" i="9" s="1"/>
  <c r="O5325" i="4" s="1"/>
  <c r="M5325" i="4" s="1"/>
  <c r="A5326" i="9"/>
  <c r="B5326" i="9" s="1"/>
  <c r="O5324" i="4" s="1"/>
  <c r="M5324" i="4" s="1"/>
  <c r="A5325" i="9"/>
  <c r="B5325" i="9" s="1"/>
  <c r="O5323" i="4" s="1"/>
  <c r="M5323" i="4" s="1"/>
  <c r="A5324" i="9"/>
  <c r="B5324" i="9" s="1"/>
  <c r="O5322" i="4" s="1"/>
  <c r="M5322" i="4" s="1"/>
  <c r="A5323" i="9"/>
  <c r="B5323" i="9" s="1"/>
  <c r="O5321" i="4" s="1"/>
  <c r="M5321" i="4" s="1"/>
  <c r="A5322" i="9"/>
  <c r="B5322" i="9" s="1"/>
  <c r="O5320" i="4" s="1"/>
  <c r="M5320" i="4" s="1"/>
  <c r="A5321" i="9"/>
  <c r="B5321" i="9" s="1"/>
  <c r="O5319" i="4" s="1"/>
  <c r="M5319" i="4" s="1"/>
  <c r="A5320" i="9"/>
  <c r="B5320" i="9" s="1"/>
  <c r="O5318" i="4" s="1"/>
  <c r="M5318" i="4" s="1"/>
  <c r="A5319" i="9"/>
  <c r="B5319" i="9" s="1"/>
  <c r="O5317" i="4" s="1"/>
  <c r="M5317" i="4" s="1"/>
  <c r="A5318" i="9"/>
  <c r="B5318" i="9" s="1"/>
  <c r="O5316" i="4" s="1"/>
  <c r="M5316" i="4" s="1"/>
  <c r="A5317" i="9"/>
  <c r="B5317" i="9" s="1"/>
  <c r="O5315" i="4" s="1"/>
  <c r="M5315" i="4" s="1"/>
  <c r="A5316" i="9"/>
  <c r="B5316" i="9" s="1"/>
  <c r="O5314" i="4" s="1"/>
  <c r="M5314" i="4" s="1"/>
  <c r="A5315" i="9"/>
  <c r="B5315" i="9" s="1"/>
  <c r="O5313" i="4" s="1"/>
  <c r="M5313" i="4" s="1"/>
  <c r="A5314" i="9"/>
  <c r="B5314" i="9" s="1"/>
  <c r="O5312" i="4" s="1"/>
  <c r="M5312" i="4" s="1"/>
  <c r="A5313" i="9"/>
  <c r="B5313" i="9" s="1"/>
  <c r="O5311" i="4" s="1"/>
  <c r="M5311" i="4" s="1"/>
  <c r="A5312" i="9"/>
  <c r="B5312" i="9" s="1"/>
  <c r="O5310" i="4" s="1"/>
  <c r="M5310" i="4" s="1"/>
  <c r="A5311" i="9"/>
  <c r="B5311" i="9" s="1"/>
  <c r="O5309" i="4" s="1"/>
  <c r="M5309" i="4" s="1"/>
  <c r="A5310" i="9"/>
  <c r="B5310" i="9" s="1"/>
  <c r="O5308" i="4" s="1"/>
  <c r="M5308" i="4" s="1"/>
  <c r="A5309" i="9"/>
  <c r="B5309" i="9" s="1"/>
  <c r="O5307" i="4" s="1"/>
  <c r="M5307" i="4" s="1"/>
  <c r="A5308" i="9"/>
  <c r="B5308" i="9" s="1"/>
  <c r="O5306" i="4" s="1"/>
  <c r="M5306" i="4" s="1"/>
  <c r="A5307" i="9"/>
  <c r="B5307" i="9" s="1"/>
  <c r="O5305" i="4" s="1"/>
  <c r="M5305" i="4" s="1"/>
  <c r="A5306" i="9"/>
  <c r="B5306" i="9" s="1"/>
  <c r="O5304" i="4" s="1"/>
  <c r="M5304" i="4" s="1"/>
  <c r="A5305" i="9"/>
  <c r="B5305" i="9" s="1"/>
  <c r="O5303" i="4" s="1"/>
  <c r="M5303" i="4" s="1"/>
  <c r="A5304" i="9"/>
  <c r="B5304" i="9" s="1"/>
  <c r="O5302" i="4" s="1"/>
  <c r="M5302" i="4" s="1"/>
  <c r="A5303" i="9"/>
  <c r="B5303" i="9" s="1"/>
  <c r="O5301" i="4" s="1"/>
  <c r="M5301" i="4" s="1"/>
  <c r="A5302" i="9"/>
  <c r="B5302" i="9" s="1"/>
  <c r="O5300" i="4" s="1"/>
  <c r="M5300" i="4" s="1"/>
  <c r="A5301" i="9"/>
  <c r="B5301" i="9" s="1"/>
  <c r="O5299" i="4" s="1"/>
  <c r="M5299" i="4" s="1"/>
  <c r="A5300" i="9"/>
  <c r="B5300" i="9" s="1"/>
  <c r="O5298" i="4" s="1"/>
  <c r="M5298" i="4" s="1"/>
  <c r="A5299" i="9"/>
  <c r="B5299" i="9" s="1"/>
  <c r="O5297" i="4" s="1"/>
  <c r="M5297" i="4" s="1"/>
  <c r="A5298" i="9"/>
  <c r="B5298" i="9" s="1"/>
  <c r="O5296" i="4" s="1"/>
  <c r="M5296" i="4" s="1"/>
  <c r="A5297" i="9"/>
  <c r="B5297" i="9" s="1"/>
  <c r="O5295" i="4" s="1"/>
  <c r="M5295" i="4" s="1"/>
  <c r="A5296" i="9"/>
  <c r="B5296" i="9" s="1"/>
  <c r="O5294" i="4" s="1"/>
  <c r="M5294" i="4" s="1"/>
  <c r="A5295" i="9"/>
  <c r="B5295" i="9" s="1"/>
  <c r="O5293" i="4" s="1"/>
  <c r="M5293" i="4" s="1"/>
  <c r="A5294" i="9"/>
  <c r="B5294" i="9" s="1"/>
  <c r="O5292" i="4" s="1"/>
  <c r="M5292" i="4" s="1"/>
  <c r="A5293" i="9"/>
  <c r="B5293" i="9" s="1"/>
  <c r="O5291" i="4" s="1"/>
  <c r="M5291" i="4" s="1"/>
  <c r="A5292" i="9"/>
  <c r="B5292" i="9" s="1"/>
  <c r="O5290" i="4" s="1"/>
  <c r="M5290" i="4" s="1"/>
  <c r="A5291" i="9"/>
  <c r="B5291" i="9" s="1"/>
  <c r="O5289" i="4" s="1"/>
  <c r="M5289" i="4" s="1"/>
  <c r="A5290" i="9"/>
  <c r="B5290" i="9" s="1"/>
  <c r="O5288" i="4" s="1"/>
  <c r="M5288" i="4" s="1"/>
  <c r="A5289" i="9"/>
  <c r="B5289" i="9" s="1"/>
  <c r="O5287" i="4" s="1"/>
  <c r="M5287" i="4" s="1"/>
  <c r="A5288" i="9"/>
  <c r="B5288" i="9" s="1"/>
  <c r="O5286" i="4" s="1"/>
  <c r="M5286" i="4" s="1"/>
  <c r="A5287" i="9"/>
  <c r="B5287" i="9" s="1"/>
  <c r="O5285" i="4" s="1"/>
  <c r="M5285" i="4" s="1"/>
  <c r="A5286" i="9"/>
  <c r="B5286" i="9" s="1"/>
  <c r="O5284" i="4" s="1"/>
  <c r="M5284" i="4" s="1"/>
  <c r="A5285" i="9"/>
  <c r="B5285" i="9" s="1"/>
  <c r="O5283" i="4" s="1"/>
  <c r="M5283" i="4" s="1"/>
  <c r="A5284" i="9"/>
  <c r="B5284" i="9" s="1"/>
  <c r="O5282" i="4" s="1"/>
  <c r="M5282" i="4" s="1"/>
  <c r="A5283" i="9"/>
  <c r="B5283" i="9" s="1"/>
  <c r="O5281" i="4" s="1"/>
  <c r="M5281" i="4" s="1"/>
  <c r="A5282" i="9"/>
  <c r="B5282" i="9" s="1"/>
  <c r="O5280" i="4" s="1"/>
  <c r="M5280" i="4" s="1"/>
  <c r="A5281" i="9"/>
  <c r="B5281" i="9" s="1"/>
  <c r="O5279" i="4" s="1"/>
  <c r="M5279" i="4" s="1"/>
  <c r="A5280" i="9"/>
  <c r="B5280" i="9" s="1"/>
  <c r="O5278" i="4" s="1"/>
  <c r="M5278" i="4" s="1"/>
  <c r="A5279" i="9"/>
  <c r="B5279" i="9" s="1"/>
  <c r="O5277" i="4" s="1"/>
  <c r="M5277" i="4" s="1"/>
  <c r="A5278" i="9"/>
  <c r="B5278" i="9" s="1"/>
  <c r="O5276" i="4" s="1"/>
  <c r="M5276" i="4" s="1"/>
  <c r="A5277" i="9"/>
  <c r="B5277" i="9" s="1"/>
  <c r="O5275" i="4" s="1"/>
  <c r="M5275" i="4" s="1"/>
  <c r="A5276" i="9"/>
  <c r="B5276" i="9" s="1"/>
  <c r="O5274" i="4" s="1"/>
  <c r="M5274" i="4" s="1"/>
  <c r="A5275" i="9"/>
  <c r="B5275" i="9" s="1"/>
  <c r="O5273" i="4" s="1"/>
  <c r="M5273" i="4" s="1"/>
  <c r="A5274" i="9"/>
  <c r="B5274" i="9" s="1"/>
  <c r="O5272" i="4" s="1"/>
  <c r="M5272" i="4" s="1"/>
  <c r="A5273" i="9"/>
  <c r="B5273" i="9" s="1"/>
  <c r="O5271" i="4" s="1"/>
  <c r="M5271" i="4" s="1"/>
  <c r="A5272" i="9"/>
  <c r="B5272" i="9" s="1"/>
  <c r="O5270" i="4" s="1"/>
  <c r="M5270" i="4" s="1"/>
  <c r="A5271" i="9"/>
  <c r="B5271" i="9" s="1"/>
  <c r="O5269" i="4" s="1"/>
  <c r="M5269" i="4" s="1"/>
  <c r="A5270" i="9"/>
  <c r="B5270" i="9" s="1"/>
  <c r="O5268" i="4" s="1"/>
  <c r="M5268" i="4" s="1"/>
  <c r="A5269" i="9"/>
  <c r="B5269" i="9" s="1"/>
  <c r="O5267" i="4" s="1"/>
  <c r="M5267" i="4" s="1"/>
  <c r="A5268" i="9"/>
  <c r="B5268" i="9" s="1"/>
  <c r="O5266" i="4" s="1"/>
  <c r="M5266" i="4" s="1"/>
  <c r="A5267" i="9"/>
  <c r="B5267" i="9" s="1"/>
  <c r="O5265" i="4" s="1"/>
  <c r="M5265" i="4" s="1"/>
  <c r="A5266" i="9"/>
  <c r="B5266" i="9" s="1"/>
  <c r="O5264" i="4" s="1"/>
  <c r="M5264" i="4" s="1"/>
  <c r="A5265" i="9"/>
  <c r="B5265" i="9" s="1"/>
  <c r="O5263" i="4" s="1"/>
  <c r="M5263" i="4" s="1"/>
  <c r="A5264" i="9"/>
  <c r="B5264" i="9" s="1"/>
  <c r="O5262" i="4" s="1"/>
  <c r="M5262" i="4" s="1"/>
  <c r="A5263" i="9"/>
  <c r="B5263" i="9" s="1"/>
  <c r="O5261" i="4" s="1"/>
  <c r="M5261" i="4" s="1"/>
  <c r="A5262" i="9"/>
  <c r="B5262" i="9" s="1"/>
  <c r="O5260" i="4" s="1"/>
  <c r="M5260" i="4" s="1"/>
  <c r="A5261" i="9"/>
  <c r="B5261" i="9" s="1"/>
  <c r="O5259" i="4" s="1"/>
  <c r="M5259" i="4" s="1"/>
  <c r="A5260" i="9"/>
  <c r="B5260" i="9" s="1"/>
  <c r="O5258" i="4" s="1"/>
  <c r="M5258" i="4" s="1"/>
  <c r="A5259" i="9"/>
  <c r="B5259" i="9" s="1"/>
  <c r="O5257" i="4" s="1"/>
  <c r="M5257" i="4" s="1"/>
  <c r="A5258" i="9"/>
  <c r="B5258" i="9" s="1"/>
  <c r="O5256" i="4" s="1"/>
  <c r="M5256" i="4" s="1"/>
  <c r="A5257" i="9"/>
  <c r="B5257" i="9" s="1"/>
  <c r="O5255" i="4" s="1"/>
  <c r="M5255" i="4" s="1"/>
  <c r="A5256" i="9"/>
  <c r="B5256" i="9" s="1"/>
  <c r="O5254" i="4" s="1"/>
  <c r="M5254" i="4" s="1"/>
  <c r="A5255" i="9"/>
  <c r="B5255" i="9" s="1"/>
  <c r="O5253" i="4" s="1"/>
  <c r="M5253" i="4" s="1"/>
  <c r="A5254" i="9"/>
  <c r="B5254" i="9" s="1"/>
  <c r="O5252" i="4" s="1"/>
  <c r="M5252" i="4" s="1"/>
  <c r="A5253" i="9"/>
  <c r="B5253" i="9" s="1"/>
  <c r="O5251" i="4" s="1"/>
  <c r="M5251" i="4" s="1"/>
  <c r="A5252" i="9"/>
  <c r="B5252" i="9" s="1"/>
  <c r="O5250" i="4" s="1"/>
  <c r="M5250" i="4" s="1"/>
  <c r="A5251" i="9"/>
  <c r="B5251" i="9" s="1"/>
  <c r="O5249" i="4" s="1"/>
  <c r="M5249" i="4" s="1"/>
  <c r="A5250" i="9"/>
  <c r="B5250" i="9" s="1"/>
  <c r="O5248" i="4" s="1"/>
  <c r="M5248" i="4" s="1"/>
  <c r="A5249" i="9"/>
  <c r="B5249" i="9" s="1"/>
  <c r="O5247" i="4" s="1"/>
  <c r="M5247" i="4" s="1"/>
  <c r="A5248" i="9"/>
  <c r="B5248" i="9" s="1"/>
  <c r="O5246" i="4" s="1"/>
  <c r="M5246" i="4" s="1"/>
  <c r="A5247" i="9"/>
  <c r="B5247" i="9" s="1"/>
  <c r="O5245" i="4" s="1"/>
  <c r="M5245" i="4" s="1"/>
  <c r="A5246" i="9"/>
  <c r="B5246" i="9" s="1"/>
  <c r="O5244" i="4" s="1"/>
  <c r="M5244" i="4" s="1"/>
  <c r="A5245" i="9"/>
  <c r="B5245" i="9" s="1"/>
  <c r="O5243" i="4" s="1"/>
  <c r="M5243" i="4" s="1"/>
  <c r="A5244" i="9"/>
  <c r="B5244" i="9" s="1"/>
  <c r="O5242" i="4" s="1"/>
  <c r="M5242" i="4" s="1"/>
  <c r="A5243" i="9"/>
  <c r="B5243" i="9" s="1"/>
  <c r="O5241" i="4" s="1"/>
  <c r="M5241" i="4" s="1"/>
  <c r="A5242" i="9"/>
  <c r="B5242" i="9" s="1"/>
  <c r="O5240" i="4" s="1"/>
  <c r="M5240" i="4" s="1"/>
  <c r="A5241" i="9"/>
  <c r="B5241" i="9" s="1"/>
  <c r="O5239" i="4" s="1"/>
  <c r="M5239" i="4" s="1"/>
  <c r="A5240" i="9"/>
  <c r="B5240" i="9" s="1"/>
  <c r="O5238" i="4" s="1"/>
  <c r="M5238" i="4" s="1"/>
  <c r="A5239" i="9"/>
  <c r="B5239" i="9" s="1"/>
  <c r="O5237" i="4" s="1"/>
  <c r="M5237" i="4" s="1"/>
  <c r="A5238" i="9"/>
  <c r="B5238" i="9" s="1"/>
  <c r="O5236" i="4" s="1"/>
  <c r="M5236" i="4" s="1"/>
  <c r="A5237" i="9"/>
  <c r="B5237" i="9" s="1"/>
  <c r="O5235" i="4" s="1"/>
  <c r="M5235" i="4" s="1"/>
  <c r="A5236" i="9"/>
  <c r="B5236" i="9" s="1"/>
  <c r="O5234" i="4" s="1"/>
  <c r="M5234" i="4" s="1"/>
  <c r="A5235" i="9"/>
  <c r="B5235" i="9" s="1"/>
  <c r="O5233" i="4" s="1"/>
  <c r="M5233" i="4" s="1"/>
  <c r="A5234" i="9"/>
  <c r="B5234" i="9" s="1"/>
  <c r="O5232" i="4" s="1"/>
  <c r="M5232" i="4" s="1"/>
  <c r="A5233" i="9"/>
  <c r="B5233" i="9" s="1"/>
  <c r="O5231" i="4" s="1"/>
  <c r="M5231" i="4" s="1"/>
  <c r="A5232" i="9"/>
  <c r="B5232" i="9" s="1"/>
  <c r="O5230" i="4" s="1"/>
  <c r="M5230" i="4" s="1"/>
  <c r="A5231" i="9"/>
  <c r="B5231" i="9" s="1"/>
  <c r="O5229" i="4" s="1"/>
  <c r="M5229" i="4" s="1"/>
  <c r="A5230" i="9"/>
  <c r="B5230" i="9" s="1"/>
  <c r="O5228" i="4" s="1"/>
  <c r="M5228" i="4" s="1"/>
  <c r="A5229" i="9"/>
  <c r="B5229" i="9" s="1"/>
  <c r="O5227" i="4" s="1"/>
  <c r="M5227" i="4" s="1"/>
  <c r="A5228" i="9"/>
  <c r="B5228" i="9" s="1"/>
  <c r="O5226" i="4" s="1"/>
  <c r="M5226" i="4" s="1"/>
  <c r="A5227" i="9"/>
  <c r="B5227" i="9" s="1"/>
  <c r="O5225" i="4" s="1"/>
  <c r="M5225" i="4" s="1"/>
  <c r="A5226" i="9"/>
  <c r="B5226" i="9" s="1"/>
  <c r="O5224" i="4" s="1"/>
  <c r="M5224" i="4" s="1"/>
  <c r="A5225" i="9"/>
  <c r="B5225" i="9" s="1"/>
  <c r="O5223" i="4" s="1"/>
  <c r="M5223" i="4" s="1"/>
  <c r="A5224" i="9"/>
  <c r="B5224" i="9" s="1"/>
  <c r="O5222" i="4" s="1"/>
  <c r="M5222" i="4" s="1"/>
  <c r="A5223" i="9"/>
  <c r="B5223" i="9" s="1"/>
  <c r="O5221" i="4" s="1"/>
  <c r="M5221" i="4" s="1"/>
  <c r="A5222" i="9"/>
  <c r="B5222" i="9" s="1"/>
  <c r="O5220" i="4" s="1"/>
  <c r="M5220" i="4" s="1"/>
  <c r="A5221" i="9"/>
  <c r="B5221" i="9" s="1"/>
  <c r="O5219" i="4" s="1"/>
  <c r="M5219" i="4" s="1"/>
  <c r="A5220" i="9"/>
  <c r="B5220" i="9" s="1"/>
  <c r="O5218" i="4" s="1"/>
  <c r="M5218" i="4" s="1"/>
  <c r="A5219" i="9"/>
  <c r="B5219" i="9" s="1"/>
  <c r="O5217" i="4" s="1"/>
  <c r="M5217" i="4" s="1"/>
  <c r="A5218" i="9"/>
  <c r="B5218" i="9" s="1"/>
  <c r="O5216" i="4" s="1"/>
  <c r="M5216" i="4" s="1"/>
  <c r="A5217" i="9"/>
  <c r="B5217" i="9" s="1"/>
  <c r="O5215" i="4" s="1"/>
  <c r="M5215" i="4" s="1"/>
  <c r="A5216" i="9"/>
  <c r="B5216" i="9" s="1"/>
  <c r="O5214" i="4" s="1"/>
  <c r="M5214" i="4" s="1"/>
  <c r="A5215" i="9"/>
  <c r="B5215" i="9" s="1"/>
  <c r="O5213" i="4" s="1"/>
  <c r="M5213" i="4" s="1"/>
  <c r="A5214" i="9"/>
  <c r="B5214" i="9" s="1"/>
  <c r="O5212" i="4" s="1"/>
  <c r="M5212" i="4" s="1"/>
  <c r="A5213" i="9"/>
  <c r="B5213" i="9" s="1"/>
  <c r="O5211" i="4" s="1"/>
  <c r="M5211" i="4" s="1"/>
  <c r="A5212" i="9"/>
  <c r="B5212" i="9" s="1"/>
  <c r="O5210" i="4" s="1"/>
  <c r="M5210" i="4" s="1"/>
  <c r="A5211" i="9"/>
  <c r="B5211" i="9" s="1"/>
  <c r="O5209" i="4" s="1"/>
  <c r="M5209" i="4" s="1"/>
  <c r="A5210" i="9"/>
  <c r="B5210" i="9" s="1"/>
  <c r="O5208" i="4" s="1"/>
  <c r="M5208" i="4" s="1"/>
  <c r="A5209" i="9"/>
  <c r="B5209" i="9" s="1"/>
  <c r="O5207" i="4" s="1"/>
  <c r="M5207" i="4" s="1"/>
  <c r="A5208" i="9"/>
  <c r="B5208" i="9" s="1"/>
  <c r="O5206" i="4" s="1"/>
  <c r="M5206" i="4" s="1"/>
  <c r="A5207" i="9"/>
  <c r="B5207" i="9" s="1"/>
  <c r="O5205" i="4" s="1"/>
  <c r="M5205" i="4" s="1"/>
  <c r="A5206" i="9"/>
  <c r="B5206" i="9" s="1"/>
  <c r="O5204" i="4" s="1"/>
  <c r="M5204" i="4" s="1"/>
  <c r="A5205" i="9"/>
  <c r="B5205" i="9" s="1"/>
  <c r="O5203" i="4" s="1"/>
  <c r="M5203" i="4" s="1"/>
  <c r="A5204" i="9"/>
  <c r="B5204" i="9" s="1"/>
  <c r="O5202" i="4" s="1"/>
  <c r="M5202" i="4" s="1"/>
  <c r="A5203" i="9"/>
  <c r="B5203" i="9" s="1"/>
  <c r="O5201" i="4" s="1"/>
  <c r="M5201" i="4" s="1"/>
  <c r="A5202" i="9"/>
  <c r="B5202" i="9" s="1"/>
  <c r="O5200" i="4" s="1"/>
  <c r="M5200" i="4" s="1"/>
  <c r="A5201" i="9"/>
  <c r="B5201" i="9" s="1"/>
  <c r="O5199" i="4" s="1"/>
  <c r="M5199" i="4" s="1"/>
  <c r="A5200" i="9"/>
  <c r="B5200" i="9" s="1"/>
  <c r="O5198" i="4" s="1"/>
  <c r="M5198" i="4" s="1"/>
  <c r="A5199" i="9"/>
  <c r="B5199" i="9" s="1"/>
  <c r="O5197" i="4" s="1"/>
  <c r="M5197" i="4" s="1"/>
  <c r="A5198" i="9"/>
  <c r="B5198" i="9" s="1"/>
  <c r="O5196" i="4" s="1"/>
  <c r="M5196" i="4" s="1"/>
  <c r="A5197" i="9"/>
  <c r="B5197" i="9" s="1"/>
  <c r="O5195" i="4" s="1"/>
  <c r="M5195" i="4" s="1"/>
  <c r="A5196" i="9"/>
  <c r="B5196" i="9" s="1"/>
  <c r="O5194" i="4" s="1"/>
  <c r="M5194" i="4" s="1"/>
  <c r="A5195" i="9"/>
  <c r="B5195" i="9" s="1"/>
  <c r="O5193" i="4" s="1"/>
  <c r="M5193" i="4" s="1"/>
  <c r="A5194" i="9"/>
  <c r="B5194" i="9" s="1"/>
  <c r="O5192" i="4" s="1"/>
  <c r="M5192" i="4" s="1"/>
  <c r="A5193" i="9"/>
  <c r="B5193" i="9" s="1"/>
  <c r="O5191" i="4" s="1"/>
  <c r="M5191" i="4" s="1"/>
  <c r="A5192" i="9"/>
  <c r="B5192" i="9" s="1"/>
  <c r="O5190" i="4" s="1"/>
  <c r="M5190" i="4" s="1"/>
  <c r="A5191" i="9"/>
  <c r="B5191" i="9" s="1"/>
  <c r="O5189" i="4" s="1"/>
  <c r="M5189" i="4" s="1"/>
  <c r="A5190" i="9"/>
  <c r="B5190" i="9" s="1"/>
  <c r="O5188" i="4" s="1"/>
  <c r="M5188" i="4" s="1"/>
  <c r="A5189" i="9"/>
  <c r="B5189" i="9" s="1"/>
  <c r="O5187" i="4" s="1"/>
  <c r="M5187" i="4" s="1"/>
  <c r="A5188" i="9"/>
  <c r="B5188" i="9" s="1"/>
  <c r="O5186" i="4" s="1"/>
  <c r="M5186" i="4" s="1"/>
  <c r="A5187" i="9"/>
  <c r="B5187" i="9" s="1"/>
  <c r="O5185" i="4" s="1"/>
  <c r="M5185" i="4" s="1"/>
  <c r="A5186" i="9"/>
  <c r="B5186" i="9" s="1"/>
  <c r="O5184" i="4" s="1"/>
  <c r="M5184" i="4" s="1"/>
  <c r="A5185" i="9"/>
  <c r="B5185" i="9" s="1"/>
  <c r="O5183" i="4" s="1"/>
  <c r="M5183" i="4" s="1"/>
  <c r="A5184" i="9"/>
  <c r="B5184" i="9" s="1"/>
  <c r="O5182" i="4" s="1"/>
  <c r="M5182" i="4" s="1"/>
  <c r="A5183" i="9"/>
  <c r="B5183" i="9" s="1"/>
  <c r="O5181" i="4" s="1"/>
  <c r="M5181" i="4" s="1"/>
  <c r="A5182" i="9"/>
  <c r="B5182" i="9" s="1"/>
  <c r="O5180" i="4" s="1"/>
  <c r="M5180" i="4" s="1"/>
  <c r="A5181" i="9"/>
  <c r="B5181" i="9" s="1"/>
  <c r="O5179" i="4" s="1"/>
  <c r="M5179" i="4" s="1"/>
  <c r="A5180" i="9"/>
  <c r="B5180" i="9" s="1"/>
  <c r="O5178" i="4" s="1"/>
  <c r="M5178" i="4" s="1"/>
  <c r="A5179" i="9"/>
  <c r="B5179" i="9" s="1"/>
  <c r="O5177" i="4" s="1"/>
  <c r="M5177" i="4" s="1"/>
  <c r="A5178" i="9"/>
  <c r="B5178" i="9" s="1"/>
  <c r="O5176" i="4" s="1"/>
  <c r="M5176" i="4" s="1"/>
  <c r="A5177" i="9"/>
  <c r="B5177" i="9" s="1"/>
  <c r="O5175" i="4" s="1"/>
  <c r="M5175" i="4" s="1"/>
  <c r="A5176" i="9"/>
  <c r="B5176" i="9" s="1"/>
  <c r="O5174" i="4" s="1"/>
  <c r="M5174" i="4" s="1"/>
  <c r="A5175" i="9"/>
  <c r="B5175" i="9" s="1"/>
  <c r="O5173" i="4" s="1"/>
  <c r="M5173" i="4" s="1"/>
  <c r="A5174" i="9"/>
  <c r="B5174" i="9" s="1"/>
  <c r="O5172" i="4" s="1"/>
  <c r="M5172" i="4" s="1"/>
  <c r="A5173" i="9"/>
  <c r="B5173" i="9" s="1"/>
  <c r="O5171" i="4" s="1"/>
  <c r="M5171" i="4" s="1"/>
  <c r="A5172" i="9"/>
  <c r="B5172" i="9" s="1"/>
  <c r="O5170" i="4" s="1"/>
  <c r="M5170" i="4" s="1"/>
  <c r="A5171" i="9"/>
  <c r="B5171" i="9" s="1"/>
  <c r="O5169" i="4" s="1"/>
  <c r="M5169" i="4" s="1"/>
  <c r="A5170" i="9"/>
  <c r="B5170" i="9" s="1"/>
  <c r="O5168" i="4" s="1"/>
  <c r="M5168" i="4" s="1"/>
  <c r="A5169" i="9"/>
  <c r="B5169" i="9" s="1"/>
  <c r="O5167" i="4" s="1"/>
  <c r="M5167" i="4" s="1"/>
  <c r="A5168" i="9"/>
  <c r="B5168" i="9" s="1"/>
  <c r="O5166" i="4" s="1"/>
  <c r="M5166" i="4" s="1"/>
  <c r="A5167" i="9"/>
  <c r="B5167" i="9" s="1"/>
  <c r="O5165" i="4" s="1"/>
  <c r="M5165" i="4" s="1"/>
  <c r="A5166" i="9"/>
  <c r="B5166" i="9" s="1"/>
  <c r="O5164" i="4" s="1"/>
  <c r="M5164" i="4" s="1"/>
  <c r="A5165" i="9"/>
  <c r="B5165" i="9" s="1"/>
  <c r="O5163" i="4" s="1"/>
  <c r="M5163" i="4" s="1"/>
  <c r="A5164" i="9"/>
  <c r="B5164" i="9" s="1"/>
  <c r="O5162" i="4" s="1"/>
  <c r="M5162" i="4" s="1"/>
  <c r="A5163" i="9"/>
  <c r="B5163" i="9" s="1"/>
  <c r="O5161" i="4" s="1"/>
  <c r="M5161" i="4" s="1"/>
  <c r="A5162" i="9"/>
  <c r="B5162" i="9" s="1"/>
  <c r="O5160" i="4" s="1"/>
  <c r="M5160" i="4" s="1"/>
  <c r="A5161" i="9"/>
  <c r="B5161" i="9" s="1"/>
  <c r="O5159" i="4" s="1"/>
  <c r="M5159" i="4" s="1"/>
  <c r="A5160" i="9"/>
  <c r="B5160" i="9" s="1"/>
  <c r="O5158" i="4" s="1"/>
  <c r="M5158" i="4" s="1"/>
  <c r="A5159" i="9"/>
  <c r="B5159" i="9" s="1"/>
  <c r="O5157" i="4" s="1"/>
  <c r="M5157" i="4" s="1"/>
  <c r="A5158" i="9"/>
  <c r="B5158" i="9" s="1"/>
  <c r="O5156" i="4" s="1"/>
  <c r="M5156" i="4" s="1"/>
  <c r="A5157" i="9"/>
  <c r="B5157" i="9" s="1"/>
  <c r="O5155" i="4" s="1"/>
  <c r="M5155" i="4" s="1"/>
  <c r="A5156" i="9"/>
  <c r="B5156" i="9" s="1"/>
  <c r="O5154" i="4" s="1"/>
  <c r="M5154" i="4" s="1"/>
  <c r="A5155" i="9"/>
  <c r="B5155" i="9" s="1"/>
  <c r="O5153" i="4" s="1"/>
  <c r="M5153" i="4" s="1"/>
  <c r="A5154" i="9"/>
  <c r="B5154" i="9" s="1"/>
  <c r="O5152" i="4" s="1"/>
  <c r="M5152" i="4" s="1"/>
  <c r="A5153" i="9"/>
  <c r="B5153" i="9" s="1"/>
  <c r="O5151" i="4" s="1"/>
  <c r="M5151" i="4" s="1"/>
  <c r="A5152" i="9"/>
  <c r="B5152" i="9" s="1"/>
  <c r="O5150" i="4" s="1"/>
  <c r="M5150" i="4" s="1"/>
  <c r="A5151" i="9"/>
  <c r="B5151" i="9" s="1"/>
  <c r="O5149" i="4" s="1"/>
  <c r="M5149" i="4" s="1"/>
  <c r="A5150" i="9"/>
  <c r="B5150" i="9" s="1"/>
  <c r="O5148" i="4" s="1"/>
  <c r="M5148" i="4" s="1"/>
  <c r="A5149" i="9"/>
  <c r="B5149" i="9" s="1"/>
  <c r="O5147" i="4" s="1"/>
  <c r="M5147" i="4" s="1"/>
  <c r="A5148" i="9"/>
  <c r="B5148" i="9" s="1"/>
  <c r="O5146" i="4" s="1"/>
  <c r="M5146" i="4" s="1"/>
  <c r="A5147" i="9"/>
  <c r="B5147" i="9" s="1"/>
  <c r="O5145" i="4" s="1"/>
  <c r="M5145" i="4" s="1"/>
  <c r="A5146" i="9"/>
  <c r="B5146" i="9" s="1"/>
  <c r="O5144" i="4" s="1"/>
  <c r="M5144" i="4" s="1"/>
  <c r="A5145" i="9"/>
  <c r="B5145" i="9" s="1"/>
  <c r="O5143" i="4" s="1"/>
  <c r="M5143" i="4" s="1"/>
  <c r="A5144" i="9"/>
  <c r="B5144" i="9" s="1"/>
  <c r="O5142" i="4" s="1"/>
  <c r="M5142" i="4" s="1"/>
  <c r="A5143" i="9"/>
  <c r="B5143" i="9" s="1"/>
  <c r="O5141" i="4" s="1"/>
  <c r="M5141" i="4" s="1"/>
  <c r="A5142" i="9"/>
  <c r="B5142" i="9" s="1"/>
  <c r="O5140" i="4" s="1"/>
  <c r="M5140" i="4" s="1"/>
  <c r="A5141" i="9"/>
  <c r="B5141" i="9" s="1"/>
  <c r="O5139" i="4" s="1"/>
  <c r="M5139" i="4" s="1"/>
  <c r="A5140" i="9"/>
  <c r="B5140" i="9" s="1"/>
  <c r="O5138" i="4" s="1"/>
  <c r="M5138" i="4" s="1"/>
  <c r="A5139" i="9"/>
  <c r="B5139" i="9" s="1"/>
  <c r="O5137" i="4" s="1"/>
  <c r="M5137" i="4" s="1"/>
  <c r="A5138" i="9"/>
  <c r="B5138" i="9" s="1"/>
  <c r="O5136" i="4" s="1"/>
  <c r="M5136" i="4" s="1"/>
  <c r="A5137" i="9"/>
  <c r="B5137" i="9" s="1"/>
  <c r="O5135" i="4" s="1"/>
  <c r="M5135" i="4" s="1"/>
  <c r="A5136" i="9"/>
  <c r="B5136" i="9" s="1"/>
  <c r="O5134" i="4" s="1"/>
  <c r="M5134" i="4" s="1"/>
  <c r="A5135" i="9"/>
  <c r="B5135" i="9" s="1"/>
  <c r="O5133" i="4" s="1"/>
  <c r="M5133" i="4" s="1"/>
  <c r="A5134" i="9"/>
  <c r="B5134" i="9" s="1"/>
  <c r="O5132" i="4" s="1"/>
  <c r="M5132" i="4" s="1"/>
  <c r="A5133" i="9"/>
  <c r="B5133" i="9" s="1"/>
  <c r="O5131" i="4" s="1"/>
  <c r="M5131" i="4" s="1"/>
  <c r="A5132" i="9"/>
  <c r="B5132" i="9" s="1"/>
  <c r="O5130" i="4" s="1"/>
  <c r="M5130" i="4" s="1"/>
  <c r="A5131" i="9"/>
  <c r="B5131" i="9" s="1"/>
  <c r="O5129" i="4" s="1"/>
  <c r="M5129" i="4" s="1"/>
  <c r="A5130" i="9"/>
  <c r="B5130" i="9" s="1"/>
  <c r="O5128" i="4" s="1"/>
  <c r="M5128" i="4" s="1"/>
  <c r="A5129" i="9"/>
  <c r="B5129" i="9" s="1"/>
  <c r="O5127" i="4" s="1"/>
  <c r="M5127" i="4" s="1"/>
  <c r="A5128" i="9"/>
  <c r="B5128" i="9" s="1"/>
  <c r="O5126" i="4" s="1"/>
  <c r="M5126" i="4" s="1"/>
  <c r="A5127" i="9"/>
  <c r="B5127" i="9" s="1"/>
  <c r="O5125" i="4" s="1"/>
  <c r="M5125" i="4" s="1"/>
  <c r="A5126" i="9"/>
  <c r="B5126" i="9" s="1"/>
  <c r="O5124" i="4" s="1"/>
  <c r="M5124" i="4" s="1"/>
  <c r="A5125" i="9"/>
  <c r="B5125" i="9" s="1"/>
  <c r="O5123" i="4" s="1"/>
  <c r="M5123" i="4" s="1"/>
  <c r="A5124" i="9"/>
  <c r="B5124" i="9" s="1"/>
  <c r="O5122" i="4" s="1"/>
  <c r="M5122" i="4" s="1"/>
  <c r="A5123" i="9"/>
  <c r="B5123" i="9" s="1"/>
  <c r="O5121" i="4" s="1"/>
  <c r="M5121" i="4" s="1"/>
  <c r="A5122" i="9"/>
  <c r="B5122" i="9" s="1"/>
  <c r="O5120" i="4" s="1"/>
  <c r="M5120" i="4" s="1"/>
  <c r="A5121" i="9"/>
  <c r="B5121" i="9" s="1"/>
  <c r="O5119" i="4" s="1"/>
  <c r="M5119" i="4" s="1"/>
  <c r="A5120" i="9"/>
  <c r="B5120" i="9" s="1"/>
  <c r="O5118" i="4" s="1"/>
  <c r="M5118" i="4" s="1"/>
  <c r="A5119" i="9"/>
  <c r="B5119" i="9" s="1"/>
  <c r="O5117" i="4" s="1"/>
  <c r="M5117" i="4" s="1"/>
  <c r="A5118" i="9"/>
  <c r="B5118" i="9" s="1"/>
  <c r="O5116" i="4" s="1"/>
  <c r="M5116" i="4" s="1"/>
  <c r="A5117" i="9"/>
  <c r="B5117" i="9" s="1"/>
  <c r="O5115" i="4" s="1"/>
  <c r="M5115" i="4" s="1"/>
  <c r="A5116" i="9"/>
  <c r="B5116" i="9" s="1"/>
  <c r="O5114" i="4" s="1"/>
  <c r="M5114" i="4" s="1"/>
  <c r="A5115" i="9"/>
  <c r="B5115" i="9" s="1"/>
  <c r="O5113" i="4" s="1"/>
  <c r="M5113" i="4" s="1"/>
  <c r="A5114" i="9"/>
  <c r="B5114" i="9" s="1"/>
  <c r="O5112" i="4" s="1"/>
  <c r="M5112" i="4" s="1"/>
  <c r="A5113" i="9"/>
  <c r="B5113" i="9" s="1"/>
  <c r="O5111" i="4" s="1"/>
  <c r="M5111" i="4" s="1"/>
  <c r="A5112" i="9"/>
  <c r="B5112" i="9" s="1"/>
  <c r="O5110" i="4" s="1"/>
  <c r="M5110" i="4" s="1"/>
  <c r="A5111" i="9"/>
  <c r="B5111" i="9" s="1"/>
  <c r="O5109" i="4" s="1"/>
  <c r="M5109" i="4" s="1"/>
  <c r="A5110" i="9"/>
  <c r="B5110" i="9" s="1"/>
  <c r="O5108" i="4" s="1"/>
  <c r="M5108" i="4" s="1"/>
  <c r="A5109" i="9"/>
  <c r="B5109" i="9" s="1"/>
  <c r="O5107" i="4" s="1"/>
  <c r="M5107" i="4" s="1"/>
  <c r="A5108" i="9"/>
  <c r="B5108" i="9" s="1"/>
  <c r="O5106" i="4" s="1"/>
  <c r="M5106" i="4" s="1"/>
  <c r="A5107" i="9"/>
  <c r="B5107" i="9" s="1"/>
  <c r="O5105" i="4" s="1"/>
  <c r="M5105" i="4" s="1"/>
  <c r="A5106" i="9"/>
  <c r="B5106" i="9" s="1"/>
  <c r="O5104" i="4" s="1"/>
  <c r="M5104" i="4" s="1"/>
  <c r="A5105" i="9"/>
  <c r="B5105" i="9" s="1"/>
  <c r="O5103" i="4" s="1"/>
  <c r="M5103" i="4" s="1"/>
  <c r="A5104" i="9"/>
  <c r="B5104" i="9" s="1"/>
  <c r="O5102" i="4" s="1"/>
  <c r="M5102" i="4" s="1"/>
  <c r="A5103" i="9"/>
  <c r="B5103" i="9" s="1"/>
  <c r="O5101" i="4" s="1"/>
  <c r="M5101" i="4" s="1"/>
  <c r="A5102" i="9"/>
  <c r="B5102" i="9" s="1"/>
  <c r="O5100" i="4" s="1"/>
  <c r="M5100" i="4" s="1"/>
  <c r="A5101" i="9"/>
  <c r="B5101" i="9" s="1"/>
  <c r="O5099" i="4" s="1"/>
  <c r="M5099" i="4" s="1"/>
  <c r="A5100" i="9"/>
  <c r="B5100" i="9" s="1"/>
  <c r="O5098" i="4" s="1"/>
  <c r="M5098" i="4" s="1"/>
  <c r="A5099" i="9"/>
  <c r="B5099" i="9" s="1"/>
  <c r="O5097" i="4" s="1"/>
  <c r="M5097" i="4" s="1"/>
  <c r="A5098" i="9"/>
  <c r="B5098" i="9" s="1"/>
  <c r="O5096" i="4" s="1"/>
  <c r="M5096" i="4" s="1"/>
  <c r="A5097" i="9"/>
  <c r="B5097" i="9" s="1"/>
  <c r="O5095" i="4" s="1"/>
  <c r="M5095" i="4" s="1"/>
  <c r="A5096" i="9"/>
  <c r="B5096" i="9" s="1"/>
  <c r="O5094" i="4" s="1"/>
  <c r="M5094" i="4" s="1"/>
  <c r="A5095" i="9"/>
  <c r="B5095" i="9" s="1"/>
  <c r="O5093" i="4" s="1"/>
  <c r="M5093" i="4" s="1"/>
  <c r="A5094" i="9"/>
  <c r="B5094" i="9" s="1"/>
  <c r="O5092" i="4" s="1"/>
  <c r="M5092" i="4" s="1"/>
  <c r="A5093" i="9"/>
  <c r="B5093" i="9" s="1"/>
  <c r="O5091" i="4" s="1"/>
  <c r="M5091" i="4" s="1"/>
  <c r="A5092" i="9"/>
  <c r="B5092" i="9" s="1"/>
  <c r="O5090" i="4" s="1"/>
  <c r="M5090" i="4" s="1"/>
  <c r="A5091" i="9"/>
  <c r="B5091" i="9" s="1"/>
  <c r="O5089" i="4" s="1"/>
  <c r="M5089" i="4" s="1"/>
  <c r="A5090" i="9"/>
  <c r="B5090" i="9" s="1"/>
  <c r="O5088" i="4" s="1"/>
  <c r="M5088" i="4" s="1"/>
  <c r="A5089" i="9"/>
  <c r="B5089" i="9" s="1"/>
  <c r="O5087" i="4" s="1"/>
  <c r="M5087" i="4" s="1"/>
  <c r="A5088" i="9"/>
  <c r="B5088" i="9" s="1"/>
  <c r="O5086" i="4" s="1"/>
  <c r="M5086" i="4" s="1"/>
  <c r="A5087" i="9"/>
  <c r="B5087" i="9" s="1"/>
  <c r="O5085" i="4" s="1"/>
  <c r="M5085" i="4" s="1"/>
  <c r="A5086" i="9"/>
  <c r="B5086" i="9" s="1"/>
  <c r="O5084" i="4" s="1"/>
  <c r="M5084" i="4" s="1"/>
  <c r="A5085" i="9"/>
  <c r="B5085" i="9" s="1"/>
  <c r="O5083" i="4" s="1"/>
  <c r="M5083" i="4" s="1"/>
  <c r="A5084" i="9"/>
  <c r="B5084" i="9" s="1"/>
  <c r="O5082" i="4" s="1"/>
  <c r="M5082" i="4" s="1"/>
  <c r="A5083" i="9"/>
  <c r="B5083" i="9" s="1"/>
  <c r="O5081" i="4" s="1"/>
  <c r="M5081" i="4" s="1"/>
  <c r="A5082" i="9"/>
  <c r="B5082" i="9" s="1"/>
  <c r="O5080" i="4" s="1"/>
  <c r="M5080" i="4" s="1"/>
  <c r="A5081" i="9"/>
  <c r="B5081" i="9" s="1"/>
  <c r="O5079" i="4" s="1"/>
  <c r="M5079" i="4" s="1"/>
  <c r="A5080" i="9"/>
  <c r="B5080" i="9" s="1"/>
  <c r="O5078" i="4" s="1"/>
  <c r="M5078" i="4" s="1"/>
  <c r="A5079" i="9"/>
  <c r="B5079" i="9" s="1"/>
  <c r="O5077" i="4" s="1"/>
  <c r="M5077" i="4" s="1"/>
  <c r="A5078" i="9"/>
  <c r="B5078" i="9" s="1"/>
  <c r="O5076" i="4" s="1"/>
  <c r="M5076" i="4" s="1"/>
  <c r="A5077" i="9"/>
  <c r="B5077" i="9" s="1"/>
  <c r="O5075" i="4" s="1"/>
  <c r="M5075" i="4" s="1"/>
  <c r="A5076" i="9"/>
  <c r="B5076" i="9" s="1"/>
  <c r="O5074" i="4" s="1"/>
  <c r="M5074" i="4" s="1"/>
  <c r="A5075" i="9"/>
  <c r="B5075" i="9" s="1"/>
  <c r="O5073" i="4" s="1"/>
  <c r="M5073" i="4" s="1"/>
  <c r="A5074" i="9"/>
  <c r="B5074" i="9" s="1"/>
  <c r="O5072" i="4" s="1"/>
  <c r="M5072" i="4" s="1"/>
  <c r="A5073" i="9"/>
  <c r="B5073" i="9" s="1"/>
  <c r="O5071" i="4" s="1"/>
  <c r="M5071" i="4" s="1"/>
  <c r="A5072" i="9"/>
  <c r="B5072" i="9" s="1"/>
  <c r="O5070" i="4" s="1"/>
  <c r="M5070" i="4" s="1"/>
  <c r="A5071" i="9"/>
  <c r="B5071" i="9" s="1"/>
  <c r="O5069" i="4" s="1"/>
  <c r="M5069" i="4" s="1"/>
  <c r="A5070" i="9"/>
  <c r="B5070" i="9" s="1"/>
  <c r="O5068" i="4" s="1"/>
  <c r="M5068" i="4" s="1"/>
  <c r="A5069" i="9"/>
  <c r="B5069" i="9" s="1"/>
  <c r="O5067" i="4" s="1"/>
  <c r="M5067" i="4" s="1"/>
  <c r="A5068" i="9"/>
  <c r="B5068" i="9" s="1"/>
  <c r="O5066" i="4" s="1"/>
  <c r="M5066" i="4" s="1"/>
  <c r="A5067" i="9"/>
  <c r="B5067" i="9" s="1"/>
  <c r="O5065" i="4" s="1"/>
  <c r="M5065" i="4" s="1"/>
  <c r="A5066" i="9"/>
  <c r="B5066" i="9" s="1"/>
  <c r="O5064" i="4" s="1"/>
  <c r="M5064" i="4" s="1"/>
  <c r="A5065" i="9"/>
  <c r="B5065" i="9" s="1"/>
  <c r="O5063" i="4" s="1"/>
  <c r="M5063" i="4" s="1"/>
  <c r="A5064" i="9"/>
  <c r="B5064" i="9" s="1"/>
  <c r="O5062" i="4" s="1"/>
  <c r="M5062" i="4" s="1"/>
  <c r="A5063" i="9"/>
  <c r="B5063" i="9" s="1"/>
  <c r="O5061" i="4" s="1"/>
  <c r="M5061" i="4" s="1"/>
  <c r="A5062" i="9"/>
  <c r="B5062" i="9" s="1"/>
  <c r="O5060" i="4" s="1"/>
  <c r="M5060" i="4" s="1"/>
  <c r="A5061" i="9"/>
  <c r="B5061" i="9" s="1"/>
  <c r="O5059" i="4" s="1"/>
  <c r="M5059" i="4" s="1"/>
  <c r="A5060" i="9"/>
  <c r="B5060" i="9" s="1"/>
  <c r="O5058" i="4" s="1"/>
  <c r="M5058" i="4" s="1"/>
  <c r="A5059" i="9"/>
  <c r="B5059" i="9" s="1"/>
  <c r="O5057" i="4" s="1"/>
  <c r="M5057" i="4" s="1"/>
  <c r="A5058" i="9"/>
  <c r="B5058" i="9" s="1"/>
  <c r="O5056" i="4" s="1"/>
  <c r="M5056" i="4" s="1"/>
  <c r="A5057" i="9"/>
  <c r="B5057" i="9" s="1"/>
  <c r="O5055" i="4" s="1"/>
  <c r="M5055" i="4" s="1"/>
  <c r="A5056" i="9"/>
  <c r="B5056" i="9" s="1"/>
  <c r="O5054" i="4" s="1"/>
  <c r="M5054" i="4" s="1"/>
  <c r="A5055" i="9"/>
  <c r="B5055" i="9" s="1"/>
  <c r="O5053" i="4" s="1"/>
  <c r="M5053" i="4" s="1"/>
  <c r="A5054" i="9"/>
  <c r="B5054" i="9" s="1"/>
  <c r="O5052" i="4" s="1"/>
  <c r="M5052" i="4" s="1"/>
  <c r="A5053" i="9"/>
  <c r="B5053" i="9" s="1"/>
  <c r="O5051" i="4" s="1"/>
  <c r="M5051" i="4" s="1"/>
  <c r="A5052" i="9"/>
  <c r="B5052" i="9" s="1"/>
  <c r="O5050" i="4" s="1"/>
  <c r="M5050" i="4" s="1"/>
  <c r="A5051" i="9"/>
  <c r="B5051" i="9" s="1"/>
  <c r="O5049" i="4" s="1"/>
  <c r="M5049" i="4" s="1"/>
  <c r="A5050" i="9"/>
  <c r="B5050" i="9" s="1"/>
  <c r="O5048" i="4" s="1"/>
  <c r="M5048" i="4" s="1"/>
  <c r="A5049" i="9"/>
  <c r="B5049" i="9" s="1"/>
  <c r="O5047" i="4" s="1"/>
  <c r="M5047" i="4" s="1"/>
  <c r="A5048" i="9"/>
  <c r="B5048" i="9" s="1"/>
  <c r="O5046" i="4" s="1"/>
  <c r="M5046" i="4" s="1"/>
  <c r="A5047" i="9"/>
  <c r="B5047" i="9" s="1"/>
  <c r="O5045" i="4" s="1"/>
  <c r="M5045" i="4" s="1"/>
  <c r="A5046" i="9"/>
  <c r="B5046" i="9" s="1"/>
  <c r="O5044" i="4" s="1"/>
  <c r="M5044" i="4" s="1"/>
  <c r="A5045" i="9"/>
  <c r="B5045" i="9" s="1"/>
  <c r="O5043" i="4" s="1"/>
  <c r="M5043" i="4" s="1"/>
  <c r="A5044" i="9"/>
  <c r="B5044" i="9" s="1"/>
  <c r="O5042" i="4" s="1"/>
  <c r="M5042" i="4" s="1"/>
  <c r="A5043" i="9"/>
  <c r="B5043" i="9" s="1"/>
  <c r="O5041" i="4" s="1"/>
  <c r="M5041" i="4" s="1"/>
  <c r="A5042" i="9"/>
  <c r="B5042" i="9" s="1"/>
  <c r="O5040" i="4" s="1"/>
  <c r="M5040" i="4" s="1"/>
  <c r="A5041" i="9"/>
  <c r="B5041" i="9" s="1"/>
  <c r="O5039" i="4" s="1"/>
  <c r="M5039" i="4" s="1"/>
  <c r="A5040" i="9"/>
  <c r="B5040" i="9" s="1"/>
  <c r="O5038" i="4" s="1"/>
  <c r="M5038" i="4" s="1"/>
  <c r="A5039" i="9"/>
  <c r="B5039" i="9" s="1"/>
  <c r="O5037" i="4" s="1"/>
  <c r="M5037" i="4" s="1"/>
  <c r="A5038" i="9"/>
  <c r="B5038" i="9" s="1"/>
  <c r="O5036" i="4" s="1"/>
  <c r="M5036" i="4" s="1"/>
  <c r="A5037" i="9"/>
  <c r="B5037" i="9" s="1"/>
  <c r="O5035" i="4" s="1"/>
  <c r="M5035" i="4" s="1"/>
  <c r="A5036" i="9"/>
  <c r="B5036" i="9" s="1"/>
  <c r="O5034" i="4" s="1"/>
  <c r="M5034" i="4" s="1"/>
  <c r="A5035" i="9"/>
  <c r="B5035" i="9" s="1"/>
  <c r="O5033" i="4" s="1"/>
  <c r="M5033" i="4" s="1"/>
  <c r="A5034" i="9"/>
  <c r="B5034" i="9" s="1"/>
  <c r="O5032" i="4" s="1"/>
  <c r="M5032" i="4" s="1"/>
  <c r="A5033" i="9"/>
  <c r="B5033" i="9" s="1"/>
  <c r="O5031" i="4" s="1"/>
  <c r="M5031" i="4" s="1"/>
  <c r="A5032" i="9"/>
  <c r="B5032" i="9" s="1"/>
  <c r="O5030" i="4" s="1"/>
  <c r="M5030" i="4" s="1"/>
  <c r="A5031" i="9"/>
  <c r="B5031" i="9" s="1"/>
  <c r="O5029" i="4" s="1"/>
  <c r="M5029" i="4" s="1"/>
  <c r="A5030" i="9"/>
  <c r="B5030" i="9" s="1"/>
  <c r="O5028" i="4" s="1"/>
  <c r="M5028" i="4" s="1"/>
  <c r="A5029" i="9"/>
  <c r="B5029" i="9" s="1"/>
  <c r="O5027" i="4" s="1"/>
  <c r="M5027" i="4" s="1"/>
  <c r="A5028" i="9"/>
  <c r="B5028" i="9" s="1"/>
  <c r="O5026" i="4" s="1"/>
  <c r="M5026" i="4" s="1"/>
  <c r="A5027" i="9"/>
  <c r="B5027" i="9" s="1"/>
  <c r="O5025" i="4" s="1"/>
  <c r="M5025" i="4" s="1"/>
  <c r="A5026" i="9"/>
  <c r="B5026" i="9" s="1"/>
  <c r="O5024" i="4" s="1"/>
  <c r="M5024" i="4" s="1"/>
  <c r="A5025" i="9"/>
  <c r="B5025" i="9" s="1"/>
  <c r="O5023" i="4" s="1"/>
  <c r="M5023" i="4" s="1"/>
  <c r="A5024" i="9"/>
  <c r="B5024" i="9" s="1"/>
  <c r="O5022" i="4" s="1"/>
  <c r="M5022" i="4" s="1"/>
  <c r="A5023" i="9"/>
  <c r="B5023" i="9" s="1"/>
  <c r="O5021" i="4" s="1"/>
  <c r="M5021" i="4" s="1"/>
  <c r="A5022" i="9"/>
  <c r="B5022" i="9" s="1"/>
  <c r="O5020" i="4" s="1"/>
  <c r="M5020" i="4" s="1"/>
  <c r="A5021" i="9"/>
  <c r="B5021" i="9" s="1"/>
  <c r="O5019" i="4" s="1"/>
  <c r="M5019" i="4" s="1"/>
  <c r="A5020" i="9"/>
  <c r="B5020" i="9" s="1"/>
  <c r="O5018" i="4" s="1"/>
  <c r="M5018" i="4" s="1"/>
  <c r="A5019" i="9"/>
  <c r="B5019" i="9" s="1"/>
  <c r="O5017" i="4" s="1"/>
  <c r="M5017" i="4" s="1"/>
  <c r="A5018" i="9"/>
  <c r="B5018" i="9" s="1"/>
  <c r="O5016" i="4" s="1"/>
  <c r="M5016" i="4" s="1"/>
  <c r="A5017" i="9"/>
  <c r="B5017" i="9" s="1"/>
  <c r="O5015" i="4" s="1"/>
  <c r="M5015" i="4" s="1"/>
  <c r="A5016" i="9"/>
  <c r="B5016" i="9" s="1"/>
  <c r="O5014" i="4" s="1"/>
  <c r="M5014" i="4" s="1"/>
  <c r="A5015" i="9"/>
  <c r="B5015" i="9" s="1"/>
  <c r="O5013" i="4" s="1"/>
  <c r="M5013" i="4" s="1"/>
  <c r="A5014" i="9"/>
  <c r="B5014" i="9" s="1"/>
  <c r="O5012" i="4" s="1"/>
  <c r="M5012" i="4" s="1"/>
  <c r="A5013" i="9"/>
  <c r="B5013" i="9" s="1"/>
  <c r="O5011" i="4" s="1"/>
  <c r="M5011" i="4" s="1"/>
  <c r="A5012" i="9"/>
  <c r="B5012" i="9" s="1"/>
  <c r="O5010" i="4" s="1"/>
  <c r="M5010" i="4" s="1"/>
  <c r="A5011" i="9"/>
  <c r="B5011" i="9" s="1"/>
  <c r="O5009" i="4" s="1"/>
  <c r="M5009" i="4" s="1"/>
  <c r="A5010" i="9"/>
  <c r="B5010" i="9" s="1"/>
  <c r="O5008" i="4" s="1"/>
  <c r="M5008" i="4" s="1"/>
  <c r="A5009" i="9"/>
  <c r="B5009" i="9" s="1"/>
  <c r="O5007" i="4" s="1"/>
  <c r="M5007" i="4" s="1"/>
  <c r="A5008" i="9"/>
  <c r="B5008" i="9" s="1"/>
  <c r="O5006" i="4" s="1"/>
  <c r="M5006" i="4" s="1"/>
  <c r="A5007" i="9"/>
  <c r="B5007" i="9" s="1"/>
  <c r="O5005" i="4" s="1"/>
  <c r="M5005" i="4" s="1"/>
  <c r="A5006" i="9"/>
  <c r="B5006" i="9" s="1"/>
  <c r="O5004" i="4" s="1"/>
  <c r="M5004" i="4" s="1"/>
  <c r="A5005" i="9"/>
  <c r="B5005" i="9" s="1"/>
  <c r="O5003" i="4" s="1"/>
  <c r="M5003" i="4" s="1"/>
  <c r="A5004" i="9"/>
  <c r="B5004" i="9" s="1"/>
  <c r="O5002" i="4" s="1"/>
  <c r="M5002" i="4" s="1"/>
  <c r="A5003" i="9"/>
  <c r="B5003" i="9" s="1"/>
  <c r="O5001" i="4" s="1"/>
  <c r="M5001" i="4" s="1"/>
  <c r="A5002" i="9"/>
  <c r="B5002" i="9" s="1"/>
  <c r="O5000" i="4" s="1"/>
  <c r="M5000" i="4" s="1"/>
  <c r="A5001" i="9"/>
  <c r="B5001" i="9" s="1"/>
  <c r="O4999" i="4" s="1"/>
  <c r="M4999" i="4" s="1"/>
  <c r="A5000" i="9"/>
  <c r="B5000" i="9" s="1"/>
  <c r="O4998" i="4" s="1"/>
  <c r="M4998" i="4" s="1"/>
  <c r="A4999" i="9"/>
  <c r="B4999" i="9" s="1"/>
  <c r="O4997" i="4" s="1"/>
  <c r="M4997" i="4" s="1"/>
  <c r="A4998" i="9"/>
  <c r="B4998" i="9" s="1"/>
  <c r="O4996" i="4" s="1"/>
  <c r="M4996" i="4" s="1"/>
  <c r="A4997" i="9"/>
  <c r="B4997" i="9" s="1"/>
  <c r="O4995" i="4" s="1"/>
  <c r="M4995" i="4" s="1"/>
  <c r="A4996" i="9"/>
  <c r="B4996" i="9" s="1"/>
  <c r="O4994" i="4" s="1"/>
  <c r="M4994" i="4" s="1"/>
  <c r="A4995" i="9"/>
  <c r="B4995" i="9" s="1"/>
  <c r="O4993" i="4" s="1"/>
  <c r="M4993" i="4" s="1"/>
  <c r="A4994" i="9"/>
  <c r="B4994" i="9" s="1"/>
  <c r="O4992" i="4" s="1"/>
  <c r="M4992" i="4" s="1"/>
  <c r="A4993" i="9"/>
  <c r="B4993" i="9" s="1"/>
  <c r="O4991" i="4" s="1"/>
  <c r="M4991" i="4" s="1"/>
  <c r="A4992" i="9"/>
  <c r="B4992" i="9" s="1"/>
  <c r="O4990" i="4" s="1"/>
  <c r="M4990" i="4" s="1"/>
  <c r="A4991" i="9"/>
  <c r="B4991" i="9" s="1"/>
  <c r="O4989" i="4" s="1"/>
  <c r="M4989" i="4" s="1"/>
  <c r="A4990" i="9"/>
  <c r="B4990" i="9" s="1"/>
  <c r="O4988" i="4" s="1"/>
  <c r="M4988" i="4" s="1"/>
  <c r="A4989" i="9"/>
  <c r="B4989" i="9" s="1"/>
  <c r="O4987" i="4" s="1"/>
  <c r="M4987" i="4" s="1"/>
  <c r="A4988" i="9"/>
  <c r="B4988" i="9" s="1"/>
  <c r="O4986" i="4" s="1"/>
  <c r="M4986" i="4" s="1"/>
  <c r="A4987" i="9"/>
  <c r="B4987" i="9" s="1"/>
  <c r="O4985" i="4" s="1"/>
  <c r="M4985" i="4" s="1"/>
  <c r="A4986" i="9"/>
  <c r="B4986" i="9" s="1"/>
  <c r="O4984" i="4" s="1"/>
  <c r="M4984" i="4" s="1"/>
  <c r="A4985" i="9"/>
  <c r="B4985" i="9" s="1"/>
  <c r="O4983" i="4" s="1"/>
  <c r="M4983" i="4" s="1"/>
  <c r="A4984" i="9"/>
  <c r="B4984" i="9" s="1"/>
  <c r="O4982" i="4" s="1"/>
  <c r="M4982" i="4" s="1"/>
  <c r="A4983" i="9"/>
  <c r="B4983" i="9" s="1"/>
  <c r="O4981" i="4" s="1"/>
  <c r="M4981" i="4" s="1"/>
  <c r="A4982" i="9"/>
  <c r="B4982" i="9" s="1"/>
  <c r="O4980" i="4" s="1"/>
  <c r="M4980" i="4" s="1"/>
  <c r="A4981" i="9"/>
  <c r="B4981" i="9" s="1"/>
  <c r="O4979" i="4" s="1"/>
  <c r="M4979" i="4" s="1"/>
  <c r="A4980" i="9"/>
  <c r="B4980" i="9" s="1"/>
  <c r="O4978" i="4" s="1"/>
  <c r="M4978" i="4" s="1"/>
  <c r="A4979" i="9"/>
  <c r="B4979" i="9" s="1"/>
  <c r="O4977" i="4" s="1"/>
  <c r="M4977" i="4" s="1"/>
  <c r="A4978" i="9"/>
  <c r="B4978" i="9" s="1"/>
  <c r="O4976" i="4" s="1"/>
  <c r="M4976" i="4" s="1"/>
  <c r="A4977" i="9"/>
  <c r="B4977" i="9" s="1"/>
  <c r="O4975" i="4" s="1"/>
  <c r="M4975" i="4" s="1"/>
  <c r="A4976" i="9"/>
  <c r="B4976" i="9" s="1"/>
  <c r="O4974" i="4" s="1"/>
  <c r="M4974" i="4" s="1"/>
  <c r="A4975" i="9"/>
  <c r="B4975" i="9" s="1"/>
  <c r="O4973" i="4" s="1"/>
  <c r="M4973" i="4" s="1"/>
  <c r="A4974" i="9"/>
  <c r="B4974" i="9" s="1"/>
  <c r="O4972" i="4" s="1"/>
  <c r="M4972" i="4" s="1"/>
  <c r="A4973" i="9"/>
  <c r="B4973" i="9" s="1"/>
  <c r="O4971" i="4" s="1"/>
  <c r="M4971" i="4" s="1"/>
  <c r="A4972" i="9"/>
  <c r="B4972" i="9" s="1"/>
  <c r="O4970" i="4" s="1"/>
  <c r="M4970" i="4" s="1"/>
  <c r="A4971" i="9"/>
  <c r="B4971" i="9" s="1"/>
  <c r="O4969" i="4" s="1"/>
  <c r="M4969" i="4" s="1"/>
  <c r="A4970" i="9"/>
  <c r="B4970" i="9" s="1"/>
  <c r="O4968" i="4" s="1"/>
  <c r="M4968" i="4" s="1"/>
  <c r="A4969" i="9"/>
  <c r="B4969" i="9" s="1"/>
  <c r="O4967" i="4" s="1"/>
  <c r="M4967" i="4" s="1"/>
  <c r="A4968" i="9"/>
  <c r="B4968" i="9" s="1"/>
  <c r="O4966" i="4" s="1"/>
  <c r="M4966" i="4" s="1"/>
  <c r="A4967" i="9"/>
  <c r="B4967" i="9" s="1"/>
  <c r="O4965" i="4" s="1"/>
  <c r="M4965" i="4" s="1"/>
  <c r="A4966" i="9"/>
  <c r="B4966" i="9" s="1"/>
  <c r="O4964" i="4" s="1"/>
  <c r="M4964" i="4" s="1"/>
  <c r="A4965" i="9"/>
  <c r="B4965" i="9" s="1"/>
  <c r="O4963" i="4" s="1"/>
  <c r="M4963" i="4" s="1"/>
  <c r="A4964" i="9"/>
  <c r="B4964" i="9" s="1"/>
  <c r="O4962" i="4" s="1"/>
  <c r="M4962" i="4" s="1"/>
  <c r="A4963" i="9"/>
  <c r="B4963" i="9" s="1"/>
  <c r="O4961" i="4" s="1"/>
  <c r="M4961" i="4" s="1"/>
  <c r="A4962" i="9"/>
  <c r="B4962" i="9" s="1"/>
  <c r="O4960" i="4" s="1"/>
  <c r="M4960" i="4" s="1"/>
  <c r="A4961" i="9"/>
  <c r="B4961" i="9" s="1"/>
  <c r="O4959" i="4" s="1"/>
  <c r="M4959" i="4" s="1"/>
  <c r="A4960" i="9"/>
  <c r="B4960" i="9" s="1"/>
  <c r="O4958" i="4" s="1"/>
  <c r="M4958" i="4" s="1"/>
  <c r="A4959" i="9"/>
  <c r="B4959" i="9" s="1"/>
  <c r="O4957" i="4" s="1"/>
  <c r="M4957" i="4" s="1"/>
  <c r="A4958" i="9"/>
  <c r="B4958" i="9" s="1"/>
  <c r="O4956" i="4" s="1"/>
  <c r="M4956" i="4" s="1"/>
  <c r="A4957" i="9"/>
  <c r="B4957" i="9" s="1"/>
  <c r="O4955" i="4" s="1"/>
  <c r="M4955" i="4" s="1"/>
  <c r="A4956" i="9"/>
  <c r="B4956" i="9" s="1"/>
  <c r="O4954" i="4" s="1"/>
  <c r="M4954" i="4" s="1"/>
  <c r="A4955" i="9"/>
  <c r="B4955" i="9" s="1"/>
  <c r="O4953" i="4" s="1"/>
  <c r="M4953" i="4" s="1"/>
  <c r="A4954" i="9"/>
  <c r="B4954" i="9" s="1"/>
  <c r="O4952" i="4" s="1"/>
  <c r="M4952" i="4" s="1"/>
  <c r="A4953" i="9"/>
  <c r="B4953" i="9" s="1"/>
  <c r="O4951" i="4" s="1"/>
  <c r="M4951" i="4" s="1"/>
  <c r="A4952" i="9"/>
  <c r="B4952" i="9" s="1"/>
  <c r="O4950" i="4" s="1"/>
  <c r="M4950" i="4" s="1"/>
  <c r="A4951" i="9"/>
  <c r="B4951" i="9" s="1"/>
  <c r="O4949" i="4" s="1"/>
  <c r="M4949" i="4" s="1"/>
  <c r="A4950" i="9"/>
  <c r="B4950" i="9" s="1"/>
  <c r="O4948" i="4" s="1"/>
  <c r="M4948" i="4" s="1"/>
  <c r="A4949" i="9"/>
  <c r="B4949" i="9" s="1"/>
  <c r="O4947" i="4" s="1"/>
  <c r="M4947" i="4" s="1"/>
  <c r="A4948" i="9"/>
  <c r="B4948" i="9" s="1"/>
  <c r="O4946" i="4" s="1"/>
  <c r="M4946" i="4" s="1"/>
  <c r="A4947" i="9"/>
  <c r="B4947" i="9" s="1"/>
  <c r="O4945" i="4" s="1"/>
  <c r="M4945" i="4" s="1"/>
  <c r="A4946" i="9"/>
  <c r="B4946" i="9" s="1"/>
  <c r="O4944" i="4" s="1"/>
  <c r="M4944" i="4" s="1"/>
  <c r="A4945" i="9"/>
  <c r="B4945" i="9" s="1"/>
  <c r="O4943" i="4" s="1"/>
  <c r="M4943" i="4" s="1"/>
  <c r="A4944" i="9"/>
  <c r="B4944" i="9" s="1"/>
  <c r="O4942" i="4" s="1"/>
  <c r="M4942" i="4" s="1"/>
  <c r="A4943" i="9"/>
  <c r="B4943" i="9" s="1"/>
  <c r="O4941" i="4" s="1"/>
  <c r="M4941" i="4" s="1"/>
  <c r="A4942" i="9"/>
  <c r="B4942" i="9" s="1"/>
  <c r="O4940" i="4" s="1"/>
  <c r="M4940" i="4" s="1"/>
  <c r="A4941" i="9"/>
  <c r="B4941" i="9" s="1"/>
  <c r="O4939" i="4" s="1"/>
  <c r="M4939" i="4" s="1"/>
  <c r="A4940" i="9"/>
  <c r="B4940" i="9" s="1"/>
  <c r="O4938" i="4" s="1"/>
  <c r="M4938" i="4" s="1"/>
  <c r="A4939" i="9"/>
  <c r="B4939" i="9" s="1"/>
  <c r="O4937" i="4" s="1"/>
  <c r="M4937" i="4" s="1"/>
  <c r="A4938" i="9"/>
  <c r="B4938" i="9" s="1"/>
  <c r="O4936" i="4" s="1"/>
  <c r="M4936" i="4" s="1"/>
  <c r="A4937" i="9"/>
  <c r="B4937" i="9" s="1"/>
  <c r="O4935" i="4" s="1"/>
  <c r="M4935" i="4" s="1"/>
  <c r="A4936" i="9"/>
  <c r="B4936" i="9" s="1"/>
  <c r="O4934" i="4" s="1"/>
  <c r="M4934" i="4" s="1"/>
  <c r="A4935" i="9"/>
  <c r="B4935" i="9" s="1"/>
  <c r="O4933" i="4" s="1"/>
  <c r="M4933" i="4" s="1"/>
  <c r="A4934" i="9"/>
  <c r="B4934" i="9" s="1"/>
  <c r="O4932" i="4" s="1"/>
  <c r="M4932" i="4" s="1"/>
  <c r="A4933" i="9"/>
  <c r="B4933" i="9" s="1"/>
  <c r="O4931" i="4" s="1"/>
  <c r="M4931" i="4" s="1"/>
  <c r="A4932" i="9"/>
  <c r="B4932" i="9" s="1"/>
  <c r="O4930" i="4" s="1"/>
  <c r="M4930" i="4" s="1"/>
  <c r="A4931" i="9"/>
  <c r="B4931" i="9" s="1"/>
  <c r="O4929" i="4" s="1"/>
  <c r="M4929" i="4" s="1"/>
  <c r="A4930" i="9"/>
  <c r="B4930" i="9" s="1"/>
  <c r="O4928" i="4" s="1"/>
  <c r="M4928" i="4" s="1"/>
  <c r="A4929" i="9"/>
  <c r="B4929" i="9" s="1"/>
  <c r="O4927" i="4" s="1"/>
  <c r="M4927" i="4" s="1"/>
  <c r="A4928" i="9"/>
  <c r="B4928" i="9" s="1"/>
  <c r="O4926" i="4" s="1"/>
  <c r="M4926" i="4" s="1"/>
  <c r="A4927" i="9"/>
  <c r="B4927" i="9" s="1"/>
  <c r="O4925" i="4" s="1"/>
  <c r="M4925" i="4" s="1"/>
  <c r="A4926" i="9"/>
  <c r="B4926" i="9" s="1"/>
  <c r="O4924" i="4" s="1"/>
  <c r="M4924" i="4" s="1"/>
  <c r="A4925" i="9"/>
  <c r="B4925" i="9" s="1"/>
  <c r="O4923" i="4" s="1"/>
  <c r="M4923" i="4" s="1"/>
  <c r="A4924" i="9"/>
  <c r="B4924" i="9" s="1"/>
  <c r="O4922" i="4" s="1"/>
  <c r="M4922" i="4" s="1"/>
  <c r="A4923" i="9"/>
  <c r="B4923" i="9" s="1"/>
  <c r="O4921" i="4" s="1"/>
  <c r="M4921" i="4" s="1"/>
  <c r="A4922" i="9"/>
  <c r="B4922" i="9" s="1"/>
  <c r="O4920" i="4" s="1"/>
  <c r="M4920" i="4" s="1"/>
  <c r="A4921" i="9"/>
  <c r="B4921" i="9" s="1"/>
  <c r="O4919" i="4" s="1"/>
  <c r="M4919" i="4" s="1"/>
  <c r="A4920" i="9"/>
  <c r="B4920" i="9" s="1"/>
  <c r="O4918" i="4" s="1"/>
  <c r="M4918" i="4" s="1"/>
  <c r="A4919" i="9"/>
  <c r="B4919" i="9" s="1"/>
  <c r="O4917" i="4" s="1"/>
  <c r="M4917" i="4" s="1"/>
  <c r="A4918" i="9"/>
  <c r="B4918" i="9" s="1"/>
  <c r="O4916" i="4" s="1"/>
  <c r="M4916" i="4" s="1"/>
  <c r="A4917" i="9"/>
  <c r="B4917" i="9" s="1"/>
  <c r="O4915" i="4" s="1"/>
  <c r="M4915" i="4" s="1"/>
  <c r="A4916" i="9"/>
  <c r="B4916" i="9" s="1"/>
  <c r="O4914" i="4" s="1"/>
  <c r="M4914" i="4" s="1"/>
  <c r="A4915" i="9"/>
  <c r="B4915" i="9" s="1"/>
  <c r="O4913" i="4" s="1"/>
  <c r="M4913" i="4" s="1"/>
  <c r="A4914" i="9"/>
  <c r="B4914" i="9" s="1"/>
  <c r="O4912" i="4" s="1"/>
  <c r="M4912" i="4" s="1"/>
  <c r="A4913" i="9"/>
  <c r="B4913" i="9" s="1"/>
  <c r="O4911" i="4" s="1"/>
  <c r="M4911" i="4" s="1"/>
  <c r="A4912" i="9"/>
  <c r="B4912" i="9" s="1"/>
  <c r="O4910" i="4" s="1"/>
  <c r="M4910" i="4" s="1"/>
  <c r="A4911" i="9"/>
  <c r="B4911" i="9" s="1"/>
  <c r="O4909" i="4" s="1"/>
  <c r="M4909" i="4" s="1"/>
  <c r="A4910" i="9"/>
  <c r="B4910" i="9" s="1"/>
  <c r="O4908" i="4" s="1"/>
  <c r="M4908" i="4" s="1"/>
  <c r="A4909" i="9"/>
  <c r="B4909" i="9" s="1"/>
  <c r="O4907" i="4" s="1"/>
  <c r="M4907" i="4" s="1"/>
  <c r="A4908" i="9"/>
  <c r="B4908" i="9" s="1"/>
  <c r="O4906" i="4" s="1"/>
  <c r="M4906" i="4" s="1"/>
  <c r="A4907" i="9"/>
  <c r="B4907" i="9" s="1"/>
  <c r="O4905" i="4" s="1"/>
  <c r="M4905" i="4" s="1"/>
  <c r="A4906" i="9"/>
  <c r="B4906" i="9" s="1"/>
  <c r="O4904" i="4" s="1"/>
  <c r="M4904" i="4" s="1"/>
  <c r="A4905" i="9"/>
  <c r="B4905" i="9" s="1"/>
  <c r="O4903" i="4" s="1"/>
  <c r="M4903" i="4" s="1"/>
  <c r="A4904" i="9"/>
  <c r="B4904" i="9" s="1"/>
  <c r="O4902" i="4" s="1"/>
  <c r="M4902" i="4" s="1"/>
  <c r="A4903" i="9"/>
  <c r="B4903" i="9" s="1"/>
  <c r="O4901" i="4" s="1"/>
  <c r="M4901" i="4" s="1"/>
  <c r="A4902" i="9"/>
  <c r="B4902" i="9" s="1"/>
  <c r="O4900" i="4" s="1"/>
  <c r="M4900" i="4" s="1"/>
  <c r="A4901" i="9"/>
  <c r="B4901" i="9" s="1"/>
  <c r="O4899" i="4" s="1"/>
  <c r="M4899" i="4" s="1"/>
  <c r="A4900" i="9"/>
  <c r="B4900" i="9" s="1"/>
  <c r="O4898" i="4" s="1"/>
  <c r="M4898" i="4" s="1"/>
  <c r="A4899" i="9"/>
  <c r="B4899" i="9" s="1"/>
  <c r="O4897" i="4" s="1"/>
  <c r="M4897" i="4" s="1"/>
  <c r="A4898" i="9"/>
  <c r="B4898" i="9" s="1"/>
  <c r="O4896" i="4" s="1"/>
  <c r="M4896" i="4" s="1"/>
  <c r="A4897" i="9"/>
  <c r="B4897" i="9" s="1"/>
  <c r="O4895" i="4" s="1"/>
  <c r="M4895" i="4" s="1"/>
  <c r="A4896" i="9"/>
  <c r="B4896" i="9" s="1"/>
  <c r="O4894" i="4" s="1"/>
  <c r="M4894" i="4" s="1"/>
  <c r="A4895" i="9"/>
  <c r="B4895" i="9" s="1"/>
  <c r="O4893" i="4" s="1"/>
  <c r="M4893" i="4" s="1"/>
  <c r="A4894" i="9"/>
  <c r="B4894" i="9" s="1"/>
  <c r="O4892" i="4" s="1"/>
  <c r="M4892" i="4" s="1"/>
  <c r="A4893" i="9"/>
  <c r="B4893" i="9" s="1"/>
  <c r="O4891" i="4" s="1"/>
  <c r="M4891" i="4" s="1"/>
  <c r="A4892" i="9"/>
  <c r="B4892" i="9" s="1"/>
  <c r="O4890" i="4" s="1"/>
  <c r="M4890" i="4" s="1"/>
  <c r="A4891" i="9"/>
  <c r="B4891" i="9" s="1"/>
  <c r="O4889" i="4" s="1"/>
  <c r="M4889" i="4" s="1"/>
  <c r="A4890" i="9"/>
  <c r="B4890" i="9" s="1"/>
  <c r="O4888" i="4" s="1"/>
  <c r="M4888" i="4" s="1"/>
  <c r="A4889" i="9"/>
  <c r="B4889" i="9" s="1"/>
  <c r="O4887" i="4" s="1"/>
  <c r="M4887" i="4" s="1"/>
  <c r="A4888" i="9"/>
  <c r="B4888" i="9" s="1"/>
  <c r="O4886" i="4" s="1"/>
  <c r="M4886" i="4" s="1"/>
  <c r="A4887" i="9"/>
  <c r="B4887" i="9" s="1"/>
  <c r="O4885" i="4" s="1"/>
  <c r="M4885" i="4" s="1"/>
  <c r="A4886" i="9"/>
  <c r="B4886" i="9" s="1"/>
  <c r="O4884" i="4" s="1"/>
  <c r="M4884" i="4" s="1"/>
  <c r="A4885" i="9"/>
  <c r="B4885" i="9" s="1"/>
  <c r="O4883" i="4" s="1"/>
  <c r="M4883" i="4" s="1"/>
  <c r="A4884" i="9"/>
  <c r="B4884" i="9" s="1"/>
  <c r="O4882" i="4" s="1"/>
  <c r="M4882" i="4" s="1"/>
  <c r="A4883" i="9"/>
  <c r="B4883" i="9" s="1"/>
  <c r="O4881" i="4" s="1"/>
  <c r="M4881" i="4" s="1"/>
  <c r="A4882" i="9"/>
  <c r="B4882" i="9" s="1"/>
  <c r="O4880" i="4" s="1"/>
  <c r="M4880" i="4" s="1"/>
  <c r="A4881" i="9"/>
  <c r="B4881" i="9" s="1"/>
  <c r="O4879" i="4" s="1"/>
  <c r="M4879" i="4" s="1"/>
  <c r="A4880" i="9"/>
  <c r="B4880" i="9" s="1"/>
  <c r="O4878" i="4" s="1"/>
  <c r="M4878" i="4" s="1"/>
  <c r="A4879" i="9"/>
  <c r="B4879" i="9" s="1"/>
  <c r="O4877" i="4" s="1"/>
  <c r="M4877" i="4" s="1"/>
  <c r="A4878" i="9"/>
  <c r="B4878" i="9" s="1"/>
  <c r="O4876" i="4" s="1"/>
  <c r="M4876" i="4" s="1"/>
  <c r="A4877" i="9"/>
  <c r="B4877" i="9" s="1"/>
  <c r="O4875" i="4" s="1"/>
  <c r="M4875" i="4" s="1"/>
  <c r="A4876" i="9"/>
  <c r="B4876" i="9" s="1"/>
  <c r="O4874" i="4" s="1"/>
  <c r="M4874" i="4" s="1"/>
  <c r="A4875" i="9"/>
  <c r="B4875" i="9" s="1"/>
  <c r="O4873" i="4" s="1"/>
  <c r="M4873" i="4" s="1"/>
  <c r="A4874" i="9"/>
  <c r="B4874" i="9" s="1"/>
  <c r="O4872" i="4" s="1"/>
  <c r="M4872" i="4" s="1"/>
  <c r="A4873" i="9"/>
  <c r="B4873" i="9" s="1"/>
  <c r="O4871" i="4" s="1"/>
  <c r="M4871" i="4" s="1"/>
  <c r="A4872" i="9"/>
  <c r="B4872" i="9" s="1"/>
  <c r="O4870" i="4" s="1"/>
  <c r="M4870" i="4" s="1"/>
  <c r="A4871" i="9"/>
  <c r="B4871" i="9" s="1"/>
  <c r="O4869" i="4" s="1"/>
  <c r="M4869" i="4" s="1"/>
  <c r="A4870" i="9"/>
  <c r="B4870" i="9" s="1"/>
  <c r="O4868" i="4" s="1"/>
  <c r="M4868" i="4" s="1"/>
  <c r="A4869" i="9"/>
  <c r="B4869" i="9" s="1"/>
  <c r="O4867" i="4" s="1"/>
  <c r="M4867" i="4" s="1"/>
  <c r="A4868" i="9"/>
  <c r="B4868" i="9" s="1"/>
  <c r="O4866" i="4" s="1"/>
  <c r="M4866" i="4" s="1"/>
  <c r="A4867" i="9"/>
  <c r="B4867" i="9" s="1"/>
  <c r="O4865" i="4" s="1"/>
  <c r="M4865" i="4" s="1"/>
  <c r="A4866" i="9"/>
  <c r="B4866" i="9" s="1"/>
  <c r="O4864" i="4" s="1"/>
  <c r="M4864" i="4" s="1"/>
  <c r="A4865" i="9"/>
  <c r="B4865" i="9" s="1"/>
  <c r="O4863" i="4" s="1"/>
  <c r="M4863" i="4" s="1"/>
  <c r="A4864" i="9"/>
  <c r="B4864" i="9" s="1"/>
  <c r="O4862" i="4" s="1"/>
  <c r="M4862" i="4" s="1"/>
  <c r="A4863" i="9"/>
  <c r="B4863" i="9" s="1"/>
  <c r="O4861" i="4" s="1"/>
  <c r="M4861" i="4" s="1"/>
  <c r="A4862" i="9"/>
  <c r="B4862" i="9" s="1"/>
  <c r="O4860" i="4" s="1"/>
  <c r="M4860" i="4" s="1"/>
  <c r="A4861" i="9"/>
  <c r="B4861" i="9" s="1"/>
  <c r="O4859" i="4" s="1"/>
  <c r="M4859" i="4" s="1"/>
  <c r="A4860" i="9"/>
  <c r="B4860" i="9" s="1"/>
  <c r="O4858" i="4" s="1"/>
  <c r="M4858" i="4" s="1"/>
  <c r="A4859" i="9"/>
  <c r="B4859" i="9" s="1"/>
  <c r="O4857" i="4" s="1"/>
  <c r="M4857" i="4" s="1"/>
  <c r="A4858" i="9"/>
  <c r="B4858" i="9" s="1"/>
  <c r="O4856" i="4" s="1"/>
  <c r="M4856" i="4" s="1"/>
  <c r="A4857" i="9"/>
  <c r="B4857" i="9" s="1"/>
  <c r="O4855" i="4" s="1"/>
  <c r="M4855" i="4" s="1"/>
  <c r="A4856" i="9"/>
  <c r="B4856" i="9" s="1"/>
  <c r="O4854" i="4" s="1"/>
  <c r="M4854" i="4" s="1"/>
  <c r="A4855" i="9"/>
  <c r="B4855" i="9" s="1"/>
  <c r="O4853" i="4" s="1"/>
  <c r="M4853" i="4" s="1"/>
  <c r="A4854" i="9"/>
  <c r="B4854" i="9" s="1"/>
  <c r="O4852" i="4" s="1"/>
  <c r="M4852" i="4" s="1"/>
  <c r="A4853" i="9"/>
  <c r="B4853" i="9" s="1"/>
  <c r="O4851" i="4" s="1"/>
  <c r="M4851" i="4" s="1"/>
  <c r="A4852" i="9"/>
  <c r="B4852" i="9" s="1"/>
  <c r="O4850" i="4" s="1"/>
  <c r="M4850" i="4" s="1"/>
  <c r="A4851" i="9"/>
  <c r="B4851" i="9" s="1"/>
  <c r="O4849" i="4" s="1"/>
  <c r="M4849" i="4" s="1"/>
  <c r="A4850" i="9"/>
  <c r="B4850" i="9" s="1"/>
  <c r="O4848" i="4" s="1"/>
  <c r="M4848" i="4" s="1"/>
  <c r="A4849" i="9"/>
  <c r="B4849" i="9" s="1"/>
  <c r="O4847" i="4" s="1"/>
  <c r="M4847" i="4" s="1"/>
  <c r="A4848" i="9"/>
  <c r="B4848" i="9" s="1"/>
  <c r="O4846" i="4" s="1"/>
  <c r="M4846" i="4" s="1"/>
  <c r="A4847" i="9"/>
  <c r="B4847" i="9" s="1"/>
  <c r="O4845" i="4" s="1"/>
  <c r="M4845" i="4" s="1"/>
  <c r="A4846" i="9"/>
  <c r="B4846" i="9" s="1"/>
  <c r="O4844" i="4" s="1"/>
  <c r="M4844" i="4" s="1"/>
  <c r="A4845" i="9"/>
  <c r="B4845" i="9" s="1"/>
  <c r="O4843" i="4" s="1"/>
  <c r="M4843" i="4" s="1"/>
  <c r="A4844" i="9"/>
  <c r="B4844" i="9" s="1"/>
  <c r="O4842" i="4" s="1"/>
  <c r="M4842" i="4" s="1"/>
  <c r="A4843" i="9"/>
  <c r="B4843" i="9" s="1"/>
  <c r="O4841" i="4" s="1"/>
  <c r="M4841" i="4" s="1"/>
  <c r="A4842" i="9"/>
  <c r="B4842" i="9" s="1"/>
  <c r="O4840" i="4" s="1"/>
  <c r="M4840" i="4" s="1"/>
  <c r="A4841" i="9"/>
  <c r="B4841" i="9" s="1"/>
  <c r="O4839" i="4" s="1"/>
  <c r="M4839" i="4" s="1"/>
  <c r="A4840" i="9"/>
  <c r="B4840" i="9" s="1"/>
  <c r="O4838" i="4" s="1"/>
  <c r="M4838" i="4" s="1"/>
  <c r="A4839" i="9"/>
  <c r="B4839" i="9" s="1"/>
  <c r="O4837" i="4" s="1"/>
  <c r="M4837" i="4" s="1"/>
  <c r="A4838" i="9"/>
  <c r="B4838" i="9" s="1"/>
  <c r="O4836" i="4" s="1"/>
  <c r="M4836" i="4" s="1"/>
  <c r="A4837" i="9"/>
  <c r="B4837" i="9" s="1"/>
  <c r="O4835" i="4" s="1"/>
  <c r="M4835" i="4" s="1"/>
  <c r="A4836" i="9"/>
  <c r="B4836" i="9" s="1"/>
  <c r="O4834" i="4" s="1"/>
  <c r="M4834" i="4" s="1"/>
  <c r="A4835" i="9"/>
  <c r="B4835" i="9" s="1"/>
  <c r="O4833" i="4" s="1"/>
  <c r="M4833" i="4" s="1"/>
  <c r="A4834" i="9"/>
  <c r="B4834" i="9" s="1"/>
  <c r="O4832" i="4" s="1"/>
  <c r="M4832" i="4" s="1"/>
  <c r="A4833" i="9"/>
  <c r="B4833" i="9" s="1"/>
  <c r="O4831" i="4" s="1"/>
  <c r="M4831" i="4" s="1"/>
  <c r="A4832" i="9"/>
  <c r="B4832" i="9" s="1"/>
  <c r="O4830" i="4" s="1"/>
  <c r="M4830" i="4" s="1"/>
  <c r="A4831" i="9"/>
  <c r="B4831" i="9" s="1"/>
  <c r="O4829" i="4" s="1"/>
  <c r="M4829" i="4" s="1"/>
  <c r="A4830" i="9"/>
  <c r="B4830" i="9" s="1"/>
  <c r="O4828" i="4" s="1"/>
  <c r="M4828" i="4" s="1"/>
  <c r="A4829" i="9"/>
  <c r="B4829" i="9" s="1"/>
  <c r="O4827" i="4" s="1"/>
  <c r="M4827" i="4" s="1"/>
  <c r="A4828" i="9"/>
  <c r="B4828" i="9" s="1"/>
  <c r="O4826" i="4" s="1"/>
  <c r="M4826" i="4" s="1"/>
  <c r="A4827" i="9"/>
  <c r="B4827" i="9" s="1"/>
  <c r="O4825" i="4" s="1"/>
  <c r="M4825" i="4" s="1"/>
  <c r="A4826" i="9"/>
  <c r="B4826" i="9" s="1"/>
  <c r="O4824" i="4" s="1"/>
  <c r="M4824" i="4" s="1"/>
  <c r="A4825" i="9"/>
  <c r="B4825" i="9" s="1"/>
  <c r="O4823" i="4" s="1"/>
  <c r="M4823" i="4" s="1"/>
  <c r="A4824" i="9"/>
  <c r="B4824" i="9" s="1"/>
  <c r="O4822" i="4" s="1"/>
  <c r="M4822" i="4" s="1"/>
  <c r="A4823" i="9"/>
  <c r="B4823" i="9" s="1"/>
  <c r="O4821" i="4" s="1"/>
  <c r="M4821" i="4" s="1"/>
  <c r="A4822" i="9"/>
  <c r="B4822" i="9" s="1"/>
  <c r="O4820" i="4" s="1"/>
  <c r="M4820" i="4" s="1"/>
  <c r="A4821" i="9"/>
  <c r="B4821" i="9" s="1"/>
  <c r="O4819" i="4" s="1"/>
  <c r="M4819" i="4" s="1"/>
  <c r="A4820" i="9"/>
  <c r="B4820" i="9" s="1"/>
  <c r="O4818" i="4" s="1"/>
  <c r="M4818" i="4" s="1"/>
  <c r="A4819" i="9"/>
  <c r="B4819" i="9" s="1"/>
  <c r="O4817" i="4" s="1"/>
  <c r="M4817" i="4" s="1"/>
  <c r="A4818" i="9"/>
  <c r="B4818" i="9" s="1"/>
  <c r="O4816" i="4" s="1"/>
  <c r="M4816" i="4" s="1"/>
  <c r="A4817" i="9"/>
  <c r="B4817" i="9" s="1"/>
  <c r="O4815" i="4" s="1"/>
  <c r="M4815" i="4" s="1"/>
  <c r="A4816" i="9"/>
  <c r="B4816" i="9" s="1"/>
  <c r="O4814" i="4" s="1"/>
  <c r="M4814" i="4" s="1"/>
  <c r="A4815" i="9"/>
  <c r="B4815" i="9" s="1"/>
  <c r="O4813" i="4" s="1"/>
  <c r="M4813" i="4" s="1"/>
  <c r="A4814" i="9"/>
  <c r="B4814" i="9" s="1"/>
  <c r="O4812" i="4" s="1"/>
  <c r="M4812" i="4" s="1"/>
  <c r="A4813" i="9"/>
  <c r="B4813" i="9" s="1"/>
  <c r="O4811" i="4" s="1"/>
  <c r="M4811" i="4" s="1"/>
  <c r="A4812" i="9"/>
  <c r="B4812" i="9" s="1"/>
  <c r="O4810" i="4" s="1"/>
  <c r="M4810" i="4" s="1"/>
  <c r="A4811" i="9"/>
  <c r="B4811" i="9" s="1"/>
  <c r="O4809" i="4" s="1"/>
  <c r="M4809" i="4" s="1"/>
  <c r="A4810" i="9"/>
  <c r="B4810" i="9" s="1"/>
  <c r="O4808" i="4" s="1"/>
  <c r="M4808" i="4" s="1"/>
  <c r="A4809" i="9"/>
  <c r="B4809" i="9" s="1"/>
  <c r="O4807" i="4" s="1"/>
  <c r="M4807" i="4" s="1"/>
  <c r="A4808" i="9"/>
  <c r="B4808" i="9" s="1"/>
  <c r="O4806" i="4" s="1"/>
  <c r="M4806" i="4" s="1"/>
  <c r="A4807" i="9"/>
  <c r="B4807" i="9" s="1"/>
  <c r="O4805" i="4" s="1"/>
  <c r="M4805" i="4" s="1"/>
  <c r="A4806" i="9"/>
  <c r="B4806" i="9" s="1"/>
  <c r="O4804" i="4" s="1"/>
  <c r="M4804" i="4" s="1"/>
  <c r="A4805" i="9"/>
  <c r="B4805" i="9" s="1"/>
  <c r="O4803" i="4" s="1"/>
  <c r="M4803" i="4" s="1"/>
  <c r="A4804" i="9"/>
  <c r="B4804" i="9" s="1"/>
  <c r="O4802" i="4" s="1"/>
  <c r="M4802" i="4" s="1"/>
  <c r="A4803" i="9"/>
  <c r="B4803" i="9" s="1"/>
  <c r="O4801" i="4" s="1"/>
  <c r="M4801" i="4" s="1"/>
  <c r="A4802" i="9"/>
  <c r="B4802" i="9" s="1"/>
  <c r="O4800" i="4" s="1"/>
  <c r="M4800" i="4" s="1"/>
  <c r="A4801" i="9"/>
  <c r="B4801" i="9" s="1"/>
  <c r="O4799" i="4" s="1"/>
  <c r="M4799" i="4" s="1"/>
  <c r="A4800" i="9"/>
  <c r="B4800" i="9" s="1"/>
  <c r="O4798" i="4" s="1"/>
  <c r="M4798" i="4" s="1"/>
  <c r="A4799" i="9"/>
  <c r="B4799" i="9" s="1"/>
  <c r="O4797" i="4" s="1"/>
  <c r="M4797" i="4" s="1"/>
  <c r="A4798" i="9"/>
  <c r="B4798" i="9" s="1"/>
  <c r="O4796" i="4" s="1"/>
  <c r="M4796" i="4" s="1"/>
  <c r="A4797" i="9"/>
  <c r="B4797" i="9" s="1"/>
  <c r="O4795" i="4" s="1"/>
  <c r="M4795" i="4" s="1"/>
  <c r="A4796" i="9"/>
  <c r="B4796" i="9" s="1"/>
  <c r="O4794" i="4" s="1"/>
  <c r="M4794" i="4" s="1"/>
  <c r="A4795" i="9"/>
  <c r="B4795" i="9" s="1"/>
  <c r="O4793" i="4" s="1"/>
  <c r="M4793" i="4" s="1"/>
  <c r="A4794" i="9"/>
  <c r="B4794" i="9" s="1"/>
  <c r="O4792" i="4" s="1"/>
  <c r="M4792" i="4" s="1"/>
  <c r="A4793" i="9"/>
  <c r="B4793" i="9" s="1"/>
  <c r="O4791" i="4" s="1"/>
  <c r="M4791" i="4" s="1"/>
  <c r="A4792" i="9"/>
  <c r="B4792" i="9" s="1"/>
  <c r="O4790" i="4" s="1"/>
  <c r="M4790" i="4" s="1"/>
  <c r="A4791" i="9"/>
  <c r="B4791" i="9" s="1"/>
  <c r="O4789" i="4" s="1"/>
  <c r="M4789" i="4" s="1"/>
  <c r="A4790" i="9"/>
  <c r="B4790" i="9" s="1"/>
  <c r="O4788" i="4" s="1"/>
  <c r="M4788" i="4" s="1"/>
  <c r="A4789" i="9"/>
  <c r="B4789" i="9" s="1"/>
  <c r="O4787" i="4" s="1"/>
  <c r="M4787" i="4" s="1"/>
  <c r="A4788" i="9"/>
  <c r="B4788" i="9" s="1"/>
  <c r="O4786" i="4" s="1"/>
  <c r="M4786" i="4" s="1"/>
  <c r="A4787" i="9"/>
  <c r="B4787" i="9" s="1"/>
  <c r="O4785" i="4" s="1"/>
  <c r="M4785" i="4" s="1"/>
  <c r="A4786" i="9"/>
  <c r="B4786" i="9" s="1"/>
  <c r="O4784" i="4" s="1"/>
  <c r="M4784" i="4" s="1"/>
  <c r="A4785" i="9"/>
  <c r="B4785" i="9" s="1"/>
  <c r="O4783" i="4" s="1"/>
  <c r="M4783" i="4" s="1"/>
  <c r="A4784" i="9"/>
  <c r="B4784" i="9" s="1"/>
  <c r="O4782" i="4" s="1"/>
  <c r="M4782" i="4" s="1"/>
  <c r="A4783" i="9"/>
  <c r="B4783" i="9" s="1"/>
  <c r="O4781" i="4" s="1"/>
  <c r="M4781" i="4" s="1"/>
  <c r="A4782" i="9"/>
  <c r="B4782" i="9" s="1"/>
  <c r="O4780" i="4" s="1"/>
  <c r="M4780" i="4" s="1"/>
  <c r="A4781" i="9"/>
  <c r="B4781" i="9" s="1"/>
  <c r="O4779" i="4" s="1"/>
  <c r="M4779" i="4" s="1"/>
  <c r="A4780" i="9"/>
  <c r="B4780" i="9" s="1"/>
  <c r="O4778" i="4" s="1"/>
  <c r="M4778" i="4" s="1"/>
  <c r="A4779" i="9"/>
  <c r="B4779" i="9" s="1"/>
  <c r="O4777" i="4" s="1"/>
  <c r="M4777" i="4" s="1"/>
  <c r="A4778" i="9"/>
  <c r="B4778" i="9" s="1"/>
  <c r="O4776" i="4" s="1"/>
  <c r="M4776" i="4" s="1"/>
  <c r="A4777" i="9"/>
  <c r="B4777" i="9" s="1"/>
  <c r="O4775" i="4" s="1"/>
  <c r="M4775" i="4" s="1"/>
  <c r="A4776" i="9"/>
  <c r="B4776" i="9" s="1"/>
  <c r="O4774" i="4" s="1"/>
  <c r="M4774" i="4" s="1"/>
  <c r="A4775" i="9"/>
  <c r="B4775" i="9" s="1"/>
  <c r="O4773" i="4" s="1"/>
  <c r="M4773" i="4" s="1"/>
  <c r="A4774" i="9"/>
  <c r="B4774" i="9" s="1"/>
  <c r="O4772" i="4" s="1"/>
  <c r="M4772" i="4" s="1"/>
  <c r="A4773" i="9"/>
  <c r="B4773" i="9" s="1"/>
  <c r="O4771" i="4" s="1"/>
  <c r="M4771" i="4" s="1"/>
  <c r="A4772" i="9"/>
  <c r="B4772" i="9" s="1"/>
  <c r="O4770" i="4" s="1"/>
  <c r="M4770" i="4" s="1"/>
  <c r="A4771" i="9"/>
  <c r="B4771" i="9" s="1"/>
  <c r="O4769" i="4" s="1"/>
  <c r="M4769" i="4" s="1"/>
  <c r="A4770" i="9"/>
  <c r="B4770" i="9" s="1"/>
  <c r="O4768" i="4" s="1"/>
  <c r="M4768" i="4" s="1"/>
  <c r="A4769" i="9"/>
  <c r="B4769" i="9" s="1"/>
  <c r="O4767" i="4" s="1"/>
  <c r="M4767" i="4" s="1"/>
  <c r="A4768" i="9"/>
  <c r="B4768" i="9" s="1"/>
  <c r="O4766" i="4" s="1"/>
  <c r="M4766" i="4" s="1"/>
  <c r="A4767" i="9"/>
  <c r="B4767" i="9" s="1"/>
  <c r="O4765" i="4" s="1"/>
  <c r="M4765" i="4" s="1"/>
  <c r="A4766" i="9"/>
  <c r="B4766" i="9" s="1"/>
  <c r="O4764" i="4" s="1"/>
  <c r="M4764" i="4" s="1"/>
  <c r="A4765" i="9"/>
  <c r="B4765" i="9" s="1"/>
  <c r="O4763" i="4" s="1"/>
  <c r="M4763" i="4" s="1"/>
  <c r="A4764" i="9"/>
  <c r="B4764" i="9" s="1"/>
  <c r="O4762" i="4" s="1"/>
  <c r="M4762" i="4" s="1"/>
  <c r="A4763" i="9"/>
  <c r="B4763" i="9" s="1"/>
  <c r="O4761" i="4" s="1"/>
  <c r="M4761" i="4" s="1"/>
  <c r="A4762" i="9"/>
  <c r="B4762" i="9" s="1"/>
  <c r="O4760" i="4" s="1"/>
  <c r="M4760" i="4" s="1"/>
  <c r="A4761" i="9"/>
  <c r="B4761" i="9" s="1"/>
  <c r="O4759" i="4" s="1"/>
  <c r="M4759" i="4" s="1"/>
  <c r="A4760" i="9"/>
  <c r="B4760" i="9" s="1"/>
  <c r="O4758" i="4" s="1"/>
  <c r="M4758" i="4" s="1"/>
  <c r="A4759" i="9"/>
  <c r="B4759" i="9" s="1"/>
  <c r="O4757" i="4" s="1"/>
  <c r="M4757" i="4" s="1"/>
  <c r="A4758" i="9"/>
  <c r="B4758" i="9" s="1"/>
  <c r="O4756" i="4" s="1"/>
  <c r="M4756" i="4" s="1"/>
  <c r="A4757" i="9"/>
  <c r="B4757" i="9" s="1"/>
  <c r="O4755" i="4" s="1"/>
  <c r="M4755" i="4" s="1"/>
  <c r="A4756" i="9"/>
  <c r="B4756" i="9" s="1"/>
  <c r="O4754" i="4" s="1"/>
  <c r="M4754" i="4" s="1"/>
  <c r="A4755" i="9"/>
  <c r="B4755" i="9" s="1"/>
  <c r="O4753" i="4" s="1"/>
  <c r="M4753" i="4" s="1"/>
  <c r="A4754" i="9"/>
  <c r="B4754" i="9" s="1"/>
  <c r="O4752" i="4" s="1"/>
  <c r="M4752" i="4" s="1"/>
  <c r="A4753" i="9"/>
  <c r="B4753" i="9" s="1"/>
  <c r="O4751" i="4" s="1"/>
  <c r="M4751" i="4" s="1"/>
  <c r="A4752" i="9"/>
  <c r="B4752" i="9" s="1"/>
  <c r="O4750" i="4" s="1"/>
  <c r="M4750" i="4" s="1"/>
  <c r="A4751" i="9"/>
  <c r="B4751" i="9" s="1"/>
  <c r="O4749" i="4" s="1"/>
  <c r="M4749" i="4" s="1"/>
  <c r="A4750" i="9"/>
  <c r="B4750" i="9" s="1"/>
  <c r="O4748" i="4" s="1"/>
  <c r="M4748" i="4" s="1"/>
  <c r="A4749" i="9"/>
  <c r="B4749" i="9" s="1"/>
  <c r="O4747" i="4" s="1"/>
  <c r="M4747" i="4" s="1"/>
  <c r="A4748" i="9"/>
  <c r="B4748" i="9" s="1"/>
  <c r="O4746" i="4" s="1"/>
  <c r="M4746" i="4" s="1"/>
  <c r="A4747" i="9"/>
  <c r="B4747" i="9" s="1"/>
  <c r="O4745" i="4" s="1"/>
  <c r="M4745" i="4" s="1"/>
  <c r="A4746" i="9"/>
  <c r="B4746" i="9" s="1"/>
  <c r="O4744" i="4" s="1"/>
  <c r="M4744" i="4" s="1"/>
  <c r="A4745" i="9"/>
  <c r="B4745" i="9" s="1"/>
  <c r="O4743" i="4" s="1"/>
  <c r="M4743" i="4" s="1"/>
  <c r="A4744" i="9"/>
  <c r="B4744" i="9" s="1"/>
  <c r="O4742" i="4" s="1"/>
  <c r="M4742" i="4" s="1"/>
  <c r="A4743" i="9"/>
  <c r="B4743" i="9" s="1"/>
  <c r="O4741" i="4" s="1"/>
  <c r="M4741" i="4" s="1"/>
  <c r="A4742" i="9"/>
  <c r="B4742" i="9" s="1"/>
  <c r="O4740" i="4" s="1"/>
  <c r="M4740" i="4" s="1"/>
  <c r="A4741" i="9"/>
  <c r="B4741" i="9" s="1"/>
  <c r="O4739" i="4" s="1"/>
  <c r="M4739" i="4" s="1"/>
  <c r="A4740" i="9"/>
  <c r="B4740" i="9" s="1"/>
  <c r="O4738" i="4" s="1"/>
  <c r="M4738" i="4" s="1"/>
  <c r="A4739" i="9"/>
  <c r="B4739" i="9" s="1"/>
  <c r="O4737" i="4" s="1"/>
  <c r="M4737" i="4" s="1"/>
  <c r="A4738" i="9"/>
  <c r="B4738" i="9" s="1"/>
  <c r="O4736" i="4" s="1"/>
  <c r="M4736" i="4" s="1"/>
  <c r="A4737" i="9"/>
  <c r="B4737" i="9" s="1"/>
  <c r="O4735" i="4" s="1"/>
  <c r="M4735" i="4" s="1"/>
  <c r="A4736" i="9"/>
  <c r="B4736" i="9" s="1"/>
  <c r="O4734" i="4" s="1"/>
  <c r="M4734" i="4" s="1"/>
  <c r="A4735" i="9"/>
  <c r="B4735" i="9" s="1"/>
  <c r="O4733" i="4" s="1"/>
  <c r="M4733" i="4" s="1"/>
  <c r="A4734" i="9"/>
  <c r="B4734" i="9" s="1"/>
  <c r="O4732" i="4" s="1"/>
  <c r="M4732" i="4" s="1"/>
  <c r="A4733" i="9"/>
  <c r="B4733" i="9" s="1"/>
  <c r="O4731" i="4" s="1"/>
  <c r="M4731" i="4" s="1"/>
  <c r="A4732" i="9"/>
  <c r="B4732" i="9" s="1"/>
  <c r="O4730" i="4" s="1"/>
  <c r="M4730" i="4" s="1"/>
  <c r="A4731" i="9"/>
  <c r="B4731" i="9" s="1"/>
  <c r="O4729" i="4" s="1"/>
  <c r="M4729" i="4" s="1"/>
  <c r="A4730" i="9"/>
  <c r="B4730" i="9" s="1"/>
  <c r="O4728" i="4" s="1"/>
  <c r="M4728" i="4" s="1"/>
  <c r="A4729" i="9"/>
  <c r="B4729" i="9" s="1"/>
  <c r="O4727" i="4" s="1"/>
  <c r="M4727" i="4" s="1"/>
  <c r="A4728" i="9"/>
  <c r="B4728" i="9" s="1"/>
  <c r="O4726" i="4" s="1"/>
  <c r="M4726" i="4" s="1"/>
  <c r="A4727" i="9"/>
  <c r="B4727" i="9" s="1"/>
  <c r="O4725" i="4" s="1"/>
  <c r="M4725" i="4" s="1"/>
  <c r="A4726" i="9"/>
  <c r="B4726" i="9" s="1"/>
  <c r="O4724" i="4" s="1"/>
  <c r="M4724" i="4" s="1"/>
  <c r="A4725" i="9"/>
  <c r="B4725" i="9" s="1"/>
  <c r="O4723" i="4" s="1"/>
  <c r="M4723" i="4" s="1"/>
  <c r="A4724" i="9"/>
  <c r="B4724" i="9" s="1"/>
  <c r="O4722" i="4" s="1"/>
  <c r="M4722" i="4" s="1"/>
  <c r="A4723" i="9"/>
  <c r="B4723" i="9" s="1"/>
  <c r="O4721" i="4" s="1"/>
  <c r="M4721" i="4" s="1"/>
  <c r="A4722" i="9"/>
  <c r="B4722" i="9" s="1"/>
  <c r="O4720" i="4" s="1"/>
  <c r="M4720" i="4" s="1"/>
  <c r="A4721" i="9"/>
  <c r="B4721" i="9" s="1"/>
  <c r="O4719" i="4" s="1"/>
  <c r="M4719" i="4" s="1"/>
  <c r="A4720" i="9"/>
  <c r="B4720" i="9" s="1"/>
  <c r="O4718" i="4" s="1"/>
  <c r="M4718" i="4" s="1"/>
  <c r="A4719" i="9"/>
  <c r="B4719" i="9" s="1"/>
  <c r="O4717" i="4" s="1"/>
  <c r="M4717" i="4" s="1"/>
  <c r="A4718" i="9"/>
  <c r="B4718" i="9" s="1"/>
  <c r="O4716" i="4" s="1"/>
  <c r="M4716" i="4" s="1"/>
  <c r="A4717" i="9"/>
  <c r="B4717" i="9" s="1"/>
  <c r="O4715" i="4" s="1"/>
  <c r="M4715" i="4" s="1"/>
  <c r="A4716" i="9"/>
  <c r="B4716" i="9" s="1"/>
  <c r="O4714" i="4" s="1"/>
  <c r="M4714" i="4" s="1"/>
  <c r="A4715" i="9"/>
  <c r="B4715" i="9" s="1"/>
  <c r="O4713" i="4" s="1"/>
  <c r="M4713" i="4" s="1"/>
  <c r="A4714" i="9"/>
  <c r="B4714" i="9" s="1"/>
  <c r="O4712" i="4" s="1"/>
  <c r="M4712" i="4" s="1"/>
  <c r="A4713" i="9"/>
  <c r="B4713" i="9" s="1"/>
  <c r="O4711" i="4" s="1"/>
  <c r="M4711" i="4" s="1"/>
  <c r="A4712" i="9"/>
  <c r="B4712" i="9" s="1"/>
  <c r="O4710" i="4" s="1"/>
  <c r="M4710" i="4" s="1"/>
  <c r="A4711" i="9"/>
  <c r="B4711" i="9" s="1"/>
  <c r="O4709" i="4" s="1"/>
  <c r="M4709" i="4" s="1"/>
  <c r="A4710" i="9"/>
  <c r="B4710" i="9" s="1"/>
  <c r="O4708" i="4" s="1"/>
  <c r="M4708" i="4" s="1"/>
  <c r="A4709" i="9"/>
  <c r="B4709" i="9" s="1"/>
  <c r="O4707" i="4" s="1"/>
  <c r="M4707" i="4" s="1"/>
  <c r="A4708" i="9"/>
  <c r="B4708" i="9" s="1"/>
  <c r="O4706" i="4" s="1"/>
  <c r="M4706" i="4" s="1"/>
  <c r="A4707" i="9"/>
  <c r="B4707" i="9" s="1"/>
  <c r="O4705" i="4" s="1"/>
  <c r="M4705" i="4" s="1"/>
  <c r="A4706" i="9"/>
  <c r="B4706" i="9" s="1"/>
  <c r="O4704" i="4" s="1"/>
  <c r="M4704" i="4" s="1"/>
  <c r="A4705" i="9"/>
  <c r="B4705" i="9" s="1"/>
  <c r="O4703" i="4" s="1"/>
  <c r="M4703" i="4" s="1"/>
  <c r="A4704" i="9"/>
  <c r="B4704" i="9" s="1"/>
  <c r="O4702" i="4" s="1"/>
  <c r="M4702" i="4" s="1"/>
  <c r="A4703" i="9"/>
  <c r="B4703" i="9" s="1"/>
  <c r="O4701" i="4" s="1"/>
  <c r="M4701" i="4" s="1"/>
  <c r="A4702" i="9"/>
  <c r="B4702" i="9" s="1"/>
  <c r="O4700" i="4" s="1"/>
  <c r="M4700" i="4" s="1"/>
  <c r="A4701" i="9"/>
  <c r="B4701" i="9" s="1"/>
  <c r="O4699" i="4" s="1"/>
  <c r="M4699" i="4" s="1"/>
  <c r="A4700" i="9"/>
  <c r="B4700" i="9" s="1"/>
  <c r="O4698" i="4" s="1"/>
  <c r="M4698" i="4" s="1"/>
  <c r="A4699" i="9"/>
  <c r="B4699" i="9" s="1"/>
  <c r="O4697" i="4" s="1"/>
  <c r="M4697" i="4" s="1"/>
  <c r="A4698" i="9"/>
  <c r="B4698" i="9" s="1"/>
  <c r="O4696" i="4" s="1"/>
  <c r="M4696" i="4" s="1"/>
  <c r="A4697" i="9"/>
  <c r="B4697" i="9" s="1"/>
  <c r="O4695" i="4" s="1"/>
  <c r="M4695" i="4" s="1"/>
  <c r="A4696" i="9"/>
  <c r="B4696" i="9" s="1"/>
  <c r="O4694" i="4" s="1"/>
  <c r="M4694" i="4" s="1"/>
  <c r="A4695" i="9"/>
  <c r="B4695" i="9" s="1"/>
  <c r="O4693" i="4" s="1"/>
  <c r="M4693" i="4" s="1"/>
  <c r="A4694" i="9"/>
  <c r="B4694" i="9" s="1"/>
  <c r="O4692" i="4" s="1"/>
  <c r="M4692" i="4" s="1"/>
  <c r="A4693" i="9"/>
  <c r="B4693" i="9" s="1"/>
  <c r="O4691" i="4" s="1"/>
  <c r="M4691" i="4" s="1"/>
  <c r="A4692" i="9"/>
  <c r="B4692" i="9" s="1"/>
  <c r="O4690" i="4" s="1"/>
  <c r="M4690" i="4" s="1"/>
  <c r="A4691" i="9"/>
  <c r="B4691" i="9" s="1"/>
  <c r="O4689" i="4" s="1"/>
  <c r="M4689" i="4" s="1"/>
  <c r="A4690" i="9"/>
  <c r="B4690" i="9" s="1"/>
  <c r="O4688" i="4" s="1"/>
  <c r="M4688" i="4" s="1"/>
  <c r="A4689" i="9"/>
  <c r="B4689" i="9" s="1"/>
  <c r="O4687" i="4" s="1"/>
  <c r="M4687" i="4" s="1"/>
  <c r="A4688" i="9"/>
  <c r="B4688" i="9" s="1"/>
  <c r="O4686" i="4" s="1"/>
  <c r="M4686" i="4" s="1"/>
  <c r="A4687" i="9"/>
  <c r="B4687" i="9" s="1"/>
  <c r="O4685" i="4" s="1"/>
  <c r="M4685" i="4" s="1"/>
  <c r="A4686" i="9"/>
  <c r="B4686" i="9" s="1"/>
  <c r="O4684" i="4" s="1"/>
  <c r="M4684" i="4" s="1"/>
  <c r="A4685" i="9"/>
  <c r="B4685" i="9" s="1"/>
  <c r="O4683" i="4" s="1"/>
  <c r="M4683" i="4" s="1"/>
  <c r="A4684" i="9"/>
  <c r="B4684" i="9" s="1"/>
  <c r="O4682" i="4" s="1"/>
  <c r="M4682" i="4" s="1"/>
  <c r="A4683" i="9"/>
  <c r="B4683" i="9" s="1"/>
  <c r="O4681" i="4" s="1"/>
  <c r="M4681" i="4" s="1"/>
  <c r="A4682" i="9"/>
  <c r="B4682" i="9" s="1"/>
  <c r="O4680" i="4" s="1"/>
  <c r="M4680" i="4" s="1"/>
  <c r="A4681" i="9"/>
  <c r="B4681" i="9" s="1"/>
  <c r="O4679" i="4" s="1"/>
  <c r="M4679" i="4" s="1"/>
  <c r="A4680" i="9"/>
  <c r="B4680" i="9" s="1"/>
  <c r="O4678" i="4" s="1"/>
  <c r="M4678" i="4" s="1"/>
  <c r="A4679" i="9"/>
  <c r="B4679" i="9" s="1"/>
  <c r="O4677" i="4" s="1"/>
  <c r="M4677" i="4" s="1"/>
  <c r="A4678" i="9"/>
  <c r="B4678" i="9" s="1"/>
  <c r="O4676" i="4" s="1"/>
  <c r="M4676" i="4" s="1"/>
  <c r="A4677" i="9"/>
  <c r="B4677" i="9" s="1"/>
  <c r="O4675" i="4" s="1"/>
  <c r="M4675" i="4" s="1"/>
  <c r="A4676" i="9"/>
  <c r="B4676" i="9" s="1"/>
  <c r="O4674" i="4" s="1"/>
  <c r="M4674" i="4" s="1"/>
  <c r="A4675" i="9"/>
  <c r="B4675" i="9" s="1"/>
  <c r="O4673" i="4" s="1"/>
  <c r="M4673" i="4" s="1"/>
  <c r="A4674" i="9"/>
  <c r="B4674" i="9" s="1"/>
  <c r="O4672" i="4" s="1"/>
  <c r="M4672" i="4" s="1"/>
  <c r="A4673" i="9"/>
  <c r="B4673" i="9" s="1"/>
  <c r="O4671" i="4" s="1"/>
  <c r="M4671" i="4" s="1"/>
  <c r="A4672" i="9"/>
  <c r="B4672" i="9" s="1"/>
  <c r="O4670" i="4" s="1"/>
  <c r="M4670" i="4" s="1"/>
  <c r="A4671" i="9"/>
  <c r="B4671" i="9" s="1"/>
  <c r="O4669" i="4" s="1"/>
  <c r="M4669" i="4" s="1"/>
  <c r="A4670" i="9"/>
  <c r="B4670" i="9" s="1"/>
  <c r="O4668" i="4" s="1"/>
  <c r="M4668" i="4" s="1"/>
  <c r="A4669" i="9"/>
  <c r="B4669" i="9" s="1"/>
  <c r="O4667" i="4" s="1"/>
  <c r="M4667" i="4" s="1"/>
  <c r="A4668" i="9"/>
  <c r="B4668" i="9" s="1"/>
  <c r="O4666" i="4" s="1"/>
  <c r="M4666" i="4" s="1"/>
  <c r="A4667" i="9"/>
  <c r="B4667" i="9" s="1"/>
  <c r="O4665" i="4" s="1"/>
  <c r="M4665" i="4" s="1"/>
  <c r="A4666" i="9"/>
  <c r="B4666" i="9" s="1"/>
  <c r="O4664" i="4" s="1"/>
  <c r="M4664" i="4" s="1"/>
  <c r="A4665" i="9"/>
  <c r="B4665" i="9" s="1"/>
  <c r="O4663" i="4" s="1"/>
  <c r="M4663" i="4" s="1"/>
  <c r="A4664" i="9"/>
  <c r="B4664" i="9" s="1"/>
  <c r="O4662" i="4" s="1"/>
  <c r="M4662" i="4" s="1"/>
  <c r="A4663" i="9"/>
  <c r="B4663" i="9" s="1"/>
  <c r="O4661" i="4" s="1"/>
  <c r="M4661" i="4" s="1"/>
  <c r="A4662" i="9"/>
  <c r="B4662" i="9" s="1"/>
  <c r="O4660" i="4" s="1"/>
  <c r="M4660" i="4" s="1"/>
  <c r="A4661" i="9"/>
  <c r="B4661" i="9" s="1"/>
  <c r="O4659" i="4" s="1"/>
  <c r="M4659" i="4" s="1"/>
  <c r="A4660" i="9"/>
  <c r="B4660" i="9" s="1"/>
  <c r="O4658" i="4" s="1"/>
  <c r="M4658" i="4" s="1"/>
  <c r="A4659" i="9"/>
  <c r="B4659" i="9" s="1"/>
  <c r="O4657" i="4" s="1"/>
  <c r="M4657" i="4" s="1"/>
  <c r="A4658" i="9"/>
  <c r="B4658" i="9" s="1"/>
  <c r="O4656" i="4" s="1"/>
  <c r="M4656" i="4" s="1"/>
  <c r="A4657" i="9"/>
  <c r="B4657" i="9" s="1"/>
  <c r="O4655" i="4" s="1"/>
  <c r="M4655" i="4" s="1"/>
  <c r="A4656" i="9"/>
  <c r="B4656" i="9" s="1"/>
  <c r="O4654" i="4" s="1"/>
  <c r="M4654" i="4" s="1"/>
  <c r="A4655" i="9"/>
  <c r="B4655" i="9" s="1"/>
  <c r="O4653" i="4" s="1"/>
  <c r="M4653" i="4" s="1"/>
  <c r="A4654" i="9"/>
  <c r="B4654" i="9" s="1"/>
  <c r="O4652" i="4" s="1"/>
  <c r="M4652" i="4" s="1"/>
  <c r="A4653" i="9"/>
  <c r="B4653" i="9" s="1"/>
  <c r="O4651" i="4" s="1"/>
  <c r="M4651" i="4" s="1"/>
  <c r="A4652" i="9"/>
  <c r="B4652" i="9" s="1"/>
  <c r="O4650" i="4" s="1"/>
  <c r="M4650" i="4" s="1"/>
  <c r="A4651" i="9"/>
  <c r="B4651" i="9" s="1"/>
  <c r="O4649" i="4" s="1"/>
  <c r="M4649" i="4" s="1"/>
  <c r="A4650" i="9"/>
  <c r="B4650" i="9" s="1"/>
  <c r="O4648" i="4" s="1"/>
  <c r="M4648" i="4" s="1"/>
  <c r="A4649" i="9"/>
  <c r="B4649" i="9" s="1"/>
  <c r="O4647" i="4" s="1"/>
  <c r="M4647" i="4" s="1"/>
  <c r="A4648" i="9"/>
  <c r="B4648" i="9" s="1"/>
  <c r="O4646" i="4" s="1"/>
  <c r="M4646" i="4" s="1"/>
  <c r="A4647" i="9"/>
  <c r="B4647" i="9" s="1"/>
  <c r="O4645" i="4" s="1"/>
  <c r="M4645" i="4" s="1"/>
  <c r="A4646" i="9"/>
  <c r="B4646" i="9" s="1"/>
  <c r="O4644" i="4" s="1"/>
  <c r="M4644" i="4" s="1"/>
  <c r="A4645" i="9"/>
  <c r="B4645" i="9" s="1"/>
  <c r="O4643" i="4" s="1"/>
  <c r="M4643" i="4" s="1"/>
  <c r="A4644" i="9"/>
  <c r="B4644" i="9" s="1"/>
  <c r="O4642" i="4" s="1"/>
  <c r="M4642" i="4" s="1"/>
  <c r="A4643" i="9"/>
  <c r="B4643" i="9" s="1"/>
  <c r="O4641" i="4" s="1"/>
  <c r="M4641" i="4" s="1"/>
  <c r="A4642" i="9"/>
  <c r="B4642" i="9" s="1"/>
  <c r="O4640" i="4" s="1"/>
  <c r="M4640" i="4" s="1"/>
  <c r="A4641" i="9"/>
  <c r="B4641" i="9" s="1"/>
  <c r="O4639" i="4" s="1"/>
  <c r="M4639" i="4" s="1"/>
  <c r="A4640" i="9"/>
  <c r="B4640" i="9" s="1"/>
  <c r="O4638" i="4" s="1"/>
  <c r="M4638" i="4" s="1"/>
  <c r="A4639" i="9"/>
  <c r="B4639" i="9" s="1"/>
  <c r="O4637" i="4" s="1"/>
  <c r="M4637" i="4" s="1"/>
  <c r="A4638" i="9"/>
  <c r="B4638" i="9" s="1"/>
  <c r="O4636" i="4" s="1"/>
  <c r="M4636" i="4" s="1"/>
  <c r="A4637" i="9"/>
  <c r="B4637" i="9" s="1"/>
  <c r="O4635" i="4" s="1"/>
  <c r="M4635" i="4" s="1"/>
  <c r="A4636" i="9"/>
  <c r="B4636" i="9" s="1"/>
  <c r="O4634" i="4" s="1"/>
  <c r="M4634" i="4" s="1"/>
  <c r="A4635" i="9"/>
  <c r="B4635" i="9" s="1"/>
  <c r="O4633" i="4" s="1"/>
  <c r="M4633" i="4" s="1"/>
  <c r="A4634" i="9"/>
  <c r="B4634" i="9" s="1"/>
  <c r="O4632" i="4" s="1"/>
  <c r="M4632" i="4" s="1"/>
  <c r="A4633" i="9"/>
  <c r="B4633" i="9" s="1"/>
  <c r="O4631" i="4" s="1"/>
  <c r="M4631" i="4" s="1"/>
  <c r="A4632" i="9"/>
  <c r="B4632" i="9" s="1"/>
  <c r="O4630" i="4" s="1"/>
  <c r="M4630" i="4" s="1"/>
  <c r="A4631" i="9"/>
  <c r="B4631" i="9" s="1"/>
  <c r="O4629" i="4" s="1"/>
  <c r="M4629" i="4" s="1"/>
  <c r="A4630" i="9"/>
  <c r="B4630" i="9" s="1"/>
  <c r="O4628" i="4" s="1"/>
  <c r="M4628" i="4" s="1"/>
  <c r="A4629" i="9"/>
  <c r="B4629" i="9" s="1"/>
  <c r="O4627" i="4" s="1"/>
  <c r="M4627" i="4" s="1"/>
  <c r="A4628" i="9"/>
  <c r="B4628" i="9" s="1"/>
  <c r="O4626" i="4" s="1"/>
  <c r="M4626" i="4" s="1"/>
  <c r="A4627" i="9"/>
  <c r="B4627" i="9" s="1"/>
  <c r="O4625" i="4" s="1"/>
  <c r="M4625" i="4" s="1"/>
  <c r="A4626" i="9"/>
  <c r="B4626" i="9" s="1"/>
  <c r="O4624" i="4" s="1"/>
  <c r="M4624" i="4" s="1"/>
  <c r="A4625" i="9"/>
  <c r="B4625" i="9" s="1"/>
  <c r="O4623" i="4" s="1"/>
  <c r="M4623" i="4" s="1"/>
  <c r="A4624" i="9"/>
  <c r="B4624" i="9" s="1"/>
  <c r="O4622" i="4" s="1"/>
  <c r="M4622" i="4" s="1"/>
  <c r="A4623" i="9"/>
  <c r="B4623" i="9" s="1"/>
  <c r="O4621" i="4" s="1"/>
  <c r="M4621" i="4" s="1"/>
  <c r="A4622" i="9"/>
  <c r="B4622" i="9" s="1"/>
  <c r="O4620" i="4" s="1"/>
  <c r="M4620" i="4" s="1"/>
  <c r="A4621" i="9"/>
  <c r="B4621" i="9" s="1"/>
  <c r="O4619" i="4" s="1"/>
  <c r="M4619" i="4" s="1"/>
  <c r="A4620" i="9"/>
  <c r="B4620" i="9" s="1"/>
  <c r="O4618" i="4" s="1"/>
  <c r="M4618" i="4" s="1"/>
  <c r="A4619" i="9"/>
  <c r="B4619" i="9" s="1"/>
  <c r="O4617" i="4" s="1"/>
  <c r="M4617" i="4" s="1"/>
  <c r="A4618" i="9"/>
  <c r="B4618" i="9" s="1"/>
  <c r="O4616" i="4" s="1"/>
  <c r="M4616" i="4" s="1"/>
  <c r="A4617" i="9"/>
  <c r="B4617" i="9" s="1"/>
  <c r="O4615" i="4" s="1"/>
  <c r="M4615" i="4" s="1"/>
  <c r="A4616" i="9"/>
  <c r="B4616" i="9" s="1"/>
  <c r="O4614" i="4" s="1"/>
  <c r="M4614" i="4" s="1"/>
  <c r="A4615" i="9"/>
  <c r="B4615" i="9" s="1"/>
  <c r="O4613" i="4" s="1"/>
  <c r="M4613" i="4" s="1"/>
  <c r="A4614" i="9"/>
  <c r="B4614" i="9" s="1"/>
  <c r="O4612" i="4" s="1"/>
  <c r="M4612" i="4" s="1"/>
  <c r="A4613" i="9"/>
  <c r="B4613" i="9" s="1"/>
  <c r="O4611" i="4" s="1"/>
  <c r="M4611" i="4" s="1"/>
  <c r="A4612" i="9"/>
  <c r="B4612" i="9" s="1"/>
  <c r="O4610" i="4" s="1"/>
  <c r="M4610" i="4" s="1"/>
  <c r="A4611" i="9"/>
  <c r="B4611" i="9" s="1"/>
  <c r="O4609" i="4" s="1"/>
  <c r="M4609" i="4" s="1"/>
  <c r="A4610" i="9"/>
  <c r="B4610" i="9" s="1"/>
  <c r="O4608" i="4" s="1"/>
  <c r="M4608" i="4" s="1"/>
  <c r="A4609" i="9"/>
  <c r="B4609" i="9" s="1"/>
  <c r="O4607" i="4" s="1"/>
  <c r="M4607" i="4" s="1"/>
  <c r="A4608" i="9"/>
  <c r="B4608" i="9" s="1"/>
  <c r="O4606" i="4" s="1"/>
  <c r="M4606" i="4" s="1"/>
  <c r="A4607" i="9"/>
  <c r="B4607" i="9" s="1"/>
  <c r="O4605" i="4" s="1"/>
  <c r="M4605" i="4" s="1"/>
  <c r="A4606" i="9"/>
  <c r="B4606" i="9" s="1"/>
  <c r="O4604" i="4" s="1"/>
  <c r="M4604" i="4" s="1"/>
  <c r="A4605" i="9"/>
  <c r="B4605" i="9" s="1"/>
  <c r="O4603" i="4" s="1"/>
  <c r="M4603" i="4" s="1"/>
  <c r="A4604" i="9"/>
  <c r="B4604" i="9" s="1"/>
  <c r="O4602" i="4" s="1"/>
  <c r="M4602" i="4" s="1"/>
  <c r="A4603" i="9"/>
  <c r="B4603" i="9" s="1"/>
  <c r="O4601" i="4" s="1"/>
  <c r="M4601" i="4" s="1"/>
  <c r="A4602" i="9"/>
  <c r="B4602" i="9" s="1"/>
  <c r="O4600" i="4" s="1"/>
  <c r="M4600" i="4" s="1"/>
  <c r="A4601" i="9"/>
  <c r="B4601" i="9" s="1"/>
  <c r="O4599" i="4" s="1"/>
  <c r="M4599" i="4" s="1"/>
  <c r="A4600" i="9"/>
  <c r="B4600" i="9" s="1"/>
  <c r="O4598" i="4" s="1"/>
  <c r="M4598" i="4" s="1"/>
  <c r="A4599" i="9"/>
  <c r="B4599" i="9" s="1"/>
  <c r="O4597" i="4" s="1"/>
  <c r="M4597" i="4" s="1"/>
  <c r="A4598" i="9"/>
  <c r="B4598" i="9" s="1"/>
  <c r="O4596" i="4" s="1"/>
  <c r="M4596" i="4" s="1"/>
  <c r="A4597" i="9"/>
  <c r="B4597" i="9" s="1"/>
  <c r="O4595" i="4" s="1"/>
  <c r="M4595" i="4" s="1"/>
  <c r="A4596" i="9"/>
  <c r="B4596" i="9" s="1"/>
  <c r="O4594" i="4" s="1"/>
  <c r="M4594" i="4" s="1"/>
  <c r="A4595" i="9"/>
  <c r="B4595" i="9" s="1"/>
  <c r="O4593" i="4" s="1"/>
  <c r="M4593" i="4" s="1"/>
  <c r="A4594" i="9"/>
  <c r="B4594" i="9" s="1"/>
  <c r="O4592" i="4" s="1"/>
  <c r="M4592" i="4" s="1"/>
  <c r="A4593" i="9"/>
  <c r="B4593" i="9" s="1"/>
  <c r="O4591" i="4" s="1"/>
  <c r="M4591" i="4" s="1"/>
  <c r="A4592" i="9"/>
  <c r="B4592" i="9" s="1"/>
  <c r="O4590" i="4" s="1"/>
  <c r="M4590" i="4" s="1"/>
  <c r="A4591" i="9"/>
  <c r="B4591" i="9" s="1"/>
  <c r="O4589" i="4" s="1"/>
  <c r="M4589" i="4" s="1"/>
  <c r="A4590" i="9"/>
  <c r="B4590" i="9" s="1"/>
  <c r="O4588" i="4" s="1"/>
  <c r="M4588" i="4" s="1"/>
  <c r="A4589" i="9"/>
  <c r="B4589" i="9" s="1"/>
  <c r="O4587" i="4" s="1"/>
  <c r="M4587" i="4" s="1"/>
  <c r="A4588" i="9"/>
  <c r="B4588" i="9" s="1"/>
  <c r="O4586" i="4" s="1"/>
  <c r="M4586" i="4" s="1"/>
  <c r="A4587" i="9"/>
  <c r="B4587" i="9" s="1"/>
  <c r="O4585" i="4" s="1"/>
  <c r="M4585" i="4" s="1"/>
  <c r="A4586" i="9"/>
  <c r="B4586" i="9" s="1"/>
  <c r="O4584" i="4" s="1"/>
  <c r="M4584" i="4" s="1"/>
  <c r="A4585" i="9"/>
  <c r="B4585" i="9" s="1"/>
  <c r="O4583" i="4" s="1"/>
  <c r="M4583" i="4" s="1"/>
  <c r="A4584" i="9"/>
  <c r="B4584" i="9" s="1"/>
  <c r="O4582" i="4" s="1"/>
  <c r="M4582" i="4" s="1"/>
  <c r="A4583" i="9"/>
  <c r="B4583" i="9" s="1"/>
  <c r="O4581" i="4" s="1"/>
  <c r="M4581" i="4" s="1"/>
  <c r="A4582" i="9"/>
  <c r="B4582" i="9" s="1"/>
  <c r="O4580" i="4" s="1"/>
  <c r="M4580" i="4" s="1"/>
  <c r="A4581" i="9"/>
  <c r="B4581" i="9" s="1"/>
  <c r="O4579" i="4" s="1"/>
  <c r="M4579" i="4" s="1"/>
  <c r="A4580" i="9"/>
  <c r="B4580" i="9" s="1"/>
  <c r="O4578" i="4" s="1"/>
  <c r="M4578" i="4" s="1"/>
  <c r="A4579" i="9"/>
  <c r="B4579" i="9" s="1"/>
  <c r="O4577" i="4" s="1"/>
  <c r="M4577" i="4" s="1"/>
  <c r="A4578" i="9"/>
  <c r="B4578" i="9" s="1"/>
  <c r="O4576" i="4" s="1"/>
  <c r="M4576" i="4" s="1"/>
  <c r="A4577" i="9"/>
  <c r="B4577" i="9" s="1"/>
  <c r="O4575" i="4" s="1"/>
  <c r="M4575" i="4" s="1"/>
  <c r="A4576" i="9"/>
  <c r="B4576" i="9" s="1"/>
  <c r="O4574" i="4" s="1"/>
  <c r="M4574" i="4" s="1"/>
  <c r="A4575" i="9"/>
  <c r="B4575" i="9" s="1"/>
  <c r="O4573" i="4" s="1"/>
  <c r="M4573" i="4" s="1"/>
  <c r="A4574" i="9"/>
  <c r="B4574" i="9" s="1"/>
  <c r="O4572" i="4" s="1"/>
  <c r="M4572" i="4" s="1"/>
  <c r="A4573" i="9"/>
  <c r="B4573" i="9" s="1"/>
  <c r="O4571" i="4" s="1"/>
  <c r="M4571" i="4" s="1"/>
  <c r="A4572" i="9"/>
  <c r="B4572" i="9" s="1"/>
  <c r="O4570" i="4" s="1"/>
  <c r="M4570" i="4" s="1"/>
  <c r="A4571" i="9"/>
  <c r="B4571" i="9" s="1"/>
  <c r="O4569" i="4" s="1"/>
  <c r="M4569" i="4" s="1"/>
  <c r="A4570" i="9"/>
  <c r="B4570" i="9" s="1"/>
  <c r="O4568" i="4" s="1"/>
  <c r="M4568" i="4" s="1"/>
  <c r="A4569" i="9"/>
  <c r="B4569" i="9" s="1"/>
  <c r="O4567" i="4" s="1"/>
  <c r="M4567" i="4" s="1"/>
  <c r="A4568" i="9"/>
  <c r="B4568" i="9" s="1"/>
  <c r="O4566" i="4" s="1"/>
  <c r="M4566" i="4" s="1"/>
  <c r="A4567" i="9"/>
  <c r="B4567" i="9" s="1"/>
  <c r="O4565" i="4" s="1"/>
  <c r="M4565" i="4" s="1"/>
  <c r="A4566" i="9"/>
  <c r="B4566" i="9" s="1"/>
  <c r="O4564" i="4" s="1"/>
  <c r="M4564" i="4" s="1"/>
  <c r="A4565" i="9"/>
  <c r="B4565" i="9" s="1"/>
  <c r="O4563" i="4" s="1"/>
  <c r="M4563" i="4" s="1"/>
  <c r="A4564" i="9"/>
  <c r="B4564" i="9" s="1"/>
  <c r="O4562" i="4" s="1"/>
  <c r="M4562" i="4" s="1"/>
  <c r="A4563" i="9"/>
  <c r="B4563" i="9" s="1"/>
  <c r="O4561" i="4" s="1"/>
  <c r="M4561" i="4" s="1"/>
  <c r="A4562" i="9"/>
  <c r="B4562" i="9" s="1"/>
  <c r="O4560" i="4" s="1"/>
  <c r="M4560" i="4" s="1"/>
  <c r="A4561" i="9"/>
  <c r="B4561" i="9" s="1"/>
  <c r="O4559" i="4" s="1"/>
  <c r="M4559" i="4" s="1"/>
  <c r="A4560" i="9"/>
  <c r="B4560" i="9" s="1"/>
  <c r="O4558" i="4" s="1"/>
  <c r="M4558" i="4" s="1"/>
  <c r="A4559" i="9"/>
  <c r="B4559" i="9" s="1"/>
  <c r="O4557" i="4" s="1"/>
  <c r="M4557" i="4" s="1"/>
  <c r="A4558" i="9"/>
  <c r="B4558" i="9" s="1"/>
  <c r="O4556" i="4" s="1"/>
  <c r="M4556" i="4" s="1"/>
  <c r="A4557" i="9"/>
  <c r="B4557" i="9" s="1"/>
  <c r="O4555" i="4" s="1"/>
  <c r="M4555" i="4" s="1"/>
  <c r="A4556" i="9"/>
  <c r="B4556" i="9" s="1"/>
  <c r="O4554" i="4" s="1"/>
  <c r="M4554" i="4" s="1"/>
  <c r="A4555" i="9"/>
  <c r="B4555" i="9" s="1"/>
  <c r="O4553" i="4" s="1"/>
  <c r="M4553" i="4" s="1"/>
  <c r="A4554" i="9"/>
  <c r="B4554" i="9" s="1"/>
  <c r="O4552" i="4" s="1"/>
  <c r="M4552" i="4" s="1"/>
  <c r="A4553" i="9"/>
  <c r="B4553" i="9" s="1"/>
  <c r="O4551" i="4" s="1"/>
  <c r="M4551" i="4" s="1"/>
  <c r="A4552" i="9"/>
  <c r="B4552" i="9" s="1"/>
  <c r="O4550" i="4" s="1"/>
  <c r="M4550" i="4" s="1"/>
  <c r="A4551" i="9"/>
  <c r="B4551" i="9" s="1"/>
  <c r="O4549" i="4" s="1"/>
  <c r="M4549" i="4" s="1"/>
  <c r="A4550" i="9"/>
  <c r="B4550" i="9" s="1"/>
  <c r="O4548" i="4" s="1"/>
  <c r="M4548" i="4" s="1"/>
  <c r="A4549" i="9"/>
  <c r="B4549" i="9" s="1"/>
  <c r="O4547" i="4" s="1"/>
  <c r="M4547" i="4" s="1"/>
  <c r="A4548" i="9"/>
  <c r="B4548" i="9" s="1"/>
  <c r="O4546" i="4" s="1"/>
  <c r="M4546" i="4" s="1"/>
  <c r="A4547" i="9"/>
  <c r="B4547" i="9" s="1"/>
  <c r="O4545" i="4" s="1"/>
  <c r="M4545" i="4" s="1"/>
  <c r="A4546" i="9"/>
  <c r="B4546" i="9" s="1"/>
  <c r="O4544" i="4" s="1"/>
  <c r="M4544" i="4" s="1"/>
  <c r="A4545" i="9"/>
  <c r="B4545" i="9" s="1"/>
  <c r="O4543" i="4" s="1"/>
  <c r="M4543" i="4" s="1"/>
  <c r="A4544" i="9"/>
  <c r="B4544" i="9" s="1"/>
  <c r="O4542" i="4" s="1"/>
  <c r="M4542" i="4" s="1"/>
  <c r="A4543" i="9"/>
  <c r="B4543" i="9" s="1"/>
  <c r="O4541" i="4" s="1"/>
  <c r="M4541" i="4" s="1"/>
  <c r="A4542" i="9"/>
  <c r="B4542" i="9" s="1"/>
  <c r="O4540" i="4" s="1"/>
  <c r="M4540" i="4" s="1"/>
  <c r="A4541" i="9"/>
  <c r="B4541" i="9" s="1"/>
  <c r="O4539" i="4" s="1"/>
  <c r="M4539" i="4" s="1"/>
  <c r="A4540" i="9"/>
  <c r="B4540" i="9" s="1"/>
  <c r="O4538" i="4" s="1"/>
  <c r="M4538" i="4" s="1"/>
  <c r="A4539" i="9"/>
  <c r="B4539" i="9" s="1"/>
  <c r="O4537" i="4" s="1"/>
  <c r="M4537" i="4" s="1"/>
  <c r="A4538" i="9"/>
  <c r="B4538" i="9" s="1"/>
  <c r="O4536" i="4" s="1"/>
  <c r="M4536" i="4" s="1"/>
  <c r="A4537" i="9"/>
  <c r="B4537" i="9" s="1"/>
  <c r="O4535" i="4" s="1"/>
  <c r="M4535" i="4" s="1"/>
  <c r="A4536" i="9"/>
  <c r="B4536" i="9" s="1"/>
  <c r="O4534" i="4" s="1"/>
  <c r="M4534" i="4" s="1"/>
  <c r="A4535" i="9"/>
  <c r="B4535" i="9" s="1"/>
  <c r="O4533" i="4" s="1"/>
  <c r="M4533" i="4" s="1"/>
  <c r="A4534" i="9"/>
  <c r="B4534" i="9" s="1"/>
  <c r="O4532" i="4" s="1"/>
  <c r="M4532" i="4" s="1"/>
  <c r="A4533" i="9"/>
  <c r="B4533" i="9" s="1"/>
  <c r="O4531" i="4" s="1"/>
  <c r="M4531" i="4" s="1"/>
  <c r="A4532" i="9"/>
  <c r="B4532" i="9" s="1"/>
  <c r="O4530" i="4" s="1"/>
  <c r="M4530" i="4" s="1"/>
  <c r="A4531" i="9"/>
  <c r="B4531" i="9" s="1"/>
  <c r="O4529" i="4" s="1"/>
  <c r="M4529" i="4" s="1"/>
  <c r="A4530" i="9"/>
  <c r="B4530" i="9" s="1"/>
  <c r="O4528" i="4" s="1"/>
  <c r="M4528" i="4" s="1"/>
  <c r="A4529" i="9"/>
  <c r="B4529" i="9" s="1"/>
  <c r="O4527" i="4" s="1"/>
  <c r="M4527" i="4" s="1"/>
  <c r="A4528" i="9"/>
  <c r="B4528" i="9" s="1"/>
  <c r="O4526" i="4" s="1"/>
  <c r="M4526" i="4" s="1"/>
  <c r="A4527" i="9"/>
  <c r="B4527" i="9" s="1"/>
  <c r="O4525" i="4" s="1"/>
  <c r="M4525" i="4" s="1"/>
  <c r="A4526" i="9"/>
  <c r="B4526" i="9" s="1"/>
  <c r="O4524" i="4" s="1"/>
  <c r="M4524" i="4" s="1"/>
  <c r="A4525" i="9"/>
  <c r="B4525" i="9" s="1"/>
  <c r="O4523" i="4" s="1"/>
  <c r="M4523" i="4" s="1"/>
  <c r="A4524" i="9"/>
  <c r="B4524" i="9" s="1"/>
  <c r="O4522" i="4" s="1"/>
  <c r="M4522" i="4" s="1"/>
  <c r="A4523" i="9"/>
  <c r="B4523" i="9" s="1"/>
  <c r="O4521" i="4" s="1"/>
  <c r="M4521" i="4" s="1"/>
  <c r="A4522" i="9"/>
  <c r="B4522" i="9" s="1"/>
  <c r="O4520" i="4" s="1"/>
  <c r="M4520" i="4" s="1"/>
  <c r="A4521" i="9"/>
  <c r="B4521" i="9" s="1"/>
  <c r="O4519" i="4" s="1"/>
  <c r="M4519" i="4" s="1"/>
  <c r="A4520" i="9"/>
  <c r="B4520" i="9" s="1"/>
  <c r="O4518" i="4" s="1"/>
  <c r="M4518" i="4" s="1"/>
  <c r="A4519" i="9"/>
  <c r="B4519" i="9" s="1"/>
  <c r="O4517" i="4" s="1"/>
  <c r="M4517" i="4" s="1"/>
  <c r="A4518" i="9"/>
  <c r="B4518" i="9" s="1"/>
  <c r="O4516" i="4" s="1"/>
  <c r="M4516" i="4" s="1"/>
  <c r="A4517" i="9"/>
  <c r="B4517" i="9" s="1"/>
  <c r="O4515" i="4" s="1"/>
  <c r="M4515" i="4" s="1"/>
  <c r="A4516" i="9"/>
  <c r="B4516" i="9" s="1"/>
  <c r="O4514" i="4" s="1"/>
  <c r="M4514" i="4" s="1"/>
  <c r="A4515" i="9"/>
  <c r="B4515" i="9" s="1"/>
  <c r="O4513" i="4" s="1"/>
  <c r="M4513" i="4" s="1"/>
  <c r="A4514" i="9"/>
  <c r="B4514" i="9" s="1"/>
  <c r="O4512" i="4" s="1"/>
  <c r="M4512" i="4" s="1"/>
  <c r="A4513" i="9"/>
  <c r="B4513" i="9" s="1"/>
  <c r="O4511" i="4" s="1"/>
  <c r="M4511" i="4" s="1"/>
  <c r="A4512" i="9"/>
  <c r="B4512" i="9" s="1"/>
  <c r="O4510" i="4" s="1"/>
  <c r="M4510" i="4" s="1"/>
  <c r="A4511" i="9"/>
  <c r="B4511" i="9" s="1"/>
  <c r="O4509" i="4" s="1"/>
  <c r="M4509" i="4" s="1"/>
  <c r="A4510" i="9"/>
  <c r="B4510" i="9" s="1"/>
  <c r="O4508" i="4" s="1"/>
  <c r="M4508" i="4" s="1"/>
  <c r="A4509" i="9"/>
  <c r="B4509" i="9" s="1"/>
  <c r="O4507" i="4" s="1"/>
  <c r="M4507" i="4" s="1"/>
  <c r="A4508" i="9"/>
  <c r="B4508" i="9" s="1"/>
  <c r="O4506" i="4" s="1"/>
  <c r="M4506" i="4" s="1"/>
  <c r="A4507" i="9"/>
  <c r="B4507" i="9" s="1"/>
  <c r="O4505" i="4" s="1"/>
  <c r="M4505" i="4" s="1"/>
  <c r="A4506" i="9"/>
  <c r="B4506" i="9" s="1"/>
  <c r="O4504" i="4" s="1"/>
  <c r="M4504" i="4" s="1"/>
  <c r="A4505" i="9"/>
  <c r="B4505" i="9" s="1"/>
  <c r="O4503" i="4" s="1"/>
  <c r="M4503" i="4" s="1"/>
  <c r="A4504" i="9"/>
  <c r="B4504" i="9" s="1"/>
  <c r="O4502" i="4" s="1"/>
  <c r="M4502" i="4" s="1"/>
  <c r="A4503" i="9"/>
  <c r="B4503" i="9" s="1"/>
  <c r="O4501" i="4" s="1"/>
  <c r="M4501" i="4" s="1"/>
  <c r="A4502" i="9"/>
  <c r="B4502" i="9" s="1"/>
  <c r="O4500" i="4" s="1"/>
  <c r="M4500" i="4" s="1"/>
  <c r="A4501" i="9"/>
  <c r="B4501" i="9" s="1"/>
  <c r="O4499" i="4" s="1"/>
  <c r="M4499" i="4" s="1"/>
  <c r="A4500" i="9"/>
  <c r="B4500" i="9" s="1"/>
  <c r="O4498" i="4" s="1"/>
  <c r="M4498" i="4" s="1"/>
  <c r="A4499" i="9"/>
  <c r="B4499" i="9" s="1"/>
  <c r="O4497" i="4" s="1"/>
  <c r="M4497" i="4" s="1"/>
  <c r="A4498" i="9"/>
  <c r="B4498" i="9" s="1"/>
  <c r="O4496" i="4" s="1"/>
  <c r="M4496" i="4" s="1"/>
  <c r="A4497" i="9"/>
  <c r="B4497" i="9" s="1"/>
  <c r="O4495" i="4" s="1"/>
  <c r="M4495" i="4" s="1"/>
  <c r="A4496" i="9"/>
  <c r="B4496" i="9" s="1"/>
  <c r="O4494" i="4" s="1"/>
  <c r="M4494" i="4" s="1"/>
  <c r="A4495" i="9"/>
  <c r="B4495" i="9" s="1"/>
  <c r="O4493" i="4" s="1"/>
  <c r="M4493" i="4" s="1"/>
  <c r="A4494" i="9"/>
  <c r="B4494" i="9" s="1"/>
  <c r="O4492" i="4" s="1"/>
  <c r="M4492" i="4" s="1"/>
  <c r="A4493" i="9"/>
  <c r="B4493" i="9" s="1"/>
  <c r="O4491" i="4" s="1"/>
  <c r="M4491" i="4" s="1"/>
  <c r="A4492" i="9"/>
  <c r="B4492" i="9" s="1"/>
  <c r="O4490" i="4" s="1"/>
  <c r="M4490" i="4" s="1"/>
  <c r="A4491" i="9"/>
  <c r="B4491" i="9" s="1"/>
  <c r="O4489" i="4" s="1"/>
  <c r="M4489" i="4" s="1"/>
  <c r="A4490" i="9"/>
  <c r="B4490" i="9" s="1"/>
  <c r="O4488" i="4" s="1"/>
  <c r="M4488" i="4" s="1"/>
  <c r="A4489" i="9"/>
  <c r="B4489" i="9" s="1"/>
  <c r="O4487" i="4" s="1"/>
  <c r="M4487" i="4" s="1"/>
  <c r="A4488" i="9"/>
  <c r="B4488" i="9" s="1"/>
  <c r="O4486" i="4" s="1"/>
  <c r="M4486" i="4" s="1"/>
  <c r="A4487" i="9"/>
  <c r="B4487" i="9" s="1"/>
  <c r="O4485" i="4" s="1"/>
  <c r="M4485" i="4" s="1"/>
  <c r="A4486" i="9"/>
  <c r="B4486" i="9" s="1"/>
  <c r="O4484" i="4" s="1"/>
  <c r="M4484" i="4" s="1"/>
  <c r="A4485" i="9"/>
  <c r="B4485" i="9" s="1"/>
  <c r="O4483" i="4" s="1"/>
  <c r="M4483" i="4" s="1"/>
  <c r="A4484" i="9"/>
  <c r="B4484" i="9" s="1"/>
  <c r="O4482" i="4" s="1"/>
  <c r="M4482" i="4" s="1"/>
  <c r="A4483" i="9"/>
  <c r="B4483" i="9" s="1"/>
  <c r="O4481" i="4" s="1"/>
  <c r="M4481" i="4" s="1"/>
  <c r="A4482" i="9"/>
  <c r="B4482" i="9" s="1"/>
  <c r="O4480" i="4" s="1"/>
  <c r="M4480" i="4" s="1"/>
  <c r="A4481" i="9"/>
  <c r="B4481" i="9" s="1"/>
  <c r="O4479" i="4" s="1"/>
  <c r="M4479" i="4" s="1"/>
  <c r="A4480" i="9"/>
  <c r="B4480" i="9" s="1"/>
  <c r="O4478" i="4" s="1"/>
  <c r="M4478" i="4" s="1"/>
  <c r="A4479" i="9"/>
  <c r="B4479" i="9" s="1"/>
  <c r="O4477" i="4" s="1"/>
  <c r="M4477" i="4" s="1"/>
  <c r="A4478" i="9"/>
  <c r="B4478" i="9" s="1"/>
  <c r="O4476" i="4" s="1"/>
  <c r="M4476" i="4" s="1"/>
  <c r="A4477" i="9"/>
  <c r="B4477" i="9" s="1"/>
  <c r="O4475" i="4" s="1"/>
  <c r="M4475" i="4" s="1"/>
  <c r="A4476" i="9"/>
  <c r="B4476" i="9" s="1"/>
  <c r="O4474" i="4" s="1"/>
  <c r="M4474" i="4" s="1"/>
  <c r="A4475" i="9"/>
  <c r="B4475" i="9" s="1"/>
  <c r="O4473" i="4" s="1"/>
  <c r="M4473" i="4" s="1"/>
  <c r="A4474" i="9"/>
  <c r="B4474" i="9" s="1"/>
  <c r="O4472" i="4" s="1"/>
  <c r="M4472" i="4" s="1"/>
  <c r="A4473" i="9"/>
  <c r="B4473" i="9" s="1"/>
  <c r="O4471" i="4" s="1"/>
  <c r="M4471" i="4" s="1"/>
  <c r="A4472" i="9"/>
  <c r="B4472" i="9" s="1"/>
  <c r="O4470" i="4" s="1"/>
  <c r="M4470" i="4" s="1"/>
  <c r="A4471" i="9"/>
  <c r="B4471" i="9" s="1"/>
  <c r="O4469" i="4" s="1"/>
  <c r="M4469" i="4" s="1"/>
  <c r="A4470" i="9"/>
  <c r="B4470" i="9" s="1"/>
  <c r="O4468" i="4" s="1"/>
  <c r="M4468" i="4" s="1"/>
  <c r="A4469" i="9"/>
  <c r="B4469" i="9" s="1"/>
  <c r="O4467" i="4" s="1"/>
  <c r="M4467" i="4" s="1"/>
  <c r="A4468" i="9"/>
  <c r="B4468" i="9" s="1"/>
  <c r="O4466" i="4" s="1"/>
  <c r="M4466" i="4" s="1"/>
  <c r="A4467" i="9"/>
  <c r="B4467" i="9" s="1"/>
  <c r="O4465" i="4" s="1"/>
  <c r="M4465" i="4" s="1"/>
  <c r="A4466" i="9"/>
  <c r="B4466" i="9" s="1"/>
  <c r="O4464" i="4" s="1"/>
  <c r="M4464" i="4" s="1"/>
  <c r="A4465" i="9"/>
  <c r="B4465" i="9" s="1"/>
  <c r="O4463" i="4" s="1"/>
  <c r="M4463" i="4" s="1"/>
  <c r="A4464" i="9"/>
  <c r="B4464" i="9" s="1"/>
  <c r="O4462" i="4" s="1"/>
  <c r="M4462" i="4" s="1"/>
  <c r="A4463" i="9"/>
  <c r="B4463" i="9" s="1"/>
  <c r="O4461" i="4" s="1"/>
  <c r="M4461" i="4" s="1"/>
  <c r="A4462" i="9"/>
  <c r="B4462" i="9" s="1"/>
  <c r="O4460" i="4" s="1"/>
  <c r="M4460" i="4" s="1"/>
  <c r="A4461" i="9"/>
  <c r="B4461" i="9" s="1"/>
  <c r="O4459" i="4" s="1"/>
  <c r="M4459" i="4" s="1"/>
  <c r="A4460" i="9"/>
  <c r="B4460" i="9" s="1"/>
  <c r="O4458" i="4" s="1"/>
  <c r="M4458" i="4" s="1"/>
  <c r="A4459" i="9"/>
  <c r="B4459" i="9" s="1"/>
  <c r="O4457" i="4" s="1"/>
  <c r="M4457" i="4" s="1"/>
  <c r="A4458" i="9"/>
  <c r="B4458" i="9" s="1"/>
  <c r="O4456" i="4" s="1"/>
  <c r="M4456" i="4" s="1"/>
  <c r="A4457" i="9"/>
  <c r="B4457" i="9" s="1"/>
  <c r="O4455" i="4" s="1"/>
  <c r="M4455" i="4" s="1"/>
  <c r="A4456" i="9"/>
  <c r="B4456" i="9" s="1"/>
  <c r="O4454" i="4" s="1"/>
  <c r="M4454" i="4" s="1"/>
  <c r="A4455" i="9"/>
  <c r="B4455" i="9" s="1"/>
  <c r="O4453" i="4" s="1"/>
  <c r="M4453" i="4" s="1"/>
  <c r="A4454" i="9"/>
  <c r="B4454" i="9" s="1"/>
  <c r="O4452" i="4" s="1"/>
  <c r="M4452" i="4" s="1"/>
  <c r="A4453" i="9"/>
  <c r="B4453" i="9" s="1"/>
  <c r="O4451" i="4" s="1"/>
  <c r="M4451" i="4" s="1"/>
  <c r="A4452" i="9"/>
  <c r="B4452" i="9" s="1"/>
  <c r="O4450" i="4" s="1"/>
  <c r="M4450" i="4" s="1"/>
  <c r="A4451" i="9"/>
  <c r="B4451" i="9" s="1"/>
  <c r="O4449" i="4" s="1"/>
  <c r="M4449" i="4" s="1"/>
  <c r="A4450" i="9"/>
  <c r="B4450" i="9" s="1"/>
  <c r="O4448" i="4" s="1"/>
  <c r="M4448" i="4" s="1"/>
  <c r="A4449" i="9"/>
  <c r="B4449" i="9" s="1"/>
  <c r="O4447" i="4" s="1"/>
  <c r="M4447" i="4" s="1"/>
  <c r="A4448" i="9"/>
  <c r="B4448" i="9" s="1"/>
  <c r="O4446" i="4" s="1"/>
  <c r="M4446" i="4" s="1"/>
  <c r="A4447" i="9"/>
  <c r="B4447" i="9" s="1"/>
  <c r="O4445" i="4" s="1"/>
  <c r="M4445" i="4" s="1"/>
  <c r="A4446" i="9"/>
  <c r="B4446" i="9" s="1"/>
  <c r="O4444" i="4" s="1"/>
  <c r="M4444" i="4" s="1"/>
  <c r="A4445" i="9"/>
  <c r="B4445" i="9" s="1"/>
  <c r="O4443" i="4" s="1"/>
  <c r="M4443" i="4" s="1"/>
  <c r="A4444" i="9"/>
  <c r="B4444" i="9" s="1"/>
  <c r="O4442" i="4" s="1"/>
  <c r="M4442" i="4" s="1"/>
  <c r="A4443" i="9"/>
  <c r="B4443" i="9" s="1"/>
  <c r="O4441" i="4" s="1"/>
  <c r="M4441" i="4" s="1"/>
  <c r="A4442" i="9"/>
  <c r="B4442" i="9" s="1"/>
  <c r="O4440" i="4" s="1"/>
  <c r="M4440" i="4" s="1"/>
  <c r="A4441" i="9"/>
  <c r="B4441" i="9" s="1"/>
  <c r="O4439" i="4" s="1"/>
  <c r="M4439" i="4" s="1"/>
  <c r="A4440" i="9"/>
  <c r="B4440" i="9" s="1"/>
  <c r="O4438" i="4" s="1"/>
  <c r="M4438" i="4" s="1"/>
  <c r="A4439" i="9"/>
  <c r="B4439" i="9" s="1"/>
  <c r="O4437" i="4" s="1"/>
  <c r="M4437" i="4" s="1"/>
  <c r="A4438" i="9"/>
  <c r="B4438" i="9" s="1"/>
  <c r="O4436" i="4" s="1"/>
  <c r="M4436" i="4" s="1"/>
  <c r="A4437" i="9"/>
  <c r="B4437" i="9" s="1"/>
  <c r="O4435" i="4" s="1"/>
  <c r="M4435" i="4" s="1"/>
  <c r="A4436" i="9"/>
  <c r="B4436" i="9" s="1"/>
  <c r="O4434" i="4" s="1"/>
  <c r="M4434" i="4" s="1"/>
  <c r="A4435" i="9"/>
  <c r="B4435" i="9" s="1"/>
  <c r="O4433" i="4" s="1"/>
  <c r="M4433" i="4" s="1"/>
  <c r="A4434" i="9"/>
  <c r="B4434" i="9" s="1"/>
  <c r="O4432" i="4" s="1"/>
  <c r="M4432" i="4" s="1"/>
  <c r="A4433" i="9"/>
  <c r="B4433" i="9" s="1"/>
  <c r="O4431" i="4" s="1"/>
  <c r="M4431" i="4" s="1"/>
  <c r="A4432" i="9"/>
  <c r="B4432" i="9" s="1"/>
  <c r="O4430" i="4" s="1"/>
  <c r="M4430" i="4" s="1"/>
  <c r="A4431" i="9"/>
  <c r="B4431" i="9" s="1"/>
  <c r="O4429" i="4" s="1"/>
  <c r="M4429" i="4" s="1"/>
  <c r="A4430" i="9"/>
  <c r="B4430" i="9" s="1"/>
  <c r="O4428" i="4" s="1"/>
  <c r="M4428" i="4" s="1"/>
  <c r="A4429" i="9"/>
  <c r="B4429" i="9" s="1"/>
  <c r="O4427" i="4" s="1"/>
  <c r="M4427" i="4" s="1"/>
  <c r="A4428" i="9"/>
  <c r="B4428" i="9" s="1"/>
  <c r="O4426" i="4" s="1"/>
  <c r="M4426" i="4" s="1"/>
  <c r="A4427" i="9"/>
  <c r="B4427" i="9" s="1"/>
  <c r="O4425" i="4" s="1"/>
  <c r="M4425" i="4" s="1"/>
  <c r="A4426" i="9"/>
  <c r="B4426" i="9" s="1"/>
  <c r="O4424" i="4" s="1"/>
  <c r="M4424" i="4" s="1"/>
  <c r="A4425" i="9"/>
  <c r="B4425" i="9" s="1"/>
  <c r="O4423" i="4" s="1"/>
  <c r="M4423" i="4" s="1"/>
  <c r="A4424" i="9"/>
  <c r="B4424" i="9" s="1"/>
  <c r="O4422" i="4" s="1"/>
  <c r="M4422" i="4" s="1"/>
  <c r="A4423" i="9"/>
  <c r="B4423" i="9" s="1"/>
  <c r="O4421" i="4" s="1"/>
  <c r="M4421" i="4" s="1"/>
  <c r="A4422" i="9"/>
  <c r="B4422" i="9" s="1"/>
  <c r="O4420" i="4" s="1"/>
  <c r="M4420" i="4" s="1"/>
  <c r="A4421" i="9"/>
  <c r="B4421" i="9" s="1"/>
  <c r="O4419" i="4" s="1"/>
  <c r="M4419" i="4" s="1"/>
  <c r="A4420" i="9"/>
  <c r="B4420" i="9" s="1"/>
  <c r="O4418" i="4" s="1"/>
  <c r="M4418" i="4" s="1"/>
  <c r="A4419" i="9"/>
  <c r="B4419" i="9" s="1"/>
  <c r="O4417" i="4" s="1"/>
  <c r="M4417" i="4" s="1"/>
  <c r="A4418" i="9"/>
  <c r="B4418" i="9" s="1"/>
  <c r="O4416" i="4" s="1"/>
  <c r="M4416" i="4" s="1"/>
  <c r="A4417" i="9"/>
  <c r="B4417" i="9" s="1"/>
  <c r="O4415" i="4" s="1"/>
  <c r="M4415" i="4" s="1"/>
  <c r="A4416" i="9"/>
  <c r="B4416" i="9" s="1"/>
  <c r="O4414" i="4" s="1"/>
  <c r="M4414" i="4" s="1"/>
  <c r="A4415" i="9"/>
  <c r="B4415" i="9" s="1"/>
  <c r="O4413" i="4" s="1"/>
  <c r="M4413" i="4" s="1"/>
  <c r="A4414" i="9"/>
  <c r="B4414" i="9" s="1"/>
  <c r="O4412" i="4" s="1"/>
  <c r="M4412" i="4" s="1"/>
  <c r="A4413" i="9"/>
  <c r="B4413" i="9" s="1"/>
  <c r="O4411" i="4" s="1"/>
  <c r="M4411" i="4" s="1"/>
  <c r="A4412" i="9"/>
  <c r="B4412" i="9" s="1"/>
  <c r="O4410" i="4" s="1"/>
  <c r="M4410" i="4" s="1"/>
  <c r="A4411" i="9"/>
  <c r="B4411" i="9" s="1"/>
  <c r="O4409" i="4" s="1"/>
  <c r="M4409" i="4" s="1"/>
  <c r="A4410" i="9"/>
  <c r="B4410" i="9" s="1"/>
  <c r="O4408" i="4" s="1"/>
  <c r="M4408" i="4" s="1"/>
  <c r="A4409" i="9"/>
  <c r="B4409" i="9" s="1"/>
  <c r="O4407" i="4" s="1"/>
  <c r="M4407" i="4" s="1"/>
  <c r="A4408" i="9"/>
  <c r="B4408" i="9" s="1"/>
  <c r="O4406" i="4" s="1"/>
  <c r="M4406" i="4" s="1"/>
  <c r="A4407" i="9"/>
  <c r="B4407" i="9" s="1"/>
  <c r="O4405" i="4" s="1"/>
  <c r="M4405" i="4" s="1"/>
  <c r="A4406" i="9"/>
  <c r="B4406" i="9" s="1"/>
  <c r="O4404" i="4" s="1"/>
  <c r="M4404" i="4" s="1"/>
  <c r="A4405" i="9"/>
  <c r="B4405" i="9" s="1"/>
  <c r="O4403" i="4" s="1"/>
  <c r="M4403" i="4" s="1"/>
  <c r="A4404" i="9"/>
  <c r="B4404" i="9" s="1"/>
  <c r="O4402" i="4" s="1"/>
  <c r="M4402" i="4" s="1"/>
  <c r="A4403" i="9"/>
  <c r="B4403" i="9" s="1"/>
  <c r="O4401" i="4" s="1"/>
  <c r="M4401" i="4" s="1"/>
  <c r="A4402" i="9"/>
  <c r="B4402" i="9" s="1"/>
  <c r="O4400" i="4" s="1"/>
  <c r="M4400" i="4" s="1"/>
  <c r="A4401" i="9"/>
  <c r="B4401" i="9" s="1"/>
  <c r="O4399" i="4" s="1"/>
  <c r="M4399" i="4" s="1"/>
  <c r="A4400" i="9"/>
  <c r="B4400" i="9" s="1"/>
  <c r="O4398" i="4" s="1"/>
  <c r="M4398" i="4" s="1"/>
  <c r="A4399" i="9"/>
  <c r="B4399" i="9" s="1"/>
  <c r="O4397" i="4" s="1"/>
  <c r="M4397" i="4" s="1"/>
  <c r="A4398" i="9"/>
  <c r="B4398" i="9" s="1"/>
  <c r="O4396" i="4" s="1"/>
  <c r="M4396" i="4" s="1"/>
  <c r="A4397" i="9"/>
  <c r="B4397" i="9" s="1"/>
  <c r="O4395" i="4" s="1"/>
  <c r="M4395" i="4" s="1"/>
  <c r="A4396" i="9"/>
  <c r="B4396" i="9" s="1"/>
  <c r="O4394" i="4" s="1"/>
  <c r="M4394" i="4" s="1"/>
  <c r="A4395" i="9"/>
  <c r="B4395" i="9" s="1"/>
  <c r="O4393" i="4" s="1"/>
  <c r="M4393" i="4" s="1"/>
  <c r="A4394" i="9"/>
  <c r="B4394" i="9" s="1"/>
  <c r="O4392" i="4" s="1"/>
  <c r="M4392" i="4" s="1"/>
  <c r="A4393" i="9"/>
  <c r="B4393" i="9" s="1"/>
  <c r="O4391" i="4" s="1"/>
  <c r="M4391" i="4" s="1"/>
  <c r="A4392" i="9"/>
  <c r="B4392" i="9" s="1"/>
  <c r="O4390" i="4" s="1"/>
  <c r="M4390" i="4" s="1"/>
  <c r="A4391" i="9"/>
  <c r="B4391" i="9" s="1"/>
  <c r="O4389" i="4" s="1"/>
  <c r="M4389" i="4" s="1"/>
  <c r="A4390" i="9"/>
  <c r="B4390" i="9" s="1"/>
  <c r="O4388" i="4" s="1"/>
  <c r="M4388" i="4" s="1"/>
  <c r="A4389" i="9"/>
  <c r="B4389" i="9" s="1"/>
  <c r="O4387" i="4" s="1"/>
  <c r="M4387" i="4" s="1"/>
  <c r="A4388" i="9"/>
  <c r="B4388" i="9" s="1"/>
  <c r="O4386" i="4" s="1"/>
  <c r="M4386" i="4" s="1"/>
  <c r="A4387" i="9"/>
  <c r="B4387" i="9" s="1"/>
  <c r="O4385" i="4" s="1"/>
  <c r="M4385" i="4" s="1"/>
  <c r="A4386" i="9"/>
  <c r="B4386" i="9" s="1"/>
  <c r="O4384" i="4" s="1"/>
  <c r="M4384" i="4" s="1"/>
  <c r="A4385" i="9"/>
  <c r="B4385" i="9" s="1"/>
  <c r="O4383" i="4" s="1"/>
  <c r="M4383" i="4" s="1"/>
  <c r="A4384" i="9"/>
  <c r="B4384" i="9" s="1"/>
  <c r="O4382" i="4" s="1"/>
  <c r="M4382" i="4" s="1"/>
  <c r="A4383" i="9"/>
  <c r="B4383" i="9" s="1"/>
  <c r="O4381" i="4" s="1"/>
  <c r="M4381" i="4" s="1"/>
  <c r="A4382" i="9"/>
  <c r="B4382" i="9" s="1"/>
  <c r="O4380" i="4" s="1"/>
  <c r="M4380" i="4" s="1"/>
  <c r="A4381" i="9"/>
  <c r="B4381" i="9" s="1"/>
  <c r="O4379" i="4" s="1"/>
  <c r="M4379" i="4" s="1"/>
  <c r="A4380" i="9"/>
  <c r="B4380" i="9" s="1"/>
  <c r="O4378" i="4" s="1"/>
  <c r="M4378" i="4" s="1"/>
  <c r="A4379" i="9"/>
  <c r="B4379" i="9" s="1"/>
  <c r="O4377" i="4" s="1"/>
  <c r="M4377" i="4" s="1"/>
  <c r="A4378" i="9"/>
  <c r="B4378" i="9" s="1"/>
  <c r="O4376" i="4" s="1"/>
  <c r="M4376" i="4" s="1"/>
  <c r="A4377" i="9"/>
  <c r="B4377" i="9" s="1"/>
  <c r="O4375" i="4" s="1"/>
  <c r="M4375" i="4" s="1"/>
  <c r="A4376" i="9"/>
  <c r="B4376" i="9" s="1"/>
  <c r="O4374" i="4" s="1"/>
  <c r="M4374" i="4" s="1"/>
  <c r="A4375" i="9"/>
  <c r="B4375" i="9" s="1"/>
  <c r="O4373" i="4" s="1"/>
  <c r="M4373" i="4" s="1"/>
  <c r="A4374" i="9"/>
  <c r="B4374" i="9" s="1"/>
  <c r="O4372" i="4" s="1"/>
  <c r="M4372" i="4" s="1"/>
  <c r="A4373" i="9"/>
  <c r="B4373" i="9" s="1"/>
  <c r="O4371" i="4" s="1"/>
  <c r="M4371" i="4" s="1"/>
  <c r="A4372" i="9"/>
  <c r="B4372" i="9" s="1"/>
  <c r="O4370" i="4" s="1"/>
  <c r="M4370" i="4" s="1"/>
  <c r="A4371" i="9"/>
  <c r="B4371" i="9" s="1"/>
  <c r="O4369" i="4" s="1"/>
  <c r="M4369" i="4" s="1"/>
  <c r="A4370" i="9"/>
  <c r="B4370" i="9" s="1"/>
  <c r="O4368" i="4" s="1"/>
  <c r="M4368" i="4" s="1"/>
  <c r="A4369" i="9"/>
  <c r="B4369" i="9" s="1"/>
  <c r="O4367" i="4" s="1"/>
  <c r="M4367" i="4" s="1"/>
  <c r="A4368" i="9"/>
  <c r="B4368" i="9" s="1"/>
  <c r="O4366" i="4" s="1"/>
  <c r="M4366" i="4" s="1"/>
  <c r="A4367" i="9"/>
  <c r="B4367" i="9" s="1"/>
  <c r="O4365" i="4" s="1"/>
  <c r="M4365" i="4" s="1"/>
  <c r="A4366" i="9"/>
  <c r="B4366" i="9" s="1"/>
  <c r="O4364" i="4" s="1"/>
  <c r="M4364" i="4" s="1"/>
  <c r="A4365" i="9"/>
  <c r="B4365" i="9" s="1"/>
  <c r="O4363" i="4" s="1"/>
  <c r="M4363" i="4" s="1"/>
  <c r="A4364" i="9"/>
  <c r="B4364" i="9" s="1"/>
  <c r="O4362" i="4" s="1"/>
  <c r="M4362" i="4" s="1"/>
  <c r="A4363" i="9"/>
  <c r="B4363" i="9" s="1"/>
  <c r="O4361" i="4" s="1"/>
  <c r="M4361" i="4" s="1"/>
  <c r="A4362" i="9"/>
  <c r="B4362" i="9" s="1"/>
  <c r="O4360" i="4" s="1"/>
  <c r="M4360" i="4" s="1"/>
  <c r="A4361" i="9"/>
  <c r="B4361" i="9" s="1"/>
  <c r="O4359" i="4" s="1"/>
  <c r="M4359" i="4" s="1"/>
  <c r="A4360" i="9"/>
  <c r="B4360" i="9" s="1"/>
  <c r="O4358" i="4" s="1"/>
  <c r="M4358" i="4" s="1"/>
  <c r="A4359" i="9"/>
  <c r="B4359" i="9" s="1"/>
  <c r="O4357" i="4" s="1"/>
  <c r="M4357" i="4" s="1"/>
  <c r="A4358" i="9"/>
  <c r="B4358" i="9" s="1"/>
  <c r="O4356" i="4" s="1"/>
  <c r="M4356" i="4" s="1"/>
  <c r="A4357" i="9"/>
  <c r="B4357" i="9" s="1"/>
  <c r="O4355" i="4" s="1"/>
  <c r="M4355" i="4" s="1"/>
  <c r="A4356" i="9"/>
  <c r="B4356" i="9" s="1"/>
  <c r="O4354" i="4" s="1"/>
  <c r="M4354" i="4" s="1"/>
  <c r="A4355" i="9"/>
  <c r="B4355" i="9" s="1"/>
  <c r="O4353" i="4" s="1"/>
  <c r="M4353" i="4" s="1"/>
  <c r="A4354" i="9"/>
  <c r="B4354" i="9" s="1"/>
  <c r="O4352" i="4" s="1"/>
  <c r="M4352" i="4" s="1"/>
  <c r="A4353" i="9"/>
  <c r="B4353" i="9" s="1"/>
  <c r="O4351" i="4" s="1"/>
  <c r="M4351" i="4" s="1"/>
  <c r="A4352" i="9"/>
  <c r="B4352" i="9" s="1"/>
  <c r="O4350" i="4" s="1"/>
  <c r="M4350" i="4" s="1"/>
  <c r="A4351" i="9"/>
  <c r="B4351" i="9" s="1"/>
  <c r="O4349" i="4" s="1"/>
  <c r="M4349" i="4" s="1"/>
  <c r="A4350" i="9"/>
  <c r="B4350" i="9" s="1"/>
  <c r="O4348" i="4" s="1"/>
  <c r="M4348" i="4" s="1"/>
  <c r="A4349" i="9"/>
  <c r="B4349" i="9" s="1"/>
  <c r="O4347" i="4" s="1"/>
  <c r="M4347" i="4" s="1"/>
  <c r="A4348" i="9"/>
  <c r="B4348" i="9" s="1"/>
  <c r="O4346" i="4" s="1"/>
  <c r="M4346" i="4" s="1"/>
  <c r="A4347" i="9"/>
  <c r="B4347" i="9" s="1"/>
  <c r="O4345" i="4" s="1"/>
  <c r="M4345" i="4" s="1"/>
  <c r="A4346" i="9"/>
  <c r="B4346" i="9" s="1"/>
  <c r="O4344" i="4" s="1"/>
  <c r="M4344" i="4" s="1"/>
  <c r="A4345" i="9"/>
  <c r="B4345" i="9" s="1"/>
  <c r="O4343" i="4" s="1"/>
  <c r="M4343" i="4" s="1"/>
  <c r="A4344" i="9"/>
  <c r="B4344" i="9" s="1"/>
  <c r="O4342" i="4" s="1"/>
  <c r="M4342" i="4" s="1"/>
  <c r="A4343" i="9"/>
  <c r="B4343" i="9" s="1"/>
  <c r="O4341" i="4" s="1"/>
  <c r="M4341" i="4" s="1"/>
  <c r="A4342" i="9"/>
  <c r="B4342" i="9" s="1"/>
  <c r="O4340" i="4" s="1"/>
  <c r="M4340" i="4" s="1"/>
  <c r="A4341" i="9"/>
  <c r="B4341" i="9" s="1"/>
  <c r="O4339" i="4" s="1"/>
  <c r="M4339" i="4" s="1"/>
  <c r="A4340" i="9"/>
  <c r="B4340" i="9" s="1"/>
  <c r="O4338" i="4" s="1"/>
  <c r="M4338" i="4" s="1"/>
  <c r="A4339" i="9"/>
  <c r="B4339" i="9" s="1"/>
  <c r="O4337" i="4" s="1"/>
  <c r="M4337" i="4" s="1"/>
  <c r="A4338" i="9"/>
  <c r="B4338" i="9" s="1"/>
  <c r="O4336" i="4" s="1"/>
  <c r="M4336" i="4" s="1"/>
  <c r="A4337" i="9"/>
  <c r="B4337" i="9" s="1"/>
  <c r="O4335" i="4" s="1"/>
  <c r="M4335" i="4" s="1"/>
  <c r="A4336" i="9"/>
  <c r="B4336" i="9" s="1"/>
  <c r="O4334" i="4" s="1"/>
  <c r="M4334" i="4" s="1"/>
  <c r="A4335" i="9"/>
  <c r="B4335" i="9" s="1"/>
  <c r="O4333" i="4" s="1"/>
  <c r="M4333" i="4" s="1"/>
  <c r="A4334" i="9"/>
  <c r="B4334" i="9" s="1"/>
  <c r="O4332" i="4" s="1"/>
  <c r="M4332" i="4" s="1"/>
  <c r="A4333" i="9"/>
  <c r="B4333" i="9" s="1"/>
  <c r="O4331" i="4" s="1"/>
  <c r="M4331" i="4" s="1"/>
  <c r="A4332" i="9"/>
  <c r="B4332" i="9" s="1"/>
  <c r="O4330" i="4" s="1"/>
  <c r="M4330" i="4" s="1"/>
  <c r="A4331" i="9"/>
  <c r="B4331" i="9" s="1"/>
  <c r="O4329" i="4" s="1"/>
  <c r="M4329" i="4" s="1"/>
  <c r="A4330" i="9"/>
  <c r="B4330" i="9" s="1"/>
  <c r="O4328" i="4" s="1"/>
  <c r="M4328" i="4" s="1"/>
  <c r="A4329" i="9"/>
  <c r="B4329" i="9" s="1"/>
  <c r="O4327" i="4" s="1"/>
  <c r="M4327" i="4" s="1"/>
  <c r="A4328" i="9"/>
  <c r="B4328" i="9" s="1"/>
  <c r="O4326" i="4" s="1"/>
  <c r="M4326" i="4" s="1"/>
  <c r="A4327" i="9"/>
  <c r="B4327" i="9" s="1"/>
  <c r="O4325" i="4" s="1"/>
  <c r="M4325" i="4" s="1"/>
  <c r="A4326" i="9"/>
  <c r="B4326" i="9" s="1"/>
  <c r="O4324" i="4" s="1"/>
  <c r="M4324" i="4" s="1"/>
  <c r="A4325" i="9"/>
  <c r="B4325" i="9" s="1"/>
  <c r="O4323" i="4" s="1"/>
  <c r="M4323" i="4" s="1"/>
  <c r="A4324" i="9"/>
  <c r="B4324" i="9" s="1"/>
  <c r="O4322" i="4" s="1"/>
  <c r="M4322" i="4" s="1"/>
  <c r="A4323" i="9"/>
  <c r="B4323" i="9" s="1"/>
  <c r="O4321" i="4" s="1"/>
  <c r="M4321" i="4" s="1"/>
  <c r="A4322" i="9"/>
  <c r="B4322" i="9" s="1"/>
  <c r="O4320" i="4" s="1"/>
  <c r="M4320" i="4" s="1"/>
  <c r="A4321" i="9"/>
  <c r="B4321" i="9" s="1"/>
  <c r="O4319" i="4" s="1"/>
  <c r="M4319" i="4" s="1"/>
  <c r="A4320" i="9"/>
  <c r="B4320" i="9" s="1"/>
  <c r="O4318" i="4" s="1"/>
  <c r="M4318" i="4" s="1"/>
  <c r="A4319" i="9"/>
  <c r="B4319" i="9" s="1"/>
  <c r="O4317" i="4" s="1"/>
  <c r="M4317" i="4" s="1"/>
  <c r="A4318" i="9"/>
  <c r="B4318" i="9" s="1"/>
  <c r="O4316" i="4" s="1"/>
  <c r="M4316" i="4" s="1"/>
  <c r="A4317" i="9"/>
  <c r="B4317" i="9" s="1"/>
  <c r="O4315" i="4" s="1"/>
  <c r="M4315" i="4" s="1"/>
  <c r="A4316" i="9"/>
  <c r="B4316" i="9" s="1"/>
  <c r="O4314" i="4" s="1"/>
  <c r="M4314" i="4" s="1"/>
  <c r="A4315" i="9"/>
  <c r="B4315" i="9" s="1"/>
  <c r="O4313" i="4" s="1"/>
  <c r="M4313" i="4" s="1"/>
  <c r="A4314" i="9"/>
  <c r="B4314" i="9" s="1"/>
  <c r="O4312" i="4" s="1"/>
  <c r="M4312" i="4" s="1"/>
  <c r="A4313" i="9"/>
  <c r="B4313" i="9" s="1"/>
  <c r="O4311" i="4" s="1"/>
  <c r="M4311" i="4" s="1"/>
  <c r="A4312" i="9"/>
  <c r="B4312" i="9" s="1"/>
  <c r="O4310" i="4" s="1"/>
  <c r="M4310" i="4" s="1"/>
  <c r="A4311" i="9"/>
  <c r="B4311" i="9" s="1"/>
  <c r="O4309" i="4" s="1"/>
  <c r="M4309" i="4" s="1"/>
  <c r="A4310" i="9"/>
  <c r="B4310" i="9" s="1"/>
  <c r="O4308" i="4" s="1"/>
  <c r="M4308" i="4" s="1"/>
  <c r="A4309" i="9"/>
  <c r="B4309" i="9" s="1"/>
  <c r="O4307" i="4" s="1"/>
  <c r="M4307" i="4" s="1"/>
  <c r="A4308" i="9"/>
  <c r="B4308" i="9" s="1"/>
  <c r="O4306" i="4" s="1"/>
  <c r="M4306" i="4" s="1"/>
  <c r="A4307" i="9"/>
  <c r="B4307" i="9" s="1"/>
  <c r="O4305" i="4" s="1"/>
  <c r="M4305" i="4" s="1"/>
  <c r="A4306" i="9"/>
  <c r="B4306" i="9" s="1"/>
  <c r="O4304" i="4" s="1"/>
  <c r="M4304" i="4" s="1"/>
  <c r="A4305" i="9"/>
  <c r="B4305" i="9" s="1"/>
  <c r="O4303" i="4" s="1"/>
  <c r="M4303" i="4" s="1"/>
  <c r="A4304" i="9"/>
  <c r="B4304" i="9" s="1"/>
  <c r="O4302" i="4" s="1"/>
  <c r="M4302" i="4" s="1"/>
  <c r="A4303" i="9"/>
  <c r="B4303" i="9" s="1"/>
  <c r="O4301" i="4" s="1"/>
  <c r="M4301" i="4" s="1"/>
  <c r="A4302" i="9"/>
  <c r="B4302" i="9" s="1"/>
  <c r="O4300" i="4" s="1"/>
  <c r="M4300" i="4" s="1"/>
  <c r="A4301" i="9"/>
  <c r="B4301" i="9" s="1"/>
  <c r="O4299" i="4" s="1"/>
  <c r="M4299" i="4" s="1"/>
  <c r="A4300" i="9"/>
  <c r="B4300" i="9" s="1"/>
  <c r="O4298" i="4" s="1"/>
  <c r="M4298" i="4" s="1"/>
  <c r="A4299" i="9"/>
  <c r="B4299" i="9" s="1"/>
  <c r="O4297" i="4" s="1"/>
  <c r="M4297" i="4" s="1"/>
  <c r="A4298" i="9"/>
  <c r="B4298" i="9" s="1"/>
  <c r="O4296" i="4" s="1"/>
  <c r="M4296" i="4" s="1"/>
  <c r="A4297" i="9"/>
  <c r="B4297" i="9" s="1"/>
  <c r="O4295" i="4" s="1"/>
  <c r="M4295" i="4" s="1"/>
  <c r="A4296" i="9"/>
  <c r="B4296" i="9" s="1"/>
  <c r="O4294" i="4" s="1"/>
  <c r="M4294" i="4" s="1"/>
  <c r="A4295" i="9"/>
  <c r="B4295" i="9" s="1"/>
  <c r="O4293" i="4" s="1"/>
  <c r="M4293" i="4" s="1"/>
  <c r="A4294" i="9"/>
  <c r="B4294" i="9" s="1"/>
  <c r="O4292" i="4" s="1"/>
  <c r="M4292" i="4" s="1"/>
  <c r="A4293" i="9"/>
  <c r="B4293" i="9" s="1"/>
  <c r="O4291" i="4" s="1"/>
  <c r="M4291" i="4" s="1"/>
  <c r="A4292" i="9"/>
  <c r="B4292" i="9" s="1"/>
  <c r="O4290" i="4" s="1"/>
  <c r="M4290" i="4" s="1"/>
  <c r="A4291" i="9"/>
  <c r="B4291" i="9" s="1"/>
  <c r="O4289" i="4" s="1"/>
  <c r="M4289" i="4" s="1"/>
  <c r="A4290" i="9"/>
  <c r="B4290" i="9" s="1"/>
  <c r="O4288" i="4" s="1"/>
  <c r="M4288" i="4" s="1"/>
  <c r="A4289" i="9"/>
  <c r="B4289" i="9" s="1"/>
  <c r="O4287" i="4" s="1"/>
  <c r="M4287" i="4" s="1"/>
  <c r="A4288" i="9"/>
  <c r="B4288" i="9" s="1"/>
  <c r="O4286" i="4" s="1"/>
  <c r="M4286" i="4" s="1"/>
  <c r="A4287" i="9"/>
  <c r="B4287" i="9" s="1"/>
  <c r="O4285" i="4" s="1"/>
  <c r="M4285" i="4" s="1"/>
  <c r="A4286" i="9"/>
  <c r="B4286" i="9" s="1"/>
  <c r="O4284" i="4" s="1"/>
  <c r="M4284" i="4" s="1"/>
  <c r="A4285" i="9"/>
  <c r="B4285" i="9" s="1"/>
  <c r="O4283" i="4" s="1"/>
  <c r="M4283" i="4" s="1"/>
  <c r="A4284" i="9"/>
  <c r="B4284" i="9" s="1"/>
  <c r="O4282" i="4" s="1"/>
  <c r="M4282" i="4" s="1"/>
  <c r="A4283" i="9"/>
  <c r="B4283" i="9" s="1"/>
  <c r="O4281" i="4" s="1"/>
  <c r="M4281" i="4" s="1"/>
  <c r="A4282" i="9"/>
  <c r="B4282" i="9" s="1"/>
  <c r="O4280" i="4" s="1"/>
  <c r="M4280" i="4" s="1"/>
  <c r="A4281" i="9"/>
  <c r="B4281" i="9" s="1"/>
  <c r="O4279" i="4" s="1"/>
  <c r="M4279" i="4" s="1"/>
  <c r="A4280" i="9"/>
  <c r="B4280" i="9" s="1"/>
  <c r="O4278" i="4" s="1"/>
  <c r="M4278" i="4" s="1"/>
  <c r="A4279" i="9"/>
  <c r="B4279" i="9" s="1"/>
  <c r="O4277" i="4" s="1"/>
  <c r="M4277" i="4" s="1"/>
  <c r="A4278" i="9"/>
  <c r="B4278" i="9" s="1"/>
  <c r="O4276" i="4" s="1"/>
  <c r="M4276" i="4" s="1"/>
  <c r="A4277" i="9"/>
  <c r="B4277" i="9" s="1"/>
  <c r="O4275" i="4" s="1"/>
  <c r="M4275" i="4" s="1"/>
  <c r="A4276" i="9"/>
  <c r="B4276" i="9" s="1"/>
  <c r="O4274" i="4" s="1"/>
  <c r="M4274" i="4" s="1"/>
  <c r="A4275" i="9"/>
  <c r="B4275" i="9" s="1"/>
  <c r="O4273" i="4" s="1"/>
  <c r="M4273" i="4" s="1"/>
  <c r="A4274" i="9"/>
  <c r="B4274" i="9" s="1"/>
  <c r="O4272" i="4" s="1"/>
  <c r="M4272" i="4" s="1"/>
  <c r="A4273" i="9"/>
  <c r="B4273" i="9" s="1"/>
  <c r="O4271" i="4" s="1"/>
  <c r="M4271" i="4" s="1"/>
  <c r="A4272" i="9"/>
  <c r="B4272" i="9" s="1"/>
  <c r="O4270" i="4" s="1"/>
  <c r="M4270" i="4" s="1"/>
  <c r="A4271" i="9"/>
  <c r="B4271" i="9" s="1"/>
  <c r="O4269" i="4" s="1"/>
  <c r="M4269" i="4" s="1"/>
  <c r="A4270" i="9"/>
  <c r="B4270" i="9" s="1"/>
  <c r="O4268" i="4" s="1"/>
  <c r="M4268" i="4" s="1"/>
  <c r="A4269" i="9"/>
  <c r="B4269" i="9" s="1"/>
  <c r="O4267" i="4" s="1"/>
  <c r="M4267" i="4" s="1"/>
  <c r="A4268" i="9"/>
  <c r="B4268" i="9" s="1"/>
  <c r="O4266" i="4" s="1"/>
  <c r="M4266" i="4" s="1"/>
  <c r="A4267" i="9"/>
  <c r="B4267" i="9" s="1"/>
  <c r="O4265" i="4" s="1"/>
  <c r="M4265" i="4" s="1"/>
  <c r="A4266" i="9"/>
  <c r="B4266" i="9" s="1"/>
  <c r="O4264" i="4" s="1"/>
  <c r="M4264" i="4" s="1"/>
  <c r="A4265" i="9"/>
  <c r="B4265" i="9" s="1"/>
  <c r="O4263" i="4" s="1"/>
  <c r="M4263" i="4" s="1"/>
  <c r="A4264" i="9"/>
  <c r="B4264" i="9" s="1"/>
  <c r="O4262" i="4" s="1"/>
  <c r="M4262" i="4" s="1"/>
  <c r="A4263" i="9"/>
  <c r="B4263" i="9" s="1"/>
  <c r="O4261" i="4" s="1"/>
  <c r="M4261" i="4" s="1"/>
  <c r="A4262" i="9"/>
  <c r="B4262" i="9" s="1"/>
  <c r="O4260" i="4" s="1"/>
  <c r="M4260" i="4" s="1"/>
  <c r="A4261" i="9"/>
  <c r="B4261" i="9" s="1"/>
  <c r="O4259" i="4" s="1"/>
  <c r="M4259" i="4" s="1"/>
  <c r="A4260" i="9"/>
  <c r="B4260" i="9" s="1"/>
  <c r="O4258" i="4" s="1"/>
  <c r="M4258" i="4" s="1"/>
  <c r="A4259" i="9"/>
  <c r="B4259" i="9" s="1"/>
  <c r="O4257" i="4" s="1"/>
  <c r="M4257" i="4" s="1"/>
  <c r="A4258" i="9"/>
  <c r="B4258" i="9" s="1"/>
  <c r="O4256" i="4" s="1"/>
  <c r="M4256" i="4" s="1"/>
  <c r="A4257" i="9"/>
  <c r="B4257" i="9" s="1"/>
  <c r="O4255" i="4" s="1"/>
  <c r="M4255" i="4" s="1"/>
  <c r="A4256" i="9"/>
  <c r="B4256" i="9" s="1"/>
  <c r="O4254" i="4" s="1"/>
  <c r="M4254" i="4" s="1"/>
  <c r="A4255" i="9"/>
  <c r="B4255" i="9" s="1"/>
  <c r="O4253" i="4" s="1"/>
  <c r="M4253" i="4" s="1"/>
  <c r="A4254" i="9"/>
  <c r="B4254" i="9" s="1"/>
  <c r="O4252" i="4" s="1"/>
  <c r="M4252" i="4" s="1"/>
  <c r="A4253" i="9"/>
  <c r="B4253" i="9" s="1"/>
  <c r="O4251" i="4" s="1"/>
  <c r="M4251" i="4" s="1"/>
  <c r="A4252" i="9"/>
  <c r="B4252" i="9" s="1"/>
  <c r="O4250" i="4" s="1"/>
  <c r="M4250" i="4" s="1"/>
  <c r="A4251" i="9"/>
  <c r="B4251" i="9" s="1"/>
  <c r="O4249" i="4" s="1"/>
  <c r="M4249" i="4" s="1"/>
  <c r="A4250" i="9"/>
  <c r="B4250" i="9" s="1"/>
  <c r="O4248" i="4" s="1"/>
  <c r="M4248" i="4" s="1"/>
  <c r="A4249" i="9"/>
  <c r="B4249" i="9" s="1"/>
  <c r="O4247" i="4" s="1"/>
  <c r="M4247" i="4" s="1"/>
  <c r="A4248" i="9"/>
  <c r="B4248" i="9" s="1"/>
  <c r="O4246" i="4" s="1"/>
  <c r="M4246" i="4" s="1"/>
  <c r="A4247" i="9"/>
  <c r="B4247" i="9" s="1"/>
  <c r="O4245" i="4" s="1"/>
  <c r="M4245" i="4" s="1"/>
  <c r="A4246" i="9"/>
  <c r="B4246" i="9" s="1"/>
  <c r="O4244" i="4" s="1"/>
  <c r="M4244" i="4" s="1"/>
  <c r="A4245" i="9"/>
  <c r="B4245" i="9" s="1"/>
  <c r="O4243" i="4" s="1"/>
  <c r="M4243" i="4" s="1"/>
  <c r="A4244" i="9"/>
  <c r="B4244" i="9" s="1"/>
  <c r="O4242" i="4" s="1"/>
  <c r="M4242" i="4" s="1"/>
  <c r="A4243" i="9"/>
  <c r="B4243" i="9" s="1"/>
  <c r="O4241" i="4" s="1"/>
  <c r="M4241" i="4" s="1"/>
  <c r="A4242" i="9"/>
  <c r="B4242" i="9" s="1"/>
  <c r="O4240" i="4" s="1"/>
  <c r="M4240" i="4" s="1"/>
  <c r="A4241" i="9"/>
  <c r="B4241" i="9" s="1"/>
  <c r="O4239" i="4" s="1"/>
  <c r="M4239" i="4" s="1"/>
  <c r="A4240" i="9"/>
  <c r="B4240" i="9" s="1"/>
  <c r="O4238" i="4" s="1"/>
  <c r="M4238" i="4" s="1"/>
  <c r="A4239" i="9"/>
  <c r="B4239" i="9" s="1"/>
  <c r="O4237" i="4" s="1"/>
  <c r="M4237" i="4" s="1"/>
  <c r="A4238" i="9"/>
  <c r="B4238" i="9" s="1"/>
  <c r="O4236" i="4" s="1"/>
  <c r="M4236" i="4" s="1"/>
  <c r="A4237" i="9"/>
  <c r="B4237" i="9" s="1"/>
  <c r="O4235" i="4" s="1"/>
  <c r="M4235" i="4" s="1"/>
  <c r="A4236" i="9"/>
  <c r="B4236" i="9" s="1"/>
  <c r="O4234" i="4" s="1"/>
  <c r="M4234" i="4" s="1"/>
  <c r="A4235" i="9"/>
  <c r="B4235" i="9" s="1"/>
  <c r="O4233" i="4" s="1"/>
  <c r="M4233" i="4" s="1"/>
  <c r="A4234" i="9"/>
  <c r="B4234" i="9" s="1"/>
  <c r="O4232" i="4" s="1"/>
  <c r="M4232" i="4" s="1"/>
  <c r="A4233" i="9"/>
  <c r="B4233" i="9" s="1"/>
  <c r="O4231" i="4" s="1"/>
  <c r="M4231" i="4" s="1"/>
  <c r="A4232" i="9"/>
  <c r="B4232" i="9" s="1"/>
  <c r="O4230" i="4" s="1"/>
  <c r="M4230" i="4" s="1"/>
  <c r="A4231" i="9"/>
  <c r="B4231" i="9" s="1"/>
  <c r="O4229" i="4" s="1"/>
  <c r="M4229" i="4" s="1"/>
  <c r="A4230" i="9"/>
  <c r="B4230" i="9" s="1"/>
  <c r="O4228" i="4" s="1"/>
  <c r="M4228" i="4" s="1"/>
  <c r="A4229" i="9"/>
  <c r="B4229" i="9" s="1"/>
  <c r="O4227" i="4" s="1"/>
  <c r="M4227" i="4" s="1"/>
  <c r="A4228" i="9"/>
  <c r="B4228" i="9" s="1"/>
  <c r="O4226" i="4" s="1"/>
  <c r="M4226" i="4" s="1"/>
  <c r="A4227" i="9"/>
  <c r="B4227" i="9" s="1"/>
  <c r="O4225" i="4" s="1"/>
  <c r="M4225" i="4" s="1"/>
  <c r="A4226" i="9"/>
  <c r="B4226" i="9" s="1"/>
  <c r="O4224" i="4" s="1"/>
  <c r="M4224" i="4" s="1"/>
  <c r="A4225" i="9"/>
  <c r="B4225" i="9" s="1"/>
  <c r="O4223" i="4" s="1"/>
  <c r="M4223" i="4" s="1"/>
  <c r="A4224" i="9"/>
  <c r="B4224" i="9" s="1"/>
  <c r="O4222" i="4" s="1"/>
  <c r="M4222" i="4" s="1"/>
  <c r="A4223" i="9"/>
  <c r="B4223" i="9" s="1"/>
  <c r="O4221" i="4" s="1"/>
  <c r="M4221" i="4" s="1"/>
  <c r="A4222" i="9"/>
  <c r="B4222" i="9" s="1"/>
  <c r="O4220" i="4" s="1"/>
  <c r="M4220" i="4" s="1"/>
  <c r="A4221" i="9"/>
  <c r="B4221" i="9" s="1"/>
  <c r="O4219" i="4" s="1"/>
  <c r="M4219" i="4" s="1"/>
  <c r="A4220" i="9"/>
  <c r="B4220" i="9" s="1"/>
  <c r="O4218" i="4" s="1"/>
  <c r="M4218" i="4" s="1"/>
  <c r="A4219" i="9"/>
  <c r="B4219" i="9" s="1"/>
  <c r="O4217" i="4" s="1"/>
  <c r="M4217" i="4" s="1"/>
  <c r="A4218" i="9"/>
  <c r="B4218" i="9" s="1"/>
  <c r="O4216" i="4" s="1"/>
  <c r="M4216" i="4" s="1"/>
  <c r="A4217" i="9"/>
  <c r="B4217" i="9" s="1"/>
  <c r="O4215" i="4" s="1"/>
  <c r="M4215" i="4" s="1"/>
  <c r="A4216" i="9"/>
  <c r="B4216" i="9" s="1"/>
  <c r="O4214" i="4" s="1"/>
  <c r="M4214" i="4" s="1"/>
  <c r="A4215" i="9"/>
  <c r="B4215" i="9" s="1"/>
  <c r="O4213" i="4" s="1"/>
  <c r="M4213" i="4" s="1"/>
  <c r="A4214" i="9"/>
  <c r="B4214" i="9" s="1"/>
  <c r="O4212" i="4" s="1"/>
  <c r="M4212" i="4" s="1"/>
  <c r="A4213" i="9"/>
  <c r="B4213" i="9" s="1"/>
  <c r="O4211" i="4" s="1"/>
  <c r="M4211" i="4" s="1"/>
  <c r="A4212" i="9"/>
  <c r="B4212" i="9" s="1"/>
  <c r="O4210" i="4" s="1"/>
  <c r="M4210" i="4" s="1"/>
  <c r="A4211" i="9"/>
  <c r="B4211" i="9" s="1"/>
  <c r="O4209" i="4" s="1"/>
  <c r="M4209" i="4" s="1"/>
  <c r="A4210" i="9"/>
  <c r="B4210" i="9" s="1"/>
  <c r="O4208" i="4" s="1"/>
  <c r="M4208" i="4" s="1"/>
  <c r="A4209" i="9"/>
  <c r="B4209" i="9" s="1"/>
  <c r="O4207" i="4" s="1"/>
  <c r="M4207" i="4" s="1"/>
  <c r="A4208" i="9"/>
  <c r="B4208" i="9" s="1"/>
  <c r="O4206" i="4" s="1"/>
  <c r="M4206" i="4" s="1"/>
  <c r="A4207" i="9"/>
  <c r="B4207" i="9" s="1"/>
  <c r="O4205" i="4" s="1"/>
  <c r="M4205" i="4" s="1"/>
  <c r="A4206" i="9"/>
  <c r="B4206" i="9" s="1"/>
  <c r="O4204" i="4" s="1"/>
  <c r="M4204" i="4" s="1"/>
  <c r="A4205" i="9"/>
  <c r="B4205" i="9" s="1"/>
  <c r="O4203" i="4" s="1"/>
  <c r="M4203" i="4" s="1"/>
  <c r="A4204" i="9"/>
  <c r="B4204" i="9" s="1"/>
  <c r="O4202" i="4" s="1"/>
  <c r="M4202" i="4" s="1"/>
  <c r="A4203" i="9"/>
  <c r="B4203" i="9" s="1"/>
  <c r="O4201" i="4" s="1"/>
  <c r="M4201" i="4" s="1"/>
  <c r="A4202" i="9"/>
  <c r="B4202" i="9" s="1"/>
  <c r="O4200" i="4" s="1"/>
  <c r="M4200" i="4" s="1"/>
  <c r="A4201" i="9"/>
  <c r="B4201" i="9" s="1"/>
  <c r="O4199" i="4" s="1"/>
  <c r="M4199" i="4" s="1"/>
  <c r="A4200" i="9"/>
  <c r="B4200" i="9" s="1"/>
  <c r="O4198" i="4" s="1"/>
  <c r="M4198" i="4" s="1"/>
  <c r="A4199" i="9"/>
  <c r="B4199" i="9" s="1"/>
  <c r="O4197" i="4" s="1"/>
  <c r="M4197" i="4" s="1"/>
  <c r="A4198" i="9"/>
  <c r="B4198" i="9" s="1"/>
  <c r="O4196" i="4" s="1"/>
  <c r="M4196" i="4" s="1"/>
  <c r="A4197" i="9"/>
  <c r="B4197" i="9" s="1"/>
  <c r="O4195" i="4" s="1"/>
  <c r="M4195" i="4" s="1"/>
  <c r="A4196" i="9"/>
  <c r="B4196" i="9" s="1"/>
  <c r="O4194" i="4" s="1"/>
  <c r="M4194" i="4" s="1"/>
  <c r="A4195" i="9"/>
  <c r="B4195" i="9" s="1"/>
  <c r="O4193" i="4" s="1"/>
  <c r="M4193" i="4" s="1"/>
  <c r="A4194" i="9"/>
  <c r="B4194" i="9" s="1"/>
  <c r="O4192" i="4" s="1"/>
  <c r="M4192" i="4" s="1"/>
  <c r="A4193" i="9"/>
  <c r="B4193" i="9" s="1"/>
  <c r="O4191" i="4" s="1"/>
  <c r="M4191" i="4" s="1"/>
  <c r="A4192" i="9"/>
  <c r="B4192" i="9" s="1"/>
  <c r="O4190" i="4" s="1"/>
  <c r="M4190" i="4" s="1"/>
  <c r="A4191" i="9"/>
  <c r="B4191" i="9" s="1"/>
  <c r="O4189" i="4" s="1"/>
  <c r="M4189" i="4" s="1"/>
  <c r="A4190" i="9"/>
  <c r="B4190" i="9" s="1"/>
  <c r="O4188" i="4" s="1"/>
  <c r="M4188" i="4" s="1"/>
  <c r="A4189" i="9"/>
  <c r="B4189" i="9" s="1"/>
  <c r="O4187" i="4" s="1"/>
  <c r="M4187" i="4" s="1"/>
  <c r="A4188" i="9"/>
  <c r="B4188" i="9" s="1"/>
  <c r="O4186" i="4" s="1"/>
  <c r="M4186" i="4" s="1"/>
  <c r="A4187" i="9"/>
  <c r="B4187" i="9" s="1"/>
  <c r="O4185" i="4" s="1"/>
  <c r="M4185" i="4" s="1"/>
  <c r="A4186" i="9"/>
  <c r="B4186" i="9" s="1"/>
  <c r="O4184" i="4" s="1"/>
  <c r="M4184" i="4" s="1"/>
  <c r="A4185" i="9"/>
  <c r="B4185" i="9" s="1"/>
  <c r="O4183" i="4" s="1"/>
  <c r="M4183" i="4" s="1"/>
  <c r="A4184" i="9"/>
  <c r="B4184" i="9" s="1"/>
  <c r="O4182" i="4" s="1"/>
  <c r="M4182" i="4" s="1"/>
  <c r="A4183" i="9"/>
  <c r="B4183" i="9" s="1"/>
  <c r="O4181" i="4" s="1"/>
  <c r="M4181" i="4" s="1"/>
  <c r="A4182" i="9"/>
  <c r="B4182" i="9" s="1"/>
  <c r="O4180" i="4" s="1"/>
  <c r="M4180" i="4" s="1"/>
  <c r="A4181" i="9"/>
  <c r="B4181" i="9" s="1"/>
  <c r="O4179" i="4" s="1"/>
  <c r="M4179" i="4" s="1"/>
  <c r="A4180" i="9"/>
  <c r="B4180" i="9" s="1"/>
  <c r="O4178" i="4" s="1"/>
  <c r="M4178" i="4" s="1"/>
  <c r="A4179" i="9"/>
  <c r="B4179" i="9" s="1"/>
  <c r="O4177" i="4" s="1"/>
  <c r="M4177" i="4" s="1"/>
  <c r="A4178" i="9"/>
  <c r="B4178" i="9" s="1"/>
  <c r="O4176" i="4" s="1"/>
  <c r="M4176" i="4" s="1"/>
  <c r="A4177" i="9"/>
  <c r="B4177" i="9" s="1"/>
  <c r="O4175" i="4" s="1"/>
  <c r="M4175" i="4" s="1"/>
  <c r="A4176" i="9"/>
  <c r="B4176" i="9" s="1"/>
  <c r="O4174" i="4" s="1"/>
  <c r="M4174" i="4" s="1"/>
  <c r="A4175" i="9"/>
  <c r="B4175" i="9" s="1"/>
  <c r="O4173" i="4" s="1"/>
  <c r="M4173" i="4" s="1"/>
  <c r="A4174" i="9"/>
  <c r="B4174" i="9" s="1"/>
  <c r="O4172" i="4" s="1"/>
  <c r="M4172" i="4" s="1"/>
  <c r="A4173" i="9"/>
  <c r="B4173" i="9" s="1"/>
  <c r="O4171" i="4" s="1"/>
  <c r="M4171" i="4" s="1"/>
  <c r="A4172" i="9"/>
  <c r="B4172" i="9" s="1"/>
  <c r="O4170" i="4" s="1"/>
  <c r="M4170" i="4" s="1"/>
  <c r="A4171" i="9"/>
  <c r="B4171" i="9" s="1"/>
  <c r="O4169" i="4" s="1"/>
  <c r="M4169" i="4" s="1"/>
  <c r="A4170" i="9"/>
  <c r="B4170" i="9" s="1"/>
  <c r="O4168" i="4" s="1"/>
  <c r="M4168" i="4" s="1"/>
  <c r="A4169" i="9"/>
  <c r="B4169" i="9" s="1"/>
  <c r="O4167" i="4" s="1"/>
  <c r="M4167" i="4" s="1"/>
  <c r="A4168" i="9"/>
  <c r="B4168" i="9" s="1"/>
  <c r="O4166" i="4" s="1"/>
  <c r="M4166" i="4" s="1"/>
  <c r="A4167" i="9"/>
  <c r="B4167" i="9" s="1"/>
  <c r="O4165" i="4" s="1"/>
  <c r="M4165" i="4" s="1"/>
  <c r="A4166" i="9"/>
  <c r="B4166" i="9" s="1"/>
  <c r="O4164" i="4" s="1"/>
  <c r="M4164" i="4" s="1"/>
  <c r="A4165" i="9"/>
  <c r="B4165" i="9" s="1"/>
  <c r="O4163" i="4" s="1"/>
  <c r="M4163" i="4" s="1"/>
  <c r="A4164" i="9"/>
  <c r="B4164" i="9" s="1"/>
  <c r="O4162" i="4" s="1"/>
  <c r="M4162" i="4" s="1"/>
  <c r="A4163" i="9"/>
  <c r="B4163" i="9" s="1"/>
  <c r="O4161" i="4" s="1"/>
  <c r="M4161" i="4" s="1"/>
  <c r="A4162" i="9"/>
  <c r="B4162" i="9" s="1"/>
  <c r="O4160" i="4" s="1"/>
  <c r="M4160" i="4" s="1"/>
  <c r="A4161" i="9"/>
  <c r="B4161" i="9" s="1"/>
  <c r="O4159" i="4" s="1"/>
  <c r="M4159" i="4" s="1"/>
  <c r="A4160" i="9"/>
  <c r="B4160" i="9" s="1"/>
  <c r="O4158" i="4" s="1"/>
  <c r="M4158" i="4" s="1"/>
  <c r="A4159" i="9"/>
  <c r="B4159" i="9" s="1"/>
  <c r="O4157" i="4" s="1"/>
  <c r="M4157" i="4" s="1"/>
  <c r="A4158" i="9"/>
  <c r="B4158" i="9" s="1"/>
  <c r="O4156" i="4" s="1"/>
  <c r="M4156" i="4" s="1"/>
  <c r="A4157" i="9"/>
  <c r="B4157" i="9" s="1"/>
  <c r="O4155" i="4" s="1"/>
  <c r="M4155" i="4" s="1"/>
  <c r="A4156" i="9"/>
  <c r="B4156" i="9" s="1"/>
  <c r="O4154" i="4" s="1"/>
  <c r="M4154" i="4" s="1"/>
  <c r="A4155" i="9"/>
  <c r="B4155" i="9" s="1"/>
  <c r="O4153" i="4" s="1"/>
  <c r="M4153" i="4" s="1"/>
  <c r="A4154" i="9"/>
  <c r="B4154" i="9" s="1"/>
  <c r="O4152" i="4" s="1"/>
  <c r="M4152" i="4" s="1"/>
  <c r="A4153" i="9"/>
  <c r="B4153" i="9" s="1"/>
  <c r="O4151" i="4" s="1"/>
  <c r="M4151" i="4" s="1"/>
  <c r="A4152" i="9"/>
  <c r="B4152" i="9" s="1"/>
  <c r="O4150" i="4" s="1"/>
  <c r="M4150" i="4" s="1"/>
  <c r="A4151" i="9"/>
  <c r="B4151" i="9" s="1"/>
  <c r="O4149" i="4" s="1"/>
  <c r="M4149" i="4" s="1"/>
  <c r="A4150" i="9"/>
  <c r="B4150" i="9" s="1"/>
  <c r="O4148" i="4" s="1"/>
  <c r="M4148" i="4" s="1"/>
  <c r="A4149" i="9"/>
  <c r="B4149" i="9" s="1"/>
  <c r="O4147" i="4" s="1"/>
  <c r="M4147" i="4" s="1"/>
  <c r="A4148" i="9"/>
  <c r="B4148" i="9" s="1"/>
  <c r="O4146" i="4" s="1"/>
  <c r="M4146" i="4" s="1"/>
  <c r="A4147" i="9"/>
  <c r="B4147" i="9" s="1"/>
  <c r="O4145" i="4" s="1"/>
  <c r="M4145" i="4" s="1"/>
  <c r="A4146" i="9"/>
  <c r="B4146" i="9" s="1"/>
  <c r="O4144" i="4" s="1"/>
  <c r="M4144" i="4" s="1"/>
  <c r="A4145" i="9"/>
  <c r="B4145" i="9" s="1"/>
  <c r="O4143" i="4" s="1"/>
  <c r="M4143" i="4" s="1"/>
  <c r="A4144" i="9"/>
  <c r="B4144" i="9" s="1"/>
  <c r="O4142" i="4" s="1"/>
  <c r="M4142" i="4" s="1"/>
  <c r="A4143" i="9"/>
  <c r="B4143" i="9" s="1"/>
  <c r="O4141" i="4" s="1"/>
  <c r="M4141" i="4" s="1"/>
  <c r="A4142" i="9"/>
  <c r="B4142" i="9" s="1"/>
  <c r="O4140" i="4" s="1"/>
  <c r="M4140" i="4" s="1"/>
  <c r="A4141" i="9"/>
  <c r="B4141" i="9" s="1"/>
  <c r="O4139" i="4" s="1"/>
  <c r="M4139" i="4" s="1"/>
  <c r="A4140" i="9"/>
  <c r="B4140" i="9" s="1"/>
  <c r="O4138" i="4" s="1"/>
  <c r="M4138" i="4" s="1"/>
  <c r="A4139" i="9"/>
  <c r="B4139" i="9" s="1"/>
  <c r="O4137" i="4" s="1"/>
  <c r="M4137" i="4" s="1"/>
  <c r="A4138" i="9"/>
  <c r="B4138" i="9" s="1"/>
  <c r="O4136" i="4" s="1"/>
  <c r="M4136" i="4" s="1"/>
  <c r="A4137" i="9"/>
  <c r="B4137" i="9" s="1"/>
  <c r="O4135" i="4" s="1"/>
  <c r="M4135" i="4" s="1"/>
  <c r="A4136" i="9"/>
  <c r="B4136" i="9" s="1"/>
  <c r="O4134" i="4" s="1"/>
  <c r="M4134" i="4" s="1"/>
  <c r="A4135" i="9"/>
  <c r="B4135" i="9" s="1"/>
  <c r="O4133" i="4" s="1"/>
  <c r="M4133" i="4" s="1"/>
  <c r="A4134" i="9"/>
  <c r="B4134" i="9" s="1"/>
  <c r="O4132" i="4" s="1"/>
  <c r="M4132" i="4" s="1"/>
  <c r="A4133" i="9"/>
  <c r="B4133" i="9" s="1"/>
  <c r="O4131" i="4" s="1"/>
  <c r="M4131" i="4" s="1"/>
  <c r="A4132" i="9"/>
  <c r="B4132" i="9" s="1"/>
  <c r="O4130" i="4" s="1"/>
  <c r="M4130" i="4" s="1"/>
  <c r="A4131" i="9"/>
  <c r="B4131" i="9" s="1"/>
  <c r="O4129" i="4" s="1"/>
  <c r="M4129" i="4" s="1"/>
  <c r="A4130" i="9"/>
  <c r="B4130" i="9" s="1"/>
  <c r="O4128" i="4" s="1"/>
  <c r="M4128" i="4" s="1"/>
  <c r="A4129" i="9"/>
  <c r="B4129" i="9" s="1"/>
  <c r="O4127" i="4" s="1"/>
  <c r="M4127" i="4" s="1"/>
  <c r="A4128" i="9"/>
  <c r="B4128" i="9" s="1"/>
  <c r="O4126" i="4" s="1"/>
  <c r="M4126" i="4" s="1"/>
  <c r="A4127" i="9"/>
  <c r="B4127" i="9" s="1"/>
  <c r="O4125" i="4" s="1"/>
  <c r="M4125" i="4" s="1"/>
  <c r="A4126" i="9"/>
  <c r="B4126" i="9" s="1"/>
  <c r="O4124" i="4" s="1"/>
  <c r="M4124" i="4" s="1"/>
  <c r="A4125" i="9"/>
  <c r="B4125" i="9" s="1"/>
  <c r="O4123" i="4" s="1"/>
  <c r="M4123" i="4" s="1"/>
  <c r="A4124" i="9"/>
  <c r="B4124" i="9" s="1"/>
  <c r="O4122" i="4" s="1"/>
  <c r="M4122" i="4" s="1"/>
  <c r="A4123" i="9"/>
  <c r="B4123" i="9" s="1"/>
  <c r="O4121" i="4" s="1"/>
  <c r="M4121" i="4" s="1"/>
  <c r="A4122" i="9"/>
  <c r="B4122" i="9" s="1"/>
  <c r="O4120" i="4" s="1"/>
  <c r="M4120" i="4" s="1"/>
  <c r="A4121" i="9"/>
  <c r="B4121" i="9" s="1"/>
  <c r="O4119" i="4" s="1"/>
  <c r="M4119" i="4" s="1"/>
  <c r="A4120" i="9"/>
  <c r="B4120" i="9" s="1"/>
  <c r="O4118" i="4" s="1"/>
  <c r="M4118" i="4" s="1"/>
  <c r="A4119" i="9"/>
  <c r="B4119" i="9" s="1"/>
  <c r="O4117" i="4" s="1"/>
  <c r="M4117" i="4" s="1"/>
  <c r="A4118" i="9"/>
  <c r="B4118" i="9" s="1"/>
  <c r="O4116" i="4" s="1"/>
  <c r="M4116" i="4" s="1"/>
  <c r="A4117" i="9"/>
  <c r="B4117" i="9" s="1"/>
  <c r="O4115" i="4" s="1"/>
  <c r="M4115" i="4" s="1"/>
  <c r="A4116" i="9"/>
  <c r="B4116" i="9" s="1"/>
  <c r="O4114" i="4" s="1"/>
  <c r="M4114" i="4" s="1"/>
  <c r="A4115" i="9"/>
  <c r="B4115" i="9" s="1"/>
  <c r="O4113" i="4" s="1"/>
  <c r="M4113" i="4" s="1"/>
  <c r="A4114" i="9"/>
  <c r="B4114" i="9" s="1"/>
  <c r="O4112" i="4" s="1"/>
  <c r="M4112" i="4" s="1"/>
  <c r="A4113" i="9"/>
  <c r="B4113" i="9" s="1"/>
  <c r="O4111" i="4" s="1"/>
  <c r="M4111" i="4" s="1"/>
  <c r="A4112" i="9"/>
  <c r="B4112" i="9" s="1"/>
  <c r="O4110" i="4" s="1"/>
  <c r="M4110" i="4" s="1"/>
  <c r="A4111" i="9"/>
  <c r="B4111" i="9" s="1"/>
  <c r="O4109" i="4" s="1"/>
  <c r="M4109" i="4" s="1"/>
  <c r="A4110" i="9"/>
  <c r="B4110" i="9" s="1"/>
  <c r="O4108" i="4" s="1"/>
  <c r="M4108" i="4" s="1"/>
  <c r="A4109" i="9"/>
  <c r="B4109" i="9" s="1"/>
  <c r="O4107" i="4" s="1"/>
  <c r="M4107" i="4" s="1"/>
  <c r="A4108" i="9"/>
  <c r="B4108" i="9" s="1"/>
  <c r="O4106" i="4" s="1"/>
  <c r="M4106" i="4" s="1"/>
  <c r="A4107" i="9"/>
  <c r="B4107" i="9" s="1"/>
  <c r="O4105" i="4" s="1"/>
  <c r="M4105" i="4" s="1"/>
  <c r="A4106" i="9"/>
  <c r="B4106" i="9" s="1"/>
  <c r="O4104" i="4" s="1"/>
  <c r="M4104" i="4" s="1"/>
  <c r="A4105" i="9"/>
  <c r="B4105" i="9" s="1"/>
  <c r="O4103" i="4" s="1"/>
  <c r="M4103" i="4" s="1"/>
  <c r="A4104" i="9"/>
  <c r="B4104" i="9" s="1"/>
  <c r="O4102" i="4" s="1"/>
  <c r="M4102" i="4" s="1"/>
  <c r="A4103" i="9"/>
  <c r="B4103" i="9" s="1"/>
  <c r="O4101" i="4" s="1"/>
  <c r="M4101" i="4" s="1"/>
  <c r="A4102" i="9"/>
  <c r="B4102" i="9" s="1"/>
  <c r="O4100" i="4" s="1"/>
  <c r="M4100" i="4" s="1"/>
  <c r="A4101" i="9"/>
  <c r="B4101" i="9" s="1"/>
  <c r="O4099" i="4" s="1"/>
  <c r="M4099" i="4" s="1"/>
  <c r="A4100" i="9"/>
  <c r="B4100" i="9" s="1"/>
  <c r="O4098" i="4" s="1"/>
  <c r="M4098" i="4" s="1"/>
  <c r="A4099" i="9"/>
  <c r="B4099" i="9" s="1"/>
  <c r="O4097" i="4" s="1"/>
  <c r="M4097" i="4" s="1"/>
  <c r="A4098" i="9"/>
  <c r="B4098" i="9" s="1"/>
  <c r="O4096" i="4" s="1"/>
  <c r="M4096" i="4" s="1"/>
  <c r="A4097" i="9"/>
  <c r="B4097" i="9" s="1"/>
  <c r="O4095" i="4" s="1"/>
  <c r="M4095" i="4" s="1"/>
  <c r="A4096" i="9"/>
  <c r="B4096" i="9" s="1"/>
  <c r="O4094" i="4" s="1"/>
  <c r="M4094" i="4" s="1"/>
  <c r="A4095" i="9"/>
  <c r="B4095" i="9" s="1"/>
  <c r="O4093" i="4" s="1"/>
  <c r="M4093" i="4" s="1"/>
  <c r="A4094" i="9"/>
  <c r="B4094" i="9" s="1"/>
  <c r="O4092" i="4" s="1"/>
  <c r="M4092" i="4" s="1"/>
  <c r="A4093" i="9"/>
  <c r="B4093" i="9" s="1"/>
  <c r="O4091" i="4" s="1"/>
  <c r="M4091" i="4" s="1"/>
  <c r="A4092" i="9"/>
  <c r="B4092" i="9" s="1"/>
  <c r="O4090" i="4" s="1"/>
  <c r="M4090" i="4" s="1"/>
  <c r="A4091" i="9"/>
  <c r="B4091" i="9" s="1"/>
  <c r="O4089" i="4" s="1"/>
  <c r="M4089" i="4" s="1"/>
  <c r="A4090" i="9"/>
  <c r="B4090" i="9" s="1"/>
  <c r="O4088" i="4" s="1"/>
  <c r="M4088" i="4" s="1"/>
  <c r="A4089" i="9"/>
  <c r="B4089" i="9" s="1"/>
  <c r="O4087" i="4" s="1"/>
  <c r="M4087" i="4" s="1"/>
  <c r="A4088" i="9"/>
  <c r="B4088" i="9" s="1"/>
  <c r="O4086" i="4" s="1"/>
  <c r="M4086" i="4" s="1"/>
  <c r="A4087" i="9"/>
  <c r="B4087" i="9" s="1"/>
  <c r="O4085" i="4" s="1"/>
  <c r="M4085" i="4" s="1"/>
  <c r="A4086" i="9"/>
  <c r="B4086" i="9" s="1"/>
  <c r="O4084" i="4" s="1"/>
  <c r="M4084" i="4" s="1"/>
  <c r="A4085" i="9"/>
  <c r="B4085" i="9" s="1"/>
  <c r="O4083" i="4" s="1"/>
  <c r="M4083" i="4" s="1"/>
  <c r="A4084" i="9"/>
  <c r="B4084" i="9" s="1"/>
  <c r="O4082" i="4" s="1"/>
  <c r="M4082" i="4" s="1"/>
  <c r="A4083" i="9"/>
  <c r="B4083" i="9" s="1"/>
  <c r="O4081" i="4" s="1"/>
  <c r="M4081" i="4" s="1"/>
  <c r="A4082" i="9"/>
  <c r="B4082" i="9" s="1"/>
  <c r="O4080" i="4" s="1"/>
  <c r="M4080" i="4" s="1"/>
  <c r="A4081" i="9"/>
  <c r="B4081" i="9" s="1"/>
  <c r="O4079" i="4" s="1"/>
  <c r="M4079" i="4" s="1"/>
  <c r="A4080" i="9"/>
  <c r="B4080" i="9" s="1"/>
  <c r="O4078" i="4" s="1"/>
  <c r="M4078" i="4" s="1"/>
  <c r="A4079" i="9"/>
  <c r="B4079" i="9" s="1"/>
  <c r="O4077" i="4" s="1"/>
  <c r="M4077" i="4" s="1"/>
  <c r="A4078" i="9"/>
  <c r="B4078" i="9" s="1"/>
  <c r="O4076" i="4" s="1"/>
  <c r="M4076" i="4" s="1"/>
  <c r="A4077" i="9"/>
  <c r="B4077" i="9" s="1"/>
  <c r="O4075" i="4" s="1"/>
  <c r="M4075" i="4" s="1"/>
  <c r="A4076" i="9"/>
  <c r="B4076" i="9" s="1"/>
  <c r="O4074" i="4" s="1"/>
  <c r="M4074" i="4" s="1"/>
  <c r="A4075" i="9"/>
  <c r="B4075" i="9" s="1"/>
  <c r="O4073" i="4" s="1"/>
  <c r="M4073" i="4" s="1"/>
  <c r="A4074" i="9"/>
  <c r="B4074" i="9" s="1"/>
  <c r="O4072" i="4" s="1"/>
  <c r="M4072" i="4" s="1"/>
  <c r="A4073" i="9"/>
  <c r="B4073" i="9" s="1"/>
  <c r="O4071" i="4" s="1"/>
  <c r="M4071" i="4" s="1"/>
  <c r="A4072" i="9"/>
  <c r="B4072" i="9" s="1"/>
  <c r="O4070" i="4" s="1"/>
  <c r="M4070" i="4" s="1"/>
  <c r="A4071" i="9"/>
  <c r="B4071" i="9" s="1"/>
  <c r="O4069" i="4" s="1"/>
  <c r="M4069" i="4" s="1"/>
  <c r="A4070" i="9"/>
  <c r="B4070" i="9" s="1"/>
  <c r="O4068" i="4" s="1"/>
  <c r="M4068" i="4" s="1"/>
  <c r="A4069" i="9"/>
  <c r="B4069" i="9" s="1"/>
  <c r="O4067" i="4" s="1"/>
  <c r="M4067" i="4" s="1"/>
  <c r="A4068" i="9"/>
  <c r="B4068" i="9" s="1"/>
  <c r="O4066" i="4" s="1"/>
  <c r="M4066" i="4" s="1"/>
  <c r="A4067" i="9"/>
  <c r="B4067" i="9" s="1"/>
  <c r="O4065" i="4" s="1"/>
  <c r="M4065" i="4" s="1"/>
  <c r="A4066" i="9"/>
  <c r="B4066" i="9" s="1"/>
  <c r="O4064" i="4" s="1"/>
  <c r="M4064" i="4" s="1"/>
  <c r="A4065" i="9"/>
  <c r="B4065" i="9" s="1"/>
  <c r="O4063" i="4" s="1"/>
  <c r="M4063" i="4" s="1"/>
  <c r="A4064" i="9"/>
  <c r="B4064" i="9" s="1"/>
  <c r="O4062" i="4" s="1"/>
  <c r="M4062" i="4" s="1"/>
  <c r="A4063" i="9"/>
  <c r="B4063" i="9" s="1"/>
  <c r="O4061" i="4" s="1"/>
  <c r="M4061" i="4" s="1"/>
  <c r="A4062" i="9"/>
  <c r="B4062" i="9" s="1"/>
  <c r="O4060" i="4" s="1"/>
  <c r="M4060" i="4" s="1"/>
  <c r="A4061" i="9"/>
  <c r="B4061" i="9" s="1"/>
  <c r="O4059" i="4" s="1"/>
  <c r="M4059" i="4" s="1"/>
  <c r="A4060" i="9"/>
  <c r="B4060" i="9" s="1"/>
  <c r="O4058" i="4" s="1"/>
  <c r="M4058" i="4" s="1"/>
  <c r="A4059" i="9"/>
  <c r="B4059" i="9" s="1"/>
  <c r="O4057" i="4" s="1"/>
  <c r="M4057" i="4" s="1"/>
  <c r="A4058" i="9"/>
  <c r="B4058" i="9" s="1"/>
  <c r="O4056" i="4" s="1"/>
  <c r="M4056" i="4" s="1"/>
  <c r="A4057" i="9"/>
  <c r="B4057" i="9" s="1"/>
  <c r="O4055" i="4" s="1"/>
  <c r="M4055" i="4" s="1"/>
  <c r="A4056" i="9"/>
  <c r="B4056" i="9" s="1"/>
  <c r="O4054" i="4" s="1"/>
  <c r="M4054" i="4" s="1"/>
  <c r="A4055" i="9"/>
  <c r="B4055" i="9" s="1"/>
  <c r="O4053" i="4" s="1"/>
  <c r="M4053" i="4" s="1"/>
  <c r="A4054" i="9"/>
  <c r="B4054" i="9" s="1"/>
  <c r="O4052" i="4" s="1"/>
  <c r="M4052" i="4" s="1"/>
  <c r="A4053" i="9"/>
  <c r="B4053" i="9" s="1"/>
  <c r="O4051" i="4" s="1"/>
  <c r="M4051" i="4" s="1"/>
  <c r="A4052" i="9"/>
  <c r="B4052" i="9" s="1"/>
  <c r="O4050" i="4" s="1"/>
  <c r="M4050" i="4" s="1"/>
  <c r="A4051" i="9"/>
  <c r="B4051" i="9" s="1"/>
  <c r="O4049" i="4" s="1"/>
  <c r="M4049" i="4" s="1"/>
  <c r="A4050" i="9"/>
  <c r="B4050" i="9" s="1"/>
  <c r="O4048" i="4" s="1"/>
  <c r="M4048" i="4" s="1"/>
  <c r="A4049" i="9"/>
  <c r="B4049" i="9" s="1"/>
  <c r="O4047" i="4" s="1"/>
  <c r="M4047" i="4" s="1"/>
  <c r="A4048" i="9"/>
  <c r="B4048" i="9" s="1"/>
  <c r="O4046" i="4" s="1"/>
  <c r="M4046" i="4" s="1"/>
  <c r="A4047" i="9"/>
  <c r="B4047" i="9" s="1"/>
  <c r="O4045" i="4" s="1"/>
  <c r="M4045" i="4" s="1"/>
  <c r="A4046" i="9"/>
  <c r="B4046" i="9" s="1"/>
  <c r="O4044" i="4" s="1"/>
  <c r="M4044" i="4" s="1"/>
  <c r="A4045" i="9"/>
  <c r="B4045" i="9" s="1"/>
  <c r="O4043" i="4" s="1"/>
  <c r="M4043" i="4" s="1"/>
  <c r="A4044" i="9"/>
  <c r="B4044" i="9" s="1"/>
  <c r="O4042" i="4" s="1"/>
  <c r="M4042" i="4" s="1"/>
  <c r="A4043" i="9"/>
  <c r="B4043" i="9" s="1"/>
  <c r="O4041" i="4" s="1"/>
  <c r="M4041" i="4" s="1"/>
  <c r="A4042" i="9"/>
  <c r="B4042" i="9" s="1"/>
  <c r="O4040" i="4" s="1"/>
  <c r="M4040" i="4" s="1"/>
  <c r="A4041" i="9"/>
  <c r="B4041" i="9" s="1"/>
  <c r="O4039" i="4" s="1"/>
  <c r="M4039" i="4" s="1"/>
  <c r="A4040" i="9"/>
  <c r="B4040" i="9" s="1"/>
  <c r="O4038" i="4" s="1"/>
  <c r="M4038" i="4" s="1"/>
  <c r="A4039" i="9"/>
  <c r="B4039" i="9" s="1"/>
  <c r="O4037" i="4" s="1"/>
  <c r="M4037" i="4" s="1"/>
  <c r="A4038" i="9"/>
  <c r="B4038" i="9" s="1"/>
  <c r="O4036" i="4" s="1"/>
  <c r="M4036" i="4" s="1"/>
  <c r="A4037" i="9"/>
  <c r="B4037" i="9" s="1"/>
  <c r="O4035" i="4" s="1"/>
  <c r="M4035" i="4" s="1"/>
  <c r="A4036" i="9"/>
  <c r="B4036" i="9" s="1"/>
  <c r="O4034" i="4" s="1"/>
  <c r="M4034" i="4" s="1"/>
  <c r="A4035" i="9"/>
  <c r="B4035" i="9" s="1"/>
  <c r="O4033" i="4" s="1"/>
  <c r="M4033" i="4" s="1"/>
  <c r="A4034" i="9"/>
  <c r="B4034" i="9" s="1"/>
  <c r="O4032" i="4" s="1"/>
  <c r="M4032" i="4" s="1"/>
  <c r="A4033" i="9"/>
  <c r="B4033" i="9" s="1"/>
  <c r="O4031" i="4" s="1"/>
  <c r="M4031" i="4" s="1"/>
  <c r="A4032" i="9"/>
  <c r="B4032" i="9" s="1"/>
  <c r="O4030" i="4" s="1"/>
  <c r="M4030" i="4" s="1"/>
  <c r="A4031" i="9"/>
  <c r="B4031" i="9" s="1"/>
  <c r="O4029" i="4" s="1"/>
  <c r="M4029" i="4" s="1"/>
  <c r="A4030" i="9"/>
  <c r="B4030" i="9" s="1"/>
  <c r="O4028" i="4" s="1"/>
  <c r="M4028" i="4" s="1"/>
  <c r="A4029" i="9"/>
  <c r="B4029" i="9" s="1"/>
  <c r="O4027" i="4" s="1"/>
  <c r="M4027" i="4" s="1"/>
  <c r="A4028" i="9"/>
  <c r="B4028" i="9" s="1"/>
  <c r="O4026" i="4" s="1"/>
  <c r="M4026" i="4" s="1"/>
  <c r="A4027" i="9"/>
  <c r="B4027" i="9" s="1"/>
  <c r="O4025" i="4" s="1"/>
  <c r="M4025" i="4" s="1"/>
  <c r="A4026" i="9"/>
  <c r="B4026" i="9" s="1"/>
  <c r="O4024" i="4" s="1"/>
  <c r="M4024" i="4" s="1"/>
  <c r="A4025" i="9"/>
  <c r="B4025" i="9" s="1"/>
  <c r="O4023" i="4" s="1"/>
  <c r="M4023" i="4" s="1"/>
  <c r="A4024" i="9"/>
  <c r="B4024" i="9" s="1"/>
  <c r="O4022" i="4" s="1"/>
  <c r="M4022" i="4" s="1"/>
  <c r="A4023" i="9"/>
  <c r="B4023" i="9" s="1"/>
  <c r="O4021" i="4" s="1"/>
  <c r="M4021" i="4" s="1"/>
  <c r="A4022" i="9"/>
  <c r="B4022" i="9" s="1"/>
  <c r="O4020" i="4" s="1"/>
  <c r="M4020" i="4" s="1"/>
  <c r="A4021" i="9"/>
  <c r="B4021" i="9" s="1"/>
  <c r="O4019" i="4" s="1"/>
  <c r="M4019" i="4" s="1"/>
  <c r="A4020" i="9"/>
  <c r="B4020" i="9" s="1"/>
  <c r="O4018" i="4" s="1"/>
  <c r="M4018" i="4" s="1"/>
  <c r="A4019" i="9"/>
  <c r="B4019" i="9" s="1"/>
  <c r="O4017" i="4" s="1"/>
  <c r="M4017" i="4" s="1"/>
  <c r="A4018" i="9"/>
  <c r="B4018" i="9" s="1"/>
  <c r="O4016" i="4" s="1"/>
  <c r="M4016" i="4" s="1"/>
  <c r="A4017" i="9"/>
  <c r="B4017" i="9" s="1"/>
  <c r="O4015" i="4" s="1"/>
  <c r="M4015" i="4" s="1"/>
  <c r="A4016" i="9"/>
  <c r="B4016" i="9" s="1"/>
  <c r="O4014" i="4" s="1"/>
  <c r="M4014" i="4" s="1"/>
  <c r="A4015" i="9"/>
  <c r="B4015" i="9" s="1"/>
  <c r="O4013" i="4" s="1"/>
  <c r="M4013" i="4" s="1"/>
  <c r="A4014" i="9"/>
  <c r="B4014" i="9" s="1"/>
  <c r="O4012" i="4" s="1"/>
  <c r="M4012" i="4" s="1"/>
  <c r="A4013" i="9"/>
  <c r="B4013" i="9" s="1"/>
  <c r="O4011" i="4" s="1"/>
  <c r="M4011" i="4" s="1"/>
  <c r="A4012" i="9"/>
  <c r="B4012" i="9" s="1"/>
  <c r="O4010" i="4" s="1"/>
  <c r="M4010" i="4" s="1"/>
  <c r="A4011" i="9"/>
  <c r="B4011" i="9" s="1"/>
  <c r="O4009" i="4" s="1"/>
  <c r="M4009" i="4" s="1"/>
  <c r="A4010" i="9"/>
  <c r="B4010" i="9" s="1"/>
  <c r="O4008" i="4" s="1"/>
  <c r="M4008" i="4" s="1"/>
  <c r="A4009" i="9"/>
  <c r="B4009" i="9" s="1"/>
  <c r="O4007" i="4" s="1"/>
  <c r="M4007" i="4" s="1"/>
  <c r="A4008" i="9"/>
  <c r="B4008" i="9" s="1"/>
  <c r="O4006" i="4" s="1"/>
  <c r="M4006" i="4" s="1"/>
  <c r="A4007" i="9"/>
  <c r="B4007" i="9" s="1"/>
  <c r="O4005" i="4" s="1"/>
  <c r="M4005" i="4" s="1"/>
  <c r="A4006" i="9"/>
  <c r="B4006" i="9" s="1"/>
  <c r="O4004" i="4" s="1"/>
  <c r="M4004" i="4" s="1"/>
  <c r="A4005" i="9"/>
  <c r="B4005" i="9" s="1"/>
  <c r="O4003" i="4" s="1"/>
  <c r="M4003" i="4" s="1"/>
  <c r="A4004" i="9"/>
  <c r="B4004" i="9" s="1"/>
  <c r="O4002" i="4" s="1"/>
  <c r="M4002" i="4" s="1"/>
  <c r="A4003" i="9"/>
  <c r="B4003" i="9" s="1"/>
  <c r="O4001" i="4" s="1"/>
  <c r="M4001" i="4" s="1"/>
  <c r="A4002" i="9"/>
  <c r="B4002" i="9" s="1"/>
  <c r="O4000" i="4" s="1"/>
  <c r="M4000" i="4" s="1"/>
  <c r="A4001" i="9"/>
  <c r="B4001" i="9" s="1"/>
  <c r="O3999" i="4" s="1"/>
  <c r="M3999" i="4" s="1"/>
  <c r="A4000" i="9"/>
  <c r="B4000" i="9" s="1"/>
  <c r="O3998" i="4" s="1"/>
  <c r="M3998" i="4" s="1"/>
  <c r="A3999" i="9"/>
  <c r="B3999" i="9" s="1"/>
  <c r="O3997" i="4" s="1"/>
  <c r="M3997" i="4" s="1"/>
  <c r="A3998" i="9"/>
  <c r="B3998" i="9" s="1"/>
  <c r="O3996" i="4" s="1"/>
  <c r="M3996" i="4" s="1"/>
  <c r="A3997" i="9"/>
  <c r="B3997" i="9" s="1"/>
  <c r="O3995" i="4" s="1"/>
  <c r="M3995" i="4" s="1"/>
  <c r="A3996" i="9"/>
  <c r="B3996" i="9" s="1"/>
  <c r="O3994" i="4" s="1"/>
  <c r="M3994" i="4" s="1"/>
  <c r="A3995" i="9"/>
  <c r="B3995" i="9" s="1"/>
  <c r="O3993" i="4" s="1"/>
  <c r="M3993" i="4" s="1"/>
  <c r="A3994" i="9"/>
  <c r="B3994" i="9" s="1"/>
  <c r="O3992" i="4" s="1"/>
  <c r="M3992" i="4" s="1"/>
  <c r="A3993" i="9"/>
  <c r="B3993" i="9" s="1"/>
  <c r="O3991" i="4" s="1"/>
  <c r="M3991" i="4" s="1"/>
  <c r="A3992" i="9"/>
  <c r="B3992" i="9" s="1"/>
  <c r="O3990" i="4" s="1"/>
  <c r="M3990" i="4" s="1"/>
  <c r="A3991" i="9"/>
  <c r="B3991" i="9" s="1"/>
  <c r="O3989" i="4" s="1"/>
  <c r="M3989" i="4" s="1"/>
  <c r="A3990" i="9"/>
  <c r="B3990" i="9" s="1"/>
  <c r="O3988" i="4" s="1"/>
  <c r="M3988" i="4" s="1"/>
  <c r="A3989" i="9"/>
  <c r="B3989" i="9" s="1"/>
  <c r="O3987" i="4" s="1"/>
  <c r="M3987" i="4" s="1"/>
  <c r="A3988" i="9"/>
  <c r="B3988" i="9" s="1"/>
  <c r="O3986" i="4" s="1"/>
  <c r="M3986" i="4" s="1"/>
  <c r="A3987" i="9"/>
  <c r="B3987" i="9" s="1"/>
  <c r="O3985" i="4" s="1"/>
  <c r="M3985" i="4" s="1"/>
  <c r="A3986" i="9"/>
  <c r="B3986" i="9" s="1"/>
  <c r="O3984" i="4" s="1"/>
  <c r="M3984" i="4" s="1"/>
  <c r="A3985" i="9"/>
  <c r="B3985" i="9" s="1"/>
  <c r="O3983" i="4" s="1"/>
  <c r="M3983" i="4" s="1"/>
  <c r="A3984" i="9"/>
  <c r="B3984" i="9" s="1"/>
  <c r="O3982" i="4" s="1"/>
  <c r="M3982" i="4" s="1"/>
  <c r="A3983" i="9"/>
  <c r="B3983" i="9" s="1"/>
  <c r="O3981" i="4" s="1"/>
  <c r="M3981" i="4" s="1"/>
  <c r="A3982" i="9"/>
  <c r="B3982" i="9" s="1"/>
  <c r="O3980" i="4" s="1"/>
  <c r="M3980" i="4" s="1"/>
  <c r="A3981" i="9"/>
  <c r="B3981" i="9" s="1"/>
  <c r="O3979" i="4" s="1"/>
  <c r="M3979" i="4" s="1"/>
  <c r="A3980" i="9"/>
  <c r="B3980" i="9" s="1"/>
  <c r="O3978" i="4" s="1"/>
  <c r="M3978" i="4" s="1"/>
  <c r="A3979" i="9"/>
  <c r="B3979" i="9" s="1"/>
  <c r="O3977" i="4" s="1"/>
  <c r="M3977" i="4" s="1"/>
  <c r="A3978" i="9"/>
  <c r="B3978" i="9" s="1"/>
  <c r="O3976" i="4" s="1"/>
  <c r="M3976" i="4" s="1"/>
  <c r="A3977" i="9"/>
  <c r="B3977" i="9" s="1"/>
  <c r="O3975" i="4" s="1"/>
  <c r="M3975" i="4" s="1"/>
  <c r="A3976" i="9"/>
  <c r="B3976" i="9" s="1"/>
  <c r="O3974" i="4" s="1"/>
  <c r="M3974" i="4" s="1"/>
  <c r="A3975" i="9"/>
  <c r="B3975" i="9" s="1"/>
  <c r="O3973" i="4" s="1"/>
  <c r="M3973" i="4" s="1"/>
  <c r="A3974" i="9"/>
  <c r="B3974" i="9" s="1"/>
  <c r="O3972" i="4" s="1"/>
  <c r="M3972" i="4" s="1"/>
  <c r="A3973" i="9"/>
  <c r="B3973" i="9" s="1"/>
  <c r="O3971" i="4" s="1"/>
  <c r="M3971" i="4" s="1"/>
  <c r="A3972" i="9"/>
  <c r="B3972" i="9" s="1"/>
  <c r="O3970" i="4" s="1"/>
  <c r="M3970" i="4" s="1"/>
  <c r="A3971" i="9"/>
  <c r="B3971" i="9" s="1"/>
  <c r="O3969" i="4" s="1"/>
  <c r="M3969" i="4" s="1"/>
  <c r="A3970" i="9"/>
  <c r="B3970" i="9" s="1"/>
  <c r="O3968" i="4" s="1"/>
  <c r="M3968" i="4" s="1"/>
  <c r="A3969" i="9"/>
  <c r="B3969" i="9" s="1"/>
  <c r="O3967" i="4" s="1"/>
  <c r="M3967" i="4" s="1"/>
  <c r="A3968" i="9"/>
  <c r="B3968" i="9" s="1"/>
  <c r="O3966" i="4" s="1"/>
  <c r="M3966" i="4" s="1"/>
  <c r="A3967" i="9"/>
  <c r="B3967" i="9" s="1"/>
  <c r="O3965" i="4" s="1"/>
  <c r="M3965" i="4" s="1"/>
  <c r="A3966" i="9"/>
  <c r="B3966" i="9" s="1"/>
  <c r="O3964" i="4" s="1"/>
  <c r="M3964" i="4" s="1"/>
  <c r="A3965" i="9"/>
  <c r="B3965" i="9" s="1"/>
  <c r="O3963" i="4" s="1"/>
  <c r="M3963" i="4" s="1"/>
  <c r="A3964" i="9"/>
  <c r="B3964" i="9" s="1"/>
  <c r="O3962" i="4" s="1"/>
  <c r="M3962" i="4" s="1"/>
  <c r="A3963" i="9"/>
  <c r="B3963" i="9" s="1"/>
  <c r="O3961" i="4" s="1"/>
  <c r="M3961" i="4" s="1"/>
  <c r="A3962" i="9"/>
  <c r="B3962" i="9" s="1"/>
  <c r="O3960" i="4" s="1"/>
  <c r="M3960" i="4" s="1"/>
  <c r="A3961" i="9"/>
  <c r="B3961" i="9" s="1"/>
  <c r="O3959" i="4" s="1"/>
  <c r="M3959" i="4" s="1"/>
  <c r="A3960" i="9"/>
  <c r="B3960" i="9" s="1"/>
  <c r="O3958" i="4" s="1"/>
  <c r="M3958" i="4" s="1"/>
  <c r="A3959" i="9"/>
  <c r="B3959" i="9" s="1"/>
  <c r="O3957" i="4" s="1"/>
  <c r="M3957" i="4" s="1"/>
  <c r="A3958" i="9"/>
  <c r="B3958" i="9" s="1"/>
  <c r="O3956" i="4" s="1"/>
  <c r="M3956" i="4" s="1"/>
  <c r="A3957" i="9"/>
  <c r="B3957" i="9" s="1"/>
  <c r="O3955" i="4" s="1"/>
  <c r="M3955" i="4" s="1"/>
  <c r="A3956" i="9"/>
  <c r="B3956" i="9" s="1"/>
  <c r="O3954" i="4" s="1"/>
  <c r="M3954" i="4" s="1"/>
  <c r="A3955" i="9"/>
  <c r="B3955" i="9" s="1"/>
  <c r="O3953" i="4" s="1"/>
  <c r="M3953" i="4" s="1"/>
  <c r="A3954" i="9"/>
  <c r="B3954" i="9" s="1"/>
  <c r="O3952" i="4" s="1"/>
  <c r="M3952" i="4" s="1"/>
  <c r="A3953" i="9"/>
  <c r="B3953" i="9" s="1"/>
  <c r="O3951" i="4" s="1"/>
  <c r="M3951" i="4" s="1"/>
  <c r="A3952" i="9"/>
  <c r="B3952" i="9" s="1"/>
  <c r="O3950" i="4" s="1"/>
  <c r="M3950" i="4" s="1"/>
  <c r="A3951" i="9"/>
  <c r="B3951" i="9" s="1"/>
  <c r="O3949" i="4" s="1"/>
  <c r="M3949" i="4" s="1"/>
  <c r="A3950" i="9"/>
  <c r="B3950" i="9" s="1"/>
  <c r="O3948" i="4" s="1"/>
  <c r="M3948" i="4" s="1"/>
  <c r="A3949" i="9"/>
  <c r="B3949" i="9" s="1"/>
  <c r="O3947" i="4" s="1"/>
  <c r="M3947" i="4" s="1"/>
  <c r="A3948" i="9"/>
  <c r="B3948" i="9" s="1"/>
  <c r="O3946" i="4" s="1"/>
  <c r="M3946" i="4" s="1"/>
  <c r="A3947" i="9"/>
  <c r="B3947" i="9" s="1"/>
  <c r="O3945" i="4" s="1"/>
  <c r="M3945" i="4" s="1"/>
  <c r="A3946" i="9"/>
  <c r="B3946" i="9" s="1"/>
  <c r="O3944" i="4" s="1"/>
  <c r="M3944" i="4" s="1"/>
  <c r="A3945" i="9"/>
  <c r="B3945" i="9" s="1"/>
  <c r="O3943" i="4" s="1"/>
  <c r="M3943" i="4" s="1"/>
  <c r="A3944" i="9"/>
  <c r="B3944" i="9" s="1"/>
  <c r="O3942" i="4" s="1"/>
  <c r="M3942" i="4" s="1"/>
  <c r="A3943" i="9"/>
  <c r="B3943" i="9" s="1"/>
  <c r="O3941" i="4" s="1"/>
  <c r="M3941" i="4" s="1"/>
  <c r="A3942" i="9"/>
  <c r="B3942" i="9" s="1"/>
  <c r="O3940" i="4" s="1"/>
  <c r="M3940" i="4" s="1"/>
  <c r="A3941" i="9"/>
  <c r="B3941" i="9" s="1"/>
  <c r="O3939" i="4" s="1"/>
  <c r="M3939" i="4" s="1"/>
  <c r="A3940" i="9"/>
  <c r="B3940" i="9" s="1"/>
  <c r="O3938" i="4" s="1"/>
  <c r="M3938" i="4" s="1"/>
  <c r="A3939" i="9"/>
  <c r="B3939" i="9" s="1"/>
  <c r="O3937" i="4" s="1"/>
  <c r="M3937" i="4" s="1"/>
  <c r="A3938" i="9"/>
  <c r="B3938" i="9" s="1"/>
  <c r="O3936" i="4" s="1"/>
  <c r="M3936" i="4" s="1"/>
  <c r="A3937" i="9"/>
  <c r="B3937" i="9" s="1"/>
  <c r="O3935" i="4" s="1"/>
  <c r="M3935" i="4" s="1"/>
  <c r="A3936" i="9"/>
  <c r="B3936" i="9" s="1"/>
  <c r="O3934" i="4" s="1"/>
  <c r="M3934" i="4" s="1"/>
  <c r="A3935" i="9"/>
  <c r="B3935" i="9" s="1"/>
  <c r="O3933" i="4" s="1"/>
  <c r="M3933" i="4" s="1"/>
  <c r="A3934" i="9"/>
  <c r="B3934" i="9" s="1"/>
  <c r="O3932" i="4" s="1"/>
  <c r="M3932" i="4" s="1"/>
  <c r="A3933" i="9"/>
  <c r="B3933" i="9" s="1"/>
  <c r="O3931" i="4" s="1"/>
  <c r="M3931" i="4" s="1"/>
  <c r="A3932" i="9"/>
  <c r="B3932" i="9" s="1"/>
  <c r="O3930" i="4" s="1"/>
  <c r="M3930" i="4" s="1"/>
  <c r="A3931" i="9"/>
  <c r="B3931" i="9" s="1"/>
  <c r="O3929" i="4" s="1"/>
  <c r="M3929" i="4" s="1"/>
  <c r="A3930" i="9"/>
  <c r="B3930" i="9" s="1"/>
  <c r="O3928" i="4" s="1"/>
  <c r="M3928" i="4" s="1"/>
  <c r="A3929" i="9"/>
  <c r="B3929" i="9" s="1"/>
  <c r="O3927" i="4" s="1"/>
  <c r="M3927" i="4" s="1"/>
  <c r="A3928" i="9"/>
  <c r="B3928" i="9" s="1"/>
  <c r="O3926" i="4" s="1"/>
  <c r="M3926" i="4" s="1"/>
  <c r="A3927" i="9"/>
  <c r="B3927" i="9" s="1"/>
  <c r="O3925" i="4" s="1"/>
  <c r="M3925" i="4" s="1"/>
  <c r="A3926" i="9"/>
  <c r="B3926" i="9" s="1"/>
  <c r="O3924" i="4" s="1"/>
  <c r="M3924" i="4" s="1"/>
  <c r="A3925" i="9"/>
  <c r="B3925" i="9" s="1"/>
  <c r="O3923" i="4" s="1"/>
  <c r="M3923" i="4" s="1"/>
  <c r="A3924" i="9"/>
  <c r="B3924" i="9" s="1"/>
  <c r="O3922" i="4" s="1"/>
  <c r="M3922" i="4" s="1"/>
  <c r="A3923" i="9"/>
  <c r="B3923" i="9" s="1"/>
  <c r="O3921" i="4" s="1"/>
  <c r="M3921" i="4" s="1"/>
  <c r="A3922" i="9"/>
  <c r="B3922" i="9" s="1"/>
  <c r="O3920" i="4" s="1"/>
  <c r="M3920" i="4" s="1"/>
  <c r="A3921" i="9"/>
  <c r="B3921" i="9" s="1"/>
  <c r="O3919" i="4" s="1"/>
  <c r="M3919" i="4" s="1"/>
  <c r="A3920" i="9"/>
  <c r="B3920" i="9" s="1"/>
  <c r="O3918" i="4" s="1"/>
  <c r="M3918" i="4" s="1"/>
  <c r="A3919" i="9"/>
  <c r="B3919" i="9" s="1"/>
  <c r="O3917" i="4" s="1"/>
  <c r="M3917" i="4" s="1"/>
  <c r="A3918" i="9"/>
  <c r="B3918" i="9" s="1"/>
  <c r="O3916" i="4" s="1"/>
  <c r="M3916" i="4" s="1"/>
  <c r="A3917" i="9"/>
  <c r="B3917" i="9" s="1"/>
  <c r="O3915" i="4" s="1"/>
  <c r="M3915" i="4" s="1"/>
  <c r="A3916" i="9"/>
  <c r="B3916" i="9" s="1"/>
  <c r="O3914" i="4" s="1"/>
  <c r="M3914" i="4" s="1"/>
  <c r="A3915" i="9"/>
  <c r="B3915" i="9" s="1"/>
  <c r="O3913" i="4" s="1"/>
  <c r="M3913" i="4" s="1"/>
  <c r="A3914" i="9"/>
  <c r="B3914" i="9" s="1"/>
  <c r="O3912" i="4" s="1"/>
  <c r="M3912" i="4" s="1"/>
  <c r="A3913" i="9"/>
  <c r="B3913" i="9" s="1"/>
  <c r="O3911" i="4" s="1"/>
  <c r="M3911" i="4" s="1"/>
  <c r="A3912" i="9"/>
  <c r="B3912" i="9" s="1"/>
  <c r="O3910" i="4" s="1"/>
  <c r="M3910" i="4" s="1"/>
  <c r="A3911" i="9"/>
  <c r="B3911" i="9" s="1"/>
  <c r="O3909" i="4" s="1"/>
  <c r="M3909" i="4" s="1"/>
  <c r="A3910" i="9"/>
  <c r="B3910" i="9" s="1"/>
  <c r="O3908" i="4" s="1"/>
  <c r="M3908" i="4" s="1"/>
  <c r="A3909" i="9"/>
  <c r="B3909" i="9" s="1"/>
  <c r="O3907" i="4" s="1"/>
  <c r="M3907" i="4" s="1"/>
  <c r="A3908" i="9"/>
  <c r="B3908" i="9" s="1"/>
  <c r="O3906" i="4" s="1"/>
  <c r="M3906" i="4" s="1"/>
  <c r="A3907" i="9"/>
  <c r="B3907" i="9" s="1"/>
  <c r="O3905" i="4" s="1"/>
  <c r="M3905" i="4" s="1"/>
  <c r="A3906" i="9"/>
  <c r="B3906" i="9" s="1"/>
  <c r="O3904" i="4" s="1"/>
  <c r="M3904" i="4" s="1"/>
  <c r="A3905" i="9"/>
  <c r="B3905" i="9" s="1"/>
  <c r="O3903" i="4" s="1"/>
  <c r="M3903" i="4" s="1"/>
  <c r="A3904" i="9"/>
  <c r="B3904" i="9" s="1"/>
  <c r="O3902" i="4" s="1"/>
  <c r="M3902" i="4" s="1"/>
  <c r="A3903" i="9"/>
  <c r="B3903" i="9" s="1"/>
  <c r="O3901" i="4" s="1"/>
  <c r="M3901" i="4" s="1"/>
  <c r="A3902" i="9"/>
  <c r="B3902" i="9" s="1"/>
  <c r="O3900" i="4" s="1"/>
  <c r="M3900" i="4" s="1"/>
  <c r="A3901" i="9"/>
  <c r="B3901" i="9" s="1"/>
  <c r="O3899" i="4" s="1"/>
  <c r="M3899" i="4" s="1"/>
  <c r="A3900" i="9"/>
  <c r="B3900" i="9" s="1"/>
  <c r="O3898" i="4" s="1"/>
  <c r="M3898" i="4" s="1"/>
  <c r="A3899" i="9"/>
  <c r="B3899" i="9" s="1"/>
  <c r="O3897" i="4" s="1"/>
  <c r="M3897" i="4" s="1"/>
  <c r="A3898" i="9"/>
  <c r="B3898" i="9" s="1"/>
  <c r="O3896" i="4" s="1"/>
  <c r="M3896" i="4" s="1"/>
  <c r="A3897" i="9"/>
  <c r="B3897" i="9" s="1"/>
  <c r="O3895" i="4" s="1"/>
  <c r="M3895" i="4" s="1"/>
  <c r="A3896" i="9"/>
  <c r="B3896" i="9" s="1"/>
  <c r="O3894" i="4" s="1"/>
  <c r="M3894" i="4" s="1"/>
  <c r="A3895" i="9"/>
  <c r="B3895" i="9" s="1"/>
  <c r="O3893" i="4" s="1"/>
  <c r="M3893" i="4" s="1"/>
  <c r="A3894" i="9"/>
  <c r="B3894" i="9" s="1"/>
  <c r="O3892" i="4" s="1"/>
  <c r="M3892" i="4" s="1"/>
  <c r="A3893" i="9"/>
  <c r="B3893" i="9" s="1"/>
  <c r="O3891" i="4" s="1"/>
  <c r="M3891" i="4" s="1"/>
  <c r="A3892" i="9"/>
  <c r="B3892" i="9" s="1"/>
  <c r="O3890" i="4" s="1"/>
  <c r="M3890" i="4" s="1"/>
  <c r="A3891" i="9"/>
  <c r="B3891" i="9" s="1"/>
  <c r="O3889" i="4" s="1"/>
  <c r="M3889" i="4" s="1"/>
  <c r="A3890" i="9"/>
  <c r="B3890" i="9" s="1"/>
  <c r="O3888" i="4" s="1"/>
  <c r="M3888" i="4" s="1"/>
  <c r="A3889" i="9"/>
  <c r="B3889" i="9" s="1"/>
  <c r="O3887" i="4" s="1"/>
  <c r="M3887" i="4" s="1"/>
  <c r="A3888" i="9"/>
  <c r="B3888" i="9" s="1"/>
  <c r="O3886" i="4" s="1"/>
  <c r="M3886" i="4" s="1"/>
  <c r="A3887" i="9"/>
  <c r="B3887" i="9" s="1"/>
  <c r="O3885" i="4" s="1"/>
  <c r="M3885" i="4" s="1"/>
  <c r="A3886" i="9"/>
  <c r="B3886" i="9" s="1"/>
  <c r="O3884" i="4" s="1"/>
  <c r="M3884" i="4" s="1"/>
  <c r="A3885" i="9"/>
  <c r="B3885" i="9" s="1"/>
  <c r="O3883" i="4" s="1"/>
  <c r="M3883" i="4" s="1"/>
  <c r="A3884" i="9"/>
  <c r="B3884" i="9" s="1"/>
  <c r="O3882" i="4" s="1"/>
  <c r="M3882" i="4" s="1"/>
  <c r="A3883" i="9"/>
  <c r="B3883" i="9" s="1"/>
  <c r="O3881" i="4" s="1"/>
  <c r="M3881" i="4" s="1"/>
  <c r="A3882" i="9"/>
  <c r="B3882" i="9" s="1"/>
  <c r="O3880" i="4" s="1"/>
  <c r="M3880" i="4" s="1"/>
  <c r="A3881" i="9"/>
  <c r="B3881" i="9" s="1"/>
  <c r="O3879" i="4" s="1"/>
  <c r="M3879" i="4" s="1"/>
  <c r="A3880" i="9"/>
  <c r="B3880" i="9" s="1"/>
  <c r="O3878" i="4" s="1"/>
  <c r="M3878" i="4" s="1"/>
  <c r="A3879" i="9"/>
  <c r="B3879" i="9" s="1"/>
  <c r="O3877" i="4" s="1"/>
  <c r="M3877" i="4" s="1"/>
  <c r="A3878" i="9"/>
  <c r="B3878" i="9" s="1"/>
  <c r="O3876" i="4" s="1"/>
  <c r="M3876" i="4" s="1"/>
  <c r="A3877" i="9"/>
  <c r="B3877" i="9" s="1"/>
  <c r="O3875" i="4" s="1"/>
  <c r="M3875" i="4" s="1"/>
  <c r="A3876" i="9"/>
  <c r="B3876" i="9" s="1"/>
  <c r="O3874" i="4" s="1"/>
  <c r="M3874" i="4" s="1"/>
  <c r="A3875" i="9"/>
  <c r="B3875" i="9" s="1"/>
  <c r="O3873" i="4" s="1"/>
  <c r="M3873" i="4" s="1"/>
  <c r="A3874" i="9"/>
  <c r="B3874" i="9" s="1"/>
  <c r="O3872" i="4" s="1"/>
  <c r="M3872" i="4" s="1"/>
  <c r="A3873" i="9"/>
  <c r="B3873" i="9" s="1"/>
  <c r="O3871" i="4" s="1"/>
  <c r="M3871" i="4" s="1"/>
  <c r="A3872" i="9"/>
  <c r="B3872" i="9" s="1"/>
  <c r="O3870" i="4" s="1"/>
  <c r="M3870" i="4" s="1"/>
  <c r="A3871" i="9"/>
  <c r="B3871" i="9" s="1"/>
  <c r="O3869" i="4" s="1"/>
  <c r="M3869" i="4" s="1"/>
  <c r="A3870" i="9"/>
  <c r="B3870" i="9" s="1"/>
  <c r="O3868" i="4" s="1"/>
  <c r="M3868" i="4" s="1"/>
  <c r="A3869" i="9"/>
  <c r="B3869" i="9" s="1"/>
  <c r="O3867" i="4" s="1"/>
  <c r="M3867" i="4" s="1"/>
  <c r="A3868" i="9"/>
  <c r="B3868" i="9" s="1"/>
  <c r="O3866" i="4" s="1"/>
  <c r="M3866" i="4" s="1"/>
  <c r="A3867" i="9"/>
  <c r="B3867" i="9" s="1"/>
  <c r="O3865" i="4" s="1"/>
  <c r="M3865" i="4" s="1"/>
  <c r="A3866" i="9"/>
  <c r="B3866" i="9" s="1"/>
  <c r="O3864" i="4" s="1"/>
  <c r="M3864" i="4" s="1"/>
  <c r="A3865" i="9"/>
  <c r="B3865" i="9" s="1"/>
  <c r="O3863" i="4" s="1"/>
  <c r="M3863" i="4" s="1"/>
  <c r="A3864" i="9"/>
  <c r="B3864" i="9" s="1"/>
  <c r="O3862" i="4" s="1"/>
  <c r="M3862" i="4" s="1"/>
  <c r="A3863" i="9"/>
  <c r="B3863" i="9" s="1"/>
  <c r="O3861" i="4" s="1"/>
  <c r="M3861" i="4" s="1"/>
  <c r="A3862" i="9"/>
  <c r="B3862" i="9" s="1"/>
  <c r="O3860" i="4" s="1"/>
  <c r="M3860" i="4" s="1"/>
  <c r="A3861" i="9"/>
  <c r="B3861" i="9" s="1"/>
  <c r="O3859" i="4" s="1"/>
  <c r="M3859" i="4" s="1"/>
  <c r="A3860" i="9"/>
  <c r="B3860" i="9" s="1"/>
  <c r="O3858" i="4" s="1"/>
  <c r="M3858" i="4" s="1"/>
  <c r="A3859" i="9"/>
  <c r="B3859" i="9" s="1"/>
  <c r="O3857" i="4" s="1"/>
  <c r="M3857" i="4" s="1"/>
  <c r="A3858" i="9"/>
  <c r="B3858" i="9" s="1"/>
  <c r="O3856" i="4" s="1"/>
  <c r="M3856" i="4" s="1"/>
  <c r="A3857" i="9"/>
  <c r="B3857" i="9" s="1"/>
  <c r="O3855" i="4" s="1"/>
  <c r="M3855" i="4" s="1"/>
  <c r="A3856" i="9"/>
  <c r="B3856" i="9" s="1"/>
  <c r="O3854" i="4" s="1"/>
  <c r="M3854" i="4" s="1"/>
  <c r="A3855" i="9"/>
  <c r="B3855" i="9" s="1"/>
  <c r="O3853" i="4" s="1"/>
  <c r="M3853" i="4" s="1"/>
  <c r="A3854" i="9"/>
  <c r="B3854" i="9" s="1"/>
  <c r="O3852" i="4" s="1"/>
  <c r="M3852" i="4" s="1"/>
  <c r="A3853" i="9"/>
  <c r="B3853" i="9" s="1"/>
  <c r="O3851" i="4" s="1"/>
  <c r="M3851" i="4" s="1"/>
  <c r="A3852" i="9"/>
  <c r="B3852" i="9" s="1"/>
  <c r="O3850" i="4" s="1"/>
  <c r="M3850" i="4" s="1"/>
  <c r="A3851" i="9"/>
  <c r="B3851" i="9" s="1"/>
  <c r="O3849" i="4" s="1"/>
  <c r="M3849" i="4" s="1"/>
  <c r="A3850" i="9"/>
  <c r="B3850" i="9" s="1"/>
  <c r="O3848" i="4" s="1"/>
  <c r="M3848" i="4" s="1"/>
  <c r="A3849" i="9"/>
  <c r="B3849" i="9" s="1"/>
  <c r="O3847" i="4" s="1"/>
  <c r="M3847" i="4" s="1"/>
  <c r="A3848" i="9"/>
  <c r="B3848" i="9" s="1"/>
  <c r="O3846" i="4" s="1"/>
  <c r="M3846" i="4" s="1"/>
  <c r="A3847" i="9"/>
  <c r="B3847" i="9" s="1"/>
  <c r="O3845" i="4" s="1"/>
  <c r="M3845" i="4" s="1"/>
  <c r="A3846" i="9"/>
  <c r="B3846" i="9" s="1"/>
  <c r="O3844" i="4" s="1"/>
  <c r="M3844" i="4" s="1"/>
  <c r="A3845" i="9"/>
  <c r="B3845" i="9" s="1"/>
  <c r="O3843" i="4" s="1"/>
  <c r="M3843" i="4" s="1"/>
  <c r="A3844" i="9"/>
  <c r="B3844" i="9" s="1"/>
  <c r="O3842" i="4" s="1"/>
  <c r="M3842" i="4" s="1"/>
  <c r="A3843" i="9"/>
  <c r="B3843" i="9" s="1"/>
  <c r="O3841" i="4" s="1"/>
  <c r="M3841" i="4" s="1"/>
  <c r="A3842" i="9"/>
  <c r="B3842" i="9" s="1"/>
  <c r="O3840" i="4" s="1"/>
  <c r="M3840" i="4" s="1"/>
  <c r="A3841" i="9"/>
  <c r="B3841" i="9" s="1"/>
  <c r="O3839" i="4" s="1"/>
  <c r="M3839" i="4" s="1"/>
  <c r="A3840" i="9"/>
  <c r="B3840" i="9" s="1"/>
  <c r="O3838" i="4" s="1"/>
  <c r="M3838" i="4" s="1"/>
  <c r="A3839" i="9"/>
  <c r="B3839" i="9" s="1"/>
  <c r="O3837" i="4" s="1"/>
  <c r="M3837" i="4" s="1"/>
  <c r="A3838" i="9"/>
  <c r="B3838" i="9" s="1"/>
  <c r="O3836" i="4" s="1"/>
  <c r="M3836" i="4" s="1"/>
  <c r="A3837" i="9"/>
  <c r="B3837" i="9" s="1"/>
  <c r="O3835" i="4" s="1"/>
  <c r="M3835" i="4" s="1"/>
  <c r="A3836" i="9"/>
  <c r="B3836" i="9" s="1"/>
  <c r="O3834" i="4" s="1"/>
  <c r="M3834" i="4" s="1"/>
  <c r="A3835" i="9"/>
  <c r="B3835" i="9" s="1"/>
  <c r="O3833" i="4" s="1"/>
  <c r="M3833" i="4" s="1"/>
  <c r="A3834" i="9"/>
  <c r="B3834" i="9" s="1"/>
  <c r="O3832" i="4" s="1"/>
  <c r="M3832" i="4" s="1"/>
  <c r="A3833" i="9"/>
  <c r="B3833" i="9" s="1"/>
  <c r="O3831" i="4" s="1"/>
  <c r="M3831" i="4" s="1"/>
  <c r="A3832" i="9"/>
  <c r="B3832" i="9" s="1"/>
  <c r="O3830" i="4" s="1"/>
  <c r="M3830" i="4" s="1"/>
  <c r="A3831" i="9"/>
  <c r="B3831" i="9" s="1"/>
  <c r="O3829" i="4" s="1"/>
  <c r="M3829" i="4" s="1"/>
  <c r="A3830" i="9"/>
  <c r="B3830" i="9" s="1"/>
  <c r="O3828" i="4" s="1"/>
  <c r="M3828" i="4" s="1"/>
  <c r="A3829" i="9"/>
  <c r="B3829" i="9" s="1"/>
  <c r="O3827" i="4" s="1"/>
  <c r="M3827" i="4" s="1"/>
  <c r="A3828" i="9"/>
  <c r="B3828" i="9" s="1"/>
  <c r="O3826" i="4" s="1"/>
  <c r="M3826" i="4" s="1"/>
  <c r="A3827" i="9"/>
  <c r="B3827" i="9" s="1"/>
  <c r="O3825" i="4" s="1"/>
  <c r="M3825" i="4" s="1"/>
  <c r="A3826" i="9"/>
  <c r="B3826" i="9" s="1"/>
  <c r="O3824" i="4" s="1"/>
  <c r="M3824" i="4" s="1"/>
  <c r="A3825" i="9"/>
  <c r="B3825" i="9" s="1"/>
  <c r="O3823" i="4" s="1"/>
  <c r="M3823" i="4" s="1"/>
  <c r="A3824" i="9"/>
  <c r="B3824" i="9" s="1"/>
  <c r="O3822" i="4" s="1"/>
  <c r="M3822" i="4" s="1"/>
  <c r="A3823" i="9"/>
  <c r="B3823" i="9" s="1"/>
  <c r="O3821" i="4" s="1"/>
  <c r="M3821" i="4" s="1"/>
  <c r="A3822" i="9"/>
  <c r="B3822" i="9" s="1"/>
  <c r="O3820" i="4" s="1"/>
  <c r="M3820" i="4" s="1"/>
  <c r="A3821" i="9"/>
  <c r="B3821" i="9" s="1"/>
  <c r="O3819" i="4" s="1"/>
  <c r="M3819" i="4" s="1"/>
  <c r="A3820" i="9"/>
  <c r="B3820" i="9" s="1"/>
  <c r="O3818" i="4" s="1"/>
  <c r="M3818" i="4" s="1"/>
  <c r="A3819" i="9"/>
  <c r="B3819" i="9" s="1"/>
  <c r="O3817" i="4" s="1"/>
  <c r="M3817" i="4" s="1"/>
  <c r="A3818" i="9"/>
  <c r="B3818" i="9" s="1"/>
  <c r="O3816" i="4" s="1"/>
  <c r="M3816" i="4" s="1"/>
  <c r="A3817" i="9"/>
  <c r="B3817" i="9" s="1"/>
  <c r="O3815" i="4" s="1"/>
  <c r="M3815" i="4" s="1"/>
  <c r="A3816" i="9"/>
  <c r="B3816" i="9" s="1"/>
  <c r="O3814" i="4" s="1"/>
  <c r="M3814" i="4" s="1"/>
  <c r="A3815" i="9"/>
  <c r="B3815" i="9" s="1"/>
  <c r="O3813" i="4" s="1"/>
  <c r="M3813" i="4" s="1"/>
  <c r="A3814" i="9"/>
  <c r="B3814" i="9" s="1"/>
  <c r="O3812" i="4" s="1"/>
  <c r="M3812" i="4" s="1"/>
  <c r="A3813" i="9"/>
  <c r="B3813" i="9" s="1"/>
  <c r="O3811" i="4" s="1"/>
  <c r="M3811" i="4" s="1"/>
  <c r="A3812" i="9"/>
  <c r="B3812" i="9" s="1"/>
  <c r="O3810" i="4" s="1"/>
  <c r="M3810" i="4" s="1"/>
  <c r="A3811" i="9"/>
  <c r="B3811" i="9" s="1"/>
  <c r="O3809" i="4" s="1"/>
  <c r="M3809" i="4" s="1"/>
  <c r="A3810" i="9"/>
  <c r="B3810" i="9" s="1"/>
  <c r="O3808" i="4" s="1"/>
  <c r="M3808" i="4" s="1"/>
  <c r="A3809" i="9"/>
  <c r="B3809" i="9" s="1"/>
  <c r="O3807" i="4" s="1"/>
  <c r="M3807" i="4" s="1"/>
  <c r="A3808" i="9"/>
  <c r="B3808" i="9" s="1"/>
  <c r="O3806" i="4" s="1"/>
  <c r="M3806" i="4" s="1"/>
  <c r="A3807" i="9"/>
  <c r="B3807" i="9" s="1"/>
  <c r="O3805" i="4" s="1"/>
  <c r="M3805" i="4" s="1"/>
  <c r="A3806" i="9"/>
  <c r="B3806" i="9" s="1"/>
  <c r="O3804" i="4" s="1"/>
  <c r="M3804" i="4" s="1"/>
  <c r="A3805" i="9"/>
  <c r="B3805" i="9" s="1"/>
  <c r="O3803" i="4" s="1"/>
  <c r="M3803" i="4" s="1"/>
  <c r="A3804" i="9"/>
  <c r="B3804" i="9" s="1"/>
  <c r="O3802" i="4" s="1"/>
  <c r="M3802" i="4" s="1"/>
  <c r="A3803" i="9"/>
  <c r="B3803" i="9" s="1"/>
  <c r="O3801" i="4" s="1"/>
  <c r="M3801" i="4" s="1"/>
  <c r="A3802" i="9"/>
  <c r="B3802" i="9" s="1"/>
  <c r="O3800" i="4" s="1"/>
  <c r="M3800" i="4" s="1"/>
  <c r="A3801" i="9"/>
  <c r="B3801" i="9" s="1"/>
  <c r="O3799" i="4" s="1"/>
  <c r="M3799" i="4" s="1"/>
  <c r="A3800" i="9"/>
  <c r="B3800" i="9" s="1"/>
  <c r="O3798" i="4" s="1"/>
  <c r="M3798" i="4" s="1"/>
  <c r="A3799" i="9"/>
  <c r="B3799" i="9" s="1"/>
  <c r="O3797" i="4" s="1"/>
  <c r="M3797" i="4" s="1"/>
  <c r="A3798" i="9"/>
  <c r="B3798" i="9" s="1"/>
  <c r="O3796" i="4" s="1"/>
  <c r="M3796" i="4" s="1"/>
  <c r="A3797" i="9"/>
  <c r="B3797" i="9" s="1"/>
  <c r="O3795" i="4" s="1"/>
  <c r="M3795" i="4" s="1"/>
  <c r="A3796" i="9"/>
  <c r="B3796" i="9" s="1"/>
  <c r="O3794" i="4" s="1"/>
  <c r="M3794" i="4" s="1"/>
  <c r="A3795" i="9"/>
  <c r="B3795" i="9" s="1"/>
  <c r="O3793" i="4" s="1"/>
  <c r="M3793" i="4" s="1"/>
  <c r="A3794" i="9"/>
  <c r="B3794" i="9" s="1"/>
  <c r="O3792" i="4" s="1"/>
  <c r="M3792" i="4" s="1"/>
  <c r="A3793" i="9"/>
  <c r="B3793" i="9" s="1"/>
  <c r="O3791" i="4" s="1"/>
  <c r="M3791" i="4" s="1"/>
  <c r="A3792" i="9"/>
  <c r="B3792" i="9" s="1"/>
  <c r="O3790" i="4" s="1"/>
  <c r="M3790" i="4" s="1"/>
  <c r="A3791" i="9"/>
  <c r="B3791" i="9" s="1"/>
  <c r="O3789" i="4" s="1"/>
  <c r="M3789" i="4" s="1"/>
  <c r="A3790" i="9"/>
  <c r="B3790" i="9" s="1"/>
  <c r="O3788" i="4" s="1"/>
  <c r="M3788" i="4" s="1"/>
  <c r="A3789" i="9"/>
  <c r="B3789" i="9" s="1"/>
  <c r="O3787" i="4" s="1"/>
  <c r="M3787" i="4" s="1"/>
  <c r="A3788" i="9"/>
  <c r="B3788" i="9" s="1"/>
  <c r="O3786" i="4" s="1"/>
  <c r="M3786" i="4" s="1"/>
  <c r="A3787" i="9"/>
  <c r="B3787" i="9" s="1"/>
  <c r="O3785" i="4" s="1"/>
  <c r="M3785" i="4" s="1"/>
  <c r="A3786" i="9"/>
  <c r="B3786" i="9" s="1"/>
  <c r="O3784" i="4" s="1"/>
  <c r="M3784" i="4" s="1"/>
  <c r="A3785" i="9"/>
  <c r="B3785" i="9" s="1"/>
  <c r="O3783" i="4" s="1"/>
  <c r="M3783" i="4" s="1"/>
  <c r="A3784" i="9"/>
  <c r="B3784" i="9" s="1"/>
  <c r="O3782" i="4" s="1"/>
  <c r="M3782" i="4" s="1"/>
  <c r="A3783" i="9"/>
  <c r="B3783" i="9" s="1"/>
  <c r="O3781" i="4" s="1"/>
  <c r="M3781" i="4" s="1"/>
  <c r="A3782" i="9"/>
  <c r="B3782" i="9" s="1"/>
  <c r="O3780" i="4" s="1"/>
  <c r="M3780" i="4" s="1"/>
  <c r="A3781" i="9"/>
  <c r="B3781" i="9" s="1"/>
  <c r="O3779" i="4" s="1"/>
  <c r="M3779" i="4" s="1"/>
  <c r="A3780" i="9"/>
  <c r="B3780" i="9" s="1"/>
  <c r="O3778" i="4" s="1"/>
  <c r="M3778" i="4" s="1"/>
  <c r="A3779" i="9"/>
  <c r="B3779" i="9" s="1"/>
  <c r="O3777" i="4" s="1"/>
  <c r="M3777" i="4" s="1"/>
  <c r="A3778" i="9"/>
  <c r="B3778" i="9" s="1"/>
  <c r="O3776" i="4" s="1"/>
  <c r="M3776" i="4" s="1"/>
  <c r="A3777" i="9"/>
  <c r="B3777" i="9" s="1"/>
  <c r="O3775" i="4" s="1"/>
  <c r="M3775" i="4" s="1"/>
  <c r="A3776" i="9"/>
  <c r="B3776" i="9" s="1"/>
  <c r="O3774" i="4" s="1"/>
  <c r="M3774" i="4" s="1"/>
  <c r="A3775" i="9"/>
  <c r="B3775" i="9" s="1"/>
  <c r="O3773" i="4" s="1"/>
  <c r="M3773" i="4" s="1"/>
  <c r="A3774" i="9"/>
  <c r="B3774" i="9" s="1"/>
  <c r="O3772" i="4" s="1"/>
  <c r="M3772" i="4" s="1"/>
  <c r="A3773" i="9"/>
  <c r="B3773" i="9" s="1"/>
  <c r="O3771" i="4" s="1"/>
  <c r="M3771" i="4" s="1"/>
  <c r="A3772" i="9"/>
  <c r="B3772" i="9" s="1"/>
  <c r="O3770" i="4" s="1"/>
  <c r="M3770" i="4" s="1"/>
  <c r="A3771" i="9"/>
  <c r="B3771" i="9" s="1"/>
  <c r="O3769" i="4" s="1"/>
  <c r="M3769" i="4" s="1"/>
  <c r="A3770" i="9"/>
  <c r="B3770" i="9" s="1"/>
  <c r="O3768" i="4" s="1"/>
  <c r="M3768" i="4" s="1"/>
  <c r="A3769" i="9"/>
  <c r="B3769" i="9" s="1"/>
  <c r="O3767" i="4" s="1"/>
  <c r="M3767" i="4" s="1"/>
  <c r="A3768" i="9"/>
  <c r="B3768" i="9" s="1"/>
  <c r="O3766" i="4" s="1"/>
  <c r="M3766" i="4" s="1"/>
  <c r="A3767" i="9"/>
  <c r="B3767" i="9" s="1"/>
  <c r="O3765" i="4" s="1"/>
  <c r="M3765" i="4" s="1"/>
  <c r="A3766" i="9"/>
  <c r="B3766" i="9" s="1"/>
  <c r="O3764" i="4" s="1"/>
  <c r="M3764" i="4" s="1"/>
  <c r="A3765" i="9"/>
  <c r="B3765" i="9" s="1"/>
  <c r="O3763" i="4" s="1"/>
  <c r="M3763" i="4" s="1"/>
  <c r="A3764" i="9"/>
  <c r="B3764" i="9" s="1"/>
  <c r="O3762" i="4" s="1"/>
  <c r="M3762" i="4" s="1"/>
  <c r="A3763" i="9"/>
  <c r="B3763" i="9" s="1"/>
  <c r="O3761" i="4" s="1"/>
  <c r="M3761" i="4" s="1"/>
  <c r="A3762" i="9"/>
  <c r="B3762" i="9" s="1"/>
  <c r="O3760" i="4" s="1"/>
  <c r="M3760" i="4" s="1"/>
  <c r="A3761" i="9"/>
  <c r="B3761" i="9" s="1"/>
  <c r="O3759" i="4" s="1"/>
  <c r="M3759" i="4" s="1"/>
  <c r="A3760" i="9"/>
  <c r="B3760" i="9" s="1"/>
  <c r="O3758" i="4" s="1"/>
  <c r="M3758" i="4" s="1"/>
  <c r="A3759" i="9"/>
  <c r="B3759" i="9" s="1"/>
  <c r="O3757" i="4" s="1"/>
  <c r="M3757" i="4" s="1"/>
  <c r="A3758" i="9"/>
  <c r="B3758" i="9" s="1"/>
  <c r="O3756" i="4" s="1"/>
  <c r="M3756" i="4" s="1"/>
  <c r="A3757" i="9"/>
  <c r="B3757" i="9" s="1"/>
  <c r="O3755" i="4" s="1"/>
  <c r="M3755" i="4" s="1"/>
  <c r="A3756" i="9"/>
  <c r="B3756" i="9" s="1"/>
  <c r="O3754" i="4" s="1"/>
  <c r="M3754" i="4" s="1"/>
  <c r="A3755" i="9"/>
  <c r="B3755" i="9" s="1"/>
  <c r="O3753" i="4" s="1"/>
  <c r="M3753" i="4" s="1"/>
  <c r="A3754" i="9"/>
  <c r="B3754" i="9" s="1"/>
  <c r="O3752" i="4" s="1"/>
  <c r="M3752" i="4" s="1"/>
  <c r="A3753" i="9"/>
  <c r="B3753" i="9" s="1"/>
  <c r="O3751" i="4" s="1"/>
  <c r="M3751" i="4" s="1"/>
  <c r="A3752" i="9"/>
  <c r="B3752" i="9" s="1"/>
  <c r="O3750" i="4" s="1"/>
  <c r="M3750" i="4" s="1"/>
  <c r="A3751" i="9"/>
  <c r="B3751" i="9" s="1"/>
  <c r="O3749" i="4" s="1"/>
  <c r="M3749" i="4" s="1"/>
  <c r="A3750" i="9"/>
  <c r="B3750" i="9" s="1"/>
  <c r="O3748" i="4" s="1"/>
  <c r="M3748" i="4" s="1"/>
  <c r="A3749" i="9"/>
  <c r="B3749" i="9" s="1"/>
  <c r="O3747" i="4" s="1"/>
  <c r="M3747" i="4" s="1"/>
  <c r="A3748" i="9"/>
  <c r="B3748" i="9" s="1"/>
  <c r="O3746" i="4" s="1"/>
  <c r="M3746" i="4" s="1"/>
  <c r="A3747" i="9"/>
  <c r="B3747" i="9" s="1"/>
  <c r="O3745" i="4" s="1"/>
  <c r="M3745" i="4" s="1"/>
  <c r="A3746" i="9"/>
  <c r="B3746" i="9" s="1"/>
  <c r="O3744" i="4" s="1"/>
  <c r="M3744" i="4" s="1"/>
  <c r="A3745" i="9"/>
  <c r="B3745" i="9" s="1"/>
  <c r="O3743" i="4" s="1"/>
  <c r="M3743" i="4" s="1"/>
  <c r="A3744" i="9"/>
  <c r="B3744" i="9" s="1"/>
  <c r="O3742" i="4" s="1"/>
  <c r="M3742" i="4" s="1"/>
  <c r="A3743" i="9"/>
  <c r="B3743" i="9" s="1"/>
  <c r="O3741" i="4" s="1"/>
  <c r="M3741" i="4" s="1"/>
  <c r="A3742" i="9"/>
  <c r="B3742" i="9" s="1"/>
  <c r="O3740" i="4" s="1"/>
  <c r="M3740" i="4" s="1"/>
  <c r="A3741" i="9"/>
  <c r="B3741" i="9" s="1"/>
  <c r="O3739" i="4" s="1"/>
  <c r="M3739" i="4" s="1"/>
  <c r="A3740" i="9"/>
  <c r="B3740" i="9" s="1"/>
  <c r="O3738" i="4" s="1"/>
  <c r="M3738" i="4" s="1"/>
  <c r="A3739" i="9"/>
  <c r="B3739" i="9" s="1"/>
  <c r="O3737" i="4" s="1"/>
  <c r="M3737" i="4" s="1"/>
  <c r="A3738" i="9"/>
  <c r="B3738" i="9" s="1"/>
  <c r="O3736" i="4" s="1"/>
  <c r="M3736" i="4" s="1"/>
  <c r="A3737" i="9"/>
  <c r="B3737" i="9" s="1"/>
  <c r="O3735" i="4" s="1"/>
  <c r="M3735" i="4" s="1"/>
  <c r="A3736" i="9"/>
  <c r="B3736" i="9" s="1"/>
  <c r="O3734" i="4" s="1"/>
  <c r="M3734" i="4" s="1"/>
  <c r="A3735" i="9"/>
  <c r="B3735" i="9" s="1"/>
  <c r="O3733" i="4" s="1"/>
  <c r="M3733" i="4" s="1"/>
  <c r="A3734" i="9"/>
  <c r="B3734" i="9" s="1"/>
  <c r="O3732" i="4" s="1"/>
  <c r="M3732" i="4" s="1"/>
  <c r="A3733" i="9"/>
  <c r="B3733" i="9" s="1"/>
  <c r="O3731" i="4" s="1"/>
  <c r="M3731" i="4" s="1"/>
  <c r="A3732" i="9"/>
  <c r="B3732" i="9" s="1"/>
  <c r="O3730" i="4" s="1"/>
  <c r="M3730" i="4" s="1"/>
  <c r="A3731" i="9"/>
  <c r="B3731" i="9" s="1"/>
  <c r="O3729" i="4" s="1"/>
  <c r="M3729" i="4" s="1"/>
  <c r="A3730" i="9"/>
  <c r="B3730" i="9" s="1"/>
  <c r="O3728" i="4" s="1"/>
  <c r="M3728" i="4" s="1"/>
  <c r="A3729" i="9"/>
  <c r="B3729" i="9" s="1"/>
  <c r="O3727" i="4" s="1"/>
  <c r="M3727" i="4" s="1"/>
  <c r="A3728" i="9"/>
  <c r="B3728" i="9" s="1"/>
  <c r="O3726" i="4" s="1"/>
  <c r="M3726" i="4" s="1"/>
  <c r="A3727" i="9"/>
  <c r="B3727" i="9" s="1"/>
  <c r="O3725" i="4" s="1"/>
  <c r="M3725" i="4" s="1"/>
  <c r="A3726" i="9"/>
  <c r="B3726" i="9" s="1"/>
  <c r="O3724" i="4" s="1"/>
  <c r="M3724" i="4" s="1"/>
  <c r="A3725" i="9"/>
  <c r="B3725" i="9" s="1"/>
  <c r="O3723" i="4" s="1"/>
  <c r="M3723" i="4" s="1"/>
  <c r="A3724" i="9"/>
  <c r="B3724" i="9" s="1"/>
  <c r="O3722" i="4" s="1"/>
  <c r="M3722" i="4" s="1"/>
  <c r="A3723" i="9"/>
  <c r="B3723" i="9" s="1"/>
  <c r="O3721" i="4" s="1"/>
  <c r="M3721" i="4" s="1"/>
  <c r="A3722" i="9"/>
  <c r="B3722" i="9" s="1"/>
  <c r="O3720" i="4" s="1"/>
  <c r="M3720" i="4" s="1"/>
  <c r="A3721" i="9"/>
  <c r="B3721" i="9" s="1"/>
  <c r="O3719" i="4" s="1"/>
  <c r="M3719" i="4" s="1"/>
  <c r="A3720" i="9"/>
  <c r="B3720" i="9" s="1"/>
  <c r="O3718" i="4" s="1"/>
  <c r="M3718" i="4" s="1"/>
  <c r="A3719" i="9"/>
  <c r="B3719" i="9" s="1"/>
  <c r="O3717" i="4" s="1"/>
  <c r="M3717" i="4" s="1"/>
  <c r="A3718" i="9"/>
  <c r="B3718" i="9" s="1"/>
  <c r="O3716" i="4" s="1"/>
  <c r="M3716" i="4" s="1"/>
  <c r="A3717" i="9"/>
  <c r="B3717" i="9" s="1"/>
  <c r="O3715" i="4" s="1"/>
  <c r="M3715" i="4" s="1"/>
  <c r="A3716" i="9"/>
  <c r="B3716" i="9" s="1"/>
  <c r="O3714" i="4" s="1"/>
  <c r="M3714" i="4" s="1"/>
  <c r="A3715" i="9"/>
  <c r="B3715" i="9" s="1"/>
  <c r="O3713" i="4" s="1"/>
  <c r="M3713" i="4" s="1"/>
  <c r="A3714" i="9"/>
  <c r="B3714" i="9" s="1"/>
  <c r="O3712" i="4" s="1"/>
  <c r="M3712" i="4" s="1"/>
  <c r="A3713" i="9"/>
  <c r="B3713" i="9" s="1"/>
  <c r="O3711" i="4" s="1"/>
  <c r="M3711" i="4" s="1"/>
  <c r="A3712" i="9"/>
  <c r="B3712" i="9" s="1"/>
  <c r="O3710" i="4" s="1"/>
  <c r="M3710" i="4" s="1"/>
  <c r="A3711" i="9"/>
  <c r="B3711" i="9" s="1"/>
  <c r="O3709" i="4" s="1"/>
  <c r="M3709" i="4" s="1"/>
  <c r="A3710" i="9"/>
  <c r="B3710" i="9" s="1"/>
  <c r="O3708" i="4" s="1"/>
  <c r="M3708" i="4" s="1"/>
  <c r="A3709" i="9"/>
  <c r="B3709" i="9" s="1"/>
  <c r="O3707" i="4" s="1"/>
  <c r="M3707" i="4" s="1"/>
  <c r="A3708" i="9"/>
  <c r="B3708" i="9" s="1"/>
  <c r="O3706" i="4" s="1"/>
  <c r="M3706" i="4" s="1"/>
  <c r="A3707" i="9"/>
  <c r="B3707" i="9" s="1"/>
  <c r="O3705" i="4" s="1"/>
  <c r="M3705" i="4" s="1"/>
  <c r="A3706" i="9"/>
  <c r="B3706" i="9" s="1"/>
  <c r="O3704" i="4" s="1"/>
  <c r="M3704" i="4" s="1"/>
  <c r="A3705" i="9"/>
  <c r="B3705" i="9" s="1"/>
  <c r="O3703" i="4" s="1"/>
  <c r="M3703" i="4" s="1"/>
  <c r="A3704" i="9"/>
  <c r="B3704" i="9" s="1"/>
  <c r="O3702" i="4" s="1"/>
  <c r="M3702" i="4" s="1"/>
  <c r="A3703" i="9"/>
  <c r="B3703" i="9" s="1"/>
  <c r="O3701" i="4" s="1"/>
  <c r="M3701" i="4" s="1"/>
  <c r="A3702" i="9"/>
  <c r="B3702" i="9" s="1"/>
  <c r="O3700" i="4" s="1"/>
  <c r="M3700" i="4" s="1"/>
  <c r="A3701" i="9"/>
  <c r="B3701" i="9" s="1"/>
  <c r="O3699" i="4" s="1"/>
  <c r="M3699" i="4" s="1"/>
  <c r="A3700" i="9"/>
  <c r="B3700" i="9" s="1"/>
  <c r="O3698" i="4" s="1"/>
  <c r="M3698" i="4" s="1"/>
  <c r="A3699" i="9"/>
  <c r="B3699" i="9" s="1"/>
  <c r="O3697" i="4" s="1"/>
  <c r="M3697" i="4" s="1"/>
  <c r="A3698" i="9"/>
  <c r="B3698" i="9" s="1"/>
  <c r="O3696" i="4" s="1"/>
  <c r="M3696" i="4" s="1"/>
  <c r="A3697" i="9"/>
  <c r="B3697" i="9" s="1"/>
  <c r="O3695" i="4" s="1"/>
  <c r="M3695" i="4" s="1"/>
  <c r="A3696" i="9"/>
  <c r="B3696" i="9" s="1"/>
  <c r="O3694" i="4" s="1"/>
  <c r="M3694" i="4" s="1"/>
  <c r="A3695" i="9"/>
  <c r="B3695" i="9" s="1"/>
  <c r="O3693" i="4" s="1"/>
  <c r="M3693" i="4" s="1"/>
  <c r="A3694" i="9"/>
  <c r="B3694" i="9" s="1"/>
  <c r="O3692" i="4" s="1"/>
  <c r="M3692" i="4" s="1"/>
  <c r="A3693" i="9"/>
  <c r="B3693" i="9" s="1"/>
  <c r="O3691" i="4" s="1"/>
  <c r="M3691" i="4" s="1"/>
  <c r="A3692" i="9"/>
  <c r="B3692" i="9" s="1"/>
  <c r="O3690" i="4" s="1"/>
  <c r="M3690" i="4" s="1"/>
  <c r="A3691" i="9"/>
  <c r="B3691" i="9" s="1"/>
  <c r="O3689" i="4" s="1"/>
  <c r="M3689" i="4" s="1"/>
  <c r="A3690" i="9"/>
  <c r="B3690" i="9" s="1"/>
  <c r="O3688" i="4" s="1"/>
  <c r="M3688" i="4" s="1"/>
  <c r="A3689" i="9"/>
  <c r="B3689" i="9" s="1"/>
  <c r="O3687" i="4" s="1"/>
  <c r="M3687" i="4" s="1"/>
  <c r="A3688" i="9"/>
  <c r="B3688" i="9" s="1"/>
  <c r="O3686" i="4" s="1"/>
  <c r="M3686" i="4" s="1"/>
  <c r="A3687" i="9"/>
  <c r="B3687" i="9" s="1"/>
  <c r="O3685" i="4" s="1"/>
  <c r="M3685" i="4" s="1"/>
  <c r="A3686" i="9"/>
  <c r="B3686" i="9" s="1"/>
  <c r="O3684" i="4" s="1"/>
  <c r="M3684" i="4" s="1"/>
  <c r="A3685" i="9"/>
  <c r="B3685" i="9" s="1"/>
  <c r="O3683" i="4" s="1"/>
  <c r="M3683" i="4" s="1"/>
  <c r="A3684" i="9"/>
  <c r="B3684" i="9" s="1"/>
  <c r="O3682" i="4" s="1"/>
  <c r="M3682" i="4" s="1"/>
  <c r="A3683" i="9"/>
  <c r="B3683" i="9" s="1"/>
  <c r="O3681" i="4" s="1"/>
  <c r="M3681" i="4" s="1"/>
  <c r="A3682" i="9"/>
  <c r="B3682" i="9" s="1"/>
  <c r="O3680" i="4" s="1"/>
  <c r="M3680" i="4" s="1"/>
  <c r="A3681" i="9"/>
  <c r="B3681" i="9" s="1"/>
  <c r="O3679" i="4" s="1"/>
  <c r="M3679" i="4" s="1"/>
  <c r="A3680" i="9"/>
  <c r="B3680" i="9" s="1"/>
  <c r="O3678" i="4" s="1"/>
  <c r="M3678" i="4" s="1"/>
  <c r="A3679" i="9"/>
  <c r="B3679" i="9" s="1"/>
  <c r="O3677" i="4" s="1"/>
  <c r="M3677" i="4" s="1"/>
  <c r="A3678" i="9"/>
  <c r="B3678" i="9" s="1"/>
  <c r="O3676" i="4" s="1"/>
  <c r="M3676" i="4" s="1"/>
  <c r="A3677" i="9"/>
  <c r="B3677" i="9" s="1"/>
  <c r="O3675" i="4" s="1"/>
  <c r="M3675" i="4" s="1"/>
  <c r="A3676" i="9"/>
  <c r="B3676" i="9" s="1"/>
  <c r="O3674" i="4" s="1"/>
  <c r="M3674" i="4" s="1"/>
  <c r="A3675" i="9"/>
  <c r="B3675" i="9" s="1"/>
  <c r="O3673" i="4" s="1"/>
  <c r="M3673" i="4" s="1"/>
  <c r="A3674" i="9"/>
  <c r="B3674" i="9" s="1"/>
  <c r="O3672" i="4" s="1"/>
  <c r="M3672" i="4" s="1"/>
  <c r="A3673" i="9"/>
  <c r="B3673" i="9" s="1"/>
  <c r="O3671" i="4" s="1"/>
  <c r="M3671" i="4" s="1"/>
  <c r="A3672" i="9"/>
  <c r="B3672" i="9" s="1"/>
  <c r="O3670" i="4" s="1"/>
  <c r="M3670" i="4" s="1"/>
  <c r="A3671" i="9"/>
  <c r="B3671" i="9" s="1"/>
  <c r="O3669" i="4" s="1"/>
  <c r="M3669" i="4" s="1"/>
  <c r="A3670" i="9"/>
  <c r="B3670" i="9" s="1"/>
  <c r="O3668" i="4" s="1"/>
  <c r="M3668" i="4" s="1"/>
  <c r="A3669" i="9"/>
  <c r="B3669" i="9" s="1"/>
  <c r="O3667" i="4" s="1"/>
  <c r="M3667" i="4" s="1"/>
  <c r="A3668" i="9"/>
  <c r="B3668" i="9" s="1"/>
  <c r="O3666" i="4" s="1"/>
  <c r="M3666" i="4" s="1"/>
  <c r="A3667" i="9"/>
  <c r="B3667" i="9" s="1"/>
  <c r="O3665" i="4" s="1"/>
  <c r="M3665" i="4" s="1"/>
  <c r="A3666" i="9"/>
  <c r="B3666" i="9" s="1"/>
  <c r="O3664" i="4" s="1"/>
  <c r="M3664" i="4" s="1"/>
  <c r="A3665" i="9"/>
  <c r="B3665" i="9" s="1"/>
  <c r="O3663" i="4" s="1"/>
  <c r="M3663" i="4" s="1"/>
  <c r="A3664" i="9"/>
  <c r="B3664" i="9" s="1"/>
  <c r="O3662" i="4" s="1"/>
  <c r="M3662" i="4" s="1"/>
  <c r="A3663" i="9"/>
  <c r="B3663" i="9" s="1"/>
  <c r="O3661" i="4" s="1"/>
  <c r="M3661" i="4" s="1"/>
  <c r="A3662" i="9"/>
  <c r="B3662" i="9" s="1"/>
  <c r="O3660" i="4" s="1"/>
  <c r="M3660" i="4" s="1"/>
  <c r="A3661" i="9"/>
  <c r="B3661" i="9" s="1"/>
  <c r="O3659" i="4" s="1"/>
  <c r="M3659" i="4" s="1"/>
  <c r="A3660" i="9"/>
  <c r="B3660" i="9" s="1"/>
  <c r="O3658" i="4" s="1"/>
  <c r="M3658" i="4" s="1"/>
  <c r="A3659" i="9"/>
  <c r="B3659" i="9" s="1"/>
  <c r="O3657" i="4" s="1"/>
  <c r="M3657" i="4" s="1"/>
  <c r="A3658" i="9"/>
  <c r="B3658" i="9" s="1"/>
  <c r="O3656" i="4" s="1"/>
  <c r="M3656" i="4" s="1"/>
  <c r="A3657" i="9"/>
  <c r="B3657" i="9" s="1"/>
  <c r="O3655" i="4" s="1"/>
  <c r="M3655" i="4" s="1"/>
  <c r="A3656" i="9"/>
  <c r="B3656" i="9" s="1"/>
  <c r="O3654" i="4" s="1"/>
  <c r="M3654" i="4" s="1"/>
  <c r="A3655" i="9"/>
  <c r="B3655" i="9" s="1"/>
  <c r="O3653" i="4" s="1"/>
  <c r="M3653" i="4" s="1"/>
  <c r="A3654" i="9"/>
  <c r="B3654" i="9" s="1"/>
  <c r="O3652" i="4" s="1"/>
  <c r="M3652" i="4" s="1"/>
  <c r="A3653" i="9"/>
  <c r="B3653" i="9" s="1"/>
  <c r="O3651" i="4" s="1"/>
  <c r="M3651" i="4" s="1"/>
  <c r="A3652" i="9"/>
  <c r="B3652" i="9" s="1"/>
  <c r="O3650" i="4" s="1"/>
  <c r="M3650" i="4" s="1"/>
  <c r="A3651" i="9"/>
  <c r="B3651" i="9" s="1"/>
  <c r="O3649" i="4" s="1"/>
  <c r="M3649" i="4" s="1"/>
  <c r="A3650" i="9"/>
  <c r="B3650" i="9" s="1"/>
  <c r="O3648" i="4" s="1"/>
  <c r="M3648" i="4" s="1"/>
  <c r="A3649" i="9"/>
  <c r="B3649" i="9" s="1"/>
  <c r="O3647" i="4" s="1"/>
  <c r="M3647" i="4" s="1"/>
  <c r="A3648" i="9"/>
  <c r="B3648" i="9" s="1"/>
  <c r="O3646" i="4" s="1"/>
  <c r="M3646" i="4" s="1"/>
  <c r="A3647" i="9"/>
  <c r="B3647" i="9" s="1"/>
  <c r="O3645" i="4" s="1"/>
  <c r="M3645" i="4" s="1"/>
  <c r="A3646" i="9"/>
  <c r="B3646" i="9" s="1"/>
  <c r="O3644" i="4" s="1"/>
  <c r="M3644" i="4" s="1"/>
  <c r="A3645" i="9"/>
  <c r="B3645" i="9" s="1"/>
  <c r="O3643" i="4" s="1"/>
  <c r="M3643" i="4" s="1"/>
  <c r="A3644" i="9"/>
  <c r="B3644" i="9" s="1"/>
  <c r="O3642" i="4" s="1"/>
  <c r="M3642" i="4" s="1"/>
  <c r="A3643" i="9"/>
  <c r="B3643" i="9" s="1"/>
  <c r="O3641" i="4" s="1"/>
  <c r="M3641" i="4" s="1"/>
  <c r="A3642" i="9"/>
  <c r="B3642" i="9" s="1"/>
  <c r="O3640" i="4" s="1"/>
  <c r="M3640" i="4" s="1"/>
  <c r="A3641" i="9"/>
  <c r="B3641" i="9" s="1"/>
  <c r="O3639" i="4" s="1"/>
  <c r="M3639" i="4" s="1"/>
  <c r="A3640" i="9"/>
  <c r="B3640" i="9" s="1"/>
  <c r="O3638" i="4" s="1"/>
  <c r="M3638" i="4" s="1"/>
  <c r="A3639" i="9"/>
  <c r="B3639" i="9" s="1"/>
  <c r="O3637" i="4" s="1"/>
  <c r="M3637" i="4" s="1"/>
  <c r="A3638" i="9"/>
  <c r="B3638" i="9" s="1"/>
  <c r="O3636" i="4" s="1"/>
  <c r="M3636" i="4" s="1"/>
  <c r="A3637" i="9"/>
  <c r="B3637" i="9" s="1"/>
  <c r="O3635" i="4" s="1"/>
  <c r="M3635" i="4" s="1"/>
  <c r="A3636" i="9"/>
  <c r="B3636" i="9" s="1"/>
  <c r="O3634" i="4" s="1"/>
  <c r="M3634" i="4" s="1"/>
  <c r="A3635" i="9"/>
  <c r="B3635" i="9" s="1"/>
  <c r="O3633" i="4" s="1"/>
  <c r="M3633" i="4" s="1"/>
  <c r="A3634" i="9"/>
  <c r="B3634" i="9" s="1"/>
  <c r="O3632" i="4" s="1"/>
  <c r="M3632" i="4" s="1"/>
  <c r="A3633" i="9"/>
  <c r="B3633" i="9" s="1"/>
  <c r="O3631" i="4" s="1"/>
  <c r="M3631" i="4" s="1"/>
  <c r="A3632" i="9"/>
  <c r="B3632" i="9" s="1"/>
  <c r="O3630" i="4" s="1"/>
  <c r="M3630" i="4" s="1"/>
  <c r="A3631" i="9"/>
  <c r="B3631" i="9" s="1"/>
  <c r="O3629" i="4" s="1"/>
  <c r="M3629" i="4" s="1"/>
  <c r="A3630" i="9"/>
  <c r="B3630" i="9" s="1"/>
  <c r="O3628" i="4" s="1"/>
  <c r="M3628" i="4" s="1"/>
  <c r="A3629" i="9"/>
  <c r="B3629" i="9" s="1"/>
  <c r="O3627" i="4" s="1"/>
  <c r="M3627" i="4" s="1"/>
  <c r="A3628" i="9"/>
  <c r="B3628" i="9" s="1"/>
  <c r="O3626" i="4" s="1"/>
  <c r="M3626" i="4" s="1"/>
  <c r="A3627" i="9"/>
  <c r="B3627" i="9" s="1"/>
  <c r="O3625" i="4" s="1"/>
  <c r="M3625" i="4" s="1"/>
  <c r="A3626" i="9"/>
  <c r="B3626" i="9" s="1"/>
  <c r="O3624" i="4" s="1"/>
  <c r="M3624" i="4" s="1"/>
  <c r="A3625" i="9"/>
  <c r="B3625" i="9" s="1"/>
  <c r="O3623" i="4" s="1"/>
  <c r="M3623" i="4" s="1"/>
  <c r="A3624" i="9"/>
  <c r="B3624" i="9" s="1"/>
  <c r="O3622" i="4" s="1"/>
  <c r="M3622" i="4" s="1"/>
  <c r="A3623" i="9"/>
  <c r="B3623" i="9" s="1"/>
  <c r="O3621" i="4" s="1"/>
  <c r="M3621" i="4" s="1"/>
  <c r="A3622" i="9"/>
  <c r="B3622" i="9" s="1"/>
  <c r="O3620" i="4" s="1"/>
  <c r="M3620" i="4" s="1"/>
  <c r="A3621" i="9"/>
  <c r="B3621" i="9" s="1"/>
  <c r="O3619" i="4" s="1"/>
  <c r="M3619" i="4" s="1"/>
  <c r="A3620" i="9"/>
  <c r="B3620" i="9" s="1"/>
  <c r="O3618" i="4" s="1"/>
  <c r="M3618" i="4" s="1"/>
  <c r="A3619" i="9"/>
  <c r="B3619" i="9" s="1"/>
  <c r="O3617" i="4" s="1"/>
  <c r="M3617" i="4" s="1"/>
  <c r="A3618" i="9"/>
  <c r="B3618" i="9" s="1"/>
  <c r="O3616" i="4" s="1"/>
  <c r="M3616" i="4" s="1"/>
  <c r="A3617" i="9"/>
  <c r="B3617" i="9" s="1"/>
  <c r="O3615" i="4" s="1"/>
  <c r="M3615" i="4" s="1"/>
  <c r="A3616" i="9"/>
  <c r="B3616" i="9" s="1"/>
  <c r="O3614" i="4" s="1"/>
  <c r="M3614" i="4" s="1"/>
  <c r="A3615" i="9"/>
  <c r="B3615" i="9" s="1"/>
  <c r="O3613" i="4" s="1"/>
  <c r="M3613" i="4" s="1"/>
  <c r="A3614" i="9"/>
  <c r="B3614" i="9" s="1"/>
  <c r="O3612" i="4" s="1"/>
  <c r="M3612" i="4" s="1"/>
  <c r="A3613" i="9"/>
  <c r="B3613" i="9" s="1"/>
  <c r="O3611" i="4" s="1"/>
  <c r="M3611" i="4" s="1"/>
  <c r="A3612" i="9"/>
  <c r="B3612" i="9" s="1"/>
  <c r="O3610" i="4" s="1"/>
  <c r="M3610" i="4" s="1"/>
  <c r="A3611" i="9"/>
  <c r="B3611" i="9" s="1"/>
  <c r="O3609" i="4" s="1"/>
  <c r="M3609" i="4" s="1"/>
  <c r="A3610" i="9"/>
  <c r="B3610" i="9" s="1"/>
  <c r="O3608" i="4" s="1"/>
  <c r="M3608" i="4" s="1"/>
  <c r="A3609" i="9"/>
  <c r="B3609" i="9" s="1"/>
  <c r="O3607" i="4" s="1"/>
  <c r="M3607" i="4" s="1"/>
  <c r="A3608" i="9"/>
  <c r="B3608" i="9" s="1"/>
  <c r="O3606" i="4" s="1"/>
  <c r="M3606" i="4" s="1"/>
  <c r="A3607" i="9"/>
  <c r="B3607" i="9" s="1"/>
  <c r="O3605" i="4" s="1"/>
  <c r="M3605" i="4" s="1"/>
  <c r="A3606" i="9"/>
  <c r="B3606" i="9" s="1"/>
  <c r="O3604" i="4" s="1"/>
  <c r="M3604" i="4" s="1"/>
  <c r="A3605" i="9"/>
  <c r="B3605" i="9" s="1"/>
  <c r="O3603" i="4" s="1"/>
  <c r="M3603" i="4" s="1"/>
  <c r="A3604" i="9"/>
  <c r="B3604" i="9" s="1"/>
  <c r="O3602" i="4" s="1"/>
  <c r="M3602" i="4" s="1"/>
  <c r="A3603" i="9"/>
  <c r="B3603" i="9" s="1"/>
  <c r="O3601" i="4" s="1"/>
  <c r="M3601" i="4" s="1"/>
  <c r="A3602" i="9"/>
  <c r="B3602" i="9" s="1"/>
  <c r="O3600" i="4" s="1"/>
  <c r="M3600" i="4" s="1"/>
  <c r="A3601" i="9"/>
  <c r="B3601" i="9" s="1"/>
  <c r="O3599" i="4" s="1"/>
  <c r="M3599" i="4" s="1"/>
  <c r="A3600" i="9"/>
  <c r="B3600" i="9" s="1"/>
  <c r="O3598" i="4" s="1"/>
  <c r="M3598" i="4" s="1"/>
  <c r="A3599" i="9"/>
  <c r="B3599" i="9" s="1"/>
  <c r="O3597" i="4" s="1"/>
  <c r="M3597" i="4" s="1"/>
  <c r="A3598" i="9"/>
  <c r="B3598" i="9" s="1"/>
  <c r="O3596" i="4" s="1"/>
  <c r="M3596" i="4" s="1"/>
  <c r="A3597" i="9"/>
  <c r="B3597" i="9" s="1"/>
  <c r="O3595" i="4" s="1"/>
  <c r="M3595" i="4" s="1"/>
  <c r="A3596" i="9"/>
  <c r="B3596" i="9" s="1"/>
  <c r="O3594" i="4" s="1"/>
  <c r="M3594" i="4" s="1"/>
  <c r="A3595" i="9"/>
  <c r="B3595" i="9" s="1"/>
  <c r="O3593" i="4" s="1"/>
  <c r="M3593" i="4" s="1"/>
  <c r="A3594" i="9"/>
  <c r="B3594" i="9" s="1"/>
  <c r="O3592" i="4" s="1"/>
  <c r="M3592" i="4" s="1"/>
  <c r="A3593" i="9"/>
  <c r="B3593" i="9" s="1"/>
  <c r="O3591" i="4" s="1"/>
  <c r="M3591" i="4" s="1"/>
  <c r="A3592" i="9"/>
  <c r="B3592" i="9" s="1"/>
  <c r="O3590" i="4" s="1"/>
  <c r="M3590" i="4" s="1"/>
  <c r="A3591" i="9"/>
  <c r="B3591" i="9" s="1"/>
  <c r="O3589" i="4" s="1"/>
  <c r="M3589" i="4" s="1"/>
  <c r="A3590" i="9"/>
  <c r="B3590" i="9" s="1"/>
  <c r="O3588" i="4" s="1"/>
  <c r="M3588" i="4" s="1"/>
  <c r="A3589" i="9"/>
  <c r="B3589" i="9" s="1"/>
  <c r="O3587" i="4" s="1"/>
  <c r="M3587" i="4" s="1"/>
  <c r="A3588" i="9"/>
  <c r="B3588" i="9" s="1"/>
  <c r="O3586" i="4" s="1"/>
  <c r="M3586" i="4" s="1"/>
  <c r="A3587" i="9"/>
  <c r="B3587" i="9" s="1"/>
  <c r="O3585" i="4" s="1"/>
  <c r="M3585" i="4" s="1"/>
  <c r="A3586" i="9"/>
  <c r="B3586" i="9" s="1"/>
  <c r="O3584" i="4" s="1"/>
  <c r="M3584" i="4" s="1"/>
  <c r="A3585" i="9"/>
  <c r="B3585" i="9" s="1"/>
  <c r="O3583" i="4" s="1"/>
  <c r="M3583" i="4" s="1"/>
  <c r="A3584" i="9"/>
  <c r="B3584" i="9" s="1"/>
  <c r="O3582" i="4" s="1"/>
  <c r="M3582" i="4" s="1"/>
  <c r="A3583" i="9"/>
  <c r="B3583" i="9" s="1"/>
  <c r="O3581" i="4" s="1"/>
  <c r="M3581" i="4" s="1"/>
  <c r="A3582" i="9"/>
  <c r="B3582" i="9" s="1"/>
  <c r="O3580" i="4" s="1"/>
  <c r="M3580" i="4" s="1"/>
  <c r="A3581" i="9"/>
  <c r="B3581" i="9" s="1"/>
  <c r="O3579" i="4" s="1"/>
  <c r="M3579" i="4" s="1"/>
  <c r="A3580" i="9"/>
  <c r="B3580" i="9" s="1"/>
  <c r="O3578" i="4" s="1"/>
  <c r="M3578" i="4" s="1"/>
  <c r="A3579" i="9"/>
  <c r="B3579" i="9" s="1"/>
  <c r="O3577" i="4" s="1"/>
  <c r="M3577" i="4" s="1"/>
  <c r="A3578" i="9"/>
  <c r="B3578" i="9" s="1"/>
  <c r="O3576" i="4" s="1"/>
  <c r="M3576" i="4" s="1"/>
  <c r="A3577" i="9"/>
  <c r="B3577" i="9" s="1"/>
  <c r="O3575" i="4" s="1"/>
  <c r="M3575" i="4" s="1"/>
  <c r="A3576" i="9"/>
  <c r="B3576" i="9" s="1"/>
  <c r="O3574" i="4" s="1"/>
  <c r="M3574" i="4" s="1"/>
  <c r="A3575" i="9"/>
  <c r="B3575" i="9" s="1"/>
  <c r="O3573" i="4" s="1"/>
  <c r="M3573" i="4" s="1"/>
  <c r="A3574" i="9"/>
  <c r="B3574" i="9" s="1"/>
  <c r="O3572" i="4" s="1"/>
  <c r="M3572" i="4" s="1"/>
  <c r="A3573" i="9"/>
  <c r="B3573" i="9" s="1"/>
  <c r="O3571" i="4" s="1"/>
  <c r="M3571" i="4" s="1"/>
  <c r="A3572" i="9"/>
  <c r="B3572" i="9" s="1"/>
  <c r="O3570" i="4" s="1"/>
  <c r="M3570" i="4" s="1"/>
  <c r="A3571" i="9"/>
  <c r="B3571" i="9" s="1"/>
  <c r="O3569" i="4" s="1"/>
  <c r="M3569" i="4" s="1"/>
  <c r="A3570" i="9"/>
  <c r="B3570" i="9" s="1"/>
  <c r="O3568" i="4" s="1"/>
  <c r="M3568" i="4" s="1"/>
  <c r="A3569" i="9"/>
  <c r="B3569" i="9" s="1"/>
  <c r="O3567" i="4" s="1"/>
  <c r="M3567" i="4" s="1"/>
  <c r="A3568" i="9"/>
  <c r="B3568" i="9" s="1"/>
  <c r="O3566" i="4" s="1"/>
  <c r="M3566" i="4" s="1"/>
  <c r="A3567" i="9"/>
  <c r="B3567" i="9" s="1"/>
  <c r="O3565" i="4" s="1"/>
  <c r="M3565" i="4" s="1"/>
  <c r="A3566" i="9"/>
  <c r="B3566" i="9" s="1"/>
  <c r="O3564" i="4" s="1"/>
  <c r="M3564" i="4" s="1"/>
  <c r="A3565" i="9"/>
  <c r="B3565" i="9" s="1"/>
  <c r="O3563" i="4" s="1"/>
  <c r="M3563" i="4" s="1"/>
  <c r="A3564" i="9"/>
  <c r="B3564" i="9" s="1"/>
  <c r="O3562" i="4" s="1"/>
  <c r="M3562" i="4" s="1"/>
  <c r="A3563" i="9"/>
  <c r="B3563" i="9" s="1"/>
  <c r="O3561" i="4" s="1"/>
  <c r="M3561" i="4" s="1"/>
  <c r="A3562" i="9"/>
  <c r="B3562" i="9" s="1"/>
  <c r="O3560" i="4" s="1"/>
  <c r="M3560" i="4" s="1"/>
  <c r="A3561" i="9"/>
  <c r="B3561" i="9" s="1"/>
  <c r="O3559" i="4" s="1"/>
  <c r="M3559" i="4" s="1"/>
  <c r="A3560" i="9"/>
  <c r="B3560" i="9" s="1"/>
  <c r="O3558" i="4" s="1"/>
  <c r="M3558" i="4" s="1"/>
  <c r="A3559" i="9"/>
  <c r="B3559" i="9" s="1"/>
  <c r="O3557" i="4" s="1"/>
  <c r="M3557" i="4" s="1"/>
  <c r="A3558" i="9"/>
  <c r="B3558" i="9" s="1"/>
  <c r="O3556" i="4" s="1"/>
  <c r="M3556" i="4" s="1"/>
  <c r="A3557" i="9"/>
  <c r="B3557" i="9" s="1"/>
  <c r="O3555" i="4" s="1"/>
  <c r="M3555" i="4" s="1"/>
  <c r="A3556" i="9"/>
  <c r="B3556" i="9" s="1"/>
  <c r="O3554" i="4" s="1"/>
  <c r="M3554" i="4" s="1"/>
  <c r="A3555" i="9"/>
  <c r="B3555" i="9" s="1"/>
  <c r="O3553" i="4" s="1"/>
  <c r="M3553" i="4" s="1"/>
  <c r="A3554" i="9"/>
  <c r="B3554" i="9" s="1"/>
  <c r="O3552" i="4" s="1"/>
  <c r="M3552" i="4" s="1"/>
  <c r="A3553" i="9"/>
  <c r="B3553" i="9" s="1"/>
  <c r="O3551" i="4" s="1"/>
  <c r="M3551" i="4" s="1"/>
  <c r="A3552" i="9"/>
  <c r="B3552" i="9" s="1"/>
  <c r="O3550" i="4" s="1"/>
  <c r="M3550" i="4" s="1"/>
  <c r="A3551" i="9"/>
  <c r="B3551" i="9" s="1"/>
  <c r="O3549" i="4" s="1"/>
  <c r="M3549" i="4" s="1"/>
  <c r="A3550" i="9"/>
  <c r="B3550" i="9" s="1"/>
  <c r="O3548" i="4" s="1"/>
  <c r="M3548" i="4" s="1"/>
  <c r="A3549" i="9"/>
  <c r="B3549" i="9" s="1"/>
  <c r="O3547" i="4" s="1"/>
  <c r="M3547" i="4" s="1"/>
  <c r="A3548" i="9"/>
  <c r="B3548" i="9" s="1"/>
  <c r="O3546" i="4" s="1"/>
  <c r="M3546" i="4" s="1"/>
  <c r="A3547" i="9"/>
  <c r="B3547" i="9" s="1"/>
  <c r="O3545" i="4" s="1"/>
  <c r="M3545" i="4" s="1"/>
  <c r="A3546" i="9"/>
  <c r="B3546" i="9" s="1"/>
  <c r="O3544" i="4" s="1"/>
  <c r="M3544" i="4" s="1"/>
  <c r="A3545" i="9"/>
  <c r="B3545" i="9" s="1"/>
  <c r="O3543" i="4" s="1"/>
  <c r="M3543" i="4" s="1"/>
  <c r="A3544" i="9"/>
  <c r="B3544" i="9" s="1"/>
  <c r="O3542" i="4" s="1"/>
  <c r="M3542" i="4" s="1"/>
  <c r="A3543" i="9"/>
  <c r="B3543" i="9" s="1"/>
  <c r="O3541" i="4" s="1"/>
  <c r="M3541" i="4" s="1"/>
  <c r="A3542" i="9"/>
  <c r="B3542" i="9" s="1"/>
  <c r="O3540" i="4" s="1"/>
  <c r="M3540" i="4" s="1"/>
  <c r="A3541" i="9"/>
  <c r="B3541" i="9" s="1"/>
  <c r="O3539" i="4" s="1"/>
  <c r="M3539" i="4" s="1"/>
  <c r="A3540" i="9"/>
  <c r="B3540" i="9" s="1"/>
  <c r="O3538" i="4" s="1"/>
  <c r="M3538" i="4" s="1"/>
  <c r="A3539" i="9"/>
  <c r="B3539" i="9" s="1"/>
  <c r="O3537" i="4" s="1"/>
  <c r="M3537" i="4" s="1"/>
  <c r="A3538" i="9"/>
  <c r="B3538" i="9" s="1"/>
  <c r="O3536" i="4" s="1"/>
  <c r="M3536" i="4" s="1"/>
  <c r="A3537" i="9"/>
  <c r="B3537" i="9" s="1"/>
  <c r="O3535" i="4" s="1"/>
  <c r="M3535" i="4" s="1"/>
  <c r="A3536" i="9"/>
  <c r="B3536" i="9" s="1"/>
  <c r="O3534" i="4" s="1"/>
  <c r="M3534" i="4" s="1"/>
  <c r="A3535" i="9"/>
  <c r="B3535" i="9" s="1"/>
  <c r="O3533" i="4" s="1"/>
  <c r="M3533" i="4" s="1"/>
  <c r="A3534" i="9"/>
  <c r="B3534" i="9" s="1"/>
  <c r="O3532" i="4" s="1"/>
  <c r="M3532" i="4" s="1"/>
  <c r="A3533" i="9"/>
  <c r="B3533" i="9" s="1"/>
  <c r="O3531" i="4" s="1"/>
  <c r="M3531" i="4" s="1"/>
  <c r="A3532" i="9"/>
  <c r="B3532" i="9" s="1"/>
  <c r="O3530" i="4" s="1"/>
  <c r="M3530" i="4" s="1"/>
  <c r="A3531" i="9"/>
  <c r="B3531" i="9" s="1"/>
  <c r="O3529" i="4" s="1"/>
  <c r="M3529" i="4" s="1"/>
  <c r="A3530" i="9"/>
  <c r="B3530" i="9" s="1"/>
  <c r="O3528" i="4" s="1"/>
  <c r="M3528" i="4" s="1"/>
  <c r="A3529" i="9"/>
  <c r="B3529" i="9" s="1"/>
  <c r="O3527" i="4" s="1"/>
  <c r="M3527" i="4" s="1"/>
  <c r="A3528" i="9"/>
  <c r="B3528" i="9" s="1"/>
  <c r="O3526" i="4" s="1"/>
  <c r="M3526" i="4" s="1"/>
  <c r="A3527" i="9"/>
  <c r="B3527" i="9" s="1"/>
  <c r="O3525" i="4" s="1"/>
  <c r="M3525" i="4" s="1"/>
  <c r="A3526" i="9"/>
  <c r="B3526" i="9" s="1"/>
  <c r="O3524" i="4" s="1"/>
  <c r="M3524" i="4" s="1"/>
  <c r="A3525" i="9"/>
  <c r="B3525" i="9" s="1"/>
  <c r="O3523" i="4" s="1"/>
  <c r="M3523" i="4" s="1"/>
  <c r="A3524" i="9"/>
  <c r="B3524" i="9" s="1"/>
  <c r="O3522" i="4" s="1"/>
  <c r="M3522" i="4" s="1"/>
  <c r="A3523" i="9"/>
  <c r="B3523" i="9" s="1"/>
  <c r="O3521" i="4" s="1"/>
  <c r="M3521" i="4" s="1"/>
  <c r="A3522" i="9"/>
  <c r="B3522" i="9" s="1"/>
  <c r="O3520" i="4" s="1"/>
  <c r="M3520" i="4" s="1"/>
  <c r="A3521" i="9"/>
  <c r="B3521" i="9" s="1"/>
  <c r="O3519" i="4" s="1"/>
  <c r="M3519" i="4" s="1"/>
  <c r="A3520" i="9"/>
  <c r="B3520" i="9" s="1"/>
  <c r="O3518" i="4" s="1"/>
  <c r="M3518" i="4" s="1"/>
  <c r="A3519" i="9"/>
  <c r="B3519" i="9" s="1"/>
  <c r="O3517" i="4" s="1"/>
  <c r="M3517" i="4" s="1"/>
  <c r="A3518" i="9"/>
  <c r="B3518" i="9" s="1"/>
  <c r="O3516" i="4" s="1"/>
  <c r="M3516" i="4" s="1"/>
  <c r="A3517" i="9"/>
  <c r="B3517" i="9" s="1"/>
  <c r="O3515" i="4" s="1"/>
  <c r="M3515" i="4" s="1"/>
  <c r="A3516" i="9"/>
  <c r="B3516" i="9" s="1"/>
  <c r="O3514" i="4" s="1"/>
  <c r="M3514" i="4" s="1"/>
  <c r="A3515" i="9"/>
  <c r="B3515" i="9" s="1"/>
  <c r="O3513" i="4" s="1"/>
  <c r="M3513" i="4" s="1"/>
  <c r="A3514" i="9"/>
  <c r="B3514" i="9" s="1"/>
  <c r="O3512" i="4" s="1"/>
  <c r="M3512" i="4" s="1"/>
  <c r="A3513" i="9"/>
  <c r="B3513" i="9" s="1"/>
  <c r="O3511" i="4" s="1"/>
  <c r="M3511" i="4" s="1"/>
  <c r="A3512" i="9"/>
  <c r="B3512" i="9" s="1"/>
  <c r="O3510" i="4" s="1"/>
  <c r="M3510" i="4" s="1"/>
  <c r="A3511" i="9"/>
  <c r="B3511" i="9" s="1"/>
  <c r="O3509" i="4" s="1"/>
  <c r="M3509" i="4" s="1"/>
  <c r="A3510" i="9"/>
  <c r="B3510" i="9" s="1"/>
  <c r="O3508" i="4" s="1"/>
  <c r="M3508" i="4" s="1"/>
  <c r="A3509" i="9"/>
  <c r="B3509" i="9" s="1"/>
  <c r="O3507" i="4" s="1"/>
  <c r="M3507" i="4" s="1"/>
  <c r="A3508" i="9"/>
  <c r="B3508" i="9" s="1"/>
  <c r="O3506" i="4" s="1"/>
  <c r="M3506" i="4" s="1"/>
  <c r="A3507" i="9"/>
  <c r="B3507" i="9" s="1"/>
  <c r="O3505" i="4" s="1"/>
  <c r="M3505" i="4" s="1"/>
  <c r="A3506" i="9"/>
  <c r="B3506" i="9" s="1"/>
  <c r="O3504" i="4" s="1"/>
  <c r="M3504" i="4" s="1"/>
  <c r="A3505" i="9"/>
  <c r="B3505" i="9" s="1"/>
  <c r="O3503" i="4" s="1"/>
  <c r="M3503" i="4" s="1"/>
  <c r="A3504" i="9"/>
  <c r="B3504" i="9" s="1"/>
  <c r="O3502" i="4" s="1"/>
  <c r="M3502" i="4" s="1"/>
  <c r="A3503" i="9"/>
  <c r="B3503" i="9" s="1"/>
  <c r="O3501" i="4" s="1"/>
  <c r="M3501" i="4" s="1"/>
  <c r="A3502" i="9"/>
  <c r="B3502" i="9" s="1"/>
  <c r="O3500" i="4" s="1"/>
  <c r="M3500" i="4" s="1"/>
  <c r="A3501" i="9"/>
  <c r="B3501" i="9" s="1"/>
  <c r="O3499" i="4" s="1"/>
  <c r="M3499" i="4" s="1"/>
  <c r="A3500" i="9"/>
  <c r="B3500" i="9" s="1"/>
  <c r="O3498" i="4" s="1"/>
  <c r="M3498" i="4" s="1"/>
  <c r="A3499" i="9"/>
  <c r="B3499" i="9" s="1"/>
  <c r="O3497" i="4" s="1"/>
  <c r="M3497" i="4" s="1"/>
  <c r="A3498" i="9"/>
  <c r="B3498" i="9" s="1"/>
  <c r="O3496" i="4" s="1"/>
  <c r="M3496" i="4" s="1"/>
  <c r="A3497" i="9"/>
  <c r="B3497" i="9" s="1"/>
  <c r="O3495" i="4" s="1"/>
  <c r="M3495" i="4" s="1"/>
  <c r="A3496" i="9"/>
  <c r="B3496" i="9" s="1"/>
  <c r="O3494" i="4" s="1"/>
  <c r="M3494" i="4" s="1"/>
  <c r="A3495" i="9"/>
  <c r="B3495" i="9" s="1"/>
  <c r="O3493" i="4" s="1"/>
  <c r="M3493" i="4" s="1"/>
  <c r="A3494" i="9"/>
  <c r="B3494" i="9" s="1"/>
  <c r="O3492" i="4" s="1"/>
  <c r="M3492" i="4" s="1"/>
  <c r="A3493" i="9"/>
  <c r="B3493" i="9" s="1"/>
  <c r="O3491" i="4" s="1"/>
  <c r="M3491" i="4" s="1"/>
  <c r="A3492" i="9"/>
  <c r="B3492" i="9" s="1"/>
  <c r="O3490" i="4" s="1"/>
  <c r="M3490" i="4" s="1"/>
  <c r="A3491" i="9"/>
  <c r="B3491" i="9" s="1"/>
  <c r="O3489" i="4" s="1"/>
  <c r="M3489" i="4" s="1"/>
  <c r="A3490" i="9"/>
  <c r="B3490" i="9" s="1"/>
  <c r="O3488" i="4" s="1"/>
  <c r="M3488" i="4" s="1"/>
  <c r="A3489" i="9"/>
  <c r="B3489" i="9" s="1"/>
  <c r="O3487" i="4" s="1"/>
  <c r="M3487" i="4" s="1"/>
  <c r="A3488" i="9"/>
  <c r="B3488" i="9" s="1"/>
  <c r="O3486" i="4" s="1"/>
  <c r="M3486" i="4" s="1"/>
  <c r="A3487" i="9"/>
  <c r="B3487" i="9" s="1"/>
  <c r="O3485" i="4" s="1"/>
  <c r="M3485" i="4" s="1"/>
  <c r="A3486" i="9"/>
  <c r="B3486" i="9" s="1"/>
  <c r="O3484" i="4" s="1"/>
  <c r="M3484" i="4" s="1"/>
  <c r="A3485" i="9"/>
  <c r="B3485" i="9" s="1"/>
  <c r="O3483" i="4" s="1"/>
  <c r="M3483" i="4" s="1"/>
  <c r="A3484" i="9"/>
  <c r="B3484" i="9" s="1"/>
  <c r="O3482" i="4" s="1"/>
  <c r="M3482" i="4" s="1"/>
  <c r="A3483" i="9"/>
  <c r="B3483" i="9" s="1"/>
  <c r="O3481" i="4" s="1"/>
  <c r="M3481" i="4" s="1"/>
  <c r="A3482" i="9"/>
  <c r="B3482" i="9" s="1"/>
  <c r="O3480" i="4" s="1"/>
  <c r="M3480" i="4" s="1"/>
  <c r="A3481" i="9"/>
  <c r="B3481" i="9" s="1"/>
  <c r="O3479" i="4" s="1"/>
  <c r="M3479" i="4" s="1"/>
  <c r="A3480" i="9"/>
  <c r="B3480" i="9" s="1"/>
  <c r="O3478" i="4" s="1"/>
  <c r="M3478" i="4" s="1"/>
  <c r="A3479" i="9"/>
  <c r="B3479" i="9" s="1"/>
  <c r="O3477" i="4" s="1"/>
  <c r="M3477" i="4" s="1"/>
  <c r="A3478" i="9"/>
  <c r="B3478" i="9" s="1"/>
  <c r="O3476" i="4" s="1"/>
  <c r="M3476" i="4" s="1"/>
  <c r="A3477" i="9"/>
  <c r="B3477" i="9" s="1"/>
  <c r="O3475" i="4" s="1"/>
  <c r="M3475" i="4" s="1"/>
  <c r="A3476" i="9"/>
  <c r="B3476" i="9" s="1"/>
  <c r="O3474" i="4" s="1"/>
  <c r="M3474" i="4" s="1"/>
  <c r="A3475" i="9"/>
  <c r="B3475" i="9" s="1"/>
  <c r="O3473" i="4" s="1"/>
  <c r="M3473" i="4" s="1"/>
  <c r="A3474" i="9"/>
  <c r="B3474" i="9" s="1"/>
  <c r="O3472" i="4" s="1"/>
  <c r="M3472" i="4" s="1"/>
  <c r="A3473" i="9"/>
  <c r="B3473" i="9" s="1"/>
  <c r="O3471" i="4" s="1"/>
  <c r="M3471" i="4" s="1"/>
  <c r="A3472" i="9"/>
  <c r="B3472" i="9" s="1"/>
  <c r="O3470" i="4" s="1"/>
  <c r="M3470" i="4" s="1"/>
  <c r="A3471" i="9"/>
  <c r="B3471" i="9" s="1"/>
  <c r="O3469" i="4" s="1"/>
  <c r="M3469" i="4" s="1"/>
  <c r="A3470" i="9"/>
  <c r="B3470" i="9" s="1"/>
  <c r="O3468" i="4" s="1"/>
  <c r="M3468" i="4" s="1"/>
  <c r="A3469" i="9"/>
  <c r="B3469" i="9" s="1"/>
  <c r="O3467" i="4" s="1"/>
  <c r="M3467" i="4" s="1"/>
  <c r="A3468" i="9"/>
  <c r="B3468" i="9" s="1"/>
  <c r="O3466" i="4" s="1"/>
  <c r="M3466" i="4" s="1"/>
  <c r="A3467" i="9"/>
  <c r="B3467" i="9" s="1"/>
  <c r="O3465" i="4" s="1"/>
  <c r="M3465" i="4" s="1"/>
  <c r="A3466" i="9"/>
  <c r="B3466" i="9" s="1"/>
  <c r="O3464" i="4" s="1"/>
  <c r="M3464" i="4" s="1"/>
  <c r="A3465" i="9"/>
  <c r="B3465" i="9" s="1"/>
  <c r="O3463" i="4" s="1"/>
  <c r="M3463" i="4" s="1"/>
  <c r="A3464" i="9"/>
  <c r="B3464" i="9" s="1"/>
  <c r="O3462" i="4" s="1"/>
  <c r="M3462" i="4" s="1"/>
  <c r="A3463" i="9"/>
  <c r="B3463" i="9" s="1"/>
  <c r="O3461" i="4" s="1"/>
  <c r="M3461" i="4" s="1"/>
  <c r="A3462" i="9"/>
  <c r="B3462" i="9" s="1"/>
  <c r="O3460" i="4" s="1"/>
  <c r="M3460" i="4" s="1"/>
  <c r="A3461" i="9"/>
  <c r="B3461" i="9" s="1"/>
  <c r="O3459" i="4" s="1"/>
  <c r="M3459" i="4" s="1"/>
  <c r="A3460" i="9"/>
  <c r="B3460" i="9" s="1"/>
  <c r="O3458" i="4" s="1"/>
  <c r="M3458" i="4" s="1"/>
  <c r="A3459" i="9"/>
  <c r="B3459" i="9" s="1"/>
  <c r="O3457" i="4" s="1"/>
  <c r="M3457" i="4" s="1"/>
  <c r="A3458" i="9"/>
  <c r="B3458" i="9" s="1"/>
  <c r="O3456" i="4" s="1"/>
  <c r="M3456" i="4" s="1"/>
  <c r="A3457" i="9"/>
  <c r="B3457" i="9" s="1"/>
  <c r="O3455" i="4" s="1"/>
  <c r="M3455" i="4" s="1"/>
  <c r="A3456" i="9"/>
  <c r="B3456" i="9" s="1"/>
  <c r="O3454" i="4" s="1"/>
  <c r="M3454" i="4" s="1"/>
  <c r="A3455" i="9"/>
  <c r="B3455" i="9" s="1"/>
  <c r="O3453" i="4" s="1"/>
  <c r="M3453" i="4" s="1"/>
  <c r="A3454" i="9"/>
  <c r="B3454" i="9" s="1"/>
  <c r="O3452" i="4" s="1"/>
  <c r="M3452" i="4" s="1"/>
  <c r="A3453" i="9"/>
  <c r="B3453" i="9" s="1"/>
  <c r="O3451" i="4" s="1"/>
  <c r="M3451" i="4" s="1"/>
  <c r="A3452" i="9"/>
  <c r="B3452" i="9" s="1"/>
  <c r="O3450" i="4" s="1"/>
  <c r="M3450" i="4" s="1"/>
  <c r="A3451" i="9"/>
  <c r="B3451" i="9" s="1"/>
  <c r="O3449" i="4" s="1"/>
  <c r="M3449" i="4" s="1"/>
  <c r="A3450" i="9"/>
  <c r="B3450" i="9" s="1"/>
  <c r="O3448" i="4" s="1"/>
  <c r="M3448" i="4" s="1"/>
  <c r="A3449" i="9"/>
  <c r="B3449" i="9" s="1"/>
  <c r="O3447" i="4" s="1"/>
  <c r="M3447" i="4" s="1"/>
  <c r="A3448" i="9"/>
  <c r="B3448" i="9" s="1"/>
  <c r="O3446" i="4" s="1"/>
  <c r="M3446" i="4" s="1"/>
  <c r="A3447" i="9"/>
  <c r="B3447" i="9" s="1"/>
  <c r="O3445" i="4" s="1"/>
  <c r="M3445" i="4" s="1"/>
  <c r="A3446" i="9"/>
  <c r="B3446" i="9" s="1"/>
  <c r="O3444" i="4" s="1"/>
  <c r="M3444" i="4" s="1"/>
  <c r="A3445" i="9"/>
  <c r="B3445" i="9" s="1"/>
  <c r="O3443" i="4" s="1"/>
  <c r="M3443" i="4" s="1"/>
  <c r="A3444" i="9"/>
  <c r="B3444" i="9" s="1"/>
  <c r="O3442" i="4" s="1"/>
  <c r="M3442" i="4" s="1"/>
  <c r="A3443" i="9"/>
  <c r="B3443" i="9" s="1"/>
  <c r="O3441" i="4" s="1"/>
  <c r="M3441" i="4" s="1"/>
  <c r="A3442" i="9"/>
  <c r="B3442" i="9" s="1"/>
  <c r="O3440" i="4" s="1"/>
  <c r="M3440" i="4" s="1"/>
  <c r="A3441" i="9"/>
  <c r="B3441" i="9" s="1"/>
  <c r="O3439" i="4" s="1"/>
  <c r="M3439" i="4" s="1"/>
  <c r="A3440" i="9"/>
  <c r="B3440" i="9" s="1"/>
  <c r="O3438" i="4" s="1"/>
  <c r="M3438" i="4" s="1"/>
  <c r="A3439" i="9"/>
  <c r="B3439" i="9" s="1"/>
  <c r="O3437" i="4" s="1"/>
  <c r="M3437" i="4" s="1"/>
  <c r="A3438" i="9"/>
  <c r="B3438" i="9" s="1"/>
  <c r="O3436" i="4" s="1"/>
  <c r="M3436" i="4" s="1"/>
  <c r="A3437" i="9"/>
  <c r="B3437" i="9" s="1"/>
  <c r="O3435" i="4" s="1"/>
  <c r="M3435" i="4" s="1"/>
  <c r="A3436" i="9"/>
  <c r="B3436" i="9" s="1"/>
  <c r="O3434" i="4" s="1"/>
  <c r="M3434" i="4" s="1"/>
  <c r="A3435" i="9"/>
  <c r="B3435" i="9" s="1"/>
  <c r="O3433" i="4" s="1"/>
  <c r="M3433" i="4" s="1"/>
  <c r="A3434" i="9"/>
  <c r="B3434" i="9" s="1"/>
  <c r="O3432" i="4" s="1"/>
  <c r="M3432" i="4" s="1"/>
  <c r="A3433" i="9"/>
  <c r="B3433" i="9" s="1"/>
  <c r="O3431" i="4" s="1"/>
  <c r="M3431" i="4" s="1"/>
  <c r="A3432" i="9"/>
  <c r="B3432" i="9" s="1"/>
  <c r="O3430" i="4" s="1"/>
  <c r="M3430" i="4" s="1"/>
  <c r="A3431" i="9"/>
  <c r="B3431" i="9" s="1"/>
  <c r="O3429" i="4" s="1"/>
  <c r="M3429" i="4" s="1"/>
  <c r="A3430" i="9"/>
  <c r="B3430" i="9" s="1"/>
  <c r="O3428" i="4" s="1"/>
  <c r="M3428" i="4" s="1"/>
  <c r="A3429" i="9"/>
  <c r="B3429" i="9" s="1"/>
  <c r="O3427" i="4" s="1"/>
  <c r="M3427" i="4" s="1"/>
  <c r="A3428" i="9"/>
  <c r="B3428" i="9" s="1"/>
  <c r="O3426" i="4" s="1"/>
  <c r="M3426" i="4" s="1"/>
  <c r="A3427" i="9"/>
  <c r="B3427" i="9" s="1"/>
  <c r="O3425" i="4" s="1"/>
  <c r="M3425" i="4" s="1"/>
  <c r="A3426" i="9"/>
  <c r="B3426" i="9" s="1"/>
  <c r="O3424" i="4" s="1"/>
  <c r="M3424" i="4" s="1"/>
  <c r="A3425" i="9"/>
  <c r="B3425" i="9" s="1"/>
  <c r="O3423" i="4" s="1"/>
  <c r="M3423" i="4" s="1"/>
  <c r="A3424" i="9"/>
  <c r="B3424" i="9" s="1"/>
  <c r="O3422" i="4" s="1"/>
  <c r="M3422" i="4" s="1"/>
  <c r="A3423" i="9"/>
  <c r="B3423" i="9" s="1"/>
  <c r="O3421" i="4" s="1"/>
  <c r="M3421" i="4" s="1"/>
  <c r="A3422" i="9"/>
  <c r="B3422" i="9" s="1"/>
  <c r="O3420" i="4" s="1"/>
  <c r="M3420" i="4" s="1"/>
  <c r="A3421" i="9"/>
  <c r="B3421" i="9" s="1"/>
  <c r="O3419" i="4" s="1"/>
  <c r="M3419" i="4" s="1"/>
  <c r="A3420" i="9"/>
  <c r="B3420" i="9" s="1"/>
  <c r="O3418" i="4" s="1"/>
  <c r="M3418" i="4" s="1"/>
  <c r="A3419" i="9"/>
  <c r="B3419" i="9" s="1"/>
  <c r="O3417" i="4" s="1"/>
  <c r="M3417" i="4" s="1"/>
  <c r="A3418" i="9"/>
  <c r="B3418" i="9" s="1"/>
  <c r="O3416" i="4" s="1"/>
  <c r="M3416" i="4" s="1"/>
  <c r="A3417" i="9"/>
  <c r="B3417" i="9" s="1"/>
  <c r="O3415" i="4" s="1"/>
  <c r="M3415" i="4" s="1"/>
  <c r="A3416" i="9"/>
  <c r="B3416" i="9" s="1"/>
  <c r="O3414" i="4" s="1"/>
  <c r="M3414" i="4" s="1"/>
  <c r="A3415" i="9"/>
  <c r="B3415" i="9" s="1"/>
  <c r="O3413" i="4" s="1"/>
  <c r="M3413" i="4" s="1"/>
  <c r="A3414" i="9"/>
  <c r="B3414" i="9" s="1"/>
  <c r="O3412" i="4" s="1"/>
  <c r="M3412" i="4" s="1"/>
  <c r="A3413" i="9"/>
  <c r="B3413" i="9" s="1"/>
  <c r="O3411" i="4" s="1"/>
  <c r="M3411" i="4" s="1"/>
  <c r="A3412" i="9"/>
  <c r="B3412" i="9" s="1"/>
  <c r="O3410" i="4" s="1"/>
  <c r="M3410" i="4" s="1"/>
  <c r="A3411" i="9"/>
  <c r="B3411" i="9" s="1"/>
  <c r="O3409" i="4" s="1"/>
  <c r="M3409" i="4" s="1"/>
  <c r="A3410" i="9"/>
  <c r="B3410" i="9" s="1"/>
  <c r="O3408" i="4" s="1"/>
  <c r="M3408" i="4" s="1"/>
  <c r="A3409" i="9"/>
  <c r="B3409" i="9" s="1"/>
  <c r="O3407" i="4" s="1"/>
  <c r="M3407" i="4" s="1"/>
  <c r="A3408" i="9"/>
  <c r="B3408" i="9" s="1"/>
  <c r="O3406" i="4" s="1"/>
  <c r="M3406" i="4" s="1"/>
  <c r="A3407" i="9"/>
  <c r="B3407" i="9" s="1"/>
  <c r="O3405" i="4" s="1"/>
  <c r="M3405" i="4" s="1"/>
  <c r="A3406" i="9"/>
  <c r="B3406" i="9" s="1"/>
  <c r="O3404" i="4" s="1"/>
  <c r="M3404" i="4" s="1"/>
  <c r="A3405" i="9"/>
  <c r="B3405" i="9" s="1"/>
  <c r="O3403" i="4" s="1"/>
  <c r="M3403" i="4" s="1"/>
  <c r="A3404" i="9"/>
  <c r="B3404" i="9" s="1"/>
  <c r="O3402" i="4" s="1"/>
  <c r="M3402" i="4" s="1"/>
  <c r="A3403" i="9"/>
  <c r="B3403" i="9" s="1"/>
  <c r="O3401" i="4" s="1"/>
  <c r="M3401" i="4" s="1"/>
  <c r="A3402" i="9"/>
  <c r="B3402" i="9" s="1"/>
  <c r="O3400" i="4" s="1"/>
  <c r="M3400" i="4" s="1"/>
  <c r="A3401" i="9"/>
  <c r="B3401" i="9" s="1"/>
  <c r="O3399" i="4" s="1"/>
  <c r="M3399" i="4" s="1"/>
  <c r="A3400" i="9"/>
  <c r="B3400" i="9" s="1"/>
  <c r="O3398" i="4" s="1"/>
  <c r="M3398" i="4" s="1"/>
  <c r="A3399" i="9"/>
  <c r="B3399" i="9" s="1"/>
  <c r="O3397" i="4" s="1"/>
  <c r="M3397" i="4" s="1"/>
  <c r="A3398" i="9"/>
  <c r="B3398" i="9" s="1"/>
  <c r="O3396" i="4" s="1"/>
  <c r="M3396" i="4" s="1"/>
  <c r="A3397" i="9"/>
  <c r="B3397" i="9" s="1"/>
  <c r="O3395" i="4" s="1"/>
  <c r="M3395" i="4" s="1"/>
  <c r="A3396" i="9"/>
  <c r="B3396" i="9" s="1"/>
  <c r="O3394" i="4" s="1"/>
  <c r="M3394" i="4" s="1"/>
  <c r="A3395" i="9"/>
  <c r="B3395" i="9" s="1"/>
  <c r="O3393" i="4" s="1"/>
  <c r="M3393" i="4" s="1"/>
  <c r="A3394" i="9"/>
  <c r="B3394" i="9" s="1"/>
  <c r="O3392" i="4" s="1"/>
  <c r="M3392" i="4" s="1"/>
  <c r="A3393" i="9"/>
  <c r="B3393" i="9" s="1"/>
  <c r="O3391" i="4" s="1"/>
  <c r="M3391" i="4" s="1"/>
  <c r="A3392" i="9"/>
  <c r="B3392" i="9" s="1"/>
  <c r="O3390" i="4" s="1"/>
  <c r="M3390" i="4" s="1"/>
  <c r="A3391" i="9"/>
  <c r="B3391" i="9" s="1"/>
  <c r="O3389" i="4" s="1"/>
  <c r="M3389" i="4" s="1"/>
  <c r="A3390" i="9"/>
  <c r="B3390" i="9" s="1"/>
  <c r="O3388" i="4" s="1"/>
  <c r="M3388" i="4" s="1"/>
  <c r="A3389" i="9"/>
  <c r="B3389" i="9" s="1"/>
  <c r="O3387" i="4" s="1"/>
  <c r="M3387" i="4" s="1"/>
  <c r="A3388" i="9"/>
  <c r="B3388" i="9" s="1"/>
  <c r="O3386" i="4" s="1"/>
  <c r="M3386" i="4" s="1"/>
  <c r="A3387" i="9"/>
  <c r="B3387" i="9" s="1"/>
  <c r="O3385" i="4" s="1"/>
  <c r="M3385" i="4" s="1"/>
  <c r="A3386" i="9"/>
  <c r="B3386" i="9" s="1"/>
  <c r="O3384" i="4" s="1"/>
  <c r="M3384" i="4" s="1"/>
  <c r="A3385" i="9"/>
  <c r="B3385" i="9" s="1"/>
  <c r="O3383" i="4" s="1"/>
  <c r="M3383" i="4" s="1"/>
  <c r="A3384" i="9"/>
  <c r="B3384" i="9" s="1"/>
  <c r="O3382" i="4" s="1"/>
  <c r="M3382" i="4" s="1"/>
  <c r="A3383" i="9"/>
  <c r="B3383" i="9" s="1"/>
  <c r="O3381" i="4" s="1"/>
  <c r="M3381" i="4" s="1"/>
  <c r="A3382" i="9"/>
  <c r="B3382" i="9" s="1"/>
  <c r="O3380" i="4" s="1"/>
  <c r="M3380" i="4" s="1"/>
  <c r="A3381" i="9"/>
  <c r="B3381" i="9" s="1"/>
  <c r="O3379" i="4" s="1"/>
  <c r="M3379" i="4" s="1"/>
  <c r="A3380" i="9"/>
  <c r="B3380" i="9" s="1"/>
  <c r="O3378" i="4" s="1"/>
  <c r="M3378" i="4" s="1"/>
  <c r="A3379" i="9"/>
  <c r="B3379" i="9" s="1"/>
  <c r="O3377" i="4" s="1"/>
  <c r="M3377" i="4" s="1"/>
  <c r="A3378" i="9"/>
  <c r="B3378" i="9" s="1"/>
  <c r="O3376" i="4" s="1"/>
  <c r="M3376" i="4" s="1"/>
  <c r="A3377" i="9"/>
  <c r="B3377" i="9" s="1"/>
  <c r="O3375" i="4" s="1"/>
  <c r="M3375" i="4" s="1"/>
  <c r="A3376" i="9"/>
  <c r="B3376" i="9" s="1"/>
  <c r="O3374" i="4" s="1"/>
  <c r="M3374" i="4" s="1"/>
  <c r="A3375" i="9"/>
  <c r="B3375" i="9" s="1"/>
  <c r="O3373" i="4" s="1"/>
  <c r="M3373" i="4" s="1"/>
  <c r="A3374" i="9"/>
  <c r="B3374" i="9" s="1"/>
  <c r="O3372" i="4" s="1"/>
  <c r="M3372" i="4" s="1"/>
  <c r="A3373" i="9"/>
  <c r="B3373" i="9" s="1"/>
  <c r="O3371" i="4" s="1"/>
  <c r="M3371" i="4" s="1"/>
  <c r="A3372" i="9"/>
  <c r="B3372" i="9" s="1"/>
  <c r="O3370" i="4" s="1"/>
  <c r="M3370" i="4" s="1"/>
  <c r="A3371" i="9"/>
  <c r="B3371" i="9" s="1"/>
  <c r="O3369" i="4" s="1"/>
  <c r="M3369" i="4" s="1"/>
  <c r="A3370" i="9"/>
  <c r="B3370" i="9" s="1"/>
  <c r="O3368" i="4" s="1"/>
  <c r="M3368" i="4" s="1"/>
  <c r="A3369" i="9"/>
  <c r="B3369" i="9" s="1"/>
  <c r="O3367" i="4" s="1"/>
  <c r="M3367" i="4" s="1"/>
  <c r="A3368" i="9"/>
  <c r="B3368" i="9" s="1"/>
  <c r="O3366" i="4" s="1"/>
  <c r="M3366" i="4" s="1"/>
  <c r="A3367" i="9"/>
  <c r="B3367" i="9" s="1"/>
  <c r="O3365" i="4" s="1"/>
  <c r="M3365" i="4" s="1"/>
  <c r="A3366" i="9"/>
  <c r="B3366" i="9" s="1"/>
  <c r="O3364" i="4" s="1"/>
  <c r="M3364" i="4" s="1"/>
  <c r="A3365" i="9"/>
  <c r="B3365" i="9" s="1"/>
  <c r="O3363" i="4" s="1"/>
  <c r="M3363" i="4" s="1"/>
  <c r="A3364" i="9"/>
  <c r="B3364" i="9" s="1"/>
  <c r="O3362" i="4" s="1"/>
  <c r="M3362" i="4" s="1"/>
  <c r="A3363" i="9"/>
  <c r="B3363" i="9" s="1"/>
  <c r="O3361" i="4" s="1"/>
  <c r="M3361" i="4" s="1"/>
  <c r="A3362" i="9"/>
  <c r="B3362" i="9" s="1"/>
  <c r="O3360" i="4" s="1"/>
  <c r="M3360" i="4" s="1"/>
  <c r="A3361" i="9"/>
  <c r="B3361" i="9" s="1"/>
  <c r="O3359" i="4" s="1"/>
  <c r="M3359" i="4" s="1"/>
  <c r="A3360" i="9"/>
  <c r="B3360" i="9" s="1"/>
  <c r="O3358" i="4" s="1"/>
  <c r="M3358" i="4" s="1"/>
  <c r="A3359" i="9"/>
  <c r="B3359" i="9" s="1"/>
  <c r="O3357" i="4" s="1"/>
  <c r="M3357" i="4" s="1"/>
  <c r="A3358" i="9"/>
  <c r="B3358" i="9" s="1"/>
  <c r="O3356" i="4" s="1"/>
  <c r="M3356" i="4" s="1"/>
  <c r="A3357" i="9"/>
  <c r="B3357" i="9" s="1"/>
  <c r="O3355" i="4" s="1"/>
  <c r="M3355" i="4" s="1"/>
  <c r="A3356" i="9"/>
  <c r="B3356" i="9" s="1"/>
  <c r="O3354" i="4" s="1"/>
  <c r="M3354" i="4" s="1"/>
  <c r="A3355" i="9"/>
  <c r="B3355" i="9" s="1"/>
  <c r="O3353" i="4" s="1"/>
  <c r="M3353" i="4" s="1"/>
  <c r="A3354" i="9"/>
  <c r="B3354" i="9" s="1"/>
  <c r="O3352" i="4" s="1"/>
  <c r="M3352" i="4" s="1"/>
  <c r="A3353" i="9"/>
  <c r="B3353" i="9" s="1"/>
  <c r="O3351" i="4" s="1"/>
  <c r="M3351" i="4" s="1"/>
  <c r="A3352" i="9"/>
  <c r="B3352" i="9" s="1"/>
  <c r="O3350" i="4" s="1"/>
  <c r="M3350" i="4" s="1"/>
  <c r="A3351" i="9"/>
  <c r="B3351" i="9" s="1"/>
  <c r="O3349" i="4" s="1"/>
  <c r="M3349" i="4" s="1"/>
  <c r="A3350" i="9"/>
  <c r="B3350" i="9" s="1"/>
  <c r="O3348" i="4" s="1"/>
  <c r="M3348" i="4" s="1"/>
  <c r="A3349" i="9"/>
  <c r="B3349" i="9" s="1"/>
  <c r="O3347" i="4" s="1"/>
  <c r="M3347" i="4" s="1"/>
  <c r="A3348" i="9"/>
  <c r="B3348" i="9" s="1"/>
  <c r="O3346" i="4" s="1"/>
  <c r="M3346" i="4" s="1"/>
  <c r="A3347" i="9"/>
  <c r="B3347" i="9" s="1"/>
  <c r="O3345" i="4" s="1"/>
  <c r="M3345" i="4" s="1"/>
  <c r="A3346" i="9"/>
  <c r="B3346" i="9" s="1"/>
  <c r="O3344" i="4" s="1"/>
  <c r="M3344" i="4" s="1"/>
  <c r="A3345" i="9"/>
  <c r="B3345" i="9" s="1"/>
  <c r="O3343" i="4" s="1"/>
  <c r="M3343" i="4" s="1"/>
  <c r="A3344" i="9"/>
  <c r="B3344" i="9" s="1"/>
  <c r="O3342" i="4" s="1"/>
  <c r="M3342" i="4" s="1"/>
  <c r="A3343" i="9"/>
  <c r="B3343" i="9" s="1"/>
  <c r="O3341" i="4" s="1"/>
  <c r="M3341" i="4" s="1"/>
  <c r="A3342" i="9"/>
  <c r="B3342" i="9" s="1"/>
  <c r="O3340" i="4" s="1"/>
  <c r="M3340" i="4" s="1"/>
  <c r="A3341" i="9"/>
  <c r="B3341" i="9" s="1"/>
  <c r="O3339" i="4" s="1"/>
  <c r="M3339" i="4" s="1"/>
  <c r="A3340" i="9"/>
  <c r="B3340" i="9" s="1"/>
  <c r="O3338" i="4" s="1"/>
  <c r="M3338" i="4" s="1"/>
  <c r="A3339" i="9"/>
  <c r="B3339" i="9" s="1"/>
  <c r="O3337" i="4" s="1"/>
  <c r="M3337" i="4" s="1"/>
  <c r="A3338" i="9"/>
  <c r="B3338" i="9" s="1"/>
  <c r="O3336" i="4" s="1"/>
  <c r="M3336" i="4" s="1"/>
  <c r="A3337" i="9"/>
  <c r="B3337" i="9" s="1"/>
  <c r="O3335" i="4" s="1"/>
  <c r="M3335" i="4" s="1"/>
  <c r="A3336" i="9"/>
  <c r="B3336" i="9" s="1"/>
  <c r="O3334" i="4" s="1"/>
  <c r="M3334" i="4" s="1"/>
  <c r="A3335" i="9"/>
  <c r="B3335" i="9" s="1"/>
  <c r="O3333" i="4" s="1"/>
  <c r="M3333" i="4" s="1"/>
  <c r="A3334" i="9"/>
  <c r="B3334" i="9" s="1"/>
  <c r="O3332" i="4" s="1"/>
  <c r="M3332" i="4" s="1"/>
  <c r="A3333" i="9"/>
  <c r="B3333" i="9" s="1"/>
  <c r="O3331" i="4" s="1"/>
  <c r="M3331" i="4" s="1"/>
  <c r="A3332" i="9"/>
  <c r="B3332" i="9" s="1"/>
  <c r="O3330" i="4" s="1"/>
  <c r="M3330" i="4" s="1"/>
  <c r="A3331" i="9"/>
  <c r="B3331" i="9" s="1"/>
  <c r="O3329" i="4" s="1"/>
  <c r="M3329" i="4" s="1"/>
  <c r="A3330" i="9"/>
  <c r="B3330" i="9" s="1"/>
  <c r="O3328" i="4" s="1"/>
  <c r="M3328" i="4" s="1"/>
  <c r="A3329" i="9"/>
  <c r="B3329" i="9" s="1"/>
  <c r="O3327" i="4" s="1"/>
  <c r="M3327" i="4" s="1"/>
  <c r="A3328" i="9"/>
  <c r="B3328" i="9" s="1"/>
  <c r="O3326" i="4" s="1"/>
  <c r="M3326" i="4" s="1"/>
  <c r="A3327" i="9"/>
  <c r="B3327" i="9" s="1"/>
  <c r="O3325" i="4" s="1"/>
  <c r="M3325" i="4" s="1"/>
  <c r="A3326" i="9"/>
  <c r="B3326" i="9" s="1"/>
  <c r="O3324" i="4" s="1"/>
  <c r="M3324" i="4" s="1"/>
  <c r="A3325" i="9"/>
  <c r="B3325" i="9" s="1"/>
  <c r="O3323" i="4" s="1"/>
  <c r="M3323" i="4" s="1"/>
  <c r="A3324" i="9"/>
  <c r="B3324" i="9" s="1"/>
  <c r="O3322" i="4" s="1"/>
  <c r="M3322" i="4" s="1"/>
  <c r="A3323" i="9"/>
  <c r="B3323" i="9" s="1"/>
  <c r="O3321" i="4" s="1"/>
  <c r="M3321" i="4" s="1"/>
  <c r="A3322" i="9"/>
  <c r="B3322" i="9" s="1"/>
  <c r="O3320" i="4" s="1"/>
  <c r="M3320" i="4" s="1"/>
  <c r="A3321" i="9"/>
  <c r="B3321" i="9" s="1"/>
  <c r="O3319" i="4" s="1"/>
  <c r="M3319" i="4" s="1"/>
  <c r="A3320" i="9"/>
  <c r="B3320" i="9" s="1"/>
  <c r="O3318" i="4" s="1"/>
  <c r="M3318" i="4" s="1"/>
  <c r="A3319" i="9"/>
  <c r="B3319" i="9" s="1"/>
  <c r="O3317" i="4" s="1"/>
  <c r="M3317" i="4" s="1"/>
  <c r="A3318" i="9"/>
  <c r="B3318" i="9" s="1"/>
  <c r="O3316" i="4" s="1"/>
  <c r="M3316" i="4" s="1"/>
  <c r="A3317" i="9"/>
  <c r="B3317" i="9" s="1"/>
  <c r="O3315" i="4" s="1"/>
  <c r="M3315" i="4" s="1"/>
  <c r="A3316" i="9"/>
  <c r="B3316" i="9" s="1"/>
  <c r="O3314" i="4" s="1"/>
  <c r="M3314" i="4" s="1"/>
  <c r="A3315" i="9"/>
  <c r="B3315" i="9" s="1"/>
  <c r="O3313" i="4" s="1"/>
  <c r="M3313" i="4" s="1"/>
  <c r="A3314" i="9"/>
  <c r="B3314" i="9" s="1"/>
  <c r="O3312" i="4" s="1"/>
  <c r="M3312" i="4" s="1"/>
  <c r="A3313" i="9"/>
  <c r="B3313" i="9" s="1"/>
  <c r="O3311" i="4" s="1"/>
  <c r="M3311" i="4" s="1"/>
  <c r="A3312" i="9"/>
  <c r="B3312" i="9" s="1"/>
  <c r="O3310" i="4" s="1"/>
  <c r="M3310" i="4" s="1"/>
  <c r="A3311" i="9"/>
  <c r="B3311" i="9" s="1"/>
  <c r="O3309" i="4" s="1"/>
  <c r="M3309" i="4" s="1"/>
  <c r="A3310" i="9"/>
  <c r="B3310" i="9" s="1"/>
  <c r="O3308" i="4" s="1"/>
  <c r="M3308" i="4" s="1"/>
  <c r="A3309" i="9"/>
  <c r="B3309" i="9" s="1"/>
  <c r="O3307" i="4" s="1"/>
  <c r="M3307" i="4" s="1"/>
  <c r="A3308" i="9"/>
  <c r="B3308" i="9" s="1"/>
  <c r="O3306" i="4" s="1"/>
  <c r="M3306" i="4" s="1"/>
  <c r="A3307" i="9"/>
  <c r="B3307" i="9" s="1"/>
  <c r="O3305" i="4" s="1"/>
  <c r="M3305" i="4" s="1"/>
  <c r="A3306" i="9"/>
  <c r="B3306" i="9" s="1"/>
  <c r="O3304" i="4" s="1"/>
  <c r="M3304" i="4" s="1"/>
  <c r="A3305" i="9"/>
  <c r="B3305" i="9" s="1"/>
  <c r="O3303" i="4" s="1"/>
  <c r="M3303" i="4" s="1"/>
  <c r="A3304" i="9"/>
  <c r="B3304" i="9" s="1"/>
  <c r="O3302" i="4" s="1"/>
  <c r="M3302" i="4" s="1"/>
  <c r="A3303" i="9"/>
  <c r="B3303" i="9" s="1"/>
  <c r="O3301" i="4" s="1"/>
  <c r="M3301" i="4" s="1"/>
  <c r="A3302" i="9"/>
  <c r="B3302" i="9" s="1"/>
  <c r="O3300" i="4" s="1"/>
  <c r="M3300" i="4" s="1"/>
  <c r="A3301" i="9"/>
  <c r="B3301" i="9" s="1"/>
  <c r="O3299" i="4" s="1"/>
  <c r="M3299" i="4" s="1"/>
  <c r="A3300" i="9"/>
  <c r="B3300" i="9" s="1"/>
  <c r="O3298" i="4" s="1"/>
  <c r="M3298" i="4" s="1"/>
  <c r="A3299" i="9"/>
  <c r="B3299" i="9" s="1"/>
  <c r="O3297" i="4" s="1"/>
  <c r="M3297" i="4" s="1"/>
  <c r="A3298" i="9"/>
  <c r="B3298" i="9" s="1"/>
  <c r="O3296" i="4" s="1"/>
  <c r="M3296" i="4" s="1"/>
  <c r="A3297" i="9"/>
  <c r="B3297" i="9" s="1"/>
  <c r="O3295" i="4" s="1"/>
  <c r="M3295" i="4" s="1"/>
  <c r="A3296" i="9"/>
  <c r="B3296" i="9" s="1"/>
  <c r="O3294" i="4" s="1"/>
  <c r="M3294" i="4" s="1"/>
  <c r="A3295" i="9"/>
  <c r="B3295" i="9" s="1"/>
  <c r="O3293" i="4" s="1"/>
  <c r="M3293" i="4" s="1"/>
  <c r="A3294" i="9"/>
  <c r="B3294" i="9" s="1"/>
  <c r="O3292" i="4" s="1"/>
  <c r="M3292" i="4" s="1"/>
  <c r="A3293" i="9"/>
  <c r="B3293" i="9" s="1"/>
  <c r="O3291" i="4" s="1"/>
  <c r="M3291" i="4" s="1"/>
  <c r="A3292" i="9"/>
  <c r="B3292" i="9" s="1"/>
  <c r="O3290" i="4" s="1"/>
  <c r="M3290" i="4" s="1"/>
  <c r="A3291" i="9"/>
  <c r="B3291" i="9" s="1"/>
  <c r="O3289" i="4" s="1"/>
  <c r="M3289" i="4" s="1"/>
  <c r="A3290" i="9"/>
  <c r="B3290" i="9" s="1"/>
  <c r="O3288" i="4" s="1"/>
  <c r="M3288" i="4" s="1"/>
  <c r="A3289" i="9"/>
  <c r="B3289" i="9" s="1"/>
  <c r="O3287" i="4" s="1"/>
  <c r="M3287" i="4" s="1"/>
  <c r="A3288" i="9"/>
  <c r="B3288" i="9" s="1"/>
  <c r="O3286" i="4" s="1"/>
  <c r="M3286" i="4" s="1"/>
  <c r="A3287" i="9"/>
  <c r="B3287" i="9" s="1"/>
  <c r="O3285" i="4" s="1"/>
  <c r="M3285" i="4" s="1"/>
  <c r="A3286" i="9"/>
  <c r="B3286" i="9" s="1"/>
  <c r="O3284" i="4" s="1"/>
  <c r="M3284" i="4" s="1"/>
  <c r="A3285" i="9"/>
  <c r="B3285" i="9" s="1"/>
  <c r="O3283" i="4" s="1"/>
  <c r="M3283" i="4" s="1"/>
  <c r="A3284" i="9"/>
  <c r="B3284" i="9" s="1"/>
  <c r="O3282" i="4" s="1"/>
  <c r="M3282" i="4" s="1"/>
  <c r="A3283" i="9"/>
  <c r="B3283" i="9" s="1"/>
  <c r="O3281" i="4" s="1"/>
  <c r="M3281" i="4" s="1"/>
  <c r="A3282" i="9"/>
  <c r="B3282" i="9" s="1"/>
  <c r="O3280" i="4" s="1"/>
  <c r="M3280" i="4" s="1"/>
  <c r="A3281" i="9"/>
  <c r="B3281" i="9" s="1"/>
  <c r="O3279" i="4" s="1"/>
  <c r="M3279" i="4" s="1"/>
  <c r="A3280" i="9"/>
  <c r="B3280" i="9" s="1"/>
  <c r="O3278" i="4" s="1"/>
  <c r="M3278" i="4" s="1"/>
  <c r="A3279" i="9"/>
  <c r="B3279" i="9" s="1"/>
  <c r="O3277" i="4" s="1"/>
  <c r="M3277" i="4" s="1"/>
  <c r="A3278" i="9"/>
  <c r="B3278" i="9" s="1"/>
  <c r="O3276" i="4" s="1"/>
  <c r="M3276" i="4" s="1"/>
  <c r="A3277" i="9"/>
  <c r="B3277" i="9" s="1"/>
  <c r="O3275" i="4" s="1"/>
  <c r="M3275" i="4" s="1"/>
  <c r="A3276" i="9"/>
  <c r="B3276" i="9" s="1"/>
  <c r="O3274" i="4" s="1"/>
  <c r="M3274" i="4" s="1"/>
  <c r="A3275" i="9"/>
  <c r="B3275" i="9" s="1"/>
  <c r="O3273" i="4" s="1"/>
  <c r="M3273" i="4" s="1"/>
  <c r="A3274" i="9"/>
  <c r="B3274" i="9" s="1"/>
  <c r="O3272" i="4" s="1"/>
  <c r="M3272" i="4" s="1"/>
  <c r="A3273" i="9"/>
  <c r="B3273" i="9" s="1"/>
  <c r="O3271" i="4" s="1"/>
  <c r="M3271" i="4" s="1"/>
  <c r="A3272" i="9"/>
  <c r="B3272" i="9" s="1"/>
  <c r="O3270" i="4" s="1"/>
  <c r="M3270" i="4" s="1"/>
  <c r="A3271" i="9"/>
  <c r="B3271" i="9" s="1"/>
  <c r="O3269" i="4" s="1"/>
  <c r="M3269" i="4" s="1"/>
  <c r="A3270" i="9"/>
  <c r="B3270" i="9" s="1"/>
  <c r="O3268" i="4" s="1"/>
  <c r="M3268" i="4" s="1"/>
  <c r="A3269" i="9"/>
  <c r="B3269" i="9" s="1"/>
  <c r="O3267" i="4" s="1"/>
  <c r="M3267" i="4" s="1"/>
  <c r="A3268" i="9"/>
  <c r="B3268" i="9" s="1"/>
  <c r="O3266" i="4" s="1"/>
  <c r="M3266" i="4" s="1"/>
  <c r="A3267" i="9"/>
  <c r="B3267" i="9" s="1"/>
  <c r="O3265" i="4" s="1"/>
  <c r="M3265" i="4" s="1"/>
  <c r="A3266" i="9"/>
  <c r="B3266" i="9" s="1"/>
  <c r="O3264" i="4" s="1"/>
  <c r="M3264" i="4" s="1"/>
  <c r="A3265" i="9"/>
  <c r="B3265" i="9" s="1"/>
  <c r="O3263" i="4" s="1"/>
  <c r="M3263" i="4" s="1"/>
  <c r="A3264" i="9"/>
  <c r="B3264" i="9" s="1"/>
  <c r="O3262" i="4" s="1"/>
  <c r="M3262" i="4" s="1"/>
  <c r="A3263" i="9"/>
  <c r="B3263" i="9" s="1"/>
  <c r="O3261" i="4" s="1"/>
  <c r="M3261" i="4" s="1"/>
  <c r="A3262" i="9"/>
  <c r="B3262" i="9" s="1"/>
  <c r="O3260" i="4" s="1"/>
  <c r="M3260" i="4" s="1"/>
  <c r="A3261" i="9"/>
  <c r="B3261" i="9" s="1"/>
  <c r="O3259" i="4" s="1"/>
  <c r="M3259" i="4" s="1"/>
  <c r="A3260" i="9"/>
  <c r="B3260" i="9" s="1"/>
  <c r="O3258" i="4" s="1"/>
  <c r="M3258" i="4" s="1"/>
  <c r="A3259" i="9"/>
  <c r="B3259" i="9" s="1"/>
  <c r="O3257" i="4" s="1"/>
  <c r="M3257" i="4" s="1"/>
  <c r="A3258" i="9"/>
  <c r="B3258" i="9" s="1"/>
  <c r="O3256" i="4" s="1"/>
  <c r="M3256" i="4" s="1"/>
  <c r="A3257" i="9"/>
  <c r="B3257" i="9" s="1"/>
  <c r="O3255" i="4" s="1"/>
  <c r="M3255" i="4" s="1"/>
  <c r="A3256" i="9"/>
  <c r="B3256" i="9" s="1"/>
  <c r="O3254" i="4" s="1"/>
  <c r="M3254" i="4" s="1"/>
  <c r="A3255" i="9"/>
  <c r="B3255" i="9" s="1"/>
  <c r="O3253" i="4" s="1"/>
  <c r="M3253" i="4" s="1"/>
  <c r="A3254" i="9"/>
  <c r="B3254" i="9" s="1"/>
  <c r="O3252" i="4" s="1"/>
  <c r="M3252" i="4" s="1"/>
  <c r="A3253" i="9"/>
  <c r="B3253" i="9" s="1"/>
  <c r="O3251" i="4" s="1"/>
  <c r="M3251" i="4" s="1"/>
  <c r="A3252" i="9"/>
  <c r="B3252" i="9" s="1"/>
  <c r="O3250" i="4" s="1"/>
  <c r="M3250" i="4" s="1"/>
  <c r="A3251" i="9"/>
  <c r="B3251" i="9" s="1"/>
  <c r="O3249" i="4" s="1"/>
  <c r="M3249" i="4" s="1"/>
  <c r="A3250" i="9"/>
  <c r="B3250" i="9" s="1"/>
  <c r="O3248" i="4" s="1"/>
  <c r="M3248" i="4" s="1"/>
  <c r="A3249" i="9"/>
  <c r="B3249" i="9" s="1"/>
  <c r="O3247" i="4" s="1"/>
  <c r="M3247" i="4" s="1"/>
  <c r="A3248" i="9"/>
  <c r="B3248" i="9" s="1"/>
  <c r="O3246" i="4" s="1"/>
  <c r="M3246" i="4" s="1"/>
  <c r="A3247" i="9"/>
  <c r="B3247" i="9" s="1"/>
  <c r="O3245" i="4" s="1"/>
  <c r="M3245" i="4" s="1"/>
  <c r="A3246" i="9"/>
  <c r="B3246" i="9" s="1"/>
  <c r="O3244" i="4" s="1"/>
  <c r="M3244" i="4" s="1"/>
  <c r="A3245" i="9"/>
  <c r="B3245" i="9" s="1"/>
  <c r="O3243" i="4" s="1"/>
  <c r="M3243" i="4" s="1"/>
  <c r="A3244" i="9"/>
  <c r="B3244" i="9" s="1"/>
  <c r="O3242" i="4" s="1"/>
  <c r="M3242" i="4" s="1"/>
  <c r="A3243" i="9"/>
  <c r="B3243" i="9" s="1"/>
  <c r="O3241" i="4" s="1"/>
  <c r="M3241" i="4" s="1"/>
  <c r="A3242" i="9"/>
  <c r="B3242" i="9" s="1"/>
  <c r="O3240" i="4" s="1"/>
  <c r="M3240" i="4" s="1"/>
  <c r="A3241" i="9"/>
  <c r="B3241" i="9" s="1"/>
  <c r="O3239" i="4" s="1"/>
  <c r="M3239" i="4" s="1"/>
  <c r="A3240" i="9"/>
  <c r="B3240" i="9" s="1"/>
  <c r="O3238" i="4" s="1"/>
  <c r="M3238" i="4" s="1"/>
  <c r="A3239" i="9"/>
  <c r="B3239" i="9" s="1"/>
  <c r="O3237" i="4" s="1"/>
  <c r="M3237" i="4" s="1"/>
  <c r="A3238" i="9"/>
  <c r="B3238" i="9" s="1"/>
  <c r="O3236" i="4" s="1"/>
  <c r="M3236" i="4" s="1"/>
  <c r="A3237" i="9"/>
  <c r="B3237" i="9" s="1"/>
  <c r="O3235" i="4" s="1"/>
  <c r="M3235" i="4" s="1"/>
  <c r="A3236" i="9"/>
  <c r="B3236" i="9" s="1"/>
  <c r="O3234" i="4" s="1"/>
  <c r="M3234" i="4" s="1"/>
  <c r="A3235" i="9"/>
  <c r="B3235" i="9" s="1"/>
  <c r="O3233" i="4" s="1"/>
  <c r="M3233" i="4" s="1"/>
  <c r="A3234" i="9"/>
  <c r="B3234" i="9" s="1"/>
  <c r="O3232" i="4" s="1"/>
  <c r="M3232" i="4" s="1"/>
  <c r="A3233" i="9"/>
  <c r="B3233" i="9" s="1"/>
  <c r="O3231" i="4" s="1"/>
  <c r="M3231" i="4" s="1"/>
  <c r="A3232" i="9"/>
  <c r="B3232" i="9" s="1"/>
  <c r="O3230" i="4" s="1"/>
  <c r="M3230" i="4" s="1"/>
  <c r="A3231" i="9"/>
  <c r="B3231" i="9" s="1"/>
  <c r="O3229" i="4" s="1"/>
  <c r="M3229" i="4" s="1"/>
  <c r="A3230" i="9"/>
  <c r="B3230" i="9" s="1"/>
  <c r="O3228" i="4" s="1"/>
  <c r="M3228" i="4" s="1"/>
  <c r="A3229" i="9"/>
  <c r="B3229" i="9" s="1"/>
  <c r="O3227" i="4" s="1"/>
  <c r="M3227" i="4" s="1"/>
  <c r="A3228" i="9"/>
  <c r="B3228" i="9" s="1"/>
  <c r="O3226" i="4" s="1"/>
  <c r="M3226" i="4" s="1"/>
  <c r="A3227" i="9"/>
  <c r="B3227" i="9" s="1"/>
  <c r="O3225" i="4" s="1"/>
  <c r="M3225" i="4" s="1"/>
  <c r="A3226" i="9"/>
  <c r="B3226" i="9" s="1"/>
  <c r="O3224" i="4" s="1"/>
  <c r="M3224" i="4" s="1"/>
  <c r="A3225" i="9"/>
  <c r="B3225" i="9" s="1"/>
  <c r="O3223" i="4" s="1"/>
  <c r="M3223" i="4" s="1"/>
  <c r="A3224" i="9"/>
  <c r="B3224" i="9" s="1"/>
  <c r="O3222" i="4" s="1"/>
  <c r="M3222" i="4" s="1"/>
  <c r="A3223" i="9"/>
  <c r="B3223" i="9" s="1"/>
  <c r="O3221" i="4" s="1"/>
  <c r="M3221" i="4" s="1"/>
  <c r="A3222" i="9"/>
  <c r="B3222" i="9" s="1"/>
  <c r="O3220" i="4" s="1"/>
  <c r="M3220" i="4" s="1"/>
  <c r="A3221" i="9"/>
  <c r="B3221" i="9" s="1"/>
  <c r="O3219" i="4" s="1"/>
  <c r="M3219" i="4" s="1"/>
  <c r="A3220" i="9"/>
  <c r="B3220" i="9" s="1"/>
  <c r="O3218" i="4" s="1"/>
  <c r="M3218" i="4" s="1"/>
  <c r="A3219" i="9"/>
  <c r="B3219" i="9" s="1"/>
  <c r="O3217" i="4" s="1"/>
  <c r="M3217" i="4" s="1"/>
  <c r="A3218" i="9"/>
  <c r="B3218" i="9" s="1"/>
  <c r="O3216" i="4" s="1"/>
  <c r="M3216" i="4" s="1"/>
  <c r="A3217" i="9"/>
  <c r="B3217" i="9" s="1"/>
  <c r="O3215" i="4" s="1"/>
  <c r="M3215" i="4" s="1"/>
  <c r="A3216" i="9"/>
  <c r="B3216" i="9" s="1"/>
  <c r="O3214" i="4" s="1"/>
  <c r="M3214" i="4" s="1"/>
  <c r="A3215" i="9"/>
  <c r="B3215" i="9" s="1"/>
  <c r="O3213" i="4" s="1"/>
  <c r="M3213" i="4" s="1"/>
  <c r="A3214" i="9"/>
  <c r="B3214" i="9" s="1"/>
  <c r="O3212" i="4" s="1"/>
  <c r="M3212" i="4" s="1"/>
  <c r="A3213" i="9"/>
  <c r="B3213" i="9" s="1"/>
  <c r="O3211" i="4" s="1"/>
  <c r="M3211" i="4" s="1"/>
  <c r="A3212" i="9"/>
  <c r="B3212" i="9" s="1"/>
  <c r="O3210" i="4" s="1"/>
  <c r="M3210" i="4" s="1"/>
  <c r="A3211" i="9"/>
  <c r="B3211" i="9" s="1"/>
  <c r="O3209" i="4" s="1"/>
  <c r="M3209" i="4" s="1"/>
  <c r="A3210" i="9"/>
  <c r="B3210" i="9" s="1"/>
  <c r="O3208" i="4" s="1"/>
  <c r="M3208" i="4" s="1"/>
  <c r="A3209" i="9"/>
  <c r="B3209" i="9" s="1"/>
  <c r="O3207" i="4" s="1"/>
  <c r="M3207" i="4" s="1"/>
  <c r="A3208" i="9"/>
  <c r="B3208" i="9" s="1"/>
  <c r="O3206" i="4" s="1"/>
  <c r="M3206" i="4" s="1"/>
  <c r="A3207" i="9"/>
  <c r="B3207" i="9" s="1"/>
  <c r="O3205" i="4" s="1"/>
  <c r="M3205" i="4" s="1"/>
  <c r="A3206" i="9"/>
  <c r="B3206" i="9" s="1"/>
  <c r="O3204" i="4" s="1"/>
  <c r="M3204" i="4" s="1"/>
  <c r="A3205" i="9"/>
  <c r="B3205" i="9" s="1"/>
  <c r="O3203" i="4" s="1"/>
  <c r="M3203" i="4" s="1"/>
  <c r="A3204" i="9"/>
  <c r="B3204" i="9" s="1"/>
  <c r="O3202" i="4" s="1"/>
  <c r="M3202" i="4" s="1"/>
  <c r="A3203" i="9"/>
  <c r="B3203" i="9" s="1"/>
  <c r="O3201" i="4" s="1"/>
  <c r="M3201" i="4" s="1"/>
  <c r="A3202" i="9"/>
  <c r="B3202" i="9" s="1"/>
  <c r="O3200" i="4" s="1"/>
  <c r="M3200" i="4" s="1"/>
  <c r="A3201" i="9"/>
  <c r="B3201" i="9" s="1"/>
  <c r="O3199" i="4" s="1"/>
  <c r="M3199" i="4" s="1"/>
  <c r="A3200" i="9"/>
  <c r="B3200" i="9" s="1"/>
  <c r="O3198" i="4" s="1"/>
  <c r="M3198" i="4" s="1"/>
  <c r="A3199" i="9"/>
  <c r="B3199" i="9" s="1"/>
  <c r="O3197" i="4" s="1"/>
  <c r="M3197" i="4" s="1"/>
  <c r="A3198" i="9"/>
  <c r="B3198" i="9" s="1"/>
  <c r="O3196" i="4" s="1"/>
  <c r="M3196" i="4" s="1"/>
  <c r="A3197" i="9"/>
  <c r="B3197" i="9" s="1"/>
  <c r="O3195" i="4" s="1"/>
  <c r="M3195" i="4" s="1"/>
  <c r="A3196" i="9"/>
  <c r="B3196" i="9" s="1"/>
  <c r="O3194" i="4" s="1"/>
  <c r="M3194" i="4" s="1"/>
  <c r="A3195" i="9"/>
  <c r="B3195" i="9" s="1"/>
  <c r="O3193" i="4" s="1"/>
  <c r="M3193" i="4" s="1"/>
  <c r="A3194" i="9"/>
  <c r="B3194" i="9" s="1"/>
  <c r="O3192" i="4" s="1"/>
  <c r="M3192" i="4" s="1"/>
  <c r="A3193" i="9"/>
  <c r="B3193" i="9" s="1"/>
  <c r="O3191" i="4" s="1"/>
  <c r="M3191" i="4" s="1"/>
  <c r="A3192" i="9"/>
  <c r="B3192" i="9" s="1"/>
  <c r="O3190" i="4" s="1"/>
  <c r="M3190" i="4" s="1"/>
  <c r="A3191" i="9"/>
  <c r="B3191" i="9" s="1"/>
  <c r="O3189" i="4" s="1"/>
  <c r="M3189" i="4" s="1"/>
  <c r="A3190" i="9"/>
  <c r="B3190" i="9" s="1"/>
  <c r="O3188" i="4" s="1"/>
  <c r="M3188" i="4" s="1"/>
  <c r="A3189" i="9"/>
  <c r="B3189" i="9" s="1"/>
  <c r="O3187" i="4" s="1"/>
  <c r="M3187" i="4" s="1"/>
  <c r="A3188" i="9"/>
  <c r="B3188" i="9" s="1"/>
  <c r="O3186" i="4" s="1"/>
  <c r="M3186" i="4" s="1"/>
  <c r="A3187" i="9"/>
  <c r="B3187" i="9" s="1"/>
  <c r="O3185" i="4" s="1"/>
  <c r="M3185" i="4" s="1"/>
  <c r="A3186" i="9"/>
  <c r="B3186" i="9" s="1"/>
  <c r="O3184" i="4" s="1"/>
  <c r="M3184" i="4" s="1"/>
  <c r="A3185" i="9"/>
  <c r="B3185" i="9" s="1"/>
  <c r="O3183" i="4" s="1"/>
  <c r="M3183" i="4" s="1"/>
  <c r="A3184" i="9"/>
  <c r="B3184" i="9" s="1"/>
  <c r="O3182" i="4" s="1"/>
  <c r="M3182" i="4" s="1"/>
  <c r="A3183" i="9"/>
  <c r="B3183" i="9" s="1"/>
  <c r="O3181" i="4" s="1"/>
  <c r="M3181" i="4" s="1"/>
  <c r="A3182" i="9"/>
  <c r="B3182" i="9" s="1"/>
  <c r="O3180" i="4" s="1"/>
  <c r="M3180" i="4" s="1"/>
  <c r="A3181" i="9"/>
  <c r="B3181" i="9" s="1"/>
  <c r="O3179" i="4" s="1"/>
  <c r="M3179" i="4" s="1"/>
  <c r="A3180" i="9"/>
  <c r="B3180" i="9" s="1"/>
  <c r="O3178" i="4" s="1"/>
  <c r="M3178" i="4" s="1"/>
  <c r="A3179" i="9"/>
  <c r="B3179" i="9" s="1"/>
  <c r="O3177" i="4" s="1"/>
  <c r="M3177" i="4" s="1"/>
  <c r="A3178" i="9"/>
  <c r="B3178" i="9" s="1"/>
  <c r="O3176" i="4" s="1"/>
  <c r="M3176" i="4" s="1"/>
  <c r="A3177" i="9"/>
  <c r="B3177" i="9" s="1"/>
  <c r="O3175" i="4" s="1"/>
  <c r="M3175" i="4" s="1"/>
  <c r="A3176" i="9"/>
  <c r="B3176" i="9" s="1"/>
  <c r="O3174" i="4" s="1"/>
  <c r="M3174" i="4" s="1"/>
  <c r="A3175" i="9"/>
  <c r="B3175" i="9" s="1"/>
  <c r="O3173" i="4" s="1"/>
  <c r="M3173" i="4" s="1"/>
  <c r="A3174" i="9"/>
  <c r="B3174" i="9" s="1"/>
  <c r="O3172" i="4" s="1"/>
  <c r="M3172" i="4" s="1"/>
  <c r="A3173" i="9"/>
  <c r="B3173" i="9" s="1"/>
  <c r="O3171" i="4" s="1"/>
  <c r="M3171" i="4" s="1"/>
  <c r="A3172" i="9"/>
  <c r="B3172" i="9" s="1"/>
  <c r="O3170" i="4" s="1"/>
  <c r="M3170" i="4" s="1"/>
  <c r="A3171" i="9"/>
  <c r="B3171" i="9" s="1"/>
  <c r="O3169" i="4" s="1"/>
  <c r="M3169" i="4" s="1"/>
  <c r="A3170" i="9"/>
  <c r="B3170" i="9" s="1"/>
  <c r="O3168" i="4" s="1"/>
  <c r="M3168" i="4" s="1"/>
  <c r="A3169" i="9"/>
  <c r="B3169" i="9" s="1"/>
  <c r="O3167" i="4" s="1"/>
  <c r="M3167" i="4" s="1"/>
  <c r="A3168" i="9"/>
  <c r="B3168" i="9" s="1"/>
  <c r="O3166" i="4" s="1"/>
  <c r="M3166" i="4" s="1"/>
  <c r="A3167" i="9"/>
  <c r="B3167" i="9" s="1"/>
  <c r="O3165" i="4" s="1"/>
  <c r="M3165" i="4" s="1"/>
  <c r="A3166" i="9"/>
  <c r="B3166" i="9" s="1"/>
  <c r="O3164" i="4" s="1"/>
  <c r="M3164" i="4" s="1"/>
  <c r="A3165" i="9"/>
  <c r="B3165" i="9" s="1"/>
  <c r="O3163" i="4" s="1"/>
  <c r="M3163" i="4" s="1"/>
  <c r="A3164" i="9"/>
  <c r="B3164" i="9" s="1"/>
  <c r="O3162" i="4" s="1"/>
  <c r="M3162" i="4" s="1"/>
  <c r="A3163" i="9"/>
  <c r="B3163" i="9" s="1"/>
  <c r="O3161" i="4" s="1"/>
  <c r="M3161" i="4" s="1"/>
  <c r="A3162" i="9"/>
  <c r="B3162" i="9" s="1"/>
  <c r="O3160" i="4" s="1"/>
  <c r="M3160" i="4" s="1"/>
  <c r="A3161" i="9"/>
  <c r="B3161" i="9" s="1"/>
  <c r="O3159" i="4" s="1"/>
  <c r="M3159" i="4" s="1"/>
  <c r="A3160" i="9"/>
  <c r="B3160" i="9" s="1"/>
  <c r="O3158" i="4" s="1"/>
  <c r="M3158" i="4" s="1"/>
  <c r="A3159" i="9"/>
  <c r="B3159" i="9" s="1"/>
  <c r="O3157" i="4" s="1"/>
  <c r="M3157" i="4" s="1"/>
  <c r="A3158" i="9"/>
  <c r="B3158" i="9" s="1"/>
  <c r="O3156" i="4" s="1"/>
  <c r="M3156" i="4" s="1"/>
  <c r="A3157" i="9"/>
  <c r="B3157" i="9" s="1"/>
  <c r="O3155" i="4" s="1"/>
  <c r="M3155" i="4" s="1"/>
  <c r="A3156" i="9"/>
  <c r="B3156" i="9" s="1"/>
  <c r="O3154" i="4" s="1"/>
  <c r="M3154" i="4" s="1"/>
  <c r="A3155" i="9"/>
  <c r="B3155" i="9" s="1"/>
  <c r="O3153" i="4" s="1"/>
  <c r="M3153" i="4" s="1"/>
  <c r="A3154" i="9"/>
  <c r="B3154" i="9" s="1"/>
  <c r="O3152" i="4" s="1"/>
  <c r="M3152" i="4" s="1"/>
  <c r="A3153" i="9"/>
  <c r="B3153" i="9" s="1"/>
  <c r="O3151" i="4" s="1"/>
  <c r="M3151" i="4" s="1"/>
  <c r="A3152" i="9"/>
  <c r="B3152" i="9" s="1"/>
  <c r="O3150" i="4" s="1"/>
  <c r="M3150" i="4" s="1"/>
  <c r="A3151" i="9"/>
  <c r="B3151" i="9" s="1"/>
  <c r="O3149" i="4" s="1"/>
  <c r="M3149" i="4" s="1"/>
  <c r="A3150" i="9"/>
  <c r="B3150" i="9" s="1"/>
  <c r="O3148" i="4" s="1"/>
  <c r="M3148" i="4" s="1"/>
  <c r="A3149" i="9"/>
  <c r="B3149" i="9" s="1"/>
  <c r="O3147" i="4" s="1"/>
  <c r="M3147" i="4" s="1"/>
  <c r="A3148" i="9"/>
  <c r="B3148" i="9" s="1"/>
  <c r="O3146" i="4" s="1"/>
  <c r="M3146" i="4" s="1"/>
  <c r="A3147" i="9"/>
  <c r="B3147" i="9" s="1"/>
  <c r="O3145" i="4" s="1"/>
  <c r="M3145" i="4" s="1"/>
  <c r="A3146" i="9"/>
  <c r="B3146" i="9" s="1"/>
  <c r="O3144" i="4" s="1"/>
  <c r="M3144" i="4" s="1"/>
  <c r="A3145" i="9"/>
  <c r="B3145" i="9" s="1"/>
  <c r="O3143" i="4" s="1"/>
  <c r="M3143" i="4" s="1"/>
  <c r="A3144" i="9"/>
  <c r="B3144" i="9" s="1"/>
  <c r="O3142" i="4" s="1"/>
  <c r="M3142" i="4" s="1"/>
  <c r="A3143" i="9"/>
  <c r="B3143" i="9" s="1"/>
  <c r="O3141" i="4" s="1"/>
  <c r="M3141" i="4" s="1"/>
  <c r="A3142" i="9"/>
  <c r="B3142" i="9" s="1"/>
  <c r="O3140" i="4" s="1"/>
  <c r="M3140" i="4" s="1"/>
  <c r="A3141" i="9"/>
  <c r="B3141" i="9" s="1"/>
  <c r="O3139" i="4" s="1"/>
  <c r="M3139" i="4" s="1"/>
  <c r="A3140" i="9"/>
  <c r="B3140" i="9" s="1"/>
  <c r="O3138" i="4" s="1"/>
  <c r="M3138" i="4" s="1"/>
  <c r="A3139" i="9"/>
  <c r="B3139" i="9" s="1"/>
  <c r="O3137" i="4" s="1"/>
  <c r="M3137" i="4" s="1"/>
  <c r="A3138" i="9"/>
  <c r="B3138" i="9" s="1"/>
  <c r="O3136" i="4" s="1"/>
  <c r="M3136" i="4" s="1"/>
  <c r="A3137" i="9"/>
  <c r="B3137" i="9" s="1"/>
  <c r="O3135" i="4" s="1"/>
  <c r="M3135" i="4" s="1"/>
  <c r="A3136" i="9"/>
  <c r="B3136" i="9" s="1"/>
  <c r="O3134" i="4" s="1"/>
  <c r="M3134" i="4" s="1"/>
  <c r="A3135" i="9"/>
  <c r="B3135" i="9" s="1"/>
  <c r="O3133" i="4" s="1"/>
  <c r="M3133" i="4" s="1"/>
  <c r="A3134" i="9"/>
  <c r="B3134" i="9" s="1"/>
  <c r="O3132" i="4" s="1"/>
  <c r="M3132" i="4" s="1"/>
  <c r="A3133" i="9"/>
  <c r="B3133" i="9" s="1"/>
  <c r="O3131" i="4" s="1"/>
  <c r="M3131" i="4" s="1"/>
  <c r="A3132" i="9"/>
  <c r="B3132" i="9" s="1"/>
  <c r="O3130" i="4" s="1"/>
  <c r="M3130" i="4" s="1"/>
  <c r="A3131" i="9"/>
  <c r="B3131" i="9" s="1"/>
  <c r="O3129" i="4" s="1"/>
  <c r="M3129" i="4" s="1"/>
  <c r="A3130" i="9"/>
  <c r="B3130" i="9" s="1"/>
  <c r="O3128" i="4" s="1"/>
  <c r="M3128" i="4" s="1"/>
  <c r="A3129" i="9"/>
  <c r="B3129" i="9" s="1"/>
  <c r="O3127" i="4" s="1"/>
  <c r="M3127" i="4" s="1"/>
  <c r="A3128" i="9"/>
  <c r="B3128" i="9" s="1"/>
  <c r="O3126" i="4" s="1"/>
  <c r="M3126" i="4" s="1"/>
  <c r="A3127" i="9"/>
  <c r="B3127" i="9" s="1"/>
  <c r="O3125" i="4" s="1"/>
  <c r="M3125" i="4" s="1"/>
  <c r="A3126" i="9"/>
  <c r="B3126" i="9" s="1"/>
  <c r="O3124" i="4" s="1"/>
  <c r="M3124" i="4" s="1"/>
  <c r="A3125" i="9"/>
  <c r="B3125" i="9" s="1"/>
  <c r="O3123" i="4" s="1"/>
  <c r="M3123" i="4" s="1"/>
  <c r="A3124" i="9"/>
  <c r="B3124" i="9" s="1"/>
  <c r="O3122" i="4" s="1"/>
  <c r="M3122" i="4" s="1"/>
  <c r="A3123" i="9"/>
  <c r="B3123" i="9" s="1"/>
  <c r="O3121" i="4" s="1"/>
  <c r="M3121" i="4" s="1"/>
  <c r="A3122" i="9"/>
  <c r="B3122" i="9" s="1"/>
  <c r="O3120" i="4" s="1"/>
  <c r="M3120" i="4" s="1"/>
  <c r="A3121" i="9"/>
  <c r="B3121" i="9" s="1"/>
  <c r="O3119" i="4" s="1"/>
  <c r="M3119" i="4" s="1"/>
  <c r="A3120" i="9"/>
  <c r="B3120" i="9" s="1"/>
  <c r="O3118" i="4" s="1"/>
  <c r="M3118" i="4" s="1"/>
  <c r="A3119" i="9"/>
  <c r="B3119" i="9" s="1"/>
  <c r="O3117" i="4" s="1"/>
  <c r="M3117" i="4" s="1"/>
  <c r="A3118" i="9"/>
  <c r="B3118" i="9" s="1"/>
  <c r="O3116" i="4" s="1"/>
  <c r="M3116" i="4" s="1"/>
  <c r="A3117" i="9"/>
  <c r="B3117" i="9" s="1"/>
  <c r="O3115" i="4" s="1"/>
  <c r="M3115" i="4" s="1"/>
  <c r="A3116" i="9"/>
  <c r="B3116" i="9" s="1"/>
  <c r="O3114" i="4" s="1"/>
  <c r="M3114" i="4" s="1"/>
  <c r="A3115" i="9"/>
  <c r="B3115" i="9" s="1"/>
  <c r="O3113" i="4" s="1"/>
  <c r="M3113" i="4" s="1"/>
  <c r="A3114" i="9"/>
  <c r="B3114" i="9" s="1"/>
  <c r="O3112" i="4" s="1"/>
  <c r="M3112" i="4" s="1"/>
  <c r="A3113" i="9"/>
  <c r="B3113" i="9" s="1"/>
  <c r="O3111" i="4" s="1"/>
  <c r="M3111" i="4" s="1"/>
  <c r="A3112" i="9"/>
  <c r="B3112" i="9" s="1"/>
  <c r="O3110" i="4" s="1"/>
  <c r="M3110" i="4" s="1"/>
  <c r="A3111" i="9"/>
  <c r="B3111" i="9" s="1"/>
  <c r="O3109" i="4" s="1"/>
  <c r="M3109" i="4" s="1"/>
  <c r="A3110" i="9"/>
  <c r="B3110" i="9" s="1"/>
  <c r="O3108" i="4" s="1"/>
  <c r="M3108" i="4" s="1"/>
  <c r="A3109" i="9"/>
  <c r="B3109" i="9" s="1"/>
  <c r="O3107" i="4" s="1"/>
  <c r="M3107" i="4" s="1"/>
  <c r="A3108" i="9"/>
  <c r="B3108" i="9" s="1"/>
  <c r="O3106" i="4" s="1"/>
  <c r="M3106" i="4" s="1"/>
  <c r="A3107" i="9"/>
  <c r="B3107" i="9" s="1"/>
  <c r="O3105" i="4" s="1"/>
  <c r="M3105" i="4" s="1"/>
  <c r="A3106" i="9"/>
  <c r="B3106" i="9" s="1"/>
  <c r="O3104" i="4" s="1"/>
  <c r="M3104" i="4" s="1"/>
  <c r="A3105" i="9"/>
  <c r="B3105" i="9" s="1"/>
  <c r="O3103" i="4" s="1"/>
  <c r="M3103" i="4" s="1"/>
  <c r="A3104" i="9"/>
  <c r="B3104" i="9" s="1"/>
  <c r="O3102" i="4" s="1"/>
  <c r="M3102" i="4" s="1"/>
  <c r="A3103" i="9"/>
  <c r="B3103" i="9" s="1"/>
  <c r="O3101" i="4" s="1"/>
  <c r="M3101" i="4" s="1"/>
  <c r="A3102" i="9"/>
  <c r="B3102" i="9" s="1"/>
  <c r="O3100" i="4" s="1"/>
  <c r="M3100" i="4" s="1"/>
  <c r="A3101" i="9"/>
  <c r="B3101" i="9" s="1"/>
  <c r="O3099" i="4" s="1"/>
  <c r="M3099" i="4" s="1"/>
  <c r="A3100" i="9"/>
  <c r="B3100" i="9" s="1"/>
  <c r="O3098" i="4" s="1"/>
  <c r="M3098" i="4" s="1"/>
  <c r="A3099" i="9"/>
  <c r="B3099" i="9" s="1"/>
  <c r="O3097" i="4" s="1"/>
  <c r="M3097" i="4" s="1"/>
  <c r="A3098" i="9"/>
  <c r="B3098" i="9" s="1"/>
  <c r="O3096" i="4" s="1"/>
  <c r="M3096" i="4" s="1"/>
  <c r="A3097" i="9"/>
  <c r="B3097" i="9" s="1"/>
  <c r="O3095" i="4" s="1"/>
  <c r="M3095" i="4" s="1"/>
  <c r="A3096" i="9"/>
  <c r="B3096" i="9" s="1"/>
  <c r="O3094" i="4" s="1"/>
  <c r="M3094" i="4" s="1"/>
  <c r="A3095" i="9"/>
  <c r="B3095" i="9" s="1"/>
  <c r="O3093" i="4" s="1"/>
  <c r="M3093" i="4" s="1"/>
  <c r="A3094" i="9"/>
  <c r="B3094" i="9" s="1"/>
  <c r="O3092" i="4" s="1"/>
  <c r="M3092" i="4" s="1"/>
  <c r="A3093" i="9"/>
  <c r="B3093" i="9" s="1"/>
  <c r="O3091" i="4" s="1"/>
  <c r="M3091" i="4" s="1"/>
  <c r="A3092" i="9"/>
  <c r="B3092" i="9" s="1"/>
  <c r="O3090" i="4" s="1"/>
  <c r="M3090" i="4" s="1"/>
  <c r="A3091" i="9"/>
  <c r="B3091" i="9" s="1"/>
  <c r="O3089" i="4" s="1"/>
  <c r="M3089" i="4" s="1"/>
  <c r="A3090" i="9"/>
  <c r="B3090" i="9" s="1"/>
  <c r="O3088" i="4" s="1"/>
  <c r="M3088" i="4" s="1"/>
  <c r="A3089" i="9"/>
  <c r="B3089" i="9" s="1"/>
  <c r="O3087" i="4" s="1"/>
  <c r="M3087" i="4" s="1"/>
  <c r="A3088" i="9"/>
  <c r="B3088" i="9" s="1"/>
  <c r="O3086" i="4" s="1"/>
  <c r="M3086" i="4" s="1"/>
  <c r="A3087" i="9"/>
  <c r="B3087" i="9" s="1"/>
  <c r="O3085" i="4" s="1"/>
  <c r="M3085" i="4" s="1"/>
  <c r="A3086" i="9"/>
  <c r="B3086" i="9" s="1"/>
  <c r="O3084" i="4" s="1"/>
  <c r="M3084" i="4" s="1"/>
  <c r="A3085" i="9"/>
  <c r="B3085" i="9" s="1"/>
  <c r="O3083" i="4" s="1"/>
  <c r="M3083" i="4" s="1"/>
  <c r="A3084" i="9"/>
  <c r="B3084" i="9" s="1"/>
  <c r="O3082" i="4" s="1"/>
  <c r="M3082" i="4" s="1"/>
  <c r="A3083" i="9"/>
  <c r="B3083" i="9" s="1"/>
  <c r="O3081" i="4" s="1"/>
  <c r="M3081" i="4" s="1"/>
  <c r="A3082" i="9"/>
  <c r="B3082" i="9" s="1"/>
  <c r="O3080" i="4" s="1"/>
  <c r="M3080" i="4" s="1"/>
  <c r="A3081" i="9"/>
  <c r="B3081" i="9" s="1"/>
  <c r="O3079" i="4" s="1"/>
  <c r="M3079" i="4" s="1"/>
  <c r="A3080" i="9"/>
  <c r="B3080" i="9" s="1"/>
  <c r="O3078" i="4" s="1"/>
  <c r="M3078" i="4" s="1"/>
  <c r="A3079" i="9"/>
  <c r="B3079" i="9" s="1"/>
  <c r="O3077" i="4" s="1"/>
  <c r="M3077" i="4" s="1"/>
  <c r="A3078" i="9"/>
  <c r="B3078" i="9" s="1"/>
  <c r="O3076" i="4" s="1"/>
  <c r="M3076" i="4" s="1"/>
  <c r="A3077" i="9"/>
  <c r="B3077" i="9" s="1"/>
  <c r="O3075" i="4" s="1"/>
  <c r="M3075" i="4" s="1"/>
  <c r="A3076" i="9"/>
  <c r="B3076" i="9" s="1"/>
  <c r="O3074" i="4" s="1"/>
  <c r="M3074" i="4" s="1"/>
  <c r="A3075" i="9"/>
  <c r="B3075" i="9" s="1"/>
  <c r="O3073" i="4" s="1"/>
  <c r="M3073" i="4" s="1"/>
  <c r="A3074" i="9"/>
  <c r="B3074" i="9" s="1"/>
  <c r="O3072" i="4" s="1"/>
  <c r="M3072" i="4" s="1"/>
  <c r="A3073" i="9"/>
  <c r="B3073" i="9" s="1"/>
  <c r="O3071" i="4" s="1"/>
  <c r="M3071" i="4" s="1"/>
  <c r="A3072" i="9"/>
  <c r="B3072" i="9" s="1"/>
  <c r="O3070" i="4" s="1"/>
  <c r="M3070" i="4" s="1"/>
  <c r="A3071" i="9"/>
  <c r="B3071" i="9" s="1"/>
  <c r="O3069" i="4" s="1"/>
  <c r="M3069" i="4" s="1"/>
  <c r="A3070" i="9"/>
  <c r="B3070" i="9" s="1"/>
  <c r="O3068" i="4" s="1"/>
  <c r="M3068" i="4" s="1"/>
  <c r="A3069" i="9"/>
  <c r="B3069" i="9" s="1"/>
  <c r="O3067" i="4" s="1"/>
  <c r="M3067" i="4" s="1"/>
  <c r="A3068" i="9"/>
  <c r="B3068" i="9" s="1"/>
  <c r="O3066" i="4" s="1"/>
  <c r="M3066" i="4" s="1"/>
  <c r="A3067" i="9"/>
  <c r="B3067" i="9" s="1"/>
  <c r="O3065" i="4" s="1"/>
  <c r="M3065" i="4" s="1"/>
  <c r="A3066" i="9"/>
  <c r="B3066" i="9" s="1"/>
  <c r="O3064" i="4" s="1"/>
  <c r="M3064" i="4" s="1"/>
  <c r="A3065" i="9"/>
  <c r="B3065" i="9" s="1"/>
  <c r="O3063" i="4" s="1"/>
  <c r="M3063" i="4" s="1"/>
  <c r="A3064" i="9"/>
  <c r="B3064" i="9" s="1"/>
  <c r="O3062" i="4" s="1"/>
  <c r="M3062" i="4" s="1"/>
  <c r="A3063" i="9"/>
  <c r="B3063" i="9" s="1"/>
  <c r="O3061" i="4" s="1"/>
  <c r="M3061" i="4" s="1"/>
  <c r="A3062" i="9"/>
  <c r="B3062" i="9" s="1"/>
  <c r="O3060" i="4" s="1"/>
  <c r="M3060" i="4" s="1"/>
  <c r="A3061" i="9"/>
  <c r="B3061" i="9" s="1"/>
  <c r="O3059" i="4" s="1"/>
  <c r="M3059" i="4" s="1"/>
  <c r="A3060" i="9"/>
  <c r="B3060" i="9" s="1"/>
  <c r="O3058" i="4" s="1"/>
  <c r="M3058" i="4" s="1"/>
  <c r="A3059" i="9"/>
  <c r="B3059" i="9" s="1"/>
  <c r="O3057" i="4" s="1"/>
  <c r="M3057" i="4" s="1"/>
  <c r="A3058" i="9"/>
  <c r="B3058" i="9" s="1"/>
  <c r="O3056" i="4" s="1"/>
  <c r="M3056" i="4" s="1"/>
  <c r="A3057" i="9"/>
  <c r="B3057" i="9" s="1"/>
  <c r="O3055" i="4" s="1"/>
  <c r="M3055" i="4" s="1"/>
  <c r="A3056" i="9"/>
  <c r="B3056" i="9" s="1"/>
  <c r="O3054" i="4" s="1"/>
  <c r="M3054" i="4" s="1"/>
  <c r="A3055" i="9"/>
  <c r="B3055" i="9" s="1"/>
  <c r="O3053" i="4" s="1"/>
  <c r="M3053" i="4" s="1"/>
  <c r="A3054" i="9"/>
  <c r="B3054" i="9" s="1"/>
  <c r="O3052" i="4" s="1"/>
  <c r="M3052" i="4" s="1"/>
  <c r="A3053" i="9"/>
  <c r="B3053" i="9" s="1"/>
  <c r="O3051" i="4" s="1"/>
  <c r="M3051" i="4" s="1"/>
  <c r="A3052" i="9"/>
  <c r="B3052" i="9" s="1"/>
  <c r="O3050" i="4" s="1"/>
  <c r="M3050" i="4" s="1"/>
  <c r="A3051" i="9"/>
  <c r="B3051" i="9" s="1"/>
  <c r="O3049" i="4" s="1"/>
  <c r="M3049" i="4" s="1"/>
  <c r="A3050" i="9"/>
  <c r="B3050" i="9" s="1"/>
  <c r="O3048" i="4" s="1"/>
  <c r="M3048" i="4" s="1"/>
  <c r="A3049" i="9"/>
  <c r="B3049" i="9" s="1"/>
  <c r="O3047" i="4" s="1"/>
  <c r="M3047" i="4" s="1"/>
  <c r="A3048" i="9"/>
  <c r="B3048" i="9" s="1"/>
  <c r="O3046" i="4" s="1"/>
  <c r="M3046" i="4" s="1"/>
  <c r="A3047" i="9"/>
  <c r="B3047" i="9" s="1"/>
  <c r="O3045" i="4" s="1"/>
  <c r="M3045" i="4" s="1"/>
  <c r="A3046" i="9"/>
  <c r="B3046" i="9" s="1"/>
  <c r="O3044" i="4" s="1"/>
  <c r="M3044" i="4" s="1"/>
  <c r="A3045" i="9"/>
  <c r="B3045" i="9" s="1"/>
  <c r="O3043" i="4" s="1"/>
  <c r="M3043" i="4" s="1"/>
  <c r="A3044" i="9"/>
  <c r="B3044" i="9" s="1"/>
  <c r="O3042" i="4" s="1"/>
  <c r="M3042" i="4" s="1"/>
  <c r="A3043" i="9"/>
  <c r="B3043" i="9" s="1"/>
  <c r="O3041" i="4" s="1"/>
  <c r="M3041" i="4" s="1"/>
  <c r="A3042" i="9"/>
  <c r="B3042" i="9" s="1"/>
  <c r="O3040" i="4" s="1"/>
  <c r="M3040" i="4" s="1"/>
  <c r="A3041" i="9"/>
  <c r="B3041" i="9" s="1"/>
  <c r="O3039" i="4" s="1"/>
  <c r="M3039" i="4" s="1"/>
  <c r="A3040" i="9"/>
  <c r="B3040" i="9" s="1"/>
  <c r="O3038" i="4" s="1"/>
  <c r="M3038" i="4" s="1"/>
  <c r="A3039" i="9"/>
  <c r="B3039" i="9" s="1"/>
  <c r="O3037" i="4" s="1"/>
  <c r="M3037" i="4" s="1"/>
  <c r="A3038" i="9"/>
  <c r="B3038" i="9" s="1"/>
  <c r="O3036" i="4" s="1"/>
  <c r="M3036" i="4" s="1"/>
  <c r="A3037" i="9"/>
  <c r="B3037" i="9" s="1"/>
  <c r="O3035" i="4" s="1"/>
  <c r="M3035" i="4" s="1"/>
  <c r="A3036" i="9"/>
  <c r="B3036" i="9" s="1"/>
  <c r="O3034" i="4" s="1"/>
  <c r="M3034" i="4" s="1"/>
  <c r="A3035" i="9"/>
  <c r="B3035" i="9" s="1"/>
  <c r="O3033" i="4" s="1"/>
  <c r="M3033" i="4" s="1"/>
  <c r="A3034" i="9"/>
  <c r="B3034" i="9" s="1"/>
  <c r="O3032" i="4" s="1"/>
  <c r="M3032" i="4" s="1"/>
  <c r="A3033" i="9"/>
  <c r="B3033" i="9" s="1"/>
  <c r="O3031" i="4" s="1"/>
  <c r="M3031" i="4" s="1"/>
  <c r="A3032" i="9"/>
  <c r="B3032" i="9" s="1"/>
  <c r="O3030" i="4" s="1"/>
  <c r="M3030" i="4" s="1"/>
  <c r="A3031" i="9"/>
  <c r="B3031" i="9" s="1"/>
  <c r="O3029" i="4" s="1"/>
  <c r="M3029" i="4" s="1"/>
  <c r="A3030" i="9"/>
  <c r="B3030" i="9" s="1"/>
  <c r="O3028" i="4" s="1"/>
  <c r="M3028" i="4" s="1"/>
  <c r="A3029" i="9"/>
  <c r="B3029" i="9" s="1"/>
  <c r="O3027" i="4" s="1"/>
  <c r="M3027" i="4" s="1"/>
  <c r="A3028" i="9"/>
  <c r="B3028" i="9" s="1"/>
  <c r="O3026" i="4" s="1"/>
  <c r="M3026" i="4" s="1"/>
  <c r="A3027" i="9"/>
  <c r="B3027" i="9" s="1"/>
  <c r="O3025" i="4" s="1"/>
  <c r="M3025" i="4" s="1"/>
  <c r="A3026" i="9"/>
  <c r="B3026" i="9" s="1"/>
  <c r="O3024" i="4" s="1"/>
  <c r="M3024" i="4" s="1"/>
  <c r="A3025" i="9"/>
  <c r="B3025" i="9" s="1"/>
  <c r="O3023" i="4" s="1"/>
  <c r="M3023" i="4" s="1"/>
  <c r="A3024" i="9"/>
  <c r="B3024" i="9" s="1"/>
  <c r="O3022" i="4" s="1"/>
  <c r="M3022" i="4" s="1"/>
  <c r="A3023" i="9"/>
  <c r="B3023" i="9" s="1"/>
  <c r="O3021" i="4" s="1"/>
  <c r="M3021" i="4" s="1"/>
  <c r="A3022" i="9"/>
  <c r="B3022" i="9" s="1"/>
  <c r="O3020" i="4" s="1"/>
  <c r="M3020" i="4" s="1"/>
  <c r="A3021" i="9"/>
  <c r="B3021" i="9" s="1"/>
  <c r="O3019" i="4" s="1"/>
  <c r="M3019" i="4" s="1"/>
  <c r="A3020" i="9"/>
  <c r="B3020" i="9" s="1"/>
  <c r="O3018" i="4" s="1"/>
  <c r="M3018" i="4" s="1"/>
  <c r="A3019" i="9"/>
  <c r="B3019" i="9" s="1"/>
  <c r="O3017" i="4" s="1"/>
  <c r="M3017" i="4" s="1"/>
  <c r="A3018" i="9"/>
  <c r="B3018" i="9" s="1"/>
  <c r="O3016" i="4" s="1"/>
  <c r="M3016" i="4" s="1"/>
  <c r="A3017" i="9"/>
  <c r="B3017" i="9" s="1"/>
  <c r="O3015" i="4" s="1"/>
  <c r="M3015" i="4" s="1"/>
  <c r="A3016" i="9"/>
  <c r="B3016" i="9" s="1"/>
  <c r="O3014" i="4" s="1"/>
  <c r="M3014" i="4" s="1"/>
  <c r="A3015" i="9"/>
  <c r="B3015" i="9" s="1"/>
  <c r="O3013" i="4" s="1"/>
  <c r="M3013" i="4" s="1"/>
  <c r="A3014" i="9"/>
  <c r="B3014" i="9" s="1"/>
  <c r="O3012" i="4" s="1"/>
  <c r="M3012" i="4" s="1"/>
  <c r="A3013" i="9"/>
  <c r="B3013" i="9" s="1"/>
  <c r="O3011" i="4" s="1"/>
  <c r="M3011" i="4" s="1"/>
  <c r="A3012" i="9"/>
  <c r="B3012" i="9" s="1"/>
  <c r="O3010" i="4" s="1"/>
  <c r="M3010" i="4" s="1"/>
  <c r="A3011" i="9"/>
  <c r="B3011" i="9" s="1"/>
  <c r="O3009" i="4" s="1"/>
  <c r="M3009" i="4" s="1"/>
  <c r="A3010" i="9"/>
  <c r="B3010" i="9" s="1"/>
  <c r="O3008" i="4" s="1"/>
  <c r="M3008" i="4" s="1"/>
  <c r="A3009" i="9"/>
  <c r="B3009" i="9" s="1"/>
  <c r="O3007" i="4" s="1"/>
  <c r="M3007" i="4" s="1"/>
  <c r="A3008" i="9"/>
  <c r="B3008" i="9" s="1"/>
  <c r="O3006" i="4" s="1"/>
  <c r="M3006" i="4" s="1"/>
  <c r="A3007" i="9"/>
  <c r="B3007" i="9" s="1"/>
  <c r="O3005" i="4" s="1"/>
  <c r="M3005" i="4" s="1"/>
  <c r="A3006" i="9"/>
  <c r="B3006" i="9" s="1"/>
  <c r="O3004" i="4" s="1"/>
  <c r="M3004" i="4" s="1"/>
  <c r="A3005" i="9"/>
  <c r="B3005" i="9" s="1"/>
  <c r="O3003" i="4" s="1"/>
  <c r="M3003" i="4" s="1"/>
  <c r="A3004" i="9"/>
  <c r="B3004" i="9" s="1"/>
  <c r="O3002" i="4" s="1"/>
  <c r="M3002" i="4" s="1"/>
  <c r="A3003" i="9"/>
  <c r="B3003" i="9" s="1"/>
  <c r="O3001" i="4" s="1"/>
  <c r="M3001" i="4" s="1"/>
  <c r="A3002" i="9"/>
  <c r="B3002" i="9" s="1"/>
  <c r="O3000" i="4" s="1"/>
  <c r="M3000" i="4" s="1"/>
  <c r="A3001" i="9"/>
  <c r="B3001" i="9" s="1"/>
  <c r="O2999" i="4" s="1"/>
  <c r="M2999" i="4" s="1"/>
  <c r="A3000" i="9"/>
  <c r="B3000" i="9" s="1"/>
  <c r="O2998" i="4" s="1"/>
  <c r="M2998" i="4" s="1"/>
  <c r="A2999" i="9"/>
  <c r="B2999" i="9" s="1"/>
  <c r="O2997" i="4" s="1"/>
  <c r="M2997" i="4" s="1"/>
  <c r="A2998" i="9"/>
  <c r="B2998" i="9" s="1"/>
  <c r="O2996" i="4" s="1"/>
  <c r="M2996" i="4" s="1"/>
  <c r="A2997" i="9"/>
  <c r="B2997" i="9" s="1"/>
  <c r="O2995" i="4" s="1"/>
  <c r="M2995" i="4" s="1"/>
  <c r="A2996" i="9"/>
  <c r="B2996" i="9" s="1"/>
  <c r="O2994" i="4" s="1"/>
  <c r="M2994" i="4" s="1"/>
  <c r="A2995" i="9"/>
  <c r="B2995" i="9" s="1"/>
  <c r="O2993" i="4" s="1"/>
  <c r="M2993" i="4" s="1"/>
  <c r="A2994" i="9"/>
  <c r="B2994" i="9" s="1"/>
  <c r="O2992" i="4" s="1"/>
  <c r="M2992" i="4" s="1"/>
  <c r="A2993" i="9"/>
  <c r="B2993" i="9" s="1"/>
  <c r="O2991" i="4" s="1"/>
  <c r="M2991" i="4" s="1"/>
  <c r="A2992" i="9"/>
  <c r="B2992" i="9" s="1"/>
  <c r="O2990" i="4" s="1"/>
  <c r="M2990" i="4" s="1"/>
  <c r="A2991" i="9"/>
  <c r="B2991" i="9" s="1"/>
  <c r="O2989" i="4" s="1"/>
  <c r="M2989" i="4" s="1"/>
  <c r="A2990" i="9"/>
  <c r="B2990" i="9" s="1"/>
  <c r="O2988" i="4" s="1"/>
  <c r="M2988" i="4" s="1"/>
  <c r="A2989" i="9"/>
  <c r="B2989" i="9" s="1"/>
  <c r="O2987" i="4" s="1"/>
  <c r="M2987" i="4" s="1"/>
  <c r="A2988" i="9"/>
  <c r="B2988" i="9" s="1"/>
  <c r="O2986" i="4" s="1"/>
  <c r="M2986" i="4" s="1"/>
  <c r="A2987" i="9"/>
  <c r="B2987" i="9" s="1"/>
  <c r="O2985" i="4" s="1"/>
  <c r="M2985" i="4" s="1"/>
  <c r="A2986" i="9"/>
  <c r="B2986" i="9" s="1"/>
  <c r="O2984" i="4" s="1"/>
  <c r="M2984" i="4" s="1"/>
  <c r="A2985" i="9"/>
  <c r="B2985" i="9" s="1"/>
  <c r="O2983" i="4" s="1"/>
  <c r="M2983" i="4" s="1"/>
  <c r="A2984" i="9"/>
  <c r="B2984" i="9" s="1"/>
  <c r="O2982" i="4" s="1"/>
  <c r="M2982" i="4" s="1"/>
  <c r="A2983" i="9"/>
  <c r="B2983" i="9" s="1"/>
  <c r="O2981" i="4" s="1"/>
  <c r="M2981" i="4" s="1"/>
  <c r="A2982" i="9"/>
  <c r="B2982" i="9" s="1"/>
  <c r="O2980" i="4" s="1"/>
  <c r="M2980" i="4" s="1"/>
  <c r="A2981" i="9"/>
  <c r="B2981" i="9" s="1"/>
  <c r="O2979" i="4" s="1"/>
  <c r="M2979" i="4" s="1"/>
  <c r="A2980" i="9"/>
  <c r="B2980" i="9" s="1"/>
  <c r="O2978" i="4" s="1"/>
  <c r="M2978" i="4" s="1"/>
  <c r="A2979" i="9"/>
  <c r="B2979" i="9" s="1"/>
  <c r="O2977" i="4" s="1"/>
  <c r="M2977" i="4" s="1"/>
  <c r="A2978" i="9"/>
  <c r="B2978" i="9" s="1"/>
  <c r="O2976" i="4" s="1"/>
  <c r="M2976" i="4" s="1"/>
  <c r="A2977" i="9"/>
  <c r="B2977" i="9" s="1"/>
  <c r="O2975" i="4" s="1"/>
  <c r="M2975" i="4" s="1"/>
  <c r="A2976" i="9"/>
  <c r="B2976" i="9" s="1"/>
  <c r="O2974" i="4" s="1"/>
  <c r="M2974" i="4" s="1"/>
  <c r="A2975" i="9"/>
  <c r="B2975" i="9" s="1"/>
  <c r="O2973" i="4" s="1"/>
  <c r="M2973" i="4" s="1"/>
  <c r="A2974" i="9"/>
  <c r="B2974" i="9" s="1"/>
  <c r="O2972" i="4" s="1"/>
  <c r="M2972" i="4" s="1"/>
  <c r="A2973" i="9"/>
  <c r="B2973" i="9" s="1"/>
  <c r="O2971" i="4" s="1"/>
  <c r="M2971" i="4" s="1"/>
  <c r="A2972" i="9"/>
  <c r="B2972" i="9" s="1"/>
  <c r="O2970" i="4" s="1"/>
  <c r="M2970" i="4" s="1"/>
  <c r="A2971" i="9"/>
  <c r="B2971" i="9" s="1"/>
  <c r="O2969" i="4" s="1"/>
  <c r="M2969" i="4" s="1"/>
  <c r="A2970" i="9"/>
  <c r="B2970" i="9" s="1"/>
  <c r="O2968" i="4" s="1"/>
  <c r="M2968" i="4" s="1"/>
  <c r="A2969" i="9"/>
  <c r="B2969" i="9" s="1"/>
  <c r="O2967" i="4" s="1"/>
  <c r="M2967" i="4" s="1"/>
  <c r="A2968" i="9"/>
  <c r="B2968" i="9" s="1"/>
  <c r="O2966" i="4" s="1"/>
  <c r="M2966" i="4" s="1"/>
  <c r="A2967" i="9"/>
  <c r="B2967" i="9" s="1"/>
  <c r="O2965" i="4" s="1"/>
  <c r="M2965" i="4" s="1"/>
  <c r="A2966" i="9"/>
  <c r="B2966" i="9" s="1"/>
  <c r="O2964" i="4" s="1"/>
  <c r="M2964" i="4" s="1"/>
  <c r="A2965" i="9"/>
  <c r="B2965" i="9" s="1"/>
  <c r="O2963" i="4" s="1"/>
  <c r="M2963" i="4" s="1"/>
  <c r="A2964" i="9"/>
  <c r="B2964" i="9" s="1"/>
  <c r="O2962" i="4" s="1"/>
  <c r="M2962" i="4" s="1"/>
  <c r="A2963" i="9"/>
  <c r="B2963" i="9" s="1"/>
  <c r="O2961" i="4" s="1"/>
  <c r="M2961" i="4" s="1"/>
  <c r="A2962" i="9"/>
  <c r="B2962" i="9" s="1"/>
  <c r="O2960" i="4" s="1"/>
  <c r="M2960" i="4" s="1"/>
  <c r="A2961" i="9"/>
  <c r="B2961" i="9" s="1"/>
  <c r="O2959" i="4" s="1"/>
  <c r="M2959" i="4" s="1"/>
  <c r="A2960" i="9"/>
  <c r="B2960" i="9" s="1"/>
  <c r="O2958" i="4" s="1"/>
  <c r="M2958" i="4" s="1"/>
  <c r="A2959" i="9"/>
  <c r="B2959" i="9" s="1"/>
  <c r="O2957" i="4" s="1"/>
  <c r="M2957" i="4" s="1"/>
  <c r="A2958" i="9"/>
  <c r="B2958" i="9" s="1"/>
  <c r="O2956" i="4" s="1"/>
  <c r="M2956" i="4" s="1"/>
  <c r="A2957" i="9"/>
  <c r="B2957" i="9" s="1"/>
  <c r="O2955" i="4" s="1"/>
  <c r="M2955" i="4" s="1"/>
  <c r="A2956" i="9"/>
  <c r="B2956" i="9" s="1"/>
  <c r="O2954" i="4" s="1"/>
  <c r="M2954" i="4" s="1"/>
  <c r="A2955" i="9"/>
  <c r="B2955" i="9" s="1"/>
  <c r="O2953" i="4" s="1"/>
  <c r="M2953" i="4" s="1"/>
  <c r="A2954" i="9"/>
  <c r="B2954" i="9" s="1"/>
  <c r="O2952" i="4" s="1"/>
  <c r="M2952" i="4" s="1"/>
  <c r="A2953" i="9"/>
  <c r="B2953" i="9" s="1"/>
  <c r="O2951" i="4" s="1"/>
  <c r="M2951" i="4" s="1"/>
  <c r="A2952" i="9"/>
  <c r="B2952" i="9" s="1"/>
  <c r="O2950" i="4" s="1"/>
  <c r="M2950" i="4" s="1"/>
  <c r="A2951" i="9"/>
  <c r="B2951" i="9" s="1"/>
  <c r="O2949" i="4" s="1"/>
  <c r="M2949" i="4" s="1"/>
  <c r="A2950" i="9"/>
  <c r="B2950" i="9" s="1"/>
  <c r="O2948" i="4" s="1"/>
  <c r="M2948" i="4" s="1"/>
  <c r="A2949" i="9"/>
  <c r="B2949" i="9" s="1"/>
  <c r="O2947" i="4" s="1"/>
  <c r="M2947" i="4" s="1"/>
  <c r="A2948" i="9"/>
  <c r="B2948" i="9" s="1"/>
  <c r="O2946" i="4" s="1"/>
  <c r="M2946" i="4" s="1"/>
  <c r="A2947" i="9"/>
  <c r="B2947" i="9" s="1"/>
  <c r="O2945" i="4" s="1"/>
  <c r="M2945" i="4" s="1"/>
  <c r="A2946" i="9"/>
  <c r="B2946" i="9" s="1"/>
  <c r="O2944" i="4" s="1"/>
  <c r="M2944" i="4" s="1"/>
  <c r="A2945" i="9"/>
  <c r="B2945" i="9" s="1"/>
  <c r="O2943" i="4" s="1"/>
  <c r="M2943" i="4" s="1"/>
  <c r="A2944" i="9"/>
  <c r="B2944" i="9" s="1"/>
  <c r="O2942" i="4" s="1"/>
  <c r="M2942" i="4" s="1"/>
  <c r="A2943" i="9"/>
  <c r="B2943" i="9" s="1"/>
  <c r="O2941" i="4" s="1"/>
  <c r="M2941" i="4" s="1"/>
  <c r="A2942" i="9"/>
  <c r="B2942" i="9" s="1"/>
  <c r="O2940" i="4" s="1"/>
  <c r="M2940" i="4" s="1"/>
  <c r="A2941" i="9"/>
  <c r="B2941" i="9" s="1"/>
  <c r="O2939" i="4" s="1"/>
  <c r="M2939" i="4" s="1"/>
  <c r="A2940" i="9"/>
  <c r="B2940" i="9" s="1"/>
  <c r="O2938" i="4" s="1"/>
  <c r="M2938" i="4" s="1"/>
  <c r="A2939" i="9"/>
  <c r="B2939" i="9" s="1"/>
  <c r="O2937" i="4" s="1"/>
  <c r="M2937" i="4" s="1"/>
  <c r="A2938" i="9"/>
  <c r="B2938" i="9" s="1"/>
  <c r="O2936" i="4" s="1"/>
  <c r="M2936" i="4" s="1"/>
  <c r="A2937" i="9"/>
  <c r="B2937" i="9" s="1"/>
  <c r="O2935" i="4" s="1"/>
  <c r="M2935" i="4" s="1"/>
  <c r="A2936" i="9"/>
  <c r="B2936" i="9" s="1"/>
  <c r="O2934" i="4" s="1"/>
  <c r="M2934" i="4" s="1"/>
  <c r="A2935" i="9"/>
  <c r="B2935" i="9" s="1"/>
  <c r="O2933" i="4" s="1"/>
  <c r="M2933" i="4" s="1"/>
  <c r="A2934" i="9"/>
  <c r="B2934" i="9" s="1"/>
  <c r="O2932" i="4" s="1"/>
  <c r="M2932" i="4" s="1"/>
  <c r="A2933" i="9"/>
  <c r="B2933" i="9" s="1"/>
  <c r="O2931" i="4" s="1"/>
  <c r="M2931" i="4" s="1"/>
  <c r="A2932" i="9"/>
  <c r="B2932" i="9" s="1"/>
  <c r="O2930" i="4" s="1"/>
  <c r="M2930" i="4" s="1"/>
  <c r="A2931" i="9"/>
  <c r="B2931" i="9" s="1"/>
  <c r="O2929" i="4" s="1"/>
  <c r="M2929" i="4" s="1"/>
  <c r="A2930" i="9"/>
  <c r="B2930" i="9" s="1"/>
  <c r="O2928" i="4" s="1"/>
  <c r="M2928" i="4" s="1"/>
  <c r="A2929" i="9"/>
  <c r="B2929" i="9" s="1"/>
  <c r="O2927" i="4" s="1"/>
  <c r="M2927" i="4" s="1"/>
  <c r="A2928" i="9"/>
  <c r="B2928" i="9" s="1"/>
  <c r="O2926" i="4" s="1"/>
  <c r="M2926" i="4" s="1"/>
  <c r="A2927" i="9"/>
  <c r="B2927" i="9" s="1"/>
  <c r="O2925" i="4" s="1"/>
  <c r="M2925" i="4" s="1"/>
  <c r="A2926" i="9"/>
  <c r="B2926" i="9" s="1"/>
  <c r="O2924" i="4" s="1"/>
  <c r="M2924" i="4" s="1"/>
  <c r="A2925" i="9"/>
  <c r="B2925" i="9" s="1"/>
  <c r="O2923" i="4" s="1"/>
  <c r="M2923" i="4" s="1"/>
  <c r="A2924" i="9"/>
  <c r="B2924" i="9" s="1"/>
  <c r="O2922" i="4" s="1"/>
  <c r="M2922" i="4" s="1"/>
  <c r="A2923" i="9"/>
  <c r="B2923" i="9" s="1"/>
  <c r="O2921" i="4" s="1"/>
  <c r="M2921" i="4" s="1"/>
  <c r="A2922" i="9"/>
  <c r="B2922" i="9" s="1"/>
  <c r="O2920" i="4" s="1"/>
  <c r="M2920" i="4" s="1"/>
  <c r="A2921" i="9"/>
  <c r="B2921" i="9" s="1"/>
  <c r="O2919" i="4" s="1"/>
  <c r="M2919" i="4" s="1"/>
  <c r="A2920" i="9"/>
  <c r="B2920" i="9" s="1"/>
  <c r="O2918" i="4" s="1"/>
  <c r="M2918" i="4" s="1"/>
  <c r="A2919" i="9"/>
  <c r="B2919" i="9" s="1"/>
  <c r="O2917" i="4" s="1"/>
  <c r="M2917" i="4" s="1"/>
  <c r="A2918" i="9"/>
  <c r="B2918" i="9" s="1"/>
  <c r="O2916" i="4" s="1"/>
  <c r="M2916" i="4" s="1"/>
  <c r="A2917" i="9"/>
  <c r="B2917" i="9" s="1"/>
  <c r="O2915" i="4" s="1"/>
  <c r="M2915" i="4" s="1"/>
  <c r="A2916" i="9"/>
  <c r="B2916" i="9" s="1"/>
  <c r="O2914" i="4" s="1"/>
  <c r="M2914" i="4" s="1"/>
  <c r="A2915" i="9"/>
  <c r="B2915" i="9" s="1"/>
  <c r="O2913" i="4" s="1"/>
  <c r="M2913" i="4" s="1"/>
  <c r="A2914" i="9"/>
  <c r="B2914" i="9" s="1"/>
  <c r="O2912" i="4" s="1"/>
  <c r="M2912" i="4" s="1"/>
  <c r="A2913" i="9"/>
  <c r="B2913" i="9" s="1"/>
  <c r="O2911" i="4" s="1"/>
  <c r="M2911" i="4" s="1"/>
  <c r="A2912" i="9"/>
  <c r="B2912" i="9" s="1"/>
  <c r="O2910" i="4" s="1"/>
  <c r="M2910" i="4" s="1"/>
  <c r="A2911" i="9"/>
  <c r="B2911" i="9" s="1"/>
  <c r="O2909" i="4" s="1"/>
  <c r="M2909" i="4" s="1"/>
  <c r="A2910" i="9"/>
  <c r="B2910" i="9" s="1"/>
  <c r="O2908" i="4" s="1"/>
  <c r="M2908" i="4" s="1"/>
  <c r="A2909" i="9"/>
  <c r="B2909" i="9" s="1"/>
  <c r="O2907" i="4" s="1"/>
  <c r="M2907" i="4" s="1"/>
  <c r="A2908" i="9"/>
  <c r="B2908" i="9" s="1"/>
  <c r="O2906" i="4" s="1"/>
  <c r="M2906" i="4" s="1"/>
  <c r="A2907" i="9"/>
  <c r="B2907" i="9" s="1"/>
  <c r="O2905" i="4" s="1"/>
  <c r="M2905" i="4" s="1"/>
  <c r="A2906" i="9"/>
  <c r="B2906" i="9" s="1"/>
  <c r="O2904" i="4" s="1"/>
  <c r="M2904" i="4" s="1"/>
  <c r="A2905" i="9"/>
  <c r="B2905" i="9" s="1"/>
  <c r="O2903" i="4" s="1"/>
  <c r="M2903" i="4" s="1"/>
  <c r="A2904" i="9"/>
  <c r="B2904" i="9" s="1"/>
  <c r="O2902" i="4" s="1"/>
  <c r="M2902" i="4" s="1"/>
  <c r="A2903" i="9"/>
  <c r="B2903" i="9" s="1"/>
  <c r="O2901" i="4" s="1"/>
  <c r="M2901" i="4" s="1"/>
  <c r="A2902" i="9"/>
  <c r="B2902" i="9" s="1"/>
  <c r="O2900" i="4" s="1"/>
  <c r="M2900" i="4" s="1"/>
  <c r="A2901" i="9"/>
  <c r="B2901" i="9" s="1"/>
  <c r="O2899" i="4" s="1"/>
  <c r="M2899" i="4" s="1"/>
  <c r="A2900" i="9"/>
  <c r="B2900" i="9" s="1"/>
  <c r="O2898" i="4" s="1"/>
  <c r="M2898" i="4" s="1"/>
  <c r="A2899" i="9"/>
  <c r="B2899" i="9" s="1"/>
  <c r="O2897" i="4" s="1"/>
  <c r="M2897" i="4" s="1"/>
  <c r="A2898" i="9"/>
  <c r="B2898" i="9" s="1"/>
  <c r="O2896" i="4" s="1"/>
  <c r="M2896" i="4" s="1"/>
  <c r="A2897" i="9"/>
  <c r="B2897" i="9" s="1"/>
  <c r="O2895" i="4" s="1"/>
  <c r="M2895" i="4" s="1"/>
  <c r="A2896" i="9"/>
  <c r="B2896" i="9" s="1"/>
  <c r="O2894" i="4" s="1"/>
  <c r="M2894" i="4" s="1"/>
  <c r="A2895" i="9"/>
  <c r="B2895" i="9" s="1"/>
  <c r="O2893" i="4" s="1"/>
  <c r="M2893" i="4" s="1"/>
  <c r="A2894" i="9"/>
  <c r="B2894" i="9" s="1"/>
  <c r="O2892" i="4" s="1"/>
  <c r="M2892" i="4" s="1"/>
  <c r="A2893" i="9"/>
  <c r="B2893" i="9" s="1"/>
  <c r="O2891" i="4" s="1"/>
  <c r="M2891" i="4" s="1"/>
  <c r="A2892" i="9"/>
  <c r="B2892" i="9" s="1"/>
  <c r="O2890" i="4" s="1"/>
  <c r="M2890" i="4" s="1"/>
  <c r="A2891" i="9"/>
  <c r="B2891" i="9" s="1"/>
  <c r="O2889" i="4" s="1"/>
  <c r="M2889" i="4" s="1"/>
  <c r="A2890" i="9"/>
  <c r="B2890" i="9" s="1"/>
  <c r="O2888" i="4" s="1"/>
  <c r="M2888" i="4" s="1"/>
  <c r="A2889" i="9"/>
  <c r="B2889" i="9" s="1"/>
  <c r="O2887" i="4" s="1"/>
  <c r="M2887" i="4" s="1"/>
  <c r="A2888" i="9"/>
  <c r="B2888" i="9" s="1"/>
  <c r="O2886" i="4" s="1"/>
  <c r="M2886" i="4" s="1"/>
  <c r="A2887" i="9"/>
  <c r="B2887" i="9" s="1"/>
  <c r="O2885" i="4" s="1"/>
  <c r="M2885" i="4" s="1"/>
  <c r="A2886" i="9"/>
  <c r="B2886" i="9" s="1"/>
  <c r="O2884" i="4" s="1"/>
  <c r="M2884" i="4" s="1"/>
  <c r="A2885" i="9"/>
  <c r="B2885" i="9" s="1"/>
  <c r="O2883" i="4" s="1"/>
  <c r="M2883" i="4" s="1"/>
  <c r="A2884" i="9"/>
  <c r="B2884" i="9" s="1"/>
  <c r="O2882" i="4" s="1"/>
  <c r="M2882" i="4" s="1"/>
  <c r="A2883" i="9"/>
  <c r="B2883" i="9" s="1"/>
  <c r="O2881" i="4" s="1"/>
  <c r="M2881" i="4" s="1"/>
  <c r="A2882" i="9"/>
  <c r="B2882" i="9" s="1"/>
  <c r="O2880" i="4" s="1"/>
  <c r="M2880" i="4" s="1"/>
  <c r="A2881" i="9"/>
  <c r="B2881" i="9" s="1"/>
  <c r="O2879" i="4" s="1"/>
  <c r="M2879" i="4" s="1"/>
  <c r="A2880" i="9"/>
  <c r="B2880" i="9" s="1"/>
  <c r="O2878" i="4" s="1"/>
  <c r="M2878" i="4" s="1"/>
  <c r="A2879" i="9"/>
  <c r="B2879" i="9" s="1"/>
  <c r="O2877" i="4" s="1"/>
  <c r="M2877" i="4" s="1"/>
  <c r="A2878" i="9"/>
  <c r="B2878" i="9" s="1"/>
  <c r="O2876" i="4" s="1"/>
  <c r="M2876" i="4" s="1"/>
  <c r="A2877" i="9"/>
  <c r="B2877" i="9" s="1"/>
  <c r="O2875" i="4" s="1"/>
  <c r="M2875" i="4" s="1"/>
  <c r="A2876" i="9"/>
  <c r="B2876" i="9" s="1"/>
  <c r="O2874" i="4" s="1"/>
  <c r="M2874" i="4" s="1"/>
  <c r="A2875" i="9"/>
  <c r="B2875" i="9" s="1"/>
  <c r="O2873" i="4" s="1"/>
  <c r="M2873" i="4" s="1"/>
  <c r="A2874" i="9"/>
  <c r="B2874" i="9" s="1"/>
  <c r="O2872" i="4" s="1"/>
  <c r="M2872" i="4" s="1"/>
  <c r="A2873" i="9"/>
  <c r="B2873" i="9" s="1"/>
  <c r="O2871" i="4" s="1"/>
  <c r="M2871" i="4" s="1"/>
  <c r="A2872" i="9"/>
  <c r="B2872" i="9" s="1"/>
  <c r="O2870" i="4" s="1"/>
  <c r="M2870" i="4" s="1"/>
  <c r="A2871" i="9"/>
  <c r="B2871" i="9" s="1"/>
  <c r="O2869" i="4" s="1"/>
  <c r="M2869" i="4" s="1"/>
  <c r="A2870" i="9"/>
  <c r="B2870" i="9" s="1"/>
  <c r="O2868" i="4" s="1"/>
  <c r="M2868" i="4" s="1"/>
  <c r="A2869" i="9"/>
  <c r="B2869" i="9" s="1"/>
  <c r="O2867" i="4" s="1"/>
  <c r="M2867" i="4" s="1"/>
  <c r="A2868" i="9"/>
  <c r="B2868" i="9" s="1"/>
  <c r="O2866" i="4" s="1"/>
  <c r="M2866" i="4" s="1"/>
  <c r="A2867" i="9"/>
  <c r="B2867" i="9" s="1"/>
  <c r="O2865" i="4" s="1"/>
  <c r="M2865" i="4" s="1"/>
  <c r="A2866" i="9"/>
  <c r="B2866" i="9" s="1"/>
  <c r="O2864" i="4" s="1"/>
  <c r="M2864" i="4" s="1"/>
  <c r="A2865" i="9"/>
  <c r="B2865" i="9" s="1"/>
  <c r="O2863" i="4" s="1"/>
  <c r="M2863" i="4" s="1"/>
  <c r="A2864" i="9"/>
  <c r="B2864" i="9" s="1"/>
  <c r="O2862" i="4" s="1"/>
  <c r="M2862" i="4" s="1"/>
  <c r="A2863" i="9"/>
  <c r="B2863" i="9" s="1"/>
  <c r="O2861" i="4" s="1"/>
  <c r="M2861" i="4" s="1"/>
  <c r="A2862" i="9"/>
  <c r="B2862" i="9" s="1"/>
  <c r="O2860" i="4" s="1"/>
  <c r="M2860" i="4" s="1"/>
  <c r="A2861" i="9"/>
  <c r="B2861" i="9" s="1"/>
  <c r="O2859" i="4" s="1"/>
  <c r="M2859" i="4" s="1"/>
  <c r="A2860" i="9"/>
  <c r="B2860" i="9" s="1"/>
  <c r="O2858" i="4" s="1"/>
  <c r="M2858" i="4" s="1"/>
  <c r="A2859" i="9"/>
  <c r="B2859" i="9" s="1"/>
  <c r="O2857" i="4" s="1"/>
  <c r="M2857" i="4" s="1"/>
  <c r="A2858" i="9"/>
  <c r="B2858" i="9" s="1"/>
  <c r="O2856" i="4" s="1"/>
  <c r="M2856" i="4" s="1"/>
  <c r="A2857" i="9"/>
  <c r="B2857" i="9" s="1"/>
  <c r="O2855" i="4" s="1"/>
  <c r="M2855" i="4" s="1"/>
  <c r="A2856" i="9"/>
  <c r="B2856" i="9" s="1"/>
  <c r="O2854" i="4" s="1"/>
  <c r="M2854" i="4" s="1"/>
  <c r="A2855" i="9"/>
  <c r="B2855" i="9" s="1"/>
  <c r="O2853" i="4" s="1"/>
  <c r="M2853" i="4" s="1"/>
  <c r="A2854" i="9"/>
  <c r="B2854" i="9" s="1"/>
  <c r="O2852" i="4" s="1"/>
  <c r="M2852" i="4" s="1"/>
  <c r="A2853" i="9"/>
  <c r="B2853" i="9" s="1"/>
  <c r="O2851" i="4" s="1"/>
  <c r="M2851" i="4" s="1"/>
  <c r="A2852" i="9"/>
  <c r="B2852" i="9" s="1"/>
  <c r="O2850" i="4" s="1"/>
  <c r="M2850" i="4" s="1"/>
  <c r="A2851" i="9"/>
  <c r="B2851" i="9" s="1"/>
  <c r="O2849" i="4" s="1"/>
  <c r="M2849" i="4" s="1"/>
  <c r="A2850" i="9"/>
  <c r="B2850" i="9" s="1"/>
  <c r="O2848" i="4" s="1"/>
  <c r="M2848" i="4" s="1"/>
  <c r="A2849" i="9"/>
  <c r="B2849" i="9" s="1"/>
  <c r="O2847" i="4" s="1"/>
  <c r="M2847" i="4" s="1"/>
  <c r="A2848" i="9"/>
  <c r="B2848" i="9" s="1"/>
  <c r="O2846" i="4" s="1"/>
  <c r="M2846" i="4" s="1"/>
  <c r="A2847" i="9"/>
  <c r="B2847" i="9" s="1"/>
  <c r="O2845" i="4" s="1"/>
  <c r="M2845" i="4" s="1"/>
  <c r="A2846" i="9"/>
  <c r="B2846" i="9" s="1"/>
  <c r="O2844" i="4" s="1"/>
  <c r="M2844" i="4" s="1"/>
  <c r="A2845" i="9"/>
  <c r="B2845" i="9" s="1"/>
  <c r="O2843" i="4" s="1"/>
  <c r="M2843" i="4" s="1"/>
  <c r="A2844" i="9"/>
  <c r="B2844" i="9" s="1"/>
  <c r="O2842" i="4" s="1"/>
  <c r="M2842" i="4" s="1"/>
  <c r="A2843" i="9"/>
  <c r="B2843" i="9" s="1"/>
  <c r="O2841" i="4" s="1"/>
  <c r="M2841" i="4" s="1"/>
  <c r="A2842" i="9"/>
  <c r="B2842" i="9" s="1"/>
  <c r="O2840" i="4" s="1"/>
  <c r="M2840" i="4" s="1"/>
  <c r="A2841" i="9"/>
  <c r="B2841" i="9" s="1"/>
  <c r="O2839" i="4" s="1"/>
  <c r="M2839" i="4" s="1"/>
  <c r="A2840" i="9"/>
  <c r="B2840" i="9" s="1"/>
  <c r="O2838" i="4" s="1"/>
  <c r="M2838" i="4" s="1"/>
  <c r="A2839" i="9"/>
  <c r="B2839" i="9" s="1"/>
  <c r="O2837" i="4" s="1"/>
  <c r="M2837" i="4" s="1"/>
  <c r="A2838" i="9"/>
  <c r="B2838" i="9" s="1"/>
  <c r="O2836" i="4" s="1"/>
  <c r="M2836" i="4" s="1"/>
  <c r="A2837" i="9"/>
  <c r="B2837" i="9" s="1"/>
  <c r="O2835" i="4" s="1"/>
  <c r="M2835" i="4" s="1"/>
  <c r="A2836" i="9"/>
  <c r="B2836" i="9" s="1"/>
  <c r="O2834" i="4" s="1"/>
  <c r="M2834" i="4" s="1"/>
  <c r="A2835" i="9"/>
  <c r="B2835" i="9" s="1"/>
  <c r="O2833" i="4" s="1"/>
  <c r="M2833" i="4" s="1"/>
  <c r="A2834" i="9"/>
  <c r="B2834" i="9" s="1"/>
  <c r="O2832" i="4" s="1"/>
  <c r="M2832" i="4" s="1"/>
  <c r="A2833" i="9"/>
  <c r="B2833" i="9" s="1"/>
  <c r="O2831" i="4" s="1"/>
  <c r="M2831" i="4" s="1"/>
  <c r="A2832" i="9"/>
  <c r="B2832" i="9" s="1"/>
  <c r="O2830" i="4" s="1"/>
  <c r="M2830" i="4" s="1"/>
  <c r="A2831" i="9"/>
  <c r="B2831" i="9" s="1"/>
  <c r="O2829" i="4" s="1"/>
  <c r="M2829" i="4" s="1"/>
  <c r="A2830" i="9"/>
  <c r="B2830" i="9" s="1"/>
  <c r="O2828" i="4" s="1"/>
  <c r="M2828" i="4" s="1"/>
  <c r="A2829" i="9"/>
  <c r="B2829" i="9" s="1"/>
  <c r="O2827" i="4" s="1"/>
  <c r="M2827" i="4" s="1"/>
  <c r="A2828" i="9"/>
  <c r="B2828" i="9" s="1"/>
  <c r="O2826" i="4" s="1"/>
  <c r="M2826" i="4" s="1"/>
  <c r="A2827" i="9"/>
  <c r="B2827" i="9" s="1"/>
  <c r="O2825" i="4" s="1"/>
  <c r="M2825" i="4" s="1"/>
  <c r="A2826" i="9"/>
  <c r="B2826" i="9" s="1"/>
  <c r="O2824" i="4" s="1"/>
  <c r="M2824" i="4" s="1"/>
  <c r="A2825" i="9"/>
  <c r="B2825" i="9" s="1"/>
  <c r="O2823" i="4" s="1"/>
  <c r="M2823" i="4" s="1"/>
  <c r="A2824" i="9"/>
  <c r="B2824" i="9" s="1"/>
  <c r="O2822" i="4" s="1"/>
  <c r="M2822" i="4" s="1"/>
  <c r="A2823" i="9"/>
  <c r="B2823" i="9" s="1"/>
  <c r="O2821" i="4" s="1"/>
  <c r="M2821" i="4" s="1"/>
  <c r="A2822" i="9"/>
  <c r="B2822" i="9" s="1"/>
  <c r="O2820" i="4" s="1"/>
  <c r="M2820" i="4" s="1"/>
  <c r="A2821" i="9"/>
  <c r="B2821" i="9" s="1"/>
  <c r="O2819" i="4" s="1"/>
  <c r="M2819" i="4" s="1"/>
  <c r="A2820" i="9"/>
  <c r="B2820" i="9" s="1"/>
  <c r="O2818" i="4" s="1"/>
  <c r="M2818" i="4" s="1"/>
  <c r="A2819" i="9"/>
  <c r="B2819" i="9" s="1"/>
  <c r="O2817" i="4" s="1"/>
  <c r="M2817" i="4" s="1"/>
  <c r="A2818" i="9"/>
  <c r="B2818" i="9" s="1"/>
  <c r="O2816" i="4" s="1"/>
  <c r="M2816" i="4" s="1"/>
  <c r="A2817" i="9"/>
  <c r="B2817" i="9" s="1"/>
  <c r="O2815" i="4" s="1"/>
  <c r="M2815" i="4" s="1"/>
  <c r="A2816" i="9"/>
  <c r="B2816" i="9" s="1"/>
  <c r="O2814" i="4" s="1"/>
  <c r="M2814" i="4" s="1"/>
  <c r="A2815" i="9"/>
  <c r="B2815" i="9" s="1"/>
  <c r="O2813" i="4" s="1"/>
  <c r="M2813" i="4" s="1"/>
  <c r="A2814" i="9"/>
  <c r="B2814" i="9" s="1"/>
  <c r="O2812" i="4" s="1"/>
  <c r="M2812" i="4" s="1"/>
  <c r="A2813" i="9"/>
  <c r="B2813" i="9" s="1"/>
  <c r="O2811" i="4" s="1"/>
  <c r="M2811" i="4" s="1"/>
  <c r="A2812" i="9"/>
  <c r="B2812" i="9" s="1"/>
  <c r="O2810" i="4" s="1"/>
  <c r="M2810" i="4" s="1"/>
  <c r="A2811" i="9"/>
  <c r="B2811" i="9" s="1"/>
  <c r="O2809" i="4" s="1"/>
  <c r="M2809" i="4" s="1"/>
  <c r="A2810" i="9"/>
  <c r="B2810" i="9" s="1"/>
  <c r="O2808" i="4" s="1"/>
  <c r="M2808" i="4" s="1"/>
  <c r="A2809" i="9"/>
  <c r="B2809" i="9" s="1"/>
  <c r="O2807" i="4" s="1"/>
  <c r="M2807" i="4" s="1"/>
  <c r="A2808" i="9"/>
  <c r="B2808" i="9" s="1"/>
  <c r="O2806" i="4" s="1"/>
  <c r="M2806" i="4" s="1"/>
  <c r="A2807" i="9"/>
  <c r="B2807" i="9" s="1"/>
  <c r="O2805" i="4" s="1"/>
  <c r="M2805" i="4" s="1"/>
  <c r="A2806" i="9"/>
  <c r="B2806" i="9" s="1"/>
  <c r="O2804" i="4" s="1"/>
  <c r="M2804" i="4" s="1"/>
  <c r="A2805" i="9"/>
  <c r="B2805" i="9" s="1"/>
  <c r="O2803" i="4" s="1"/>
  <c r="M2803" i="4" s="1"/>
  <c r="A2804" i="9"/>
  <c r="B2804" i="9" s="1"/>
  <c r="O2802" i="4" s="1"/>
  <c r="M2802" i="4" s="1"/>
  <c r="A2803" i="9"/>
  <c r="B2803" i="9" s="1"/>
  <c r="O2801" i="4" s="1"/>
  <c r="M2801" i="4" s="1"/>
  <c r="A2802" i="9"/>
  <c r="B2802" i="9" s="1"/>
  <c r="O2800" i="4" s="1"/>
  <c r="M2800" i="4" s="1"/>
  <c r="A2801" i="9"/>
  <c r="B2801" i="9" s="1"/>
  <c r="O2799" i="4" s="1"/>
  <c r="M2799" i="4" s="1"/>
  <c r="A2800" i="9"/>
  <c r="B2800" i="9" s="1"/>
  <c r="O2798" i="4" s="1"/>
  <c r="M2798" i="4" s="1"/>
  <c r="A2799" i="9"/>
  <c r="B2799" i="9" s="1"/>
  <c r="O2797" i="4" s="1"/>
  <c r="M2797" i="4" s="1"/>
  <c r="A2798" i="9"/>
  <c r="B2798" i="9" s="1"/>
  <c r="O2796" i="4" s="1"/>
  <c r="M2796" i="4" s="1"/>
  <c r="A2797" i="9"/>
  <c r="B2797" i="9" s="1"/>
  <c r="O2795" i="4" s="1"/>
  <c r="M2795" i="4" s="1"/>
  <c r="A2796" i="9"/>
  <c r="B2796" i="9" s="1"/>
  <c r="O2794" i="4" s="1"/>
  <c r="M2794" i="4" s="1"/>
  <c r="A2795" i="9"/>
  <c r="B2795" i="9" s="1"/>
  <c r="O2793" i="4" s="1"/>
  <c r="M2793" i="4" s="1"/>
  <c r="A2794" i="9"/>
  <c r="B2794" i="9" s="1"/>
  <c r="O2792" i="4" s="1"/>
  <c r="M2792" i="4" s="1"/>
  <c r="A2793" i="9"/>
  <c r="B2793" i="9" s="1"/>
  <c r="O2791" i="4" s="1"/>
  <c r="M2791" i="4" s="1"/>
  <c r="A2792" i="9"/>
  <c r="B2792" i="9" s="1"/>
  <c r="O2790" i="4" s="1"/>
  <c r="M2790" i="4" s="1"/>
  <c r="A2791" i="9"/>
  <c r="B2791" i="9" s="1"/>
  <c r="O2789" i="4" s="1"/>
  <c r="M2789" i="4" s="1"/>
  <c r="A2790" i="9"/>
  <c r="B2790" i="9" s="1"/>
  <c r="O2788" i="4" s="1"/>
  <c r="M2788" i="4" s="1"/>
  <c r="A2789" i="9"/>
  <c r="B2789" i="9" s="1"/>
  <c r="O2787" i="4" s="1"/>
  <c r="M2787" i="4" s="1"/>
  <c r="A2788" i="9"/>
  <c r="B2788" i="9" s="1"/>
  <c r="O2786" i="4" s="1"/>
  <c r="M2786" i="4" s="1"/>
  <c r="A2787" i="9"/>
  <c r="B2787" i="9" s="1"/>
  <c r="O2785" i="4" s="1"/>
  <c r="M2785" i="4" s="1"/>
  <c r="A2786" i="9"/>
  <c r="B2786" i="9" s="1"/>
  <c r="O2784" i="4" s="1"/>
  <c r="M2784" i="4" s="1"/>
  <c r="A2785" i="9"/>
  <c r="B2785" i="9" s="1"/>
  <c r="O2783" i="4" s="1"/>
  <c r="M2783" i="4" s="1"/>
  <c r="A2784" i="9"/>
  <c r="B2784" i="9" s="1"/>
  <c r="O2782" i="4" s="1"/>
  <c r="M2782" i="4" s="1"/>
  <c r="A2783" i="9"/>
  <c r="B2783" i="9" s="1"/>
  <c r="O2781" i="4" s="1"/>
  <c r="M2781" i="4" s="1"/>
  <c r="A2782" i="9"/>
  <c r="B2782" i="9" s="1"/>
  <c r="O2780" i="4" s="1"/>
  <c r="M2780" i="4" s="1"/>
  <c r="A2781" i="9"/>
  <c r="B2781" i="9" s="1"/>
  <c r="O2779" i="4" s="1"/>
  <c r="M2779" i="4" s="1"/>
  <c r="A2780" i="9"/>
  <c r="B2780" i="9" s="1"/>
  <c r="O2778" i="4" s="1"/>
  <c r="M2778" i="4" s="1"/>
  <c r="A2779" i="9"/>
  <c r="B2779" i="9" s="1"/>
  <c r="O2777" i="4" s="1"/>
  <c r="M2777" i="4" s="1"/>
  <c r="A2778" i="9"/>
  <c r="B2778" i="9" s="1"/>
  <c r="O2776" i="4" s="1"/>
  <c r="M2776" i="4" s="1"/>
  <c r="A2777" i="9"/>
  <c r="B2777" i="9" s="1"/>
  <c r="O2775" i="4" s="1"/>
  <c r="M2775" i="4" s="1"/>
  <c r="A2776" i="9"/>
  <c r="B2776" i="9" s="1"/>
  <c r="O2774" i="4" s="1"/>
  <c r="M2774" i="4" s="1"/>
  <c r="A2775" i="9"/>
  <c r="B2775" i="9" s="1"/>
  <c r="O2773" i="4" s="1"/>
  <c r="M2773" i="4" s="1"/>
  <c r="A2774" i="9"/>
  <c r="B2774" i="9" s="1"/>
  <c r="O2772" i="4" s="1"/>
  <c r="M2772" i="4" s="1"/>
  <c r="A2773" i="9"/>
  <c r="B2773" i="9" s="1"/>
  <c r="O2771" i="4" s="1"/>
  <c r="M2771" i="4" s="1"/>
  <c r="A2772" i="9"/>
  <c r="B2772" i="9" s="1"/>
  <c r="O2770" i="4" s="1"/>
  <c r="M2770" i="4" s="1"/>
  <c r="A2771" i="9"/>
  <c r="B2771" i="9" s="1"/>
  <c r="O2769" i="4" s="1"/>
  <c r="M2769" i="4" s="1"/>
  <c r="A2770" i="9"/>
  <c r="B2770" i="9" s="1"/>
  <c r="O2768" i="4" s="1"/>
  <c r="M2768" i="4" s="1"/>
  <c r="A2769" i="9"/>
  <c r="B2769" i="9" s="1"/>
  <c r="O2767" i="4" s="1"/>
  <c r="M2767" i="4" s="1"/>
  <c r="A2768" i="9"/>
  <c r="B2768" i="9" s="1"/>
  <c r="O2766" i="4" s="1"/>
  <c r="M2766" i="4" s="1"/>
  <c r="A2767" i="9"/>
  <c r="B2767" i="9" s="1"/>
  <c r="O2765" i="4" s="1"/>
  <c r="M2765" i="4" s="1"/>
  <c r="A2766" i="9"/>
  <c r="B2766" i="9" s="1"/>
  <c r="O2764" i="4" s="1"/>
  <c r="M2764" i="4" s="1"/>
  <c r="A2765" i="9"/>
  <c r="B2765" i="9" s="1"/>
  <c r="O2763" i="4" s="1"/>
  <c r="M2763" i="4" s="1"/>
  <c r="A2764" i="9"/>
  <c r="B2764" i="9" s="1"/>
  <c r="O2762" i="4" s="1"/>
  <c r="M2762" i="4" s="1"/>
  <c r="A2763" i="9"/>
  <c r="B2763" i="9" s="1"/>
  <c r="O2761" i="4" s="1"/>
  <c r="M2761" i="4" s="1"/>
  <c r="A2762" i="9"/>
  <c r="B2762" i="9" s="1"/>
  <c r="O2760" i="4" s="1"/>
  <c r="M2760" i="4" s="1"/>
  <c r="A2761" i="9"/>
  <c r="B2761" i="9" s="1"/>
  <c r="O2759" i="4" s="1"/>
  <c r="M2759" i="4" s="1"/>
  <c r="A2760" i="9"/>
  <c r="B2760" i="9" s="1"/>
  <c r="O2758" i="4" s="1"/>
  <c r="M2758" i="4" s="1"/>
  <c r="A2759" i="9"/>
  <c r="B2759" i="9" s="1"/>
  <c r="O2757" i="4" s="1"/>
  <c r="M2757" i="4" s="1"/>
  <c r="A2758" i="9"/>
  <c r="B2758" i="9" s="1"/>
  <c r="O2756" i="4" s="1"/>
  <c r="M2756" i="4" s="1"/>
  <c r="A2757" i="9"/>
  <c r="B2757" i="9" s="1"/>
  <c r="O2755" i="4" s="1"/>
  <c r="M2755" i="4" s="1"/>
  <c r="A2756" i="9"/>
  <c r="B2756" i="9" s="1"/>
  <c r="O2754" i="4" s="1"/>
  <c r="M2754" i="4" s="1"/>
  <c r="A2755" i="9"/>
  <c r="B2755" i="9" s="1"/>
  <c r="O2753" i="4" s="1"/>
  <c r="M2753" i="4" s="1"/>
  <c r="A2754" i="9"/>
  <c r="B2754" i="9" s="1"/>
  <c r="O2752" i="4" s="1"/>
  <c r="M2752" i="4" s="1"/>
  <c r="A2753" i="9"/>
  <c r="B2753" i="9" s="1"/>
  <c r="O2751" i="4" s="1"/>
  <c r="M2751" i="4" s="1"/>
  <c r="A2752" i="9"/>
  <c r="B2752" i="9" s="1"/>
  <c r="O2750" i="4" s="1"/>
  <c r="M2750" i="4" s="1"/>
  <c r="A2751" i="9"/>
  <c r="B2751" i="9" s="1"/>
  <c r="O2749" i="4" s="1"/>
  <c r="M2749" i="4" s="1"/>
  <c r="A2750" i="9"/>
  <c r="B2750" i="9" s="1"/>
  <c r="O2748" i="4" s="1"/>
  <c r="M2748" i="4" s="1"/>
  <c r="A2749" i="9"/>
  <c r="B2749" i="9" s="1"/>
  <c r="O2747" i="4" s="1"/>
  <c r="M2747" i="4" s="1"/>
  <c r="A2748" i="9"/>
  <c r="B2748" i="9" s="1"/>
  <c r="O2746" i="4" s="1"/>
  <c r="M2746" i="4" s="1"/>
  <c r="A2747" i="9"/>
  <c r="B2747" i="9" s="1"/>
  <c r="O2745" i="4" s="1"/>
  <c r="M2745" i="4" s="1"/>
  <c r="A2746" i="9"/>
  <c r="B2746" i="9" s="1"/>
  <c r="O2744" i="4" s="1"/>
  <c r="M2744" i="4" s="1"/>
  <c r="A2745" i="9"/>
  <c r="B2745" i="9" s="1"/>
  <c r="O2743" i="4" s="1"/>
  <c r="M2743" i="4" s="1"/>
  <c r="A2744" i="9"/>
  <c r="B2744" i="9" s="1"/>
  <c r="O2742" i="4" s="1"/>
  <c r="M2742" i="4" s="1"/>
  <c r="A2743" i="9"/>
  <c r="B2743" i="9" s="1"/>
  <c r="O2741" i="4" s="1"/>
  <c r="M2741" i="4" s="1"/>
  <c r="A2742" i="9"/>
  <c r="B2742" i="9" s="1"/>
  <c r="O2740" i="4" s="1"/>
  <c r="M2740" i="4" s="1"/>
  <c r="A2741" i="9"/>
  <c r="B2741" i="9" s="1"/>
  <c r="O2739" i="4" s="1"/>
  <c r="M2739" i="4" s="1"/>
  <c r="A2740" i="9"/>
  <c r="B2740" i="9" s="1"/>
  <c r="O2738" i="4" s="1"/>
  <c r="M2738" i="4" s="1"/>
  <c r="A2739" i="9"/>
  <c r="B2739" i="9" s="1"/>
  <c r="O2737" i="4" s="1"/>
  <c r="M2737" i="4" s="1"/>
  <c r="A2738" i="9"/>
  <c r="B2738" i="9" s="1"/>
  <c r="O2736" i="4" s="1"/>
  <c r="M2736" i="4" s="1"/>
  <c r="A2737" i="9"/>
  <c r="B2737" i="9" s="1"/>
  <c r="O2735" i="4" s="1"/>
  <c r="M2735" i="4" s="1"/>
  <c r="A2736" i="9"/>
  <c r="B2736" i="9" s="1"/>
  <c r="O2734" i="4" s="1"/>
  <c r="M2734" i="4" s="1"/>
  <c r="A2735" i="9"/>
  <c r="B2735" i="9" s="1"/>
  <c r="O2733" i="4" s="1"/>
  <c r="M2733" i="4" s="1"/>
  <c r="A2734" i="9"/>
  <c r="B2734" i="9" s="1"/>
  <c r="O2732" i="4" s="1"/>
  <c r="M2732" i="4" s="1"/>
  <c r="A2733" i="9"/>
  <c r="B2733" i="9" s="1"/>
  <c r="O2731" i="4" s="1"/>
  <c r="M2731" i="4" s="1"/>
  <c r="A2732" i="9"/>
  <c r="B2732" i="9" s="1"/>
  <c r="O2730" i="4" s="1"/>
  <c r="M2730" i="4" s="1"/>
  <c r="A2731" i="9"/>
  <c r="B2731" i="9" s="1"/>
  <c r="O2729" i="4" s="1"/>
  <c r="M2729" i="4" s="1"/>
  <c r="A2730" i="9"/>
  <c r="B2730" i="9" s="1"/>
  <c r="O2728" i="4" s="1"/>
  <c r="M2728" i="4" s="1"/>
  <c r="A2729" i="9"/>
  <c r="B2729" i="9" s="1"/>
  <c r="O2727" i="4" s="1"/>
  <c r="M2727" i="4" s="1"/>
  <c r="A2728" i="9"/>
  <c r="B2728" i="9" s="1"/>
  <c r="O2726" i="4" s="1"/>
  <c r="M2726" i="4" s="1"/>
  <c r="A2727" i="9"/>
  <c r="B2727" i="9" s="1"/>
  <c r="O2725" i="4" s="1"/>
  <c r="M2725" i="4" s="1"/>
  <c r="A2726" i="9"/>
  <c r="B2726" i="9" s="1"/>
  <c r="O2724" i="4" s="1"/>
  <c r="M2724" i="4" s="1"/>
  <c r="A2725" i="9"/>
  <c r="B2725" i="9" s="1"/>
  <c r="O2723" i="4" s="1"/>
  <c r="M2723" i="4" s="1"/>
  <c r="A2724" i="9"/>
  <c r="B2724" i="9" s="1"/>
  <c r="O2722" i="4" s="1"/>
  <c r="M2722" i="4" s="1"/>
  <c r="A2723" i="9"/>
  <c r="B2723" i="9" s="1"/>
  <c r="O2721" i="4" s="1"/>
  <c r="M2721" i="4" s="1"/>
  <c r="A2722" i="9"/>
  <c r="B2722" i="9" s="1"/>
  <c r="O2720" i="4" s="1"/>
  <c r="M2720" i="4" s="1"/>
  <c r="A2721" i="9"/>
  <c r="B2721" i="9" s="1"/>
  <c r="O2719" i="4" s="1"/>
  <c r="M2719" i="4" s="1"/>
  <c r="A2720" i="9"/>
  <c r="B2720" i="9" s="1"/>
  <c r="O2718" i="4" s="1"/>
  <c r="M2718" i="4" s="1"/>
  <c r="A2719" i="9"/>
  <c r="B2719" i="9" s="1"/>
  <c r="O2717" i="4" s="1"/>
  <c r="M2717" i="4" s="1"/>
  <c r="A2718" i="9"/>
  <c r="B2718" i="9" s="1"/>
  <c r="O2716" i="4" s="1"/>
  <c r="M2716" i="4" s="1"/>
  <c r="A2717" i="9"/>
  <c r="B2717" i="9" s="1"/>
  <c r="O2715" i="4" s="1"/>
  <c r="M2715" i="4" s="1"/>
  <c r="A2716" i="9"/>
  <c r="B2716" i="9" s="1"/>
  <c r="O2714" i="4" s="1"/>
  <c r="M2714" i="4" s="1"/>
  <c r="A2715" i="9"/>
  <c r="B2715" i="9" s="1"/>
  <c r="O2713" i="4" s="1"/>
  <c r="M2713" i="4" s="1"/>
  <c r="A2714" i="9"/>
  <c r="B2714" i="9" s="1"/>
  <c r="O2712" i="4" s="1"/>
  <c r="M2712" i="4" s="1"/>
  <c r="A2713" i="9"/>
  <c r="B2713" i="9" s="1"/>
  <c r="O2711" i="4" s="1"/>
  <c r="M2711" i="4" s="1"/>
  <c r="A2712" i="9"/>
  <c r="B2712" i="9" s="1"/>
  <c r="O2710" i="4" s="1"/>
  <c r="M2710" i="4" s="1"/>
  <c r="A2711" i="9"/>
  <c r="B2711" i="9" s="1"/>
  <c r="O2709" i="4" s="1"/>
  <c r="M2709" i="4" s="1"/>
  <c r="A2710" i="9"/>
  <c r="B2710" i="9" s="1"/>
  <c r="O2708" i="4" s="1"/>
  <c r="M2708" i="4" s="1"/>
  <c r="A2709" i="9"/>
  <c r="B2709" i="9" s="1"/>
  <c r="O2707" i="4" s="1"/>
  <c r="M2707" i="4" s="1"/>
  <c r="A2708" i="9"/>
  <c r="B2708" i="9" s="1"/>
  <c r="O2706" i="4" s="1"/>
  <c r="M2706" i="4" s="1"/>
  <c r="A2707" i="9"/>
  <c r="B2707" i="9" s="1"/>
  <c r="O2705" i="4" s="1"/>
  <c r="M2705" i="4" s="1"/>
  <c r="A2706" i="9"/>
  <c r="B2706" i="9" s="1"/>
  <c r="O2704" i="4" s="1"/>
  <c r="M2704" i="4" s="1"/>
  <c r="A2705" i="9"/>
  <c r="B2705" i="9" s="1"/>
  <c r="O2703" i="4" s="1"/>
  <c r="M2703" i="4" s="1"/>
  <c r="A2704" i="9"/>
  <c r="B2704" i="9" s="1"/>
  <c r="O2702" i="4" s="1"/>
  <c r="M2702" i="4" s="1"/>
  <c r="A2703" i="9"/>
  <c r="B2703" i="9" s="1"/>
  <c r="O2701" i="4" s="1"/>
  <c r="M2701" i="4" s="1"/>
  <c r="A2702" i="9"/>
  <c r="B2702" i="9" s="1"/>
  <c r="O2700" i="4" s="1"/>
  <c r="M2700" i="4" s="1"/>
  <c r="A2701" i="9"/>
  <c r="B2701" i="9" s="1"/>
  <c r="O2699" i="4" s="1"/>
  <c r="M2699" i="4" s="1"/>
  <c r="A2700" i="9"/>
  <c r="B2700" i="9" s="1"/>
  <c r="O2698" i="4" s="1"/>
  <c r="M2698" i="4" s="1"/>
  <c r="A2699" i="9"/>
  <c r="B2699" i="9" s="1"/>
  <c r="O2697" i="4" s="1"/>
  <c r="M2697" i="4" s="1"/>
  <c r="A2698" i="9"/>
  <c r="B2698" i="9" s="1"/>
  <c r="O2696" i="4" s="1"/>
  <c r="M2696" i="4" s="1"/>
  <c r="A2697" i="9"/>
  <c r="B2697" i="9" s="1"/>
  <c r="O2695" i="4" s="1"/>
  <c r="M2695" i="4" s="1"/>
  <c r="A2696" i="9"/>
  <c r="B2696" i="9" s="1"/>
  <c r="O2694" i="4" s="1"/>
  <c r="M2694" i="4" s="1"/>
  <c r="A2695" i="9"/>
  <c r="B2695" i="9" s="1"/>
  <c r="O2693" i="4" s="1"/>
  <c r="M2693" i="4" s="1"/>
  <c r="A2694" i="9"/>
  <c r="B2694" i="9" s="1"/>
  <c r="O2692" i="4" s="1"/>
  <c r="M2692" i="4" s="1"/>
  <c r="A2693" i="9"/>
  <c r="B2693" i="9" s="1"/>
  <c r="O2691" i="4" s="1"/>
  <c r="M2691" i="4" s="1"/>
  <c r="A2692" i="9"/>
  <c r="B2692" i="9" s="1"/>
  <c r="O2690" i="4" s="1"/>
  <c r="M2690" i="4" s="1"/>
  <c r="A2691" i="9"/>
  <c r="B2691" i="9" s="1"/>
  <c r="O2689" i="4" s="1"/>
  <c r="M2689" i="4" s="1"/>
  <c r="A2690" i="9"/>
  <c r="B2690" i="9" s="1"/>
  <c r="O2688" i="4" s="1"/>
  <c r="M2688" i="4" s="1"/>
  <c r="A2689" i="9"/>
  <c r="B2689" i="9" s="1"/>
  <c r="O2687" i="4" s="1"/>
  <c r="M2687" i="4" s="1"/>
  <c r="A2688" i="9"/>
  <c r="B2688" i="9" s="1"/>
  <c r="O2686" i="4" s="1"/>
  <c r="M2686" i="4" s="1"/>
  <c r="A2687" i="9"/>
  <c r="B2687" i="9" s="1"/>
  <c r="O2685" i="4" s="1"/>
  <c r="M2685" i="4" s="1"/>
  <c r="A2686" i="9"/>
  <c r="B2686" i="9" s="1"/>
  <c r="O2684" i="4" s="1"/>
  <c r="M2684" i="4" s="1"/>
  <c r="A2685" i="9"/>
  <c r="B2685" i="9" s="1"/>
  <c r="O2683" i="4" s="1"/>
  <c r="M2683" i="4" s="1"/>
  <c r="A2684" i="9"/>
  <c r="B2684" i="9" s="1"/>
  <c r="O2682" i="4" s="1"/>
  <c r="M2682" i="4" s="1"/>
  <c r="A2683" i="9"/>
  <c r="B2683" i="9" s="1"/>
  <c r="O2681" i="4" s="1"/>
  <c r="M2681" i="4" s="1"/>
  <c r="A2682" i="9"/>
  <c r="B2682" i="9" s="1"/>
  <c r="O2680" i="4" s="1"/>
  <c r="M2680" i="4" s="1"/>
  <c r="A2681" i="9"/>
  <c r="B2681" i="9" s="1"/>
  <c r="O2679" i="4" s="1"/>
  <c r="M2679" i="4" s="1"/>
  <c r="A2680" i="9"/>
  <c r="B2680" i="9" s="1"/>
  <c r="O2678" i="4" s="1"/>
  <c r="M2678" i="4" s="1"/>
  <c r="A2679" i="9"/>
  <c r="B2679" i="9" s="1"/>
  <c r="O2677" i="4" s="1"/>
  <c r="M2677" i="4" s="1"/>
  <c r="A2678" i="9"/>
  <c r="B2678" i="9" s="1"/>
  <c r="O2676" i="4" s="1"/>
  <c r="M2676" i="4" s="1"/>
  <c r="A2677" i="9"/>
  <c r="B2677" i="9" s="1"/>
  <c r="O2675" i="4" s="1"/>
  <c r="M2675" i="4" s="1"/>
  <c r="A2676" i="9"/>
  <c r="B2676" i="9" s="1"/>
  <c r="O2674" i="4" s="1"/>
  <c r="M2674" i="4" s="1"/>
  <c r="A2675" i="9"/>
  <c r="B2675" i="9" s="1"/>
  <c r="O2673" i="4" s="1"/>
  <c r="M2673" i="4" s="1"/>
  <c r="A2674" i="9"/>
  <c r="B2674" i="9" s="1"/>
  <c r="O2672" i="4" s="1"/>
  <c r="M2672" i="4" s="1"/>
  <c r="A2673" i="9"/>
  <c r="B2673" i="9" s="1"/>
  <c r="O2671" i="4" s="1"/>
  <c r="M2671" i="4" s="1"/>
  <c r="A2672" i="9"/>
  <c r="B2672" i="9" s="1"/>
  <c r="O2670" i="4" s="1"/>
  <c r="M2670" i="4" s="1"/>
  <c r="A2671" i="9"/>
  <c r="B2671" i="9" s="1"/>
  <c r="O2669" i="4" s="1"/>
  <c r="M2669" i="4" s="1"/>
  <c r="A2670" i="9"/>
  <c r="B2670" i="9" s="1"/>
  <c r="O2668" i="4" s="1"/>
  <c r="M2668" i="4" s="1"/>
  <c r="A2669" i="9"/>
  <c r="B2669" i="9" s="1"/>
  <c r="O2667" i="4" s="1"/>
  <c r="M2667" i="4" s="1"/>
  <c r="A2668" i="9"/>
  <c r="B2668" i="9" s="1"/>
  <c r="O2666" i="4" s="1"/>
  <c r="M2666" i="4" s="1"/>
  <c r="A2667" i="9"/>
  <c r="B2667" i="9" s="1"/>
  <c r="O2665" i="4" s="1"/>
  <c r="M2665" i="4" s="1"/>
  <c r="A2666" i="9"/>
  <c r="B2666" i="9" s="1"/>
  <c r="O2664" i="4" s="1"/>
  <c r="M2664" i="4" s="1"/>
  <c r="A2665" i="9"/>
  <c r="B2665" i="9" s="1"/>
  <c r="O2663" i="4" s="1"/>
  <c r="M2663" i="4" s="1"/>
  <c r="A2664" i="9"/>
  <c r="B2664" i="9" s="1"/>
  <c r="O2662" i="4" s="1"/>
  <c r="M2662" i="4" s="1"/>
  <c r="A2663" i="9"/>
  <c r="B2663" i="9" s="1"/>
  <c r="O2661" i="4" s="1"/>
  <c r="M2661" i="4" s="1"/>
  <c r="A2662" i="9"/>
  <c r="B2662" i="9" s="1"/>
  <c r="O2660" i="4" s="1"/>
  <c r="M2660" i="4" s="1"/>
  <c r="A2661" i="9"/>
  <c r="B2661" i="9" s="1"/>
  <c r="O2659" i="4" s="1"/>
  <c r="M2659" i="4" s="1"/>
  <c r="A2660" i="9"/>
  <c r="B2660" i="9" s="1"/>
  <c r="O2658" i="4" s="1"/>
  <c r="M2658" i="4" s="1"/>
  <c r="A2659" i="9"/>
  <c r="B2659" i="9" s="1"/>
  <c r="O2657" i="4" s="1"/>
  <c r="M2657" i="4" s="1"/>
  <c r="A2658" i="9"/>
  <c r="B2658" i="9" s="1"/>
  <c r="O2656" i="4" s="1"/>
  <c r="M2656" i="4" s="1"/>
  <c r="A2657" i="9"/>
  <c r="B2657" i="9" s="1"/>
  <c r="O2655" i="4" s="1"/>
  <c r="M2655" i="4" s="1"/>
  <c r="A2656" i="9"/>
  <c r="B2656" i="9" s="1"/>
  <c r="O2654" i="4" s="1"/>
  <c r="M2654" i="4" s="1"/>
  <c r="A2655" i="9"/>
  <c r="B2655" i="9" s="1"/>
  <c r="O2653" i="4" s="1"/>
  <c r="M2653" i="4" s="1"/>
  <c r="A2654" i="9"/>
  <c r="B2654" i="9" s="1"/>
  <c r="O2652" i="4" s="1"/>
  <c r="M2652" i="4" s="1"/>
  <c r="A2653" i="9"/>
  <c r="B2653" i="9" s="1"/>
  <c r="O2651" i="4" s="1"/>
  <c r="M2651" i="4" s="1"/>
  <c r="A2652" i="9"/>
  <c r="B2652" i="9" s="1"/>
  <c r="O2650" i="4" s="1"/>
  <c r="M2650" i="4" s="1"/>
  <c r="A2651" i="9"/>
  <c r="B2651" i="9" s="1"/>
  <c r="O2649" i="4" s="1"/>
  <c r="M2649" i="4" s="1"/>
  <c r="A2650" i="9"/>
  <c r="B2650" i="9" s="1"/>
  <c r="O2648" i="4" s="1"/>
  <c r="M2648" i="4" s="1"/>
  <c r="A2649" i="9"/>
  <c r="B2649" i="9" s="1"/>
  <c r="O2647" i="4" s="1"/>
  <c r="M2647" i="4" s="1"/>
  <c r="A2648" i="9"/>
  <c r="B2648" i="9" s="1"/>
  <c r="O2646" i="4" s="1"/>
  <c r="M2646" i="4" s="1"/>
  <c r="A2647" i="9"/>
  <c r="B2647" i="9" s="1"/>
  <c r="O2645" i="4" s="1"/>
  <c r="M2645" i="4" s="1"/>
  <c r="A2646" i="9"/>
  <c r="B2646" i="9" s="1"/>
  <c r="O2644" i="4" s="1"/>
  <c r="M2644" i="4" s="1"/>
  <c r="A2645" i="9"/>
  <c r="B2645" i="9" s="1"/>
  <c r="O2643" i="4" s="1"/>
  <c r="M2643" i="4" s="1"/>
  <c r="A2644" i="9"/>
  <c r="B2644" i="9" s="1"/>
  <c r="O2642" i="4" s="1"/>
  <c r="M2642" i="4" s="1"/>
  <c r="A2643" i="9"/>
  <c r="B2643" i="9" s="1"/>
  <c r="O2641" i="4" s="1"/>
  <c r="M2641" i="4" s="1"/>
  <c r="A2642" i="9"/>
  <c r="B2642" i="9" s="1"/>
  <c r="O2640" i="4" s="1"/>
  <c r="M2640" i="4" s="1"/>
  <c r="A2641" i="9"/>
  <c r="B2641" i="9" s="1"/>
  <c r="O2639" i="4" s="1"/>
  <c r="M2639" i="4" s="1"/>
  <c r="A2640" i="9"/>
  <c r="B2640" i="9" s="1"/>
  <c r="O2638" i="4" s="1"/>
  <c r="M2638" i="4" s="1"/>
  <c r="A2639" i="9"/>
  <c r="B2639" i="9" s="1"/>
  <c r="O2637" i="4" s="1"/>
  <c r="M2637" i="4" s="1"/>
  <c r="A2638" i="9"/>
  <c r="B2638" i="9" s="1"/>
  <c r="O2636" i="4" s="1"/>
  <c r="M2636" i="4" s="1"/>
  <c r="A2637" i="9"/>
  <c r="B2637" i="9" s="1"/>
  <c r="O2635" i="4" s="1"/>
  <c r="M2635" i="4" s="1"/>
  <c r="A2636" i="9"/>
  <c r="B2636" i="9" s="1"/>
  <c r="O2634" i="4" s="1"/>
  <c r="M2634" i="4" s="1"/>
  <c r="A2635" i="9"/>
  <c r="B2635" i="9" s="1"/>
  <c r="O2633" i="4" s="1"/>
  <c r="M2633" i="4" s="1"/>
  <c r="A2634" i="9"/>
  <c r="B2634" i="9" s="1"/>
  <c r="O2632" i="4" s="1"/>
  <c r="M2632" i="4" s="1"/>
  <c r="A2633" i="9"/>
  <c r="B2633" i="9" s="1"/>
  <c r="O2631" i="4" s="1"/>
  <c r="M2631" i="4" s="1"/>
  <c r="A2632" i="9"/>
  <c r="B2632" i="9" s="1"/>
  <c r="O2630" i="4" s="1"/>
  <c r="M2630" i="4" s="1"/>
  <c r="A2631" i="9"/>
  <c r="B2631" i="9" s="1"/>
  <c r="O2629" i="4" s="1"/>
  <c r="M2629" i="4" s="1"/>
  <c r="A2630" i="9"/>
  <c r="B2630" i="9" s="1"/>
  <c r="O2628" i="4" s="1"/>
  <c r="M2628" i="4" s="1"/>
  <c r="A2629" i="9"/>
  <c r="B2629" i="9" s="1"/>
  <c r="O2627" i="4" s="1"/>
  <c r="M2627" i="4" s="1"/>
  <c r="A2628" i="9"/>
  <c r="B2628" i="9" s="1"/>
  <c r="O2626" i="4" s="1"/>
  <c r="M2626" i="4" s="1"/>
  <c r="A2627" i="9"/>
  <c r="B2627" i="9" s="1"/>
  <c r="O2625" i="4" s="1"/>
  <c r="M2625" i="4" s="1"/>
  <c r="A2626" i="9"/>
  <c r="B2626" i="9" s="1"/>
  <c r="O2624" i="4" s="1"/>
  <c r="M2624" i="4" s="1"/>
  <c r="A2625" i="9"/>
  <c r="B2625" i="9" s="1"/>
  <c r="O2623" i="4" s="1"/>
  <c r="M2623" i="4" s="1"/>
  <c r="A2624" i="9"/>
  <c r="B2624" i="9" s="1"/>
  <c r="O2622" i="4" s="1"/>
  <c r="M2622" i="4" s="1"/>
  <c r="A2623" i="9"/>
  <c r="B2623" i="9" s="1"/>
  <c r="O2621" i="4" s="1"/>
  <c r="M2621" i="4" s="1"/>
  <c r="A2622" i="9"/>
  <c r="B2622" i="9" s="1"/>
  <c r="O2620" i="4" s="1"/>
  <c r="M2620" i="4" s="1"/>
  <c r="A2621" i="9"/>
  <c r="B2621" i="9" s="1"/>
  <c r="O2619" i="4" s="1"/>
  <c r="M2619" i="4" s="1"/>
  <c r="A2620" i="9"/>
  <c r="B2620" i="9" s="1"/>
  <c r="O2618" i="4" s="1"/>
  <c r="M2618" i="4" s="1"/>
  <c r="A2619" i="9"/>
  <c r="B2619" i="9" s="1"/>
  <c r="O2617" i="4" s="1"/>
  <c r="M2617" i="4" s="1"/>
  <c r="A2618" i="9"/>
  <c r="B2618" i="9" s="1"/>
  <c r="O2616" i="4" s="1"/>
  <c r="M2616" i="4" s="1"/>
  <c r="A2617" i="9"/>
  <c r="B2617" i="9" s="1"/>
  <c r="O2615" i="4" s="1"/>
  <c r="M2615" i="4" s="1"/>
  <c r="A2616" i="9"/>
  <c r="B2616" i="9" s="1"/>
  <c r="O2614" i="4" s="1"/>
  <c r="M2614" i="4" s="1"/>
  <c r="A2615" i="9"/>
  <c r="B2615" i="9" s="1"/>
  <c r="O2613" i="4" s="1"/>
  <c r="M2613" i="4" s="1"/>
  <c r="A2614" i="9"/>
  <c r="B2614" i="9" s="1"/>
  <c r="O2612" i="4" s="1"/>
  <c r="M2612" i="4" s="1"/>
  <c r="A2613" i="9"/>
  <c r="B2613" i="9" s="1"/>
  <c r="O2611" i="4" s="1"/>
  <c r="M2611" i="4" s="1"/>
  <c r="A2612" i="9"/>
  <c r="B2612" i="9" s="1"/>
  <c r="O2610" i="4" s="1"/>
  <c r="M2610" i="4" s="1"/>
  <c r="A2611" i="9"/>
  <c r="B2611" i="9" s="1"/>
  <c r="O2609" i="4" s="1"/>
  <c r="M2609" i="4" s="1"/>
  <c r="A2610" i="9"/>
  <c r="B2610" i="9" s="1"/>
  <c r="O2608" i="4" s="1"/>
  <c r="M2608" i="4" s="1"/>
  <c r="A2609" i="9"/>
  <c r="B2609" i="9" s="1"/>
  <c r="O2607" i="4" s="1"/>
  <c r="M2607" i="4" s="1"/>
  <c r="A2608" i="9"/>
  <c r="B2608" i="9" s="1"/>
  <c r="O2606" i="4" s="1"/>
  <c r="M2606" i="4" s="1"/>
  <c r="A2607" i="9"/>
  <c r="B2607" i="9" s="1"/>
  <c r="O2605" i="4" s="1"/>
  <c r="M2605" i="4" s="1"/>
  <c r="A2606" i="9"/>
  <c r="B2606" i="9" s="1"/>
  <c r="O2604" i="4" s="1"/>
  <c r="M2604" i="4" s="1"/>
  <c r="A2605" i="9"/>
  <c r="B2605" i="9" s="1"/>
  <c r="O2603" i="4" s="1"/>
  <c r="M2603" i="4" s="1"/>
  <c r="A2604" i="9"/>
  <c r="B2604" i="9" s="1"/>
  <c r="O2602" i="4" s="1"/>
  <c r="M2602" i="4" s="1"/>
  <c r="A2603" i="9"/>
  <c r="B2603" i="9" s="1"/>
  <c r="O2601" i="4" s="1"/>
  <c r="M2601" i="4" s="1"/>
  <c r="A2602" i="9"/>
  <c r="B2602" i="9" s="1"/>
  <c r="O2600" i="4" s="1"/>
  <c r="M2600" i="4" s="1"/>
  <c r="A2601" i="9"/>
  <c r="B2601" i="9" s="1"/>
  <c r="O2599" i="4" s="1"/>
  <c r="M2599" i="4" s="1"/>
  <c r="A2600" i="9"/>
  <c r="B2600" i="9" s="1"/>
  <c r="O2598" i="4" s="1"/>
  <c r="M2598" i="4" s="1"/>
  <c r="A2599" i="9"/>
  <c r="B2599" i="9" s="1"/>
  <c r="O2597" i="4" s="1"/>
  <c r="M2597" i="4" s="1"/>
  <c r="A2598" i="9"/>
  <c r="B2598" i="9" s="1"/>
  <c r="O2596" i="4" s="1"/>
  <c r="M2596" i="4" s="1"/>
  <c r="A2597" i="9"/>
  <c r="B2597" i="9" s="1"/>
  <c r="O2595" i="4" s="1"/>
  <c r="M2595" i="4" s="1"/>
  <c r="A2596" i="9"/>
  <c r="B2596" i="9" s="1"/>
  <c r="O2594" i="4" s="1"/>
  <c r="M2594" i="4" s="1"/>
  <c r="A2595" i="9"/>
  <c r="B2595" i="9" s="1"/>
  <c r="O2593" i="4" s="1"/>
  <c r="M2593" i="4" s="1"/>
  <c r="A2594" i="9"/>
  <c r="B2594" i="9" s="1"/>
  <c r="O2592" i="4" s="1"/>
  <c r="M2592" i="4" s="1"/>
  <c r="A2593" i="9"/>
  <c r="B2593" i="9" s="1"/>
  <c r="O2591" i="4" s="1"/>
  <c r="M2591" i="4" s="1"/>
  <c r="A2592" i="9"/>
  <c r="B2592" i="9" s="1"/>
  <c r="O2590" i="4" s="1"/>
  <c r="M2590" i="4" s="1"/>
  <c r="A2591" i="9"/>
  <c r="B2591" i="9" s="1"/>
  <c r="O2589" i="4" s="1"/>
  <c r="M2589" i="4" s="1"/>
  <c r="A2590" i="9"/>
  <c r="B2590" i="9" s="1"/>
  <c r="O2588" i="4" s="1"/>
  <c r="M2588" i="4" s="1"/>
  <c r="A2589" i="9"/>
  <c r="B2589" i="9" s="1"/>
  <c r="O2587" i="4" s="1"/>
  <c r="M2587" i="4" s="1"/>
  <c r="A2588" i="9"/>
  <c r="B2588" i="9" s="1"/>
  <c r="O2586" i="4" s="1"/>
  <c r="M2586" i="4" s="1"/>
  <c r="A2587" i="9"/>
  <c r="B2587" i="9" s="1"/>
  <c r="O2585" i="4" s="1"/>
  <c r="M2585" i="4" s="1"/>
  <c r="A2586" i="9"/>
  <c r="B2586" i="9" s="1"/>
  <c r="O2584" i="4" s="1"/>
  <c r="M2584" i="4" s="1"/>
  <c r="A2585" i="9"/>
  <c r="B2585" i="9" s="1"/>
  <c r="O2583" i="4" s="1"/>
  <c r="M2583" i="4" s="1"/>
  <c r="A2584" i="9"/>
  <c r="B2584" i="9" s="1"/>
  <c r="O2582" i="4" s="1"/>
  <c r="M2582" i="4" s="1"/>
  <c r="A2583" i="9"/>
  <c r="B2583" i="9" s="1"/>
  <c r="O2581" i="4" s="1"/>
  <c r="M2581" i="4" s="1"/>
  <c r="A2582" i="9"/>
  <c r="B2582" i="9" s="1"/>
  <c r="O2580" i="4" s="1"/>
  <c r="M2580" i="4" s="1"/>
  <c r="A2581" i="9"/>
  <c r="B2581" i="9" s="1"/>
  <c r="O2579" i="4" s="1"/>
  <c r="M2579" i="4" s="1"/>
  <c r="A2580" i="9"/>
  <c r="B2580" i="9" s="1"/>
  <c r="O2578" i="4" s="1"/>
  <c r="M2578" i="4" s="1"/>
  <c r="A2579" i="9"/>
  <c r="B2579" i="9" s="1"/>
  <c r="O2577" i="4" s="1"/>
  <c r="M2577" i="4" s="1"/>
  <c r="A2578" i="9"/>
  <c r="B2578" i="9" s="1"/>
  <c r="O2576" i="4" s="1"/>
  <c r="M2576" i="4" s="1"/>
  <c r="A2577" i="9"/>
  <c r="B2577" i="9" s="1"/>
  <c r="O2575" i="4" s="1"/>
  <c r="M2575" i="4" s="1"/>
  <c r="A2576" i="9"/>
  <c r="B2576" i="9" s="1"/>
  <c r="O2574" i="4" s="1"/>
  <c r="M2574" i="4" s="1"/>
  <c r="A2575" i="9"/>
  <c r="B2575" i="9" s="1"/>
  <c r="O2573" i="4" s="1"/>
  <c r="M2573" i="4" s="1"/>
  <c r="A2574" i="9"/>
  <c r="B2574" i="9" s="1"/>
  <c r="O2572" i="4" s="1"/>
  <c r="M2572" i="4" s="1"/>
  <c r="A2573" i="9"/>
  <c r="B2573" i="9" s="1"/>
  <c r="O2571" i="4" s="1"/>
  <c r="M2571" i="4" s="1"/>
  <c r="A2572" i="9"/>
  <c r="B2572" i="9" s="1"/>
  <c r="O2570" i="4" s="1"/>
  <c r="M2570" i="4" s="1"/>
  <c r="A2571" i="9"/>
  <c r="B2571" i="9" s="1"/>
  <c r="O2569" i="4" s="1"/>
  <c r="M2569" i="4" s="1"/>
  <c r="A2570" i="9"/>
  <c r="B2570" i="9" s="1"/>
  <c r="O2568" i="4" s="1"/>
  <c r="M2568" i="4" s="1"/>
  <c r="A2569" i="9"/>
  <c r="B2569" i="9" s="1"/>
  <c r="O2567" i="4" s="1"/>
  <c r="M2567" i="4" s="1"/>
  <c r="A2568" i="9"/>
  <c r="B2568" i="9" s="1"/>
  <c r="O2566" i="4" s="1"/>
  <c r="M2566" i="4" s="1"/>
  <c r="A2567" i="9"/>
  <c r="B2567" i="9" s="1"/>
  <c r="O2565" i="4" s="1"/>
  <c r="M2565" i="4" s="1"/>
  <c r="A2566" i="9"/>
  <c r="B2566" i="9" s="1"/>
  <c r="O2564" i="4" s="1"/>
  <c r="M2564" i="4" s="1"/>
  <c r="A2565" i="9"/>
  <c r="B2565" i="9" s="1"/>
  <c r="O2563" i="4" s="1"/>
  <c r="M2563" i="4" s="1"/>
  <c r="A2564" i="9"/>
  <c r="B2564" i="9" s="1"/>
  <c r="O2562" i="4" s="1"/>
  <c r="M2562" i="4" s="1"/>
  <c r="A2563" i="9"/>
  <c r="B2563" i="9" s="1"/>
  <c r="O2561" i="4" s="1"/>
  <c r="M2561" i="4" s="1"/>
  <c r="A2562" i="9"/>
  <c r="B2562" i="9" s="1"/>
  <c r="O2560" i="4" s="1"/>
  <c r="M2560" i="4" s="1"/>
  <c r="A2561" i="9"/>
  <c r="B2561" i="9" s="1"/>
  <c r="O2559" i="4" s="1"/>
  <c r="M2559" i="4" s="1"/>
  <c r="A2560" i="9"/>
  <c r="B2560" i="9" s="1"/>
  <c r="O2558" i="4" s="1"/>
  <c r="M2558" i="4" s="1"/>
  <c r="A2559" i="9"/>
  <c r="B2559" i="9" s="1"/>
  <c r="O2557" i="4" s="1"/>
  <c r="M2557" i="4" s="1"/>
  <c r="A2558" i="9"/>
  <c r="B2558" i="9" s="1"/>
  <c r="O2556" i="4" s="1"/>
  <c r="M2556" i="4" s="1"/>
  <c r="A2557" i="9"/>
  <c r="B2557" i="9" s="1"/>
  <c r="O2555" i="4" s="1"/>
  <c r="M2555" i="4" s="1"/>
  <c r="A2556" i="9"/>
  <c r="B2556" i="9" s="1"/>
  <c r="O2554" i="4" s="1"/>
  <c r="M2554" i="4" s="1"/>
  <c r="A2555" i="9"/>
  <c r="B2555" i="9" s="1"/>
  <c r="O2553" i="4" s="1"/>
  <c r="M2553" i="4" s="1"/>
  <c r="A2554" i="9"/>
  <c r="B2554" i="9" s="1"/>
  <c r="O2552" i="4" s="1"/>
  <c r="M2552" i="4" s="1"/>
  <c r="A2553" i="9"/>
  <c r="B2553" i="9" s="1"/>
  <c r="O2551" i="4" s="1"/>
  <c r="M2551" i="4" s="1"/>
  <c r="A2552" i="9"/>
  <c r="B2552" i="9" s="1"/>
  <c r="O2550" i="4" s="1"/>
  <c r="M2550" i="4" s="1"/>
  <c r="A2551" i="9"/>
  <c r="B2551" i="9" s="1"/>
  <c r="O2549" i="4" s="1"/>
  <c r="M2549" i="4" s="1"/>
  <c r="A2550" i="9"/>
  <c r="B2550" i="9" s="1"/>
  <c r="O2548" i="4" s="1"/>
  <c r="M2548" i="4" s="1"/>
  <c r="A2549" i="9"/>
  <c r="B2549" i="9" s="1"/>
  <c r="O2547" i="4" s="1"/>
  <c r="M2547" i="4" s="1"/>
  <c r="A2548" i="9"/>
  <c r="B2548" i="9" s="1"/>
  <c r="O2546" i="4" s="1"/>
  <c r="M2546" i="4" s="1"/>
  <c r="A2547" i="9"/>
  <c r="B2547" i="9" s="1"/>
  <c r="O2545" i="4" s="1"/>
  <c r="M2545" i="4" s="1"/>
  <c r="A2546" i="9"/>
  <c r="B2546" i="9" s="1"/>
  <c r="O2544" i="4" s="1"/>
  <c r="M2544" i="4" s="1"/>
  <c r="A2545" i="9"/>
  <c r="B2545" i="9" s="1"/>
  <c r="O2543" i="4" s="1"/>
  <c r="M2543" i="4" s="1"/>
  <c r="A2544" i="9"/>
  <c r="B2544" i="9" s="1"/>
  <c r="O2542" i="4" s="1"/>
  <c r="M2542" i="4" s="1"/>
  <c r="A2543" i="9"/>
  <c r="B2543" i="9" s="1"/>
  <c r="O2541" i="4" s="1"/>
  <c r="M2541" i="4" s="1"/>
  <c r="A2542" i="9"/>
  <c r="B2542" i="9" s="1"/>
  <c r="O2540" i="4" s="1"/>
  <c r="M2540" i="4" s="1"/>
  <c r="A2541" i="9"/>
  <c r="B2541" i="9" s="1"/>
  <c r="O2539" i="4" s="1"/>
  <c r="M2539" i="4" s="1"/>
  <c r="A2540" i="9"/>
  <c r="B2540" i="9" s="1"/>
  <c r="O2538" i="4" s="1"/>
  <c r="M2538" i="4" s="1"/>
  <c r="A2539" i="9"/>
  <c r="B2539" i="9" s="1"/>
  <c r="O2537" i="4" s="1"/>
  <c r="M2537" i="4" s="1"/>
  <c r="A2538" i="9"/>
  <c r="B2538" i="9" s="1"/>
  <c r="O2536" i="4" s="1"/>
  <c r="M2536" i="4" s="1"/>
  <c r="A2537" i="9"/>
  <c r="B2537" i="9" s="1"/>
  <c r="O2535" i="4" s="1"/>
  <c r="M2535" i="4" s="1"/>
  <c r="A2536" i="9"/>
  <c r="B2536" i="9" s="1"/>
  <c r="O2534" i="4" s="1"/>
  <c r="M2534" i="4" s="1"/>
  <c r="A2535" i="9"/>
  <c r="B2535" i="9" s="1"/>
  <c r="O2533" i="4" s="1"/>
  <c r="M2533" i="4" s="1"/>
  <c r="A2534" i="9"/>
  <c r="B2534" i="9" s="1"/>
  <c r="O2532" i="4" s="1"/>
  <c r="M2532" i="4" s="1"/>
  <c r="A2533" i="9"/>
  <c r="B2533" i="9" s="1"/>
  <c r="O2531" i="4" s="1"/>
  <c r="M2531" i="4" s="1"/>
  <c r="A2532" i="9"/>
  <c r="B2532" i="9" s="1"/>
  <c r="O2530" i="4" s="1"/>
  <c r="M2530" i="4" s="1"/>
  <c r="A2531" i="9"/>
  <c r="B2531" i="9" s="1"/>
  <c r="O2529" i="4" s="1"/>
  <c r="M2529" i="4" s="1"/>
  <c r="A2530" i="9"/>
  <c r="B2530" i="9" s="1"/>
  <c r="O2528" i="4" s="1"/>
  <c r="M2528" i="4" s="1"/>
  <c r="A2529" i="9"/>
  <c r="B2529" i="9" s="1"/>
  <c r="O2527" i="4" s="1"/>
  <c r="M2527" i="4" s="1"/>
  <c r="A2528" i="9"/>
  <c r="B2528" i="9" s="1"/>
  <c r="O2526" i="4" s="1"/>
  <c r="M2526" i="4" s="1"/>
  <c r="A2527" i="9"/>
  <c r="B2527" i="9" s="1"/>
  <c r="O2525" i="4" s="1"/>
  <c r="M2525" i="4" s="1"/>
  <c r="A2526" i="9"/>
  <c r="B2526" i="9" s="1"/>
  <c r="O2524" i="4" s="1"/>
  <c r="M2524" i="4" s="1"/>
  <c r="A2525" i="9"/>
  <c r="B2525" i="9" s="1"/>
  <c r="O2523" i="4" s="1"/>
  <c r="M2523" i="4" s="1"/>
  <c r="A2524" i="9"/>
  <c r="B2524" i="9" s="1"/>
  <c r="O2522" i="4" s="1"/>
  <c r="M2522" i="4" s="1"/>
  <c r="A2523" i="9"/>
  <c r="B2523" i="9" s="1"/>
  <c r="O2521" i="4" s="1"/>
  <c r="M2521" i="4" s="1"/>
  <c r="A2522" i="9"/>
  <c r="B2522" i="9" s="1"/>
  <c r="O2520" i="4" s="1"/>
  <c r="M2520" i="4" s="1"/>
  <c r="A2521" i="9"/>
  <c r="B2521" i="9" s="1"/>
  <c r="O2519" i="4" s="1"/>
  <c r="M2519" i="4" s="1"/>
  <c r="A2520" i="9"/>
  <c r="B2520" i="9" s="1"/>
  <c r="O2518" i="4" s="1"/>
  <c r="M2518" i="4" s="1"/>
  <c r="A2519" i="9"/>
  <c r="B2519" i="9" s="1"/>
  <c r="O2517" i="4" s="1"/>
  <c r="M2517" i="4" s="1"/>
  <c r="A2518" i="9"/>
  <c r="B2518" i="9" s="1"/>
  <c r="O2516" i="4" s="1"/>
  <c r="M2516" i="4" s="1"/>
  <c r="A2517" i="9"/>
  <c r="B2517" i="9" s="1"/>
  <c r="O2515" i="4" s="1"/>
  <c r="M2515" i="4" s="1"/>
  <c r="A2516" i="9"/>
  <c r="B2516" i="9" s="1"/>
  <c r="O2514" i="4" s="1"/>
  <c r="M2514" i="4" s="1"/>
  <c r="A2515" i="9"/>
  <c r="B2515" i="9" s="1"/>
  <c r="O2513" i="4" s="1"/>
  <c r="M2513" i="4" s="1"/>
  <c r="A2514" i="9"/>
  <c r="B2514" i="9" s="1"/>
  <c r="O2512" i="4" s="1"/>
  <c r="M2512" i="4" s="1"/>
  <c r="A2513" i="9"/>
  <c r="B2513" i="9" s="1"/>
  <c r="O2511" i="4" s="1"/>
  <c r="M2511" i="4" s="1"/>
  <c r="A2512" i="9"/>
  <c r="B2512" i="9" s="1"/>
  <c r="O2510" i="4" s="1"/>
  <c r="M2510" i="4" s="1"/>
  <c r="A2511" i="9"/>
  <c r="B2511" i="9" s="1"/>
  <c r="O2509" i="4" s="1"/>
  <c r="M2509" i="4" s="1"/>
  <c r="A2510" i="9"/>
  <c r="B2510" i="9" s="1"/>
  <c r="O2508" i="4" s="1"/>
  <c r="M2508" i="4" s="1"/>
  <c r="A2509" i="9"/>
  <c r="B2509" i="9" s="1"/>
  <c r="O2507" i="4" s="1"/>
  <c r="M2507" i="4" s="1"/>
  <c r="A2508" i="9"/>
  <c r="B2508" i="9" s="1"/>
  <c r="O2506" i="4" s="1"/>
  <c r="M2506" i="4" s="1"/>
  <c r="A2507" i="9"/>
  <c r="B2507" i="9" s="1"/>
  <c r="O2505" i="4" s="1"/>
  <c r="M2505" i="4" s="1"/>
  <c r="A2506" i="9"/>
  <c r="B2506" i="9" s="1"/>
  <c r="O2504" i="4" s="1"/>
  <c r="M2504" i="4" s="1"/>
  <c r="A2505" i="9"/>
  <c r="B2505" i="9" s="1"/>
  <c r="O2503" i="4" s="1"/>
  <c r="M2503" i="4" s="1"/>
  <c r="A2504" i="9"/>
  <c r="B2504" i="9" s="1"/>
  <c r="O2502" i="4" s="1"/>
  <c r="M2502" i="4" s="1"/>
  <c r="A2503" i="9"/>
  <c r="B2503" i="9" s="1"/>
  <c r="O2501" i="4" s="1"/>
  <c r="M2501" i="4" s="1"/>
  <c r="A2502" i="9"/>
  <c r="B2502" i="9" s="1"/>
  <c r="O2500" i="4" s="1"/>
  <c r="M2500" i="4" s="1"/>
  <c r="A2501" i="9"/>
  <c r="B2501" i="9" s="1"/>
  <c r="O2499" i="4" s="1"/>
  <c r="M2499" i="4" s="1"/>
  <c r="A2500" i="9"/>
  <c r="B2500" i="9" s="1"/>
  <c r="O2498" i="4" s="1"/>
  <c r="M2498" i="4" s="1"/>
  <c r="A2499" i="9"/>
  <c r="B2499" i="9" s="1"/>
  <c r="O2497" i="4" s="1"/>
  <c r="M2497" i="4" s="1"/>
  <c r="A2498" i="9"/>
  <c r="B2498" i="9" s="1"/>
  <c r="O2496" i="4" s="1"/>
  <c r="M2496" i="4" s="1"/>
  <c r="A2497" i="9"/>
  <c r="B2497" i="9" s="1"/>
  <c r="O2495" i="4" s="1"/>
  <c r="M2495" i="4" s="1"/>
  <c r="A2496" i="9"/>
  <c r="B2496" i="9" s="1"/>
  <c r="O2494" i="4" s="1"/>
  <c r="M2494" i="4" s="1"/>
  <c r="A2495" i="9"/>
  <c r="B2495" i="9" s="1"/>
  <c r="O2493" i="4" s="1"/>
  <c r="M2493" i="4" s="1"/>
  <c r="A2494" i="9"/>
  <c r="B2494" i="9" s="1"/>
  <c r="O2492" i="4" s="1"/>
  <c r="M2492" i="4" s="1"/>
  <c r="A2493" i="9"/>
  <c r="B2493" i="9" s="1"/>
  <c r="O2491" i="4" s="1"/>
  <c r="M2491" i="4" s="1"/>
  <c r="A2492" i="9"/>
  <c r="B2492" i="9" s="1"/>
  <c r="O2490" i="4" s="1"/>
  <c r="M2490" i="4" s="1"/>
  <c r="A2491" i="9"/>
  <c r="B2491" i="9" s="1"/>
  <c r="O2489" i="4" s="1"/>
  <c r="M2489" i="4" s="1"/>
  <c r="A2490" i="9"/>
  <c r="B2490" i="9" s="1"/>
  <c r="O2488" i="4" s="1"/>
  <c r="M2488" i="4" s="1"/>
  <c r="A2489" i="9"/>
  <c r="B2489" i="9" s="1"/>
  <c r="O2487" i="4" s="1"/>
  <c r="M2487" i="4" s="1"/>
  <c r="A2488" i="9"/>
  <c r="B2488" i="9" s="1"/>
  <c r="O2486" i="4" s="1"/>
  <c r="M2486" i="4" s="1"/>
  <c r="A2487" i="9"/>
  <c r="B2487" i="9" s="1"/>
  <c r="O2485" i="4" s="1"/>
  <c r="M2485" i="4" s="1"/>
  <c r="A2486" i="9"/>
  <c r="B2486" i="9" s="1"/>
  <c r="O2484" i="4" s="1"/>
  <c r="M2484" i="4" s="1"/>
  <c r="A2485" i="9"/>
  <c r="B2485" i="9" s="1"/>
  <c r="O2483" i="4" s="1"/>
  <c r="M2483" i="4" s="1"/>
  <c r="A2484" i="9"/>
  <c r="B2484" i="9" s="1"/>
  <c r="O2482" i="4" s="1"/>
  <c r="M2482" i="4" s="1"/>
  <c r="A2483" i="9"/>
  <c r="B2483" i="9" s="1"/>
  <c r="O2481" i="4" s="1"/>
  <c r="M2481" i="4" s="1"/>
  <c r="A2482" i="9"/>
  <c r="B2482" i="9" s="1"/>
  <c r="O2480" i="4" s="1"/>
  <c r="M2480" i="4" s="1"/>
  <c r="A2481" i="9"/>
  <c r="B2481" i="9" s="1"/>
  <c r="O2479" i="4" s="1"/>
  <c r="M2479" i="4" s="1"/>
  <c r="A2480" i="9"/>
  <c r="B2480" i="9" s="1"/>
  <c r="O2478" i="4" s="1"/>
  <c r="M2478" i="4" s="1"/>
  <c r="A2479" i="9"/>
  <c r="B2479" i="9" s="1"/>
  <c r="O2477" i="4" s="1"/>
  <c r="M2477" i="4" s="1"/>
  <c r="A2478" i="9"/>
  <c r="B2478" i="9" s="1"/>
  <c r="O2476" i="4" s="1"/>
  <c r="M2476" i="4" s="1"/>
  <c r="A2477" i="9"/>
  <c r="B2477" i="9" s="1"/>
  <c r="O2475" i="4" s="1"/>
  <c r="M2475" i="4" s="1"/>
  <c r="A2476" i="9"/>
  <c r="B2476" i="9" s="1"/>
  <c r="O2474" i="4" s="1"/>
  <c r="M2474" i="4" s="1"/>
  <c r="A2475" i="9"/>
  <c r="B2475" i="9" s="1"/>
  <c r="O2473" i="4" s="1"/>
  <c r="M2473" i="4" s="1"/>
  <c r="A2474" i="9"/>
  <c r="B2474" i="9" s="1"/>
  <c r="O2472" i="4" s="1"/>
  <c r="M2472" i="4" s="1"/>
  <c r="A2473" i="9"/>
  <c r="B2473" i="9" s="1"/>
  <c r="O2471" i="4" s="1"/>
  <c r="M2471" i="4" s="1"/>
  <c r="A2472" i="9"/>
  <c r="B2472" i="9" s="1"/>
  <c r="O2470" i="4" s="1"/>
  <c r="M2470" i="4" s="1"/>
  <c r="A2471" i="9"/>
  <c r="B2471" i="9" s="1"/>
  <c r="O2469" i="4" s="1"/>
  <c r="M2469" i="4" s="1"/>
  <c r="A2470" i="9"/>
  <c r="B2470" i="9" s="1"/>
  <c r="O2468" i="4" s="1"/>
  <c r="M2468" i="4" s="1"/>
  <c r="A2469" i="9"/>
  <c r="B2469" i="9" s="1"/>
  <c r="O2467" i="4" s="1"/>
  <c r="M2467" i="4" s="1"/>
  <c r="A2468" i="9"/>
  <c r="B2468" i="9" s="1"/>
  <c r="O2466" i="4" s="1"/>
  <c r="M2466" i="4" s="1"/>
  <c r="A2467" i="9"/>
  <c r="B2467" i="9" s="1"/>
  <c r="O2465" i="4" s="1"/>
  <c r="M2465" i="4" s="1"/>
  <c r="A2466" i="9"/>
  <c r="B2466" i="9" s="1"/>
  <c r="O2464" i="4" s="1"/>
  <c r="M2464" i="4" s="1"/>
  <c r="A2465" i="9"/>
  <c r="B2465" i="9" s="1"/>
  <c r="O2463" i="4" s="1"/>
  <c r="M2463" i="4" s="1"/>
  <c r="A2464" i="9"/>
  <c r="B2464" i="9" s="1"/>
  <c r="O2462" i="4" s="1"/>
  <c r="M2462" i="4" s="1"/>
  <c r="A2463" i="9"/>
  <c r="B2463" i="9" s="1"/>
  <c r="O2461" i="4" s="1"/>
  <c r="M2461" i="4" s="1"/>
  <c r="A2462" i="9"/>
  <c r="B2462" i="9" s="1"/>
  <c r="O2460" i="4" s="1"/>
  <c r="M2460" i="4" s="1"/>
  <c r="A2461" i="9"/>
  <c r="B2461" i="9" s="1"/>
  <c r="O2459" i="4" s="1"/>
  <c r="M2459" i="4" s="1"/>
  <c r="A2460" i="9"/>
  <c r="B2460" i="9" s="1"/>
  <c r="O2458" i="4" s="1"/>
  <c r="M2458" i="4" s="1"/>
  <c r="A2459" i="9"/>
  <c r="B2459" i="9" s="1"/>
  <c r="O2457" i="4" s="1"/>
  <c r="M2457" i="4" s="1"/>
  <c r="A2458" i="9"/>
  <c r="B2458" i="9" s="1"/>
  <c r="O2456" i="4" s="1"/>
  <c r="M2456" i="4" s="1"/>
  <c r="A2457" i="9"/>
  <c r="B2457" i="9" s="1"/>
  <c r="O2455" i="4" s="1"/>
  <c r="M2455" i="4" s="1"/>
  <c r="A2456" i="9"/>
  <c r="B2456" i="9" s="1"/>
  <c r="O2454" i="4" s="1"/>
  <c r="M2454" i="4" s="1"/>
  <c r="A2455" i="9"/>
  <c r="B2455" i="9" s="1"/>
  <c r="O2453" i="4" s="1"/>
  <c r="M2453" i="4" s="1"/>
  <c r="A2454" i="9"/>
  <c r="B2454" i="9" s="1"/>
  <c r="O2452" i="4" s="1"/>
  <c r="M2452" i="4" s="1"/>
  <c r="A2453" i="9"/>
  <c r="B2453" i="9" s="1"/>
  <c r="O2451" i="4" s="1"/>
  <c r="M2451" i="4" s="1"/>
  <c r="A2452" i="9"/>
  <c r="B2452" i="9" s="1"/>
  <c r="O2450" i="4" s="1"/>
  <c r="M2450" i="4" s="1"/>
  <c r="A2451" i="9"/>
  <c r="B2451" i="9" s="1"/>
  <c r="O2449" i="4" s="1"/>
  <c r="M2449" i="4" s="1"/>
  <c r="A2450" i="9"/>
  <c r="B2450" i="9" s="1"/>
  <c r="O2448" i="4" s="1"/>
  <c r="M2448" i="4" s="1"/>
  <c r="A2449" i="9"/>
  <c r="B2449" i="9" s="1"/>
  <c r="O2447" i="4" s="1"/>
  <c r="M2447" i="4" s="1"/>
  <c r="A2448" i="9"/>
  <c r="B2448" i="9" s="1"/>
  <c r="O2446" i="4" s="1"/>
  <c r="M2446" i="4" s="1"/>
  <c r="A2447" i="9"/>
  <c r="B2447" i="9" s="1"/>
  <c r="O2445" i="4" s="1"/>
  <c r="M2445" i="4" s="1"/>
  <c r="A2446" i="9"/>
  <c r="B2446" i="9" s="1"/>
  <c r="O2444" i="4" s="1"/>
  <c r="M2444" i="4" s="1"/>
  <c r="A2445" i="9"/>
  <c r="B2445" i="9" s="1"/>
  <c r="O2443" i="4" s="1"/>
  <c r="M2443" i="4" s="1"/>
  <c r="A2444" i="9"/>
  <c r="B2444" i="9" s="1"/>
  <c r="O2442" i="4" s="1"/>
  <c r="M2442" i="4" s="1"/>
  <c r="A2443" i="9"/>
  <c r="B2443" i="9" s="1"/>
  <c r="O2441" i="4" s="1"/>
  <c r="M2441" i="4" s="1"/>
  <c r="A2442" i="9"/>
  <c r="B2442" i="9" s="1"/>
  <c r="O2440" i="4" s="1"/>
  <c r="M2440" i="4" s="1"/>
  <c r="A2441" i="9"/>
  <c r="B2441" i="9" s="1"/>
  <c r="O2439" i="4" s="1"/>
  <c r="M2439" i="4" s="1"/>
  <c r="A2440" i="9"/>
  <c r="B2440" i="9" s="1"/>
  <c r="O2438" i="4" s="1"/>
  <c r="M2438" i="4" s="1"/>
  <c r="A2439" i="9"/>
  <c r="B2439" i="9" s="1"/>
  <c r="O2437" i="4" s="1"/>
  <c r="M2437" i="4" s="1"/>
  <c r="A2438" i="9"/>
  <c r="B2438" i="9" s="1"/>
  <c r="O2436" i="4" s="1"/>
  <c r="M2436" i="4" s="1"/>
  <c r="A2437" i="9"/>
  <c r="B2437" i="9" s="1"/>
  <c r="O2435" i="4" s="1"/>
  <c r="M2435" i="4" s="1"/>
  <c r="A2436" i="9"/>
  <c r="B2436" i="9" s="1"/>
  <c r="O2434" i="4" s="1"/>
  <c r="M2434" i="4" s="1"/>
  <c r="A2435" i="9"/>
  <c r="B2435" i="9" s="1"/>
  <c r="O2433" i="4" s="1"/>
  <c r="M2433" i="4" s="1"/>
  <c r="A2434" i="9"/>
  <c r="B2434" i="9" s="1"/>
  <c r="O2432" i="4" s="1"/>
  <c r="M2432" i="4" s="1"/>
  <c r="A2433" i="9"/>
  <c r="B2433" i="9" s="1"/>
  <c r="O2431" i="4" s="1"/>
  <c r="M2431" i="4" s="1"/>
  <c r="A2432" i="9"/>
  <c r="B2432" i="9" s="1"/>
  <c r="O2430" i="4" s="1"/>
  <c r="M2430" i="4" s="1"/>
  <c r="A2431" i="9"/>
  <c r="B2431" i="9" s="1"/>
  <c r="O2429" i="4" s="1"/>
  <c r="M2429" i="4" s="1"/>
  <c r="A2430" i="9"/>
  <c r="B2430" i="9" s="1"/>
  <c r="O2428" i="4" s="1"/>
  <c r="M2428" i="4" s="1"/>
  <c r="A2429" i="9"/>
  <c r="B2429" i="9" s="1"/>
  <c r="O2427" i="4" s="1"/>
  <c r="M2427" i="4" s="1"/>
  <c r="A2428" i="9"/>
  <c r="B2428" i="9" s="1"/>
  <c r="O2426" i="4" s="1"/>
  <c r="M2426" i="4" s="1"/>
  <c r="A2427" i="9"/>
  <c r="B2427" i="9" s="1"/>
  <c r="O2425" i="4" s="1"/>
  <c r="M2425" i="4" s="1"/>
  <c r="A2426" i="9"/>
  <c r="B2426" i="9" s="1"/>
  <c r="O2424" i="4" s="1"/>
  <c r="M2424" i="4" s="1"/>
  <c r="A2425" i="9"/>
  <c r="B2425" i="9" s="1"/>
  <c r="O2423" i="4" s="1"/>
  <c r="M2423" i="4" s="1"/>
  <c r="A2424" i="9"/>
  <c r="B2424" i="9" s="1"/>
  <c r="O2422" i="4" s="1"/>
  <c r="M2422" i="4" s="1"/>
  <c r="A2423" i="9"/>
  <c r="B2423" i="9" s="1"/>
  <c r="O2421" i="4" s="1"/>
  <c r="M2421" i="4" s="1"/>
  <c r="A2422" i="9"/>
  <c r="B2422" i="9" s="1"/>
  <c r="O2420" i="4" s="1"/>
  <c r="M2420" i="4" s="1"/>
  <c r="A2421" i="9"/>
  <c r="B2421" i="9" s="1"/>
  <c r="O2419" i="4" s="1"/>
  <c r="M2419" i="4" s="1"/>
  <c r="A2420" i="9"/>
  <c r="B2420" i="9" s="1"/>
  <c r="O2418" i="4" s="1"/>
  <c r="M2418" i="4" s="1"/>
  <c r="A2419" i="9"/>
  <c r="B2419" i="9" s="1"/>
  <c r="O2417" i="4" s="1"/>
  <c r="M2417" i="4" s="1"/>
  <c r="A2418" i="9"/>
  <c r="B2418" i="9" s="1"/>
  <c r="O2416" i="4" s="1"/>
  <c r="M2416" i="4" s="1"/>
  <c r="A2417" i="9"/>
  <c r="B2417" i="9" s="1"/>
  <c r="O2415" i="4" s="1"/>
  <c r="M2415" i="4" s="1"/>
  <c r="A2416" i="9"/>
  <c r="B2416" i="9" s="1"/>
  <c r="O2414" i="4" s="1"/>
  <c r="M2414" i="4" s="1"/>
  <c r="A2415" i="9"/>
  <c r="B2415" i="9" s="1"/>
  <c r="O2413" i="4" s="1"/>
  <c r="M2413" i="4" s="1"/>
  <c r="A2414" i="9"/>
  <c r="B2414" i="9" s="1"/>
  <c r="O2412" i="4" s="1"/>
  <c r="M2412" i="4" s="1"/>
  <c r="A2413" i="9"/>
  <c r="B2413" i="9" s="1"/>
  <c r="O2411" i="4" s="1"/>
  <c r="M2411" i="4" s="1"/>
  <c r="A2412" i="9"/>
  <c r="B2412" i="9" s="1"/>
  <c r="O2410" i="4" s="1"/>
  <c r="M2410" i="4" s="1"/>
  <c r="A2411" i="9"/>
  <c r="B2411" i="9" s="1"/>
  <c r="O2409" i="4" s="1"/>
  <c r="M2409" i="4" s="1"/>
  <c r="A2410" i="9"/>
  <c r="B2410" i="9" s="1"/>
  <c r="O2408" i="4" s="1"/>
  <c r="M2408" i="4" s="1"/>
  <c r="A2409" i="9"/>
  <c r="B2409" i="9" s="1"/>
  <c r="O2407" i="4" s="1"/>
  <c r="M2407" i="4" s="1"/>
  <c r="A2408" i="9"/>
  <c r="B2408" i="9" s="1"/>
  <c r="O2406" i="4" s="1"/>
  <c r="M2406" i="4" s="1"/>
  <c r="A2407" i="9"/>
  <c r="B2407" i="9" s="1"/>
  <c r="O2405" i="4" s="1"/>
  <c r="M2405" i="4" s="1"/>
  <c r="A2406" i="9"/>
  <c r="B2406" i="9" s="1"/>
  <c r="O2404" i="4" s="1"/>
  <c r="M2404" i="4" s="1"/>
  <c r="A2405" i="9"/>
  <c r="B2405" i="9" s="1"/>
  <c r="O2403" i="4" s="1"/>
  <c r="M2403" i="4" s="1"/>
  <c r="A2404" i="9"/>
  <c r="B2404" i="9" s="1"/>
  <c r="O2402" i="4" s="1"/>
  <c r="M2402" i="4" s="1"/>
  <c r="A2403" i="9"/>
  <c r="B2403" i="9" s="1"/>
  <c r="O2401" i="4" s="1"/>
  <c r="M2401" i="4" s="1"/>
  <c r="A2402" i="9"/>
  <c r="B2402" i="9" s="1"/>
  <c r="O2400" i="4" s="1"/>
  <c r="M2400" i="4" s="1"/>
  <c r="A2401" i="9"/>
  <c r="B2401" i="9" s="1"/>
  <c r="O2399" i="4" s="1"/>
  <c r="M2399" i="4" s="1"/>
  <c r="A2400" i="9"/>
  <c r="B2400" i="9" s="1"/>
  <c r="O2398" i="4" s="1"/>
  <c r="M2398" i="4" s="1"/>
  <c r="A2399" i="9"/>
  <c r="B2399" i="9" s="1"/>
  <c r="O2397" i="4" s="1"/>
  <c r="M2397" i="4" s="1"/>
  <c r="A2398" i="9"/>
  <c r="B2398" i="9" s="1"/>
  <c r="O2396" i="4" s="1"/>
  <c r="M2396" i="4" s="1"/>
  <c r="A2397" i="9"/>
  <c r="B2397" i="9" s="1"/>
  <c r="O2395" i="4" s="1"/>
  <c r="M2395" i="4" s="1"/>
  <c r="A2396" i="9"/>
  <c r="B2396" i="9" s="1"/>
  <c r="O2394" i="4" s="1"/>
  <c r="M2394" i="4" s="1"/>
  <c r="A2395" i="9"/>
  <c r="B2395" i="9" s="1"/>
  <c r="O2393" i="4" s="1"/>
  <c r="M2393" i="4" s="1"/>
  <c r="A2394" i="9"/>
  <c r="B2394" i="9" s="1"/>
  <c r="O2392" i="4" s="1"/>
  <c r="M2392" i="4" s="1"/>
  <c r="A2393" i="9"/>
  <c r="B2393" i="9" s="1"/>
  <c r="O2391" i="4" s="1"/>
  <c r="M2391" i="4" s="1"/>
  <c r="A2392" i="9"/>
  <c r="B2392" i="9" s="1"/>
  <c r="O2390" i="4" s="1"/>
  <c r="M2390" i="4" s="1"/>
  <c r="A2391" i="9"/>
  <c r="B2391" i="9" s="1"/>
  <c r="O2389" i="4" s="1"/>
  <c r="M2389" i="4" s="1"/>
  <c r="A2390" i="9"/>
  <c r="B2390" i="9" s="1"/>
  <c r="O2388" i="4" s="1"/>
  <c r="M2388" i="4" s="1"/>
  <c r="A2389" i="9"/>
  <c r="B2389" i="9" s="1"/>
  <c r="O2387" i="4" s="1"/>
  <c r="M2387" i="4" s="1"/>
  <c r="A2388" i="9"/>
  <c r="B2388" i="9" s="1"/>
  <c r="O2386" i="4" s="1"/>
  <c r="M2386" i="4" s="1"/>
  <c r="A2387" i="9"/>
  <c r="B2387" i="9" s="1"/>
  <c r="O2385" i="4" s="1"/>
  <c r="M2385" i="4" s="1"/>
  <c r="A2386" i="9"/>
  <c r="B2386" i="9" s="1"/>
  <c r="O2384" i="4" s="1"/>
  <c r="M2384" i="4" s="1"/>
  <c r="A2385" i="9"/>
  <c r="B2385" i="9" s="1"/>
  <c r="O2383" i="4" s="1"/>
  <c r="M2383" i="4" s="1"/>
  <c r="A2384" i="9"/>
  <c r="B2384" i="9" s="1"/>
  <c r="O2382" i="4" s="1"/>
  <c r="M2382" i="4" s="1"/>
  <c r="A2383" i="9"/>
  <c r="B2383" i="9" s="1"/>
  <c r="O2381" i="4" s="1"/>
  <c r="M2381" i="4" s="1"/>
  <c r="A2382" i="9"/>
  <c r="B2382" i="9" s="1"/>
  <c r="O2380" i="4" s="1"/>
  <c r="M2380" i="4" s="1"/>
  <c r="A2381" i="9"/>
  <c r="B2381" i="9" s="1"/>
  <c r="O2379" i="4" s="1"/>
  <c r="M2379" i="4" s="1"/>
  <c r="A2380" i="9"/>
  <c r="B2380" i="9" s="1"/>
  <c r="O2378" i="4" s="1"/>
  <c r="M2378" i="4" s="1"/>
  <c r="A2379" i="9"/>
  <c r="B2379" i="9" s="1"/>
  <c r="O2377" i="4" s="1"/>
  <c r="M2377" i="4" s="1"/>
  <c r="A2378" i="9"/>
  <c r="B2378" i="9" s="1"/>
  <c r="O2376" i="4" s="1"/>
  <c r="M2376" i="4" s="1"/>
  <c r="A2377" i="9"/>
  <c r="B2377" i="9" s="1"/>
  <c r="O2375" i="4" s="1"/>
  <c r="M2375" i="4" s="1"/>
  <c r="A2376" i="9"/>
  <c r="B2376" i="9" s="1"/>
  <c r="O2374" i="4" s="1"/>
  <c r="M2374" i="4" s="1"/>
  <c r="A2375" i="9"/>
  <c r="B2375" i="9" s="1"/>
  <c r="O2373" i="4" s="1"/>
  <c r="M2373" i="4" s="1"/>
  <c r="A2374" i="9"/>
  <c r="B2374" i="9" s="1"/>
  <c r="O2372" i="4" s="1"/>
  <c r="M2372" i="4" s="1"/>
  <c r="A2373" i="9"/>
  <c r="B2373" i="9" s="1"/>
  <c r="O2371" i="4" s="1"/>
  <c r="M2371" i="4" s="1"/>
  <c r="A2372" i="9"/>
  <c r="B2372" i="9" s="1"/>
  <c r="O2370" i="4" s="1"/>
  <c r="M2370" i="4" s="1"/>
  <c r="A2371" i="9"/>
  <c r="B2371" i="9" s="1"/>
  <c r="O2369" i="4" s="1"/>
  <c r="M2369" i="4" s="1"/>
  <c r="A2370" i="9"/>
  <c r="B2370" i="9" s="1"/>
  <c r="O2368" i="4" s="1"/>
  <c r="M2368" i="4" s="1"/>
  <c r="A2369" i="9"/>
  <c r="B2369" i="9" s="1"/>
  <c r="O2367" i="4" s="1"/>
  <c r="M2367" i="4" s="1"/>
  <c r="A2368" i="9"/>
  <c r="B2368" i="9" s="1"/>
  <c r="O2366" i="4" s="1"/>
  <c r="M2366" i="4" s="1"/>
  <c r="A2367" i="9"/>
  <c r="B2367" i="9" s="1"/>
  <c r="O2365" i="4" s="1"/>
  <c r="M2365" i="4" s="1"/>
  <c r="A2366" i="9"/>
  <c r="B2366" i="9" s="1"/>
  <c r="O2364" i="4" s="1"/>
  <c r="M2364" i="4" s="1"/>
  <c r="A2365" i="9"/>
  <c r="B2365" i="9" s="1"/>
  <c r="O2363" i="4" s="1"/>
  <c r="M2363" i="4" s="1"/>
  <c r="A2364" i="9"/>
  <c r="B2364" i="9" s="1"/>
  <c r="O2362" i="4" s="1"/>
  <c r="M2362" i="4" s="1"/>
  <c r="A2363" i="9"/>
  <c r="B2363" i="9" s="1"/>
  <c r="O2361" i="4" s="1"/>
  <c r="M2361" i="4" s="1"/>
  <c r="A2362" i="9"/>
  <c r="B2362" i="9" s="1"/>
  <c r="O2360" i="4" s="1"/>
  <c r="M2360" i="4" s="1"/>
  <c r="A2361" i="9"/>
  <c r="B2361" i="9" s="1"/>
  <c r="O2359" i="4" s="1"/>
  <c r="M2359" i="4" s="1"/>
  <c r="A2360" i="9"/>
  <c r="B2360" i="9" s="1"/>
  <c r="O2358" i="4" s="1"/>
  <c r="M2358" i="4" s="1"/>
  <c r="A2359" i="9"/>
  <c r="B2359" i="9" s="1"/>
  <c r="O2357" i="4" s="1"/>
  <c r="M2357" i="4" s="1"/>
  <c r="A2358" i="9"/>
  <c r="B2358" i="9" s="1"/>
  <c r="O2356" i="4" s="1"/>
  <c r="M2356" i="4" s="1"/>
  <c r="A2357" i="9"/>
  <c r="B2357" i="9" s="1"/>
  <c r="O2355" i="4" s="1"/>
  <c r="M2355" i="4" s="1"/>
  <c r="A2356" i="9"/>
  <c r="B2356" i="9" s="1"/>
  <c r="O2354" i="4" s="1"/>
  <c r="M2354" i="4" s="1"/>
  <c r="A2355" i="9"/>
  <c r="B2355" i="9" s="1"/>
  <c r="O2353" i="4" s="1"/>
  <c r="M2353" i="4" s="1"/>
  <c r="A2354" i="9"/>
  <c r="B2354" i="9" s="1"/>
  <c r="O2352" i="4" s="1"/>
  <c r="M2352" i="4" s="1"/>
  <c r="A2353" i="9"/>
  <c r="B2353" i="9" s="1"/>
  <c r="O2351" i="4" s="1"/>
  <c r="M2351" i="4" s="1"/>
  <c r="A2352" i="9"/>
  <c r="B2352" i="9" s="1"/>
  <c r="O2350" i="4" s="1"/>
  <c r="M2350" i="4" s="1"/>
  <c r="A2351" i="9"/>
  <c r="B2351" i="9" s="1"/>
  <c r="O2349" i="4" s="1"/>
  <c r="M2349" i="4" s="1"/>
  <c r="A2350" i="9"/>
  <c r="B2350" i="9" s="1"/>
  <c r="O2348" i="4" s="1"/>
  <c r="M2348" i="4" s="1"/>
  <c r="A2349" i="9"/>
  <c r="B2349" i="9" s="1"/>
  <c r="O2347" i="4" s="1"/>
  <c r="M2347" i="4" s="1"/>
  <c r="A2348" i="9"/>
  <c r="B2348" i="9" s="1"/>
  <c r="O2346" i="4" s="1"/>
  <c r="M2346" i="4" s="1"/>
  <c r="A2347" i="9"/>
  <c r="B2347" i="9" s="1"/>
  <c r="O2345" i="4" s="1"/>
  <c r="M2345" i="4" s="1"/>
  <c r="A2346" i="9"/>
  <c r="B2346" i="9" s="1"/>
  <c r="O2344" i="4" s="1"/>
  <c r="M2344" i="4" s="1"/>
  <c r="A2345" i="9"/>
  <c r="B2345" i="9" s="1"/>
  <c r="O2343" i="4" s="1"/>
  <c r="M2343" i="4" s="1"/>
  <c r="A2344" i="9"/>
  <c r="B2344" i="9" s="1"/>
  <c r="O2342" i="4" s="1"/>
  <c r="M2342" i="4" s="1"/>
  <c r="A2343" i="9"/>
  <c r="B2343" i="9" s="1"/>
  <c r="O2341" i="4" s="1"/>
  <c r="M2341" i="4" s="1"/>
  <c r="A2342" i="9"/>
  <c r="B2342" i="9" s="1"/>
  <c r="O2340" i="4" s="1"/>
  <c r="M2340" i="4" s="1"/>
  <c r="A2341" i="9"/>
  <c r="B2341" i="9" s="1"/>
  <c r="O2339" i="4" s="1"/>
  <c r="M2339" i="4" s="1"/>
  <c r="A2340" i="9"/>
  <c r="B2340" i="9" s="1"/>
  <c r="O2338" i="4" s="1"/>
  <c r="M2338" i="4" s="1"/>
  <c r="A2339" i="9"/>
  <c r="B2339" i="9" s="1"/>
  <c r="O2337" i="4" s="1"/>
  <c r="M2337" i="4" s="1"/>
  <c r="A2338" i="9"/>
  <c r="B2338" i="9" s="1"/>
  <c r="O2336" i="4" s="1"/>
  <c r="M2336" i="4" s="1"/>
  <c r="A2337" i="9"/>
  <c r="B2337" i="9" s="1"/>
  <c r="O2335" i="4" s="1"/>
  <c r="M2335" i="4" s="1"/>
  <c r="A2336" i="9"/>
  <c r="B2336" i="9" s="1"/>
  <c r="O2334" i="4" s="1"/>
  <c r="M2334" i="4" s="1"/>
  <c r="A2335" i="9"/>
  <c r="B2335" i="9" s="1"/>
  <c r="O2333" i="4" s="1"/>
  <c r="M2333" i="4" s="1"/>
  <c r="A2334" i="9"/>
  <c r="B2334" i="9" s="1"/>
  <c r="O2332" i="4" s="1"/>
  <c r="M2332" i="4" s="1"/>
  <c r="A2333" i="9"/>
  <c r="B2333" i="9" s="1"/>
  <c r="O2331" i="4" s="1"/>
  <c r="M2331" i="4" s="1"/>
  <c r="A2332" i="9"/>
  <c r="B2332" i="9" s="1"/>
  <c r="O2330" i="4" s="1"/>
  <c r="M2330" i="4" s="1"/>
  <c r="A2331" i="9"/>
  <c r="B2331" i="9" s="1"/>
  <c r="O2329" i="4" s="1"/>
  <c r="M2329" i="4" s="1"/>
  <c r="A2330" i="9"/>
  <c r="B2330" i="9" s="1"/>
  <c r="O2328" i="4" s="1"/>
  <c r="M2328" i="4" s="1"/>
  <c r="A2329" i="9"/>
  <c r="B2329" i="9" s="1"/>
  <c r="O2327" i="4" s="1"/>
  <c r="M2327" i="4" s="1"/>
  <c r="A2328" i="9"/>
  <c r="B2328" i="9" s="1"/>
  <c r="O2326" i="4" s="1"/>
  <c r="M2326" i="4" s="1"/>
  <c r="A2327" i="9"/>
  <c r="B2327" i="9" s="1"/>
  <c r="O2325" i="4" s="1"/>
  <c r="M2325" i="4" s="1"/>
  <c r="A2326" i="9"/>
  <c r="B2326" i="9" s="1"/>
  <c r="O2324" i="4" s="1"/>
  <c r="M2324" i="4" s="1"/>
  <c r="A2325" i="9"/>
  <c r="B2325" i="9" s="1"/>
  <c r="O2323" i="4" s="1"/>
  <c r="M2323" i="4" s="1"/>
  <c r="A2324" i="9"/>
  <c r="B2324" i="9" s="1"/>
  <c r="O2322" i="4" s="1"/>
  <c r="M2322" i="4" s="1"/>
  <c r="A2323" i="9"/>
  <c r="B2323" i="9" s="1"/>
  <c r="O2321" i="4" s="1"/>
  <c r="M2321" i="4" s="1"/>
  <c r="A2322" i="9"/>
  <c r="B2322" i="9" s="1"/>
  <c r="O2320" i="4" s="1"/>
  <c r="M2320" i="4" s="1"/>
  <c r="A2321" i="9"/>
  <c r="B2321" i="9" s="1"/>
  <c r="O2319" i="4" s="1"/>
  <c r="M2319" i="4" s="1"/>
  <c r="A2320" i="9"/>
  <c r="B2320" i="9" s="1"/>
  <c r="O2318" i="4" s="1"/>
  <c r="M2318" i="4" s="1"/>
  <c r="A2319" i="9"/>
  <c r="B2319" i="9" s="1"/>
  <c r="O2317" i="4" s="1"/>
  <c r="M2317" i="4" s="1"/>
  <c r="A2318" i="9"/>
  <c r="B2318" i="9" s="1"/>
  <c r="O2316" i="4" s="1"/>
  <c r="M2316" i="4" s="1"/>
  <c r="A2317" i="9"/>
  <c r="B2317" i="9" s="1"/>
  <c r="O2315" i="4" s="1"/>
  <c r="M2315" i="4" s="1"/>
  <c r="A2316" i="9"/>
  <c r="B2316" i="9" s="1"/>
  <c r="O2314" i="4" s="1"/>
  <c r="M2314" i="4" s="1"/>
  <c r="A2315" i="9"/>
  <c r="B2315" i="9" s="1"/>
  <c r="O2313" i="4" s="1"/>
  <c r="M2313" i="4" s="1"/>
  <c r="A2314" i="9"/>
  <c r="B2314" i="9" s="1"/>
  <c r="O2312" i="4" s="1"/>
  <c r="M2312" i="4" s="1"/>
  <c r="A2313" i="9"/>
  <c r="B2313" i="9" s="1"/>
  <c r="O2311" i="4" s="1"/>
  <c r="M2311" i="4" s="1"/>
  <c r="A2312" i="9"/>
  <c r="B2312" i="9" s="1"/>
  <c r="O2310" i="4" s="1"/>
  <c r="M2310" i="4" s="1"/>
  <c r="A2311" i="9"/>
  <c r="B2311" i="9" s="1"/>
  <c r="O2309" i="4" s="1"/>
  <c r="M2309" i="4" s="1"/>
  <c r="A2310" i="9"/>
  <c r="B2310" i="9" s="1"/>
  <c r="O2308" i="4" s="1"/>
  <c r="M2308" i="4" s="1"/>
  <c r="A2309" i="9"/>
  <c r="B2309" i="9" s="1"/>
  <c r="O2307" i="4" s="1"/>
  <c r="M2307" i="4" s="1"/>
  <c r="A2308" i="9"/>
  <c r="B2308" i="9" s="1"/>
  <c r="O2306" i="4" s="1"/>
  <c r="M2306" i="4" s="1"/>
  <c r="A2307" i="9"/>
  <c r="B2307" i="9" s="1"/>
  <c r="O2305" i="4" s="1"/>
  <c r="M2305" i="4" s="1"/>
  <c r="A2306" i="9"/>
  <c r="B2306" i="9" s="1"/>
  <c r="O2304" i="4" s="1"/>
  <c r="M2304" i="4" s="1"/>
  <c r="A2305" i="9"/>
  <c r="B2305" i="9" s="1"/>
  <c r="O2303" i="4" s="1"/>
  <c r="M2303" i="4" s="1"/>
  <c r="A2304" i="9"/>
  <c r="B2304" i="9" s="1"/>
  <c r="O2302" i="4" s="1"/>
  <c r="M2302" i="4" s="1"/>
  <c r="A2303" i="9"/>
  <c r="B2303" i="9" s="1"/>
  <c r="O2301" i="4" s="1"/>
  <c r="M2301" i="4" s="1"/>
  <c r="A2302" i="9"/>
  <c r="B2302" i="9" s="1"/>
  <c r="O2300" i="4" s="1"/>
  <c r="M2300" i="4" s="1"/>
  <c r="A2301" i="9"/>
  <c r="B2301" i="9" s="1"/>
  <c r="O2299" i="4" s="1"/>
  <c r="M2299" i="4" s="1"/>
  <c r="A2300" i="9"/>
  <c r="B2300" i="9" s="1"/>
  <c r="O2298" i="4" s="1"/>
  <c r="M2298" i="4" s="1"/>
  <c r="A2299" i="9"/>
  <c r="B2299" i="9" s="1"/>
  <c r="O2297" i="4" s="1"/>
  <c r="M2297" i="4" s="1"/>
  <c r="A2298" i="9"/>
  <c r="B2298" i="9" s="1"/>
  <c r="O2296" i="4" s="1"/>
  <c r="M2296" i="4" s="1"/>
  <c r="A2297" i="9"/>
  <c r="B2297" i="9" s="1"/>
  <c r="O2295" i="4" s="1"/>
  <c r="M2295" i="4" s="1"/>
  <c r="A2296" i="9"/>
  <c r="B2296" i="9" s="1"/>
  <c r="O2294" i="4" s="1"/>
  <c r="M2294" i="4" s="1"/>
  <c r="A2295" i="9"/>
  <c r="B2295" i="9" s="1"/>
  <c r="O2293" i="4" s="1"/>
  <c r="M2293" i="4" s="1"/>
  <c r="A2294" i="9"/>
  <c r="B2294" i="9" s="1"/>
  <c r="O2292" i="4" s="1"/>
  <c r="M2292" i="4" s="1"/>
  <c r="A2293" i="9"/>
  <c r="B2293" i="9" s="1"/>
  <c r="O2291" i="4" s="1"/>
  <c r="M2291" i="4" s="1"/>
  <c r="A2292" i="9"/>
  <c r="B2292" i="9" s="1"/>
  <c r="O2290" i="4" s="1"/>
  <c r="M2290" i="4" s="1"/>
  <c r="A2291" i="9"/>
  <c r="B2291" i="9" s="1"/>
  <c r="O2289" i="4" s="1"/>
  <c r="M2289" i="4" s="1"/>
  <c r="A2290" i="9"/>
  <c r="B2290" i="9" s="1"/>
  <c r="O2288" i="4" s="1"/>
  <c r="M2288" i="4" s="1"/>
  <c r="A2289" i="9"/>
  <c r="B2289" i="9" s="1"/>
  <c r="O2287" i="4" s="1"/>
  <c r="M2287" i="4" s="1"/>
  <c r="A2288" i="9"/>
  <c r="B2288" i="9" s="1"/>
  <c r="O2286" i="4" s="1"/>
  <c r="M2286" i="4" s="1"/>
  <c r="A2287" i="9"/>
  <c r="B2287" i="9" s="1"/>
  <c r="O2285" i="4" s="1"/>
  <c r="M2285" i="4" s="1"/>
  <c r="A2286" i="9"/>
  <c r="B2286" i="9" s="1"/>
  <c r="O2284" i="4" s="1"/>
  <c r="M2284" i="4" s="1"/>
  <c r="A2285" i="9"/>
  <c r="B2285" i="9" s="1"/>
  <c r="O2283" i="4" s="1"/>
  <c r="M2283" i="4" s="1"/>
  <c r="A2284" i="9"/>
  <c r="B2284" i="9" s="1"/>
  <c r="O2282" i="4" s="1"/>
  <c r="M2282" i="4" s="1"/>
  <c r="A2283" i="9"/>
  <c r="B2283" i="9" s="1"/>
  <c r="O2281" i="4" s="1"/>
  <c r="M2281" i="4" s="1"/>
  <c r="A2282" i="9"/>
  <c r="B2282" i="9" s="1"/>
  <c r="O2280" i="4" s="1"/>
  <c r="M2280" i="4" s="1"/>
  <c r="A2281" i="9"/>
  <c r="B2281" i="9" s="1"/>
  <c r="O2279" i="4" s="1"/>
  <c r="M2279" i="4" s="1"/>
  <c r="A2280" i="9"/>
  <c r="B2280" i="9" s="1"/>
  <c r="O2278" i="4" s="1"/>
  <c r="M2278" i="4" s="1"/>
  <c r="A2279" i="9"/>
  <c r="B2279" i="9" s="1"/>
  <c r="O2277" i="4" s="1"/>
  <c r="M2277" i="4" s="1"/>
  <c r="A2278" i="9"/>
  <c r="B2278" i="9" s="1"/>
  <c r="O2276" i="4" s="1"/>
  <c r="M2276" i="4" s="1"/>
  <c r="A2277" i="9"/>
  <c r="B2277" i="9" s="1"/>
  <c r="O2275" i="4" s="1"/>
  <c r="M2275" i="4" s="1"/>
  <c r="A2276" i="9"/>
  <c r="B2276" i="9" s="1"/>
  <c r="O2274" i="4" s="1"/>
  <c r="M2274" i="4" s="1"/>
  <c r="A2275" i="9"/>
  <c r="B2275" i="9" s="1"/>
  <c r="O2273" i="4" s="1"/>
  <c r="M2273" i="4" s="1"/>
  <c r="A2274" i="9"/>
  <c r="B2274" i="9" s="1"/>
  <c r="O2272" i="4" s="1"/>
  <c r="M2272" i="4" s="1"/>
  <c r="A2273" i="9"/>
  <c r="B2273" i="9" s="1"/>
  <c r="O2271" i="4" s="1"/>
  <c r="M2271" i="4" s="1"/>
  <c r="A2272" i="9"/>
  <c r="B2272" i="9" s="1"/>
  <c r="O2270" i="4" s="1"/>
  <c r="M2270" i="4" s="1"/>
  <c r="A2271" i="9"/>
  <c r="B2271" i="9" s="1"/>
  <c r="O2269" i="4" s="1"/>
  <c r="M2269" i="4" s="1"/>
  <c r="A2270" i="9"/>
  <c r="B2270" i="9" s="1"/>
  <c r="O2268" i="4" s="1"/>
  <c r="M2268" i="4" s="1"/>
  <c r="A2269" i="9"/>
  <c r="B2269" i="9" s="1"/>
  <c r="O2267" i="4" s="1"/>
  <c r="M2267" i="4" s="1"/>
  <c r="A2268" i="9"/>
  <c r="B2268" i="9" s="1"/>
  <c r="O2266" i="4" s="1"/>
  <c r="M2266" i="4" s="1"/>
  <c r="A2267" i="9"/>
  <c r="B2267" i="9" s="1"/>
  <c r="O2265" i="4" s="1"/>
  <c r="M2265" i="4" s="1"/>
  <c r="A2266" i="9"/>
  <c r="B2266" i="9" s="1"/>
  <c r="O2264" i="4" s="1"/>
  <c r="M2264" i="4" s="1"/>
  <c r="A2265" i="9"/>
  <c r="B2265" i="9" s="1"/>
  <c r="O2263" i="4" s="1"/>
  <c r="M2263" i="4" s="1"/>
  <c r="A2264" i="9"/>
  <c r="B2264" i="9" s="1"/>
  <c r="O2262" i="4" s="1"/>
  <c r="M2262" i="4" s="1"/>
  <c r="A2263" i="9"/>
  <c r="B2263" i="9" s="1"/>
  <c r="O2261" i="4" s="1"/>
  <c r="M2261" i="4" s="1"/>
  <c r="A2262" i="9"/>
  <c r="B2262" i="9" s="1"/>
  <c r="O2260" i="4" s="1"/>
  <c r="M2260" i="4" s="1"/>
  <c r="A2261" i="9"/>
  <c r="B2261" i="9" s="1"/>
  <c r="O2259" i="4" s="1"/>
  <c r="M2259" i="4" s="1"/>
  <c r="A2260" i="9"/>
  <c r="B2260" i="9" s="1"/>
  <c r="O2258" i="4" s="1"/>
  <c r="M2258" i="4" s="1"/>
  <c r="A2259" i="9"/>
  <c r="B2259" i="9" s="1"/>
  <c r="O2257" i="4" s="1"/>
  <c r="M2257" i="4" s="1"/>
  <c r="A2258" i="9"/>
  <c r="B2258" i="9" s="1"/>
  <c r="O2256" i="4" s="1"/>
  <c r="M2256" i="4" s="1"/>
  <c r="A2257" i="9"/>
  <c r="B2257" i="9" s="1"/>
  <c r="O2255" i="4" s="1"/>
  <c r="M2255" i="4" s="1"/>
  <c r="A2256" i="9"/>
  <c r="B2256" i="9" s="1"/>
  <c r="O2254" i="4" s="1"/>
  <c r="M2254" i="4" s="1"/>
  <c r="A2255" i="9"/>
  <c r="B2255" i="9" s="1"/>
  <c r="O2253" i="4" s="1"/>
  <c r="M2253" i="4" s="1"/>
  <c r="A2254" i="9"/>
  <c r="B2254" i="9" s="1"/>
  <c r="O2252" i="4" s="1"/>
  <c r="M2252" i="4" s="1"/>
  <c r="A2253" i="9"/>
  <c r="B2253" i="9" s="1"/>
  <c r="O2251" i="4" s="1"/>
  <c r="M2251" i="4" s="1"/>
  <c r="A2252" i="9"/>
  <c r="B2252" i="9" s="1"/>
  <c r="O2250" i="4" s="1"/>
  <c r="M2250" i="4" s="1"/>
  <c r="A2251" i="9"/>
  <c r="B2251" i="9" s="1"/>
  <c r="O2249" i="4" s="1"/>
  <c r="M2249" i="4" s="1"/>
  <c r="A2250" i="9"/>
  <c r="B2250" i="9" s="1"/>
  <c r="O2248" i="4" s="1"/>
  <c r="M2248" i="4" s="1"/>
  <c r="A2249" i="9"/>
  <c r="B2249" i="9" s="1"/>
  <c r="O2247" i="4" s="1"/>
  <c r="M2247" i="4" s="1"/>
  <c r="A2248" i="9"/>
  <c r="B2248" i="9" s="1"/>
  <c r="O2246" i="4" s="1"/>
  <c r="M2246" i="4" s="1"/>
  <c r="A2247" i="9"/>
  <c r="B2247" i="9" s="1"/>
  <c r="O2245" i="4" s="1"/>
  <c r="M2245" i="4" s="1"/>
  <c r="A2246" i="9"/>
  <c r="B2246" i="9" s="1"/>
  <c r="O2244" i="4" s="1"/>
  <c r="M2244" i="4" s="1"/>
  <c r="A2245" i="9"/>
  <c r="B2245" i="9" s="1"/>
  <c r="O2243" i="4" s="1"/>
  <c r="M2243" i="4" s="1"/>
  <c r="A2244" i="9"/>
  <c r="B2244" i="9" s="1"/>
  <c r="O2242" i="4" s="1"/>
  <c r="M2242" i="4" s="1"/>
  <c r="A2243" i="9"/>
  <c r="B2243" i="9" s="1"/>
  <c r="O2241" i="4" s="1"/>
  <c r="M2241" i="4" s="1"/>
  <c r="A2242" i="9"/>
  <c r="B2242" i="9" s="1"/>
  <c r="O2240" i="4" s="1"/>
  <c r="M2240" i="4" s="1"/>
  <c r="A2241" i="9"/>
  <c r="B2241" i="9" s="1"/>
  <c r="O2239" i="4" s="1"/>
  <c r="M2239" i="4" s="1"/>
  <c r="A2240" i="9"/>
  <c r="B2240" i="9" s="1"/>
  <c r="O2238" i="4" s="1"/>
  <c r="M2238" i="4" s="1"/>
  <c r="A2239" i="9"/>
  <c r="B2239" i="9" s="1"/>
  <c r="O2237" i="4" s="1"/>
  <c r="M2237" i="4" s="1"/>
  <c r="A2238" i="9"/>
  <c r="B2238" i="9" s="1"/>
  <c r="O2236" i="4" s="1"/>
  <c r="M2236" i="4" s="1"/>
  <c r="A2237" i="9"/>
  <c r="B2237" i="9" s="1"/>
  <c r="O2235" i="4" s="1"/>
  <c r="M2235" i="4" s="1"/>
  <c r="A2236" i="9"/>
  <c r="B2236" i="9" s="1"/>
  <c r="O2234" i="4" s="1"/>
  <c r="M2234" i="4" s="1"/>
  <c r="A2235" i="9"/>
  <c r="B2235" i="9" s="1"/>
  <c r="O2233" i="4" s="1"/>
  <c r="M2233" i="4" s="1"/>
  <c r="A2234" i="9"/>
  <c r="B2234" i="9" s="1"/>
  <c r="O2232" i="4" s="1"/>
  <c r="M2232" i="4" s="1"/>
  <c r="A2233" i="9"/>
  <c r="B2233" i="9" s="1"/>
  <c r="O2231" i="4" s="1"/>
  <c r="M2231" i="4" s="1"/>
  <c r="A2232" i="9"/>
  <c r="B2232" i="9" s="1"/>
  <c r="O2230" i="4" s="1"/>
  <c r="M2230" i="4" s="1"/>
  <c r="A2231" i="9"/>
  <c r="B2231" i="9" s="1"/>
  <c r="O2229" i="4" s="1"/>
  <c r="M2229" i="4" s="1"/>
  <c r="A2230" i="9"/>
  <c r="B2230" i="9" s="1"/>
  <c r="O2228" i="4" s="1"/>
  <c r="M2228" i="4" s="1"/>
  <c r="A2229" i="9"/>
  <c r="B2229" i="9" s="1"/>
  <c r="O2227" i="4" s="1"/>
  <c r="M2227" i="4" s="1"/>
  <c r="A2228" i="9"/>
  <c r="B2228" i="9" s="1"/>
  <c r="O2226" i="4" s="1"/>
  <c r="M2226" i="4" s="1"/>
  <c r="A2227" i="9"/>
  <c r="B2227" i="9" s="1"/>
  <c r="O2225" i="4" s="1"/>
  <c r="M2225" i="4" s="1"/>
  <c r="A2226" i="9"/>
  <c r="B2226" i="9" s="1"/>
  <c r="O2224" i="4" s="1"/>
  <c r="M2224" i="4" s="1"/>
  <c r="A2225" i="9"/>
  <c r="B2225" i="9" s="1"/>
  <c r="O2223" i="4" s="1"/>
  <c r="M2223" i="4" s="1"/>
  <c r="A2224" i="9"/>
  <c r="B2224" i="9" s="1"/>
  <c r="O2222" i="4" s="1"/>
  <c r="M2222" i="4" s="1"/>
  <c r="A2223" i="9"/>
  <c r="B2223" i="9" s="1"/>
  <c r="O2221" i="4" s="1"/>
  <c r="M2221" i="4" s="1"/>
  <c r="A2222" i="9"/>
  <c r="B2222" i="9" s="1"/>
  <c r="O2220" i="4" s="1"/>
  <c r="M2220" i="4" s="1"/>
  <c r="A2221" i="9"/>
  <c r="B2221" i="9" s="1"/>
  <c r="O2219" i="4" s="1"/>
  <c r="M2219" i="4" s="1"/>
  <c r="A2220" i="9"/>
  <c r="B2220" i="9" s="1"/>
  <c r="O2218" i="4" s="1"/>
  <c r="M2218" i="4" s="1"/>
  <c r="A2219" i="9"/>
  <c r="B2219" i="9" s="1"/>
  <c r="O2217" i="4" s="1"/>
  <c r="M2217" i="4" s="1"/>
  <c r="A2218" i="9"/>
  <c r="B2218" i="9" s="1"/>
  <c r="O2216" i="4" s="1"/>
  <c r="M2216" i="4" s="1"/>
  <c r="A2217" i="9"/>
  <c r="B2217" i="9" s="1"/>
  <c r="O2215" i="4" s="1"/>
  <c r="M2215" i="4" s="1"/>
  <c r="A2216" i="9"/>
  <c r="B2216" i="9" s="1"/>
  <c r="O2214" i="4" s="1"/>
  <c r="M2214" i="4" s="1"/>
  <c r="A2215" i="9"/>
  <c r="B2215" i="9" s="1"/>
  <c r="O2213" i="4" s="1"/>
  <c r="M2213" i="4" s="1"/>
  <c r="A2214" i="9"/>
  <c r="B2214" i="9" s="1"/>
  <c r="O2212" i="4" s="1"/>
  <c r="M2212" i="4" s="1"/>
  <c r="A2213" i="9"/>
  <c r="B2213" i="9" s="1"/>
  <c r="O2211" i="4" s="1"/>
  <c r="M2211" i="4" s="1"/>
  <c r="A2212" i="9"/>
  <c r="B2212" i="9" s="1"/>
  <c r="O2210" i="4" s="1"/>
  <c r="M2210" i="4" s="1"/>
  <c r="A2211" i="9"/>
  <c r="B2211" i="9" s="1"/>
  <c r="O2209" i="4" s="1"/>
  <c r="M2209" i="4" s="1"/>
  <c r="A2210" i="9"/>
  <c r="B2210" i="9" s="1"/>
  <c r="O2208" i="4" s="1"/>
  <c r="M2208" i="4" s="1"/>
  <c r="A2209" i="9"/>
  <c r="B2209" i="9" s="1"/>
  <c r="O2207" i="4" s="1"/>
  <c r="M2207" i="4" s="1"/>
  <c r="A2208" i="9"/>
  <c r="B2208" i="9" s="1"/>
  <c r="O2206" i="4" s="1"/>
  <c r="M2206" i="4" s="1"/>
  <c r="A2207" i="9"/>
  <c r="B2207" i="9" s="1"/>
  <c r="O2205" i="4" s="1"/>
  <c r="M2205" i="4" s="1"/>
  <c r="A2206" i="9"/>
  <c r="B2206" i="9" s="1"/>
  <c r="O2204" i="4" s="1"/>
  <c r="M2204" i="4" s="1"/>
  <c r="A2205" i="9"/>
  <c r="B2205" i="9" s="1"/>
  <c r="O2203" i="4" s="1"/>
  <c r="M2203" i="4" s="1"/>
  <c r="A2204" i="9"/>
  <c r="B2204" i="9" s="1"/>
  <c r="O2202" i="4" s="1"/>
  <c r="M2202" i="4" s="1"/>
  <c r="A2203" i="9"/>
  <c r="B2203" i="9" s="1"/>
  <c r="O2201" i="4" s="1"/>
  <c r="M2201" i="4" s="1"/>
  <c r="A2202" i="9"/>
  <c r="B2202" i="9" s="1"/>
  <c r="O2200" i="4" s="1"/>
  <c r="M2200" i="4" s="1"/>
  <c r="A2201" i="9"/>
  <c r="B2201" i="9" s="1"/>
  <c r="O2199" i="4" s="1"/>
  <c r="M2199" i="4" s="1"/>
  <c r="A2200" i="9"/>
  <c r="B2200" i="9" s="1"/>
  <c r="O2198" i="4" s="1"/>
  <c r="M2198" i="4" s="1"/>
  <c r="A2199" i="9"/>
  <c r="B2199" i="9" s="1"/>
  <c r="O2197" i="4" s="1"/>
  <c r="M2197" i="4" s="1"/>
  <c r="A2198" i="9"/>
  <c r="B2198" i="9" s="1"/>
  <c r="O2196" i="4" s="1"/>
  <c r="M2196" i="4" s="1"/>
  <c r="A2197" i="9"/>
  <c r="B2197" i="9" s="1"/>
  <c r="O2195" i="4" s="1"/>
  <c r="M2195" i="4" s="1"/>
  <c r="A2196" i="9"/>
  <c r="B2196" i="9" s="1"/>
  <c r="O2194" i="4" s="1"/>
  <c r="M2194" i="4" s="1"/>
  <c r="A2195" i="9"/>
  <c r="B2195" i="9" s="1"/>
  <c r="O2193" i="4" s="1"/>
  <c r="M2193" i="4" s="1"/>
  <c r="A2194" i="9"/>
  <c r="B2194" i="9" s="1"/>
  <c r="O2192" i="4" s="1"/>
  <c r="M2192" i="4" s="1"/>
  <c r="A2193" i="9"/>
  <c r="B2193" i="9" s="1"/>
  <c r="O2191" i="4" s="1"/>
  <c r="M2191" i="4" s="1"/>
  <c r="A2192" i="9"/>
  <c r="B2192" i="9" s="1"/>
  <c r="O2190" i="4" s="1"/>
  <c r="M2190" i="4" s="1"/>
  <c r="A2191" i="9"/>
  <c r="B2191" i="9" s="1"/>
  <c r="O2189" i="4" s="1"/>
  <c r="M2189" i="4" s="1"/>
  <c r="A2190" i="9"/>
  <c r="B2190" i="9" s="1"/>
  <c r="O2188" i="4" s="1"/>
  <c r="M2188" i="4" s="1"/>
  <c r="A2189" i="9"/>
  <c r="B2189" i="9" s="1"/>
  <c r="O2187" i="4" s="1"/>
  <c r="M2187" i="4" s="1"/>
  <c r="A2188" i="9"/>
  <c r="B2188" i="9" s="1"/>
  <c r="O2186" i="4" s="1"/>
  <c r="M2186" i="4" s="1"/>
  <c r="A2187" i="9"/>
  <c r="B2187" i="9" s="1"/>
  <c r="O2185" i="4" s="1"/>
  <c r="M2185" i="4" s="1"/>
  <c r="A2186" i="9"/>
  <c r="B2186" i="9" s="1"/>
  <c r="O2184" i="4" s="1"/>
  <c r="M2184" i="4" s="1"/>
  <c r="A2185" i="9"/>
  <c r="B2185" i="9" s="1"/>
  <c r="O2183" i="4" s="1"/>
  <c r="M2183" i="4" s="1"/>
  <c r="A2184" i="9"/>
  <c r="B2184" i="9" s="1"/>
  <c r="O2182" i="4" s="1"/>
  <c r="M2182" i="4" s="1"/>
  <c r="A2183" i="9"/>
  <c r="B2183" i="9" s="1"/>
  <c r="O2181" i="4" s="1"/>
  <c r="M2181" i="4" s="1"/>
  <c r="A2182" i="9"/>
  <c r="B2182" i="9" s="1"/>
  <c r="O2180" i="4" s="1"/>
  <c r="M2180" i="4" s="1"/>
  <c r="A2181" i="9"/>
  <c r="B2181" i="9" s="1"/>
  <c r="O2179" i="4" s="1"/>
  <c r="M2179" i="4" s="1"/>
  <c r="A2180" i="9"/>
  <c r="B2180" i="9" s="1"/>
  <c r="O2178" i="4" s="1"/>
  <c r="M2178" i="4" s="1"/>
  <c r="A2179" i="9"/>
  <c r="B2179" i="9" s="1"/>
  <c r="O2177" i="4" s="1"/>
  <c r="M2177" i="4" s="1"/>
  <c r="A2178" i="9"/>
  <c r="B2178" i="9" s="1"/>
  <c r="O2176" i="4" s="1"/>
  <c r="M2176" i="4" s="1"/>
  <c r="A2177" i="9"/>
  <c r="B2177" i="9" s="1"/>
  <c r="O2175" i="4" s="1"/>
  <c r="M2175" i="4" s="1"/>
  <c r="A2176" i="9"/>
  <c r="B2176" i="9" s="1"/>
  <c r="O2174" i="4" s="1"/>
  <c r="M2174" i="4" s="1"/>
  <c r="A2175" i="9"/>
  <c r="B2175" i="9" s="1"/>
  <c r="O2173" i="4" s="1"/>
  <c r="M2173" i="4" s="1"/>
  <c r="A2174" i="9"/>
  <c r="B2174" i="9" s="1"/>
  <c r="O2172" i="4" s="1"/>
  <c r="M2172" i="4" s="1"/>
  <c r="A2173" i="9"/>
  <c r="B2173" i="9" s="1"/>
  <c r="O2171" i="4" s="1"/>
  <c r="M2171" i="4" s="1"/>
  <c r="A2172" i="9"/>
  <c r="B2172" i="9" s="1"/>
  <c r="O2170" i="4" s="1"/>
  <c r="M2170" i="4" s="1"/>
  <c r="A2171" i="9"/>
  <c r="B2171" i="9" s="1"/>
  <c r="O2169" i="4" s="1"/>
  <c r="M2169" i="4" s="1"/>
  <c r="A2170" i="9"/>
  <c r="B2170" i="9" s="1"/>
  <c r="O2168" i="4" s="1"/>
  <c r="M2168" i="4" s="1"/>
  <c r="A2169" i="9"/>
  <c r="B2169" i="9" s="1"/>
  <c r="O2167" i="4" s="1"/>
  <c r="M2167" i="4" s="1"/>
  <c r="A2168" i="9"/>
  <c r="B2168" i="9" s="1"/>
  <c r="O2166" i="4" s="1"/>
  <c r="M2166" i="4" s="1"/>
  <c r="A2167" i="9"/>
  <c r="B2167" i="9" s="1"/>
  <c r="O2165" i="4" s="1"/>
  <c r="M2165" i="4" s="1"/>
  <c r="A2166" i="9"/>
  <c r="B2166" i="9" s="1"/>
  <c r="O2164" i="4" s="1"/>
  <c r="M2164" i="4" s="1"/>
  <c r="A2165" i="9"/>
  <c r="B2165" i="9" s="1"/>
  <c r="O2163" i="4" s="1"/>
  <c r="M2163" i="4" s="1"/>
  <c r="A2164" i="9"/>
  <c r="B2164" i="9" s="1"/>
  <c r="O2162" i="4" s="1"/>
  <c r="M2162" i="4" s="1"/>
  <c r="A2163" i="9"/>
  <c r="B2163" i="9" s="1"/>
  <c r="O2161" i="4" s="1"/>
  <c r="M2161" i="4" s="1"/>
  <c r="A2162" i="9"/>
  <c r="B2162" i="9" s="1"/>
  <c r="O2160" i="4" s="1"/>
  <c r="M2160" i="4" s="1"/>
  <c r="A2161" i="9"/>
  <c r="B2161" i="9" s="1"/>
  <c r="O2159" i="4" s="1"/>
  <c r="M2159" i="4" s="1"/>
  <c r="A2160" i="9"/>
  <c r="B2160" i="9" s="1"/>
  <c r="O2158" i="4" s="1"/>
  <c r="M2158" i="4" s="1"/>
  <c r="A2159" i="9"/>
  <c r="B2159" i="9" s="1"/>
  <c r="O2157" i="4" s="1"/>
  <c r="M2157" i="4" s="1"/>
  <c r="A2158" i="9"/>
  <c r="B2158" i="9" s="1"/>
  <c r="O2156" i="4" s="1"/>
  <c r="M2156" i="4" s="1"/>
  <c r="A2157" i="9"/>
  <c r="B2157" i="9" s="1"/>
  <c r="O2155" i="4" s="1"/>
  <c r="M2155" i="4" s="1"/>
  <c r="A2156" i="9"/>
  <c r="B2156" i="9" s="1"/>
  <c r="O2154" i="4" s="1"/>
  <c r="M2154" i="4" s="1"/>
  <c r="A2155" i="9"/>
  <c r="B2155" i="9" s="1"/>
  <c r="O2153" i="4" s="1"/>
  <c r="M2153" i="4" s="1"/>
  <c r="A2154" i="9"/>
  <c r="B2154" i="9" s="1"/>
  <c r="O2152" i="4" s="1"/>
  <c r="M2152" i="4" s="1"/>
  <c r="A2153" i="9"/>
  <c r="B2153" i="9" s="1"/>
  <c r="O2151" i="4" s="1"/>
  <c r="M2151" i="4" s="1"/>
  <c r="A2152" i="9"/>
  <c r="B2152" i="9" s="1"/>
  <c r="O2150" i="4" s="1"/>
  <c r="M2150" i="4" s="1"/>
  <c r="A2151" i="9"/>
  <c r="B2151" i="9" s="1"/>
  <c r="O2149" i="4" s="1"/>
  <c r="M2149" i="4" s="1"/>
  <c r="A2150" i="9"/>
  <c r="B2150" i="9" s="1"/>
  <c r="O2148" i="4" s="1"/>
  <c r="M2148" i="4" s="1"/>
  <c r="A2149" i="9"/>
  <c r="B2149" i="9" s="1"/>
  <c r="O2147" i="4" s="1"/>
  <c r="M2147" i="4" s="1"/>
  <c r="A2148" i="9"/>
  <c r="B2148" i="9" s="1"/>
  <c r="O2146" i="4" s="1"/>
  <c r="M2146" i="4" s="1"/>
  <c r="A2147" i="9"/>
  <c r="B2147" i="9" s="1"/>
  <c r="O2145" i="4" s="1"/>
  <c r="M2145" i="4" s="1"/>
  <c r="A2146" i="9"/>
  <c r="B2146" i="9" s="1"/>
  <c r="O2144" i="4" s="1"/>
  <c r="M2144" i="4" s="1"/>
  <c r="A2145" i="9"/>
  <c r="B2145" i="9" s="1"/>
  <c r="O2143" i="4" s="1"/>
  <c r="M2143" i="4" s="1"/>
  <c r="A2144" i="9"/>
  <c r="B2144" i="9" s="1"/>
  <c r="O2142" i="4" s="1"/>
  <c r="M2142" i="4" s="1"/>
  <c r="A2143" i="9"/>
  <c r="B2143" i="9" s="1"/>
  <c r="O2141" i="4" s="1"/>
  <c r="M2141" i="4" s="1"/>
  <c r="A2142" i="9"/>
  <c r="B2142" i="9" s="1"/>
  <c r="O2140" i="4" s="1"/>
  <c r="M2140" i="4" s="1"/>
  <c r="A2141" i="9"/>
  <c r="B2141" i="9" s="1"/>
  <c r="O2139" i="4" s="1"/>
  <c r="M2139" i="4" s="1"/>
  <c r="A2140" i="9"/>
  <c r="B2140" i="9" s="1"/>
  <c r="O2138" i="4" s="1"/>
  <c r="M2138" i="4" s="1"/>
  <c r="A2139" i="9"/>
  <c r="B2139" i="9" s="1"/>
  <c r="O2137" i="4" s="1"/>
  <c r="M2137" i="4" s="1"/>
  <c r="A2138" i="9"/>
  <c r="B2138" i="9" s="1"/>
  <c r="O2136" i="4" s="1"/>
  <c r="M2136" i="4" s="1"/>
  <c r="A2137" i="9"/>
  <c r="B2137" i="9" s="1"/>
  <c r="O2135" i="4" s="1"/>
  <c r="M2135" i="4" s="1"/>
  <c r="A2136" i="9"/>
  <c r="B2136" i="9" s="1"/>
  <c r="O2134" i="4" s="1"/>
  <c r="M2134" i="4" s="1"/>
  <c r="A2135" i="9"/>
  <c r="B2135" i="9" s="1"/>
  <c r="O2133" i="4" s="1"/>
  <c r="M2133" i="4" s="1"/>
  <c r="A2134" i="9"/>
  <c r="B2134" i="9" s="1"/>
  <c r="O2132" i="4" s="1"/>
  <c r="M2132" i="4" s="1"/>
  <c r="A2133" i="9"/>
  <c r="B2133" i="9" s="1"/>
  <c r="O2131" i="4" s="1"/>
  <c r="M2131" i="4" s="1"/>
  <c r="A2132" i="9"/>
  <c r="B2132" i="9" s="1"/>
  <c r="O2130" i="4" s="1"/>
  <c r="M2130" i="4" s="1"/>
  <c r="A2131" i="9"/>
  <c r="B2131" i="9" s="1"/>
  <c r="O2129" i="4" s="1"/>
  <c r="M2129" i="4" s="1"/>
  <c r="A2130" i="9"/>
  <c r="B2130" i="9" s="1"/>
  <c r="O2128" i="4" s="1"/>
  <c r="M2128" i="4" s="1"/>
  <c r="A2129" i="9"/>
  <c r="B2129" i="9" s="1"/>
  <c r="O2127" i="4" s="1"/>
  <c r="M2127" i="4" s="1"/>
  <c r="A2128" i="9"/>
  <c r="B2128" i="9" s="1"/>
  <c r="O2126" i="4" s="1"/>
  <c r="M2126" i="4" s="1"/>
  <c r="A2127" i="9"/>
  <c r="B2127" i="9" s="1"/>
  <c r="O2125" i="4" s="1"/>
  <c r="M2125" i="4" s="1"/>
  <c r="A2126" i="9"/>
  <c r="B2126" i="9" s="1"/>
  <c r="O2124" i="4" s="1"/>
  <c r="M2124" i="4" s="1"/>
  <c r="A2125" i="9"/>
  <c r="B2125" i="9" s="1"/>
  <c r="O2123" i="4" s="1"/>
  <c r="M2123" i="4" s="1"/>
  <c r="A2124" i="9"/>
  <c r="B2124" i="9" s="1"/>
  <c r="O2122" i="4" s="1"/>
  <c r="M2122" i="4" s="1"/>
  <c r="A2123" i="9"/>
  <c r="B2123" i="9" s="1"/>
  <c r="O2121" i="4" s="1"/>
  <c r="M2121" i="4" s="1"/>
  <c r="A2122" i="9"/>
  <c r="B2122" i="9" s="1"/>
  <c r="O2120" i="4" s="1"/>
  <c r="M2120" i="4" s="1"/>
  <c r="A2121" i="9"/>
  <c r="B2121" i="9" s="1"/>
  <c r="O2119" i="4" s="1"/>
  <c r="M2119" i="4" s="1"/>
  <c r="A2120" i="9"/>
  <c r="B2120" i="9" s="1"/>
  <c r="O2118" i="4" s="1"/>
  <c r="M2118" i="4" s="1"/>
  <c r="A2119" i="9"/>
  <c r="B2119" i="9" s="1"/>
  <c r="O2117" i="4" s="1"/>
  <c r="M2117" i="4" s="1"/>
  <c r="A2118" i="9"/>
  <c r="B2118" i="9" s="1"/>
  <c r="O2116" i="4" s="1"/>
  <c r="M2116" i="4" s="1"/>
  <c r="A2117" i="9"/>
  <c r="B2117" i="9" s="1"/>
  <c r="O2115" i="4" s="1"/>
  <c r="M2115" i="4" s="1"/>
  <c r="A2116" i="9"/>
  <c r="B2116" i="9" s="1"/>
  <c r="O2114" i="4" s="1"/>
  <c r="M2114" i="4" s="1"/>
  <c r="A2115" i="9"/>
  <c r="B2115" i="9" s="1"/>
  <c r="O2113" i="4" s="1"/>
  <c r="M2113" i="4" s="1"/>
  <c r="A2114" i="9"/>
  <c r="B2114" i="9" s="1"/>
  <c r="O2112" i="4" s="1"/>
  <c r="M2112" i="4" s="1"/>
  <c r="A2113" i="9"/>
  <c r="B2113" i="9" s="1"/>
  <c r="O2111" i="4" s="1"/>
  <c r="M2111" i="4" s="1"/>
  <c r="A2112" i="9"/>
  <c r="B2112" i="9" s="1"/>
  <c r="O2110" i="4" s="1"/>
  <c r="M2110" i="4" s="1"/>
  <c r="A2111" i="9"/>
  <c r="B2111" i="9" s="1"/>
  <c r="O2109" i="4" s="1"/>
  <c r="M2109" i="4" s="1"/>
  <c r="A2110" i="9"/>
  <c r="B2110" i="9" s="1"/>
  <c r="O2108" i="4" s="1"/>
  <c r="M2108" i="4" s="1"/>
  <c r="A2109" i="9"/>
  <c r="B2109" i="9" s="1"/>
  <c r="O2107" i="4" s="1"/>
  <c r="M2107" i="4" s="1"/>
  <c r="A2108" i="9"/>
  <c r="B2108" i="9" s="1"/>
  <c r="O2106" i="4" s="1"/>
  <c r="M2106" i="4" s="1"/>
  <c r="A2107" i="9"/>
  <c r="B2107" i="9" s="1"/>
  <c r="O2105" i="4" s="1"/>
  <c r="M2105" i="4" s="1"/>
  <c r="A2106" i="9"/>
  <c r="B2106" i="9" s="1"/>
  <c r="O2104" i="4" s="1"/>
  <c r="M2104" i="4" s="1"/>
  <c r="A2105" i="9"/>
  <c r="B2105" i="9" s="1"/>
  <c r="O2103" i="4" s="1"/>
  <c r="M2103" i="4" s="1"/>
  <c r="A2104" i="9"/>
  <c r="B2104" i="9" s="1"/>
  <c r="O2102" i="4" s="1"/>
  <c r="M2102" i="4" s="1"/>
  <c r="A2103" i="9"/>
  <c r="B2103" i="9" s="1"/>
  <c r="O2101" i="4" s="1"/>
  <c r="M2101" i="4" s="1"/>
  <c r="A2102" i="9"/>
  <c r="B2102" i="9" s="1"/>
  <c r="O2100" i="4" s="1"/>
  <c r="M2100" i="4" s="1"/>
  <c r="A2101" i="9"/>
  <c r="B2101" i="9" s="1"/>
  <c r="O2099" i="4" s="1"/>
  <c r="M2099" i="4" s="1"/>
  <c r="A2100" i="9"/>
  <c r="B2100" i="9" s="1"/>
  <c r="O2098" i="4" s="1"/>
  <c r="M2098" i="4" s="1"/>
  <c r="A2099" i="9"/>
  <c r="B2099" i="9" s="1"/>
  <c r="O2097" i="4" s="1"/>
  <c r="M2097" i="4" s="1"/>
  <c r="A2098" i="9"/>
  <c r="B2098" i="9" s="1"/>
  <c r="O2096" i="4" s="1"/>
  <c r="M2096" i="4" s="1"/>
  <c r="A2097" i="9"/>
  <c r="B2097" i="9" s="1"/>
  <c r="O2095" i="4" s="1"/>
  <c r="M2095" i="4" s="1"/>
  <c r="A2096" i="9"/>
  <c r="B2096" i="9" s="1"/>
  <c r="O2094" i="4" s="1"/>
  <c r="M2094" i="4" s="1"/>
  <c r="A2095" i="9"/>
  <c r="B2095" i="9" s="1"/>
  <c r="O2093" i="4" s="1"/>
  <c r="M2093" i="4" s="1"/>
  <c r="A2094" i="9"/>
  <c r="B2094" i="9" s="1"/>
  <c r="O2092" i="4" s="1"/>
  <c r="M2092" i="4" s="1"/>
  <c r="A2093" i="9"/>
  <c r="B2093" i="9" s="1"/>
  <c r="O2091" i="4" s="1"/>
  <c r="M2091" i="4" s="1"/>
  <c r="A2092" i="9"/>
  <c r="B2092" i="9" s="1"/>
  <c r="O2090" i="4" s="1"/>
  <c r="M2090" i="4" s="1"/>
  <c r="A2091" i="9"/>
  <c r="B2091" i="9" s="1"/>
  <c r="O2089" i="4" s="1"/>
  <c r="M2089" i="4" s="1"/>
  <c r="A2090" i="9"/>
  <c r="B2090" i="9" s="1"/>
  <c r="O2088" i="4" s="1"/>
  <c r="M2088" i="4" s="1"/>
  <c r="A2089" i="9"/>
  <c r="B2089" i="9" s="1"/>
  <c r="O2087" i="4" s="1"/>
  <c r="M2087" i="4" s="1"/>
  <c r="A2088" i="9"/>
  <c r="B2088" i="9" s="1"/>
  <c r="O2086" i="4" s="1"/>
  <c r="M2086" i="4" s="1"/>
  <c r="A2087" i="9"/>
  <c r="B2087" i="9" s="1"/>
  <c r="O2085" i="4" s="1"/>
  <c r="M2085" i="4" s="1"/>
  <c r="A2086" i="9"/>
  <c r="B2086" i="9" s="1"/>
  <c r="O2084" i="4" s="1"/>
  <c r="M2084" i="4" s="1"/>
  <c r="A2085" i="9"/>
  <c r="B2085" i="9" s="1"/>
  <c r="O2083" i="4" s="1"/>
  <c r="M2083" i="4" s="1"/>
  <c r="A2084" i="9"/>
  <c r="B2084" i="9" s="1"/>
  <c r="O2082" i="4" s="1"/>
  <c r="M2082" i="4" s="1"/>
  <c r="A2083" i="9"/>
  <c r="B2083" i="9" s="1"/>
  <c r="O2081" i="4" s="1"/>
  <c r="M2081" i="4" s="1"/>
  <c r="A2082" i="9"/>
  <c r="B2082" i="9" s="1"/>
  <c r="O2080" i="4" s="1"/>
  <c r="M2080" i="4" s="1"/>
  <c r="A2081" i="9"/>
  <c r="B2081" i="9" s="1"/>
  <c r="O2079" i="4" s="1"/>
  <c r="M2079" i="4" s="1"/>
  <c r="A2080" i="9"/>
  <c r="B2080" i="9" s="1"/>
  <c r="O2078" i="4" s="1"/>
  <c r="M2078" i="4" s="1"/>
  <c r="A2079" i="9"/>
  <c r="B2079" i="9" s="1"/>
  <c r="O2077" i="4" s="1"/>
  <c r="M2077" i="4" s="1"/>
  <c r="A2078" i="9"/>
  <c r="B2078" i="9" s="1"/>
  <c r="O2076" i="4" s="1"/>
  <c r="M2076" i="4" s="1"/>
  <c r="A2077" i="9"/>
  <c r="B2077" i="9" s="1"/>
  <c r="O2075" i="4" s="1"/>
  <c r="M2075" i="4" s="1"/>
  <c r="A2076" i="9"/>
  <c r="B2076" i="9" s="1"/>
  <c r="O2074" i="4" s="1"/>
  <c r="M2074" i="4" s="1"/>
  <c r="A2075" i="9"/>
  <c r="B2075" i="9" s="1"/>
  <c r="O2073" i="4" s="1"/>
  <c r="M2073" i="4" s="1"/>
  <c r="A2074" i="9"/>
  <c r="B2074" i="9" s="1"/>
  <c r="O2072" i="4" s="1"/>
  <c r="M2072" i="4" s="1"/>
  <c r="A2073" i="9"/>
  <c r="B2073" i="9" s="1"/>
  <c r="O2071" i="4" s="1"/>
  <c r="M2071" i="4" s="1"/>
  <c r="A2072" i="9"/>
  <c r="B2072" i="9" s="1"/>
  <c r="O2070" i="4" s="1"/>
  <c r="M2070" i="4" s="1"/>
  <c r="A2071" i="9"/>
  <c r="B2071" i="9" s="1"/>
  <c r="O2069" i="4" s="1"/>
  <c r="M2069" i="4" s="1"/>
  <c r="A2070" i="9"/>
  <c r="B2070" i="9" s="1"/>
  <c r="O2068" i="4" s="1"/>
  <c r="M2068" i="4" s="1"/>
  <c r="A2069" i="9"/>
  <c r="B2069" i="9" s="1"/>
  <c r="O2067" i="4" s="1"/>
  <c r="M2067" i="4" s="1"/>
  <c r="A2068" i="9"/>
  <c r="B2068" i="9" s="1"/>
  <c r="O2066" i="4" s="1"/>
  <c r="M2066" i="4" s="1"/>
  <c r="A2067" i="9"/>
  <c r="B2067" i="9" s="1"/>
  <c r="O2065" i="4" s="1"/>
  <c r="M2065" i="4" s="1"/>
  <c r="A2066" i="9"/>
  <c r="B2066" i="9" s="1"/>
  <c r="O2064" i="4" s="1"/>
  <c r="M2064" i="4" s="1"/>
  <c r="A2065" i="9"/>
  <c r="B2065" i="9" s="1"/>
  <c r="O2063" i="4" s="1"/>
  <c r="M2063" i="4" s="1"/>
  <c r="A2064" i="9"/>
  <c r="B2064" i="9" s="1"/>
  <c r="O2062" i="4" s="1"/>
  <c r="M2062" i="4" s="1"/>
  <c r="A2063" i="9"/>
  <c r="B2063" i="9" s="1"/>
  <c r="O2061" i="4" s="1"/>
  <c r="M2061" i="4" s="1"/>
  <c r="A2062" i="9"/>
  <c r="B2062" i="9" s="1"/>
  <c r="O2060" i="4" s="1"/>
  <c r="M2060" i="4" s="1"/>
  <c r="A2061" i="9"/>
  <c r="B2061" i="9" s="1"/>
  <c r="O2059" i="4" s="1"/>
  <c r="M2059" i="4" s="1"/>
  <c r="A2060" i="9"/>
  <c r="B2060" i="9" s="1"/>
  <c r="O2058" i="4" s="1"/>
  <c r="M2058" i="4" s="1"/>
  <c r="A2059" i="9"/>
  <c r="B2059" i="9" s="1"/>
  <c r="O2057" i="4" s="1"/>
  <c r="M2057" i="4" s="1"/>
  <c r="A2058" i="9"/>
  <c r="B2058" i="9" s="1"/>
  <c r="O2056" i="4" s="1"/>
  <c r="M2056" i="4" s="1"/>
  <c r="A2057" i="9"/>
  <c r="B2057" i="9" s="1"/>
  <c r="O2055" i="4" s="1"/>
  <c r="M2055" i="4" s="1"/>
  <c r="A2056" i="9"/>
  <c r="B2056" i="9" s="1"/>
  <c r="O2054" i="4" s="1"/>
  <c r="M2054" i="4" s="1"/>
  <c r="A2055" i="9"/>
  <c r="B2055" i="9" s="1"/>
  <c r="O2053" i="4" s="1"/>
  <c r="M2053" i="4" s="1"/>
  <c r="A2054" i="9"/>
  <c r="B2054" i="9" s="1"/>
  <c r="O2052" i="4" s="1"/>
  <c r="M2052" i="4" s="1"/>
  <c r="A2053" i="9"/>
  <c r="B2053" i="9" s="1"/>
  <c r="O2051" i="4" s="1"/>
  <c r="M2051" i="4" s="1"/>
  <c r="A2052" i="9"/>
  <c r="B2052" i="9" s="1"/>
  <c r="O2050" i="4" s="1"/>
  <c r="M2050" i="4" s="1"/>
  <c r="A2051" i="9"/>
  <c r="B2051" i="9" s="1"/>
  <c r="O2049" i="4" s="1"/>
  <c r="M2049" i="4" s="1"/>
  <c r="A2050" i="9"/>
  <c r="B2050" i="9" s="1"/>
  <c r="O2048" i="4" s="1"/>
  <c r="M2048" i="4" s="1"/>
  <c r="A2049" i="9"/>
  <c r="B2049" i="9" s="1"/>
  <c r="O2047" i="4" s="1"/>
  <c r="M2047" i="4" s="1"/>
  <c r="A2048" i="9"/>
  <c r="B2048" i="9" s="1"/>
  <c r="O2046" i="4" s="1"/>
  <c r="M2046" i="4" s="1"/>
  <c r="A2047" i="9"/>
  <c r="B2047" i="9" s="1"/>
  <c r="O2045" i="4" s="1"/>
  <c r="M2045" i="4" s="1"/>
  <c r="A2046" i="9"/>
  <c r="B2046" i="9" s="1"/>
  <c r="O2044" i="4" s="1"/>
  <c r="M2044" i="4" s="1"/>
  <c r="A2045" i="9"/>
  <c r="B2045" i="9" s="1"/>
  <c r="O2043" i="4" s="1"/>
  <c r="M2043" i="4" s="1"/>
  <c r="A2044" i="9"/>
  <c r="B2044" i="9" s="1"/>
  <c r="O2042" i="4" s="1"/>
  <c r="M2042" i="4" s="1"/>
  <c r="A2043" i="9"/>
  <c r="B2043" i="9" s="1"/>
  <c r="O2041" i="4" s="1"/>
  <c r="M2041" i="4" s="1"/>
  <c r="A2042" i="9"/>
  <c r="B2042" i="9" s="1"/>
  <c r="O2040" i="4" s="1"/>
  <c r="M2040" i="4" s="1"/>
  <c r="A2041" i="9"/>
  <c r="B2041" i="9" s="1"/>
  <c r="O2039" i="4" s="1"/>
  <c r="M2039" i="4" s="1"/>
  <c r="A2040" i="9"/>
  <c r="B2040" i="9" s="1"/>
  <c r="O2038" i="4" s="1"/>
  <c r="M2038" i="4" s="1"/>
  <c r="A2039" i="9"/>
  <c r="B2039" i="9" s="1"/>
  <c r="O2037" i="4" s="1"/>
  <c r="M2037" i="4" s="1"/>
  <c r="A2038" i="9"/>
  <c r="B2038" i="9" s="1"/>
  <c r="O2036" i="4" s="1"/>
  <c r="M2036" i="4" s="1"/>
  <c r="A2037" i="9"/>
  <c r="B2037" i="9" s="1"/>
  <c r="O2035" i="4" s="1"/>
  <c r="M2035" i="4" s="1"/>
  <c r="A2036" i="9"/>
  <c r="B2036" i="9" s="1"/>
  <c r="O2034" i="4" s="1"/>
  <c r="M2034" i="4" s="1"/>
  <c r="A2035" i="9"/>
  <c r="B2035" i="9" s="1"/>
  <c r="O2033" i="4" s="1"/>
  <c r="M2033" i="4" s="1"/>
  <c r="A2034" i="9"/>
  <c r="B2034" i="9" s="1"/>
  <c r="O2032" i="4" s="1"/>
  <c r="M2032" i="4" s="1"/>
  <c r="A2033" i="9"/>
  <c r="B2033" i="9" s="1"/>
  <c r="O2031" i="4" s="1"/>
  <c r="M2031" i="4" s="1"/>
  <c r="A2032" i="9"/>
  <c r="B2032" i="9" s="1"/>
  <c r="O2030" i="4" s="1"/>
  <c r="M2030" i="4" s="1"/>
  <c r="A2031" i="9"/>
  <c r="B2031" i="9" s="1"/>
  <c r="O2029" i="4" s="1"/>
  <c r="M2029" i="4" s="1"/>
  <c r="A2030" i="9"/>
  <c r="B2030" i="9" s="1"/>
  <c r="O2028" i="4" s="1"/>
  <c r="M2028" i="4" s="1"/>
  <c r="A2029" i="9"/>
  <c r="B2029" i="9" s="1"/>
  <c r="O2027" i="4" s="1"/>
  <c r="M2027" i="4" s="1"/>
  <c r="A2028" i="9"/>
  <c r="B2028" i="9" s="1"/>
  <c r="O2026" i="4" s="1"/>
  <c r="M2026" i="4" s="1"/>
  <c r="A2027" i="9"/>
  <c r="B2027" i="9" s="1"/>
  <c r="O2025" i="4" s="1"/>
  <c r="M2025" i="4" s="1"/>
  <c r="A2026" i="9"/>
  <c r="B2026" i="9" s="1"/>
  <c r="O2024" i="4" s="1"/>
  <c r="M2024" i="4" s="1"/>
  <c r="A2025" i="9"/>
  <c r="B2025" i="9" s="1"/>
  <c r="O2023" i="4" s="1"/>
  <c r="M2023" i="4" s="1"/>
  <c r="A2024" i="9"/>
  <c r="B2024" i="9" s="1"/>
  <c r="O2022" i="4" s="1"/>
  <c r="M2022" i="4" s="1"/>
  <c r="A2023" i="9"/>
  <c r="B2023" i="9" s="1"/>
  <c r="O2021" i="4" s="1"/>
  <c r="M2021" i="4" s="1"/>
  <c r="A2022" i="9"/>
  <c r="B2022" i="9" s="1"/>
  <c r="O2020" i="4" s="1"/>
  <c r="M2020" i="4" s="1"/>
  <c r="A2021" i="9"/>
  <c r="B2021" i="9" s="1"/>
  <c r="O2019" i="4" s="1"/>
  <c r="M2019" i="4" s="1"/>
  <c r="A2020" i="9"/>
  <c r="B2020" i="9" s="1"/>
  <c r="O2018" i="4" s="1"/>
  <c r="M2018" i="4" s="1"/>
  <c r="A2019" i="9"/>
  <c r="B2019" i="9" s="1"/>
  <c r="O2017" i="4" s="1"/>
  <c r="M2017" i="4" s="1"/>
  <c r="A2018" i="9"/>
  <c r="B2018" i="9" s="1"/>
  <c r="O2016" i="4" s="1"/>
  <c r="M2016" i="4" s="1"/>
  <c r="A2017" i="9"/>
  <c r="B2017" i="9" s="1"/>
  <c r="O2015" i="4" s="1"/>
  <c r="M2015" i="4" s="1"/>
  <c r="A2016" i="9"/>
  <c r="B2016" i="9" s="1"/>
  <c r="O2014" i="4" s="1"/>
  <c r="M2014" i="4" s="1"/>
  <c r="A2015" i="9"/>
  <c r="B2015" i="9" s="1"/>
  <c r="O2013" i="4" s="1"/>
  <c r="M2013" i="4" s="1"/>
  <c r="A2014" i="9"/>
  <c r="B2014" i="9" s="1"/>
  <c r="O2012" i="4" s="1"/>
  <c r="M2012" i="4" s="1"/>
  <c r="A2013" i="9"/>
  <c r="B2013" i="9" s="1"/>
  <c r="O2011" i="4" s="1"/>
  <c r="M2011" i="4" s="1"/>
  <c r="A2012" i="9"/>
  <c r="B2012" i="9" s="1"/>
  <c r="O2010" i="4" s="1"/>
  <c r="M2010" i="4" s="1"/>
  <c r="A2011" i="9"/>
  <c r="B2011" i="9" s="1"/>
  <c r="O2009" i="4" s="1"/>
  <c r="M2009" i="4" s="1"/>
  <c r="A2010" i="9"/>
  <c r="B2010" i="9" s="1"/>
  <c r="O2008" i="4" s="1"/>
  <c r="M2008" i="4" s="1"/>
  <c r="A2009" i="9"/>
  <c r="B2009" i="9" s="1"/>
  <c r="O2007" i="4" s="1"/>
  <c r="M2007" i="4" s="1"/>
  <c r="A2008" i="9"/>
  <c r="B2008" i="9" s="1"/>
  <c r="O2006" i="4" s="1"/>
  <c r="M2006" i="4" s="1"/>
  <c r="A2007" i="9"/>
  <c r="B2007" i="9" s="1"/>
  <c r="O2005" i="4" s="1"/>
  <c r="M2005" i="4" s="1"/>
  <c r="A2006" i="9"/>
  <c r="B2006" i="9" s="1"/>
  <c r="O2004" i="4" s="1"/>
  <c r="M2004" i="4" s="1"/>
  <c r="A2005" i="9"/>
  <c r="B2005" i="9" s="1"/>
  <c r="O2003" i="4" s="1"/>
  <c r="M2003" i="4" s="1"/>
  <c r="A2004" i="9"/>
  <c r="B2004" i="9" s="1"/>
  <c r="O2002" i="4" s="1"/>
  <c r="M2002" i="4" s="1"/>
  <c r="A2003" i="9"/>
  <c r="B2003" i="9" s="1"/>
  <c r="O2001" i="4" s="1"/>
  <c r="M2001" i="4" s="1"/>
  <c r="A2002" i="9"/>
  <c r="B2002" i="9" s="1"/>
  <c r="O2000" i="4" s="1"/>
  <c r="M2000" i="4" s="1"/>
  <c r="A2001" i="9"/>
  <c r="B2001" i="9" s="1"/>
  <c r="O1999" i="4" s="1"/>
  <c r="M1999" i="4" s="1"/>
  <c r="A2000" i="9"/>
  <c r="B2000" i="9" s="1"/>
  <c r="O1998" i="4" s="1"/>
  <c r="M1998" i="4" s="1"/>
  <c r="A1999" i="9"/>
  <c r="B1999" i="9" s="1"/>
  <c r="O1997" i="4" s="1"/>
  <c r="M1997" i="4" s="1"/>
  <c r="A1998" i="9"/>
  <c r="B1998" i="9" s="1"/>
  <c r="O1996" i="4" s="1"/>
  <c r="M1996" i="4" s="1"/>
  <c r="A1997" i="9"/>
  <c r="B1997" i="9" s="1"/>
  <c r="O1995" i="4" s="1"/>
  <c r="M1995" i="4" s="1"/>
  <c r="A1996" i="9"/>
  <c r="B1996" i="9" s="1"/>
  <c r="O1994" i="4" s="1"/>
  <c r="M1994" i="4" s="1"/>
  <c r="A1995" i="9"/>
  <c r="B1995" i="9" s="1"/>
  <c r="O1993" i="4" s="1"/>
  <c r="M1993" i="4" s="1"/>
  <c r="A1994" i="9"/>
  <c r="B1994" i="9" s="1"/>
  <c r="O1992" i="4" s="1"/>
  <c r="M1992" i="4" s="1"/>
  <c r="A1993" i="9"/>
  <c r="B1993" i="9" s="1"/>
  <c r="O1991" i="4" s="1"/>
  <c r="M1991" i="4" s="1"/>
  <c r="A1992" i="9"/>
  <c r="B1992" i="9" s="1"/>
  <c r="O1990" i="4" s="1"/>
  <c r="M1990" i="4" s="1"/>
  <c r="A1991" i="9"/>
  <c r="B1991" i="9" s="1"/>
  <c r="O1989" i="4" s="1"/>
  <c r="M1989" i="4" s="1"/>
  <c r="A1990" i="9"/>
  <c r="B1990" i="9" s="1"/>
  <c r="O1988" i="4" s="1"/>
  <c r="M1988" i="4" s="1"/>
  <c r="A1989" i="9"/>
  <c r="B1989" i="9" s="1"/>
  <c r="O1987" i="4" s="1"/>
  <c r="M1987" i="4" s="1"/>
  <c r="A1988" i="9"/>
  <c r="B1988" i="9" s="1"/>
  <c r="O1986" i="4" s="1"/>
  <c r="M1986" i="4" s="1"/>
  <c r="A1987" i="9"/>
  <c r="B1987" i="9" s="1"/>
  <c r="O1985" i="4" s="1"/>
  <c r="M1985" i="4" s="1"/>
  <c r="A1986" i="9"/>
  <c r="B1986" i="9" s="1"/>
  <c r="O1984" i="4" s="1"/>
  <c r="M1984" i="4" s="1"/>
  <c r="A1985" i="9"/>
  <c r="B1985" i="9" s="1"/>
  <c r="O1983" i="4" s="1"/>
  <c r="M1983" i="4" s="1"/>
  <c r="A1984" i="9"/>
  <c r="B1984" i="9" s="1"/>
  <c r="O1982" i="4" s="1"/>
  <c r="M1982" i="4" s="1"/>
  <c r="A1983" i="9"/>
  <c r="B1983" i="9" s="1"/>
  <c r="O1981" i="4" s="1"/>
  <c r="M1981" i="4" s="1"/>
  <c r="A1982" i="9"/>
  <c r="B1982" i="9" s="1"/>
  <c r="O1980" i="4" s="1"/>
  <c r="M1980" i="4" s="1"/>
  <c r="A1981" i="9"/>
  <c r="B1981" i="9" s="1"/>
  <c r="O1979" i="4" s="1"/>
  <c r="M1979" i="4" s="1"/>
  <c r="A1980" i="9"/>
  <c r="B1980" i="9" s="1"/>
  <c r="O1978" i="4" s="1"/>
  <c r="M1978" i="4" s="1"/>
  <c r="A1979" i="9"/>
  <c r="B1979" i="9" s="1"/>
  <c r="O1977" i="4" s="1"/>
  <c r="M1977" i="4" s="1"/>
  <c r="A1978" i="9"/>
  <c r="B1978" i="9" s="1"/>
  <c r="O1976" i="4" s="1"/>
  <c r="M1976" i="4" s="1"/>
  <c r="A1977" i="9"/>
  <c r="B1977" i="9" s="1"/>
  <c r="O1975" i="4" s="1"/>
  <c r="M1975" i="4" s="1"/>
  <c r="A1976" i="9"/>
  <c r="B1976" i="9" s="1"/>
  <c r="O1974" i="4" s="1"/>
  <c r="M1974" i="4" s="1"/>
  <c r="A1975" i="9"/>
  <c r="B1975" i="9" s="1"/>
  <c r="O1973" i="4" s="1"/>
  <c r="M1973" i="4" s="1"/>
  <c r="A1974" i="9"/>
  <c r="B1974" i="9" s="1"/>
  <c r="O1972" i="4" s="1"/>
  <c r="M1972" i="4" s="1"/>
  <c r="A1973" i="9"/>
  <c r="B1973" i="9" s="1"/>
  <c r="O1971" i="4" s="1"/>
  <c r="M1971" i="4" s="1"/>
  <c r="A1972" i="9"/>
  <c r="B1972" i="9" s="1"/>
  <c r="O1970" i="4" s="1"/>
  <c r="M1970" i="4" s="1"/>
  <c r="A1971" i="9"/>
  <c r="B1971" i="9" s="1"/>
  <c r="O1969" i="4" s="1"/>
  <c r="M1969" i="4" s="1"/>
  <c r="A1970" i="9"/>
  <c r="B1970" i="9" s="1"/>
  <c r="O1968" i="4" s="1"/>
  <c r="M1968" i="4" s="1"/>
  <c r="A1969" i="9"/>
  <c r="B1969" i="9" s="1"/>
  <c r="O1967" i="4" s="1"/>
  <c r="M1967" i="4" s="1"/>
  <c r="A1968" i="9"/>
  <c r="B1968" i="9" s="1"/>
  <c r="O1966" i="4" s="1"/>
  <c r="M1966" i="4" s="1"/>
  <c r="A1967" i="9"/>
  <c r="B1967" i="9" s="1"/>
  <c r="O1965" i="4" s="1"/>
  <c r="M1965" i="4" s="1"/>
  <c r="A1966" i="9"/>
  <c r="B1966" i="9" s="1"/>
  <c r="O1964" i="4" s="1"/>
  <c r="M1964" i="4" s="1"/>
  <c r="A1965" i="9"/>
  <c r="B1965" i="9" s="1"/>
  <c r="O1963" i="4" s="1"/>
  <c r="M1963" i="4" s="1"/>
  <c r="A1964" i="9"/>
  <c r="B1964" i="9" s="1"/>
  <c r="O1962" i="4" s="1"/>
  <c r="M1962" i="4" s="1"/>
  <c r="A1963" i="9"/>
  <c r="B1963" i="9" s="1"/>
  <c r="O1961" i="4" s="1"/>
  <c r="M1961" i="4" s="1"/>
  <c r="A1962" i="9"/>
  <c r="B1962" i="9" s="1"/>
  <c r="O1960" i="4" s="1"/>
  <c r="M1960" i="4" s="1"/>
  <c r="A1961" i="9"/>
  <c r="B1961" i="9" s="1"/>
  <c r="O1959" i="4" s="1"/>
  <c r="M1959" i="4" s="1"/>
  <c r="A1960" i="9"/>
  <c r="B1960" i="9" s="1"/>
  <c r="O1958" i="4" s="1"/>
  <c r="M1958" i="4" s="1"/>
  <c r="A1959" i="9"/>
  <c r="B1959" i="9" s="1"/>
  <c r="O1957" i="4" s="1"/>
  <c r="M1957" i="4" s="1"/>
  <c r="A1958" i="9"/>
  <c r="B1958" i="9" s="1"/>
  <c r="O1956" i="4" s="1"/>
  <c r="M1956" i="4" s="1"/>
  <c r="A1957" i="9"/>
  <c r="B1957" i="9" s="1"/>
  <c r="O1955" i="4" s="1"/>
  <c r="M1955" i="4" s="1"/>
  <c r="A1956" i="9"/>
  <c r="B1956" i="9" s="1"/>
  <c r="O1954" i="4" s="1"/>
  <c r="M1954" i="4" s="1"/>
  <c r="A1955" i="9"/>
  <c r="B1955" i="9" s="1"/>
  <c r="O1953" i="4" s="1"/>
  <c r="M1953" i="4" s="1"/>
  <c r="A1954" i="9"/>
  <c r="B1954" i="9" s="1"/>
  <c r="O1952" i="4" s="1"/>
  <c r="M1952" i="4" s="1"/>
  <c r="A1953" i="9"/>
  <c r="B1953" i="9" s="1"/>
  <c r="O1951" i="4" s="1"/>
  <c r="M1951" i="4" s="1"/>
  <c r="A1952" i="9"/>
  <c r="B1952" i="9" s="1"/>
  <c r="O1950" i="4" s="1"/>
  <c r="M1950" i="4" s="1"/>
  <c r="A1951" i="9"/>
  <c r="B1951" i="9" s="1"/>
  <c r="O1949" i="4" s="1"/>
  <c r="M1949" i="4" s="1"/>
  <c r="A1950" i="9"/>
  <c r="B1950" i="9" s="1"/>
  <c r="O1948" i="4" s="1"/>
  <c r="M1948" i="4" s="1"/>
  <c r="A1949" i="9"/>
  <c r="B1949" i="9" s="1"/>
  <c r="O1947" i="4" s="1"/>
  <c r="M1947" i="4" s="1"/>
  <c r="A1948" i="9"/>
  <c r="B1948" i="9" s="1"/>
  <c r="O1946" i="4" s="1"/>
  <c r="M1946" i="4" s="1"/>
  <c r="A1947" i="9"/>
  <c r="B1947" i="9" s="1"/>
  <c r="O1945" i="4" s="1"/>
  <c r="M1945" i="4" s="1"/>
  <c r="A1946" i="9"/>
  <c r="B1946" i="9" s="1"/>
  <c r="O1944" i="4" s="1"/>
  <c r="M1944" i="4" s="1"/>
  <c r="A1945" i="9"/>
  <c r="B1945" i="9" s="1"/>
  <c r="O1943" i="4" s="1"/>
  <c r="M1943" i="4" s="1"/>
  <c r="A1944" i="9"/>
  <c r="B1944" i="9" s="1"/>
  <c r="O1942" i="4" s="1"/>
  <c r="M1942" i="4" s="1"/>
  <c r="A1943" i="9"/>
  <c r="B1943" i="9" s="1"/>
  <c r="O1941" i="4" s="1"/>
  <c r="M1941" i="4" s="1"/>
  <c r="A1942" i="9"/>
  <c r="B1942" i="9" s="1"/>
  <c r="O1940" i="4" s="1"/>
  <c r="M1940" i="4" s="1"/>
  <c r="A1941" i="9"/>
  <c r="B1941" i="9" s="1"/>
  <c r="O1939" i="4" s="1"/>
  <c r="M1939" i="4" s="1"/>
  <c r="A1940" i="9"/>
  <c r="B1940" i="9" s="1"/>
  <c r="O1938" i="4" s="1"/>
  <c r="M1938" i="4" s="1"/>
  <c r="A1939" i="9"/>
  <c r="B1939" i="9" s="1"/>
  <c r="O1937" i="4" s="1"/>
  <c r="M1937" i="4" s="1"/>
  <c r="A1938" i="9"/>
  <c r="B1938" i="9" s="1"/>
  <c r="O1936" i="4" s="1"/>
  <c r="M1936" i="4" s="1"/>
  <c r="A1937" i="9"/>
  <c r="B1937" i="9" s="1"/>
  <c r="O1935" i="4" s="1"/>
  <c r="M1935" i="4" s="1"/>
  <c r="A1936" i="9"/>
  <c r="B1936" i="9" s="1"/>
  <c r="O1934" i="4" s="1"/>
  <c r="M1934" i="4" s="1"/>
  <c r="A1935" i="9"/>
  <c r="B1935" i="9" s="1"/>
  <c r="O1933" i="4" s="1"/>
  <c r="M1933" i="4" s="1"/>
  <c r="A1934" i="9"/>
  <c r="B1934" i="9" s="1"/>
  <c r="O1932" i="4" s="1"/>
  <c r="M1932" i="4" s="1"/>
  <c r="A1933" i="9"/>
  <c r="B1933" i="9" s="1"/>
  <c r="O1931" i="4" s="1"/>
  <c r="M1931" i="4" s="1"/>
  <c r="A1932" i="9"/>
  <c r="B1932" i="9" s="1"/>
  <c r="O1930" i="4" s="1"/>
  <c r="M1930" i="4" s="1"/>
  <c r="A1931" i="9"/>
  <c r="B1931" i="9" s="1"/>
  <c r="O1929" i="4" s="1"/>
  <c r="M1929" i="4" s="1"/>
  <c r="A1930" i="9"/>
  <c r="B1930" i="9" s="1"/>
  <c r="O1928" i="4" s="1"/>
  <c r="M1928" i="4" s="1"/>
  <c r="A1929" i="9"/>
  <c r="B1929" i="9" s="1"/>
  <c r="O1927" i="4" s="1"/>
  <c r="M1927" i="4" s="1"/>
  <c r="A1928" i="9"/>
  <c r="B1928" i="9" s="1"/>
  <c r="O1926" i="4" s="1"/>
  <c r="M1926" i="4" s="1"/>
  <c r="A1927" i="9"/>
  <c r="B1927" i="9" s="1"/>
  <c r="O1925" i="4" s="1"/>
  <c r="M1925" i="4" s="1"/>
  <c r="A1926" i="9"/>
  <c r="B1926" i="9" s="1"/>
  <c r="O1924" i="4" s="1"/>
  <c r="M1924" i="4" s="1"/>
  <c r="A1925" i="9"/>
  <c r="B1925" i="9" s="1"/>
  <c r="O1923" i="4" s="1"/>
  <c r="M1923" i="4" s="1"/>
  <c r="A1924" i="9"/>
  <c r="B1924" i="9" s="1"/>
  <c r="O1922" i="4" s="1"/>
  <c r="M1922" i="4" s="1"/>
  <c r="A1923" i="9"/>
  <c r="B1923" i="9" s="1"/>
  <c r="O1921" i="4" s="1"/>
  <c r="M1921" i="4" s="1"/>
  <c r="A1922" i="9"/>
  <c r="B1922" i="9" s="1"/>
  <c r="O1920" i="4" s="1"/>
  <c r="M1920" i="4" s="1"/>
  <c r="A1921" i="9"/>
  <c r="B1921" i="9" s="1"/>
  <c r="O1919" i="4" s="1"/>
  <c r="M1919" i="4" s="1"/>
  <c r="A1920" i="9"/>
  <c r="B1920" i="9" s="1"/>
  <c r="O1918" i="4" s="1"/>
  <c r="M1918" i="4" s="1"/>
  <c r="A1919" i="9"/>
  <c r="B1919" i="9" s="1"/>
  <c r="O1917" i="4" s="1"/>
  <c r="M1917" i="4" s="1"/>
  <c r="A1918" i="9"/>
  <c r="B1918" i="9" s="1"/>
  <c r="O1916" i="4" s="1"/>
  <c r="M1916" i="4" s="1"/>
  <c r="A1917" i="9"/>
  <c r="B1917" i="9" s="1"/>
  <c r="O1915" i="4" s="1"/>
  <c r="M1915" i="4" s="1"/>
  <c r="A1916" i="9"/>
  <c r="B1916" i="9" s="1"/>
  <c r="O1914" i="4" s="1"/>
  <c r="M1914" i="4" s="1"/>
  <c r="A1915" i="9"/>
  <c r="B1915" i="9" s="1"/>
  <c r="O1913" i="4" s="1"/>
  <c r="M1913" i="4" s="1"/>
  <c r="A1914" i="9"/>
  <c r="B1914" i="9" s="1"/>
  <c r="O1912" i="4" s="1"/>
  <c r="M1912" i="4" s="1"/>
  <c r="A1913" i="9"/>
  <c r="B1913" i="9" s="1"/>
  <c r="O1911" i="4" s="1"/>
  <c r="M1911" i="4" s="1"/>
  <c r="A1912" i="9"/>
  <c r="B1912" i="9" s="1"/>
  <c r="O1910" i="4" s="1"/>
  <c r="M1910" i="4" s="1"/>
  <c r="A1911" i="9"/>
  <c r="B1911" i="9" s="1"/>
  <c r="O1909" i="4" s="1"/>
  <c r="M1909" i="4" s="1"/>
  <c r="A1910" i="9"/>
  <c r="B1910" i="9" s="1"/>
  <c r="O1908" i="4" s="1"/>
  <c r="M1908" i="4" s="1"/>
  <c r="A1909" i="9"/>
  <c r="B1909" i="9" s="1"/>
  <c r="O1907" i="4" s="1"/>
  <c r="M1907" i="4" s="1"/>
  <c r="A1908" i="9"/>
  <c r="B1908" i="9" s="1"/>
  <c r="O1906" i="4" s="1"/>
  <c r="M1906" i="4" s="1"/>
  <c r="A1907" i="9"/>
  <c r="B1907" i="9" s="1"/>
  <c r="O1905" i="4" s="1"/>
  <c r="M1905" i="4" s="1"/>
  <c r="A1906" i="9"/>
  <c r="B1906" i="9" s="1"/>
  <c r="O1904" i="4" s="1"/>
  <c r="M1904" i="4" s="1"/>
  <c r="A1905" i="9"/>
  <c r="B1905" i="9" s="1"/>
  <c r="O1903" i="4" s="1"/>
  <c r="M1903" i="4" s="1"/>
  <c r="A1904" i="9"/>
  <c r="B1904" i="9" s="1"/>
  <c r="O1902" i="4" s="1"/>
  <c r="M1902" i="4" s="1"/>
  <c r="A1903" i="9"/>
  <c r="B1903" i="9" s="1"/>
  <c r="O1901" i="4" s="1"/>
  <c r="M1901" i="4" s="1"/>
  <c r="A1902" i="9"/>
  <c r="B1902" i="9" s="1"/>
  <c r="O1900" i="4" s="1"/>
  <c r="M1900" i="4" s="1"/>
  <c r="A1901" i="9"/>
  <c r="B1901" i="9" s="1"/>
  <c r="O1899" i="4" s="1"/>
  <c r="M1899" i="4" s="1"/>
  <c r="A1900" i="9"/>
  <c r="B1900" i="9" s="1"/>
  <c r="O1898" i="4" s="1"/>
  <c r="M1898" i="4" s="1"/>
  <c r="A1899" i="9"/>
  <c r="B1899" i="9" s="1"/>
  <c r="O1897" i="4" s="1"/>
  <c r="M1897" i="4" s="1"/>
  <c r="A1898" i="9"/>
  <c r="B1898" i="9" s="1"/>
  <c r="O1896" i="4" s="1"/>
  <c r="M1896" i="4" s="1"/>
  <c r="A1897" i="9"/>
  <c r="B1897" i="9" s="1"/>
  <c r="O1895" i="4" s="1"/>
  <c r="M1895" i="4" s="1"/>
  <c r="A1896" i="9"/>
  <c r="B1896" i="9" s="1"/>
  <c r="O1894" i="4" s="1"/>
  <c r="M1894" i="4" s="1"/>
  <c r="A1895" i="9"/>
  <c r="B1895" i="9" s="1"/>
  <c r="O1893" i="4" s="1"/>
  <c r="M1893" i="4" s="1"/>
  <c r="A1894" i="9"/>
  <c r="B1894" i="9" s="1"/>
  <c r="O1892" i="4" s="1"/>
  <c r="M1892" i="4" s="1"/>
  <c r="A1893" i="9"/>
  <c r="B1893" i="9" s="1"/>
  <c r="O1891" i="4" s="1"/>
  <c r="M1891" i="4" s="1"/>
  <c r="A1892" i="9"/>
  <c r="B1892" i="9" s="1"/>
  <c r="O1890" i="4" s="1"/>
  <c r="M1890" i="4" s="1"/>
  <c r="A1891" i="9"/>
  <c r="B1891" i="9" s="1"/>
  <c r="O1889" i="4" s="1"/>
  <c r="M1889" i="4" s="1"/>
  <c r="A1890" i="9"/>
  <c r="B1890" i="9" s="1"/>
  <c r="O1888" i="4" s="1"/>
  <c r="M1888" i="4" s="1"/>
  <c r="A1889" i="9"/>
  <c r="B1889" i="9" s="1"/>
  <c r="O1887" i="4" s="1"/>
  <c r="M1887" i="4" s="1"/>
  <c r="A1888" i="9"/>
  <c r="B1888" i="9" s="1"/>
  <c r="O1886" i="4" s="1"/>
  <c r="M1886" i="4" s="1"/>
  <c r="A1887" i="9"/>
  <c r="B1887" i="9" s="1"/>
  <c r="O1885" i="4" s="1"/>
  <c r="M1885" i="4" s="1"/>
  <c r="A1886" i="9"/>
  <c r="B1886" i="9" s="1"/>
  <c r="O1884" i="4" s="1"/>
  <c r="M1884" i="4" s="1"/>
  <c r="A1885" i="9"/>
  <c r="B1885" i="9" s="1"/>
  <c r="O1883" i="4" s="1"/>
  <c r="M1883" i="4" s="1"/>
  <c r="A1884" i="9"/>
  <c r="B1884" i="9" s="1"/>
  <c r="O1882" i="4" s="1"/>
  <c r="M1882" i="4" s="1"/>
  <c r="A1883" i="9"/>
  <c r="B1883" i="9" s="1"/>
  <c r="O1881" i="4" s="1"/>
  <c r="M1881" i="4" s="1"/>
  <c r="A1882" i="9"/>
  <c r="B1882" i="9" s="1"/>
  <c r="O1880" i="4" s="1"/>
  <c r="M1880" i="4" s="1"/>
  <c r="A1881" i="9"/>
  <c r="B1881" i="9" s="1"/>
  <c r="O1879" i="4" s="1"/>
  <c r="M1879" i="4" s="1"/>
  <c r="A1880" i="9"/>
  <c r="B1880" i="9" s="1"/>
  <c r="O1878" i="4" s="1"/>
  <c r="M1878" i="4" s="1"/>
  <c r="A1879" i="9"/>
  <c r="B1879" i="9" s="1"/>
  <c r="O1877" i="4" s="1"/>
  <c r="M1877" i="4" s="1"/>
  <c r="A1878" i="9"/>
  <c r="B1878" i="9" s="1"/>
  <c r="O1876" i="4" s="1"/>
  <c r="M1876" i="4" s="1"/>
  <c r="A1877" i="9"/>
  <c r="B1877" i="9" s="1"/>
  <c r="O1875" i="4" s="1"/>
  <c r="M1875" i="4" s="1"/>
  <c r="A1876" i="9"/>
  <c r="B1876" i="9" s="1"/>
  <c r="O1874" i="4" s="1"/>
  <c r="M1874" i="4" s="1"/>
  <c r="A1875" i="9"/>
  <c r="B1875" i="9" s="1"/>
  <c r="O1873" i="4" s="1"/>
  <c r="M1873" i="4" s="1"/>
  <c r="A1874" i="9"/>
  <c r="B1874" i="9" s="1"/>
  <c r="O1872" i="4" s="1"/>
  <c r="M1872" i="4" s="1"/>
  <c r="A1873" i="9"/>
  <c r="B1873" i="9" s="1"/>
  <c r="O1871" i="4" s="1"/>
  <c r="M1871" i="4" s="1"/>
  <c r="A1872" i="9"/>
  <c r="B1872" i="9" s="1"/>
  <c r="O1870" i="4" s="1"/>
  <c r="M1870" i="4" s="1"/>
  <c r="A1871" i="9"/>
  <c r="B1871" i="9" s="1"/>
  <c r="O1869" i="4" s="1"/>
  <c r="M1869" i="4" s="1"/>
  <c r="A1870" i="9"/>
  <c r="B1870" i="9" s="1"/>
  <c r="O1868" i="4" s="1"/>
  <c r="M1868" i="4" s="1"/>
  <c r="A1869" i="9"/>
  <c r="B1869" i="9" s="1"/>
  <c r="O1867" i="4" s="1"/>
  <c r="M1867" i="4" s="1"/>
  <c r="A1868" i="9"/>
  <c r="B1868" i="9" s="1"/>
  <c r="O1866" i="4" s="1"/>
  <c r="M1866" i="4" s="1"/>
  <c r="A1867" i="9"/>
  <c r="B1867" i="9" s="1"/>
  <c r="O1865" i="4" s="1"/>
  <c r="M1865" i="4" s="1"/>
  <c r="A1866" i="9"/>
  <c r="B1866" i="9" s="1"/>
  <c r="O1864" i="4" s="1"/>
  <c r="M1864" i="4" s="1"/>
  <c r="A1865" i="9"/>
  <c r="B1865" i="9" s="1"/>
  <c r="O1863" i="4" s="1"/>
  <c r="M1863" i="4" s="1"/>
  <c r="A1864" i="9"/>
  <c r="B1864" i="9" s="1"/>
  <c r="O1862" i="4" s="1"/>
  <c r="M1862" i="4" s="1"/>
  <c r="A1863" i="9"/>
  <c r="B1863" i="9" s="1"/>
  <c r="O1861" i="4" s="1"/>
  <c r="M1861" i="4" s="1"/>
  <c r="A1862" i="9"/>
  <c r="B1862" i="9" s="1"/>
  <c r="O1860" i="4" s="1"/>
  <c r="M1860" i="4" s="1"/>
  <c r="A1861" i="9"/>
  <c r="B1861" i="9" s="1"/>
  <c r="O1859" i="4" s="1"/>
  <c r="M1859" i="4" s="1"/>
  <c r="A1860" i="9"/>
  <c r="B1860" i="9" s="1"/>
  <c r="O1858" i="4" s="1"/>
  <c r="M1858" i="4" s="1"/>
  <c r="A1859" i="9"/>
  <c r="B1859" i="9" s="1"/>
  <c r="O1857" i="4" s="1"/>
  <c r="M1857" i="4" s="1"/>
  <c r="A1858" i="9"/>
  <c r="B1858" i="9" s="1"/>
  <c r="O1856" i="4" s="1"/>
  <c r="M1856" i="4" s="1"/>
  <c r="A1857" i="9"/>
  <c r="B1857" i="9" s="1"/>
  <c r="O1855" i="4" s="1"/>
  <c r="M1855" i="4" s="1"/>
  <c r="A1856" i="9"/>
  <c r="B1856" i="9" s="1"/>
  <c r="O1854" i="4" s="1"/>
  <c r="M1854" i="4" s="1"/>
  <c r="A1855" i="9"/>
  <c r="B1855" i="9" s="1"/>
  <c r="O1853" i="4" s="1"/>
  <c r="M1853" i="4" s="1"/>
  <c r="A1854" i="9"/>
  <c r="B1854" i="9" s="1"/>
  <c r="O1852" i="4" s="1"/>
  <c r="M1852" i="4" s="1"/>
  <c r="A1853" i="9"/>
  <c r="B1853" i="9" s="1"/>
  <c r="O1851" i="4" s="1"/>
  <c r="M1851" i="4" s="1"/>
  <c r="A1852" i="9"/>
  <c r="B1852" i="9" s="1"/>
  <c r="O1850" i="4" s="1"/>
  <c r="M1850" i="4" s="1"/>
  <c r="A1851" i="9"/>
  <c r="B1851" i="9" s="1"/>
  <c r="O1849" i="4" s="1"/>
  <c r="M1849" i="4" s="1"/>
  <c r="A1850" i="9"/>
  <c r="B1850" i="9" s="1"/>
  <c r="O1848" i="4" s="1"/>
  <c r="M1848" i="4" s="1"/>
  <c r="A1849" i="9"/>
  <c r="B1849" i="9" s="1"/>
  <c r="O1847" i="4" s="1"/>
  <c r="M1847" i="4" s="1"/>
  <c r="A1848" i="9"/>
  <c r="B1848" i="9" s="1"/>
  <c r="O1846" i="4" s="1"/>
  <c r="M1846" i="4" s="1"/>
  <c r="A1847" i="9"/>
  <c r="B1847" i="9" s="1"/>
  <c r="O1845" i="4" s="1"/>
  <c r="M1845" i="4" s="1"/>
  <c r="A1846" i="9"/>
  <c r="B1846" i="9" s="1"/>
  <c r="O1844" i="4" s="1"/>
  <c r="M1844" i="4" s="1"/>
  <c r="A1845" i="9"/>
  <c r="B1845" i="9" s="1"/>
  <c r="O1843" i="4" s="1"/>
  <c r="M1843" i="4" s="1"/>
  <c r="A1844" i="9"/>
  <c r="B1844" i="9" s="1"/>
  <c r="O1842" i="4" s="1"/>
  <c r="M1842" i="4" s="1"/>
  <c r="A1843" i="9"/>
  <c r="B1843" i="9" s="1"/>
  <c r="O1841" i="4" s="1"/>
  <c r="M1841" i="4" s="1"/>
  <c r="A1842" i="9"/>
  <c r="B1842" i="9" s="1"/>
  <c r="O1840" i="4" s="1"/>
  <c r="M1840" i="4" s="1"/>
  <c r="A1841" i="9"/>
  <c r="B1841" i="9" s="1"/>
  <c r="O1839" i="4" s="1"/>
  <c r="M1839" i="4" s="1"/>
  <c r="A1840" i="9"/>
  <c r="B1840" i="9" s="1"/>
  <c r="O1838" i="4" s="1"/>
  <c r="M1838" i="4" s="1"/>
  <c r="A1839" i="9"/>
  <c r="B1839" i="9" s="1"/>
  <c r="O1837" i="4" s="1"/>
  <c r="M1837" i="4" s="1"/>
  <c r="A1838" i="9"/>
  <c r="B1838" i="9" s="1"/>
  <c r="O1836" i="4" s="1"/>
  <c r="M1836" i="4" s="1"/>
  <c r="A1837" i="9"/>
  <c r="B1837" i="9" s="1"/>
  <c r="O1835" i="4" s="1"/>
  <c r="M1835" i="4" s="1"/>
  <c r="A1836" i="9"/>
  <c r="B1836" i="9" s="1"/>
  <c r="O1834" i="4" s="1"/>
  <c r="M1834" i="4" s="1"/>
  <c r="A1835" i="9"/>
  <c r="B1835" i="9" s="1"/>
  <c r="O1833" i="4" s="1"/>
  <c r="M1833" i="4" s="1"/>
  <c r="A1834" i="9"/>
  <c r="B1834" i="9" s="1"/>
  <c r="O1832" i="4" s="1"/>
  <c r="M1832" i="4" s="1"/>
  <c r="A1833" i="9"/>
  <c r="B1833" i="9" s="1"/>
  <c r="O1831" i="4" s="1"/>
  <c r="M1831" i="4" s="1"/>
  <c r="A1832" i="9"/>
  <c r="B1832" i="9" s="1"/>
  <c r="O1830" i="4" s="1"/>
  <c r="M1830" i="4" s="1"/>
  <c r="A1831" i="9"/>
  <c r="B1831" i="9" s="1"/>
  <c r="O1829" i="4" s="1"/>
  <c r="M1829" i="4" s="1"/>
  <c r="A1830" i="9"/>
  <c r="B1830" i="9" s="1"/>
  <c r="O1828" i="4" s="1"/>
  <c r="M1828" i="4" s="1"/>
  <c r="A1829" i="9"/>
  <c r="B1829" i="9" s="1"/>
  <c r="O1827" i="4" s="1"/>
  <c r="M1827" i="4" s="1"/>
  <c r="A1828" i="9"/>
  <c r="B1828" i="9" s="1"/>
  <c r="O1826" i="4" s="1"/>
  <c r="M1826" i="4" s="1"/>
  <c r="A1827" i="9"/>
  <c r="B1827" i="9" s="1"/>
  <c r="O1825" i="4" s="1"/>
  <c r="M1825" i="4" s="1"/>
  <c r="A1826" i="9"/>
  <c r="B1826" i="9" s="1"/>
  <c r="O1824" i="4" s="1"/>
  <c r="M1824" i="4" s="1"/>
  <c r="A1825" i="9"/>
  <c r="B1825" i="9" s="1"/>
  <c r="O1823" i="4" s="1"/>
  <c r="M1823" i="4" s="1"/>
  <c r="A1824" i="9"/>
  <c r="B1824" i="9" s="1"/>
  <c r="O1822" i="4" s="1"/>
  <c r="M1822" i="4" s="1"/>
  <c r="A1823" i="9"/>
  <c r="B1823" i="9" s="1"/>
  <c r="O1821" i="4" s="1"/>
  <c r="M1821" i="4" s="1"/>
  <c r="A1822" i="9"/>
  <c r="B1822" i="9" s="1"/>
  <c r="O1820" i="4" s="1"/>
  <c r="M1820" i="4" s="1"/>
  <c r="A1821" i="9"/>
  <c r="B1821" i="9" s="1"/>
  <c r="O1819" i="4" s="1"/>
  <c r="M1819" i="4" s="1"/>
  <c r="A1820" i="9"/>
  <c r="B1820" i="9" s="1"/>
  <c r="O1818" i="4" s="1"/>
  <c r="M1818" i="4" s="1"/>
  <c r="A1819" i="9"/>
  <c r="B1819" i="9" s="1"/>
  <c r="O1817" i="4" s="1"/>
  <c r="M1817" i="4" s="1"/>
  <c r="A1818" i="9"/>
  <c r="B1818" i="9" s="1"/>
  <c r="O1816" i="4" s="1"/>
  <c r="M1816" i="4" s="1"/>
  <c r="A1817" i="9"/>
  <c r="B1817" i="9" s="1"/>
  <c r="O1815" i="4" s="1"/>
  <c r="M1815" i="4" s="1"/>
  <c r="A1816" i="9"/>
  <c r="B1816" i="9" s="1"/>
  <c r="O1814" i="4" s="1"/>
  <c r="M1814" i="4" s="1"/>
  <c r="A1815" i="9"/>
  <c r="B1815" i="9" s="1"/>
  <c r="O1813" i="4" s="1"/>
  <c r="M1813" i="4" s="1"/>
  <c r="A1814" i="9"/>
  <c r="B1814" i="9" s="1"/>
  <c r="O1812" i="4" s="1"/>
  <c r="M1812" i="4" s="1"/>
  <c r="A1813" i="9"/>
  <c r="B1813" i="9" s="1"/>
  <c r="O1811" i="4" s="1"/>
  <c r="M1811" i="4" s="1"/>
  <c r="A1812" i="9"/>
  <c r="B1812" i="9" s="1"/>
  <c r="O1810" i="4" s="1"/>
  <c r="M1810" i="4" s="1"/>
  <c r="A1811" i="9"/>
  <c r="B1811" i="9" s="1"/>
  <c r="O1809" i="4" s="1"/>
  <c r="M1809" i="4" s="1"/>
  <c r="A1810" i="9"/>
  <c r="B1810" i="9" s="1"/>
  <c r="O1808" i="4" s="1"/>
  <c r="M1808" i="4" s="1"/>
  <c r="A1809" i="9"/>
  <c r="B1809" i="9" s="1"/>
  <c r="O1807" i="4" s="1"/>
  <c r="M1807" i="4" s="1"/>
  <c r="A1808" i="9"/>
  <c r="B1808" i="9" s="1"/>
  <c r="O1806" i="4" s="1"/>
  <c r="M1806" i="4" s="1"/>
  <c r="A1807" i="9"/>
  <c r="B1807" i="9" s="1"/>
  <c r="O1805" i="4" s="1"/>
  <c r="M1805" i="4" s="1"/>
  <c r="A1806" i="9"/>
  <c r="B1806" i="9" s="1"/>
  <c r="O1804" i="4" s="1"/>
  <c r="M1804" i="4" s="1"/>
  <c r="A1805" i="9"/>
  <c r="B1805" i="9" s="1"/>
  <c r="O1803" i="4" s="1"/>
  <c r="M1803" i="4" s="1"/>
  <c r="A1804" i="9"/>
  <c r="B1804" i="9" s="1"/>
  <c r="O1802" i="4" s="1"/>
  <c r="M1802" i="4" s="1"/>
  <c r="A1803" i="9"/>
  <c r="B1803" i="9" s="1"/>
  <c r="O1801" i="4" s="1"/>
  <c r="M1801" i="4" s="1"/>
  <c r="A1802" i="9"/>
  <c r="B1802" i="9" s="1"/>
  <c r="O1800" i="4" s="1"/>
  <c r="M1800" i="4" s="1"/>
  <c r="A1801" i="9"/>
  <c r="B1801" i="9" s="1"/>
  <c r="O1799" i="4" s="1"/>
  <c r="M1799" i="4" s="1"/>
  <c r="A1800" i="9"/>
  <c r="B1800" i="9" s="1"/>
  <c r="O1798" i="4" s="1"/>
  <c r="M1798" i="4" s="1"/>
  <c r="A1799" i="9"/>
  <c r="B1799" i="9" s="1"/>
  <c r="O1797" i="4" s="1"/>
  <c r="M1797" i="4" s="1"/>
  <c r="A1798" i="9"/>
  <c r="B1798" i="9" s="1"/>
  <c r="O1796" i="4" s="1"/>
  <c r="M1796" i="4" s="1"/>
  <c r="A1797" i="9"/>
  <c r="B1797" i="9" s="1"/>
  <c r="O1795" i="4" s="1"/>
  <c r="M1795" i="4" s="1"/>
  <c r="A1796" i="9"/>
  <c r="B1796" i="9" s="1"/>
  <c r="O1794" i="4" s="1"/>
  <c r="M1794" i="4" s="1"/>
  <c r="A1795" i="9"/>
  <c r="B1795" i="9" s="1"/>
  <c r="O1793" i="4" s="1"/>
  <c r="M1793" i="4" s="1"/>
  <c r="A1794" i="9"/>
  <c r="B1794" i="9" s="1"/>
  <c r="O1792" i="4" s="1"/>
  <c r="M1792" i="4" s="1"/>
  <c r="A1793" i="9"/>
  <c r="B1793" i="9" s="1"/>
  <c r="O1791" i="4" s="1"/>
  <c r="M1791" i="4" s="1"/>
  <c r="A1792" i="9"/>
  <c r="B1792" i="9" s="1"/>
  <c r="O1790" i="4" s="1"/>
  <c r="M1790" i="4" s="1"/>
  <c r="A1791" i="9"/>
  <c r="B1791" i="9" s="1"/>
  <c r="O1789" i="4" s="1"/>
  <c r="M1789" i="4" s="1"/>
  <c r="A1790" i="9"/>
  <c r="B1790" i="9" s="1"/>
  <c r="O1788" i="4" s="1"/>
  <c r="M1788" i="4" s="1"/>
  <c r="A1789" i="9"/>
  <c r="B1789" i="9" s="1"/>
  <c r="O1787" i="4" s="1"/>
  <c r="M1787" i="4" s="1"/>
  <c r="A1788" i="9"/>
  <c r="B1788" i="9" s="1"/>
  <c r="O1786" i="4" s="1"/>
  <c r="M1786" i="4" s="1"/>
  <c r="A1787" i="9"/>
  <c r="B1787" i="9" s="1"/>
  <c r="O1785" i="4" s="1"/>
  <c r="M1785" i="4" s="1"/>
  <c r="A1786" i="9"/>
  <c r="B1786" i="9" s="1"/>
  <c r="O1784" i="4" s="1"/>
  <c r="M1784" i="4" s="1"/>
  <c r="A1785" i="9"/>
  <c r="B1785" i="9" s="1"/>
  <c r="O1783" i="4" s="1"/>
  <c r="M1783" i="4" s="1"/>
  <c r="A1784" i="9"/>
  <c r="B1784" i="9" s="1"/>
  <c r="O1782" i="4" s="1"/>
  <c r="M1782" i="4" s="1"/>
  <c r="A1783" i="9"/>
  <c r="B1783" i="9" s="1"/>
  <c r="O1781" i="4" s="1"/>
  <c r="M1781" i="4" s="1"/>
  <c r="A1782" i="9"/>
  <c r="B1782" i="9" s="1"/>
  <c r="O1780" i="4" s="1"/>
  <c r="M1780" i="4" s="1"/>
  <c r="A1781" i="9"/>
  <c r="B1781" i="9" s="1"/>
  <c r="O1779" i="4" s="1"/>
  <c r="M1779" i="4" s="1"/>
  <c r="A1780" i="9"/>
  <c r="B1780" i="9" s="1"/>
  <c r="O1778" i="4" s="1"/>
  <c r="M1778" i="4" s="1"/>
  <c r="A1779" i="9"/>
  <c r="B1779" i="9" s="1"/>
  <c r="O1777" i="4" s="1"/>
  <c r="M1777" i="4" s="1"/>
  <c r="A1778" i="9"/>
  <c r="B1778" i="9" s="1"/>
  <c r="O1776" i="4" s="1"/>
  <c r="M1776" i="4" s="1"/>
  <c r="A1777" i="9"/>
  <c r="B1777" i="9" s="1"/>
  <c r="O1775" i="4" s="1"/>
  <c r="M1775" i="4" s="1"/>
  <c r="A1776" i="9"/>
  <c r="B1776" i="9" s="1"/>
  <c r="O1774" i="4" s="1"/>
  <c r="M1774" i="4" s="1"/>
  <c r="A1775" i="9"/>
  <c r="B1775" i="9" s="1"/>
  <c r="O1773" i="4" s="1"/>
  <c r="M1773" i="4" s="1"/>
  <c r="A1774" i="9"/>
  <c r="B1774" i="9" s="1"/>
  <c r="O1772" i="4" s="1"/>
  <c r="M1772" i="4" s="1"/>
  <c r="A1773" i="9"/>
  <c r="B1773" i="9" s="1"/>
  <c r="O1771" i="4" s="1"/>
  <c r="M1771" i="4" s="1"/>
  <c r="A1772" i="9"/>
  <c r="B1772" i="9" s="1"/>
  <c r="O1770" i="4" s="1"/>
  <c r="M1770" i="4" s="1"/>
  <c r="A1771" i="9"/>
  <c r="B1771" i="9" s="1"/>
  <c r="O1769" i="4" s="1"/>
  <c r="M1769" i="4" s="1"/>
  <c r="A1770" i="9"/>
  <c r="B1770" i="9" s="1"/>
  <c r="O1768" i="4" s="1"/>
  <c r="M1768" i="4" s="1"/>
  <c r="A1769" i="9"/>
  <c r="B1769" i="9" s="1"/>
  <c r="O1767" i="4" s="1"/>
  <c r="M1767" i="4" s="1"/>
  <c r="A1768" i="9"/>
  <c r="B1768" i="9" s="1"/>
  <c r="O1766" i="4" s="1"/>
  <c r="M1766" i="4" s="1"/>
  <c r="A1767" i="9"/>
  <c r="B1767" i="9" s="1"/>
  <c r="O1765" i="4" s="1"/>
  <c r="M1765" i="4" s="1"/>
  <c r="A1766" i="9"/>
  <c r="B1766" i="9" s="1"/>
  <c r="O1764" i="4" s="1"/>
  <c r="M1764" i="4" s="1"/>
  <c r="A1765" i="9"/>
  <c r="B1765" i="9" s="1"/>
  <c r="O1763" i="4" s="1"/>
  <c r="M1763" i="4" s="1"/>
  <c r="A1764" i="9"/>
  <c r="B1764" i="9" s="1"/>
  <c r="O1762" i="4" s="1"/>
  <c r="M1762" i="4" s="1"/>
  <c r="A1763" i="9"/>
  <c r="B1763" i="9" s="1"/>
  <c r="O1761" i="4" s="1"/>
  <c r="M1761" i="4" s="1"/>
  <c r="A1762" i="9"/>
  <c r="B1762" i="9" s="1"/>
  <c r="O1760" i="4" s="1"/>
  <c r="M1760" i="4" s="1"/>
  <c r="A1761" i="9"/>
  <c r="B1761" i="9" s="1"/>
  <c r="O1759" i="4" s="1"/>
  <c r="M1759" i="4" s="1"/>
  <c r="A1760" i="9"/>
  <c r="B1760" i="9" s="1"/>
  <c r="O1758" i="4" s="1"/>
  <c r="M1758" i="4" s="1"/>
  <c r="A1759" i="9"/>
  <c r="B1759" i="9" s="1"/>
  <c r="O1757" i="4" s="1"/>
  <c r="M1757" i="4" s="1"/>
  <c r="A1758" i="9"/>
  <c r="B1758" i="9" s="1"/>
  <c r="O1756" i="4" s="1"/>
  <c r="M1756" i="4" s="1"/>
  <c r="A1757" i="9"/>
  <c r="B1757" i="9" s="1"/>
  <c r="O1755" i="4" s="1"/>
  <c r="M1755" i="4" s="1"/>
  <c r="A1756" i="9"/>
  <c r="B1756" i="9" s="1"/>
  <c r="O1754" i="4" s="1"/>
  <c r="M1754" i="4" s="1"/>
  <c r="A1755" i="9"/>
  <c r="B1755" i="9" s="1"/>
  <c r="O1753" i="4" s="1"/>
  <c r="M1753" i="4" s="1"/>
  <c r="A1754" i="9"/>
  <c r="B1754" i="9" s="1"/>
  <c r="O1752" i="4" s="1"/>
  <c r="M1752" i="4" s="1"/>
  <c r="A1753" i="9"/>
  <c r="B1753" i="9" s="1"/>
  <c r="O1751" i="4" s="1"/>
  <c r="M1751" i="4" s="1"/>
  <c r="A1752" i="9"/>
  <c r="B1752" i="9" s="1"/>
  <c r="O1750" i="4" s="1"/>
  <c r="M1750" i="4" s="1"/>
  <c r="A1751" i="9"/>
  <c r="B1751" i="9" s="1"/>
  <c r="O1749" i="4" s="1"/>
  <c r="M1749" i="4" s="1"/>
  <c r="A1750" i="9"/>
  <c r="B1750" i="9" s="1"/>
  <c r="O1748" i="4" s="1"/>
  <c r="M1748" i="4" s="1"/>
  <c r="A1749" i="9"/>
  <c r="B1749" i="9" s="1"/>
  <c r="O1747" i="4" s="1"/>
  <c r="M1747" i="4" s="1"/>
  <c r="A1748" i="9"/>
  <c r="B1748" i="9" s="1"/>
  <c r="O1746" i="4" s="1"/>
  <c r="M1746" i="4" s="1"/>
  <c r="A1747" i="9"/>
  <c r="B1747" i="9" s="1"/>
  <c r="O1745" i="4" s="1"/>
  <c r="M1745" i="4" s="1"/>
  <c r="A1746" i="9"/>
  <c r="B1746" i="9" s="1"/>
  <c r="O1744" i="4" s="1"/>
  <c r="M1744" i="4" s="1"/>
  <c r="A1745" i="9"/>
  <c r="B1745" i="9" s="1"/>
  <c r="O1743" i="4" s="1"/>
  <c r="M1743" i="4" s="1"/>
  <c r="A1744" i="9"/>
  <c r="B1744" i="9" s="1"/>
  <c r="O1742" i="4" s="1"/>
  <c r="M1742" i="4" s="1"/>
  <c r="A1743" i="9"/>
  <c r="B1743" i="9" s="1"/>
  <c r="O1741" i="4" s="1"/>
  <c r="M1741" i="4" s="1"/>
  <c r="A1742" i="9"/>
  <c r="B1742" i="9" s="1"/>
  <c r="O1740" i="4" s="1"/>
  <c r="M1740" i="4" s="1"/>
  <c r="A1741" i="9"/>
  <c r="B1741" i="9" s="1"/>
  <c r="O1739" i="4" s="1"/>
  <c r="M1739" i="4" s="1"/>
  <c r="A1740" i="9"/>
  <c r="B1740" i="9" s="1"/>
  <c r="O1738" i="4" s="1"/>
  <c r="M1738" i="4" s="1"/>
  <c r="A1739" i="9"/>
  <c r="B1739" i="9" s="1"/>
  <c r="O1737" i="4" s="1"/>
  <c r="M1737" i="4" s="1"/>
  <c r="A1738" i="9"/>
  <c r="B1738" i="9" s="1"/>
  <c r="O1736" i="4" s="1"/>
  <c r="M1736" i="4" s="1"/>
  <c r="A1737" i="9"/>
  <c r="B1737" i="9" s="1"/>
  <c r="O1735" i="4" s="1"/>
  <c r="M1735" i="4" s="1"/>
  <c r="A1736" i="9"/>
  <c r="B1736" i="9" s="1"/>
  <c r="O1734" i="4" s="1"/>
  <c r="M1734" i="4" s="1"/>
  <c r="A1735" i="9"/>
  <c r="B1735" i="9" s="1"/>
  <c r="O1733" i="4" s="1"/>
  <c r="M1733" i="4" s="1"/>
  <c r="A1734" i="9"/>
  <c r="B1734" i="9" s="1"/>
  <c r="O1732" i="4" s="1"/>
  <c r="M1732" i="4" s="1"/>
  <c r="A1733" i="9"/>
  <c r="B1733" i="9" s="1"/>
  <c r="O1731" i="4" s="1"/>
  <c r="M1731" i="4" s="1"/>
  <c r="A1732" i="9"/>
  <c r="B1732" i="9" s="1"/>
  <c r="O1730" i="4" s="1"/>
  <c r="M1730" i="4" s="1"/>
  <c r="A1731" i="9"/>
  <c r="B1731" i="9" s="1"/>
  <c r="O1729" i="4" s="1"/>
  <c r="M1729" i="4" s="1"/>
  <c r="A1730" i="9"/>
  <c r="B1730" i="9" s="1"/>
  <c r="O1728" i="4" s="1"/>
  <c r="M1728" i="4" s="1"/>
  <c r="A1729" i="9"/>
  <c r="B1729" i="9" s="1"/>
  <c r="O1727" i="4" s="1"/>
  <c r="M1727" i="4" s="1"/>
  <c r="A1728" i="9"/>
  <c r="B1728" i="9" s="1"/>
  <c r="O1726" i="4" s="1"/>
  <c r="M1726" i="4" s="1"/>
  <c r="A1727" i="9"/>
  <c r="B1727" i="9" s="1"/>
  <c r="O1725" i="4" s="1"/>
  <c r="M1725" i="4" s="1"/>
  <c r="A1726" i="9"/>
  <c r="B1726" i="9" s="1"/>
  <c r="O1724" i="4" s="1"/>
  <c r="M1724" i="4" s="1"/>
  <c r="A1725" i="9"/>
  <c r="B1725" i="9" s="1"/>
  <c r="O1723" i="4" s="1"/>
  <c r="M1723" i="4" s="1"/>
  <c r="A1724" i="9"/>
  <c r="B1724" i="9" s="1"/>
  <c r="O1722" i="4" s="1"/>
  <c r="M1722" i="4" s="1"/>
  <c r="A1723" i="9"/>
  <c r="B1723" i="9" s="1"/>
  <c r="O1721" i="4" s="1"/>
  <c r="M1721" i="4" s="1"/>
  <c r="A1722" i="9"/>
  <c r="B1722" i="9" s="1"/>
  <c r="O1720" i="4" s="1"/>
  <c r="M1720" i="4" s="1"/>
  <c r="A1721" i="9"/>
  <c r="B1721" i="9" s="1"/>
  <c r="O1719" i="4" s="1"/>
  <c r="M1719" i="4" s="1"/>
  <c r="A1720" i="9"/>
  <c r="B1720" i="9" s="1"/>
  <c r="O1718" i="4" s="1"/>
  <c r="M1718" i="4" s="1"/>
  <c r="A1719" i="9"/>
  <c r="B1719" i="9" s="1"/>
  <c r="O1717" i="4" s="1"/>
  <c r="M1717" i="4" s="1"/>
  <c r="A1718" i="9"/>
  <c r="B1718" i="9" s="1"/>
  <c r="O1716" i="4" s="1"/>
  <c r="M1716" i="4" s="1"/>
  <c r="A1717" i="9"/>
  <c r="B1717" i="9" s="1"/>
  <c r="O1715" i="4" s="1"/>
  <c r="M1715" i="4" s="1"/>
  <c r="A1716" i="9"/>
  <c r="B1716" i="9" s="1"/>
  <c r="O1714" i="4" s="1"/>
  <c r="M1714" i="4" s="1"/>
  <c r="A1715" i="9"/>
  <c r="B1715" i="9" s="1"/>
  <c r="O1713" i="4" s="1"/>
  <c r="M1713" i="4" s="1"/>
  <c r="A1714" i="9"/>
  <c r="B1714" i="9" s="1"/>
  <c r="O1712" i="4" s="1"/>
  <c r="M1712" i="4" s="1"/>
  <c r="A1713" i="9"/>
  <c r="B1713" i="9" s="1"/>
  <c r="O1711" i="4" s="1"/>
  <c r="M1711" i="4" s="1"/>
  <c r="A1712" i="9"/>
  <c r="B1712" i="9" s="1"/>
  <c r="O1710" i="4" s="1"/>
  <c r="M1710" i="4" s="1"/>
  <c r="A1711" i="9"/>
  <c r="B1711" i="9" s="1"/>
  <c r="O1709" i="4" s="1"/>
  <c r="M1709" i="4" s="1"/>
  <c r="A1710" i="9"/>
  <c r="B1710" i="9" s="1"/>
  <c r="O1708" i="4" s="1"/>
  <c r="M1708" i="4" s="1"/>
  <c r="A1709" i="9"/>
  <c r="B1709" i="9" s="1"/>
  <c r="O1707" i="4" s="1"/>
  <c r="M1707" i="4" s="1"/>
  <c r="A1708" i="9"/>
  <c r="B1708" i="9" s="1"/>
  <c r="O1706" i="4" s="1"/>
  <c r="M1706" i="4" s="1"/>
  <c r="A1707" i="9"/>
  <c r="B1707" i="9" s="1"/>
  <c r="O1705" i="4" s="1"/>
  <c r="M1705" i="4" s="1"/>
  <c r="A1706" i="9"/>
  <c r="B1706" i="9" s="1"/>
  <c r="O1704" i="4" s="1"/>
  <c r="M1704" i="4" s="1"/>
  <c r="A1705" i="9"/>
  <c r="B1705" i="9" s="1"/>
  <c r="O1703" i="4" s="1"/>
  <c r="M1703" i="4" s="1"/>
  <c r="A1704" i="9"/>
  <c r="B1704" i="9" s="1"/>
  <c r="O1702" i="4" s="1"/>
  <c r="M1702" i="4" s="1"/>
  <c r="A1703" i="9"/>
  <c r="B1703" i="9" s="1"/>
  <c r="O1701" i="4" s="1"/>
  <c r="M1701" i="4" s="1"/>
  <c r="A1702" i="9"/>
  <c r="B1702" i="9" s="1"/>
  <c r="O1700" i="4" s="1"/>
  <c r="M1700" i="4" s="1"/>
  <c r="A1701" i="9"/>
  <c r="B1701" i="9" s="1"/>
  <c r="O1699" i="4" s="1"/>
  <c r="M1699" i="4" s="1"/>
  <c r="A1700" i="9"/>
  <c r="B1700" i="9" s="1"/>
  <c r="O1698" i="4" s="1"/>
  <c r="M1698" i="4" s="1"/>
  <c r="A1699" i="9"/>
  <c r="B1699" i="9" s="1"/>
  <c r="O1697" i="4" s="1"/>
  <c r="M1697" i="4" s="1"/>
  <c r="A1698" i="9"/>
  <c r="B1698" i="9" s="1"/>
  <c r="O1696" i="4" s="1"/>
  <c r="M1696" i="4" s="1"/>
  <c r="A1697" i="9"/>
  <c r="B1697" i="9" s="1"/>
  <c r="O1695" i="4" s="1"/>
  <c r="M1695" i="4" s="1"/>
  <c r="A1696" i="9"/>
  <c r="B1696" i="9" s="1"/>
  <c r="O1694" i="4" s="1"/>
  <c r="M1694" i="4" s="1"/>
  <c r="A1695" i="9"/>
  <c r="B1695" i="9" s="1"/>
  <c r="O1693" i="4" s="1"/>
  <c r="M1693" i="4" s="1"/>
  <c r="A1694" i="9"/>
  <c r="B1694" i="9" s="1"/>
  <c r="O1692" i="4" s="1"/>
  <c r="M1692" i="4" s="1"/>
  <c r="A1693" i="9"/>
  <c r="B1693" i="9" s="1"/>
  <c r="O1691" i="4" s="1"/>
  <c r="M1691" i="4" s="1"/>
  <c r="A1692" i="9"/>
  <c r="B1692" i="9" s="1"/>
  <c r="O1690" i="4" s="1"/>
  <c r="M1690" i="4" s="1"/>
  <c r="A1691" i="9"/>
  <c r="B1691" i="9" s="1"/>
  <c r="O1689" i="4" s="1"/>
  <c r="M1689" i="4" s="1"/>
  <c r="A1690" i="9"/>
  <c r="B1690" i="9" s="1"/>
  <c r="O1688" i="4" s="1"/>
  <c r="M1688" i="4" s="1"/>
  <c r="A1689" i="9"/>
  <c r="B1689" i="9" s="1"/>
  <c r="O1687" i="4" s="1"/>
  <c r="M1687" i="4" s="1"/>
  <c r="A1688" i="9"/>
  <c r="B1688" i="9" s="1"/>
  <c r="O1686" i="4" s="1"/>
  <c r="M1686" i="4" s="1"/>
  <c r="A1687" i="9"/>
  <c r="B1687" i="9" s="1"/>
  <c r="O1685" i="4" s="1"/>
  <c r="M1685" i="4" s="1"/>
  <c r="A1686" i="9"/>
  <c r="B1686" i="9" s="1"/>
  <c r="O1684" i="4" s="1"/>
  <c r="M1684" i="4" s="1"/>
  <c r="A1685" i="9"/>
  <c r="B1685" i="9" s="1"/>
  <c r="O1683" i="4" s="1"/>
  <c r="M1683" i="4" s="1"/>
  <c r="A1684" i="9"/>
  <c r="B1684" i="9" s="1"/>
  <c r="O1682" i="4" s="1"/>
  <c r="M1682" i="4" s="1"/>
  <c r="A1683" i="9"/>
  <c r="B1683" i="9" s="1"/>
  <c r="O1681" i="4" s="1"/>
  <c r="M1681" i="4" s="1"/>
  <c r="A1682" i="9"/>
  <c r="B1682" i="9" s="1"/>
  <c r="O1680" i="4" s="1"/>
  <c r="M1680" i="4" s="1"/>
  <c r="A1681" i="9"/>
  <c r="B1681" i="9" s="1"/>
  <c r="O1679" i="4" s="1"/>
  <c r="M1679" i="4" s="1"/>
  <c r="A1680" i="9"/>
  <c r="B1680" i="9" s="1"/>
  <c r="O1678" i="4" s="1"/>
  <c r="M1678" i="4" s="1"/>
  <c r="A1679" i="9"/>
  <c r="B1679" i="9" s="1"/>
  <c r="O1677" i="4" s="1"/>
  <c r="M1677" i="4" s="1"/>
  <c r="A1678" i="9"/>
  <c r="B1678" i="9" s="1"/>
  <c r="O1676" i="4" s="1"/>
  <c r="M1676" i="4" s="1"/>
  <c r="A1677" i="9"/>
  <c r="B1677" i="9" s="1"/>
  <c r="O1675" i="4" s="1"/>
  <c r="M1675" i="4" s="1"/>
  <c r="A1676" i="9"/>
  <c r="B1676" i="9" s="1"/>
  <c r="O1674" i="4" s="1"/>
  <c r="M1674" i="4" s="1"/>
  <c r="A1675" i="9"/>
  <c r="B1675" i="9" s="1"/>
  <c r="O1673" i="4" s="1"/>
  <c r="M1673" i="4" s="1"/>
  <c r="A1674" i="9"/>
  <c r="B1674" i="9" s="1"/>
  <c r="O1672" i="4" s="1"/>
  <c r="M1672" i="4" s="1"/>
  <c r="A1673" i="9"/>
  <c r="B1673" i="9" s="1"/>
  <c r="O1671" i="4" s="1"/>
  <c r="M1671" i="4" s="1"/>
  <c r="A1672" i="9"/>
  <c r="B1672" i="9" s="1"/>
  <c r="O1670" i="4" s="1"/>
  <c r="M1670" i="4" s="1"/>
  <c r="A1671" i="9"/>
  <c r="B1671" i="9" s="1"/>
  <c r="O1669" i="4" s="1"/>
  <c r="M1669" i="4" s="1"/>
  <c r="A1670" i="9"/>
  <c r="B1670" i="9" s="1"/>
  <c r="O1668" i="4" s="1"/>
  <c r="M1668" i="4" s="1"/>
  <c r="A1669" i="9"/>
  <c r="B1669" i="9" s="1"/>
  <c r="O1667" i="4" s="1"/>
  <c r="M1667" i="4" s="1"/>
  <c r="A1668" i="9"/>
  <c r="B1668" i="9" s="1"/>
  <c r="O1666" i="4" s="1"/>
  <c r="M1666" i="4" s="1"/>
  <c r="A1667" i="9"/>
  <c r="B1667" i="9" s="1"/>
  <c r="O1665" i="4" s="1"/>
  <c r="M1665" i="4" s="1"/>
  <c r="A1666" i="9"/>
  <c r="B1666" i="9" s="1"/>
  <c r="O1664" i="4" s="1"/>
  <c r="M1664" i="4" s="1"/>
  <c r="A1665" i="9"/>
  <c r="B1665" i="9" s="1"/>
  <c r="O1663" i="4" s="1"/>
  <c r="M1663" i="4" s="1"/>
  <c r="A1664" i="9"/>
  <c r="B1664" i="9" s="1"/>
  <c r="O1662" i="4" s="1"/>
  <c r="M1662" i="4" s="1"/>
  <c r="A1663" i="9"/>
  <c r="B1663" i="9" s="1"/>
  <c r="O1661" i="4" s="1"/>
  <c r="M1661" i="4" s="1"/>
  <c r="A1662" i="9"/>
  <c r="B1662" i="9" s="1"/>
  <c r="O1660" i="4" s="1"/>
  <c r="M1660" i="4" s="1"/>
  <c r="A1661" i="9"/>
  <c r="B1661" i="9" s="1"/>
  <c r="O1659" i="4" s="1"/>
  <c r="M1659" i="4" s="1"/>
  <c r="A1660" i="9"/>
  <c r="B1660" i="9" s="1"/>
  <c r="O1658" i="4" s="1"/>
  <c r="M1658" i="4" s="1"/>
  <c r="A1659" i="9"/>
  <c r="B1659" i="9" s="1"/>
  <c r="O1657" i="4" s="1"/>
  <c r="M1657" i="4" s="1"/>
  <c r="A1658" i="9"/>
  <c r="B1658" i="9" s="1"/>
  <c r="O1656" i="4" s="1"/>
  <c r="M1656" i="4" s="1"/>
  <c r="A1657" i="9"/>
  <c r="B1657" i="9" s="1"/>
  <c r="O1655" i="4" s="1"/>
  <c r="M1655" i="4" s="1"/>
  <c r="A1656" i="9"/>
  <c r="B1656" i="9" s="1"/>
  <c r="O1654" i="4" s="1"/>
  <c r="M1654" i="4" s="1"/>
  <c r="A1655" i="9"/>
  <c r="B1655" i="9" s="1"/>
  <c r="O1653" i="4" s="1"/>
  <c r="M1653" i="4" s="1"/>
  <c r="A1654" i="9"/>
  <c r="B1654" i="9" s="1"/>
  <c r="O1652" i="4" s="1"/>
  <c r="M1652" i="4" s="1"/>
  <c r="A1653" i="9"/>
  <c r="B1653" i="9" s="1"/>
  <c r="O1651" i="4" s="1"/>
  <c r="M1651" i="4" s="1"/>
  <c r="A1652" i="9"/>
  <c r="B1652" i="9" s="1"/>
  <c r="O1650" i="4" s="1"/>
  <c r="M1650" i="4" s="1"/>
  <c r="A1651" i="9"/>
  <c r="B1651" i="9" s="1"/>
  <c r="O1649" i="4" s="1"/>
  <c r="M1649" i="4" s="1"/>
  <c r="A1650" i="9"/>
  <c r="B1650" i="9" s="1"/>
  <c r="O1648" i="4" s="1"/>
  <c r="M1648" i="4" s="1"/>
  <c r="A1649" i="9"/>
  <c r="B1649" i="9" s="1"/>
  <c r="O1647" i="4" s="1"/>
  <c r="M1647" i="4" s="1"/>
  <c r="A1648" i="9"/>
  <c r="B1648" i="9" s="1"/>
  <c r="O1646" i="4" s="1"/>
  <c r="M1646" i="4" s="1"/>
  <c r="A1647" i="9"/>
  <c r="B1647" i="9" s="1"/>
  <c r="O1645" i="4" s="1"/>
  <c r="M1645" i="4" s="1"/>
  <c r="A1646" i="9"/>
  <c r="B1646" i="9" s="1"/>
  <c r="O1644" i="4" s="1"/>
  <c r="M1644" i="4" s="1"/>
  <c r="A1645" i="9"/>
  <c r="B1645" i="9" s="1"/>
  <c r="O1643" i="4" s="1"/>
  <c r="M1643" i="4" s="1"/>
  <c r="A1644" i="9"/>
  <c r="B1644" i="9" s="1"/>
  <c r="O1642" i="4" s="1"/>
  <c r="M1642" i="4" s="1"/>
  <c r="A1643" i="9"/>
  <c r="B1643" i="9" s="1"/>
  <c r="O1641" i="4" s="1"/>
  <c r="M1641" i="4" s="1"/>
  <c r="A1642" i="9"/>
  <c r="B1642" i="9" s="1"/>
  <c r="O1640" i="4" s="1"/>
  <c r="M1640" i="4" s="1"/>
  <c r="A1641" i="9"/>
  <c r="B1641" i="9" s="1"/>
  <c r="O1639" i="4" s="1"/>
  <c r="M1639" i="4" s="1"/>
  <c r="A1640" i="9"/>
  <c r="B1640" i="9" s="1"/>
  <c r="O1638" i="4" s="1"/>
  <c r="M1638" i="4" s="1"/>
  <c r="A1639" i="9"/>
  <c r="B1639" i="9" s="1"/>
  <c r="O1637" i="4" s="1"/>
  <c r="M1637" i="4" s="1"/>
  <c r="A1638" i="9"/>
  <c r="B1638" i="9" s="1"/>
  <c r="O1636" i="4" s="1"/>
  <c r="M1636" i="4" s="1"/>
  <c r="A1637" i="9"/>
  <c r="B1637" i="9" s="1"/>
  <c r="O1635" i="4" s="1"/>
  <c r="M1635" i="4" s="1"/>
  <c r="A1636" i="9"/>
  <c r="B1636" i="9" s="1"/>
  <c r="O1634" i="4" s="1"/>
  <c r="M1634" i="4" s="1"/>
  <c r="A1635" i="9"/>
  <c r="B1635" i="9" s="1"/>
  <c r="O1633" i="4" s="1"/>
  <c r="M1633" i="4" s="1"/>
  <c r="A1634" i="9"/>
  <c r="B1634" i="9" s="1"/>
  <c r="O1632" i="4" s="1"/>
  <c r="M1632" i="4" s="1"/>
  <c r="A1633" i="9"/>
  <c r="B1633" i="9" s="1"/>
  <c r="O1631" i="4" s="1"/>
  <c r="M1631" i="4" s="1"/>
  <c r="A1632" i="9"/>
  <c r="B1632" i="9" s="1"/>
  <c r="O1630" i="4" s="1"/>
  <c r="M1630" i="4" s="1"/>
  <c r="A1631" i="9"/>
  <c r="B1631" i="9" s="1"/>
  <c r="O1629" i="4" s="1"/>
  <c r="M1629" i="4" s="1"/>
  <c r="A1630" i="9"/>
  <c r="B1630" i="9" s="1"/>
  <c r="O1628" i="4" s="1"/>
  <c r="M1628" i="4" s="1"/>
  <c r="A1629" i="9"/>
  <c r="B1629" i="9" s="1"/>
  <c r="O1627" i="4" s="1"/>
  <c r="M1627" i="4" s="1"/>
  <c r="A1628" i="9"/>
  <c r="B1628" i="9" s="1"/>
  <c r="O1626" i="4" s="1"/>
  <c r="M1626" i="4" s="1"/>
  <c r="A1627" i="9"/>
  <c r="B1627" i="9" s="1"/>
  <c r="O1625" i="4" s="1"/>
  <c r="M1625" i="4" s="1"/>
  <c r="A1626" i="9"/>
  <c r="B1626" i="9" s="1"/>
  <c r="O1624" i="4" s="1"/>
  <c r="M1624" i="4" s="1"/>
  <c r="A1625" i="9"/>
  <c r="B1625" i="9" s="1"/>
  <c r="O1623" i="4" s="1"/>
  <c r="M1623" i="4" s="1"/>
  <c r="A1624" i="9"/>
  <c r="B1624" i="9" s="1"/>
  <c r="O1622" i="4" s="1"/>
  <c r="M1622" i="4" s="1"/>
  <c r="A1623" i="9"/>
  <c r="B1623" i="9" s="1"/>
  <c r="O1621" i="4" s="1"/>
  <c r="M1621" i="4" s="1"/>
  <c r="A1622" i="9"/>
  <c r="B1622" i="9" s="1"/>
  <c r="O1620" i="4" s="1"/>
  <c r="M1620" i="4" s="1"/>
  <c r="A1621" i="9"/>
  <c r="B1621" i="9" s="1"/>
  <c r="O1619" i="4" s="1"/>
  <c r="M1619" i="4" s="1"/>
  <c r="A1620" i="9"/>
  <c r="B1620" i="9" s="1"/>
  <c r="O1618" i="4" s="1"/>
  <c r="M1618" i="4" s="1"/>
  <c r="A1619" i="9"/>
  <c r="B1619" i="9" s="1"/>
  <c r="O1617" i="4" s="1"/>
  <c r="M1617" i="4" s="1"/>
  <c r="A1618" i="9"/>
  <c r="B1618" i="9" s="1"/>
  <c r="O1616" i="4" s="1"/>
  <c r="M1616" i="4" s="1"/>
  <c r="A1617" i="9"/>
  <c r="B1617" i="9" s="1"/>
  <c r="O1615" i="4" s="1"/>
  <c r="M1615" i="4" s="1"/>
  <c r="A1616" i="9"/>
  <c r="B1616" i="9" s="1"/>
  <c r="O1614" i="4" s="1"/>
  <c r="M1614" i="4" s="1"/>
  <c r="A1615" i="9"/>
  <c r="B1615" i="9" s="1"/>
  <c r="O1613" i="4" s="1"/>
  <c r="M1613" i="4" s="1"/>
  <c r="A1614" i="9"/>
  <c r="B1614" i="9" s="1"/>
  <c r="O1612" i="4" s="1"/>
  <c r="M1612" i="4" s="1"/>
  <c r="A1613" i="9"/>
  <c r="B1613" i="9" s="1"/>
  <c r="O1611" i="4" s="1"/>
  <c r="M1611" i="4" s="1"/>
  <c r="A1612" i="9"/>
  <c r="B1612" i="9" s="1"/>
  <c r="O1610" i="4" s="1"/>
  <c r="M1610" i="4" s="1"/>
  <c r="A1611" i="9"/>
  <c r="B1611" i="9" s="1"/>
  <c r="O1609" i="4" s="1"/>
  <c r="M1609" i="4" s="1"/>
  <c r="A1610" i="9"/>
  <c r="B1610" i="9" s="1"/>
  <c r="O1608" i="4" s="1"/>
  <c r="M1608" i="4" s="1"/>
  <c r="A1609" i="9"/>
  <c r="B1609" i="9" s="1"/>
  <c r="O1607" i="4" s="1"/>
  <c r="M1607" i="4" s="1"/>
  <c r="A1608" i="9"/>
  <c r="B1608" i="9" s="1"/>
  <c r="O1606" i="4" s="1"/>
  <c r="M1606" i="4" s="1"/>
  <c r="A1607" i="9"/>
  <c r="B1607" i="9" s="1"/>
  <c r="O1605" i="4" s="1"/>
  <c r="M1605" i="4" s="1"/>
  <c r="A1606" i="9"/>
  <c r="B1606" i="9" s="1"/>
  <c r="O1604" i="4" s="1"/>
  <c r="M1604" i="4" s="1"/>
  <c r="A1605" i="9"/>
  <c r="B1605" i="9" s="1"/>
  <c r="O1603" i="4" s="1"/>
  <c r="M1603" i="4" s="1"/>
  <c r="A1604" i="9"/>
  <c r="B1604" i="9" s="1"/>
  <c r="O1602" i="4" s="1"/>
  <c r="M1602" i="4" s="1"/>
  <c r="A1603" i="9"/>
  <c r="B1603" i="9" s="1"/>
  <c r="O1601" i="4" s="1"/>
  <c r="M1601" i="4" s="1"/>
  <c r="A1602" i="9"/>
  <c r="B1602" i="9" s="1"/>
  <c r="O1600" i="4" s="1"/>
  <c r="M1600" i="4" s="1"/>
  <c r="A1601" i="9"/>
  <c r="B1601" i="9" s="1"/>
  <c r="O1599" i="4" s="1"/>
  <c r="M1599" i="4" s="1"/>
  <c r="A1600" i="9"/>
  <c r="B1600" i="9" s="1"/>
  <c r="O1598" i="4" s="1"/>
  <c r="M1598" i="4" s="1"/>
  <c r="A1599" i="9"/>
  <c r="B1599" i="9" s="1"/>
  <c r="O1597" i="4" s="1"/>
  <c r="M1597" i="4" s="1"/>
  <c r="A1598" i="9"/>
  <c r="B1598" i="9" s="1"/>
  <c r="O1596" i="4" s="1"/>
  <c r="M1596" i="4" s="1"/>
  <c r="A1597" i="9"/>
  <c r="B1597" i="9" s="1"/>
  <c r="O1595" i="4" s="1"/>
  <c r="M1595" i="4" s="1"/>
  <c r="A1596" i="9"/>
  <c r="B1596" i="9" s="1"/>
  <c r="O1594" i="4" s="1"/>
  <c r="M1594" i="4" s="1"/>
  <c r="A1595" i="9"/>
  <c r="B1595" i="9" s="1"/>
  <c r="O1593" i="4" s="1"/>
  <c r="M1593" i="4" s="1"/>
  <c r="A1594" i="9"/>
  <c r="B1594" i="9" s="1"/>
  <c r="O1592" i="4" s="1"/>
  <c r="M1592" i="4" s="1"/>
  <c r="A1593" i="9"/>
  <c r="B1593" i="9" s="1"/>
  <c r="O1591" i="4" s="1"/>
  <c r="M1591" i="4" s="1"/>
  <c r="A1592" i="9"/>
  <c r="B1592" i="9" s="1"/>
  <c r="O1590" i="4" s="1"/>
  <c r="M1590" i="4" s="1"/>
  <c r="A1591" i="9"/>
  <c r="B1591" i="9" s="1"/>
  <c r="O1589" i="4" s="1"/>
  <c r="M1589" i="4" s="1"/>
  <c r="A1590" i="9"/>
  <c r="B1590" i="9" s="1"/>
  <c r="O1588" i="4" s="1"/>
  <c r="M1588" i="4" s="1"/>
  <c r="A1589" i="9"/>
  <c r="B1589" i="9" s="1"/>
  <c r="O1587" i="4" s="1"/>
  <c r="M1587" i="4" s="1"/>
  <c r="A1588" i="9"/>
  <c r="B1588" i="9" s="1"/>
  <c r="O1586" i="4" s="1"/>
  <c r="M1586" i="4" s="1"/>
  <c r="A1587" i="9"/>
  <c r="B1587" i="9" s="1"/>
  <c r="O1585" i="4" s="1"/>
  <c r="M1585" i="4" s="1"/>
  <c r="A1586" i="9"/>
  <c r="B1586" i="9" s="1"/>
  <c r="O1584" i="4" s="1"/>
  <c r="M1584" i="4" s="1"/>
  <c r="A1585" i="9"/>
  <c r="B1585" i="9" s="1"/>
  <c r="O1583" i="4" s="1"/>
  <c r="M1583" i="4" s="1"/>
  <c r="A1584" i="9"/>
  <c r="B1584" i="9" s="1"/>
  <c r="O1582" i="4" s="1"/>
  <c r="M1582" i="4" s="1"/>
  <c r="A1583" i="9"/>
  <c r="B1583" i="9" s="1"/>
  <c r="O1581" i="4" s="1"/>
  <c r="M1581" i="4" s="1"/>
  <c r="A1582" i="9"/>
  <c r="B1582" i="9" s="1"/>
  <c r="O1580" i="4" s="1"/>
  <c r="M1580" i="4" s="1"/>
  <c r="A1581" i="9"/>
  <c r="B1581" i="9" s="1"/>
  <c r="O1579" i="4" s="1"/>
  <c r="M1579" i="4" s="1"/>
  <c r="A1580" i="9"/>
  <c r="B1580" i="9" s="1"/>
  <c r="O1578" i="4" s="1"/>
  <c r="M1578" i="4" s="1"/>
  <c r="A1579" i="9"/>
  <c r="B1579" i="9" s="1"/>
  <c r="O1577" i="4" s="1"/>
  <c r="M1577" i="4" s="1"/>
  <c r="A1578" i="9"/>
  <c r="B1578" i="9" s="1"/>
  <c r="O1576" i="4" s="1"/>
  <c r="M1576" i="4" s="1"/>
  <c r="A1577" i="9"/>
  <c r="B1577" i="9" s="1"/>
  <c r="O1575" i="4" s="1"/>
  <c r="M1575" i="4" s="1"/>
  <c r="A1576" i="9"/>
  <c r="B1576" i="9" s="1"/>
  <c r="O1574" i="4" s="1"/>
  <c r="M1574" i="4" s="1"/>
  <c r="A1575" i="9"/>
  <c r="B1575" i="9" s="1"/>
  <c r="O1573" i="4" s="1"/>
  <c r="M1573" i="4" s="1"/>
  <c r="A1574" i="9"/>
  <c r="B1574" i="9" s="1"/>
  <c r="O1572" i="4" s="1"/>
  <c r="M1572" i="4" s="1"/>
  <c r="A1573" i="9"/>
  <c r="B1573" i="9" s="1"/>
  <c r="O1571" i="4" s="1"/>
  <c r="M1571" i="4" s="1"/>
  <c r="A1572" i="9"/>
  <c r="B1572" i="9" s="1"/>
  <c r="O1570" i="4" s="1"/>
  <c r="M1570" i="4" s="1"/>
  <c r="A1571" i="9"/>
  <c r="B1571" i="9" s="1"/>
  <c r="O1569" i="4" s="1"/>
  <c r="M1569" i="4" s="1"/>
  <c r="A1570" i="9"/>
  <c r="B1570" i="9" s="1"/>
  <c r="O1568" i="4" s="1"/>
  <c r="M1568" i="4" s="1"/>
  <c r="A1569" i="9"/>
  <c r="B1569" i="9" s="1"/>
  <c r="O1567" i="4" s="1"/>
  <c r="M1567" i="4" s="1"/>
  <c r="A1568" i="9"/>
  <c r="B1568" i="9" s="1"/>
  <c r="O1566" i="4" s="1"/>
  <c r="M1566" i="4" s="1"/>
  <c r="A1567" i="9"/>
  <c r="B1567" i="9" s="1"/>
  <c r="O1565" i="4" s="1"/>
  <c r="M1565" i="4" s="1"/>
  <c r="A1566" i="9"/>
  <c r="B1566" i="9" s="1"/>
  <c r="O1564" i="4" s="1"/>
  <c r="M1564" i="4" s="1"/>
  <c r="A1565" i="9"/>
  <c r="B1565" i="9" s="1"/>
  <c r="O1563" i="4" s="1"/>
  <c r="M1563" i="4" s="1"/>
  <c r="A1564" i="9"/>
  <c r="B1564" i="9" s="1"/>
  <c r="O1562" i="4" s="1"/>
  <c r="M1562" i="4" s="1"/>
  <c r="A1563" i="9"/>
  <c r="B1563" i="9" s="1"/>
  <c r="O1561" i="4" s="1"/>
  <c r="M1561" i="4" s="1"/>
  <c r="A1562" i="9"/>
  <c r="B1562" i="9" s="1"/>
  <c r="O1560" i="4" s="1"/>
  <c r="M1560" i="4" s="1"/>
  <c r="A1561" i="9"/>
  <c r="B1561" i="9" s="1"/>
  <c r="O1559" i="4" s="1"/>
  <c r="M1559" i="4" s="1"/>
  <c r="A1560" i="9"/>
  <c r="B1560" i="9" s="1"/>
  <c r="O1558" i="4" s="1"/>
  <c r="M1558" i="4" s="1"/>
  <c r="A1559" i="9"/>
  <c r="B1559" i="9" s="1"/>
  <c r="O1557" i="4" s="1"/>
  <c r="M1557" i="4" s="1"/>
  <c r="A1558" i="9"/>
  <c r="B1558" i="9" s="1"/>
  <c r="O1556" i="4" s="1"/>
  <c r="M1556" i="4" s="1"/>
  <c r="A1557" i="9"/>
  <c r="B1557" i="9" s="1"/>
  <c r="O1555" i="4" s="1"/>
  <c r="M1555" i="4" s="1"/>
  <c r="A1556" i="9"/>
  <c r="B1556" i="9" s="1"/>
  <c r="O1554" i="4" s="1"/>
  <c r="M1554" i="4" s="1"/>
  <c r="A1555" i="9"/>
  <c r="B1555" i="9" s="1"/>
  <c r="O1553" i="4" s="1"/>
  <c r="M1553" i="4" s="1"/>
  <c r="A1554" i="9"/>
  <c r="B1554" i="9" s="1"/>
  <c r="O1552" i="4" s="1"/>
  <c r="M1552" i="4" s="1"/>
  <c r="A1553" i="9"/>
  <c r="B1553" i="9" s="1"/>
  <c r="O1551" i="4" s="1"/>
  <c r="M1551" i="4" s="1"/>
  <c r="A1552" i="9"/>
  <c r="B1552" i="9" s="1"/>
  <c r="O1550" i="4" s="1"/>
  <c r="M1550" i="4" s="1"/>
  <c r="A1551" i="9"/>
  <c r="B1551" i="9" s="1"/>
  <c r="O1549" i="4" s="1"/>
  <c r="M1549" i="4" s="1"/>
  <c r="A1550" i="9"/>
  <c r="B1550" i="9" s="1"/>
  <c r="O1548" i="4" s="1"/>
  <c r="M1548" i="4" s="1"/>
  <c r="A1549" i="9"/>
  <c r="B1549" i="9" s="1"/>
  <c r="O1547" i="4" s="1"/>
  <c r="M1547" i="4" s="1"/>
  <c r="A1548" i="9"/>
  <c r="B1548" i="9" s="1"/>
  <c r="O1546" i="4" s="1"/>
  <c r="M1546" i="4" s="1"/>
  <c r="A1547" i="9"/>
  <c r="B1547" i="9" s="1"/>
  <c r="O1545" i="4" s="1"/>
  <c r="M1545" i="4" s="1"/>
  <c r="A1546" i="9"/>
  <c r="B1546" i="9" s="1"/>
  <c r="O1544" i="4" s="1"/>
  <c r="M1544" i="4" s="1"/>
  <c r="A1545" i="9"/>
  <c r="B1545" i="9" s="1"/>
  <c r="O1543" i="4" s="1"/>
  <c r="M1543" i="4" s="1"/>
  <c r="A1544" i="9"/>
  <c r="B1544" i="9" s="1"/>
  <c r="O1542" i="4" s="1"/>
  <c r="M1542" i="4" s="1"/>
  <c r="A1543" i="9"/>
  <c r="B1543" i="9" s="1"/>
  <c r="O1541" i="4" s="1"/>
  <c r="M1541" i="4" s="1"/>
  <c r="A1542" i="9"/>
  <c r="B1542" i="9" s="1"/>
  <c r="O1540" i="4" s="1"/>
  <c r="M1540" i="4" s="1"/>
  <c r="A1541" i="9"/>
  <c r="B1541" i="9" s="1"/>
  <c r="O1539" i="4" s="1"/>
  <c r="M1539" i="4" s="1"/>
  <c r="A1540" i="9"/>
  <c r="B1540" i="9" s="1"/>
  <c r="O1538" i="4" s="1"/>
  <c r="M1538" i="4" s="1"/>
  <c r="A1539" i="9"/>
  <c r="B1539" i="9" s="1"/>
  <c r="O1537" i="4" s="1"/>
  <c r="M1537" i="4" s="1"/>
  <c r="A1538" i="9"/>
  <c r="B1538" i="9" s="1"/>
  <c r="O1536" i="4" s="1"/>
  <c r="M1536" i="4" s="1"/>
  <c r="A1537" i="9"/>
  <c r="B1537" i="9" s="1"/>
  <c r="O1535" i="4" s="1"/>
  <c r="M1535" i="4" s="1"/>
  <c r="A1536" i="9"/>
  <c r="B1536" i="9" s="1"/>
  <c r="O1534" i="4" s="1"/>
  <c r="M1534" i="4" s="1"/>
  <c r="A1535" i="9"/>
  <c r="B1535" i="9" s="1"/>
  <c r="O1533" i="4" s="1"/>
  <c r="M1533" i="4" s="1"/>
  <c r="A1534" i="9"/>
  <c r="B1534" i="9" s="1"/>
  <c r="O1532" i="4" s="1"/>
  <c r="M1532" i="4" s="1"/>
  <c r="A1533" i="9"/>
  <c r="B1533" i="9" s="1"/>
  <c r="O1531" i="4" s="1"/>
  <c r="M1531" i="4" s="1"/>
  <c r="A1532" i="9"/>
  <c r="B1532" i="9" s="1"/>
  <c r="O1530" i="4" s="1"/>
  <c r="M1530" i="4" s="1"/>
  <c r="A1531" i="9"/>
  <c r="B1531" i="9" s="1"/>
  <c r="O1529" i="4" s="1"/>
  <c r="M1529" i="4" s="1"/>
  <c r="A1530" i="9"/>
  <c r="B1530" i="9" s="1"/>
  <c r="O1528" i="4" s="1"/>
  <c r="M1528" i="4" s="1"/>
  <c r="A1529" i="9"/>
  <c r="B1529" i="9" s="1"/>
  <c r="O1527" i="4" s="1"/>
  <c r="M1527" i="4" s="1"/>
  <c r="A1528" i="9"/>
  <c r="B1528" i="9" s="1"/>
  <c r="O1526" i="4" s="1"/>
  <c r="M1526" i="4" s="1"/>
  <c r="A1527" i="9"/>
  <c r="B1527" i="9" s="1"/>
  <c r="O1525" i="4" s="1"/>
  <c r="M1525" i="4" s="1"/>
  <c r="A1526" i="9"/>
  <c r="B1526" i="9" s="1"/>
  <c r="O1524" i="4" s="1"/>
  <c r="M1524" i="4" s="1"/>
  <c r="A1525" i="9"/>
  <c r="B1525" i="9" s="1"/>
  <c r="O1523" i="4" s="1"/>
  <c r="M1523" i="4" s="1"/>
  <c r="A1524" i="9"/>
  <c r="B1524" i="9" s="1"/>
  <c r="O1522" i="4" s="1"/>
  <c r="M1522" i="4" s="1"/>
  <c r="A1523" i="9"/>
  <c r="B1523" i="9" s="1"/>
  <c r="O1521" i="4" s="1"/>
  <c r="M1521" i="4" s="1"/>
  <c r="A1522" i="9"/>
  <c r="B1522" i="9" s="1"/>
  <c r="O1520" i="4" s="1"/>
  <c r="M1520" i="4" s="1"/>
  <c r="A1521" i="9"/>
  <c r="B1521" i="9" s="1"/>
  <c r="O1519" i="4" s="1"/>
  <c r="M1519" i="4" s="1"/>
  <c r="A1520" i="9"/>
  <c r="B1520" i="9" s="1"/>
  <c r="O1518" i="4" s="1"/>
  <c r="M1518" i="4" s="1"/>
  <c r="A1519" i="9"/>
  <c r="B1519" i="9" s="1"/>
  <c r="O1517" i="4" s="1"/>
  <c r="M1517" i="4" s="1"/>
  <c r="A1518" i="9"/>
  <c r="B1518" i="9" s="1"/>
  <c r="O1516" i="4" s="1"/>
  <c r="M1516" i="4" s="1"/>
  <c r="A1517" i="9"/>
  <c r="B1517" i="9" s="1"/>
  <c r="O1515" i="4" s="1"/>
  <c r="M1515" i="4" s="1"/>
  <c r="A1516" i="9"/>
  <c r="B1516" i="9" s="1"/>
  <c r="O1514" i="4" s="1"/>
  <c r="M1514" i="4" s="1"/>
  <c r="A1515" i="9"/>
  <c r="B1515" i="9" s="1"/>
  <c r="O1513" i="4" s="1"/>
  <c r="M1513" i="4" s="1"/>
  <c r="A1514" i="9"/>
  <c r="B1514" i="9" s="1"/>
  <c r="O1512" i="4" s="1"/>
  <c r="M1512" i="4" s="1"/>
  <c r="A1513" i="9"/>
  <c r="B1513" i="9" s="1"/>
  <c r="O1511" i="4" s="1"/>
  <c r="M1511" i="4" s="1"/>
  <c r="A1512" i="9"/>
  <c r="B1512" i="9" s="1"/>
  <c r="O1510" i="4" s="1"/>
  <c r="M1510" i="4" s="1"/>
  <c r="A1511" i="9"/>
  <c r="B1511" i="9" s="1"/>
  <c r="O1509" i="4" s="1"/>
  <c r="M1509" i="4" s="1"/>
  <c r="A1510" i="9"/>
  <c r="B1510" i="9" s="1"/>
  <c r="O1508" i="4" s="1"/>
  <c r="M1508" i="4" s="1"/>
  <c r="A1509" i="9"/>
  <c r="B1509" i="9" s="1"/>
  <c r="O1507" i="4" s="1"/>
  <c r="M1507" i="4" s="1"/>
  <c r="A1508" i="9"/>
  <c r="B1508" i="9" s="1"/>
  <c r="O1506" i="4" s="1"/>
  <c r="M1506" i="4" s="1"/>
  <c r="A1507" i="9"/>
  <c r="B1507" i="9" s="1"/>
  <c r="O1505" i="4" s="1"/>
  <c r="M1505" i="4" s="1"/>
  <c r="A1506" i="9"/>
  <c r="B1506" i="9" s="1"/>
  <c r="O1504" i="4" s="1"/>
  <c r="M1504" i="4" s="1"/>
  <c r="A1505" i="9"/>
  <c r="B1505" i="9" s="1"/>
  <c r="O1503" i="4" s="1"/>
  <c r="M1503" i="4" s="1"/>
  <c r="A1504" i="9"/>
  <c r="B1504" i="9" s="1"/>
  <c r="O1502" i="4" s="1"/>
  <c r="M1502" i="4" s="1"/>
  <c r="A1503" i="9"/>
  <c r="B1503" i="9" s="1"/>
  <c r="O1501" i="4" s="1"/>
  <c r="M1501" i="4" s="1"/>
  <c r="A1502" i="9"/>
  <c r="B1502" i="9" s="1"/>
  <c r="O1500" i="4" s="1"/>
  <c r="M1500" i="4" s="1"/>
  <c r="A1501" i="9"/>
  <c r="B1501" i="9" s="1"/>
  <c r="O1499" i="4" s="1"/>
  <c r="M1499" i="4" s="1"/>
  <c r="A1500" i="9"/>
  <c r="B1500" i="9" s="1"/>
  <c r="O1498" i="4" s="1"/>
  <c r="M1498" i="4" s="1"/>
  <c r="A1499" i="9"/>
  <c r="B1499" i="9" s="1"/>
  <c r="O1497" i="4" s="1"/>
  <c r="M1497" i="4" s="1"/>
  <c r="A1498" i="9"/>
  <c r="B1498" i="9" s="1"/>
  <c r="O1496" i="4" s="1"/>
  <c r="M1496" i="4" s="1"/>
  <c r="A1497" i="9"/>
  <c r="B1497" i="9" s="1"/>
  <c r="O1495" i="4" s="1"/>
  <c r="M1495" i="4" s="1"/>
  <c r="A1496" i="9"/>
  <c r="B1496" i="9" s="1"/>
  <c r="O1494" i="4" s="1"/>
  <c r="M1494" i="4" s="1"/>
  <c r="A1495" i="9"/>
  <c r="B1495" i="9" s="1"/>
  <c r="O1493" i="4" s="1"/>
  <c r="M1493" i="4" s="1"/>
  <c r="A1494" i="9"/>
  <c r="B1494" i="9" s="1"/>
  <c r="O1492" i="4" s="1"/>
  <c r="M1492" i="4" s="1"/>
  <c r="A1493" i="9"/>
  <c r="B1493" i="9" s="1"/>
  <c r="O1491" i="4" s="1"/>
  <c r="M1491" i="4" s="1"/>
  <c r="A1492" i="9"/>
  <c r="B1492" i="9" s="1"/>
  <c r="O1490" i="4" s="1"/>
  <c r="M1490" i="4" s="1"/>
  <c r="A1491" i="9"/>
  <c r="B1491" i="9" s="1"/>
  <c r="O1489" i="4" s="1"/>
  <c r="M1489" i="4" s="1"/>
  <c r="A1490" i="9"/>
  <c r="B1490" i="9" s="1"/>
  <c r="O1488" i="4" s="1"/>
  <c r="M1488" i="4" s="1"/>
  <c r="A1489" i="9"/>
  <c r="B1489" i="9" s="1"/>
  <c r="O1487" i="4" s="1"/>
  <c r="M1487" i="4" s="1"/>
  <c r="A1488" i="9"/>
  <c r="B1488" i="9" s="1"/>
  <c r="O1486" i="4" s="1"/>
  <c r="M1486" i="4" s="1"/>
  <c r="A1487" i="9"/>
  <c r="B1487" i="9" s="1"/>
  <c r="O1485" i="4" s="1"/>
  <c r="M1485" i="4" s="1"/>
  <c r="A1486" i="9"/>
  <c r="B1486" i="9" s="1"/>
  <c r="O1484" i="4" s="1"/>
  <c r="M1484" i="4" s="1"/>
  <c r="A1485" i="9"/>
  <c r="B1485" i="9" s="1"/>
  <c r="O1483" i="4" s="1"/>
  <c r="M1483" i="4" s="1"/>
  <c r="A1484" i="9"/>
  <c r="B1484" i="9" s="1"/>
  <c r="O1482" i="4" s="1"/>
  <c r="M1482" i="4" s="1"/>
  <c r="A1483" i="9"/>
  <c r="B1483" i="9" s="1"/>
  <c r="O1481" i="4" s="1"/>
  <c r="M1481" i="4" s="1"/>
  <c r="A1482" i="9"/>
  <c r="B1482" i="9" s="1"/>
  <c r="O1480" i="4" s="1"/>
  <c r="M1480" i="4" s="1"/>
  <c r="A1481" i="9"/>
  <c r="B1481" i="9" s="1"/>
  <c r="O1479" i="4" s="1"/>
  <c r="M1479" i="4" s="1"/>
  <c r="A1480" i="9"/>
  <c r="B1480" i="9" s="1"/>
  <c r="O1478" i="4" s="1"/>
  <c r="M1478" i="4" s="1"/>
  <c r="A1479" i="9"/>
  <c r="B1479" i="9" s="1"/>
  <c r="O1477" i="4" s="1"/>
  <c r="M1477" i="4" s="1"/>
  <c r="A1478" i="9"/>
  <c r="B1478" i="9" s="1"/>
  <c r="O1476" i="4" s="1"/>
  <c r="M1476" i="4" s="1"/>
  <c r="A1477" i="9"/>
  <c r="B1477" i="9" s="1"/>
  <c r="O1475" i="4" s="1"/>
  <c r="M1475" i="4" s="1"/>
  <c r="A1476" i="9"/>
  <c r="B1476" i="9" s="1"/>
  <c r="O1474" i="4" s="1"/>
  <c r="M1474" i="4" s="1"/>
  <c r="A1475" i="9"/>
  <c r="B1475" i="9" s="1"/>
  <c r="O1473" i="4" s="1"/>
  <c r="M1473" i="4" s="1"/>
  <c r="A1474" i="9"/>
  <c r="B1474" i="9" s="1"/>
  <c r="O1472" i="4" s="1"/>
  <c r="M1472" i="4" s="1"/>
  <c r="A1473" i="9"/>
  <c r="B1473" i="9" s="1"/>
  <c r="O1471" i="4" s="1"/>
  <c r="M1471" i="4" s="1"/>
  <c r="A1472" i="9"/>
  <c r="B1472" i="9" s="1"/>
  <c r="O1470" i="4" s="1"/>
  <c r="M1470" i="4" s="1"/>
  <c r="A1471" i="9"/>
  <c r="B1471" i="9" s="1"/>
  <c r="O1469" i="4" s="1"/>
  <c r="M1469" i="4" s="1"/>
  <c r="A1470" i="9"/>
  <c r="B1470" i="9" s="1"/>
  <c r="O1468" i="4" s="1"/>
  <c r="M1468" i="4" s="1"/>
  <c r="A1469" i="9"/>
  <c r="B1469" i="9" s="1"/>
  <c r="O1467" i="4" s="1"/>
  <c r="M1467" i="4" s="1"/>
  <c r="A1468" i="9"/>
  <c r="B1468" i="9" s="1"/>
  <c r="O1466" i="4" s="1"/>
  <c r="M1466" i="4" s="1"/>
  <c r="A1467" i="9"/>
  <c r="B1467" i="9" s="1"/>
  <c r="O1465" i="4" s="1"/>
  <c r="M1465" i="4" s="1"/>
  <c r="A1466" i="9"/>
  <c r="B1466" i="9" s="1"/>
  <c r="O1464" i="4" s="1"/>
  <c r="M1464" i="4" s="1"/>
  <c r="A1465" i="9"/>
  <c r="B1465" i="9" s="1"/>
  <c r="O1463" i="4" s="1"/>
  <c r="M1463" i="4" s="1"/>
  <c r="A1464" i="9"/>
  <c r="B1464" i="9" s="1"/>
  <c r="O1462" i="4" s="1"/>
  <c r="M1462" i="4" s="1"/>
  <c r="A1463" i="9"/>
  <c r="B1463" i="9" s="1"/>
  <c r="O1461" i="4" s="1"/>
  <c r="M1461" i="4" s="1"/>
  <c r="A1462" i="9"/>
  <c r="B1462" i="9" s="1"/>
  <c r="O1460" i="4" s="1"/>
  <c r="M1460" i="4" s="1"/>
  <c r="A1461" i="9"/>
  <c r="B1461" i="9" s="1"/>
  <c r="O1459" i="4" s="1"/>
  <c r="M1459" i="4" s="1"/>
  <c r="A1460" i="9"/>
  <c r="B1460" i="9" s="1"/>
  <c r="O1458" i="4" s="1"/>
  <c r="M1458" i="4" s="1"/>
  <c r="A1459" i="9"/>
  <c r="B1459" i="9" s="1"/>
  <c r="O1457" i="4" s="1"/>
  <c r="M1457" i="4" s="1"/>
  <c r="A1458" i="9"/>
  <c r="B1458" i="9" s="1"/>
  <c r="O1456" i="4" s="1"/>
  <c r="M1456" i="4" s="1"/>
  <c r="A1457" i="9"/>
  <c r="B1457" i="9" s="1"/>
  <c r="O1455" i="4" s="1"/>
  <c r="M1455" i="4" s="1"/>
  <c r="A1456" i="9"/>
  <c r="B1456" i="9" s="1"/>
  <c r="O1454" i="4" s="1"/>
  <c r="M1454" i="4" s="1"/>
  <c r="A1455" i="9"/>
  <c r="B1455" i="9" s="1"/>
  <c r="O1453" i="4" s="1"/>
  <c r="M1453" i="4" s="1"/>
  <c r="A1454" i="9"/>
  <c r="B1454" i="9" s="1"/>
  <c r="O1452" i="4" s="1"/>
  <c r="M1452" i="4" s="1"/>
  <c r="A1453" i="9"/>
  <c r="B1453" i="9" s="1"/>
  <c r="O1451" i="4" s="1"/>
  <c r="M1451" i="4" s="1"/>
  <c r="A1452" i="9"/>
  <c r="B1452" i="9" s="1"/>
  <c r="O1450" i="4" s="1"/>
  <c r="M1450" i="4" s="1"/>
  <c r="A1451" i="9"/>
  <c r="B1451" i="9" s="1"/>
  <c r="O1449" i="4" s="1"/>
  <c r="M1449" i="4" s="1"/>
  <c r="A1450" i="9"/>
  <c r="B1450" i="9" s="1"/>
  <c r="O1448" i="4" s="1"/>
  <c r="M1448" i="4" s="1"/>
  <c r="A1449" i="9"/>
  <c r="B1449" i="9" s="1"/>
  <c r="O1447" i="4" s="1"/>
  <c r="M1447" i="4" s="1"/>
  <c r="A1448" i="9"/>
  <c r="B1448" i="9" s="1"/>
  <c r="O1446" i="4" s="1"/>
  <c r="M1446" i="4" s="1"/>
  <c r="A1447" i="9"/>
  <c r="B1447" i="9" s="1"/>
  <c r="O1445" i="4" s="1"/>
  <c r="M1445" i="4" s="1"/>
  <c r="A1446" i="9"/>
  <c r="B1446" i="9" s="1"/>
  <c r="O1444" i="4" s="1"/>
  <c r="M1444" i="4" s="1"/>
  <c r="A1445" i="9"/>
  <c r="B1445" i="9" s="1"/>
  <c r="O1443" i="4" s="1"/>
  <c r="M1443" i="4" s="1"/>
  <c r="A1444" i="9"/>
  <c r="B1444" i="9" s="1"/>
  <c r="O1442" i="4" s="1"/>
  <c r="M1442" i="4" s="1"/>
  <c r="A1443" i="9"/>
  <c r="B1443" i="9" s="1"/>
  <c r="O1441" i="4" s="1"/>
  <c r="M1441" i="4" s="1"/>
  <c r="A1442" i="9"/>
  <c r="B1442" i="9" s="1"/>
  <c r="O1440" i="4" s="1"/>
  <c r="M1440" i="4" s="1"/>
  <c r="A1441" i="9"/>
  <c r="B1441" i="9" s="1"/>
  <c r="O1439" i="4" s="1"/>
  <c r="M1439" i="4" s="1"/>
  <c r="A1440" i="9"/>
  <c r="B1440" i="9" s="1"/>
  <c r="O1438" i="4" s="1"/>
  <c r="M1438" i="4" s="1"/>
  <c r="A1439" i="9"/>
  <c r="B1439" i="9" s="1"/>
  <c r="O1437" i="4" s="1"/>
  <c r="M1437" i="4" s="1"/>
  <c r="A1438" i="9"/>
  <c r="B1438" i="9" s="1"/>
  <c r="O1436" i="4" s="1"/>
  <c r="M1436" i="4" s="1"/>
  <c r="A1437" i="9"/>
  <c r="B1437" i="9" s="1"/>
  <c r="O1435" i="4" s="1"/>
  <c r="M1435" i="4" s="1"/>
  <c r="A1436" i="9"/>
  <c r="B1436" i="9" s="1"/>
  <c r="O1434" i="4" s="1"/>
  <c r="M1434" i="4" s="1"/>
  <c r="A1435" i="9"/>
  <c r="B1435" i="9" s="1"/>
  <c r="O1433" i="4" s="1"/>
  <c r="M1433" i="4" s="1"/>
  <c r="A1434" i="9"/>
  <c r="B1434" i="9" s="1"/>
  <c r="O1432" i="4" s="1"/>
  <c r="M1432" i="4" s="1"/>
  <c r="A1433" i="9"/>
  <c r="B1433" i="9" s="1"/>
  <c r="O1431" i="4" s="1"/>
  <c r="M1431" i="4" s="1"/>
  <c r="A1432" i="9"/>
  <c r="B1432" i="9" s="1"/>
  <c r="O1430" i="4" s="1"/>
  <c r="M1430" i="4" s="1"/>
  <c r="A1431" i="9"/>
  <c r="B1431" i="9" s="1"/>
  <c r="O1429" i="4" s="1"/>
  <c r="M1429" i="4" s="1"/>
  <c r="A1430" i="9"/>
  <c r="B1430" i="9" s="1"/>
  <c r="O1428" i="4" s="1"/>
  <c r="M1428" i="4" s="1"/>
  <c r="A1429" i="9"/>
  <c r="B1429" i="9" s="1"/>
  <c r="O1427" i="4" s="1"/>
  <c r="M1427" i="4" s="1"/>
  <c r="A1428" i="9"/>
  <c r="B1428" i="9" s="1"/>
  <c r="O1426" i="4" s="1"/>
  <c r="M1426" i="4" s="1"/>
  <c r="A1427" i="9"/>
  <c r="B1427" i="9" s="1"/>
  <c r="O1425" i="4" s="1"/>
  <c r="M1425" i="4" s="1"/>
  <c r="A1426" i="9"/>
  <c r="B1426" i="9" s="1"/>
  <c r="O1424" i="4" s="1"/>
  <c r="M1424" i="4" s="1"/>
  <c r="A1425" i="9"/>
  <c r="B1425" i="9" s="1"/>
  <c r="O1423" i="4" s="1"/>
  <c r="M1423" i="4" s="1"/>
  <c r="A1424" i="9"/>
  <c r="B1424" i="9" s="1"/>
  <c r="O1422" i="4" s="1"/>
  <c r="M1422" i="4" s="1"/>
  <c r="A1423" i="9"/>
  <c r="B1423" i="9" s="1"/>
  <c r="O1421" i="4" s="1"/>
  <c r="M1421" i="4" s="1"/>
  <c r="A1422" i="9"/>
  <c r="B1422" i="9" s="1"/>
  <c r="O1420" i="4" s="1"/>
  <c r="M1420" i="4" s="1"/>
  <c r="A1421" i="9"/>
  <c r="B1421" i="9" s="1"/>
  <c r="O1419" i="4" s="1"/>
  <c r="M1419" i="4" s="1"/>
  <c r="A1420" i="9"/>
  <c r="B1420" i="9" s="1"/>
  <c r="O1418" i="4" s="1"/>
  <c r="M1418" i="4" s="1"/>
  <c r="A1419" i="9"/>
  <c r="B1419" i="9" s="1"/>
  <c r="O1417" i="4" s="1"/>
  <c r="M1417" i="4" s="1"/>
  <c r="A1418" i="9"/>
  <c r="B1418" i="9" s="1"/>
  <c r="O1416" i="4" s="1"/>
  <c r="M1416" i="4" s="1"/>
  <c r="A1417" i="9"/>
  <c r="B1417" i="9" s="1"/>
  <c r="O1415" i="4" s="1"/>
  <c r="M1415" i="4" s="1"/>
  <c r="A1416" i="9"/>
  <c r="B1416" i="9" s="1"/>
  <c r="O1414" i="4" s="1"/>
  <c r="M1414" i="4" s="1"/>
  <c r="A1415" i="9"/>
  <c r="B1415" i="9" s="1"/>
  <c r="O1413" i="4" s="1"/>
  <c r="M1413" i="4" s="1"/>
  <c r="A1414" i="9"/>
  <c r="B1414" i="9" s="1"/>
  <c r="O1412" i="4" s="1"/>
  <c r="M1412" i="4" s="1"/>
  <c r="A1413" i="9"/>
  <c r="B1413" i="9" s="1"/>
  <c r="O1411" i="4" s="1"/>
  <c r="M1411" i="4" s="1"/>
  <c r="A1412" i="9"/>
  <c r="B1412" i="9" s="1"/>
  <c r="O1410" i="4" s="1"/>
  <c r="M1410" i="4" s="1"/>
  <c r="A1411" i="9"/>
  <c r="B1411" i="9" s="1"/>
  <c r="O1409" i="4" s="1"/>
  <c r="M1409" i="4" s="1"/>
  <c r="A1410" i="9"/>
  <c r="B1410" i="9" s="1"/>
  <c r="O1408" i="4" s="1"/>
  <c r="M1408" i="4" s="1"/>
  <c r="A1409" i="9"/>
  <c r="B1409" i="9" s="1"/>
  <c r="O1407" i="4" s="1"/>
  <c r="M1407" i="4" s="1"/>
  <c r="A1408" i="9"/>
  <c r="B1408" i="9" s="1"/>
  <c r="O1406" i="4" s="1"/>
  <c r="M1406" i="4" s="1"/>
  <c r="A1407" i="9"/>
  <c r="B1407" i="9" s="1"/>
  <c r="O1405" i="4" s="1"/>
  <c r="M1405" i="4" s="1"/>
  <c r="A1406" i="9"/>
  <c r="B1406" i="9" s="1"/>
  <c r="O1404" i="4" s="1"/>
  <c r="M1404" i="4" s="1"/>
  <c r="A1405" i="9"/>
  <c r="B1405" i="9" s="1"/>
  <c r="O1403" i="4" s="1"/>
  <c r="M1403" i="4" s="1"/>
  <c r="A1404" i="9"/>
  <c r="B1404" i="9" s="1"/>
  <c r="O1402" i="4" s="1"/>
  <c r="M1402" i="4" s="1"/>
  <c r="A1403" i="9"/>
  <c r="B1403" i="9" s="1"/>
  <c r="O1401" i="4" s="1"/>
  <c r="M1401" i="4" s="1"/>
  <c r="A1402" i="9"/>
  <c r="B1402" i="9" s="1"/>
  <c r="O1400" i="4" s="1"/>
  <c r="M1400" i="4" s="1"/>
  <c r="A1401" i="9"/>
  <c r="B1401" i="9" s="1"/>
  <c r="O1399" i="4" s="1"/>
  <c r="M1399" i="4" s="1"/>
  <c r="A1400" i="9"/>
  <c r="B1400" i="9" s="1"/>
  <c r="O1398" i="4" s="1"/>
  <c r="M1398" i="4" s="1"/>
  <c r="A1399" i="9"/>
  <c r="B1399" i="9" s="1"/>
  <c r="O1397" i="4" s="1"/>
  <c r="M1397" i="4" s="1"/>
  <c r="A1398" i="9"/>
  <c r="B1398" i="9" s="1"/>
  <c r="O1396" i="4" s="1"/>
  <c r="M1396" i="4" s="1"/>
  <c r="A1397" i="9"/>
  <c r="B1397" i="9" s="1"/>
  <c r="O1395" i="4" s="1"/>
  <c r="M1395" i="4" s="1"/>
  <c r="A1396" i="9"/>
  <c r="B1396" i="9" s="1"/>
  <c r="O1394" i="4" s="1"/>
  <c r="M1394" i="4" s="1"/>
  <c r="A1395" i="9"/>
  <c r="B1395" i="9" s="1"/>
  <c r="O1393" i="4" s="1"/>
  <c r="M1393" i="4" s="1"/>
  <c r="A1394" i="9"/>
  <c r="B1394" i="9" s="1"/>
  <c r="O1392" i="4" s="1"/>
  <c r="M1392" i="4" s="1"/>
  <c r="A1393" i="9"/>
  <c r="B1393" i="9" s="1"/>
  <c r="O1391" i="4" s="1"/>
  <c r="M1391" i="4" s="1"/>
  <c r="A1392" i="9"/>
  <c r="B1392" i="9" s="1"/>
  <c r="O1390" i="4" s="1"/>
  <c r="M1390" i="4" s="1"/>
  <c r="A1391" i="9"/>
  <c r="B1391" i="9" s="1"/>
  <c r="O1389" i="4" s="1"/>
  <c r="M1389" i="4" s="1"/>
  <c r="A1390" i="9"/>
  <c r="B1390" i="9" s="1"/>
  <c r="O1388" i="4" s="1"/>
  <c r="M1388" i="4" s="1"/>
  <c r="A1389" i="9"/>
  <c r="B1389" i="9" s="1"/>
  <c r="O1387" i="4" s="1"/>
  <c r="M1387" i="4" s="1"/>
  <c r="A1388" i="9"/>
  <c r="B1388" i="9" s="1"/>
  <c r="O1386" i="4" s="1"/>
  <c r="M1386" i="4" s="1"/>
  <c r="A1387" i="9"/>
  <c r="B1387" i="9" s="1"/>
  <c r="O1385" i="4" s="1"/>
  <c r="M1385" i="4" s="1"/>
  <c r="A1386" i="9"/>
  <c r="B1386" i="9" s="1"/>
  <c r="O1384" i="4" s="1"/>
  <c r="M1384" i="4" s="1"/>
  <c r="A1385" i="9"/>
  <c r="B1385" i="9" s="1"/>
  <c r="O1383" i="4" s="1"/>
  <c r="M1383" i="4" s="1"/>
  <c r="A1384" i="9"/>
  <c r="B1384" i="9" s="1"/>
  <c r="O1382" i="4" s="1"/>
  <c r="M1382" i="4" s="1"/>
  <c r="A1383" i="9"/>
  <c r="B1383" i="9" s="1"/>
  <c r="O1381" i="4" s="1"/>
  <c r="M1381" i="4" s="1"/>
  <c r="A1382" i="9"/>
  <c r="B1382" i="9" s="1"/>
  <c r="O1380" i="4" s="1"/>
  <c r="M1380" i="4" s="1"/>
  <c r="A1381" i="9"/>
  <c r="B1381" i="9" s="1"/>
  <c r="O1379" i="4" s="1"/>
  <c r="M1379" i="4" s="1"/>
  <c r="A1380" i="9"/>
  <c r="B1380" i="9" s="1"/>
  <c r="O1378" i="4" s="1"/>
  <c r="M1378" i="4" s="1"/>
  <c r="A1379" i="9"/>
  <c r="B1379" i="9" s="1"/>
  <c r="O1377" i="4" s="1"/>
  <c r="M1377" i="4" s="1"/>
  <c r="A1378" i="9"/>
  <c r="B1378" i="9" s="1"/>
  <c r="O1376" i="4" s="1"/>
  <c r="M1376" i="4" s="1"/>
  <c r="A1377" i="9"/>
  <c r="B1377" i="9" s="1"/>
  <c r="O1375" i="4" s="1"/>
  <c r="M1375" i="4" s="1"/>
  <c r="A1376" i="9"/>
  <c r="B1376" i="9" s="1"/>
  <c r="O1374" i="4" s="1"/>
  <c r="M1374" i="4" s="1"/>
  <c r="A1375" i="9"/>
  <c r="B1375" i="9" s="1"/>
  <c r="O1373" i="4" s="1"/>
  <c r="M1373" i="4" s="1"/>
  <c r="A1374" i="9"/>
  <c r="B1374" i="9" s="1"/>
  <c r="O1372" i="4" s="1"/>
  <c r="M1372" i="4" s="1"/>
  <c r="A1373" i="9"/>
  <c r="B1373" i="9" s="1"/>
  <c r="O1371" i="4" s="1"/>
  <c r="M1371" i="4" s="1"/>
  <c r="A1372" i="9"/>
  <c r="B1372" i="9" s="1"/>
  <c r="O1370" i="4" s="1"/>
  <c r="M1370" i="4" s="1"/>
  <c r="A1371" i="9"/>
  <c r="B1371" i="9" s="1"/>
  <c r="O1369" i="4" s="1"/>
  <c r="M1369" i="4" s="1"/>
  <c r="A1370" i="9"/>
  <c r="B1370" i="9" s="1"/>
  <c r="O1368" i="4" s="1"/>
  <c r="M1368" i="4" s="1"/>
  <c r="A1369" i="9"/>
  <c r="B1369" i="9" s="1"/>
  <c r="O1367" i="4" s="1"/>
  <c r="M1367" i="4" s="1"/>
  <c r="A1368" i="9"/>
  <c r="B1368" i="9" s="1"/>
  <c r="O1366" i="4" s="1"/>
  <c r="M1366" i="4" s="1"/>
  <c r="A1367" i="9"/>
  <c r="B1367" i="9" s="1"/>
  <c r="O1365" i="4" s="1"/>
  <c r="M1365" i="4" s="1"/>
  <c r="A1366" i="9"/>
  <c r="B1366" i="9" s="1"/>
  <c r="O1364" i="4" s="1"/>
  <c r="M1364" i="4" s="1"/>
  <c r="A1365" i="9"/>
  <c r="B1365" i="9" s="1"/>
  <c r="O1363" i="4" s="1"/>
  <c r="M1363" i="4" s="1"/>
  <c r="A1364" i="9"/>
  <c r="B1364" i="9" s="1"/>
  <c r="O1362" i="4" s="1"/>
  <c r="M1362" i="4" s="1"/>
  <c r="A1363" i="9"/>
  <c r="B1363" i="9" s="1"/>
  <c r="O1361" i="4" s="1"/>
  <c r="M1361" i="4" s="1"/>
  <c r="A1362" i="9"/>
  <c r="B1362" i="9" s="1"/>
  <c r="O1360" i="4" s="1"/>
  <c r="M1360" i="4" s="1"/>
  <c r="A1361" i="9"/>
  <c r="B1361" i="9" s="1"/>
  <c r="O1359" i="4" s="1"/>
  <c r="M1359" i="4" s="1"/>
  <c r="A1360" i="9"/>
  <c r="B1360" i="9" s="1"/>
  <c r="O1358" i="4" s="1"/>
  <c r="M1358" i="4" s="1"/>
  <c r="A1359" i="9"/>
  <c r="B1359" i="9" s="1"/>
  <c r="O1357" i="4" s="1"/>
  <c r="M1357" i="4" s="1"/>
  <c r="A1358" i="9"/>
  <c r="B1358" i="9" s="1"/>
  <c r="O1356" i="4" s="1"/>
  <c r="M1356" i="4" s="1"/>
  <c r="A1357" i="9"/>
  <c r="B1357" i="9" s="1"/>
  <c r="O1355" i="4" s="1"/>
  <c r="M1355" i="4" s="1"/>
  <c r="A1356" i="9"/>
  <c r="B1356" i="9" s="1"/>
  <c r="O1354" i="4" s="1"/>
  <c r="M1354" i="4" s="1"/>
  <c r="A1355" i="9"/>
  <c r="B1355" i="9" s="1"/>
  <c r="O1353" i="4" s="1"/>
  <c r="M1353" i="4" s="1"/>
  <c r="A1354" i="9"/>
  <c r="B1354" i="9" s="1"/>
  <c r="O1352" i="4" s="1"/>
  <c r="M1352" i="4" s="1"/>
  <c r="A1353" i="9"/>
  <c r="B1353" i="9" s="1"/>
  <c r="O1351" i="4" s="1"/>
  <c r="M1351" i="4" s="1"/>
  <c r="A1352" i="9"/>
  <c r="B1352" i="9" s="1"/>
  <c r="O1350" i="4" s="1"/>
  <c r="M1350" i="4" s="1"/>
  <c r="A1351" i="9"/>
  <c r="B1351" i="9" s="1"/>
  <c r="O1349" i="4" s="1"/>
  <c r="M1349" i="4" s="1"/>
  <c r="A1350" i="9"/>
  <c r="B1350" i="9" s="1"/>
  <c r="O1348" i="4" s="1"/>
  <c r="M1348" i="4" s="1"/>
  <c r="A1349" i="9"/>
  <c r="B1349" i="9" s="1"/>
  <c r="O1347" i="4" s="1"/>
  <c r="M1347" i="4" s="1"/>
  <c r="A1348" i="9"/>
  <c r="B1348" i="9" s="1"/>
  <c r="O1346" i="4" s="1"/>
  <c r="M1346" i="4" s="1"/>
  <c r="A1347" i="9"/>
  <c r="B1347" i="9" s="1"/>
  <c r="O1345" i="4" s="1"/>
  <c r="M1345" i="4" s="1"/>
  <c r="A1346" i="9"/>
  <c r="B1346" i="9" s="1"/>
  <c r="O1344" i="4" s="1"/>
  <c r="M1344" i="4" s="1"/>
  <c r="A1345" i="9"/>
  <c r="B1345" i="9" s="1"/>
  <c r="O1343" i="4" s="1"/>
  <c r="M1343" i="4" s="1"/>
  <c r="A1344" i="9"/>
  <c r="B1344" i="9" s="1"/>
  <c r="O1342" i="4" s="1"/>
  <c r="M1342" i="4" s="1"/>
  <c r="A1343" i="9"/>
  <c r="B1343" i="9" s="1"/>
  <c r="O1341" i="4" s="1"/>
  <c r="M1341" i="4" s="1"/>
  <c r="A1342" i="9"/>
  <c r="B1342" i="9" s="1"/>
  <c r="O1340" i="4" s="1"/>
  <c r="M1340" i="4" s="1"/>
  <c r="A1341" i="9"/>
  <c r="B1341" i="9" s="1"/>
  <c r="O1339" i="4" s="1"/>
  <c r="M1339" i="4" s="1"/>
  <c r="A1340" i="9"/>
  <c r="B1340" i="9" s="1"/>
  <c r="O1338" i="4" s="1"/>
  <c r="M1338" i="4" s="1"/>
  <c r="A1339" i="9"/>
  <c r="B1339" i="9" s="1"/>
  <c r="O1337" i="4" s="1"/>
  <c r="M1337" i="4" s="1"/>
  <c r="A1338" i="9"/>
  <c r="B1338" i="9" s="1"/>
  <c r="O1336" i="4" s="1"/>
  <c r="M1336" i="4" s="1"/>
  <c r="A1337" i="9"/>
  <c r="B1337" i="9" s="1"/>
  <c r="O1335" i="4" s="1"/>
  <c r="M1335" i="4" s="1"/>
  <c r="A1336" i="9"/>
  <c r="B1336" i="9" s="1"/>
  <c r="O1334" i="4" s="1"/>
  <c r="M1334" i="4" s="1"/>
  <c r="A1335" i="9"/>
  <c r="B1335" i="9" s="1"/>
  <c r="O1333" i="4" s="1"/>
  <c r="M1333" i="4" s="1"/>
  <c r="A1334" i="9"/>
  <c r="B1334" i="9" s="1"/>
  <c r="O1332" i="4" s="1"/>
  <c r="M1332" i="4" s="1"/>
  <c r="A1333" i="9"/>
  <c r="B1333" i="9" s="1"/>
  <c r="O1331" i="4" s="1"/>
  <c r="M1331" i="4" s="1"/>
  <c r="A1332" i="9"/>
  <c r="B1332" i="9" s="1"/>
  <c r="O1330" i="4" s="1"/>
  <c r="M1330" i="4" s="1"/>
  <c r="A1331" i="9"/>
  <c r="B1331" i="9" s="1"/>
  <c r="O1329" i="4" s="1"/>
  <c r="M1329" i="4" s="1"/>
  <c r="A1330" i="9"/>
  <c r="B1330" i="9" s="1"/>
  <c r="O1328" i="4" s="1"/>
  <c r="M1328" i="4" s="1"/>
  <c r="A1329" i="9"/>
  <c r="B1329" i="9" s="1"/>
  <c r="O1327" i="4" s="1"/>
  <c r="M1327" i="4" s="1"/>
  <c r="A1328" i="9"/>
  <c r="B1328" i="9" s="1"/>
  <c r="O1326" i="4" s="1"/>
  <c r="M1326" i="4" s="1"/>
  <c r="A1327" i="9"/>
  <c r="B1327" i="9" s="1"/>
  <c r="O1325" i="4" s="1"/>
  <c r="M1325" i="4" s="1"/>
  <c r="A1326" i="9"/>
  <c r="B1326" i="9" s="1"/>
  <c r="O1324" i="4" s="1"/>
  <c r="M1324" i="4" s="1"/>
  <c r="A1325" i="9"/>
  <c r="B1325" i="9" s="1"/>
  <c r="O1323" i="4" s="1"/>
  <c r="M1323" i="4" s="1"/>
  <c r="A1324" i="9"/>
  <c r="B1324" i="9" s="1"/>
  <c r="O1322" i="4" s="1"/>
  <c r="M1322" i="4" s="1"/>
  <c r="A1323" i="9"/>
  <c r="B1323" i="9" s="1"/>
  <c r="O1321" i="4" s="1"/>
  <c r="M1321" i="4" s="1"/>
  <c r="A1322" i="9"/>
  <c r="B1322" i="9" s="1"/>
  <c r="O1320" i="4" s="1"/>
  <c r="M1320" i="4" s="1"/>
  <c r="A1321" i="9"/>
  <c r="B1321" i="9" s="1"/>
  <c r="O1319" i="4" s="1"/>
  <c r="M1319" i="4" s="1"/>
  <c r="A1320" i="9"/>
  <c r="B1320" i="9" s="1"/>
  <c r="O1318" i="4" s="1"/>
  <c r="M1318" i="4" s="1"/>
  <c r="A1319" i="9"/>
  <c r="B1319" i="9" s="1"/>
  <c r="O1317" i="4" s="1"/>
  <c r="M1317" i="4" s="1"/>
  <c r="A1318" i="9"/>
  <c r="B1318" i="9" s="1"/>
  <c r="O1316" i="4" s="1"/>
  <c r="M1316" i="4" s="1"/>
  <c r="A1317" i="9"/>
  <c r="B1317" i="9" s="1"/>
  <c r="O1315" i="4" s="1"/>
  <c r="M1315" i="4" s="1"/>
  <c r="A1316" i="9"/>
  <c r="B1316" i="9" s="1"/>
  <c r="O1314" i="4" s="1"/>
  <c r="M1314" i="4" s="1"/>
  <c r="A1315" i="9"/>
  <c r="B1315" i="9" s="1"/>
  <c r="O1313" i="4" s="1"/>
  <c r="M1313" i="4" s="1"/>
  <c r="A1314" i="9"/>
  <c r="B1314" i="9" s="1"/>
  <c r="O1312" i="4" s="1"/>
  <c r="M1312" i="4" s="1"/>
  <c r="A1313" i="9"/>
  <c r="B1313" i="9" s="1"/>
  <c r="O1311" i="4" s="1"/>
  <c r="M1311" i="4" s="1"/>
  <c r="A1312" i="9"/>
  <c r="B1312" i="9" s="1"/>
  <c r="O1310" i="4" s="1"/>
  <c r="M1310" i="4" s="1"/>
  <c r="A1311" i="9"/>
  <c r="B1311" i="9" s="1"/>
  <c r="O1309" i="4" s="1"/>
  <c r="M1309" i="4" s="1"/>
  <c r="A1310" i="9"/>
  <c r="B1310" i="9" s="1"/>
  <c r="O1308" i="4" s="1"/>
  <c r="M1308" i="4" s="1"/>
  <c r="A1309" i="9"/>
  <c r="B1309" i="9" s="1"/>
  <c r="O1307" i="4" s="1"/>
  <c r="M1307" i="4" s="1"/>
  <c r="A1308" i="9"/>
  <c r="B1308" i="9" s="1"/>
  <c r="O1306" i="4" s="1"/>
  <c r="M1306" i="4" s="1"/>
  <c r="A1307" i="9"/>
  <c r="B1307" i="9" s="1"/>
  <c r="O1305" i="4" s="1"/>
  <c r="M1305" i="4" s="1"/>
  <c r="A1306" i="9"/>
  <c r="B1306" i="9" s="1"/>
  <c r="O1304" i="4" s="1"/>
  <c r="M1304" i="4" s="1"/>
  <c r="A1305" i="9"/>
  <c r="B1305" i="9" s="1"/>
  <c r="O1303" i="4" s="1"/>
  <c r="M1303" i="4" s="1"/>
  <c r="A1304" i="9"/>
  <c r="B1304" i="9" s="1"/>
  <c r="O1302" i="4" s="1"/>
  <c r="M1302" i="4" s="1"/>
  <c r="A1303" i="9"/>
  <c r="B1303" i="9" s="1"/>
  <c r="O1301" i="4" s="1"/>
  <c r="M1301" i="4" s="1"/>
  <c r="A1302" i="9"/>
  <c r="B1302" i="9" s="1"/>
  <c r="O1300" i="4" s="1"/>
  <c r="M1300" i="4" s="1"/>
  <c r="A1301" i="9"/>
  <c r="B1301" i="9" s="1"/>
  <c r="O1299" i="4" s="1"/>
  <c r="M1299" i="4" s="1"/>
  <c r="A1300" i="9"/>
  <c r="B1300" i="9" s="1"/>
  <c r="O1298" i="4" s="1"/>
  <c r="M1298" i="4" s="1"/>
  <c r="A1299" i="9"/>
  <c r="B1299" i="9" s="1"/>
  <c r="O1297" i="4" s="1"/>
  <c r="M1297" i="4" s="1"/>
  <c r="A1298" i="9"/>
  <c r="B1298" i="9" s="1"/>
  <c r="O1296" i="4" s="1"/>
  <c r="M1296" i="4" s="1"/>
  <c r="A1297" i="9"/>
  <c r="B1297" i="9" s="1"/>
  <c r="O1295" i="4" s="1"/>
  <c r="M1295" i="4" s="1"/>
  <c r="A1296" i="9"/>
  <c r="B1296" i="9" s="1"/>
  <c r="O1294" i="4" s="1"/>
  <c r="M1294" i="4" s="1"/>
  <c r="A1295" i="9"/>
  <c r="B1295" i="9" s="1"/>
  <c r="O1293" i="4" s="1"/>
  <c r="M1293" i="4" s="1"/>
  <c r="A1294" i="9"/>
  <c r="B1294" i="9" s="1"/>
  <c r="O1292" i="4" s="1"/>
  <c r="M1292" i="4" s="1"/>
  <c r="A1293" i="9"/>
  <c r="B1293" i="9" s="1"/>
  <c r="O1291" i="4" s="1"/>
  <c r="M1291" i="4" s="1"/>
  <c r="A1292" i="9"/>
  <c r="B1292" i="9" s="1"/>
  <c r="O1290" i="4" s="1"/>
  <c r="M1290" i="4" s="1"/>
  <c r="A1291" i="9"/>
  <c r="B1291" i="9" s="1"/>
  <c r="O1289" i="4" s="1"/>
  <c r="M1289" i="4" s="1"/>
  <c r="A1290" i="9"/>
  <c r="B1290" i="9" s="1"/>
  <c r="O1288" i="4" s="1"/>
  <c r="M1288" i="4" s="1"/>
  <c r="A1289" i="9"/>
  <c r="B1289" i="9" s="1"/>
  <c r="O1287" i="4" s="1"/>
  <c r="M1287" i="4" s="1"/>
  <c r="A1288" i="9"/>
  <c r="B1288" i="9" s="1"/>
  <c r="O1286" i="4" s="1"/>
  <c r="M1286" i="4" s="1"/>
  <c r="A1287" i="9"/>
  <c r="B1287" i="9" s="1"/>
  <c r="O1285" i="4" s="1"/>
  <c r="M1285" i="4" s="1"/>
  <c r="A1286" i="9"/>
  <c r="B1286" i="9" s="1"/>
  <c r="O1284" i="4" s="1"/>
  <c r="M1284" i="4" s="1"/>
  <c r="A1285" i="9"/>
  <c r="B1285" i="9" s="1"/>
  <c r="O1283" i="4" s="1"/>
  <c r="M1283" i="4" s="1"/>
  <c r="A1284" i="9"/>
  <c r="B1284" i="9" s="1"/>
  <c r="O1282" i="4" s="1"/>
  <c r="M1282" i="4" s="1"/>
  <c r="A1283" i="9"/>
  <c r="B1283" i="9" s="1"/>
  <c r="O1281" i="4" s="1"/>
  <c r="M1281" i="4" s="1"/>
  <c r="A1282" i="9"/>
  <c r="B1282" i="9" s="1"/>
  <c r="O1280" i="4" s="1"/>
  <c r="M1280" i="4" s="1"/>
  <c r="A1281" i="9"/>
  <c r="B1281" i="9" s="1"/>
  <c r="O1279" i="4" s="1"/>
  <c r="M1279" i="4" s="1"/>
  <c r="A1280" i="9"/>
  <c r="B1280" i="9" s="1"/>
  <c r="O1278" i="4" s="1"/>
  <c r="M1278" i="4" s="1"/>
  <c r="A1279" i="9"/>
  <c r="B1279" i="9" s="1"/>
  <c r="O1277" i="4" s="1"/>
  <c r="M1277" i="4" s="1"/>
  <c r="A1278" i="9"/>
  <c r="B1278" i="9" s="1"/>
  <c r="O1276" i="4" s="1"/>
  <c r="M1276" i="4" s="1"/>
  <c r="A1277" i="9"/>
  <c r="B1277" i="9" s="1"/>
  <c r="O1275" i="4" s="1"/>
  <c r="M1275" i="4" s="1"/>
  <c r="A1276" i="9"/>
  <c r="B1276" i="9" s="1"/>
  <c r="O1274" i="4" s="1"/>
  <c r="M1274" i="4" s="1"/>
  <c r="A1275" i="9"/>
  <c r="B1275" i="9" s="1"/>
  <c r="O1273" i="4" s="1"/>
  <c r="M1273" i="4" s="1"/>
  <c r="A1274" i="9"/>
  <c r="B1274" i="9" s="1"/>
  <c r="O1272" i="4" s="1"/>
  <c r="M1272" i="4" s="1"/>
  <c r="A1273" i="9"/>
  <c r="B1273" i="9" s="1"/>
  <c r="O1271" i="4" s="1"/>
  <c r="M1271" i="4" s="1"/>
  <c r="A1272" i="9"/>
  <c r="B1272" i="9" s="1"/>
  <c r="O1270" i="4" s="1"/>
  <c r="M1270" i="4" s="1"/>
  <c r="A1271" i="9"/>
  <c r="B1271" i="9" s="1"/>
  <c r="O1269" i="4" s="1"/>
  <c r="M1269" i="4" s="1"/>
  <c r="A1270" i="9"/>
  <c r="B1270" i="9" s="1"/>
  <c r="O1268" i="4" s="1"/>
  <c r="M1268" i="4" s="1"/>
  <c r="A1269" i="9"/>
  <c r="B1269" i="9" s="1"/>
  <c r="O1267" i="4" s="1"/>
  <c r="M1267" i="4" s="1"/>
  <c r="A1268" i="9"/>
  <c r="B1268" i="9" s="1"/>
  <c r="O1266" i="4" s="1"/>
  <c r="M1266" i="4" s="1"/>
  <c r="A1267" i="9"/>
  <c r="B1267" i="9" s="1"/>
  <c r="O1265" i="4" s="1"/>
  <c r="M1265" i="4" s="1"/>
  <c r="A1266" i="9"/>
  <c r="B1266" i="9" s="1"/>
  <c r="O1264" i="4" s="1"/>
  <c r="M1264" i="4" s="1"/>
  <c r="A1265" i="9"/>
  <c r="B1265" i="9" s="1"/>
  <c r="O1263" i="4" s="1"/>
  <c r="M1263" i="4" s="1"/>
  <c r="A1264" i="9"/>
  <c r="B1264" i="9" s="1"/>
  <c r="O1262" i="4" s="1"/>
  <c r="M1262" i="4" s="1"/>
  <c r="A1263" i="9"/>
  <c r="B1263" i="9" s="1"/>
  <c r="O1261" i="4" s="1"/>
  <c r="M1261" i="4" s="1"/>
  <c r="A1262" i="9"/>
  <c r="B1262" i="9" s="1"/>
  <c r="O1260" i="4" s="1"/>
  <c r="M1260" i="4" s="1"/>
  <c r="A1261" i="9"/>
  <c r="B1261" i="9" s="1"/>
  <c r="O1259" i="4" s="1"/>
  <c r="M1259" i="4" s="1"/>
  <c r="A1260" i="9"/>
  <c r="B1260" i="9" s="1"/>
  <c r="O1258" i="4" s="1"/>
  <c r="M1258" i="4" s="1"/>
  <c r="A1259" i="9"/>
  <c r="B1259" i="9" s="1"/>
  <c r="O1257" i="4" s="1"/>
  <c r="M1257" i="4" s="1"/>
  <c r="A1258" i="9"/>
  <c r="B1258" i="9" s="1"/>
  <c r="O1256" i="4" s="1"/>
  <c r="M1256" i="4" s="1"/>
  <c r="A1257" i="9"/>
  <c r="B1257" i="9" s="1"/>
  <c r="O1255" i="4" s="1"/>
  <c r="M1255" i="4" s="1"/>
  <c r="A1256" i="9"/>
  <c r="B1256" i="9" s="1"/>
  <c r="O1254" i="4" s="1"/>
  <c r="M1254" i="4" s="1"/>
  <c r="A1255" i="9"/>
  <c r="B1255" i="9" s="1"/>
  <c r="O1253" i="4" s="1"/>
  <c r="M1253" i="4" s="1"/>
  <c r="A1254" i="9"/>
  <c r="B1254" i="9" s="1"/>
  <c r="O1252" i="4" s="1"/>
  <c r="M1252" i="4" s="1"/>
  <c r="A1253" i="9"/>
  <c r="B1253" i="9" s="1"/>
  <c r="O1251" i="4" s="1"/>
  <c r="M1251" i="4" s="1"/>
  <c r="A1252" i="9"/>
  <c r="B1252" i="9" s="1"/>
  <c r="O1250" i="4" s="1"/>
  <c r="M1250" i="4" s="1"/>
  <c r="A1251" i="9"/>
  <c r="B1251" i="9" s="1"/>
  <c r="O1249" i="4" s="1"/>
  <c r="M1249" i="4" s="1"/>
  <c r="A1250" i="9"/>
  <c r="B1250" i="9" s="1"/>
  <c r="O1248" i="4" s="1"/>
  <c r="M1248" i="4" s="1"/>
  <c r="A1249" i="9"/>
  <c r="B1249" i="9" s="1"/>
  <c r="O1247" i="4" s="1"/>
  <c r="M1247" i="4" s="1"/>
  <c r="A1248" i="9"/>
  <c r="B1248" i="9" s="1"/>
  <c r="O1246" i="4" s="1"/>
  <c r="M1246" i="4" s="1"/>
  <c r="A1247" i="9"/>
  <c r="B1247" i="9" s="1"/>
  <c r="O1245" i="4" s="1"/>
  <c r="M1245" i="4" s="1"/>
  <c r="A1246" i="9"/>
  <c r="B1246" i="9" s="1"/>
  <c r="O1244" i="4" s="1"/>
  <c r="M1244" i="4" s="1"/>
  <c r="A1245" i="9"/>
  <c r="B1245" i="9" s="1"/>
  <c r="O1243" i="4" s="1"/>
  <c r="M1243" i="4" s="1"/>
  <c r="A1244" i="9"/>
  <c r="B1244" i="9" s="1"/>
  <c r="O1242" i="4" s="1"/>
  <c r="M1242" i="4" s="1"/>
  <c r="A1243" i="9"/>
  <c r="B1243" i="9" s="1"/>
  <c r="O1241" i="4" s="1"/>
  <c r="M1241" i="4" s="1"/>
  <c r="A1242" i="9"/>
  <c r="B1242" i="9" s="1"/>
  <c r="O1240" i="4" s="1"/>
  <c r="M1240" i="4" s="1"/>
  <c r="A1241" i="9"/>
  <c r="B1241" i="9" s="1"/>
  <c r="O1239" i="4" s="1"/>
  <c r="M1239" i="4" s="1"/>
  <c r="A1240" i="9"/>
  <c r="B1240" i="9" s="1"/>
  <c r="O1238" i="4" s="1"/>
  <c r="M1238" i="4" s="1"/>
  <c r="A1239" i="9"/>
  <c r="B1239" i="9" s="1"/>
  <c r="O1237" i="4" s="1"/>
  <c r="M1237" i="4" s="1"/>
  <c r="A1238" i="9"/>
  <c r="B1238" i="9" s="1"/>
  <c r="O1236" i="4" s="1"/>
  <c r="M1236" i="4" s="1"/>
  <c r="A1237" i="9"/>
  <c r="B1237" i="9" s="1"/>
  <c r="O1235" i="4" s="1"/>
  <c r="M1235" i="4" s="1"/>
  <c r="A1236" i="9"/>
  <c r="B1236" i="9" s="1"/>
  <c r="O1234" i="4" s="1"/>
  <c r="M1234" i="4" s="1"/>
  <c r="A1235" i="9"/>
  <c r="B1235" i="9" s="1"/>
  <c r="O1233" i="4" s="1"/>
  <c r="M1233" i="4" s="1"/>
  <c r="A1234" i="9"/>
  <c r="B1234" i="9" s="1"/>
  <c r="O1232" i="4" s="1"/>
  <c r="M1232" i="4" s="1"/>
  <c r="A1233" i="9"/>
  <c r="B1233" i="9" s="1"/>
  <c r="O1231" i="4" s="1"/>
  <c r="M1231" i="4" s="1"/>
  <c r="A1232" i="9"/>
  <c r="B1232" i="9" s="1"/>
  <c r="O1230" i="4" s="1"/>
  <c r="M1230" i="4" s="1"/>
  <c r="A1231" i="9"/>
  <c r="B1231" i="9" s="1"/>
  <c r="O1229" i="4" s="1"/>
  <c r="M1229" i="4" s="1"/>
  <c r="A1230" i="9"/>
  <c r="B1230" i="9" s="1"/>
  <c r="O1228" i="4" s="1"/>
  <c r="M1228" i="4" s="1"/>
  <c r="A1229" i="9"/>
  <c r="B1229" i="9" s="1"/>
  <c r="O1227" i="4" s="1"/>
  <c r="M1227" i="4" s="1"/>
  <c r="A1228" i="9"/>
  <c r="B1228" i="9" s="1"/>
  <c r="O1226" i="4" s="1"/>
  <c r="M1226" i="4" s="1"/>
  <c r="A1227" i="9"/>
  <c r="B1227" i="9" s="1"/>
  <c r="O1225" i="4" s="1"/>
  <c r="M1225" i="4" s="1"/>
  <c r="A1226" i="9"/>
  <c r="B1226" i="9" s="1"/>
  <c r="O1224" i="4" s="1"/>
  <c r="M1224" i="4" s="1"/>
  <c r="A1225" i="9"/>
  <c r="B1225" i="9" s="1"/>
  <c r="O1223" i="4" s="1"/>
  <c r="M1223" i="4" s="1"/>
  <c r="A1224" i="9"/>
  <c r="B1224" i="9" s="1"/>
  <c r="O1222" i="4" s="1"/>
  <c r="M1222" i="4" s="1"/>
  <c r="A1223" i="9"/>
  <c r="B1223" i="9" s="1"/>
  <c r="O1221" i="4" s="1"/>
  <c r="M1221" i="4" s="1"/>
  <c r="A1222" i="9"/>
  <c r="B1222" i="9" s="1"/>
  <c r="O1220" i="4" s="1"/>
  <c r="M1220" i="4" s="1"/>
  <c r="A1221" i="9"/>
  <c r="B1221" i="9" s="1"/>
  <c r="O1219" i="4" s="1"/>
  <c r="M1219" i="4" s="1"/>
  <c r="A1220" i="9"/>
  <c r="B1220" i="9" s="1"/>
  <c r="O1218" i="4" s="1"/>
  <c r="M1218" i="4" s="1"/>
  <c r="A1219" i="9"/>
  <c r="B1219" i="9" s="1"/>
  <c r="O1217" i="4" s="1"/>
  <c r="M1217" i="4" s="1"/>
  <c r="A1218" i="9"/>
  <c r="B1218" i="9" s="1"/>
  <c r="O1216" i="4" s="1"/>
  <c r="M1216" i="4" s="1"/>
  <c r="A1217" i="9"/>
  <c r="B1217" i="9" s="1"/>
  <c r="O1215" i="4" s="1"/>
  <c r="M1215" i="4" s="1"/>
  <c r="A1216" i="9"/>
  <c r="B1216" i="9" s="1"/>
  <c r="O1214" i="4" s="1"/>
  <c r="M1214" i="4" s="1"/>
  <c r="A1215" i="9"/>
  <c r="B1215" i="9" s="1"/>
  <c r="O1213" i="4" s="1"/>
  <c r="M1213" i="4" s="1"/>
  <c r="A1214" i="9"/>
  <c r="B1214" i="9" s="1"/>
  <c r="O1212" i="4" s="1"/>
  <c r="M1212" i="4" s="1"/>
  <c r="A1213" i="9"/>
  <c r="B1213" i="9" s="1"/>
  <c r="O1211" i="4" s="1"/>
  <c r="M1211" i="4" s="1"/>
  <c r="A1212" i="9"/>
  <c r="B1212" i="9" s="1"/>
  <c r="O1210" i="4" s="1"/>
  <c r="M1210" i="4" s="1"/>
  <c r="A1211" i="9"/>
  <c r="B1211" i="9" s="1"/>
  <c r="O1209" i="4" s="1"/>
  <c r="M1209" i="4" s="1"/>
  <c r="A1210" i="9"/>
  <c r="B1210" i="9" s="1"/>
  <c r="O1208" i="4" s="1"/>
  <c r="M1208" i="4" s="1"/>
  <c r="A1209" i="9"/>
  <c r="B1209" i="9" s="1"/>
  <c r="O1207" i="4" s="1"/>
  <c r="M1207" i="4" s="1"/>
  <c r="A1208" i="9"/>
  <c r="B1208" i="9" s="1"/>
  <c r="O1206" i="4" s="1"/>
  <c r="M1206" i="4" s="1"/>
  <c r="A1207" i="9"/>
  <c r="B1207" i="9" s="1"/>
  <c r="O1205" i="4" s="1"/>
  <c r="M1205" i="4" s="1"/>
  <c r="A1206" i="9"/>
  <c r="B1206" i="9" s="1"/>
  <c r="O1204" i="4" s="1"/>
  <c r="M1204" i="4" s="1"/>
  <c r="A1205" i="9"/>
  <c r="B1205" i="9" s="1"/>
  <c r="O1203" i="4" s="1"/>
  <c r="M1203" i="4" s="1"/>
  <c r="A1204" i="9"/>
  <c r="B1204" i="9" s="1"/>
  <c r="O1202" i="4" s="1"/>
  <c r="M1202" i="4" s="1"/>
  <c r="A1203" i="9"/>
  <c r="B1203" i="9" s="1"/>
  <c r="O1201" i="4" s="1"/>
  <c r="M1201" i="4" s="1"/>
  <c r="A1202" i="9"/>
  <c r="B1202" i="9" s="1"/>
  <c r="O1200" i="4" s="1"/>
  <c r="M1200" i="4" s="1"/>
  <c r="A1201" i="9"/>
  <c r="B1201" i="9" s="1"/>
  <c r="O1199" i="4" s="1"/>
  <c r="M1199" i="4" s="1"/>
  <c r="A1200" i="9"/>
  <c r="B1200" i="9" s="1"/>
  <c r="O1198" i="4" s="1"/>
  <c r="M1198" i="4" s="1"/>
  <c r="A1199" i="9"/>
  <c r="B1199" i="9" s="1"/>
  <c r="O1197" i="4" s="1"/>
  <c r="M1197" i="4" s="1"/>
  <c r="A1198" i="9"/>
  <c r="B1198" i="9" s="1"/>
  <c r="O1196" i="4" s="1"/>
  <c r="M1196" i="4" s="1"/>
  <c r="A1197" i="9"/>
  <c r="B1197" i="9" s="1"/>
  <c r="O1195" i="4" s="1"/>
  <c r="M1195" i="4" s="1"/>
  <c r="A1196" i="9"/>
  <c r="B1196" i="9" s="1"/>
  <c r="O1194" i="4" s="1"/>
  <c r="M1194" i="4" s="1"/>
  <c r="A1195" i="9"/>
  <c r="B1195" i="9" s="1"/>
  <c r="O1193" i="4" s="1"/>
  <c r="M1193" i="4" s="1"/>
  <c r="A1194" i="9"/>
  <c r="B1194" i="9" s="1"/>
  <c r="O1192" i="4" s="1"/>
  <c r="M1192" i="4" s="1"/>
  <c r="A1193" i="9"/>
  <c r="B1193" i="9" s="1"/>
  <c r="O1191" i="4" s="1"/>
  <c r="M1191" i="4" s="1"/>
  <c r="A1192" i="9"/>
  <c r="B1192" i="9" s="1"/>
  <c r="O1190" i="4" s="1"/>
  <c r="M1190" i="4" s="1"/>
  <c r="A1191" i="9"/>
  <c r="B1191" i="9" s="1"/>
  <c r="O1189" i="4" s="1"/>
  <c r="M1189" i="4" s="1"/>
  <c r="A1190" i="9"/>
  <c r="B1190" i="9" s="1"/>
  <c r="O1188" i="4" s="1"/>
  <c r="M1188" i="4" s="1"/>
  <c r="A1189" i="9"/>
  <c r="B1189" i="9" s="1"/>
  <c r="O1187" i="4" s="1"/>
  <c r="M1187" i="4" s="1"/>
  <c r="A1188" i="9"/>
  <c r="B1188" i="9" s="1"/>
  <c r="O1186" i="4" s="1"/>
  <c r="M1186" i="4" s="1"/>
  <c r="A1187" i="9"/>
  <c r="B1187" i="9" s="1"/>
  <c r="O1185" i="4" s="1"/>
  <c r="M1185" i="4" s="1"/>
  <c r="A1186" i="9"/>
  <c r="B1186" i="9" s="1"/>
  <c r="O1184" i="4" s="1"/>
  <c r="M1184" i="4" s="1"/>
  <c r="A1185" i="9"/>
  <c r="B1185" i="9" s="1"/>
  <c r="O1183" i="4" s="1"/>
  <c r="M1183" i="4" s="1"/>
  <c r="A1184" i="9"/>
  <c r="B1184" i="9" s="1"/>
  <c r="O1182" i="4" s="1"/>
  <c r="M1182" i="4" s="1"/>
  <c r="A1183" i="9"/>
  <c r="B1183" i="9" s="1"/>
  <c r="O1181" i="4" s="1"/>
  <c r="M1181" i="4" s="1"/>
  <c r="A1182" i="9"/>
  <c r="B1182" i="9" s="1"/>
  <c r="O1180" i="4" s="1"/>
  <c r="M1180" i="4" s="1"/>
  <c r="A1181" i="9"/>
  <c r="B1181" i="9" s="1"/>
  <c r="O1179" i="4" s="1"/>
  <c r="M1179" i="4" s="1"/>
  <c r="A1180" i="9"/>
  <c r="B1180" i="9" s="1"/>
  <c r="O1178" i="4" s="1"/>
  <c r="M1178" i="4" s="1"/>
  <c r="A1179" i="9"/>
  <c r="B1179" i="9" s="1"/>
  <c r="O1177" i="4" s="1"/>
  <c r="M1177" i="4" s="1"/>
  <c r="A1178" i="9"/>
  <c r="B1178" i="9" s="1"/>
  <c r="O1176" i="4" s="1"/>
  <c r="M1176" i="4" s="1"/>
  <c r="A1177" i="9"/>
  <c r="B1177" i="9" s="1"/>
  <c r="O1175" i="4" s="1"/>
  <c r="M1175" i="4" s="1"/>
  <c r="A1176" i="9"/>
  <c r="B1176" i="9" s="1"/>
  <c r="O1174" i="4" s="1"/>
  <c r="M1174" i="4" s="1"/>
  <c r="A1175" i="9"/>
  <c r="B1175" i="9" s="1"/>
  <c r="O1173" i="4" s="1"/>
  <c r="M1173" i="4" s="1"/>
  <c r="A1174" i="9"/>
  <c r="B1174" i="9" s="1"/>
  <c r="O1172" i="4" s="1"/>
  <c r="M1172" i="4" s="1"/>
  <c r="A1173" i="9"/>
  <c r="B1173" i="9" s="1"/>
  <c r="O1171" i="4" s="1"/>
  <c r="M1171" i="4" s="1"/>
  <c r="A1172" i="9"/>
  <c r="B1172" i="9" s="1"/>
  <c r="O1170" i="4" s="1"/>
  <c r="M1170" i="4" s="1"/>
  <c r="A1171" i="9"/>
  <c r="B1171" i="9" s="1"/>
  <c r="O1169" i="4" s="1"/>
  <c r="M1169" i="4" s="1"/>
  <c r="A1170" i="9"/>
  <c r="B1170" i="9" s="1"/>
  <c r="O1168" i="4" s="1"/>
  <c r="M1168" i="4" s="1"/>
  <c r="A1169" i="9"/>
  <c r="B1169" i="9" s="1"/>
  <c r="O1167" i="4" s="1"/>
  <c r="M1167" i="4" s="1"/>
  <c r="A1168" i="9"/>
  <c r="B1168" i="9" s="1"/>
  <c r="O1166" i="4" s="1"/>
  <c r="M1166" i="4" s="1"/>
  <c r="A1167" i="9"/>
  <c r="B1167" i="9" s="1"/>
  <c r="O1165" i="4" s="1"/>
  <c r="M1165" i="4" s="1"/>
  <c r="A1166" i="9"/>
  <c r="B1166" i="9" s="1"/>
  <c r="O1164" i="4" s="1"/>
  <c r="M1164" i="4" s="1"/>
  <c r="A1165" i="9"/>
  <c r="B1165" i="9" s="1"/>
  <c r="O1163" i="4" s="1"/>
  <c r="M1163" i="4" s="1"/>
  <c r="A1164" i="9"/>
  <c r="B1164" i="9" s="1"/>
  <c r="O1162" i="4" s="1"/>
  <c r="M1162" i="4" s="1"/>
  <c r="A1163" i="9"/>
  <c r="B1163" i="9" s="1"/>
  <c r="O1161" i="4" s="1"/>
  <c r="M1161" i="4" s="1"/>
  <c r="A1162" i="9"/>
  <c r="B1162" i="9" s="1"/>
  <c r="O1160" i="4" s="1"/>
  <c r="M1160" i="4" s="1"/>
  <c r="A1161" i="9"/>
  <c r="B1161" i="9" s="1"/>
  <c r="O1159" i="4" s="1"/>
  <c r="M1159" i="4" s="1"/>
  <c r="A1160" i="9"/>
  <c r="B1160" i="9" s="1"/>
  <c r="O1158" i="4" s="1"/>
  <c r="M1158" i="4" s="1"/>
  <c r="A1159" i="9"/>
  <c r="B1159" i="9" s="1"/>
  <c r="O1157" i="4" s="1"/>
  <c r="M1157" i="4" s="1"/>
  <c r="A1158" i="9"/>
  <c r="B1158" i="9" s="1"/>
  <c r="O1156" i="4" s="1"/>
  <c r="M1156" i="4" s="1"/>
  <c r="A1157" i="9"/>
  <c r="B1157" i="9" s="1"/>
  <c r="O1155" i="4" s="1"/>
  <c r="M1155" i="4" s="1"/>
  <c r="A1156" i="9"/>
  <c r="B1156" i="9" s="1"/>
  <c r="O1154" i="4" s="1"/>
  <c r="M1154" i="4" s="1"/>
  <c r="A1155" i="9"/>
  <c r="B1155" i="9" s="1"/>
  <c r="O1153" i="4" s="1"/>
  <c r="M1153" i="4" s="1"/>
  <c r="A1154" i="9"/>
  <c r="B1154" i="9" s="1"/>
  <c r="O1152" i="4" s="1"/>
  <c r="M1152" i="4" s="1"/>
  <c r="A1153" i="9"/>
  <c r="B1153" i="9" s="1"/>
  <c r="O1151" i="4" s="1"/>
  <c r="M1151" i="4" s="1"/>
  <c r="A1152" i="9"/>
  <c r="B1152" i="9" s="1"/>
  <c r="O1150" i="4" s="1"/>
  <c r="M1150" i="4" s="1"/>
  <c r="A1151" i="9"/>
  <c r="B1151" i="9" s="1"/>
  <c r="O1149" i="4" s="1"/>
  <c r="M1149" i="4" s="1"/>
  <c r="A1150" i="9"/>
  <c r="B1150" i="9" s="1"/>
  <c r="O1148" i="4" s="1"/>
  <c r="M1148" i="4" s="1"/>
  <c r="A1149" i="9"/>
  <c r="B1149" i="9" s="1"/>
  <c r="O1147" i="4" s="1"/>
  <c r="M1147" i="4" s="1"/>
  <c r="A1148" i="9"/>
  <c r="B1148" i="9" s="1"/>
  <c r="O1146" i="4" s="1"/>
  <c r="M1146" i="4" s="1"/>
  <c r="A1147" i="9"/>
  <c r="B1147" i="9" s="1"/>
  <c r="O1145" i="4" s="1"/>
  <c r="M1145" i="4" s="1"/>
  <c r="A1146" i="9"/>
  <c r="B1146" i="9" s="1"/>
  <c r="O1144" i="4" s="1"/>
  <c r="M1144" i="4" s="1"/>
  <c r="A1145" i="9"/>
  <c r="B1145" i="9" s="1"/>
  <c r="O1143" i="4" s="1"/>
  <c r="M1143" i="4" s="1"/>
  <c r="A1144" i="9"/>
  <c r="B1144" i="9" s="1"/>
  <c r="O1142" i="4" s="1"/>
  <c r="M1142" i="4" s="1"/>
  <c r="A1143" i="9"/>
  <c r="B1143" i="9" s="1"/>
  <c r="O1141" i="4" s="1"/>
  <c r="M1141" i="4" s="1"/>
  <c r="A1142" i="9"/>
  <c r="B1142" i="9" s="1"/>
  <c r="O1140" i="4" s="1"/>
  <c r="M1140" i="4" s="1"/>
  <c r="A1141" i="9"/>
  <c r="B1141" i="9" s="1"/>
  <c r="O1139" i="4" s="1"/>
  <c r="M1139" i="4" s="1"/>
  <c r="A1140" i="9"/>
  <c r="B1140" i="9" s="1"/>
  <c r="O1138" i="4" s="1"/>
  <c r="M1138" i="4" s="1"/>
  <c r="A1139" i="9"/>
  <c r="B1139" i="9" s="1"/>
  <c r="O1137" i="4" s="1"/>
  <c r="M1137" i="4" s="1"/>
  <c r="A1138" i="9"/>
  <c r="B1138" i="9" s="1"/>
  <c r="O1136" i="4" s="1"/>
  <c r="M1136" i="4" s="1"/>
  <c r="A1137" i="9"/>
  <c r="B1137" i="9" s="1"/>
  <c r="O1135" i="4" s="1"/>
  <c r="M1135" i="4" s="1"/>
  <c r="A1136" i="9"/>
  <c r="B1136" i="9" s="1"/>
  <c r="O1134" i="4" s="1"/>
  <c r="M1134" i="4" s="1"/>
  <c r="A1135" i="9"/>
  <c r="B1135" i="9" s="1"/>
  <c r="O1133" i="4" s="1"/>
  <c r="M1133" i="4" s="1"/>
  <c r="A1134" i="9"/>
  <c r="B1134" i="9" s="1"/>
  <c r="O1132" i="4" s="1"/>
  <c r="M1132" i="4" s="1"/>
  <c r="A1133" i="9"/>
  <c r="B1133" i="9" s="1"/>
  <c r="O1131" i="4" s="1"/>
  <c r="M1131" i="4" s="1"/>
  <c r="A1132" i="9"/>
  <c r="B1132" i="9" s="1"/>
  <c r="O1130" i="4" s="1"/>
  <c r="M1130" i="4" s="1"/>
  <c r="A1131" i="9"/>
  <c r="B1131" i="9" s="1"/>
  <c r="O1129" i="4" s="1"/>
  <c r="M1129" i="4" s="1"/>
  <c r="A1130" i="9"/>
  <c r="B1130" i="9" s="1"/>
  <c r="O1128" i="4" s="1"/>
  <c r="M1128" i="4" s="1"/>
  <c r="A1129" i="9"/>
  <c r="B1129" i="9" s="1"/>
  <c r="O1127" i="4" s="1"/>
  <c r="M1127" i="4" s="1"/>
  <c r="A1128" i="9"/>
  <c r="B1128" i="9" s="1"/>
  <c r="O1126" i="4" s="1"/>
  <c r="M1126" i="4" s="1"/>
  <c r="A1127" i="9"/>
  <c r="B1127" i="9" s="1"/>
  <c r="O1125" i="4" s="1"/>
  <c r="M1125" i="4" s="1"/>
  <c r="A1126" i="9"/>
  <c r="B1126" i="9" s="1"/>
  <c r="O1124" i="4" s="1"/>
  <c r="M1124" i="4" s="1"/>
  <c r="A1125" i="9"/>
  <c r="B1125" i="9" s="1"/>
  <c r="O1123" i="4" s="1"/>
  <c r="M1123" i="4" s="1"/>
  <c r="A1124" i="9"/>
  <c r="B1124" i="9" s="1"/>
  <c r="O1122" i="4" s="1"/>
  <c r="M1122" i="4" s="1"/>
  <c r="A1123" i="9"/>
  <c r="B1123" i="9" s="1"/>
  <c r="O1121" i="4" s="1"/>
  <c r="M1121" i="4" s="1"/>
  <c r="A1122" i="9"/>
  <c r="B1122" i="9" s="1"/>
  <c r="O1120" i="4" s="1"/>
  <c r="M1120" i="4" s="1"/>
  <c r="A1121" i="9"/>
  <c r="B1121" i="9" s="1"/>
  <c r="O1119" i="4" s="1"/>
  <c r="M1119" i="4" s="1"/>
  <c r="A1120" i="9"/>
  <c r="B1120" i="9" s="1"/>
  <c r="O1118" i="4" s="1"/>
  <c r="M1118" i="4" s="1"/>
  <c r="A1119" i="9"/>
  <c r="B1119" i="9" s="1"/>
  <c r="O1117" i="4" s="1"/>
  <c r="M1117" i="4" s="1"/>
  <c r="A1118" i="9"/>
  <c r="B1118" i="9" s="1"/>
  <c r="O1116" i="4" s="1"/>
  <c r="M1116" i="4" s="1"/>
  <c r="A1117" i="9"/>
  <c r="B1117" i="9" s="1"/>
  <c r="O1115" i="4" s="1"/>
  <c r="M1115" i="4" s="1"/>
  <c r="A1116" i="9"/>
  <c r="B1116" i="9" s="1"/>
  <c r="O1114" i="4" s="1"/>
  <c r="M1114" i="4" s="1"/>
  <c r="A1115" i="9"/>
  <c r="B1115" i="9" s="1"/>
  <c r="O1113" i="4" s="1"/>
  <c r="M1113" i="4" s="1"/>
  <c r="A1114" i="9"/>
  <c r="B1114" i="9" s="1"/>
  <c r="O1112" i="4" s="1"/>
  <c r="M1112" i="4" s="1"/>
  <c r="A1113" i="9"/>
  <c r="B1113" i="9" s="1"/>
  <c r="O1111" i="4" s="1"/>
  <c r="M1111" i="4" s="1"/>
  <c r="A1112" i="9"/>
  <c r="B1112" i="9" s="1"/>
  <c r="O1110" i="4" s="1"/>
  <c r="M1110" i="4" s="1"/>
  <c r="A1111" i="9"/>
  <c r="B1111" i="9" s="1"/>
  <c r="O1109" i="4" s="1"/>
  <c r="M1109" i="4" s="1"/>
  <c r="A1110" i="9"/>
  <c r="B1110" i="9" s="1"/>
  <c r="O1108" i="4" s="1"/>
  <c r="M1108" i="4" s="1"/>
  <c r="A1109" i="9"/>
  <c r="B1109" i="9" s="1"/>
  <c r="O1107" i="4" s="1"/>
  <c r="M1107" i="4" s="1"/>
  <c r="A1108" i="9"/>
  <c r="B1108" i="9" s="1"/>
  <c r="O1106" i="4" s="1"/>
  <c r="M1106" i="4" s="1"/>
  <c r="A1107" i="9"/>
  <c r="B1107" i="9" s="1"/>
  <c r="O1105" i="4" s="1"/>
  <c r="M1105" i="4" s="1"/>
  <c r="A1106" i="9"/>
  <c r="B1106" i="9" s="1"/>
  <c r="O1104" i="4" s="1"/>
  <c r="M1104" i="4" s="1"/>
  <c r="A1105" i="9"/>
  <c r="B1105" i="9" s="1"/>
  <c r="O1103" i="4" s="1"/>
  <c r="M1103" i="4" s="1"/>
  <c r="A1104" i="9"/>
  <c r="B1104" i="9" s="1"/>
  <c r="O1102" i="4" s="1"/>
  <c r="M1102" i="4" s="1"/>
  <c r="A1103" i="9"/>
  <c r="B1103" i="9" s="1"/>
  <c r="O1101" i="4" s="1"/>
  <c r="M1101" i="4" s="1"/>
  <c r="A1102" i="9"/>
  <c r="B1102" i="9" s="1"/>
  <c r="O1100" i="4" s="1"/>
  <c r="M1100" i="4" s="1"/>
  <c r="A1101" i="9"/>
  <c r="B1101" i="9" s="1"/>
  <c r="O1099" i="4" s="1"/>
  <c r="M1099" i="4" s="1"/>
  <c r="A1100" i="9"/>
  <c r="B1100" i="9" s="1"/>
  <c r="O1098" i="4" s="1"/>
  <c r="M1098" i="4" s="1"/>
  <c r="A1099" i="9"/>
  <c r="B1099" i="9" s="1"/>
  <c r="O1097" i="4" s="1"/>
  <c r="M1097" i="4" s="1"/>
  <c r="A1098" i="9"/>
  <c r="B1098" i="9" s="1"/>
  <c r="O1096" i="4" s="1"/>
  <c r="M1096" i="4" s="1"/>
  <c r="A1097" i="9"/>
  <c r="B1097" i="9" s="1"/>
  <c r="O1095" i="4" s="1"/>
  <c r="M1095" i="4" s="1"/>
  <c r="A1096" i="9"/>
  <c r="B1096" i="9" s="1"/>
  <c r="O1094" i="4" s="1"/>
  <c r="M1094" i="4" s="1"/>
  <c r="A1095" i="9"/>
  <c r="B1095" i="9" s="1"/>
  <c r="O1093" i="4" s="1"/>
  <c r="M1093" i="4" s="1"/>
  <c r="A1094" i="9"/>
  <c r="B1094" i="9" s="1"/>
  <c r="O1092" i="4" s="1"/>
  <c r="M1092" i="4" s="1"/>
  <c r="A1093" i="9"/>
  <c r="B1093" i="9" s="1"/>
  <c r="O1091" i="4" s="1"/>
  <c r="M1091" i="4" s="1"/>
  <c r="A1092" i="9"/>
  <c r="B1092" i="9" s="1"/>
  <c r="O1090" i="4" s="1"/>
  <c r="M1090" i="4" s="1"/>
  <c r="A1091" i="9"/>
  <c r="B1091" i="9" s="1"/>
  <c r="O1089" i="4" s="1"/>
  <c r="M1089" i="4" s="1"/>
  <c r="A1090" i="9"/>
  <c r="B1090" i="9" s="1"/>
  <c r="O1088" i="4" s="1"/>
  <c r="M1088" i="4" s="1"/>
  <c r="A1089" i="9"/>
  <c r="B1089" i="9" s="1"/>
  <c r="O1087" i="4" s="1"/>
  <c r="M1087" i="4" s="1"/>
  <c r="A1088" i="9"/>
  <c r="B1088" i="9" s="1"/>
  <c r="O1086" i="4" s="1"/>
  <c r="M1086" i="4" s="1"/>
  <c r="A1087" i="9"/>
  <c r="B1087" i="9" s="1"/>
  <c r="O1085" i="4" s="1"/>
  <c r="M1085" i="4" s="1"/>
  <c r="A1086" i="9"/>
  <c r="B1086" i="9" s="1"/>
  <c r="O1084" i="4" s="1"/>
  <c r="M1084" i="4" s="1"/>
  <c r="A1085" i="9"/>
  <c r="B1085" i="9" s="1"/>
  <c r="O1083" i="4" s="1"/>
  <c r="M1083" i="4" s="1"/>
  <c r="A1084" i="9"/>
  <c r="B1084" i="9" s="1"/>
  <c r="O1082" i="4" s="1"/>
  <c r="M1082" i="4" s="1"/>
  <c r="A1083" i="9"/>
  <c r="B1083" i="9" s="1"/>
  <c r="O1081" i="4" s="1"/>
  <c r="M1081" i="4" s="1"/>
  <c r="A1082" i="9"/>
  <c r="B1082" i="9" s="1"/>
  <c r="O1080" i="4" s="1"/>
  <c r="M1080" i="4" s="1"/>
  <c r="A1081" i="9"/>
  <c r="B1081" i="9" s="1"/>
  <c r="O1079" i="4" s="1"/>
  <c r="M1079" i="4" s="1"/>
  <c r="A1080" i="9"/>
  <c r="B1080" i="9" s="1"/>
  <c r="O1078" i="4" s="1"/>
  <c r="M1078" i="4" s="1"/>
  <c r="A1079" i="9"/>
  <c r="B1079" i="9" s="1"/>
  <c r="O1077" i="4" s="1"/>
  <c r="M1077" i="4" s="1"/>
  <c r="A1078" i="9"/>
  <c r="B1078" i="9" s="1"/>
  <c r="O1076" i="4" s="1"/>
  <c r="M1076" i="4" s="1"/>
  <c r="A1077" i="9"/>
  <c r="B1077" i="9" s="1"/>
  <c r="O1075" i="4" s="1"/>
  <c r="M1075" i="4" s="1"/>
  <c r="A1076" i="9"/>
  <c r="B1076" i="9" s="1"/>
  <c r="O1074" i="4" s="1"/>
  <c r="M1074" i="4" s="1"/>
  <c r="A1075" i="9"/>
  <c r="B1075" i="9" s="1"/>
  <c r="O1073" i="4" s="1"/>
  <c r="M1073" i="4" s="1"/>
  <c r="A1074" i="9"/>
  <c r="B1074" i="9" s="1"/>
  <c r="O1072" i="4" s="1"/>
  <c r="M1072" i="4" s="1"/>
  <c r="A1073" i="9"/>
  <c r="B1073" i="9" s="1"/>
  <c r="O1071" i="4" s="1"/>
  <c r="M1071" i="4" s="1"/>
  <c r="A1072" i="9"/>
  <c r="B1072" i="9" s="1"/>
  <c r="O1070" i="4" s="1"/>
  <c r="M1070" i="4" s="1"/>
  <c r="A1071" i="9"/>
  <c r="B1071" i="9" s="1"/>
  <c r="O1069" i="4" s="1"/>
  <c r="M1069" i="4" s="1"/>
  <c r="A1070" i="9"/>
  <c r="B1070" i="9" s="1"/>
  <c r="O1068" i="4" s="1"/>
  <c r="M1068" i="4" s="1"/>
  <c r="A1069" i="9"/>
  <c r="B1069" i="9" s="1"/>
  <c r="O1067" i="4" s="1"/>
  <c r="M1067" i="4" s="1"/>
  <c r="A1068" i="9"/>
  <c r="B1068" i="9" s="1"/>
  <c r="O1066" i="4" s="1"/>
  <c r="M1066" i="4" s="1"/>
  <c r="A1067" i="9"/>
  <c r="B1067" i="9" s="1"/>
  <c r="O1065" i="4" s="1"/>
  <c r="M1065" i="4" s="1"/>
  <c r="A1066" i="9"/>
  <c r="B1066" i="9" s="1"/>
  <c r="O1064" i="4" s="1"/>
  <c r="M1064" i="4" s="1"/>
  <c r="A1065" i="9"/>
  <c r="B1065" i="9" s="1"/>
  <c r="O1063" i="4" s="1"/>
  <c r="M1063" i="4" s="1"/>
  <c r="A1064" i="9"/>
  <c r="B1064" i="9" s="1"/>
  <c r="O1062" i="4" s="1"/>
  <c r="M1062" i="4" s="1"/>
  <c r="A1063" i="9"/>
  <c r="B1063" i="9" s="1"/>
  <c r="O1061" i="4" s="1"/>
  <c r="M1061" i="4" s="1"/>
  <c r="A1062" i="9"/>
  <c r="B1062" i="9" s="1"/>
  <c r="O1060" i="4" s="1"/>
  <c r="M1060" i="4" s="1"/>
  <c r="A1061" i="9"/>
  <c r="B1061" i="9" s="1"/>
  <c r="O1059" i="4" s="1"/>
  <c r="M1059" i="4" s="1"/>
  <c r="A1060" i="9"/>
  <c r="B1060" i="9" s="1"/>
  <c r="O1058" i="4" s="1"/>
  <c r="M1058" i="4" s="1"/>
  <c r="A1059" i="9"/>
  <c r="B1059" i="9" s="1"/>
  <c r="O1057" i="4" s="1"/>
  <c r="M1057" i="4" s="1"/>
  <c r="A1058" i="9"/>
  <c r="B1058" i="9" s="1"/>
  <c r="O1056" i="4" s="1"/>
  <c r="M1056" i="4" s="1"/>
  <c r="A1057" i="9"/>
  <c r="B1057" i="9" s="1"/>
  <c r="O1055" i="4" s="1"/>
  <c r="M1055" i="4" s="1"/>
  <c r="A1056" i="9"/>
  <c r="B1056" i="9" s="1"/>
  <c r="O1054" i="4" s="1"/>
  <c r="M1054" i="4" s="1"/>
  <c r="A1055" i="9"/>
  <c r="B1055" i="9" s="1"/>
  <c r="O1053" i="4" s="1"/>
  <c r="M1053" i="4" s="1"/>
  <c r="A1054" i="9"/>
  <c r="B1054" i="9" s="1"/>
  <c r="O1052" i="4" s="1"/>
  <c r="M1052" i="4" s="1"/>
  <c r="A1053" i="9"/>
  <c r="B1053" i="9" s="1"/>
  <c r="O1051" i="4" s="1"/>
  <c r="M1051" i="4" s="1"/>
  <c r="A1052" i="9"/>
  <c r="B1052" i="9" s="1"/>
  <c r="O1050" i="4" s="1"/>
  <c r="M1050" i="4" s="1"/>
  <c r="A1051" i="9"/>
  <c r="B1051" i="9" s="1"/>
  <c r="O1049" i="4" s="1"/>
  <c r="M1049" i="4" s="1"/>
  <c r="A1050" i="9"/>
  <c r="B1050" i="9" s="1"/>
  <c r="O1048" i="4" s="1"/>
  <c r="M1048" i="4" s="1"/>
  <c r="A1049" i="9"/>
  <c r="B1049" i="9" s="1"/>
  <c r="O1047" i="4" s="1"/>
  <c r="M1047" i="4" s="1"/>
  <c r="A1048" i="9"/>
  <c r="B1048" i="9" s="1"/>
  <c r="O1046" i="4" s="1"/>
  <c r="M1046" i="4" s="1"/>
  <c r="A1047" i="9"/>
  <c r="B1047" i="9" s="1"/>
  <c r="O1045" i="4" s="1"/>
  <c r="M1045" i="4" s="1"/>
  <c r="A1046" i="9"/>
  <c r="B1046" i="9" s="1"/>
  <c r="O1044" i="4" s="1"/>
  <c r="M1044" i="4" s="1"/>
  <c r="A1045" i="9"/>
  <c r="B1045" i="9" s="1"/>
  <c r="O1043" i="4" s="1"/>
  <c r="M1043" i="4" s="1"/>
  <c r="A1044" i="9"/>
  <c r="B1044" i="9" s="1"/>
  <c r="O1042" i="4" s="1"/>
  <c r="M1042" i="4" s="1"/>
  <c r="A1043" i="9"/>
  <c r="B1043" i="9" s="1"/>
  <c r="O1041" i="4" s="1"/>
  <c r="M1041" i="4" s="1"/>
  <c r="A1042" i="9"/>
  <c r="B1042" i="9" s="1"/>
  <c r="O1040" i="4" s="1"/>
  <c r="M1040" i="4" s="1"/>
  <c r="A1041" i="9"/>
  <c r="B1041" i="9" s="1"/>
  <c r="O1039" i="4" s="1"/>
  <c r="M1039" i="4" s="1"/>
  <c r="A1040" i="9"/>
  <c r="B1040" i="9" s="1"/>
  <c r="O1038" i="4" s="1"/>
  <c r="M1038" i="4" s="1"/>
  <c r="A1039" i="9"/>
  <c r="B1039" i="9" s="1"/>
  <c r="O1037" i="4" s="1"/>
  <c r="M1037" i="4" s="1"/>
  <c r="A1038" i="9"/>
  <c r="B1038" i="9" s="1"/>
  <c r="O1036" i="4" s="1"/>
  <c r="M1036" i="4" s="1"/>
  <c r="A1037" i="9"/>
  <c r="B1037" i="9" s="1"/>
  <c r="O1035" i="4" s="1"/>
  <c r="M1035" i="4" s="1"/>
  <c r="A1036" i="9"/>
  <c r="B1036" i="9" s="1"/>
  <c r="O1034" i="4" s="1"/>
  <c r="M1034" i="4" s="1"/>
  <c r="A1035" i="9"/>
  <c r="B1035" i="9" s="1"/>
  <c r="O1033" i="4" s="1"/>
  <c r="M1033" i="4" s="1"/>
  <c r="A1034" i="9"/>
  <c r="B1034" i="9" s="1"/>
  <c r="O1032" i="4" s="1"/>
  <c r="M1032" i="4" s="1"/>
  <c r="A1033" i="9"/>
  <c r="B1033" i="9" s="1"/>
  <c r="O1031" i="4" s="1"/>
  <c r="M1031" i="4" s="1"/>
  <c r="A1032" i="9"/>
  <c r="B1032" i="9" s="1"/>
  <c r="O1030" i="4" s="1"/>
  <c r="M1030" i="4" s="1"/>
  <c r="A1031" i="9"/>
  <c r="B1031" i="9" s="1"/>
  <c r="O1029" i="4" s="1"/>
  <c r="M1029" i="4" s="1"/>
  <c r="A1030" i="9"/>
  <c r="B1030" i="9" s="1"/>
  <c r="O1028" i="4" s="1"/>
  <c r="M1028" i="4" s="1"/>
  <c r="A1029" i="9"/>
  <c r="B1029" i="9" s="1"/>
  <c r="O1027" i="4" s="1"/>
  <c r="M1027" i="4" s="1"/>
  <c r="A1028" i="9"/>
  <c r="B1028" i="9" s="1"/>
  <c r="O1026" i="4" s="1"/>
  <c r="M1026" i="4" s="1"/>
  <c r="A1027" i="9"/>
  <c r="B1027" i="9" s="1"/>
  <c r="O1025" i="4" s="1"/>
  <c r="M1025" i="4" s="1"/>
  <c r="A1026" i="9"/>
  <c r="B1026" i="9" s="1"/>
  <c r="O1024" i="4" s="1"/>
  <c r="M1024" i="4" s="1"/>
  <c r="A1025" i="9"/>
  <c r="B1025" i="9" s="1"/>
  <c r="O1023" i="4" s="1"/>
  <c r="M1023" i="4" s="1"/>
  <c r="A1024" i="9"/>
  <c r="B1024" i="9" s="1"/>
  <c r="O1022" i="4" s="1"/>
  <c r="M1022" i="4" s="1"/>
  <c r="A1023" i="9"/>
  <c r="B1023" i="9" s="1"/>
  <c r="O1021" i="4" s="1"/>
  <c r="M1021" i="4" s="1"/>
  <c r="A1022" i="9"/>
  <c r="B1022" i="9" s="1"/>
  <c r="O1020" i="4" s="1"/>
  <c r="M1020" i="4" s="1"/>
  <c r="A1021" i="9"/>
  <c r="B1021" i="9" s="1"/>
  <c r="O1019" i="4" s="1"/>
  <c r="M1019" i="4" s="1"/>
  <c r="A1020" i="9"/>
  <c r="B1020" i="9" s="1"/>
  <c r="O1018" i="4" s="1"/>
  <c r="M1018" i="4" s="1"/>
  <c r="A1019" i="9"/>
  <c r="B1019" i="9" s="1"/>
  <c r="O1017" i="4" s="1"/>
  <c r="M1017" i="4" s="1"/>
  <c r="A1018" i="9"/>
  <c r="B1018" i="9" s="1"/>
  <c r="O1016" i="4" s="1"/>
  <c r="M1016" i="4" s="1"/>
  <c r="A1017" i="9"/>
  <c r="B1017" i="9" s="1"/>
  <c r="O1015" i="4" s="1"/>
  <c r="M1015" i="4" s="1"/>
  <c r="A1016" i="9"/>
  <c r="B1016" i="9" s="1"/>
  <c r="O1014" i="4" s="1"/>
  <c r="M1014" i="4" s="1"/>
  <c r="A1015" i="9"/>
  <c r="B1015" i="9" s="1"/>
  <c r="O1013" i="4" s="1"/>
  <c r="M1013" i="4" s="1"/>
  <c r="A1014" i="9"/>
  <c r="B1014" i="9" s="1"/>
  <c r="O1012" i="4" s="1"/>
  <c r="M1012" i="4" s="1"/>
  <c r="A1013" i="9"/>
  <c r="B1013" i="9" s="1"/>
  <c r="O1011" i="4" s="1"/>
  <c r="M1011" i="4" s="1"/>
  <c r="A1012" i="9"/>
  <c r="B1012" i="9" s="1"/>
  <c r="O1010" i="4" s="1"/>
  <c r="M1010" i="4" s="1"/>
  <c r="A1011" i="9"/>
  <c r="B1011" i="9" s="1"/>
  <c r="O1009" i="4" s="1"/>
  <c r="M1009" i="4" s="1"/>
  <c r="A1010" i="9"/>
  <c r="B1010" i="9" s="1"/>
  <c r="O1008" i="4" s="1"/>
  <c r="M1008" i="4" s="1"/>
  <c r="A1009" i="9"/>
  <c r="B1009" i="9" s="1"/>
  <c r="O1007" i="4" s="1"/>
  <c r="M1007" i="4" s="1"/>
  <c r="A1008" i="9"/>
  <c r="B1008" i="9" s="1"/>
  <c r="O1006" i="4" s="1"/>
  <c r="M1006" i="4" s="1"/>
  <c r="A1007" i="9"/>
  <c r="B1007" i="9" s="1"/>
  <c r="O1005" i="4" s="1"/>
  <c r="M1005" i="4" s="1"/>
  <c r="A1006" i="9"/>
  <c r="B1006" i="9" s="1"/>
  <c r="O1004" i="4" s="1"/>
  <c r="M1004" i="4" s="1"/>
  <c r="A1005" i="9"/>
  <c r="B1005" i="9" s="1"/>
  <c r="O1003" i="4" s="1"/>
  <c r="M1003" i="4" s="1"/>
  <c r="A1004" i="9"/>
  <c r="B1004" i="9" s="1"/>
  <c r="O1002" i="4" s="1"/>
  <c r="M1002" i="4" s="1"/>
  <c r="A1003" i="9"/>
  <c r="B1003" i="9" s="1"/>
  <c r="O1001" i="4" s="1"/>
  <c r="M1001" i="4" s="1"/>
  <c r="A1002" i="9"/>
  <c r="B1002" i="9" s="1"/>
  <c r="O1000" i="4" s="1"/>
  <c r="M1000" i="4" s="1"/>
  <c r="A1001" i="9"/>
  <c r="B1001" i="9" s="1"/>
  <c r="O999" i="4" s="1"/>
  <c r="M999" i="4" s="1"/>
  <c r="A1000" i="9"/>
  <c r="B1000" i="9" s="1"/>
  <c r="O998" i="4" s="1"/>
  <c r="M998" i="4" s="1"/>
  <c r="A999" i="9"/>
  <c r="B999" i="9" s="1"/>
  <c r="O997" i="4" s="1"/>
  <c r="M997" i="4" s="1"/>
  <c r="A998" i="9"/>
  <c r="B998" i="9" s="1"/>
  <c r="O996" i="4" s="1"/>
  <c r="M996" i="4" s="1"/>
  <c r="A997" i="9"/>
  <c r="B997" i="9" s="1"/>
  <c r="O995" i="4" s="1"/>
  <c r="M995" i="4" s="1"/>
  <c r="A996" i="9"/>
  <c r="B996" i="9" s="1"/>
  <c r="O994" i="4" s="1"/>
  <c r="M994" i="4" s="1"/>
  <c r="A995" i="9"/>
  <c r="B995" i="9" s="1"/>
  <c r="O993" i="4" s="1"/>
  <c r="M993" i="4" s="1"/>
  <c r="A994" i="9"/>
  <c r="B994" i="9" s="1"/>
  <c r="O992" i="4" s="1"/>
  <c r="M992" i="4" s="1"/>
  <c r="A993" i="9"/>
  <c r="B993" i="9" s="1"/>
  <c r="O991" i="4" s="1"/>
  <c r="M991" i="4" s="1"/>
  <c r="A992" i="9"/>
  <c r="B992" i="9" s="1"/>
  <c r="O990" i="4" s="1"/>
  <c r="M990" i="4" s="1"/>
  <c r="A991" i="9"/>
  <c r="B991" i="9" s="1"/>
  <c r="O989" i="4" s="1"/>
  <c r="M989" i="4" s="1"/>
  <c r="A990" i="9"/>
  <c r="B990" i="9" s="1"/>
  <c r="O988" i="4" s="1"/>
  <c r="M988" i="4" s="1"/>
  <c r="A989" i="9"/>
  <c r="B989" i="9" s="1"/>
  <c r="O987" i="4" s="1"/>
  <c r="M987" i="4" s="1"/>
  <c r="A988" i="9"/>
  <c r="B988" i="9" s="1"/>
  <c r="O986" i="4" s="1"/>
  <c r="M986" i="4" s="1"/>
  <c r="A987" i="9"/>
  <c r="B987" i="9" s="1"/>
  <c r="O985" i="4" s="1"/>
  <c r="M985" i="4" s="1"/>
  <c r="A986" i="9"/>
  <c r="B986" i="9" s="1"/>
  <c r="O984" i="4" s="1"/>
  <c r="M984" i="4" s="1"/>
  <c r="A985" i="9"/>
  <c r="B985" i="9" s="1"/>
  <c r="O983" i="4" s="1"/>
  <c r="M983" i="4" s="1"/>
  <c r="A984" i="9"/>
  <c r="B984" i="9" s="1"/>
  <c r="O982" i="4" s="1"/>
  <c r="M982" i="4" s="1"/>
  <c r="A983" i="9"/>
  <c r="B983" i="9" s="1"/>
  <c r="O981" i="4" s="1"/>
  <c r="M981" i="4" s="1"/>
  <c r="A982" i="9"/>
  <c r="B982" i="9" s="1"/>
  <c r="O980" i="4" s="1"/>
  <c r="M980" i="4" s="1"/>
  <c r="A981" i="9"/>
  <c r="B981" i="9" s="1"/>
  <c r="O979" i="4" s="1"/>
  <c r="M979" i="4" s="1"/>
  <c r="A980" i="9"/>
  <c r="B980" i="9" s="1"/>
  <c r="O978" i="4" s="1"/>
  <c r="M978" i="4" s="1"/>
  <c r="A979" i="9"/>
  <c r="B979" i="9" s="1"/>
  <c r="O977" i="4" s="1"/>
  <c r="M977" i="4" s="1"/>
  <c r="A978" i="9"/>
  <c r="B978" i="9" s="1"/>
  <c r="O976" i="4" s="1"/>
  <c r="M976" i="4" s="1"/>
  <c r="A977" i="9"/>
  <c r="B977" i="9" s="1"/>
  <c r="O975" i="4" s="1"/>
  <c r="M975" i="4" s="1"/>
  <c r="A976" i="9"/>
  <c r="B976" i="9" s="1"/>
  <c r="O974" i="4" s="1"/>
  <c r="M974" i="4" s="1"/>
  <c r="A975" i="9"/>
  <c r="B975" i="9" s="1"/>
  <c r="O973" i="4" s="1"/>
  <c r="M973" i="4" s="1"/>
  <c r="A974" i="9"/>
  <c r="B974" i="9" s="1"/>
  <c r="O972" i="4" s="1"/>
  <c r="M972" i="4" s="1"/>
  <c r="A973" i="9"/>
  <c r="B973" i="9" s="1"/>
  <c r="O971" i="4" s="1"/>
  <c r="M971" i="4" s="1"/>
  <c r="A972" i="9"/>
  <c r="B972" i="9" s="1"/>
  <c r="O970" i="4" s="1"/>
  <c r="M970" i="4" s="1"/>
  <c r="A971" i="9"/>
  <c r="B971" i="9" s="1"/>
  <c r="O969" i="4" s="1"/>
  <c r="M969" i="4" s="1"/>
  <c r="A970" i="9"/>
  <c r="B970" i="9" s="1"/>
  <c r="O968" i="4" s="1"/>
  <c r="M968" i="4" s="1"/>
  <c r="A969" i="9"/>
  <c r="B969" i="9" s="1"/>
  <c r="O967" i="4" s="1"/>
  <c r="M967" i="4" s="1"/>
  <c r="A968" i="9"/>
  <c r="B968" i="9" s="1"/>
  <c r="O966" i="4" s="1"/>
  <c r="M966" i="4" s="1"/>
  <c r="A967" i="9"/>
  <c r="B967" i="9" s="1"/>
  <c r="O965" i="4" s="1"/>
  <c r="M965" i="4" s="1"/>
  <c r="A966" i="9"/>
  <c r="B966" i="9" s="1"/>
  <c r="O964" i="4" s="1"/>
  <c r="M964" i="4" s="1"/>
  <c r="A965" i="9"/>
  <c r="B965" i="9" s="1"/>
  <c r="O963" i="4" s="1"/>
  <c r="M963" i="4" s="1"/>
  <c r="A964" i="9"/>
  <c r="B964" i="9" s="1"/>
  <c r="O962" i="4" s="1"/>
  <c r="M962" i="4" s="1"/>
  <c r="A963" i="9"/>
  <c r="B963" i="9" s="1"/>
  <c r="O961" i="4" s="1"/>
  <c r="M961" i="4" s="1"/>
  <c r="A962" i="9"/>
  <c r="B962" i="9" s="1"/>
  <c r="O960" i="4" s="1"/>
  <c r="M960" i="4" s="1"/>
  <c r="A961" i="9"/>
  <c r="B961" i="9" s="1"/>
  <c r="O959" i="4" s="1"/>
  <c r="M959" i="4" s="1"/>
  <c r="A960" i="9"/>
  <c r="B960" i="9" s="1"/>
  <c r="O958" i="4" s="1"/>
  <c r="M958" i="4" s="1"/>
  <c r="A959" i="9"/>
  <c r="B959" i="9" s="1"/>
  <c r="O957" i="4" s="1"/>
  <c r="M957" i="4" s="1"/>
  <c r="A958" i="9"/>
  <c r="B958" i="9" s="1"/>
  <c r="O956" i="4" s="1"/>
  <c r="M956" i="4" s="1"/>
  <c r="A957" i="9"/>
  <c r="B957" i="9" s="1"/>
  <c r="O955" i="4" s="1"/>
  <c r="M955" i="4" s="1"/>
  <c r="A956" i="9"/>
  <c r="B956" i="9" s="1"/>
  <c r="O954" i="4" s="1"/>
  <c r="M954" i="4" s="1"/>
  <c r="A955" i="9"/>
  <c r="B955" i="9" s="1"/>
  <c r="O953" i="4" s="1"/>
  <c r="M953" i="4" s="1"/>
  <c r="A954" i="9"/>
  <c r="B954" i="9" s="1"/>
  <c r="O952" i="4" s="1"/>
  <c r="M952" i="4" s="1"/>
  <c r="A953" i="9"/>
  <c r="B953" i="9" s="1"/>
  <c r="O951" i="4" s="1"/>
  <c r="M951" i="4" s="1"/>
  <c r="A952" i="9"/>
  <c r="B952" i="9" s="1"/>
  <c r="O950" i="4" s="1"/>
  <c r="M950" i="4" s="1"/>
  <c r="A951" i="9"/>
  <c r="B951" i="9" s="1"/>
  <c r="O949" i="4" s="1"/>
  <c r="M949" i="4" s="1"/>
  <c r="A950" i="9"/>
  <c r="B950" i="9" s="1"/>
  <c r="O948" i="4" s="1"/>
  <c r="M948" i="4" s="1"/>
  <c r="A949" i="9"/>
  <c r="B949" i="9" s="1"/>
  <c r="O947" i="4" s="1"/>
  <c r="M947" i="4" s="1"/>
  <c r="A948" i="9"/>
  <c r="B948" i="9" s="1"/>
  <c r="O946" i="4" s="1"/>
  <c r="M946" i="4" s="1"/>
  <c r="A947" i="9"/>
  <c r="B947" i="9" s="1"/>
  <c r="O945" i="4" s="1"/>
  <c r="M945" i="4" s="1"/>
  <c r="A946" i="9"/>
  <c r="B946" i="9" s="1"/>
  <c r="O944" i="4" s="1"/>
  <c r="M944" i="4" s="1"/>
  <c r="A945" i="9"/>
  <c r="B945" i="9" s="1"/>
  <c r="O943" i="4" s="1"/>
  <c r="M943" i="4" s="1"/>
  <c r="A944" i="9"/>
  <c r="B944" i="9" s="1"/>
  <c r="O942" i="4" s="1"/>
  <c r="M942" i="4" s="1"/>
  <c r="A943" i="9"/>
  <c r="B943" i="9" s="1"/>
  <c r="O941" i="4" s="1"/>
  <c r="M941" i="4" s="1"/>
  <c r="A942" i="9"/>
  <c r="B942" i="9" s="1"/>
  <c r="O940" i="4" s="1"/>
  <c r="M940" i="4" s="1"/>
  <c r="A941" i="9"/>
  <c r="B941" i="9" s="1"/>
  <c r="O939" i="4" s="1"/>
  <c r="M939" i="4" s="1"/>
  <c r="A940" i="9"/>
  <c r="B940" i="9" s="1"/>
  <c r="O938" i="4" s="1"/>
  <c r="M938" i="4" s="1"/>
  <c r="A939" i="9"/>
  <c r="B939" i="9" s="1"/>
  <c r="O937" i="4" s="1"/>
  <c r="M937" i="4" s="1"/>
  <c r="A938" i="9"/>
  <c r="B938" i="9" s="1"/>
  <c r="O936" i="4" s="1"/>
  <c r="M936" i="4" s="1"/>
  <c r="A937" i="9"/>
  <c r="B937" i="9" s="1"/>
  <c r="O935" i="4" s="1"/>
  <c r="M935" i="4" s="1"/>
  <c r="A936" i="9"/>
  <c r="B936" i="9" s="1"/>
  <c r="O934" i="4" s="1"/>
  <c r="M934" i="4" s="1"/>
  <c r="A935" i="9"/>
  <c r="B935" i="9" s="1"/>
  <c r="O933" i="4" s="1"/>
  <c r="M933" i="4" s="1"/>
  <c r="A934" i="9"/>
  <c r="B934" i="9" s="1"/>
  <c r="O932" i="4" s="1"/>
  <c r="M932" i="4" s="1"/>
  <c r="A933" i="9"/>
  <c r="B933" i="9" s="1"/>
  <c r="O931" i="4" s="1"/>
  <c r="M931" i="4" s="1"/>
  <c r="A932" i="9"/>
  <c r="B932" i="9" s="1"/>
  <c r="O930" i="4" s="1"/>
  <c r="M930" i="4" s="1"/>
  <c r="A931" i="9"/>
  <c r="B931" i="9" s="1"/>
  <c r="O929" i="4" s="1"/>
  <c r="M929" i="4" s="1"/>
  <c r="A930" i="9"/>
  <c r="B930" i="9" s="1"/>
  <c r="O928" i="4" s="1"/>
  <c r="M928" i="4" s="1"/>
  <c r="A929" i="9"/>
  <c r="B929" i="9" s="1"/>
  <c r="O927" i="4" s="1"/>
  <c r="M927" i="4" s="1"/>
  <c r="A928" i="9"/>
  <c r="B928" i="9" s="1"/>
  <c r="O926" i="4" s="1"/>
  <c r="M926" i="4" s="1"/>
  <c r="A927" i="9"/>
  <c r="B927" i="9" s="1"/>
  <c r="O925" i="4" s="1"/>
  <c r="M925" i="4" s="1"/>
  <c r="A926" i="9"/>
  <c r="B926" i="9" s="1"/>
  <c r="O924" i="4" s="1"/>
  <c r="M924" i="4" s="1"/>
  <c r="A925" i="9"/>
  <c r="B925" i="9" s="1"/>
  <c r="O923" i="4" s="1"/>
  <c r="M923" i="4" s="1"/>
  <c r="A924" i="9"/>
  <c r="B924" i="9" s="1"/>
  <c r="O922" i="4" s="1"/>
  <c r="M922" i="4" s="1"/>
  <c r="A923" i="9"/>
  <c r="B923" i="9" s="1"/>
  <c r="O921" i="4" s="1"/>
  <c r="M921" i="4" s="1"/>
  <c r="A922" i="9"/>
  <c r="B922" i="9" s="1"/>
  <c r="O920" i="4" s="1"/>
  <c r="M920" i="4" s="1"/>
  <c r="A921" i="9"/>
  <c r="B921" i="9" s="1"/>
  <c r="O919" i="4" s="1"/>
  <c r="M919" i="4" s="1"/>
  <c r="A920" i="9"/>
  <c r="B920" i="9" s="1"/>
  <c r="O918" i="4" s="1"/>
  <c r="M918" i="4" s="1"/>
  <c r="A919" i="9"/>
  <c r="B919" i="9" s="1"/>
  <c r="O917" i="4" s="1"/>
  <c r="M917" i="4" s="1"/>
  <c r="A918" i="9"/>
  <c r="B918" i="9" s="1"/>
  <c r="O916" i="4" s="1"/>
  <c r="M916" i="4" s="1"/>
  <c r="A917" i="9"/>
  <c r="B917" i="9" s="1"/>
  <c r="O915" i="4" s="1"/>
  <c r="M915" i="4" s="1"/>
  <c r="A916" i="9"/>
  <c r="B916" i="9" s="1"/>
  <c r="O914" i="4" s="1"/>
  <c r="M914" i="4" s="1"/>
  <c r="A915" i="9"/>
  <c r="B915" i="9" s="1"/>
  <c r="O913" i="4" s="1"/>
  <c r="M913" i="4" s="1"/>
  <c r="A914" i="9"/>
  <c r="B914" i="9" s="1"/>
  <c r="O912" i="4" s="1"/>
  <c r="M912" i="4" s="1"/>
  <c r="A913" i="9"/>
  <c r="B913" i="9" s="1"/>
  <c r="O911" i="4" s="1"/>
  <c r="M911" i="4" s="1"/>
  <c r="A912" i="9"/>
  <c r="B912" i="9" s="1"/>
  <c r="O910" i="4" s="1"/>
  <c r="M910" i="4" s="1"/>
  <c r="A911" i="9"/>
  <c r="B911" i="9" s="1"/>
  <c r="O909" i="4" s="1"/>
  <c r="M909" i="4" s="1"/>
  <c r="A910" i="9"/>
  <c r="B910" i="9" s="1"/>
  <c r="O908" i="4" s="1"/>
  <c r="M908" i="4" s="1"/>
  <c r="A909" i="9"/>
  <c r="B909" i="9" s="1"/>
  <c r="O907" i="4" s="1"/>
  <c r="M907" i="4" s="1"/>
  <c r="A908" i="9"/>
  <c r="B908" i="9" s="1"/>
  <c r="O906" i="4" s="1"/>
  <c r="M906" i="4" s="1"/>
  <c r="A907" i="9"/>
  <c r="B907" i="9" s="1"/>
  <c r="O905" i="4" s="1"/>
  <c r="M905" i="4" s="1"/>
  <c r="A906" i="9"/>
  <c r="B906" i="9" s="1"/>
  <c r="O904" i="4" s="1"/>
  <c r="M904" i="4" s="1"/>
  <c r="A905" i="9"/>
  <c r="B905" i="9" s="1"/>
  <c r="O903" i="4" s="1"/>
  <c r="M903" i="4" s="1"/>
  <c r="A904" i="9"/>
  <c r="B904" i="9" s="1"/>
  <c r="O902" i="4" s="1"/>
  <c r="M902" i="4" s="1"/>
  <c r="A903" i="9"/>
  <c r="B903" i="9" s="1"/>
  <c r="O901" i="4" s="1"/>
  <c r="M901" i="4" s="1"/>
  <c r="A902" i="9"/>
  <c r="B902" i="9" s="1"/>
  <c r="O900" i="4" s="1"/>
  <c r="M900" i="4" s="1"/>
  <c r="A901" i="9"/>
  <c r="B901" i="9" s="1"/>
  <c r="O899" i="4" s="1"/>
  <c r="M899" i="4" s="1"/>
  <c r="A900" i="9"/>
  <c r="B900" i="9" s="1"/>
  <c r="O898" i="4" s="1"/>
  <c r="M898" i="4" s="1"/>
  <c r="A899" i="9"/>
  <c r="B899" i="9" s="1"/>
  <c r="O897" i="4" s="1"/>
  <c r="M897" i="4" s="1"/>
  <c r="A898" i="9"/>
  <c r="B898" i="9" s="1"/>
  <c r="O896" i="4" s="1"/>
  <c r="M896" i="4" s="1"/>
  <c r="A897" i="9"/>
  <c r="B897" i="9" s="1"/>
  <c r="O895" i="4" s="1"/>
  <c r="M895" i="4" s="1"/>
  <c r="A896" i="9"/>
  <c r="B896" i="9" s="1"/>
  <c r="O894" i="4" s="1"/>
  <c r="M894" i="4" s="1"/>
  <c r="A895" i="9"/>
  <c r="B895" i="9" s="1"/>
  <c r="O893" i="4" s="1"/>
  <c r="M893" i="4" s="1"/>
  <c r="A894" i="9"/>
  <c r="B894" i="9" s="1"/>
  <c r="O892" i="4" s="1"/>
  <c r="M892" i="4" s="1"/>
  <c r="A893" i="9"/>
  <c r="B893" i="9" s="1"/>
  <c r="O891" i="4" s="1"/>
  <c r="M891" i="4" s="1"/>
  <c r="A892" i="9"/>
  <c r="B892" i="9" s="1"/>
  <c r="O890" i="4" s="1"/>
  <c r="M890" i="4" s="1"/>
  <c r="A891" i="9"/>
  <c r="B891" i="9" s="1"/>
  <c r="O889" i="4" s="1"/>
  <c r="M889" i="4" s="1"/>
  <c r="A890" i="9"/>
  <c r="B890" i="9" s="1"/>
  <c r="O888" i="4" s="1"/>
  <c r="M888" i="4" s="1"/>
  <c r="A889" i="9"/>
  <c r="B889" i="9" s="1"/>
  <c r="O887" i="4" s="1"/>
  <c r="M887" i="4" s="1"/>
  <c r="A888" i="9"/>
  <c r="B888" i="9" s="1"/>
  <c r="O886" i="4" s="1"/>
  <c r="M886" i="4" s="1"/>
  <c r="A887" i="9"/>
  <c r="B887" i="9" s="1"/>
  <c r="O885" i="4" s="1"/>
  <c r="M885" i="4" s="1"/>
  <c r="A886" i="9"/>
  <c r="B886" i="9" s="1"/>
  <c r="O884" i="4" s="1"/>
  <c r="M884" i="4" s="1"/>
  <c r="A885" i="9"/>
  <c r="B885" i="9" s="1"/>
  <c r="O883" i="4" s="1"/>
  <c r="M883" i="4" s="1"/>
  <c r="A884" i="9"/>
  <c r="B884" i="9" s="1"/>
  <c r="O882" i="4" s="1"/>
  <c r="M882" i="4" s="1"/>
  <c r="A883" i="9"/>
  <c r="B883" i="9" s="1"/>
  <c r="O881" i="4" s="1"/>
  <c r="M881" i="4" s="1"/>
  <c r="A882" i="9"/>
  <c r="B882" i="9" s="1"/>
  <c r="O880" i="4" s="1"/>
  <c r="M880" i="4" s="1"/>
  <c r="A881" i="9"/>
  <c r="B881" i="9" s="1"/>
  <c r="O879" i="4" s="1"/>
  <c r="M879" i="4" s="1"/>
  <c r="A880" i="9"/>
  <c r="B880" i="9" s="1"/>
  <c r="O878" i="4" s="1"/>
  <c r="M878" i="4" s="1"/>
  <c r="A879" i="9"/>
  <c r="B879" i="9" s="1"/>
  <c r="O877" i="4" s="1"/>
  <c r="M877" i="4" s="1"/>
  <c r="A878" i="9"/>
  <c r="B878" i="9" s="1"/>
  <c r="O876" i="4" s="1"/>
  <c r="M876" i="4" s="1"/>
  <c r="A877" i="9"/>
  <c r="B877" i="9" s="1"/>
  <c r="O875" i="4" s="1"/>
  <c r="M875" i="4" s="1"/>
  <c r="A876" i="9"/>
  <c r="B876" i="9" s="1"/>
  <c r="O874" i="4" s="1"/>
  <c r="M874" i="4" s="1"/>
  <c r="A875" i="9"/>
  <c r="B875" i="9" s="1"/>
  <c r="O873" i="4" s="1"/>
  <c r="M873" i="4" s="1"/>
  <c r="A874" i="9"/>
  <c r="B874" i="9" s="1"/>
  <c r="O872" i="4" s="1"/>
  <c r="M872" i="4" s="1"/>
  <c r="A873" i="9"/>
  <c r="B873" i="9" s="1"/>
  <c r="O871" i="4" s="1"/>
  <c r="M871" i="4" s="1"/>
  <c r="A872" i="9"/>
  <c r="B872" i="9" s="1"/>
  <c r="O870" i="4" s="1"/>
  <c r="M870" i="4" s="1"/>
  <c r="A871" i="9"/>
  <c r="B871" i="9" s="1"/>
  <c r="O869" i="4" s="1"/>
  <c r="M869" i="4" s="1"/>
  <c r="A870" i="9"/>
  <c r="B870" i="9" s="1"/>
  <c r="O868" i="4" s="1"/>
  <c r="M868" i="4" s="1"/>
  <c r="A869" i="9"/>
  <c r="B869" i="9" s="1"/>
  <c r="O867" i="4" s="1"/>
  <c r="M867" i="4" s="1"/>
  <c r="A868" i="9"/>
  <c r="B868" i="9" s="1"/>
  <c r="O866" i="4" s="1"/>
  <c r="M866" i="4" s="1"/>
  <c r="A867" i="9"/>
  <c r="B867" i="9" s="1"/>
  <c r="O865" i="4" s="1"/>
  <c r="M865" i="4" s="1"/>
  <c r="A866" i="9"/>
  <c r="B866" i="9" s="1"/>
  <c r="O864" i="4" s="1"/>
  <c r="M864" i="4" s="1"/>
  <c r="A865" i="9"/>
  <c r="B865" i="9" s="1"/>
  <c r="O863" i="4" s="1"/>
  <c r="M863" i="4" s="1"/>
  <c r="A864" i="9"/>
  <c r="B864" i="9" s="1"/>
  <c r="O862" i="4" s="1"/>
  <c r="M862" i="4" s="1"/>
  <c r="A863" i="9"/>
  <c r="B863" i="9" s="1"/>
  <c r="O861" i="4" s="1"/>
  <c r="M861" i="4" s="1"/>
  <c r="A862" i="9"/>
  <c r="B862" i="9" s="1"/>
  <c r="O860" i="4" s="1"/>
  <c r="M860" i="4" s="1"/>
  <c r="A861" i="9"/>
  <c r="B861" i="9" s="1"/>
  <c r="O859" i="4" s="1"/>
  <c r="M859" i="4" s="1"/>
  <c r="A860" i="9"/>
  <c r="B860" i="9" s="1"/>
  <c r="O858" i="4" s="1"/>
  <c r="M858" i="4" s="1"/>
  <c r="A859" i="9"/>
  <c r="B859" i="9" s="1"/>
  <c r="O857" i="4" s="1"/>
  <c r="M857" i="4" s="1"/>
  <c r="A858" i="9"/>
  <c r="B858" i="9" s="1"/>
  <c r="O856" i="4" s="1"/>
  <c r="M856" i="4" s="1"/>
  <c r="A857" i="9"/>
  <c r="B857" i="9" s="1"/>
  <c r="O855" i="4" s="1"/>
  <c r="M855" i="4" s="1"/>
  <c r="A856" i="9"/>
  <c r="B856" i="9" s="1"/>
  <c r="O854" i="4" s="1"/>
  <c r="M854" i="4" s="1"/>
  <c r="A855" i="9"/>
  <c r="B855" i="9" s="1"/>
  <c r="O853" i="4" s="1"/>
  <c r="M853" i="4" s="1"/>
  <c r="A854" i="9"/>
  <c r="B854" i="9" s="1"/>
  <c r="O852" i="4" s="1"/>
  <c r="M852" i="4" s="1"/>
  <c r="A853" i="9"/>
  <c r="B853" i="9" s="1"/>
  <c r="O851" i="4" s="1"/>
  <c r="M851" i="4" s="1"/>
  <c r="A852" i="9"/>
  <c r="B852" i="9" s="1"/>
  <c r="O850" i="4" s="1"/>
  <c r="M850" i="4" s="1"/>
  <c r="A851" i="9"/>
  <c r="B851" i="9" s="1"/>
  <c r="O849" i="4" s="1"/>
  <c r="M849" i="4" s="1"/>
  <c r="A850" i="9"/>
  <c r="B850" i="9" s="1"/>
  <c r="O848" i="4" s="1"/>
  <c r="M848" i="4" s="1"/>
  <c r="A849" i="9"/>
  <c r="B849" i="9" s="1"/>
  <c r="O847" i="4" s="1"/>
  <c r="M847" i="4" s="1"/>
  <c r="A848" i="9"/>
  <c r="B848" i="9" s="1"/>
  <c r="O846" i="4" s="1"/>
  <c r="M846" i="4" s="1"/>
  <c r="A847" i="9"/>
  <c r="B847" i="9" s="1"/>
  <c r="O845" i="4" s="1"/>
  <c r="M845" i="4" s="1"/>
  <c r="A846" i="9"/>
  <c r="B846" i="9" s="1"/>
  <c r="O844" i="4" s="1"/>
  <c r="M844" i="4" s="1"/>
  <c r="A845" i="9"/>
  <c r="B845" i="9" s="1"/>
  <c r="O843" i="4" s="1"/>
  <c r="M843" i="4" s="1"/>
  <c r="A844" i="9"/>
  <c r="B844" i="9" s="1"/>
  <c r="O842" i="4" s="1"/>
  <c r="M842" i="4" s="1"/>
  <c r="A843" i="9"/>
  <c r="B843" i="9" s="1"/>
  <c r="O841" i="4" s="1"/>
  <c r="M841" i="4" s="1"/>
  <c r="A842" i="9"/>
  <c r="B842" i="9" s="1"/>
  <c r="O840" i="4" s="1"/>
  <c r="M840" i="4" s="1"/>
  <c r="A841" i="9"/>
  <c r="B841" i="9" s="1"/>
  <c r="O839" i="4" s="1"/>
  <c r="M839" i="4" s="1"/>
  <c r="A840" i="9"/>
  <c r="B840" i="9" s="1"/>
  <c r="O838" i="4" s="1"/>
  <c r="M838" i="4" s="1"/>
  <c r="A839" i="9"/>
  <c r="B839" i="9" s="1"/>
  <c r="O837" i="4" s="1"/>
  <c r="M837" i="4" s="1"/>
  <c r="A838" i="9"/>
  <c r="B838" i="9" s="1"/>
  <c r="O836" i="4" s="1"/>
  <c r="M836" i="4" s="1"/>
  <c r="A837" i="9"/>
  <c r="B837" i="9" s="1"/>
  <c r="O835" i="4" s="1"/>
  <c r="M835" i="4" s="1"/>
  <c r="A836" i="9"/>
  <c r="B836" i="9" s="1"/>
  <c r="O834" i="4" s="1"/>
  <c r="M834" i="4" s="1"/>
  <c r="A835" i="9"/>
  <c r="B835" i="9" s="1"/>
  <c r="O833" i="4" s="1"/>
  <c r="M833" i="4" s="1"/>
  <c r="A834" i="9"/>
  <c r="B834" i="9" s="1"/>
  <c r="O832" i="4" s="1"/>
  <c r="M832" i="4" s="1"/>
  <c r="A833" i="9"/>
  <c r="B833" i="9" s="1"/>
  <c r="O831" i="4" s="1"/>
  <c r="M831" i="4" s="1"/>
  <c r="A832" i="9"/>
  <c r="B832" i="9" s="1"/>
  <c r="O830" i="4" s="1"/>
  <c r="M830" i="4" s="1"/>
  <c r="A831" i="9"/>
  <c r="B831" i="9" s="1"/>
  <c r="O829" i="4" s="1"/>
  <c r="M829" i="4" s="1"/>
  <c r="A830" i="9"/>
  <c r="B830" i="9" s="1"/>
  <c r="O828" i="4" s="1"/>
  <c r="M828" i="4" s="1"/>
  <c r="A829" i="9"/>
  <c r="B829" i="9" s="1"/>
  <c r="O827" i="4" s="1"/>
  <c r="M827" i="4" s="1"/>
  <c r="A828" i="9"/>
  <c r="B828" i="9" s="1"/>
  <c r="O826" i="4" s="1"/>
  <c r="M826" i="4" s="1"/>
  <c r="A827" i="9"/>
  <c r="B827" i="9" s="1"/>
  <c r="O825" i="4" s="1"/>
  <c r="M825" i="4" s="1"/>
  <c r="A826" i="9"/>
  <c r="B826" i="9" s="1"/>
  <c r="O824" i="4" s="1"/>
  <c r="M824" i="4" s="1"/>
  <c r="A825" i="9"/>
  <c r="B825" i="9" s="1"/>
  <c r="O823" i="4" s="1"/>
  <c r="M823" i="4" s="1"/>
  <c r="A824" i="9"/>
  <c r="B824" i="9" s="1"/>
  <c r="O822" i="4" s="1"/>
  <c r="M822" i="4" s="1"/>
  <c r="A823" i="9"/>
  <c r="B823" i="9" s="1"/>
  <c r="O821" i="4" s="1"/>
  <c r="M821" i="4" s="1"/>
  <c r="A822" i="9"/>
  <c r="B822" i="9" s="1"/>
  <c r="O820" i="4" s="1"/>
  <c r="M820" i="4" s="1"/>
  <c r="A821" i="9"/>
  <c r="B821" i="9" s="1"/>
  <c r="O819" i="4" s="1"/>
  <c r="M819" i="4" s="1"/>
  <c r="A820" i="9"/>
  <c r="B820" i="9" s="1"/>
  <c r="O818" i="4" s="1"/>
  <c r="M818" i="4" s="1"/>
  <c r="A819" i="9"/>
  <c r="B819" i="9" s="1"/>
  <c r="O817" i="4" s="1"/>
  <c r="M817" i="4" s="1"/>
  <c r="A818" i="9"/>
  <c r="B818" i="9" s="1"/>
  <c r="O816" i="4" s="1"/>
  <c r="M816" i="4" s="1"/>
  <c r="A817" i="9"/>
  <c r="B817" i="9" s="1"/>
  <c r="O815" i="4" s="1"/>
  <c r="M815" i="4" s="1"/>
  <c r="A816" i="9"/>
  <c r="B816" i="9" s="1"/>
  <c r="O814" i="4" s="1"/>
  <c r="M814" i="4" s="1"/>
  <c r="A815" i="9"/>
  <c r="B815" i="9" s="1"/>
  <c r="O813" i="4" s="1"/>
  <c r="M813" i="4" s="1"/>
  <c r="A814" i="9"/>
  <c r="B814" i="9" s="1"/>
  <c r="O812" i="4" s="1"/>
  <c r="M812" i="4" s="1"/>
  <c r="A813" i="9"/>
  <c r="B813" i="9" s="1"/>
  <c r="O811" i="4" s="1"/>
  <c r="M811" i="4" s="1"/>
  <c r="A812" i="9"/>
  <c r="B812" i="9" s="1"/>
  <c r="O810" i="4" s="1"/>
  <c r="M810" i="4" s="1"/>
  <c r="A811" i="9"/>
  <c r="B811" i="9" s="1"/>
  <c r="O809" i="4" s="1"/>
  <c r="M809" i="4" s="1"/>
  <c r="A810" i="9"/>
  <c r="B810" i="9" s="1"/>
  <c r="O808" i="4" s="1"/>
  <c r="M808" i="4" s="1"/>
  <c r="A809" i="9"/>
  <c r="B809" i="9" s="1"/>
  <c r="O807" i="4" s="1"/>
  <c r="M807" i="4" s="1"/>
  <c r="A808" i="9"/>
  <c r="B808" i="9" s="1"/>
  <c r="O806" i="4" s="1"/>
  <c r="M806" i="4" s="1"/>
  <c r="A807" i="9"/>
  <c r="B807" i="9" s="1"/>
  <c r="O805" i="4" s="1"/>
  <c r="M805" i="4" s="1"/>
  <c r="A806" i="9"/>
  <c r="B806" i="9" s="1"/>
  <c r="O804" i="4" s="1"/>
  <c r="M804" i="4" s="1"/>
  <c r="A805" i="9"/>
  <c r="B805" i="9" s="1"/>
  <c r="O803" i="4" s="1"/>
  <c r="M803" i="4" s="1"/>
  <c r="A804" i="9"/>
  <c r="B804" i="9" s="1"/>
  <c r="O802" i="4" s="1"/>
  <c r="M802" i="4" s="1"/>
  <c r="A803" i="9"/>
  <c r="B803" i="9" s="1"/>
  <c r="O801" i="4" s="1"/>
  <c r="M801" i="4" s="1"/>
  <c r="A802" i="9"/>
  <c r="B802" i="9" s="1"/>
  <c r="O800" i="4" s="1"/>
  <c r="M800" i="4" s="1"/>
  <c r="A801" i="9"/>
  <c r="B801" i="9" s="1"/>
  <c r="O799" i="4" s="1"/>
  <c r="M799" i="4" s="1"/>
  <c r="A800" i="9"/>
  <c r="B800" i="9" s="1"/>
  <c r="O798" i="4" s="1"/>
  <c r="M798" i="4" s="1"/>
  <c r="A799" i="9"/>
  <c r="B799" i="9" s="1"/>
  <c r="O797" i="4" s="1"/>
  <c r="M797" i="4" s="1"/>
  <c r="A798" i="9"/>
  <c r="B798" i="9" s="1"/>
  <c r="O796" i="4" s="1"/>
  <c r="M796" i="4" s="1"/>
  <c r="A797" i="9"/>
  <c r="B797" i="9" s="1"/>
  <c r="O795" i="4" s="1"/>
  <c r="M795" i="4" s="1"/>
  <c r="A796" i="9"/>
  <c r="B796" i="9" s="1"/>
  <c r="O794" i="4" s="1"/>
  <c r="M794" i="4" s="1"/>
  <c r="A795" i="9"/>
  <c r="B795" i="9" s="1"/>
  <c r="O793" i="4" s="1"/>
  <c r="M793" i="4" s="1"/>
  <c r="A794" i="9"/>
  <c r="B794" i="9" s="1"/>
  <c r="O792" i="4" s="1"/>
  <c r="M792" i="4" s="1"/>
  <c r="A793" i="9"/>
  <c r="B793" i="9" s="1"/>
  <c r="O791" i="4" s="1"/>
  <c r="M791" i="4" s="1"/>
  <c r="A792" i="9"/>
  <c r="B792" i="9" s="1"/>
  <c r="O790" i="4" s="1"/>
  <c r="M790" i="4" s="1"/>
  <c r="A791" i="9"/>
  <c r="B791" i="9" s="1"/>
  <c r="O789" i="4" s="1"/>
  <c r="M789" i="4" s="1"/>
  <c r="A790" i="9"/>
  <c r="B790" i="9" s="1"/>
  <c r="O788" i="4" s="1"/>
  <c r="M788" i="4" s="1"/>
  <c r="A789" i="9"/>
  <c r="B789" i="9" s="1"/>
  <c r="O787" i="4" s="1"/>
  <c r="M787" i="4" s="1"/>
  <c r="A788" i="9"/>
  <c r="B788" i="9" s="1"/>
  <c r="O786" i="4" s="1"/>
  <c r="M786" i="4" s="1"/>
  <c r="A787" i="9"/>
  <c r="B787" i="9" s="1"/>
  <c r="O785" i="4" s="1"/>
  <c r="M785" i="4" s="1"/>
  <c r="A786" i="9"/>
  <c r="B786" i="9" s="1"/>
  <c r="O784" i="4" s="1"/>
  <c r="M784" i="4" s="1"/>
  <c r="A785" i="9"/>
  <c r="B785" i="9" s="1"/>
  <c r="O783" i="4" s="1"/>
  <c r="M783" i="4" s="1"/>
  <c r="A784" i="9"/>
  <c r="B784" i="9" s="1"/>
  <c r="O782" i="4" s="1"/>
  <c r="M782" i="4" s="1"/>
  <c r="A783" i="9"/>
  <c r="B783" i="9" s="1"/>
  <c r="O781" i="4" s="1"/>
  <c r="M781" i="4" s="1"/>
  <c r="A782" i="9"/>
  <c r="B782" i="9" s="1"/>
  <c r="O780" i="4" s="1"/>
  <c r="M780" i="4" s="1"/>
  <c r="A781" i="9"/>
  <c r="B781" i="9" s="1"/>
  <c r="O779" i="4" s="1"/>
  <c r="M779" i="4" s="1"/>
  <c r="A780" i="9"/>
  <c r="B780" i="9" s="1"/>
  <c r="O778" i="4" s="1"/>
  <c r="M778" i="4" s="1"/>
  <c r="A779" i="9"/>
  <c r="B779" i="9" s="1"/>
  <c r="O777" i="4" s="1"/>
  <c r="M777" i="4" s="1"/>
  <c r="A778" i="9"/>
  <c r="B778" i="9" s="1"/>
  <c r="O776" i="4" s="1"/>
  <c r="M776" i="4" s="1"/>
  <c r="A777" i="9"/>
  <c r="B777" i="9" s="1"/>
  <c r="O775" i="4" s="1"/>
  <c r="M775" i="4" s="1"/>
  <c r="A776" i="9"/>
  <c r="B776" i="9" s="1"/>
  <c r="O774" i="4" s="1"/>
  <c r="M774" i="4" s="1"/>
  <c r="A775" i="9"/>
  <c r="B775" i="9" s="1"/>
  <c r="O773" i="4" s="1"/>
  <c r="M773" i="4" s="1"/>
  <c r="A774" i="9"/>
  <c r="B774" i="9" s="1"/>
  <c r="O772" i="4" s="1"/>
  <c r="M772" i="4" s="1"/>
  <c r="A773" i="9"/>
  <c r="B773" i="9" s="1"/>
  <c r="O771" i="4" s="1"/>
  <c r="M771" i="4" s="1"/>
  <c r="A772" i="9"/>
  <c r="B772" i="9" s="1"/>
  <c r="O770" i="4" s="1"/>
  <c r="M770" i="4" s="1"/>
  <c r="A771" i="9"/>
  <c r="B771" i="9" s="1"/>
  <c r="O769" i="4" s="1"/>
  <c r="M769" i="4" s="1"/>
  <c r="A770" i="9"/>
  <c r="B770" i="9" s="1"/>
  <c r="O768" i="4" s="1"/>
  <c r="M768" i="4" s="1"/>
  <c r="A769" i="9"/>
  <c r="B769" i="9" s="1"/>
  <c r="O767" i="4" s="1"/>
  <c r="M767" i="4" s="1"/>
  <c r="A768" i="9"/>
  <c r="B768" i="9" s="1"/>
  <c r="O766" i="4" s="1"/>
  <c r="M766" i="4" s="1"/>
  <c r="A767" i="9"/>
  <c r="B767" i="9" s="1"/>
  <c r="O765" i="4" s="1"/>
  <c r="M765" i="4" s="1"/>
  <c r="A766" i="9"/>
  <c r="B766" i="9" s="1"/>
  <c r="O764" i="4" s="1"/>
  <c r="M764" i="4" s="1"/>
  <c r="A765" i="9"/>
  <c r="B765" i="9" s="1"/>
  <c r="O763" i="4" s="1"/>
  <c r="M763" i="4" s="1"/>
  <c r="A764" i="9"/>
  <c r="B764" i="9" s="1"/>
  <c r="O762" i="4" s="1"/>
  <c r="M762" i="4" s="1"/>
  <c r="A763" i="9"/>
  <c r="B763" i="9" s="1"/>
  <c r="O761" i="4" s="1"/>
  <c r="M761" i="4" s="1"/>
  <c r="A762" i="9"/>
  <c r="B762" i="9" s="1"/>
  <c r="O760" i="4" s="1"/>
  <c r="M760" i="4" s="1"/>
  <c r="A761" i="9"/>
  <c r="B761" i="9" s="1"/>
  <c r="O759" i="4" s="1"/>
  <c r="M759" i="4" s="1"/>
  <c r="A760" i="9"/>
  <c r="B760" i="9" s="1"/>
  <c r="O758" i="4" s="1"/>
  <c r="M758" i="4" s="1"/>
  <c r="A759" i="9"/>
  <c r="B759" i="9" s="1"/>
  <c r="O757" i="4" s="1"/>
  <c r="M757" i="4" s="1"/>
  <c r="A758" i="9"/>
  <c r="B758" i="9" s="1"/>
  <c r="O756" i="4" s="1"/>
  <c r="M756" i="4" s="1"/>
  <c r="A757" i="9"/>
  <c r="B757" i="9" s="1"/>
  <c r="O755" i="4" s="1"/>
  <c r="M755" i="4" s="1"/>
  <c r="A756" i="9"/>
  <c r="B756" i="9" s="1"/>
  <c r="O754" i="4" s="1"/>
  <c r="M754" i="4" s="1"/>
  <c r="A755" i="9"/>
  <c r="B755" i="9" s="1"/>
  <c r="O753" i="4" s="1"/>
  <c r="M753" i="4" s="1"/>
  <c r="A754" i="9"/>
  <c r="B754" i="9" s="1"/>
  <c r="O752" i="4" s="1"/>
  <c r="M752" i="4" s="1"/>
  <c r="A753" i="9"/>
  <c r="B753" i="9" s="1"/>
  <c r="O751" i="4" s="1"/>
  <c r="M751" i="4" s="1"/>
  <c r="A752" i="9"/>
  <c r="B752" i="9" s="1"/>
  <c r="O750" i="4" s="1"/>
  <c r="M750" i="4" s="1"/>
  <c r="A751" i="9"/>
  <c r="B751" i="9" s="1"/>
  <c r="O749" i="4" s="1"/>
  <c r="M749" i="4" s="1"/>
  <c r="A750" i="9"/>
  <c r="B750" i="9" s="1"/>
  <c r="O748" i="4" s="1"/>
  <c r="M748" i="4" s="1"/>
  <c r="A749" i="9"/>
  <c r="B749" i="9" s="1"/>
  <c r="O747" i="4" s="1"/>
  <c r="M747" i="4" s="1"/>
  <c r="A748" i="9"/>
  <c r="B748" i="9" s="1"/>
  <c r="O746" i="4" s="1"/>
  <c r="M746" i="4" s="1"/>
  <c r="A747" i="9"/>
  <c r="B747" i="9" s="1"/>
  <c r="O745" i="4" s="1"/>
  <c r="M745" i="4" s="1"/>
  <c r="A746" i="9"/>
  <c r="B746" i="9" s="1"/>
  <c r="O744" i="4" s="1"/>
  <c r="M744" i="4" s="1"/>
  <c r="A745" i="9"/>
  <c r="B745" i="9" s="1"/>
  <c r="O743" i="4" s="1"/>
  <c r="M743" i="4" s="1"/>
  <c r="A744" i="9"/>
  <c r="B744" i="9" s="1"/>
  <c r="O742" i="4" s="1"/>
  <c r="M742" i="4" s="1"/>
  <c r="A743" i="9"/>
  <c r="B743" i="9" s="1"/>
  <c r="O741" i="4" s="1"/>
  <c r="M741" i="4" s="1"/>
  <c r="A742" i="9"/>
  <c r="B742" i="9" s="1"/>
  <c r="O740" i="4" s="1"/>
  <c r="M740" i="4" s="1"/>
  <c r="A741" i="9"/>
  <c r="B741" i="9" s="1"/>
  <c r="O739" i="4" s="1"/>
  <c r="M739" i="4" s="1"/>
  <c r="A740" i="9"/>
  <c r="B740" i="9" s="1"/>
  <c r="O738" i="4" s="1"/>
  <c r="M738" i="4" s="1"/>
  <c r="A739" i="9"/>
  <c r="B739" i="9" s="1"/>
  <c r="O737" i="4" s="1"/>
  <c r="M737" i="4" s="1"/>
  <c r="A738" i="9"/>
  <c r="B738" i="9" s="1"/>
  <c r="O736" i="4" s="1"/>
  <c r="M736" i="4" s="1"/>
  <c r="A737" i="9"/>
  <c r="B737" i="9" s="1"/>
  <c r="O735" i="4" s="1"/>
  <c r="M735" i="4" s="1"/>
  <c r="A736" i="9"/>
  <c r="B736" i="9" s="1"/>
  <c r="O734" i="4" s="1"/>
  <c r="M734" i="4" s="1"/>
  <c r="A735" i="9"/>
  <c r="B735" i="9" s="1"/>
  <c r="O733" i="4" s="1"/>
  <c r="M733" i="4" s="1"/>
  <c r="A734" i="9"/>
  <c r="B734" i="9" s="1"/>
  <c r="O732" i="4" s="1"/>
  <c r="M732" i="4" s="1"/>
  <c r="A733" i="9"/>
  <c r="B733" i="9" s="1"/>
  <c r="O731" i="4" s="1"/>
  <c r="M731" i="4" s="1"/>
  <c r="A732" i="9"/>
  <c r="B732" i="9" s="1"/>
  <c r="O730" i="4" s="1"/>
  <c r="M730" i="4" s="1"/>
  <c r="A731" i="9"/>
  <c r="B731" i="9" s="1"/>
  <c r="O729" i="4" s="1"/>
  <c r="M729" i="4" s="1"/>
  <c r="A730" i="9"/>
  <c r="B730" i="9" s="1"/>
  <c r="O728" i="4" s="1"/>
  <c r="M728" i="4" s="1"/>
  <c r="A729" i="9"/>
  <c r="B729" i="9" s="1"/>
  <c r="O727" i="4" s="1"/>
  <c r="M727" i="4" s="1"/>
  <c r="A728" i="9"/>
  <c r="B728" i="9" s="1"/>
  <c r="O726" i="4" s="1"/>
  <c r="M726" i="4" s="1"/>
  <c r="A727" i="9"/>
  <c r="B727" i="9" s="1"/>
  <c r="O725" i="4" s="1"/>
  <c r="M725" i="4" s="1"/>
  <c r="A726" i="9"/>
  <c r="B726" i="9" s="1"/>
  <c r="O724" i="4" s="1"/>
  <c r="M724" i="4" s="1"/>
  <c r="A725" i="9"/>
  <c r="B725" i="9" s="1"/>
  <c r="O723" i="4" s="1"/>
  <c r="M723" i="4" s="1"/>
  <c r="A724" i="9"/>
  <c r="B724" i="9" s="1"/>
  <c r="O722" i="4" s="1"/>
  <c r="M722" i="4" s="1"/>
  <c r="A723" i="9"/>
  <c r="B723" i="9" s="1"/>
  <c r="O721" i="4" s="1"/>
  <c r="M721" i="4" s="1"/>
  <c r="A722" i="9"/>
  <c r="B722" i="9" s="1"/>
  <c r="O720" i="4" s="1"/>
  <c r="M720" i="4" s="1"/>
  <c r="A721" i="9"/>
  <c r="B721" i="9" s="1"/>
  <c r="O719" i="4" s="1"/>
  <c r="M719" i="4" s="1"/>
  <c r="A720" i="9"/>
  <c r="B720" i="9" s="1"/>
  <c r="O718" i="4" s="1"/>
  <c r="M718" i="4" s="1"/>
  <c r="A719" i="9"/>
  <c r="B719" i="9" s="1"/>
  <c r="O717" i="4" s="1"/>
  <c r="M717" i="4" s="1"/>
  <c r="A718" i="9"/>
  <c r="B718" i="9" s="1"/>
  <c r="O716" i="4" s="1"/>
  <c r="M716" i="4" s="1"/>
  <c r="A717" i="9"/>
  <c r="B717" i="9" s="1"/>
  <c r="O715" i="4" s="1"/>
  <c r="M715" i="4" s="1"/>
  <c r="A716" i="9"/>
  <c r="B716" i="9" s="1"/>
  <c r="O714" i="4" s="1"/>
  <c r="M714" i="4" s="1"/>
  <c r="A715" i="9"/>
  <c r="B715" i="9" s="1"/>
  <c r="O713" i="4" s="1"/>
  <c r="M713" i="4" s="1"/>
  <c r="A714" i="9"/>
  <c r="B714" i="9" s="1"/>
  <c r="O712" i="4" s="1"/>
  <c r="M712" i="4" s="1"/>
  <c r="A713" i="9"/>
  <c r="B713" i="9" s="1"/>
  <c r="O711" i="4" s="1"/>
  <c r="M711" i="4" s="1"/>
  <c r="A712" i="9"/>
  <c r="B712" i="9" s="1"/>
  <c r="O710" i="4" s="1"/>
  <c r="M710" i="4" s="1"/>
  <c r="A711" i="9"/>
  <c r="B711" i="9" s="1"/>
  <c r="O709" i="4" s="1"/>
  <c r="M709" i="4" s="1"/>
  <c r="A710" i="9"/>
  <c r="B710" i="9" s="1"/>
  <c r="O708" i="4" s="1"/>
  <c r="M708" i="4" s="1"/>
  <c r="A709" i="9"/>
  <c r="B709" i="9" s="1"/>
  <c r="O707" i="4" s="1"/>
  <c r="M707" i="4" s="1"/>
  <c r="A708" i="9"/>
  <c r="B708" i="9" s="1"/>
  <c r="O706" i="4" s="1"/>
  <c r="M706" i="4" s="1"/>
  <c r="A707" i="9"/>
  <c r="B707" i="9" s="1"/>
  <c r="O705" i="4" s="1"/>
  <c r="M705" i="4" s="1"/>
  <c r="A706" i="9"/>
  <c r="B706" i="9" s="1"/>
  <c r="O704" i="4" s="1"/>
  <c r="M704" i="4" s="1"/>
  <c r="A705" i="9"/>
  <c r="B705" i="9" s="1"/>
  <c r="O703" i="4" s="1"/>
  <c r="M703" i="4" s="1"/>
  <c r="A704" i="9"/>
  <c r="B704" i="9" s="1"/>
  <c r="O702" i="4" s="1"/>
  <c r="M702" i="4" s="1"/>
  <c r="A703" i="9"/>
  <c r="B703" i="9" s="1"/>
  <c r="O701" i="4" s="1"/>
  <c r="M701" i="4" s="1"/>
  <c r="A702" i="9"/>
  <c r="B702" i="9" s="1"/>
  <c r="O700" i="4" s="1"/>
  <c r="M700" i="4" s="1"/>
  <c r="A701" i="9"/>
  <c r="B701" i="9" s="1"/>
  <c r="O699" i="4" s="1"/>
  <c r="M699" i="4" s="1"/>
  <c r="A700" i="9"/>
  <c r="B700" i="9" s="1"/>
  <c r="O698" i="4" s="1"/>
  <c r="M698" i="4" s="1"/>
  <c r="A699" i="9"/>
  <c r="B699" i="9" s="1"/>
  <c r="O697" i="4" s="1"/>
  <c r="M697" i="4" s="1"/>
  <c r="A698" i="9"/>
  <c r="B698" i="9" s="1"/>
  <c r="O696" i="4" s="1"/>
  <c r="M696" i="4" s="1"/>
  <c r="A697" i="9"/>
  <c r="B697" i="9" s="1"/>
  <c r="O695" i="4" s="1"/>
  <c r="M695" i="4" s="1"/>
  <c r="A696" i="9"/>
  <c r="B696" i="9" s="1"/>
  <c r="O694" i="4" s="1"/>
  <c r="M694" i="4" s="1"/>
  <c r="A695" i="9"/>
  <c r="B695" i="9" s="1"/>
  <c r="O693" i="4" s="1"/>
  <c r="M693" i="4" s="1"/>
  <c r="A694" i="9"/>
  <c r="B694" i="9" s="1"/>
  <c r="O692" i="4" s="1"/>
  <c r="M692" i="4" s="1"/>
  <c r="A693" i="9"/>
  <c r="B693" i="9" s="1"/>
  <c r="O691" i="4" s="1"/>
  <c r="M691" i="4" s="1"/>
  <c r="A692" i="9"/>
  <c r="B692" i="9" s="1"/>
  <c r="O690" i="4" s="1"/>
  <c r="M690" i="4" s="1"/>
  <c r="A691" i="9"/>
  <c r="B691" i="9" s="1"/>
  <c r="O689" i="4" s="1"/>
  <c r="M689" i="4" s="1"/>
  <c r="A690" i="9"/>
  <c r="B690" i="9" s="1"/>
  <c r="O688" i="4" s="1"/>
  <c r="M688" i="4" s="1"/>
  <c r="A689" i="9"/>
  <c r="B689" i="9" s="1"/>
  <c r="O687" i="4" s="1"/>
  <c r="M687" i="4" s="1"/>
  <c r="A688" i="9"/>
  <c r="B688" i="9" s="1"/>
  <c r="O686" i="4" s="1"/>
  <c r="M686" i="4" s="1"/>
  <c r="A687" i="9"/>
  <c r="B687" i="9" s="1"/>
  <c r="O685" i="4" s="1"/>
  <c r="M685" i="4" s="1"/>
  <c r="A686" i="9"/>
  <c r="B686" i="9" s="1"/>
  <c r="O684" i="4" s="1"/>
  <c r="M684" i="4" s="1"/>
  <c r="A685" i="9"/>
  <c r="B685" i="9" s="1"/>
  <c r="O683" i="4" s="1"/>
  <c r="M683" i="4" s="1"/>
  <c r="A684" i="9"/>
  <c r="B684" i="9" s="1"/>
  <c r="O682" i="4" s="1"/>
  <c r="M682" i="4" s="1"/>
  <c r="A683" i="9"/>
  <c r="B683" i="9" s="1"/>
  <c r="O681" i="4" s="1"/>
  <c r="M681" i="4" s="1"/>
  <c r="A682" i="9"/>
  <c r="B682" i="9" s="1"/>
  <c r="O680" i="4" s="1"/>
  <c r="M680" i="4" s="1"/>
  <c r="A681" i="9"/>
  <c r="B681" i="9" s="1"/>
  <c r="O679" i="4" s="1"/>
  <c r="M679" i="4" s="1"/>
  <c r="A680" i="9"/>
  <c r="B680" i="9" s="1"/>
  <c r="O678" i="4" s="1"/>
  <c r="M678" i="4" s="1"/>
  <c r="A679" i="9"/>
  <c r="B679" i="9" s="1"/>
  <c r="O677" i="4" s="1"/>
  <c r="M677" i="4" s="1"/>
  <c r="A678" i="9"/>
  <c r="B678" i="9" s="1"/>
  <c r="O676" i="4" s="1"/>
  <c r="M676" i="4" s="1"/>
  <c r="A677" i="9"/>
  <c r="B677" i="9" s="1"/>
  <c r="O675" i="4" s="1"/>
  <c r="M675" i="4" s="1"/>
  <c r="A676" i="9"/>
  <c r="B676" i="9" s="1"/>
  <c r="O674" i="4" s="1"/>
  <c r="M674" i="4" s="1"/>
  <c r="A675" i="9"/>
  <c r="B675" i="9" s="1"/>
  <c r="O673" i="4" s="1"/>
  <c r="M673" i="4" s="1"/>
  <c r="A674" i="9"/>
  <c r="B674" i="9" s="1"/>
  <c r="O672" i="4" s="1"/>
  <c r="M672" i="4" s="1"/>
  <c r="A673" i="9"/>
  <c r="B673" i="9" s="1"/>
  <c r="O671" i="4" s="1"/>
  <c r="M671" i="4" s="1"/>
  <c r="A672" i="9"/>
  <c r="B672" i="9" s="1"/>
  <c r="O670" i="4" s="1"/>
  <c r="M670" i="4" s="1"/>
  <c r="A671" i="9"/>
  <c r="B671" i="9" s="1"/>
  <c r="O669" i="4" s="1"/>
  <c r="M669" i="4" s="1"/>
  <c r="A670" i="9"/>
  <c r="B670" i="9" s="1"/>
  <c r="O668" i="4" s="1"/>
  <c r="M668" i="4" s="1"/>
  <c r="A669" i="9"/>
  <c r="B669" i="9" s="1"/>
  <c r="O667" i="4" s="1"/>
  <c r="M667" i="4" s="1"/>
  <c r="A668" i="9"/>
  <c r="B668" i="9" s="1"/>
  <c r="O666" i="4" s="1"/>
  <c r="M666" i="4" s="1"/>
  <c r="A667" i="9"/>
  <c r="B667" i="9" s="1"/>
  <c r="O665" i="4" s="1"/>
  <c r="M665" i="4" s="1"/>
  <c r="A666" i="9"/>
  <c r="B666" i="9" s="1"/>
  <c r="O664" i="4" s="1"/>
  <c r="M664" i="4" s="1"/>
  <c r="A665" i="9"/>
  <c r="B665" i="9" s="1"/>
  <c r="O663" i="4" s="1"/>
  <c r="M663" i="4" s="1"/>
  <c r="A664" i="9"/>
  <c r="B664" i="9" s="1"/>
  <c r="O662" i="4" s="1"/>
  <c r="M662" i="4" s="1"/>
  <c r="A663" i="9"/>
  <c r="B663" i="9" s="1"/>
  <c r="O661" i="4" s="1"/>
  <c r="M661" i="4" s="1"/>
  <c r="A662" i="9"/>
  <c r="B662" i="9" s="1"/>
  <c r="O660" i="4" s="1"/>
  <c r="M660" i="4" s="1"/>
  <c r="A661" i="9"/>
  <c r="B661" i="9" s="1"/>
  <c r="O659" i="4" s="1"/>
  <c r="M659" i="4" s="1"/>
  <c r="A660" i="9"/>
  <c r="B660" i="9" s="1"/>
  <c r="O658" i="4" s="1"/>
  <c r="M658" i="4" s="1"/>
  <c r="A659" i="9"/>
  <c r="B659" i="9" s="1"/>
  <c r="O657" i="4" s="1"/>
  <c r="M657" i="4" s="1"/>
  <c r="A658" i="9"/>
  <c r="B658" i="9" s="1"/>
  <c r="O656" i="4" s="1"/>
  <c r="M656" i="4" s="1"/>
  <c r="A657" i="9"/>
  <c r="B657" i="9" s="1"/>
  <c r="O655" i="4" s="1"/>
  <c r="M655" i="4" s="1"/>
  <c r="A656" i="9"/>
  <c r="B656" i="9" s="1"/>
  <c r="O654" i="4" s="1"/>
  <c r="M654" i="4" s="1"/>
  <c r="A655" i="9"/>
  <c r="B655" i="9" s="1"/>
  <c r="O653" i="4" s="1"/>
  <c r="M653" i="4" s="1"/>
  <c r="A654" i="9"/>
  <c r="B654" i="9" s="1"/>
  <c r="O652" i="4" s="1"/>
  <c r="M652" i="4" s="1"/>
  <c r="A653" i="9"/>
  <c r="B653" i="9" s="1"/>
  <c r="O651" i="4" s="1"/>
  <c r="M651" i="4" s="1"/>
  <c r="A652" i="9"/>
  <c r="B652" i="9" s="1"/>
  <c r="O650" i="4" s="1"/>
  <c r="M650" i="4" s="1"/>
  <c r="A651" i="9"/>
  <c r="B651" i="9" s="1"/>
  <c r="O649" i="4" s="1"/>
  <c r="M649" i="4" s="1"/>
  <c r="A650" i="9"/>
  <c r="B650" i="9" s="1"/>
  <c r="O648" i="4" s="1"/>
  <c r="M648" i="4" s="1"/>
  <c r="A649" i="9"/>
  <c r="B649" i="9" s="1"/>
  <c r="O647" i="4" s="1"/>
  <c r="M647" i="4" s="1"/>
  <c r="A648" i="9"/>
  <c r="B648" i="9" s="1"/>
  <c r="O646" i="4" s="1"/>
  <c r="M646" i="4" s="1"/>
  <c r="A647" i="9"/>
  <c r="B647" i="9" s="1"/>
  <c r="O645" i="4" s="1"/>
  <c r="M645" i="4" s="1"/>
  <c r="A646" i="9"/>
  <c r="B646" i="9" s="1"/>
  <c r="O644" i="4" s="1"/>
  <c r="M644" i="4" s="1"/>
  <c r="A645" i="9"/>
  <c r="B645" i="9" s="1"/>
  <c r="O643" i="4" s="1"/>
  <c r="M643" i="4" s="1"/>
  <c r="A644" i="9"/>
  <c r="B644" i="9" s="1"/>
  <c r="O642" i="4" s="1"/>
  <c r="M642" i="4" s="1"/>
  <c r="A643" i="9"/>
  <c r="B643" i="9" s="1"/>
  <c r="O641" i="4" s="1"/>
  <c r="M641" i="4" s="1"/>
  <c r="A642" i="9"/>
  <c r="B642" i="9" s="1"/>
  <c r="O640" i="4" s="1"/>
  <c r="M640" i="4" s="1"/>
  <c r="A641" i="9"/>
  <c r="B641" i="9" s="1"/>
  <c r="O639" i="4" s="1"/>
  <c r="M639" i="4" s="1"/>
  <c r="A640" i="9"/>
  <c r="B640" i="9" s="1"/>
  <c r="O638" i="4" s="1"/>
  <c r="M638" i="4" s="1"/>
  <c r="A639" i="9"/>
  <c r="B639" i="9" s="1"/>
  <c r="O637" i="4" s="1"/>
  <c r="M637" i="4" s="1"/>
  <c r="A638" i="9"/>
  <c r="B638" i="9" s="1"/>
  <c r="O636" i="4" s="1"/>
  <c r="M636" i="4" s="1"/>
  <c r="A637" i="9"/>
  <c r="B637" i="9" s="1"/>
  <c r="O635" i="4" s="1"/>
  <c r="M635" i="4" s="1"/>
  <c r="A636" i="9"/>
  <c r="B636" i="9" s="1"/>
  <c r="O634" i="4" s="1"/>
  <c r="M634" i="4" s="1"/>
  <c r="A635" i="9"/>
  <c r="B635" i="9" s="1"/>
  <c r="O633" i="4" s="1"/>
  <c r="M633" i="4" s="1"/>
  <c r="A634" i="9"/>
  <c r="B634" i="9" s="1"/>
  <c r="O632" i="4" s="1"/>
  <c r="M632" i="4" s="1"/>
  <c r="A633" i="9"/>
  <c r="B633" i="9" s="1"/>
  <c r="O631" i="4" s="1"/>
  <c r="M631" i="4" s="1"/>
  <c r="A632" i="9"/>
  <c r="B632" i="9" s="1"/>
  <c r="O630" i="4" s="1"/>
  <c r="M630" i="4" s="1"/>
  <c r="A631" i="9"/>
  <c r="B631" i="9" s="1"/>
  <c r="O629" i="4" s="1"/>
  <c r="M629" i="4" s="1"/>
  <c r="A630" i="9"/>
  <c r="B630" i="9" s="1"/>
  <c r="O628" i="4" s="1"/>
  <c r="M628" i="4" s="1"/>
  <c r="A629" i="9"/>
  <c r="B629" i="9" s="1"/>
  <c r="O627" i="4" s="1"/>
  <c r="M627" i="4" s="1"/>
  <c r="A628" i="9"/>
  <c r="B628" i="9" s="1"/>
  <c r="O626" i="4" s="1"/>
  <c r="M626" i="4" s="1"/>
  <c r="A627" i="9"/>
  <c r="B627" i="9" s="1"/>
  <c r="O625" i="4" s="1"/>
  <c r="M625" i="4" s="1"/>
  <c r="A626" i="9"/>
  <c r="B626" i="9" s="1"/>
  <c r="O624" i="4" s="1"/>
  <c r="M624" i="4" s="1"/>
  <c r="A625" i="9"/>
  <c r="B625" i="9" s="1"/>
  <c r="O623" i="4" s="1"/>
  <c r="M623" i="4" s="1"/>
  <c r="A624" i="9"/>
  <c r="B624" i="9" s="1"/>
  <c r="O622" i="4" s="1"/>
  <c r="M622" i="4" s="1"/>
  <c r="A623" i="9"/>
  <c r="B623" i="9" s="1"/>
  <c r="O621" i="4" s="1"/>
  <c r="M621" i="4" s="1"/>
  <c r="A622" i="9"/>
  <c r="B622" i="9" s="1"/>
  <c r="O620" i="4" s="1"/>
  <c r="M620" i="4" s="1"/>
  <c r="A621" i="9"/>
  <c r="B621" i="9" s="1"/>
  <c r="O619" i="4" s="1"/>
  <c r="M619" i="4" s="1"/>
  <c r="A620" i="9"/>
  <c r="B620" i="9" s="1"/>
  <c r="O618" i="4" s="1"/>
  <c r="M618" i="4" s="1"/>
  <c r="A619" i="9"/>
  <c r="B619" i="9" s="1"/>
  <c r="O617" i="4" s="1"/>
  <c r="M617" i="4" s="1"/>
  <c r="A618" i="9"/>
  <c r="B618" i="9" s="1"/>
  <c r="O616" i="4" s="1"/>
  <c r="M616" i="4" s="1"/>
  <c r="A617" i="9"/>
  <c r="B617" i="9" s="1"/>
  <c r="O615" i="4" s="1"/>
  <c r="M615" i="4" s="1"/>
  <c r="A616" i="9"/>
  <c r="B616" i="9" s="1"/>
  <c r="O614" i="4" s="1"/>
  <c r="M614" i="4" s="1"/>
  <c r="A615" i="9"/>
  <c r="B615" i="9" s="1"/>
  <c r="O613" i="4" s="1"/>
  <c r="M613" i="4" s="1"/>
  <c r="A614" i="9"/>
  <c r="B614" i="9" s="1"/>
  <c r="O612" i="4" s="1"/>
  <c r="M612" i="4" s="1"/>
  <c r="A613" i="9"/>
  <c r="B613" i="9" s="1"/>
  <c r="O611" i="4" s="1"/>
  <c r="M611" i="4" s="1"/>
  <c r="A612" i="9"/>
  <c r="B612" i="9" s="1"/>
  <c r="O610" i="4" s="1"/>
  <c r="M610" i="4" s="1"/>
  <c r="A611" i="9"/>
  <c r="B611" i="9" s="1"/>
  <c r="O609" i="4" s="1"/>
  <c r="M609" i="4" s="1"/>
  <c r="A610" i="9"/>
  <c r="B610" i="9" s="1"/>
  <c r="O608" i="4" s="1"/>
  <c r="M608" i="4" s="1"/>
  <c r="A609" i="9"/>
  <c r="B609" i="9" s="1"/>
  <c r="O607" i="4" s="1"/>
  <c r="M607" i="4" s="1"/>
  <c r="A608" i="9"/>
  <c r="B608" i="9" s="1"/>
  <c r="O606" i="4" s="1"/>
  <c r="M606" i="4" s="1"/>
  <c r="A607" i="9"/>
  <c r="B607" i="9" s="1"/>
  <c r="O605" i="4" s="1"/>
  <c r="M605" i="4" s="1"/>
  <c r="A606" i="9"/>
  <c r="B606" i="9" s="1"/>
  <c r="O604" i="4" s="1"/>
  <c r="M604" i="4" s="1"/>
  <c r="A605" i="9"/>
  <c r="B605" i="9" s="1"/>
  <c r="O603" i="4" s="1"/>
  <c r="M603" i="4" s="1"/>
  <c r="A604" i="9"/>
  <c r="B604" i="9" s="1"/>
  <c r="O602" i="4" s="1"/>
  <c r="M602" i="4" s="1"/>
  <c r="A603" i="9"/>
  <c r="B603" i="9" s="1"/>
  <c r="O601" i="4" s="1"/>
  <c r="M601" i="4" s="1"/>
  <c r="A602" i="9"/>
  <c r="B602" i="9" s="1"/>
  <c r="O600" i="4" s="1"/>
  <c r="M600" i="4" s="1"/>
  <c r="A601" i="9"/>
  <c r="B601" i="9" s="1"/>
  <c r="O599" i="4" s="1"/>
  <c r="M599" i="4" s="1"/>
  <c r="A600" i="9"/>
  <c r="B600" i="9" s="1"/>
  <c r="O598" i="4" s="1"/>
  <c r="M598" i="4" s="1"/>
  <c r="A599" i="9"/>
  <c r="B599" i="9" s="1"/>
  <c r="O597" i="4" s="1"/>
  <c r="M597" i="4" s="1"/>
  <c r="A598" i="9"/>
  <c r="B598" i="9" s="1"/>
  <c r="O596" i="4" s="1"/>
  <c r="M596" i="4" s="1"/>
  <c r="A597" i="9"/>
  <c r="B597" i="9" s="1"/>
  <c r="O595" i="4" s="1"/>
  <c r="M595" i="4" s="1"/>
  <c r="A596" i="9"/>
  <c r="B596" i="9" s="1"/>
  <c r="O594" i="4" s="1"/>
  <c r="M594" i="4" s="1"/>
  <c r="A595" i="9"/>
  <c r="B595" i="9" s="1"/>
  <c r="O593" i="4" s="1"/>
  <c r="M593" i="4" s="1"/>
  <c r="A594" i="9"/>
  <c r="B594" i="9" s="1"/>
  <c r="O592" i="4" s="1"/>
  <c r="M592" i="4" s="1"/>
  <c r="A593" i="9"/>
  <c r="B593" i="9" s="1"/>
  <c r="O591" i="4" s="1"/>
  <c r="M591" i="4" s="1"/>
  <c r="A592" i="9"/>
  <c r="B592" i="9" s="1"/>
  <c r="O590" i="4" s="1"/>
  <c r="M590" i="4" s="1"/>
  <c r="A591" i="9"/>
  <c r="B591" i="9" s="1"/>
  <c r="O589" i="4" s="1"/>
  <c r="M589" i="4" s="1"/>
  <c r="A590" i="9"/>
  <c r="B590" i="9" s="1"/>
  <c r="O588" i="4" s="1"/>
  <c r="M588" i="4" s="1"/>
  <c r="A589" i="9"/>
  <c r="B589" i="9" s="1"/>
  <c r="O587" i="4" s="1"/>
  <c r="M587" i="4" s="1"/>
  <c r="A588" i="9"/>
  <c r="B588" i="9" s="1"/>
  <c r="O586" i="4" s="1"/>
  <c r="M586" i="4" s="1"/>
  <c r="A587" i="9"/>
  <c r="B587" i="9" s="1"/>
  <c r="O585" i="4" s="1"/>
  <c r="M585" i="4" s="1"/>
  <c r="A586" i="9"/>
  <c r="B586" i="9" s="1"/>
  <c r="O584" i="4" s="1"/>
  <c r="M584" i="4" s="1"/>
  <c r="A585" i="9"/>
  <c r="B585" i="9" s="1"/>
  <c r="O583" i="4" s="1"/>
  <c r="M583" i="4" s="1"/>
  <c r="A584" i="9"/>
  <c r="B584" i="9" s="1"/>
  <c r="O582" i="4" s="1"/>
  <c r="M582" i="4" s="1"/>
  <c r="A583" i="9"/>
  <c r="B583" i="9" s="1"/>
  <c r="O581" i="4" s="1"/>
  <c r="M581" i="4" s="1"/>
  <c r="A582" i="9"/>
  <c r="B582" i="9" s="1"/>
  <c r="O580" i="4" s="1"/>
  <c r="M580" i="4" s="1"/>
  <c r="A581" i="9"/>
  <c r="B581" i="9" s="1"/>
  <c r="O579" i="4" s="1"/>
  <c r="M579" i="4" s="1"/>
  <c r="A580" i="9"/>
  <c r="B580" i="9" s="1"/>
  <c r="O578" i="4" s="1"/>
  <c r="M578" i="4" s="1"/>
  <c r="A579" i="9"/>
  <c r="B579" i="9" s="1"/>
  <c r="O577" i="4" s="1"/>
  <c r="M577" i="4" s="1"/>
  <c r="A578" i="9"/>
  <c r="B578" i="9" s="1"/>
  <c r="O576" i="4" s="1"/>
  <c r="M576" i="4" s="1"/>
  <c r="A577" i="9"/>
  <c r="B577" i="9" s="1"/>
  <c r="O575" i="4" s="1"/>
  <c r="M575" i="4" s="1"/>
  <c r="A576" i="9"/>
  <c r="B576" i="9" s="1"/>
  <c r="O574" i="4" s="1"/>
  <c r="M574" i="4" s="1"/>
  <c r="A575" i="9"/>
  <c r="B575" i="9" s="1"/>
  <c r="O573" i="4" s="1"/>
  <c r="M573" i="4" s="1"/>
  <c r="A574" i="9"/>
  <c r="B574" i="9" s="1"/>
  <c r="O572" i="4" s="1"/>
  <c r="M572" i="4" s="1"/>
  <c r="A573" i="9"/>
  <c r="B573" i="9" s="1"/>
  <c r="O571" i="4" s="1"/>
  <c r="M571" i="4" s="1"/>
  <c r="A572" i="9"/>
  <c r="B572" i="9" s="1"/>
  <c r="O570" i="4" s="1"/>
  <c r="M570" i="4" s="1"/>
  <c r="A571" i="9"/>
  <c r="B571" i="9" s="1"/>
  <c r="O569" i="4" s="1"/>
  <c r="M569" i="4" s="1"/>
  <c r="A570" i="9"/>
  <c r="B570" i="9" s="1"/>
  <c r="O568" i="4" s="1"/>
  <c r="M568" i="4" s="1"/>
  <c r="A569" i="9"/>
  <c r="B569" i="9" s="1"/>
  <c r="O567" i="4" s="1"/>
  <c r="M567" i="4" s="1"/>
  <c r="A568" i="9"/>
  <c r="B568" i="9" s="1"/>
  <c r="O566" i="4" s="1"/>
  <c r="M566" i="4" s="1"/>
  <c r="A567" i="9"/>
  <c r="B567" i="9" s="1"/>
  <c r="O565" i="4" s="1"/>
  <c r="M565" i="4" s="1"/>
  <c r="A566" i="9"/>
  <c r="B566" i="9" s="1"/>
  <c r="O564" i="4" s="1"/>
  <c r="M564" i="4" s="1"/>
  <c r="A565" i="9"/>
  <c r="B565" i="9" s="1"/>
  <c r="O563" i="4" s="1"/>
  <c r="M563" i="4" s="1"/>
  <c r="A564" i="9"/>
  <c r="B564" i="9" s="1"/>
  <c r="O562" i="4" s="1"/>
  <c r="M562" i="4" s="1"/>
  <c r="A563" i="9"/>
  <c r="B563" i="9" s="1"/>
  <c r="O561" i="4" s="1"/>
  <c r="M561" i="4" s="1"/>
  <c r="A562" i="9"/>
  <c r="B562" i="9" s="1"/>
  <c r="O560" i="4" s="1"/>
  <c r="M560" i="4" s="1"/>
  <c r="A561" i="9"/>
  <c r="B561" i="9" s="1"/>
  <c r="O559" i="4" s="1"/>
  <c r="M559" i="4" s="1"/>
  <c r="A560" i="9"/>
  <c r="B560" i="9" s="1"/>
  <c r="O558" i="4" s="1"/>
  <c r="M558" i="4" s="1"/>
  <c r="A559" i="9"/>
  <c r="B559" i="9" s="1"/>
  <c r="O557" i="4" s="1"/>
  <c r="M557" i="4" s="1"/>
  <c r="A558" i="9"/>
  <c r="B558" i="9" s="1"/>
  <c r="O556" i="4" s="1"/>
  <c r="M556" i="4" s="1"/>
  <c r="A557" i="9"/>
  <c r="B557" i="9" s="1"/>
  <c r="O555" i="4" s="1"/>
  <c r="M555" i="4" s="1"/>
  <c r="A556" i="9"/>
  <c r="B556" i="9" s="1"/>
  <c r="O554" i="4" s="1"/>
  <c r="M554" i="4" s="1"/>
  <c r="A555" i="9"/>
  <c r="B555" i="9" s="1"/>
  <c r="O553" i="4" s="1"/>
  <c r="M553" i="4" s="1"/>
  <c r="A554" i="9"/>
  <c r="B554" i="9" s="1"/>
  <c r="O552" i="4" s="1"/>
  <c r="M552" i="4" s="1"/>
  <c r="A553" i="9"/>
  <c r="B553" i="9" s="1"/>
  <c r="O551" i="4" s="1"/>
  <c r="M551" i="4" s="1"/>
  <c r="A552" i="9"/>
  <c r="B552" i="9" s="1"/>
  <c r="O550" i="4" s="1"/>
  <c r="M550" i="4" s="1"/>
  <c r="A551" i="9"/>
  <c r="B551" i="9" s="1"/>
  <c r="O549" i="4" s="1"/>
  <c r="M549" i="4" s="1"/>
  <c r="A550" i="9"/>
  <c r="B550" i="9" s="1"/>
  <c r="O548" i="4" s="1"/>
  <c r="M548" i="4" s="1"/>
  <c r="A549" i="9"/>
  <c r="B549" i="9" s="1"/>
  <c r="O547" i="4" s="1"/>
  <c r="M547" i="4" s="1"/>
  <c r="A548" i="9"/>
  <c r="B548" i="9" s="1"/>
  <c r="O546" i="4" s="1"/>
  <c r="M546" i="4" s="1"/>
  <c r="A547" i="9"/>
  <c r="B547" i="9" s="1"/>
  <c r="O545" i="4" s="1"/>
  <c r="M545" i="4" s="1"/>
  <c r="A546" i="9"/>
  <c r="B546" i="9" s="1"/>
  <c r="O544" i="4" s="1"/>
  <c r="M544" i="4" s="1"/>
  <c r="A545" i="9"/>
  <c r="B545" i="9" s="1"/>
  <c r="O543" i="4" s="1"/>
  <c r="M543" i="4" s="1"/>
  <c r="A544" i="9"/>
  <c r="B544" i="9" s="1"/>
  <c r="O542" i="4" s="1"/>
  <c r="M542" i="4" s="1"/>
  <c r="A543" i="9"/>
  <c r="B543" i="9" s="1"/>
  <c r="O541" i="4" s="1"/>
  <c r="M541" i="4" s="1"/>
  <c r="A542" i="9"/>
  <c r="B542" i="9" s="1"/>
  <c r="O540" i="4" s="1"/>
  <c r="M540" i="4" s="1"/>
  <c r="A541" i="9"/>
  <c r="B541" i="9" s="1"/>
  <c r="O539" i="4" s="1"/>
  <c r="M539" i="4" s="1"/>
  <c r="A540" i="9"/>
  <c r="B540" i="9" s="1"/>
  <c r="O538" i="4" s="1"/>
  <c r="M538" i="4" s="1"/>
  <c r="A539" i="9"/>
  <c r="B539" i="9" s="1"/>
  <c r="O537" i="4" s="1"/>
  <c r="M537" i="4" s="1"/>
  <c r="A538" i="9"/>
  <c r="B538" i="9" s="1"/>
  <c r="O536" i="4" s="1"/>
  <c r="M536" i="4" s="1"/>
  <c r="A537" i="9"/>
  <c r="B537" i="9" s="1"/>
  <c r="O535" i="4" s="1"/>
  <c r="M535" i="4" s="1"/>
  <c r="A536" i="9"/>
  <c r="B536" i="9" s="1"/>
  <c r="O534" i="4" s="1"/>
  <c r="M534" i="4" s="1"/>
  <c r="A535" i="9"/>
  <c r="B535" i="9" s="1"/>
  <c r="O533" i="4" s="1"/>
  <c r="M533" i="4" s="1"/>
  <c r="A534" i="9"/>
  <c r="B534" i="9" s="1"/>
  <c r="O532" i="4" s="1"/>
  <c r="M532" i="4" s="1"/>
  <c r="A533" i="9"/>
  <c r="B533" i="9" s="1"/>
  <c r="O531" i="4" s="1"/>
  <c r="M531" i="4" s="1"/>
  <c r="A532" i="9"/>
  <c r="B532" i="9" s="1"/>
  <c r="O530" i="4" s="1"/>
  <c r="M530" i="4" s="1"/>
  <c r="A531" i="9"/>
  <c r="B531" i="9" s="1"/>
  <c r="O529" i="4" s="1"/>
  <c r="M529" i="4" s="1"/>
  <c r="A530" i="9"/>
  <c r="B530" i="9" s="1"/>
  <c r="O528" i="4" s="1"/>
  <c r="M528" i="4" s="1"/>
  <c r="A529" i="9"/>
  <c r="B529" i="9" s="1"/>
  <c r="O527" i="4" s="1"/>
  <c r="M527" i="4" s="1"/>
  <c r="A528" i="9"/>
  <c r="B528" i="9" s="1"/>
  <c r="O526" i="4" s="1"/>
  <c r="M526" i="4" s="1"/>
  <c r="A527" i="9"/>
  <c r="B527" i="9" s="1"/>
  <c r="O525" i="4" s="1"/>
  <c r="M525" i="4" s="1"/>
  <c r="A526" i="9"/>
  <c r="B526" i="9" s="1"/>
  <c r="O524" i="4" s="1"/>
  <c r="M524" i="4" s="1"/>
  <c r="A525" i="9"/>
  <c r="B525" i="9" s="1"/>
  <c r="O523" i="4" s="1"/>
  <c r="M523" i="4" s="1"/>
  <c r="A524" i="9"/>
  <c r="B524" i="9" s="1"/>
  <c r="O522" i="4" s="1"/>
  <c r="M522" i="4" s="1"/>
  <c r="A523" i="9"/>
  <c r="B523" i="9" s="1"/>
  <c r="O521" i="4" s="1"/>
  <c r="M521" i="4" s="1"/>
  <c r="A522" i="9"/>
  <c r="B522" i="9" s="1"/>
  <c r="O520" i="4" s="1"/>
  <c r="M520" i="4" s="1"/>
  <c r="A521" i="9"/>
  <c r="B521" i="9" s="1"/>
  <c r="O519" i="4" s="1"/>
  <c r="M519" i="4" s="1"/>
  <c r="A520" i="9"/>
  <c r="B520" i="9" s="1"/>
  <c r="O518" i="4" s="1"/>
  <c r="M518" i="4" s="1"/>
  <c r="A519" i="9"/>
  <c r="B519" i="9" s="1"/>
  <c r="O517" i="4" s="1"/>
  <c r="M517" i="4" s="1"/>
  <c r="A518" i="9"/>
  <c r="B518" i="9" s="1"/>
  <c r="O516" i="4" s="1"/>
  <c r="M516" i="4" s="1"/>
  <c r="A517" i="9"/>
  <c r="B517" i="9" s="1"/>
  <c r="O515" i="4" s="1"/>
  <c r="M515" i="4" s="1"/>
  <c r="A516" i="9"/>
  <c r="B516" i="9" s="1"/>
  <c r="O514" i="4" s="1"/>
  <c r="M514" i="4" s="1"/>
  <c r="A515" i="9"/>
  <c r="B515" i="9" s="1"/>
  <c r="O513" i="4" s="1"/>
  <c r="M513" i="4" s="1"/>
  <c r="A514" i="9"/>
  <c r="B514" i="9" s="1"/>
  <c r="O512" i="4" s="1"/>
  <c r="M512" i="4" s="1"/>
  <c r="A513" i="9"/>
  <c r="B513" i="9" s="1"/>
  <c r="O511" i="4" s="1"/>
  <c r="M511" i="4" s="1"/>
  <c r="A512" i="9"/>
  <c r="B512" i="9" s="1"/>
  <c r="O510" i="4" s="1"/>
  <c r="M510" i="4" s="1"/>
  <c r="A511" i="9"/>
  <c r="B511" i="9" s="1"/>
  <c r="O509" i="4" s="1"/>
  <c r="M509" i="4" s="1"/>
  <c r="A510" i="9"/>
  <c r="B510" i="9" s="1"/>
  <c r="O508" i="4" s="1"/>
  <c r="M508" i="4" s="1"/>
  <c r="A509" i="9"/>
  <c r="B509" i="9" s="1"/>
  <c r="O507" i="4" s="1"/>
  <c r="M507" i="4" s="1"/>
  <c r="A508" i="9"/>
  <c r="B508" i="9" s="1"/>
  <c r="O506" i="4" s="1"/>
  <c r="M506" i="4" s="1"/>
  <c r="A507" i="9"/>
  <c r="B507" i="9" s="1"/>
  <c r="O505" i="4" s="1"/>
  <c r="M505" i="4" s="1"/>
  <c r="A506" i="9"/>
  <c r="B506" i="9" s="1"/>
  <c r="O504" i="4" s="1"/>
  <c r="M504" i="4" s="1"/>
  <c r="A505" i="9"/>
  <c r="B505" i="9" s="1"/>
  <c r="O503" i="4" s="1"/>
  <c r="M503" i="4" s="1"/>
  <c r="A504" i="9"/>
  <c r="B504" i="9" s="1"/>
  <c r="O502" i="4" s="1"/>
  <c r="M502" i="4" s="1"/>
  <c r="A503" i="9"/>
  <c r="B503" i="9" s="1"/>
  <c r="O501" i="4" s="1"/>
  <c r="M501" i="4" s="1"/>
  <c r="A502" i="9"/>
  <c r="B502" i="9" s="1"/>
  <c r="O500" i="4" s="1"/>
  <c r="M500" i="4" s="1"/>
  <c r="A501" i="9"/>
  <c r="B501" i="9" s="1"/>
  <c r="O499" i="4" s="1"/>
  <c r="M499" i="4" s="1"/>
  <c r="A500" i="9"/>
  <c r="B500" i="9" s="1"/>
  <c r="O498" i="4" s="1"/>
  <c r="M498" i="4" s="1"/>
  <c r="A499" i="9"/>
  <c r="B499" i="9" s="1"/>
  <c r="O497" i="4" s="1"/>
  <c r="M497" i="4" s="1"/>
  <c r="A498" i="9"/>
  <c r="B498" i="9" s="1"/>
  <c r="O496" i="4" s="1"/>
  <c r="M496" i="4" s="1"/>
  <c r="A497" i="9"/>
  <c r="B497" i="9" s="1"/>
  <c r="O495" i="4" s="1"/>
  <c r="M495" i="4" s="1"/>
  <c r="A496" i="9"/>
  <c r="B496" i="9" s="1"/>
  <c r="O494" i="4" s="1"/>
  <c r="M494" i="4" s="1"/>
  <c r="A495" i="9"/>
  <c r="B495" i="9" s="1"/>
  <c r="O493" i="4" s="1"/>
  <c r="M493" i="4" s="1"/>
  <c r="A494" i="9"/>
  <c r="B494" i="9" s="1"/>
  <c r="O492" i="4" s="1"/>
  <c r="M492" i="4" s="1"/>
  <c r="A493" i="9"/>
  <c r="B493" i="9" s="1"/>
  <c r="O491" i="4" s="1"/>
  <c r="M491" i="4" s="1"/>
  <c r="A492" i="9"/>
  <c r="B492" i="9" s="1"/>
  <c r="O490" i="4" s="1"/>
  <c r="M490" i="4" s="1"/>
  <c r="A491" i="9"/>
  <c r="B491" i="9" s="1"/>
  <c r="O489" i="4" s="1"/>
  <c r="M489" i="4" s="1"/>
  <c r="A490" i="9"/>
  <c r="B490" i="9" s="1"/>
  <c r="O488" i="4" s="1"/>
  <c r="M488" i="4" s="1"/>
  <c r="A489" i="9"/>
  <c r="B489" i="9" s="1"/>
  <c r="O487" i="4" s="1"/>
  <c r="M487" i="4" s="1"/>
  <c r="A488" i="9"/>
  <c r="B488" i="9" s="1"/>
  <c r="O486" i="4" s="1"/>
  <c r="M486" i="4" s="1"/>
  <c r="A487" i="9"/>
  <c r="B487" i="9" s="1"/>
  <c r="O485" i="4" s="1"/>
  <c r="M485" i="4" s="1"/>
  <c r="A486" i="9"/>
  <c r="B486" i="9" s="1"/>
  <c r="O484" i="4" s="1"/>
  <c r="M484" i="4" s="1"/>
  <c r="A485" i="9"/>
  <c r="B485" i="9" s="1"/>
  <c r="O483" i="4" s="1"/>
  <c r="M483" i="4" s="1"/>
  <c r="A484" i="9"/>
  <c r="B484" i="9" s="1"/>
  <c r="O482" i="4" s="1"/>
  <c r="M482" i="4" s="1"/>
  <c r="A483" i="9"/>
  <c r="B483" i="9" s="1"/>
  <c r="O481" i="4" s="1"/>
  <c r="M481" i="4" s="1"/>
  <c r="A482" i="9"/>
  <c r="B482" i="9" s="1"/>
  <c r="O480" i="4" s="1"/>
  <c r="M480" i="4" s="1"/>
  <c r="A481" i="9"/>
  <c r="B481" i="9" s="1"/>
  <c r="O479" i="4" s="1"/>
  <c r="M479" i="4" s="1"/>
  <c r="A480" i="9"/>
  <c r="B480" i="9" s="1"/>
  <c r="O478" i="4" s="1"/>
  <c r="M478" i="4" s="1"/>
  <c r="A479" i="9"/>
  <c r="B479" i="9" s="1"/>
  <c r="O477" i="4" s="1"/>
  <c r="M477" i="4" s="1"/>
  <c r="A478" i="9"/>
  <c r="B478" i="9" s="1"/>
  <c r="O476" i="4" s="1"/>
  <c r="M476" i="4" s="1"/>
  <c r="A477" i="9"/>
  <c r="B477" i="9" s="1"/>
  <c r="O475" i="4" s="1"/>
  <c r="M475" i="4" s="1"/>
  <c r="A476" i="9"/>
  <c r="B476" i="9" s="1"/>
  <c r="O474" i="4" s="1"/>
  <c r="M474" i="4" s="1"/>
  <c r="A475" i="9"/>
  <c r="B475" i="9" s="1"/>
  <c r="O473" i="4" s="1"/>
  <c r="M473" i="4" s="1"/>
  <c r="A474" i="9"/>
  <c r="B474" i="9" s="1"/>
  <c r="O472" i="4" s="1"/>
  <c r="M472" i="4" s="1"/>
  <c r="A473" i="9"/>
  <c r="B473" i="9" s="1"/>
  <c r="O471" i="4" s="1"/>
  <c r="M471" i="4" s="1"/>
  <c r="A472" i="9"/>
  <c r="B472" i="9" s="1"/>
  <c r="O470" i="4" s="1"/>
  <c r="M470" i="4" s="1"/>
  <c r="A471" i="9"/>
  <c r="B471" i="9" s="1"/>
  <c r="O469" i="4" s="1"/>
  <c r="M469" i="4" s="1"/>
  <c r="A470" i="9"/>
  <c r="B470" i="9" s="1"/>
  <c r="O468" i="4" s="1"/>
  <c r="M468" i="4" s="1"/>
  <c r="A469" i="9"/>
  <c r="B469" i="9" s="1"/>
  <c r="O467" i="4" s="1"/>
  <c r="M467" i="4" s="1"/>
  <c r="A468" i="9"/>
  <c r="B468" i="9" s="1"/>
  <c r="O466" i="4" s="1"/>
  <c r="M466" i="4" s="1"/>
  <c r="A467" i="9"/>
  <c r="B467" i="9" s="1"/>
  <c r="O465" i="4" s="1"/>
  <c r="M465" i="4" s="1"/>
  <c r="A466" i="9"/>
  <c r="B466" i="9" s="1"/>
  <c r="O464" i="4" s="1"/>
  <c r="M464" i="4" s="1"/>
  <c r="A465" i="9"/>
  <c r="B465" i="9" s="1"/>
  <c r="O463" i="4" s="1"/>
  <c r="M463" i="4" s="1"/>
  <c r="A464" i="9"/>
  <c r="B464" i="9" s="1"/>
  <c r="O462" i="4" s="1"/>
  <c r="M462" i="4" s="1"/>
  <c r="A463" i="9"/>
  <c r="B463" i="9" s="1"/>
  <c r="O461" i="4" s="1"/>
  <c r="M461" i="4" s="1"/>
  <c r="A462" i="9"/>
  <c r="B462" i="9" s="1"/>
  <c r="O460" i="4" s="1"/>
  <c r="M460" i="4" s="1"/>
  <c r="A461" i="9"/>
  <c r="B461" i="9" s="1"/>
  <c r="O459" i="4" s="1"/>
  <c r="M459" i="4" s="1"/>
  <c r="A460" i="9"/>
  <c r="B460" i="9" s="1"/>
  <c r="O458" i="4" s="1"/>
  <c r="M458" i="4" s="1"/>
  <c r="A459" i="9"/>
  <c r="B459" i="9" s="1"/>
  <c r="O457" i="4" s="1"/>
  <c r="M457" i="4" s="1"/>
  <c r="A458" i="9"/>
  <c r="B458" i="9" s="1"/>
  <c r="O456" i="4" s="1"/>
  <c r="M456" i="4" s="1"/>
  <c r="A457" i="9"/>
  <c r="B457" i="9" s="1"/>
  <c r="O455" i="4" s="1"/>
  <c r="M455" i="4" s="1"/>
  <c r="A456" i="9"/>
  <c r="B456" i="9" s="1"/>
  <c r="O454" i="4" s="1"/>
  <c r="M454" i="4" s="1"/>
  <c r="A455" i="9"/>
  <c r="B455" i="9" s="1"/>
  <c r="O453" i="4" s="1"/>
  <c r="M453" i="4" s="1"/>
  <c r="A454" i="9"/>
  <c r="B454" i="9" s="1"/>
  <c r="O452" i="4" s="1"/>
  <c r="M452" i="4" s="1"/>
  <c r="A453" i="9"/>
  <c r="B453" i="9" s="1"/>
  <c r="O451" i="4" s="1"/>
  <c r="M451" i="4" s="1"/>
  <c r="A452" i="9"/>
  <c r="B452" i="9" s="1"/>
  <c r="O450" i="4" s="1"/>
  <c r="M450" i="4" s="1"/>
  <c r="A451" i="9"/>
  <c r="B451" i="9" s="1"/>
  <c r="O449" i="4" s="1"/>
  <c r="M449" i="4" s="1"/>
  <c r="A450" i="9"/>
  <c r="B450" i="9" s="1"/>
  <c r="O448" i="4" s="1"/>
  <c r="M448" i="4" s="1"/>
  <c r="A449" i="9"/>
  <c r="B449" i="9" s="1"/>
  <c r="O447" i="4" s="1"/>
  <c r="M447" i="4" s="1"/>
  <c r="A448" i="9"/>
  <c r="B448" i="9" s="1"/>
  <c r="O446" i="4" s="1"/>
  <c r="M446" i="4" s="1"/>
  <c r="A447" i="9"/>
  <c r="B447" i="9" s="1"/>
  <c r="O445" i="4" s="1"/>
  <c r="M445" i="4" s="1"/>
  <c r="A446" i="9"/>
  <c r="B446" i="9" s="1"/>
  <c r="O444" i="4" s="1"/>
  <c r="M444" i="4" s="1"/>
  <c r="A445" i="9"/>
  <c r="B445" i="9" s="1"/>
  <c r="O443" i="4" s="1"/>
  <c r="M443" i="4" s="1"/>
  <c r="A444" i="9"/>
  <c r="B444" i="9" s="1"/>
  <c r="O442" i="4" s="1"/>
  <c r="M442" i="4" s="1"/>
  <c r="A443" i="9"/>
  <c r="B443" i="9" s="1"/>
  <c r="O441" i="4" s="1"/>
  <c r="M441" i="4" s="1"/>
  <c r="A442" i="9"/>
  <c r="B442" i="9" s="1"/>
  <c r="O440" i="4" s="1"/>
  <c r="M440" i="4" s="1"/>
  <c r="A441" i="9"/>
  <c r="B441" i="9" s="1"/>
  <c r="O439" i="4" s="1"/>
  <c r="M439" i="4" s="1"/>
  <c r="A440" i="9"/>
  <c r="B440" i="9" s="1"/>
  <c r="O438" i="4" s="1"/>
  <c r="M438" i="4" s="1"/>
  <c r="A439" i="9"/>
  <c r="B439" i="9" s="1"/>
  <c r="O437" i="4" s="1"/>
  <c r="M437" i="4" s="1"/>
  <c r="A438" i="9"/>
  <c r="B438" i="9" s="1"/>
  <c r="O436" i="4" s="1"/>
  <c r="M436" i="4" s="1"/>
  <c r="A437" i="9"/>
  <c r="B437" i="9" s="1"/>
  <c r="O435" i="4" s="1"/>
  <c r="M435" i="4" s="1"/>
  <c r="A436" i="9"/>
  <c r="B436" i="9" s="1"/>
  <c r="O434" i="4" s="1"/>
  <c r="M434" i="4" s="1"/>
  <c r="A435" i="9"/>
  <c r="B435" i="9" s="1"/>
  <c r="O433" i="4" s="1"/>
  <c r="M433" i="4" s="1"/>
  <c r="A434" i="9"/>
  <c r="B434" i="9" s="1"/>
  <c r="O432" i="4" s="1"/>
  <c r="M432" i="4" s="1"/>
  <c r="A433" i="9"/>
  <c r="B433" i="9" s="1"/>
  <c r="O431" i="4" s="1"/>
  <c r="M431" i="4" s="1"/>
  <c r="A432" i="9"/>
  <c r="B432" i="9" s="1"/>
  <c r="O430" i="4" s="1"/>
  <c r="M430" i="4" s="1"/>
  <c r="A431" i="9"/>
  <c r="B431" i="9" s="1"/>
  <c r="O429" i="4" s="1"/>
  <c r="M429" i="4" s="1"/>
  <c r="A430" i="9"/>
  <c r="B430" i="9" s="1"/>
  <c r="O428" i="4" s="1"/>
  <c r="M428" i="4" s="1"/>
  <c r="A429" i="9"/>
  <c r="B429" i="9" s="1"/>
  <c r="O427" i="4" s="1"/>
  <c r="M427" i="4" s="1"/>
  <c r="A428" i="9"/>
  <c r="B428" i="9" s="1"/>
  <c r="O426" i="4" s="1"/>
  <c r="M426" i="4" s="1"/>
  <c r="A427" i="9"/>
  <c r="B427" i="9" s="1"/>
  <c r="O425" i="4" s="1"/>
  <c r="M425" i="4" s="1"/>
  <c r="A426" i="9"/>
  <c r="B426" i="9" s="1"/>
  <c r="O424" i="4" s="1"/>
  <c r="M424" i="4" s="1"/>
  <c r="A425" i="9"/>
  <c r="B425" i="9" s="1"/>
  <c r="O423" i="4" s="1"/>
  <c r="M423" i="4" s="1"/>
  <c r="A424" i="9"/>
  <c r="B424" i="9" s="1"/>
  <c r="O422" i="4" s="1"/>
  <c r="M422" i="4" s="1"/>
  <c r="A423" i="9"/>
  <c r="B423" i="9" s="1"/>
  <c r="O421" i="4" s="1"/>
  <c r="M421" i="4" s="1"/>
  <c r="A422" i="9"/>
  <c r="B422" i="9" s="1"/>
  <c r="O420" i="4" s="1"/>
  <c r="M420" i="4" s="1"/>
  <c r="A421" i="9"/>
  <c r="B421" i="9" s="1"/>
  <c r="O419" i="4" s="1"/>
  <c r="M419" i="4" s="1"/>
  <c r="A420" i="9"/>
  <c r="B420" i="9" s="1"/>
  <c r="O418" i="4" s="1"/>
  <c r="M418" i="4" s="1"/>
  <c r="A419" i="9"/>
  <c r="B419" i="9" s="1"/>
  <c r="O417" i="4" s="1"/>
  <c r="M417" i="4" s="1"/>
  <c r="A418" i="9"/>
  <c r="B418" i="9" s="1"/>
  <c r="O416" i="4" s="1"/>
  <c r="M416" i="4" s="1"/>
  <c r="A417" i="9"/>
  <c r="B417" i="9" s="1"/>
  <c r="O415" i="4" s="1"/>
  <c r="M415" i="4" s="1"/>
  <c r="A416" i="9"/>
  <c r="B416" i="9" s="1"/>
  <c r="O414" i="4" s="1"/>
  <c r="M414" i="4" s="1"/>
  <c r="A415" i="9"/>
  <c r="B415" i="9" s="1"/>
  <c r="O413" i="4" s="1"/>
  <c r="M413" i="4" s="1"/>
  <c r="A414" i="9"/>
  <c r="B414" i="9" s="1"/>
  <c r="O412" i="4" s="1"/>
  <c r="M412" i="4" s="1"/>
  <c r="A413" i="9"/>
  <c r="B413" i="9" s="1"/>
  <c r="O411" i="4" s="1"/>
  <c r="M411" i="4" s="1"/>
  <c r="A412" i="9"/>
  <c r="B412" i="9" s="1"/>
  <c r="O410" i="4" s="1"/>
  <c r="M410" i="4" s="1"/>
  <c r="A411" i="9"/>
  <c r="B411" i="9" s="1"/>
  <c r="O409" i="4" s="1"/>
  <c r="M409" i="4" s="1"/>
  <c r="A410" i="9"/>
  <c r="B410" i="9" s="1"/>
  <c r="O408" i="4" s="1"/>
  <c r="M408" i="4" s="1"/>
  <c r="A409" i="9"/>
  <c r="B409" i="9" s="1"/>
  <c r="O407" i="4" s="1"/>
  <c r="M407" i="4" s="1"/>
  <c r="A408" i="9"/>
  <c r="B408" i="9" s="1"/>
  <c r="O406" i="4" s="1"/>
  <c r="M406" i="4" s="1"/>
  <c r="A407" i="9"/>
  <c r="B407" i="9" s="1"/>
  <c r="O405" i="4" s="1"/>
  <c r="M405" i="4" s="1"/>
  <c r="A406" i="9"/>
  <c r="B406" i="9" s="1"/>
  <c r="O404" i="4" s="1"/>
  <c r="M404" i="4" s="1"/>
  <c r="A405" i="9"/>
  <c r="B405" i="9" s="1"/>
  <c r="O403" i="4" s="1"/>
  <c r="M403" i="4" s="1"/>
  <c r="A404" i="9"/>
  <c r="B404" i="9" s="1"/>
  <c r="O402" i="4" s="1"/>
  <c r="M402" i="4" s="1"/>
  <c r="A403" i="9"/>
  <c r="B403" i="9" s="1"/>
  <c r="O401" i="4" s="1"/>
  <c r="M401" i="4" s="1"/>
  <c r="A402" i="9"/>
  <c r="B402" i="9" s="1"/>
  <c r="O400" i="4" s="1"/>
  <c r="M400" i="4" s="1"/>
  <c r="A401" i="9"/>
  <c r="B401" i="9" s="1"/>
  <c r="O399" i="4" s="1"/>
  <c r="M399" i="4" s="1"/>
  <c r="A400" i="9"/>
  <c r="B400" i="9" s="1"/>
  <c r="O398" i="4" s="1"/>
  <c r="M398" i="4" s="1"/>
  <c r="A399" i="9"/>
  <c r="B399" i="9" s="1"/>
  <c r="O397" i="4" s="1"/>
  <c r="M397" i="4" s="1"/>
  <c r="A398" i="9"/>
  <c r="B398" i="9" s="1"/>
  <c r="O396" i="4" s="1"/>
  <c r="M396" i="4" s="1"/>
  <c r="A397" i="9"/>
  <c r="B397" i="9" s="1"/>
  <c r="O395" i="4" s="1"/>
  <c r="M395" i="4" s="1"/>
  <c r="A396" i="9"/>
  <c r="B396" i="9" s="1"/>
  <c r="O394" i="4" s="1"/>
  <c r="M394" i="4" s="1"/>
  <c r="A395" i="9"/>
  <c r="B395" i="9" s="1"/>
  <c r="O393" i="4" s="1"/>
  <c r="M393" i="4" s="1"/>
  <c r="A394" i="9"/>
  <c r="B394" i="9" s="1"/>
  <c r="O392" i="4" s="1"/>
  <c r="M392" i="4" s="1"/>
  <c r="A393" i="9"/>
  <c r="B393" i="9" s="1"/>
  <c r="O391" i="4" s="1"/>
  <c r="M391" i="4" s="1"/>
  <c r="A392" i="9"/>
  <c r="B392" i="9" s="1"/>
  <c r="O390" i="4" s="1"/>
  <c r="M390" i="4" s="1"/>
  <c r="A391" i="9"/>
  <c r="B391" i="9" s="1"/>
  <c r="O389" i="4" s="1"/>
  <c r="M389" i="4" s="1"/>
  <c r="A390" i="9"/>
  <c r="B390" i="9" s="1"/>
  <c r="O388" i="4" s="1"/>
  <c r="M388" i="4" s="1"/>
  <c r="A389" i="9"/>
  <c r="B389" i="9" s="1"/>
  <c r="O387" i="4" s="1"/>
  <c r="M387" i="4" s="1"/>
  <c r="A388" i="9"/>
  <c r="B388" i="9" s="1"/>
  <c r="O386" i="4" s="1"/>
  <c r="M386" i="4" s="1"/>
  <c r="A387" i="9"/>
  <c r="B387" i="9" s="1"/>
  <c r="O385" i="4" s="1"/>
  <c r="M385" i="4" s="1"/>
  <c r="A386" i="9"/>
  <c r="B386" i="9" s="1"/>
  <c r="O384" i="4" s="1"/>
  <c r="M384" i="4" s="1"/>
  <c r="A385" i="9"/>
  <c r="B385" i="9" s="1"/>
  <c r="O383" i="4" s="1"/>
  <c r="M383" i="4" s="1"/>
  <c r="A384" i="9"/>
  <c r="B384" i="9" s="1"/>
  <c r="O382" i="4" s="1"/>
  <c r="M382" i="4" s="1"/>
  <c r="A383" i="9"/>
  <c r="B383" i="9" s="1"/>
  <c r="O381" i="4" s="1"/>
  <c r="M381" i="4" s="1"/>
  <c r="A382" i="9"/>
  <c r="B382" i="9" s="1"/>
  <c r="O380" i="4" s="1"/>
  <c r="M380" i="4" s="1"/>
  <c r="A381" i="9"/>
  <c r="B381" i="9" s="1"/>
  <c r="O379" i="4" s="1"/>
  <c r="M379" i="4" s="1"/>
  <c r="A380" i="9"/>
  <c r="B380" i="9" s="1"/>
  <c r="O378" i="4" s="1"/>
  <c r="M378" i="4" s="1"/>
  <c r="A379" i="9"/>
  <c r="B379" i="9" s="1"/>
  <c r="O377" i="4" s="1"/>
  <c r="M377" i="4" s="1"/>
  <c r="A378" i="9"/>
  <c r="B378" i="9" s="1"/>
  <c r="O376" i="4" s="1"/>
  <c r="M376" i="4" s="1"/>
  <c r="A377" i="9"/>
  <c r="B377" i="9" s="1"/>
  <c r="O375" i="4" s="1"/>
  <c r="M375" i="4" s="1"/>
  <c r="A376" i="9"/>
  <c r="B376" i="9" s="1"/>
  <c r="O374" i="4" s="1"/>
  <c r="M374" i="4" s="1"/>
  <c r="A375" i="9"/>
  <c r="B375" i="9" s="1"/>
  <c r="O373" i="4" s="1"/>
  <c r="M373" i="4" s="1"/>
  <c r="A374" i="9"/>
  <c r="B374" i="9" s="1"/>
  <c r="O372" i="4" s="1"/>
  <c r="M372" i="4" s="1"/>
  <c r="A373" i="9"/>
  <c r="B373" i="9" s="1"/>
  <c r="O371" i="4" s="1"/>
  <c r="M371" i="4" s="1"/>
  <c r="A372" i="9"/>
  <c r="B372" i="9" s="1"/>
  <c r="O370" i="4" s="1"/>
  <c r="M370" i="4" s="1"/>
  <c r="A371" i="9"/>
  <c r="B371" i="9" s="1"/>
  <c r="O369" i="4" s="1"/>
  <c r="M369" i="4" s="1"/>
  <c r="A370" i="9"/>
  <c r="B370" i="9" s="1"/>
  <c r="O368" i="4" s="1"/>
  <c r="M368" i="4" s="1"/>
  <c r="A369" i="9"/>
  <c r="B369" i="9" s="1"/>
  <c r="O367" i="4" s="1"/>
  <c r="M367" i="4" s="1"/>
  <c r="A368" i="9"/>
  <c r="B368" i="9" s="1"/>
  <c r="O366" i="4" s="1"/>
  <c r="M366" i="4" s="1"/>
  <c r="A367" i="9"/>
  <c r="B367" i="9" s="1"/>
  <c r="O365" i="4" s="1"/>
  <c r="M365" i="4" s="1"/>
  <c r="A366" i="9"/>
  <c r="B366" i="9" s="1"/>
  <c r="O364" i="4" s="1"/>
  <c r="M364" i="4" s="1"/>
  <c r="A365" i="9"/>
  <c r="B365" i="9" s="1"/>
  <c r="O363" i="4" s="1"/>
  <c r="M363" i="4" s="1"/>
  <c r="A364" i="9"/>
  <c r="B364" i="9" s="1"/>
  <c r="O362" i="4" s="1"/>
  <c r="M362" i="4" s="1"/>
  <c r="A363" i="9"/>
  <c r="B363" i="9" s="1"/>
  <c r="O361" i="4" s="1"/>
  <c r="M361" i="4" s="1"/>
  <c r="A362" i="9"/>
  <c r="B362" i="9" s="1"/>
  <c r="O360" i="4" s="1"/>
  <c r="M360" i="4" s="1"/>
  <c r="A361" i="9"/>
  <c r="B361" i="9" s="1"/>
  <c r="O359" i="4" s="1"/>
  <c r="M359" i="4" s="1"/>
  <c r="A360" i="9"/>
  <c r="B360" i="9" s="1"/>
  <c r="O358" i="4" s="1"/>
  <c r="M358" i="4" s="1"/>
  <c r="A359" i="9"/>
  <c r="B359" i="9" s="1"/>
  <c r="O357" i="4" s="1"/>
  <c r="M357" i="4" s="1"/>
  <c r="A358" i="9"/>
  <c r="B358" i="9" s="1"/>
  <c r="O356" i="4" s="1"/>
  <c r="M356" i="4" s="1"/>
  <c r="A357" i="9"/>
  <c r="B357" i="9" s="1"/>
  <c r="O355" i="4" s="1"/>
  <c r="M355" i="4" s="1"/>
  <c r="A356" i="9"/>
  <c r="B356" i="9" s="1"/>
  <c r="O354" i="4" s="1"/>
  <c r="M354" i="4" s="1"/>
  <c r="A355" i="9"/>
  <c r="B355" i="9" s="1"/>
  <c r="O353" i="4" s="1"/>
  <c r="M353" i="4" s="1"/>
  <c r="A354" i="9"/>
  <c r="B354" i="9" s="1"/>
  <c r="O352" i="4" s="1"/>
  <c r="M352" i="4" s="1"/>
  <c r="A353" i="9"/>
  <c r="B353" i="9" s="1"/>
  <c r="O351" i="4" s="1"/>
  <c r="M351" i="4" s="1"/>
  <c r="A352" i="9"/>
  <c r="B352" i="9" s="1"/>
  <c r="O350" i="4" s="1"/>
  <c r="M350" i="4" s="1"/>
  <c r="A351" i="9"/>
  <c r="B351" i="9" s="1"/>
  <c r="O349" i="4" s="1"/>
  <c r="M349" i="4" s="1"/>
  <c r="A350" i="9"/>
  <c r="B350" i="9" s="1"/>
  <c r="O348" i="4" s="1"/>
  <c r="M348" i="4" s="1"/>
  <c r="A349" i="9"/>
  <c r="B349" i="9" s="1"/>
  <c r="O347" i="4" s="1"/>
  <c r="M347" i="4" s="1"/>
  <c r="A348" i="9"/>
  <c r="B348" i="9" s="1"/>
  <c r="O346" i="4" s="1"/>
  <c r="M346" i="4" s="1"/>
  <c r="A347" i="9"/>
  <c r="B347" i="9" s="1"/>
  <c r="O345" i="4" s="1"/>
  <c r="M345" i="4" s="1"/>
  <c r="A346" i="9"/>
  <c r="B346" i="9" s="1"/>
  <c r="O344" i="4" s="1"/>
  <c r="M344" i="4" s="1"/>
  <c r="A345" i="9"/>
  <c r="B345" i="9" s="1"/>
  <c r="O343" i="4" s="1"/>
  <c r="M343" i="4" s="1"/>
  <c r="A344" i="9"/>
  <c r="B344" i="9" s="1"/>
  <c r="O342" i="4" s="1"/>
  <c r="M342" i="4" s="1"/>
  <c r="A343" i="9"/>
  <c r="B343" i="9" s="1"/>
  <c r="O341" i="4" s="1"/>
  <c r="M341" i="4" s="1"/>
  <c r="A342" i="9"/>
  <c r="B342" i="9" s="1"/>
  <c r="O340" i="4" s="1"/>
  <c r="M340" i="4" s="1"/>
  <c r="A341" i="9"/>
  <c r="B341" i="9" s="1"/>
  <c r="O339" i="4" s="1"/>
  <c r="M339" i="4" s="1"/>
  <c r="A340" i="9"/>
  <c r="B340" i="9" s="1"/>
  <c r="O338" i="4" s="1"/>
  <c r="M338" i="4" s="1"/>
  <c r="A339" i="9"/>
  <c r="B339" i="9" s="1"/>
  <c r="O337" i="4" s="1"/>
  <c r="M337" i="4" s="1"/>
  <c r="A338" i="9"/>
  <c r="B338" i="9" s="1"/>
  <c r="O336" i="4" s="1"/>
  <c r="M336" i="4" s="1"/>
  <c r="A337" i="9"/>
  <c r="B337" i="9" s="1"/>
  <c r="O335" i="4" s="1"/>
  <c r="M335" i="4" s="1"/>
  <c r="A336" i="9"/>
  <c r="B336" i="9" s="1"/>
  <c r="O334" i="4" s="1"/>
  <c r="M334" i="4" s="1"/>
  <c r="A335" i="9"/>
  <c r="B335" i="9" s="1"/>
  <c r="O333" i="4" s="1"/>
  <c r="M333" i="4" s="1"/>
  <c r="A334" i="9"/>
  <c r="B334" i="9" s="1"/>
  <c r="O332" i="4" s="1"/>
  <c r="M332" i="4" s="1"/>
  <c r="A333" i="9"/>
  <c r="B333" i="9" s="1"/>
  <c r="O331" i="4" s="1"/>
  <c r="M331" i="4" s="1"/>
  <c r="A332" i="9"/>
  <c r="B332" i="9" s="1"/>
  <c r="O330" i="4" s="1"/>
  <c r="M330" i="4" s="1"/>
  <c r="A331" i="9"/>
  <c r="B331" i="9" s="1"/>
  <c r="O329" i="4" s="1"/>
  <c r="M329" i="4" s="1"/>
  <c r="A330" i="9"/>
  <c r="B330" i="9" s="1"/>
  <c r="O328" i="4" s="1"/>
  <c r="M328" i="4" s="1"/>
  <c r="A329" i="9"/>
  <c r="B329" i="9" s="1"/>
  <c r="O327" i="4" s="1"/>
  <c r="M327" i="4" s="1"/>
  <c r="A328" i="9"/>
  <c r="B328" i="9" s="1"/>
  <c r="O326" i="4" s="1"/>
  <c r="M326" i="4" s="1"/>
  <c r="A327" i="9"/>
  <c r="B327" i="9" s="1"/>
  <c r="O325" i="4" s="1"/>
  <c r="M325" i="4" s="1"/>
  <c r="A326" i="9"/>
  <c r="B326" i="9" s="1"/>
  <c r="O324" i="4" s="1"/>
  <c r="M324" i="4" s="1"/>
  <c r="A325" i="9"/>
  <c r="B325" i="9" s="1"/>
  <c r="O323" i="4" s="1"/>
  <c r="M323" i="4" s="1"/>
  <c r="A324" i="9"/>
  <c r="B324" i="9" s="1"/>
  <c r="O322" i="4" s="1"/>
  <c r="M322" i="4" s="1"/>
  <c r="A323" i="9"/>
  <c r="B323" i="9" s="1"/>
  <c r="O321" i="4" s="1"/>
  <c r="M321" i="4" s="1"/>
  <c r="A322" i="9"/>
  <c r="B322" i="9" s="1"/>
  <c r="O320" i="4" s="1"/>
  <c r="M320" i="4" s="1"/>
  <c r="A321" i="9"/>
  <c r="B321" i="9" s="1"/>
  <c r="O319" i="4" s="1"/>
  <c r="M319" i="4" s="1"/>
  <c r="A320" i="9"/>
  <c r="B320" i="9" s="1"/>
  <c r="O318" i="4" s="1"/>
  <c r="M318" i="4" s="1"/>
  <c r="A319" i="9"/>
  <c r="B319" i="9" s="1"/>
  <c r="O317" i="4" s="1"/>
  <c r="M317" i="4" s="1"/>
  <c r="A318" i="9"/>
  <c r="B318" i="9" s="1"/>
  <c r="O316" i="4" s="1"/>
  <c r="M316" i="4" s="1"/>
  <c r="A317" i="9"/>
  <c r="B317" i="9" s="1"/>
  <c r="O315" i="4" s="1"/>
  <c r="M315" i="4" s="1"/>
  <c r="A316" i="9"/>
  <c r="B316" i="9" s="1"/>
  <c r="O314" i="4" s="1"/>
  <c r="M314" i="4" s="1"/>
  <c r="A315" i="9"/>
  <c r="B315" i="9" s="1"/>
  <c r="O313" i="4" s="1"/>
  <c r="M313" i="4" s="1"/>
  <c r="A314" i="9"/>
  <c r="B314" i="9" s="1"/>
  <c r="O312" i="4" s="1"/>
  <c r="M312" i="4" s="1"/>
  <c r="A313" i="9"/>
  <c r="B313" i="9" s="1"/>
  <c r="O311" i="4" s="1"/>
  <c r="M311" i="4" s="1"/>
  <c r="A312" i="9"/>
  <c r="B312" i="9" s="1"/>
  <c r="O310" i="4" s="1"/>
  <c r="M310" i="4" s="1"/>
  <c r="A311" i="9"/>
  <c r="B311" i="9" s="1"/>
  <c r="O309" i="4" s="1"/>
  <c r="M309" i="4" s="1"/>
  <c r="A310" i="9"/>
  <c r="B310" i="9" s="1"/>
  <c r="O308" i="4" s="1"/>
  <c r="M308" i="4" s="1"/>
  <c r="A309" i="9"/>
  <c r="B309" i="9" s="1"/>
  <c r="O307" i="4" s="1"/>
  <c r="M307" i="4" s="1"/>
  <c r="A308" i="9"/>
  <c r="B308" i="9" s="1"/>
  <c r="O306" i="4" s="1"/>
  <c r="M306" i="4" s="1"/>
  <c r="A307" i="9"/>
  <c r="B307" i="9" s="1"/>
  <c r="O305" i="4" s="1"/>
  <c r="M305" i="4" s="1"/>
  <c r="A306" i="9"/>
  <c r="B306" i="9" s="1"/>
  <c r="O304" i="4" s="1"/>
  <c r="M304" i="4" s="1"/>
  <c r="A305" i="9"/>
  <c r="B305" i="9" s="1"/>
  <c r="O303" i="4" s="1"/>
  <c r="M303" i="4" s="1"/>
  <c r="A304" i="9"/>
  <c r="B304" i="9" s="1"/>
  <c r="O302" i="4" s="1"/>
  <c r="M302" i="4" s="1"/>
  <c r="A303" i="9"/>
  <c r="B303" i="9" s="1"/>
  <c r="O301" i="4" s="1"/>
  <c r="M301" i="4" s="1"/>
  <c r="A302" i="9"/>
  <c r="B302" i="9" s="1"/>
  <c r="O300" i="4" s="1"/>
  <c r="M300" i="4" s="1"/>
  <c r="A301" i="9"/>
  <c r="B301" i="9" s="1"/>
  <c r="O299" i="4" s="1"/>
  <c r="M299" i="4" s="1"/>
  <c r="A300" i="9"/>
  <c r="B300" i="9" s="1"/>
  <c r="O298" i="4" s="1"/>
  <c r="M298" i="4" s="1"/>
  <c r="A299" i="9"/>
  <c r="B299" i="9" s="1"/>
  <c r="O297" i="4" s="1"/>
  <c r="M297" i="4" s="1"/>
  <c r="A298" i="9"/>
  <c r="B298" i="9" s="1"/>
  <c r="O296" i="4" s="1"/>
  <c r="M296" i="4" s="1"/>
  <c r="A297" i="9"/>
  <c r="B297" i="9" s="1"/>
  <c r="O295" i="4" s="1"/>
  <c r="M295" i="4" s="1"/>
  <c r="A296" i="9"/>
  <c r="B296" i="9" s="1"/>
  <c r="O294" i="4" s="1"/>
  <c r="M294" i="4" s="1"/>
  <c r="A295" i="9"/>
  <c r="B295" i="9" s="1"/>
  <c r="O293" i="4" s="1"/>
  <c r="M293" i="4" s="1"/>
  <c r="A294" i="9"/>
  <c r="B294" i="9" s="1"/>
  <c r="O292" i="4" s="1"/>
  <c r="M292" i="4" s="1"/>
  <c r="A293" i="9"/>
  <c r="B293" i="9" s="1"/>
  <c r="O291" i="4" s="1"/>
  <c r="M291" i="4" s="1"/>
  <c r="A292" i="9"/>
  <c r="B292" i="9" s="1"/>
  <c r="O290" i="4" s="1"/>
  <c r="M290" i="4" s="1"/>
  <c r="A291" i="9"/>
  <c r="B291" i="9" s="1"/>
  <c r="O289" i="4" s="1"/>
  <c r="M289" i="4" s="1"/>
  <c r="A290" i="9"/>
  <c r="B290" i="9" s="1"/>
  <c r="O288" i="4" s="1"/>
  <c r="M288" i="4" s="1"/>
  <c r="A289" i="9"/>
  <c r="B289" i="9" s="1"/>
  <c r="O287" i="4" s="1"/>
  <c r="M287" i="4" s="1"/>
  <c r="A288" i="9"/>
  <c r="B288" i="9" s="1"/>
  <c r="O286" i="4" s="1"/>
  <c r="M286" i="4" s="1"/>
  <c r="A287" i="9"/>
  <c r="B287" i="9" s="1"/>
  <c r="O285" i="4" s="1"/>
  <c r="M285" i="4" s="1"/>
  <c r="A286" i="9"/>
  <c r="B286" i="9" s="1"/>
  <c r="O284" i="4" s="1"/>
  <c r="M284" i="4" s="1"/>
  <c r="A285" i="9"/>
  <c r="B285" i="9" s="1"/>
  <c r="O283" i="4" s="1"/>
  <c r="M283" i="4" s="1"/>
  <c r="A284" i="9"/>
  <c r="B284" i="9" s="1"/>
  <c r="O282" i="4" s="1"/>
  <c r="M282" i="4" s="1"/>
  <c r="A283" i="9"/>
  <c r="B283" i="9" s="1"/>
  <c r="O281" i="4" s="1"/>
  <c r="M281" i="4" s="1"/>
  <c r="A282" i="9"/>
  <c r="B282" i="9" s="1"/>
  <c r="O280" i="4" s="1"/>
  <c r="M280" i="4" s="1"/>
  <c r="A281" i="9"/>
  <c r="B281" i="9" s="1"/>
  <c r="O279" i="4" s="1"/>
  <c r="M279" i="4" s="1"/>
  <c r="A280" i="9"/>
  <c r="B280" i="9" s="1"/>
  <c r="O278" i="4" s="1"/>
  <c r="M278" i="4" s="1"/>
  <c r="A279" i="9"/>
  <c r="B279" i="9" s="1"/>
  <c r="O277" i="4" s="1"/>
  <c r="M277" i="4" s="1"/>
  <c r="A278" i="9"/>
  <c r="B278" i="9" s="1"/>
  <c r="O276" i="4" s="1"/>
  <c r="M276" i="4" s="1"/>
  <c r="A277" i="9"/>
  <c r="B277" i="9" s="1"/>
  <c r="O275" i="4" s="1"/>
  <c r="M275" i="4" s="1"/>
  <c r="A276" i="9"/>
  <c r="B276" i="9" s="1"/>
  <c r="O274" i="4" s="1"/>
  <c r="M274" i="4" s="1"/>
  <c r="A275" i="9"/>
  <c r="B275" i="9" s="1"/>
  <c r="O273" i="4" s="1"/>
  <c r="M273" i="4" s="1"/>
  <c r="A274" i="9"/>
  <c r="B274" i="9" s="1"/>
  <c r="O272" i="4" s="1"/>
  <c r="M272" i="4" s="1"/>
  <c r="A273" i="9"/>
  <c r="B273" i="9" s="1"/>
  <c r="O271" i="4" s="1"/>
  <c r="M271" i="4" s="1"/>
  <c r="A272" i="9"/>
  <c r="B272" i="9" s="1"/>
  <c r="O270" i="4" s="1"/>
  <c r="M270" i="4" s="1"/>
  <c r="A271" i="9"/>
  <c r="B271" i="9" s="1"/>
  <c r="O269" i="4" s="1"/>
  <c r="M269" i="4" s="1"/>
  <c r="A270" i="9"/>
  <c r="B270" i="9" s="1"/>
  <c r="O268" i="4" s="1"/>
  <c r="M268" i="4" s="1"/>
  <c r="A269" i="9"/>
  <c r="B269" i="9" s="1"/>
  <c r="O267" i="4" s="1"/>
  <c r="M267" i="4" s="1"/>
  <c r="A268" i="9"/>
  <c r="B268" i="9" s="1"/>
  <c r="O266" i="4" s="1"/>
  <c r="M266" i="4" s="1"/>
  <c r="A267" i="9"/>
  <c r="B267" i="9" s="1"/>
  <c r="O265" i="4" s="1"/>
  <c r="M265" i="4" s="1"/>
  <c r="A266" i="9"/>
  <c r="B266" i="9" s="1"/>
  <c r="O264" i="4" s="1"/>
  <c r="M264" i="4" s="1"/>
  <c r="A265" i="9"/>
  <c r="B265" i="9" s="1"/>
  <c r="O263" i="4" s="1"/>
  <c r="M263" i="4" s="1"/>
  <c r="A264" i="9"/>
  <c r="B264" i="9" s="1"/>
  <c r="O262" i="4" s="1"/>
  <c r="M262" i="4" s="1"/>
  <c r="A263" i="9"/>
  <c r="B263" i="9" s="1"/>
  <c r="O261" i="4" s="1"/>
  <c r="M261" i="4" s="1"/>
  <c r="A262" i="9"/>
  <c r="B262" i="9" s="1"/>
  <c r="O260" i="4" s="1"/>
  <c r="M260" i="4" s="1"/>
  <c r="A261" i="9"/>
  <c r="B261" i="9" s="1"/>
  <c r="O259" i="4" s="1"/>
  <c r="M259" i="4" s="1"/>
  <c r="A260" i="9"/>
  <c r="B260" i="9" s="1"/>
  <c r="O258" i="4" s="1"/>
  <c r="M258" i="4" s="1"/>
  <c r="A259" i="9"/>
  <c r="B259" i="9" s="1"/>
  <c r="O257" i="4" s="1"/>
  <c r="M257" i="4" s="1"/>
  <c r="A258" i="9"/>
  <c r="B258" i="9" s="1"/>
  <c r="O256" i="4" s="1"/>
  <c r="M256" i="4" s="1"/>
  <c r="A257" i="9"/>
  <c r="B257" i="9" s="1"/>
  <c r="O255" i="4" s="1"/>
  <c r="M255" i="4" s="1"/>
  <c r="A256" i="9"/>
  <c r="B256" i="9" s="1"/>
  <c r="O254" i="4" s="1"/>
  <c r="M254" i="4" s="1"/>
  <c r="A255" i="9"/>
  <c r="B255" i="9" s="1"/>
  <c r="O253" i="4" s="1"/>
  <c r="M253" i="4" s="1"/>
  <c r="A254" i="9"/>
  <c r="B254" i="9" s="1"/>
  <c r="O252" i="4" s="1"/>
  <c r="M252" i="4" s="1"/>
  <c r="A253" i="9"/>
  <c r="B253" i="9" s="1"/>
  <c r="O251" i="4" s="1"/>
  <c r="M251" i="4" s="1"/>
  <c r="A252" i="9"/>
  <c r="B252" i="9" s="1"/>
  <c r="O250" i="4" s="1"/>
  <c r="M250" i="4" s="1"/>
  <c r="A251" i="9"/>
  <c r="B251" i="9" s="1"/>
  <c r="O249" i="4" s="1"/>
  <c r="M249" i="4" s="1"/>
  <c r="A250" i="9"/>
  <c r="B250" i="9" s="1"/>
  <c r="O248" i="4" s="1"/>
  <c r="M248" i="4" s="1"/>
  <c r="A249" i="9"/>
  <c r="B249" i="9" s="1"/>
  <c r="O247" i="4" s="1"/>
  <c r="M247" i="4" s="1"/>
  <c r="A248" i="9"/>
  <c r="B248" i="9" s="1"/>
  <c r="O246" i="4" s="1"/>
  <c r="M246" i="4" s="1"/>
  <c r="A247" i="9"/>
  <c r="B247" i="9" s="1"/>
  <c r="O245" i="4" s="1"/>
  <c r="M245" i="4" s="1"/>
  <c r="A246" i="9"/>
  <c r="B246" i="9" s="1"/>
  <c r="O244" i="4" s="1"/>
  <c r="M244" i="4" s="1"/>
  <c r="A245" i="9"/>
  <c r="B245" i="9" s="1"/>
  <c r="O243" i="4" s="1"/>
  <c r="M243" i="4" s="1"/>
  <c r="A244" i="9"/>
  <c r="B244" i="9" s="1"/>
  <c r="O242" i="4" s="1"/>
  <c r="M242" i="4" s="1"/>
  <c r="A243" i="9"/>
  <c r="B243" i="9" s="1"/>
  <c r="O241" i="4" s="1"/>
  <c r="M241" i="4" s="1"/>
  <c r="A242" i="9"/>
  <c r="B242" i="9" s="1"/>
  <c r="O240" i="4" s="1"/>
  <c r="M240" i="4" s="1"/>
  <c r="A241" i="9"/>
  <c r="B241" i="9" s="1"/>
  <c r="O239" i="4" s="1"/>
  <c r="M239" i="4" s="1"/>
  <c r="A240" i="9"/>
  <c r="B240" i="9" s="1"/>
  <c r="O238" i="4" s="1"/>
  <c r="M238" i="4" s="1"/>
  <c r="A239" i="9"/>
  <c r="B239" i="9" s="1"/>
  <c r="O237" i="4" s="1"/>
  <c r="M237" i="4" s="1"/>
  <c r="A238" i="9"/>
  <c r="B238" i="9" s="1"/>
  <c r="O236" i="4" s="1"/>
  <c r="M236" i="4" s="1"/>
  <c r="A237" i="9"/>
  <c r="B237" i="9" s="1"/>
  <c r="O235" i="4" s="1"/>
  <c r="M235" i="4" s="1"/>
  <c r="A236" i="9"/>
  <c r="B236" i="9" s="1"/>
  <c r="O234" i="4" s="1"/>
  <c r="M234" i="4" s="1"/>
  <c r="A235" i="9"/>
  <c r="B235" i="9" s="1"/>
  <c r="O233" i="4" s="1"/>
  <c r="M233" i="4" s="1"/>
  <c r="A234" i="9"/>
  <c r="B234" i="9" s="1"/>
  <c r="O232" i="4" s="1"/>
  <c r="M232" i="4" s="1"/>
  <c r="A233" i="9"/>
  <c r="B233" i="9" s="1"/>
  <c r="O231" i="4" s="1"/>
  <c r="M231" i="4" s="1"/>
  <c r="A232" i="9"/>
  <c r="B232" i="9" s="1"/>
  <c r="O230" i="4" s="1"/>
  <c r="M230" i="4" s="1"/>
  <c r="A231" i="9"/>
  <c r="B231" i="9" s="1"/>
  <c r="O229" i="4" s="1"/>
  <c r="M229" i="4" s="1"/>
  <c r="A230" i="9"/>
  <c r="B230" i="9" s="1"/>
  <c r="O228" i="4" s="1"/>
  <c r="M228" i="4" s="1"/>
  <c r="A229" i="9"/>
  <c r="B229" i="9" s="1"/>
  <c r="O227" i="4" s="1"/>
  <c r="M227" i="4" s="1"/>
  <c r="A228" i="9"/>
  <c r="B228" i="9" s="1"/>
  <c r="O226" i="4" s="1"/>
  <c r="M226" i="4" s="1"/>
  <c r="A227" i="9"/>
  <c r="B227" i="9" s="1"/>
  <c r="O225" i="4" s="1"/>
  <c r="M225" i="4" s="1"/>
  <c r="A226" i="9"/>
  <c r="B226" i="9" s="1"/>
  <c r="O224" i="4" s="1"/>
  <c r="M224" i="4" s="1"/>
  <c r="A225" i="9"/>
  <c r="B225" i="9" s="1"/>
  <c r="O223" i="4" s="1"/>
  <c r="M223" i="4" s="1"/>
  <c r="A224" i="9"/>
  <c r="B224" i="9" s="1"/>
  <c r="O222" i="4" s="1"/>
  <c r="M222" i="4" s="1"/>
  <c r="A223" i="9"/>
  <c r="B223" i="9" s="1"/>
  <c r="O221" i="4" s="1"/>
  <c r="M221" i="4" s="1"/>
  <c r="A222" i="9"/>
  <c r="B222" i="9" s="1"/>
  <c r="O220" i="4" s="1"/>
  <c r="M220" i="4" s="1"/>
  <c r="A221" i="9"/>
  <c r="B221" i="9" s="1"/>
  <c r="O219" i="4" s="1"/>
  <c r="M219" i="4" s="1"/>
  <c r="A220" i="9"/>
  <c r="B220" i="9" s="1"/>
  <c r="O218" i="4" s="1"/>
  <c r="M218" i="4" s="1"/>
  <c r="A219" i="9"/>
  <c r="B219" i="9" s="1"/>
  <c r="O217" i="4" s="1"/>
  <c r="M217" i="4" s="1"/>
  <c r="A218" i="9"/>
  <c r="B218" i="9" s="1"/>
  <c r="O216" i="4" s="1"/>
  <c r="M216" i="4" s="1"/>
  <c r="A217" i="9"/>
  <c r="B217" i="9" s="1"/>
  <c r="O215" i="4" s="1"/>
  <c r="M215" i="4" s="1"/>
  <c r="A216" i="9"/>
  <c r="B216" i="9" s="1"/>
  <c r="O214" i="4" s="1"/>
  <c r="M214" i="4" s="1"/>
  <c r="A215" i="9"/>
  <c r="B215" i="9" s="1"/>
  <c r="O213" i="4" s="1"/>
  <c r="M213" i="4" s="1"/>
  <c r="A214" i="9"/>
  <c r="B214" i="9" s="1"/>
  <c r="O212" i="4" s="1"/>
  <c r="M212" i="4" s="1"/>
  <c r="A213" i="9"/>
  <c r="B213" i="9" s="1"/>
  <c r="O211" i="4" s="1"/>
  <c r="M211" i="4" s="1"/>
  <c r="A212" i="9"/>
  <c r="B212" i="9" s="1"/>
  <c r="O210" i="4" s="1"/>
  <c r="M210" i="4" s="1"/>
  <c r="A211" i="9"/>
  <c r="B211" i="9" s="1"/>
  <c r="O209" i="4" s="1"/>
  <c r="M209" i="4" s="1"/>
  <c r="A210" i="9"/>
  <c r="B210" i="9" s="1"/>
  <c r="O208" i="4" s="1"/>
  <c r="M208" i="4" s="1"/>
  <c r="A209" i="9"/>
  <c r="B209" i="9" s="1"/>
  <c r="O207" i="4" s="1"/>
  <c r="M207" i="4" s="1"/>
  <c r="A208" i="9"/>
  <c r="B208" i="9" s="1"/>
  <c r="O206" i="4" s="1"/>
  <c r="M206" i="4" s="1"/>
  <c r="A207" i="9"/>
  <c r="B207" i="9" s="1"/>
  <c r="O205" i="4" s="1"/>
  <c r="M205" i="4" s="1"/>
  <c r="A206" i="9"/>
  <c r="B206" i="9" s="1"/>
  <c r="O204" i="4" s="1"/>
  <c r="M204" i="4" s="1"/>
  <c r="A205" i="9"/>
  <c r="B205" i="9" s="1"/>
  <c r="O203" i="4" s="1"/>
  <c r="M203" i="4" s="1"/>
  <c r="A204" i="9"/>
  <c r="B204" i="9" s="1"/>
  <c r="O202" i="4" s="1"/>
  <c r="M202" i="4" s="1"/>
  <c r="A203" i="9"/>
  <c r="B203" i="9" s="1"/>
  <c r="O201" i="4" s="1"/>
  <c r="M201" i="4" s="1"/>
  <c r="A202" i="9"/>
  <c r="B202" i="9" s="1"/>
  <c r="O200" i="4" s="1"/>
  <c r="M200" i="4" s="1"/>
  <c r="A201" i="9"/>
  <c r="B201" i="9" s="1"/>
  <c r="O199" i="4" s="1"/>
  <c r="M199" i="4" s="1"/>
  <c r="A200" i="9"/>
  <c r="B200" i="9" s="1"/>
  <c r="O198" i="4" s="1"/>
  <c r="M198" i="4" s="1"/>
  <c r="A199" i="9"/>
  <c r="B199" i="9" s="1"/>
  <c r="O197" i="4" s="1"/>
  <c r="M197" i="4" s="1"/>
  <c r="A198" i="9"/>
  <c r="B198" i="9" s="1"/>
  <c r="O196" i="4" s="1"/>
  <c r="M196" i="4" s="1"/>
  <c r="A197" i="9"/>
  <c r="B197" i="9" s="1"/>
  <c r="O195" i="4" s="1"/>
  <c r="M195" i="4" s="1"/>
  <c r="A196" i="9"/>
  <c r="B196" i="9" s="1"/>
  <c r="O194" i="4" s="1"/>
  <c r="M194" i="4" s="1"/>
  <c r="A195" i="9"/>
  <c r="B195" i="9" s="1"/>
  <c r="O193" i="4" s="1"/>
  <c r="M193" i="4" s="1"/>
  <c r="A194" i="9"/>
  <c r="B194" i="9" s="1"/>
  <c r="O192" i="4" s="1"/>
  <c r="M192" i="4" s="1"/>
  <c r="A193" i="9"/>
  <c r="B193" i="9" s="1"/>
  <c r="O191" i="4" s="1"/>
  <c r="M191" i="4" s="1"/>
  <c r="A192" i="9"/>
  <c r="B192" i="9" s="1"/>
  <c r="O190" i="4" s="1"/>
  <c r="M190" i="4" s="1"/>
  <c r="A191" i="9"/>
  <c r="B191" i="9" s="1"/>
  <c r="O189" i="4" s="1"/>
  <c r="M189" i="4" s="1"/>
  <c r="A190" i="9"/>
  <c r="B190" i="9" s="1"/>
  <c r="O188" i="4" s="1"/>
  <c r="M188" i="4" s="1"/>
  <c r="A189" i="9"/>
  <c r="B189" i="9" s="1"/>
  <c r="O187" i="4" s="1"/>
  <c r="M187" i="4" s="1"/>
  <c r="A188" i="9"/>
  <c r="B188" i="9" s="1"/>
  <c r="O186" i="4" s="1"/>
  <c r="M186" i="4" s="1"/>
  <c r="A187" i="9"/>
  <c r="B187" i="9" s="1"/>
  <c r="O185" i="4" s="1"/>
  <c r="M185" i="4" s="1"/>
  <c r="A186" i="9"/>
  <c r="B186" i="9" s="1"/>
  <c r="O184" i="4" s="1"/>
  <c r="M184" i="4" s="1"/>
  <c r="A185" i="9"/>
  <c r="B185" i="9" s="1"/>
  <c r="O183" i="4" s="1"/>
  <c r="M183" i="4" s="1"/>
  <c r="A184" i="9"/>
  <c r="B184" i="9" s="1"/>
  <c r="O182" i="4" s="1"/>
  <c r="M182" i="4" s="1"/>
  <c r="A183" i="9"/>
  <c r="B183" i="9" s="1"/>
  <c r="O181" i="4" s="1"/>
  <c r="M181" i="4" s="1"/>
  <c r="A182" i="9"/>
  <c r="B182" i="9" s="1"/>
  <c r="O180" i="4" s="1"/>
  <c r="M180" i="4" s="1"/>
  <c r="A181" i="9"/>
  <c r="B181" i="9" s="1"/>
  <c r="O179" i="4" s="1"/>
  <c r="M179" i="4" s="1"/>
  <c r="A180" i="9"/>
  <c r="B180" i="9" s="1"/>
  <c r="O178" i="4" s="1"/>
  <c r="M178" i="4" s="1"/>
  <c r="A179" i="9"/>
  <c r="B179" i="9" s="1"/>
  <c r="O177" i="4" s="1"/>
  <c r="M177" i="4" s="1"/>
  <c r="A178" i="9"/>
  <c r="B178" i="9" s="1"/>
  <c r="O176" i="4" s="1"/>
  <c r="M176" i="4" s="1"/>
  <c r="A177" i="9"/>
  <c r="B177" i="9" s="1"/>
  <c r="O175" i="4" s="1"/>
  <c r="M175" i="4" s="1"/>
  <c r="A176" i="9"/>
  <c r="B176" i="9" s="1"/>
  <c r="O174" i="4" s="1"/>
  <c r="M174" i="4" s="1"/>
  <c r="A175" i="9"/>
  <c r="B175" i="9" s="1"/>
  <c r="O173" i="4" s="1"/>
  <c r="M173" i="4" s="1"/>
  <c r="A174" i="9"/>
  <c r="B174" i="9" s="1"/>
  <c r="O172" i="4" s="1"/>
  <c r="M172" i="4" s="1"/>
  <c r="A173" i="9"/>
  <c r="B173" i="9" s="1"/>
  <c r="O171" i="4" s="1"/>
  <c r="M171" i="4" s="1"/>
  <c r="A172" i="9"/>
  <c r="B172" i="9" s="1"/>
  <c r="O170" i="4" s="1"/>
  <c r="M170" i="4" s="1"/>
  <c r="A171" i="9"/>
  <c r="B171" i="9" s="1"/>
  <c r="O169" i="4" s="1"/>
  <c r="M169" i="4" s="1"/>
  <c r="A170" i="9"/>
  <c r="B170" i="9" s="1"/>
  <c r="O168" i="4" s="1"/>
  <c r="M168" i="4" s="1"/>
  <c r="A169" i="9"/>
  <c r="B169" i="9" s="1"/>
  <c r="O167" i="4" s="1"/>
  <c r="M167" i="4" s="1"/>
  <c r="A168" i="9"/>
  <c r="B168" i="9" s="1"/>
  <c r="O166" i="4" s="1"/>
  <c r="M166" i="4" s="1"/>
  <c r="A167" i="9"/>
  <c r="B167" i="9" s="1"/>
  <c r="O165" i="4" s="1"/>
  <c r="M165" i="4" s="1"/>
  <c r="A166" i="9"/>
  <c r="B166" i="9" s="1"/>
  <c r="O164" i="4" s="1"/>
  <c r="M164" i="4" s="1"/>
  <c r="A165" i="9"/>
  <c r="B165" i="9" s="1"/>
  <c r="O163" i="4" s="1"/>
  <c r="M163" i="4" s="1"/>
  <c r="A164" i="9"/>
  <c r="B164" i="9" s="1"/>
  <c r="O162" i="4" s="1"/>
  <c r="M162" i="4" s="1"/>
  <c r="A163" i="9"/>
  <c r="B163" i="9" s="1"/>
  <c r="O161" i="4" s="1"/>
  <c r="M161" i="4" s="1"/>
  <c r="A162" i="9"/>
  <c r="B162" i="9" s="1"/>
  <c r="O160" i="4" s="1"/>
  <c r="M160" i="4" s="1"/>
  <c r="A161" i="9"/>
  <c r="B161" i="9" s="1"/>
  <c r="O159" i="4" s="1"/>
  <c r="M159" i="4" s="1"/>
  <c r="A160" i="9"/>
  <c r="B160" i="9" s="1"/>
  <c r="O158" i="4" s="1"/>
  <c r="M158" i="4" s="1"/>
  <c r="A159" i="9"/>
  <c r="B159" i="9" s="1"/>
  <c r="O157" i="4" s="1"/>
  <c r="M157" i="4" s="1"/>
  <c r="A158" i="9"/>
  <c r="B158" i="9" s="1"/>
  <c r="O156" i="4" s="1"/>
  <c r="M156" i="4" s="1"/>
  <c r="A157" i="9"/>
  <c r="B157" i="9" s="1"/>
  <c r="O155" i="4" s="1"/>
  <c r="M155" i="4" s="1"/>
  <c r="A156" i="9"/>
  <c r="B156" i="9" s="1"/>
  <c r="O154" i="4" s="1"/>
  <c r="M154" i="4" s="1"/>
  <c r="A155" i="9"/>
  <c r="B155" i="9" s="1"/>
  <c r="O153" i="4" s="1"/>
  <c r="M153" i="4" s="1"/>
  <c r="A154" i="9"/>
  <c r="B154" i="9" s="1"/>
  <c r="O152" i="4" s="1"/>
  <c r="M152" i="4" s="1"/>
  <c r="A153" i="9"/>
  <c r="B153" i="9" s="1"/>
  <c r="O151" i="4" s="1"/>
  <c r="M151" i="4" s="1"/>
  <c r="A152" i="9"/>
  <c r="B152" i="9" s="1"/>
  <c r="O150" i="4" s="1"/>
  <c r="M150" i="4" s="1"/>
  <c r="A151" i="9"/>
  <c r="B151" i="9" s="1"/>
  <c r="O149" i="4" s="1"/>
  <c r="M149" i="4" s="1"/>
  <c r="A150" i="9"/>
  <c r="B150" i="9" s="1"/>
  <c r="O148" i="4" s="1"/>
  <c r="M148" i="4" s="1"/>
  <c r="A149" i="9"/>
  <c r="B149" i="9" s="1"/>
  <c r="O147" i="4" s="1"/>
  <c r="M147" i="4" s="1"/>
  <c r="A148" i="9"/>
  <c r="B148" i="9" s="1"/>
  <c r="O146" i="4" s="1"/>
  <c r="M146" i="4" s="1"/>
  <c r="A147" i="9"/>
  <c r="B147" i="9" s="1"/>
  <c r="O145" i="4" s="1"/>
  <c r="M145" i="4" s="1"/>
  <c r="A146" i="9"/>
  <c r="B146" i="9" s="1"/>
  <c r="O144" i="4" s="1"/>
  <c r="M144" i="4" s="1"/>
  <c r="A145" i="9"/>
  <c r="B145" i="9" s="1"/>
  <c r="O143" i="4" s="1"/>
  <c r="M143" i="4" s="1"/>
  <c r="A144" i="9"/>
  <c r="B144" i="9" s="1"/>
  <c r="O142" i="4" s="1"/>
  <c r="M142" i="4" s="1"/>
  <c r="A143" i="9"/>
  <c r="B143" i="9" s="1"/>
  <c r="O141" i="4" s="1"/>
  <c r="M141" i="4" s="1"/>
  <c r="A142" i="9"/>
  <c r="B142" i="9" s="1"/>
  <c r="O140" i="4" s="1"/>
  <c r="M140" i="4" s="1"/>
  <c r="A141" i="9"/>
  <c r="B141" i="9" s="1"/>
  <c r="O139" i="4" s="1"/>
  <c r="M139" i="4" s="1"/>
  <c r="A140" i="9"/>
  <c r="B140" i="9" s="1"/>
  <c r="O138" i="4" s="1"/>
  <c r="M138" i="4" s="1"/>
  <c r="A139" i="9"/>
  <c r="B139" i="9" s="1"/>
  <c r="O137" i="4" s="1"/>
  <c r="M137" i="4" s="1"/>
  <c r="A138" i="9"/>
  <c r="B138" i="9" s="1"/>
  <c r="O136" i="4" s="1"/>
  <c r="M136" i="4" s="1"/>
  <c r="A137" i="9"/>
  <c r="B137" i="9" s="1"/>
  <c r="O135" i="4" s="1"/>
  <c r="M135" i="4" s="1"/>
  <c r="A136" i="9"/>
  <c r="B136" i="9" s="1"/>
  <c r="O134" i="4" s="1"/>
  <c r="M134" i="4" s="1"/>
  <c r="A135" i="9"/>
  <c r="B135" i="9" s="1"/>
  <c r="O133" i="4" s="1"/>
  <c r="M133" i="4" s="1"/>
  <c r="A134" i="9"/>
  <c r="B134" i="9" s="1"/>
  <c r="O132" i="4" s="1"/>
  <c r="M132" i="4" s="1"/>
  <c r="A133" i="9"/>
  <c r="B133" i="9" s="1"/>
  <c r="O131" i="4" s="1"/>
  <c r="M131" i="4" s="1"/>
  <c r="A132" i="9"/>
  <c r="B132" i="9" s="1"/>
  <c r="O130" i="4" s="1"/>
  <c r="M130" i="4" s="1"/>
  <c r="A131" i="9"/>
  <c r="B131" i="9" s="1"/>
  <c r="O129" i="4" s="1"/>
  <c r="M129" i="4" s="1"/>
  <c r="A130" i="9"/>
  <c r="B130" i="9" s="1"/>
  <c r="O128" i="4" s="1"/>
  <c r="M128" i="4" s="1"/>
  <c r="A129" i="9"/>
  <c r="B129" i="9" s="1"/>
  <c r="O127" i="4" s="1"/>
  <c r="M127" i="4" s="1"/>
  <c r="A128" i="9"/>
  <c r="B128" i="9" s="1"/>
  <c r="O126" i="4" s="1"/>
  <c r="M126" i="4" s="1"/>
  <c r="A127" i="9"/>
  <c r="B127" i="9" s="1"/>
  <c r="O125" i="4" s="1"/>
  <c r="M125" i="4" s="1"/>
  <c r="A126" i="9"/>
  <c r="B126" i="9" s="1"/>
  <c r="O124" i="4" s="1"/>
  <c r="M124" i="4" s="1"/>
  <c r="A125" i="9"/>
  <c r="B125" i="9" s="1"/>
  <c r="O123" i="4" s="1"/>
  <c r="M123" i="4" s="1"/>
  <c r="A124" i="9"/>
  <c r="B124" i="9" s="1"/>
  <c r="O122" i="4" s="1"/>
  <c r="M122" i="4" s="1"/>
  <c r="A123" i="9"/>
  <c r="B123" i="9" s="1"/>
  <c r="O121" i="4" s="1"/>
  <c r="M121" i="4" s="1"/>
  <c r="A122" i="9"/>
  <c r="B122" i="9" s="1"/>
  <c r="O120" i="4" s="1"/>
  <c r="M120" i="4" s="1"/>
  <c r="A121" i="9"/>
  <c r="B121" i="9" s="1"/>
  <c r="O119" i="4" s="1"/>
  <c r="M119" i="4" s="1"/>
  <c r="A120" i="9"/>
  <c r="B120" i="9" s="1"/>
  <c r="O118" i="4" s="1"/>
  <c r="M118" i="4" s="1"/>
  <c r="A119" i="9"/>
  <c r="B119" i="9" s="1"/>
  <c r="O117" i="4" s="1"/>
  <c r="M117" i="4" s="1"/>
  <c r="A118" i="9"/>
  <c r="B118" i="9" s="1"/>
  <c r="O116" i="4" s="1"/>
  <c r="M116" i="4" s="1"/>
  <c r="A117" i="9"/>
  <c r="B117" i="9" s="1"/>
  <c r="O115" i="4" s="1"/>
  <c r="M115" i="4" s="1"/>
  <c r="A116" i="9"/>
  <c r="B116" i="9" s="1"/>
  <c r="O114" i="4" s="1"/>
  <c r="M114" i="4" s="1"/>
  <c r="A115" i="9"/>
  <c r="B115" i="9" s="1"/>
  <c r="O113" i="4" s="1"/>
  <c r="M113" i="4" s="1"/>
  <c r="A114" i="9"/>
  <c r="B114" i="9" s="1"/>
  <c r="O112" i="4" s="1"/>
  <c r="M112" i="4" s="1"/>
  <c r="A113" i="9"/>
  <c r="B113" i="9" s="1"/>
  <c r="O111" i="4" s="1"/>
  <c r="M111" i="4" s="1"/>
  <c r="A112" i="9"/>
  <c r="B112" i="9" s="1"/>
  <c r="O110" i="4" s="1"/>
  <c r="M110" i="4" s="1"/>
  <c r="A111" i="9"/>
  <c r="B111" i="9" s="1"/>
  <c r="O109" i="4" s="1"/>
  <c r="M109" i="4" s="1"/>
  <c r="A110" i="9"/>
  <c r="B110" i="9" s="1"/>
  <c r="O108" i="4" s="1"/>
  <c r="M108" i="4" s="1"/>
  <c r="A109" i="9"/>
  <c r="B109" i="9" s="1"/>
  <c r="O107" i="4" s="1"/>
  <c r="M107" i="4" s="1"/>
  <c r="A108" i="9"/>
  <c r="B108" i="9" s="1"/>
  <c r="O106" i="4" s="1"/>
  <c r="M106" i="4" s="1"/>
  <c r="A107" i="9"/>
  <c r="B107" i="9" s="1"/>
  <c r="O105" i="4" s="1"/>
  <c r="M105" i="4" s="1"/>
  <c r="A106" i="9"/>
  <c r="B106" i="9" s="1"/>
  <c r="O104" i="4" s="1"/>
  <c r="M104" i="4" s="1"/>
  <c r="A105" i="9"/>
  <c r="B105" i="9" s="1"/>
  <c r="O103" i="4" s="1"/>
  <c r="M103" i="4" s="1"/>
  <c r="A104" i="9"/>
  <c r="B104" i="9" s="1"/>
  <c r="O102" i="4" s="1"/>
  <c r="M102" i="4" s="1"/>
  <c r="A103" i="9"/>
  <c r="B103" i="9" s="1"/>
  <c r="O101" i="4" s="1"/>
  <c r="M101" i="4" s="1"/>
  <c r="A102" i="9"/>
  <c r="B102" i="9" s="1"/>
  <c r="O100" i="4" s="1"/>
  <c r="M100" i="4" s="1"/>
  <c r="A101" i="9"/>
  <c r="B101" i="9" s="1"/>
  <c r="O99" i="4" s="1"/>
  <c r="M99" i="4" s="1"/>
  <c r="A100" i="9"/>
  <c r="B100" i="9" s="1"/>
  <c r="O98" i="4" s="1"/>
  <c r="M98" i="4" s="1"/>
  <c r="A99" i="9"/>
  <c r="B99" i="9" s="1"/>
  <c r="O97" i="4" s="1"/>
  <c r="M97" i="4" s="1"/>
  <c r="A98" i="9"/>
  <c r="B98" i="9" s="1"/>
  <c r="O96" i="4" s="1"/>
  <c r="M96" i="4" s="1"/>
  <c r="A97" i="9"/>
  <c r="B97" i="9" s="1"/>
  <c r="O95" i="4" s="1"/>
  <c r="M95" i="4" s="1"/>
  <c r="A96" i="9"/>
  <c r="B96" i="9" s="1"/>
  <c r="O94" i="4" s="1"/>
  <c r="M94" i="4" s="1"/>
  <c r="A95" i="9"/>
  <c r="B95" i="9" s="1"/>
  <c r="O93" i="4" s="1"/>
  <c r="M93" i="4" s="1"/>
  <c r="A94" i="9"/>
  <c r="B94" i="9" s="1"/>
  <c r="O92" i="4" s="1"/>
  <c r="M92" i="4" s="1"/>
  <c r="A93" i="9"/>
  <c r="B93" i="9" s="1"/>
  <c r="O91" i="4" s="1"/>
  <c r="M91" i="4" s="1"/>
  <c r="A92" i="9"/>
  <c r="B92" i="9" s="1"/>
  <c r="O90" i="4" s="1"/>
  <c r="M90" i="4" s="1"/>
  <c r="A91" i="9"/>
  <c r="B91" i="9" s="1"/>
  <c r="O89" i="4" s="1"/>
  <c r="M89" i="4" s="1"/>
  <c r="A90" i="9"/>
  <c r="B90" i="9" s="1"/>
  <c r="O88" i="4" s="1"/>
  <c r="M88" i="4" s="1"/>
  <c r="A89" i="9"/>
  <c r="B89" i="9" s="1"/>
  <c r="O87" i="4" s="1"/>
  <c r="M87" i="4" s="1"/>
  <c r="A88" i="9"/>
  <c r="B88" i="9" s="1"/>
  <c r="O86" i="4" s="1"/>
  <c r="M86" i="4" s="1"/>
  <c r="A87" i="9"/>
  <c r="B87" i="9" s="1"/>
  <c r="O85" i="4" s="1"/>
  <c r="M85" i="4" s="1"/>
  <c r="A86" i="9"/>
  <c r="B86" i="9" s="1"/>
  <c r="O84" i="4" s="1"/>
  <c r="M84" i="4" s="1"/>
  <c r="A85" i="9"/>
  <c r="B85" i="9" s="1"/>
  <c r="O83" i="4" s="1"/>
  <c r="M83" i="4" s="1"/>
  <c r="A84" i="9"/>
  <c r="B84" i="9" s="1"/>
  <c r="O82" i="4" s="1"/>
  <c r="M82" i="4" s="1"/>
  <c r="A83" i="9"/>
  <c r="B83" i="9" s="1"/>
  <c r="O81" i="4" s="1"/>
  <c r="M81" i="4" s="1"/>
  <c r="A82" i="9"/>
  <c r="B82" i="9" s="1"/>
  <c r="O80" i="4" s="1"/>
  <c r="M80" i="4" s="1"/>
  <c r="A81" i="9"/>
  <c r="B81" i="9" s="1"/>
  <c r="O79" i="4" s="1"/>
  <c r="M79" i="4" s="1"/>
  <c r="A80" i="9"/>
  <c r="B80" i="9" s="1"/>
  <c r="O78" i="4" s="1"/>
  <c r="M78" i="4" s="1"/>
  <c r="A79" i="9"/>
  <c r="B79" i="9" s="1"/>
  <c r="O77" i="4" s="1"/>
  <c r="M77" i="4" s="1"/>
  <c r="A78" i="9"/>
  <c r="B78" i="9" s="1"/>
  <c r="O76" i="4" s="1"/>
  <c r="M76" i="4" s="1"/>
  <c r="A77" i="9"/>
  <c r="B77" i="9" s="1"/>
  <c r="O75" i="4" s="1"/>
  <c r="M75" i="4" s="1"/>
  <c r="A76" i="9"/>
  <c r="B76" i="9" s="1"/>
  <c r="O74" i="4" s="1"/>
  <c r="M74" i="4" s="1"/>
  <c r="A75" i="9"/>
  <c r="B75" i="9" s="1"/>
  <c r="O73" i="4" s="1"/>
  <c r="M73" i="4" s="1"/>
  <c r="A74" i="9"/>
  <c r="B74" i="9" s="1"/>
  <c r="O72" i="4" s="1"/>
  <c r="M72" i="4" s="1"/>
  <c r="A73" i="9"/>
  <c r="B73" i="9" s="1"/>
  <c r="O71" i="4" s="1"/>
  <c r="M71" i="4" s="1"/>
  <c r="A72" i="9"/>
  <c r="B72" i="9" s="1"/>
  <c r="O70" i="4" s="1"/>
  <c r="M70" i="4" s="1"/>
  <c r="A71" i="9"/>
  <c r="B71" i="9" s="1"/>
  <c r="O69" i="4" s="1"/>
  <c r="M69" i="4" s="1"/>
  <c r="A70" i="9"/>
  <c r="B70" i="9" s="1"/>
  <c r="O68" i="4" s="1"/>
  <c r="M68" i="4" s="1"/>
  <c r="A69" i="9"/>
  <c r="B69" i="9" s="1"/>
  <c r="O67" i="4" s="1"/>
  <c r="M67" i="4" s="1"/>
  <c r="A68" i="9"/>
  <c r="B68" i="9" s="1"/>
  <c r="O66" i="4" s="1"/>
  <c r="M66" i="4" s="1"/>
  <c r="A67" i="9"/>
  <c r="B67" i="9" s="1"/>
  <c r="O65" i="4" s="1"/>
  <c r="M65" i="4" s="1"/>
  <c r="A66" i="9"/>
  <c r="B66" i="9" s="1"/>
  <c r="O64" i="4" s="1"/>
  <c r="M64" i="4" s="1"/>
  <c r="A65" i="9"/>
  <c r="B65" i="9" s="1"/>
  <c r="O63" i="4" s="1"/>
  <c r="M63" i="4" s="1"/>
  <c r="A64" i="9"/>
  <c r="B64" i="9" s="1"/>
  <c r="O62" i="4" s="1"/>
  <c r="M62" i="4" s="1"/>
  <c r="A63" i="9"/>
  <c r="B63" i="9" s="1"/>
  <c r="O61" i="4" s="1"/>
  <c r="M61" i="4" s="1"/>
  <c r="A62" i="9"/>
  <c r="B62" i="9" s="1"/>
  <c r="O60" i="4" s="1"/>
  <c r="M60" i="4" s="1"/>
  <c r="A61" i="9"/>
  <c r="B61" i="9" s="1"/>
  <c r="O59" i="4" s="1"/>
  <c r="M59" i="4" s="1"/>
  <c r="A60" i="9"/>
  <c r="B60" i="9" s="1"/>
  <c r="O58" i="4" s="1"/>
  <c r="M58" i="4" s="1"/>
  <c r="A59" i="9"/>
  <c r="B59" i="9" s="1"/>
  <c r="O57" i="4" s="1"/>
  <c r="M57" i="4" s="1"/>
  <c r="A58" i="9"/>
  <c r="B58" i="9" s="1"/>
  <c r="O56" i="4" s="1"/>
  <c r="M56" i="4" s="1"/>
  <c r="A57" i="9"/>
  <c r="B57" i="9" s="1"/>
  <c r="O55" i="4" s="1"/>
  <c r="M55" i="4" s="1"/>
  <c r="A56" i="9"/>
  <c r="B56" i="9" s="1"/>
  <c r="O54" i="4" s="1"/>
  <c r="M54" i="4" s="1"/>
  <c r="A55" i="9"/>
  <c r="B55" i="9" s="1"/>
  <c r="O53" i="4" s="1"/>
  <c r="M53" i="4" s="1"/>
  <c r="A54" i="9"/>
  <c r="B54" i="9" s="1"/>
  <c r="O52" i="4" s="1"/>
  <c r="M52" i="4" s="1"/>
  <c r="A53" i="9"/>
  <c r="B53" i="9" s="1"/>
  <c r="O51" i="4" s="1"/>
  <c r="M51" i="4" s="1"/>
  <c r="A52" i="9"/>
  <c r="B52" i="9" s="1"/>
  <c r="O50" i="4" s="1"/>
  <c r="M50" i="4" s="1"/>
  <c r="A51" i="9"/>
  <c r="B51" i="9" s="1"/>
  <c r="O49" i="4" s="1"/>
  <c r="M49" i="4" s="1"/>
  <c r="A50" i="9"/>
  <c r="B50" i="9" s="1"/>
  <c r="O48" i="4" s="1"/>
  <c r="M48" i="4" s="1"/>
  <c r="A49" i="9"/>
  <c r="B49" i="9" s="1"/>
  <c r="O47" i="4" s="1"/>
  <c r="M47" i="4" s="1"/>
  <c r="A48" i="9"/>
  <c r="B48" i="9" s="1"/>
  <c r="O46" i="4" s="1"/>
  <c r="M46" i="4" s="1"/>
  <c r="A47" i="9"/>
  <c r="B47" i="9" s="1"/>
  <c r="O45" i="4" s="1"/>
  <c r="M45" i="4" s="1"/>
  <c r="A46" i="9"/>
  <c r="B46" i="9" s="1"/>
  <c r="O44" i="4" s="1"/>
  <c r="M44" i="4" s="1"/>
  <c r="A45" i="9"/>
  <c r="B45" i="9" s="1"/>
  <c r="O43" i="4" s="1"/>
  <c r="M43" i="4" s="1"/>
  <c r="A44" i="9"/>
  <c r="B44" i="9" s="1"/>
  <c r="O42" i="4" s="1"/>
  <c r="M42" i="4" s="1"/>
  <c r="A43" i="9"/>
  <c r="B43" i="9" s="1"/>
  <c r="O41" i="4" s="1"/>
  <c r="M41" i="4" s="1"/>
  <c r="A42" i="9"/>
  <c r="B42" i="9" s="1"/>
  <c r="O40" i="4" s="1"/>
  <c r="M40" i="4" s="1"/>
  <c r="A41" i="9"/>
  <c r="B41" i="9" s="1"/>
  <c r="O39" i="4" s="1"/>
  <c r="M39" i="4" s="1"/>
  <c r="A40" i="9"/>
  <c r="B40" i="9" s="1"/>
  <c r="O38" i="4" s="1"/>
  <c r="M38" i="4" s="1"/>
  <c r="A39" i="9"/>
  <c r="B39" i="9" s="1"/>
  <c r="O37" i="4" s="1"/>
  <c r="M37" i="4" s="1"/>
  <c r="A38" i="9"/>
  <c r="B38" i="9" s="1"/>
  <c r="O36" i="4" s="1"/>
  <c r="M36" i="4" s="1"/>
  <c r="A37" i="9"/>
  <c r="B37" i="9" s="1"/>
  <c r="O35" i="4" s="1"/>
  <c r="M35" i="4" s="1"/>
  <c r="A36" i="9"/>
  <c r="B36" i="9" s="1"/>
  <c r="O34" i="4" s="1"/>
  <c r="M34" i="4" s="1"/>
  <c r="A35" i="9"/>
  <c r="B35" i="9" s="1"/>
  <c r="O33" i="4" s="1"/>
  <c r="M33" i="4" s="1"/>
  <c r="A34" i="9"/>
  <c r="B34" i="9" s="1"/>
  <c r="O32" i="4" s="1"/>
  <c r="M32" i="4" s="1"/>
  <c r="A33" i="9"/>
  <c r="B33" i="9" s="1"/>
  <c r="O31" i="4" s="1"/>
  <c r="M31" i="4" s="1"/>
  <c r="A32" i="9"/>
  <c r="B32" i="9" s="1"/>
  <c r="O30" i="4" s="1"/>
  <c r="M30" i="4" s="1"/>
  <c r="A31" i="9"/>
  <c r="B31" i="9" s="1"/>
  <c r="O29" i="4" s="1"/>
  <c r="M29" i="4" s="1"/>
  <c r="A30" i="9"/>
  <c r="B30" i="9" s="1"/>
  <c r="O28" i="4" s="1"/>
  <c r="M28" i="4" s="1"/>
  <c r="A29" i="9"/>
  <c r="B29" i="9" s="1"/>
  <c r="O27" i="4" s="1"/>
  <c r="M27" i="4" s="1"/>
  <c r="A28" i="9"/>
  <c r="B28" i="9" s="1"/>
  <c r="O26" i="4" s="1"/>
  <c r="M26" i="4" s="1"/>
  <c r="A27" i="9"/>
  <c r="B27" i="9" s="1"/>
  <c r="O25" i="4" s="1"/>
  <c r="M25" i="4" s="1"/>
  <c r="A26" i="9"/>
  <c r="B26" i="9" s="1"/>
  <c r="O24" i="4" s="1"/>
  <c r="M24" i="4" s="1"/>
  <c r="A25" i="9"/>
  <c r="B25" i="9" s="1"/>
  <c r="O23" i="4" s="1"/>
  <c r="M23" i="4" s="1"/>
  <c r="A24" i="9"/>
  <c r="B24" i="9" s="1"/>
  <c r="O22" i="4" s="1"/>
  <c r="M22" i="4" s="1"/>
  <c r="A23" i="9"/>
  <c r="B23" i="9" s="1"/>
  <c r="O21" i="4" s="1"/>
  <c r="M21" i="4" s="1"/>
  <c r="A22" i="9"/>
  <c r="B22" i="9" s="1"/>
  <c r="O20" i="4" s="1"/>
  <c r="M20" i="4" s="1"/>
  <c r="A21" i="9"/>
  <c r="B21" i="9" s="1"/>
  <c r="O19" i="4" s="1"/>
  <c r="M19" i="4" s="1"/>
  <c r="A20" i="9"/>
  <c r="B20" i="9" s="1"/>
  <c r="O18" i="4" s="1"/>
  <c r="M18" i="4" s="1"/>
  <c r="A19" i="9"/>
  <c r="B19" i="9" s="1"/>
  <c r="O17" i="4" s="1"/>
  <c r="M17" i="4" s="1"/>
  <c r="A18" i="9"/>
  <c r="B18" i="9" s="1"/>
  <c r="O16" i="4" s="1"/>
  <c r="M16" i="4" s="1"/>
  <c r="A17" i="9"/>
  <c r="B17" i="9" s="1"/>
  <c r="O15" i="4" s="1"/>
  <c r="M15" i="4" s="1"/>
  <c r="A16" i="9"/>
  <c r="B16" i="9" s="1"/>
  <c r="O14" i="4" s="1"/>
  <c r="M14" i="4" s="1"/>
  <c r="A15" i="9"/>
  <c r="B15" i="9" s="1"/>
  <c r="O13" i="4" s="1"/>
  <c r="M13" i="4" s="1"/>
  <c r="A14" i="9"/>
  <c r="B14" i="9" s="1"/>
  <c r="O12" i="4" s="1"/>
  <c r="M12" i="4" s="1"/>
  <c r="A13" i="9"/>
  <c r="B13" i="9" s="1"/>
  <c r="O11" i="4" s="1"/>
  <c r="M11" i="4" s="1"/>
  <c r="A12" i="9"/>
  <c r="B12" i="9" s="1"/>
  <c r="O10" i="4" s="1"/>
  <c r="M10" i="4" s="1"/>
  <c r="A11" i="9"/>
  <c r="B11" i="9" s="1"/>
  <c r="O9" i="4" s="1"/>
  <c r="M9" i="4" s="1"/>
  <c r="A10" i="9"/>
  <c r="B10" i="9" s="1"/>
  <c r="O8" i="4" s="1"/>
  <c r="M8" i="4" s="1"/>
  <c r="A9" i="9"/>
  <c r="B9" i="9" s="1"/>
  <c r="O7" i="4" s="1"/>
  <c r="M7" i="4" s="1"/>
  <c r="A8" i="9"/>
  <c r="B8" i="9" s="1"/>
  <c r="O6" i="4" s="1"/>
  <c r="M6" i="4" s="1"/>
  <c r="A7" i="9"/>
  <c r="B7" i="9" s="1"/>
  <c r="O5" i="4" s="1"/>
  <c r="M5" i="4" s="1"/>
  <c r="A6" i="9"/>
  <c r="B6" i="9" s="1"/>
  <c r="O4" i="4" s="1"/>
  <c r="M4" i="4" s="1"/>
  <c r="A5" i="9"/>
  <c r="B5" i="9" s="1"/>
  <c r="O3" i="4" s="1"/>
  <c r="M3" i="4" s="1"/>
  <c r="A4" i="9"/>
  <c r="B4" i="9" s="1"/>
  <c r="O2" i="4" s="1"/>
  <c r="M2" i="4" s="1"/>
  <c r="A3" i="9"/>
  <c r="B3" i="9" s="1"/>
  <c r="A2" i="9"/>
  <c r="B2" i="9" s="1"/>
  <c r="N6560" i="4"/>
  <c r="M6560" i="4"/>
  <c r="N6559" i="4"/>
  <c r="M6559" i="4"/>
  <c r="N6558" i="4"/>
  <c r="M6558" i="4"/>
  <c r="N6557" i="4"/>
  <c r="M6557" i="4"/>
  <c r="N6556" i="4"/>
  <c r="M6556" i="4"/>
  <c r="N6555" i="4"/>
  <c r="M6555" i="4"/>
  <c r="N6554" i="4"/>
  <c r="M6554" i="4"/>
  <c r="N6553" i="4"/>
  <c r="M6553" i="4"/>
  <c r="N6552" i="4"/>
  <c r="M6552" i="4"/>
  <c r="N6551" i="4"/>
  <c r="M6551" i="4"/>
  <c r="N6550" i="4"/>
  <c r="M6550" i="4"/>
  <c r="N6549" i="4"/>
  <c r="M6549" i="4"/>
  <c r="N6548" i="4"/>
  <c r="M6548" i="4"/>
  <c r="N6547" i="4"/>
  <c r="M6547" i="4"/>
  <c r="N6546" i="4"/>
  <c r="M6546" i="4"/>
  <c r="N6545" i="4"/>
  <c r="M6545" i="4"/>
  <c r="N6544" i="4"/>
  <c r="M6544" i="4"/>
  <c r="N6543" i="4"/>
  <c r="M6543" i="4"/>
  <c r="N6542" i="4"/>
  <c r="M6542" i="4"/>
  <c r="N6541" i="4"/>
  <c r="M6541" i="4"/>
  <c r="N6540" i="4"/>
  <c r="M6540" i="4"/>
  <c r="N6539" i="4"/>
  <c r="M6539" i="4"/>
  <c r="N6538" i="4"/>
  <c r="M6538" i="4"/>
  <c r="N6537" i="4"/>
  <c r="M6537" i="4"/>
  <c r="N6536" i="4"/>
  <c r="M6536" i="4"/>
  <c r="N6535" i="4"/>
  <c r="M6535" i="4"/>
  <c r="N6534" i="4"/>
  <c r="M6534" i="4"/>
  <c r="N6533" i="4"/>
  <c r="M6533" i="4"/>
  <c r="N6532" i="4"/>
  <c r="M6532" i="4"/>
  <c r="N6531" i="4"/>
  <c r="M6531" i="4"/>
  <c r="B8" i="1" l="1"/>
  <c r="M6495" i="4"/>
  <c r="N6495" i="4"/>
  <c r="N6509" i="4"/>
  <c r="M6509" i="4"/>
  <c r="N6523" i="4"/>
  <c r="M6523" i="4"/>
  <c r="N6517" i="4"/>
  <c r="M6517" i="4"/>
  <c r="N6511" i="4"/>
  <c r="M6511" i="4"/>
  <c r="N6525" i="4"/>
  <c r="M6525" i="4"/>
  <c r="N6515" i="4"/>
  <c r="M6515" i="4"/>
  <c r="N6519" i="4"/>
  <c r="M6519" i="4"/>
  <c r="N6529" i="4"/>
  <c r="M6529" i="4"/>
  <c r="M6514" i="4"/>
  <c r="N6514" i="4"/>
  <c r="M6522" i="4"/>
  <c r="N6522" i="4"/>
  <c r="M6527" i="4"/>
  <c r="N6527" i="4"/>
  <c r="M6530" i="4"/>
  <c r="N6530" i="4"/>
  <c r="N6512" i="4"/>
  <c r="M6512" i="4"/>
  <c r="M6520" i="4"/>
  <c r="N6520" i="4"/>
  <c r="M6528" i="4"/>
  <c r="N6528" i="4"/>
  <c r="M6510" i="4"/>
  <c r="N6510" i="4"/>
  <c r="M6518" i="4"/>
  <c r="N6518" i="4"/>
  <c r="M6526" i="4"/>
  <c r="N6526" i="4"/>
  <c r="N6513" i="4"/>
  <c r="M6513" i="4"/>
  <c r="M6516" i="4"/>
  <c r="N6516" i="4"/>
  <c r="N6521" i="4"/>
  <c r="M6521" i="4"/>
  <c r="M6524" i="4"/>
  <c r="N6524" i="4"/>
  <c r="N11" i="4"/>
  <c r="N43" i="4"/>
  <c r="N75" i="4"/>
  <c r="N107" i="4"/>
  <c r="N139" i="4"/>
  <c r="N171" i="4"/>
  <c r="N203" i="4"/>
  <c r="N235" i="4"/>
  <c r="N267" i="4"/>
  <c r="N299" i="4"/>
  <c r="N323" i="4"/>
  <c r="N355" i="4"/>
  <c r="N7" i="4"/>
  <c r="N23" i="4"/>
  <c r="N39" i="4"/>
  <c r="N55" i="4"/>
  <c r="N71" i="4"/>
  <c r="N95" i="4"/>
  <c r="N111" i="4"/>
  <c r="N127" i="4"/>
  <c r="N143" i="4"/>
  <c r="N159" i="4"/>
  <c r="N175" i="4"/>
  <c r="N191" i="4"/>
  <c r="N207" i="4"/>
  <c r="N223" i="4"/>
  <c r="N239" i="4"/>
  <c r="N255" i="4"/>
  <c r="N271" i="4"/>
  <c r="N287" i="4"/>
  <c r="N303" i="4"/>
  <c r="N319" i="4"/>
  <c r="N335" i="4"/>
  <c r="N351" i="4"/>
  <c r="N367" i="4"/>
  <c r="N383" i="4"/>
  <c r="N399" i="4"/>
  <c r="N415" i="4"/>
  <c r="N431" i="4"/>
  <c r="N447" i="4"/>
  <c r="N463" i="4"/>
  <c r="N479" i="4"/>
  <c r="N495" i="4"/>
  <c r="N511" i="4"/>
  <c r="N519" i="4"/>
  <c r="N535" i="4"/>
  <c r="N551" i="4"/>
  <c r="N567" i="4"/>
  <c r="N583" i="4"/>
  <c r="N599" i="4"/>
  <c r="N615" i="4"/>
  <c r="N631" i="4"/>
  <c r="N647" i="4"/>
  <c r="N663" i="4"/>
  <c r="N679" i="4"/>
  <c r="N695" i="4"/>
  <c r="N711" i="4"/>
  <c r="N735" i="4"/>
  <c r="N751" i="4"/>
  <c r="N767" i="4"/>
  <c r="N783" i="4"/>
  <c r="N799" i="4"/>
  <c r="N815" i="4"/>
  <c r="N831" i="4"/>
  <c r="N847" i="4"/>
  <c r="N863" i="4"/>
  <c r="N879" i="4"/>
  <c r="N895" i="4"/>
  <c r="N911" i="4"/>
  <c r="N927" i="4"/>
  <c r="N943" i="4"/>
  <c r="N951" i="4"/>
  <c r="N967" i="4"/>
  <c r="N983" i="4"/>
  <c r="N999" i="4"/>
  <c r="N1015" i="4"/>
  <c r="N1031" i="4"/>
  <c r="N1047" i="4"/>
  <c r="N1063" i="4"/>
  <c r="N1079" i="4"/>
  <c r="N1095" i="4"/>
  <c r="N1111" i="4"/>
  <c r="N1127" i="4"/>
  <c r="N1143" i="4"/>
  <c r="N1159" i="4"/>
  <c r="N1175" i="4"/>
  <c r="N1191" i="4"/>
  <c r="N1207" i="4"/>
  <c r="N1215" i="4"/>
  <c r="N1223" i="4"/>
  <c r="N1231" i="4"/>
  <c r="N1239" i="4"/>
  <c r="N1247" i="4"/>
  <c r="N1255" i="4"/>
  <c r="N1263" i="4"/>
  <c r="N1271" i="4"/>
  <c r="N1279" i="4"/>
  <c r="N1287" i="4"/>
  <c r="N1295" i="4"/>
  <c r="N1303" i="4"/>
  <c r="N1311" i="4"/>
  <c r="N1319" i="4"/>
  <c r="N1327" i="4"/>
  <c r="N1335" i="4"/>
  <c r="N1343" i="4"/>
  <c r="N1351" i="4"/>
  <c r="N1359" i="4"/>
  <c r="N1367" i="4"/>
  <c r="N1375" i="4"/>
  <c r="N1383" i="4"/>
  <c r="N1391" i="4"/>
  <c r="N1399" i="4"/>
  <c r="N1407" i="4"/>
  <c r="N1415" i="4"/>
  <c r="N1423" i="4"/>
  <c r="N1431" i="4"/>
  <c r="N1439" i="4"/>
  <c r="N1447" i="4"/>
  <c r="N1455" i="4"/>
  <c r="N1463" i="4"/>
  <c r="N1471" i="4"/>
  <c r="N1479" i="4"/>
  <c r="N1487" i="4"/>
  <c r="N1495" i="4"/>
  <c r="N1503" i="4"/>
  <c r="N1511" i="4"/>
  <c r="N1519" i="4"/>
  <c r="N1527" i="4"/>
  <c r="N1535" i="4"/>
  <c r="N1543" i="4"/>
  <c r="N1551" i="4"/>
  <c r="N1559" i="4"/>
  <c r="N1567" i="4"/>
  <c r="N1575" i="4"/>
  <c r="N1583" i="4"/>
  <c r="N1591" i="4"/>
  <c r="N1599" i="4"/>
  <c r="N1607" i="4"/>
  <c r="N1615" i="4"/>
  <c r="N1623" i="4"/>
  <c r="N1631" i="4"/>
  <c r="N1639" i="4"/>
  <c r="N1647" i="4"/>
  <c r="N1655" i="4"/>
  <c r="N1663" i="4"/>
  <c r="N1671" i="4"/>
  <c r="N1679" i="4"/>
  <c r="N1687" i="4"/>
  <c r="N1695" i="4"/>
  <c r="N1703" i="4"/>
  <c r="N1711" i="4"/>
  <c r="N1719" i="4"/>
  <c r="N1727" i="4"/>
  <c r="N1735" i="4"/>
  <c r="N1743" i="4"/>
  <c r="N1751" i="4"/>
  <c r="N1759" i="4"/>
  <c r="N1767" i="4"/>
  <c r="N1775" i="4"/>
  <c r="N1783" i="4"/>
  <c r="N1791" i="4"/>
  <c r="N1799" i="4"/>
  <c r="N1807" i="4"/>
  <c r="N1815" i="4"/>
  <c r="N1823" i="4"/>
  <c r="N1831" i="4"/>
  <c r="N1839" i="4"/>
  <c r="N1847" i="4"/>
  <c r="N1855" i="4"/>
  <c r="N1863" i="4"/>
  <c r="N1871" i="4"/>
  <c r="N1879" i="4"/>
  <c r="N1887" i="4"/>
  <c r="N1895" i="4"/>
  <c r="N1903" i="4"/>
  <c r="N1911" i="4"/>
  <c r="N1919" i="4"/>
  <c r="N1927" i="4"/>
  <c r="N1935" i="4"/>
  <c r="N1943" i="4"/>
  <c r="N1951" i="4"/>
  <c r="N1959" i="4"/>
  <c r="N1967" i="4"/>
  <c r="N1975" i="4"/>
  <c r="N1983" i="4"/>
  <c r="N1991" i="4"/>
  <c r="N1999" i="4"/>
  <c r="N2007" i="4"/>
  <c r="N2015" i="4"/>
  <c r="N2023" i="4"/>
  <c r="N2031" i="4"/>
  <c r="N2039" i="4"/>
  <c r="N2047" i="4"/>
  <c r="N2055" i="4"/>
  <c r="N2063" i="4"/>
  <c r="N2071" i="4"/>
  <c r="N2079" i="4"/>
  <c r="N2087" i="4"/>
  <c r="N2095" i="4"/>
  <c r="N2103" i="4"/>
  <c r="N2111" i="4"/>
  <c r="N2119" i="4"/>
  <c r="N2127" i="4"/>
  <c r="N2135" i="4"/>
  <c r="N2143" i="4"/>
  <c r="N2151" i="4"/>
  <c r="N2159" i="4"/>
  <c r="N2167" i="4"/>
  <c r="N2175" i="4"/>
  <c r="N2183" i="4"/>
  <c r="N2191" i="4"/>
  <c r="N2199" i="4"/>
  <c r="N2207" i="4"/>
  <c r="N2215" i="4"/>
  <c r="N2223" i="4"/>
  <c r="N2231" i="4"/>
  <c r="N2239" i="4"/>
  <c r="N2247" i="4"/>
  <c r="N2255" i="4"/>
  <c r="N2263" i="4"/>
  <c r="N2271" i="4"/>
  <c r="N2279" i="4"/>
  <c r="N2287" i="4"/>
  <c r="N2295" i="4"/>
  <c r="N2303" i="4"/>
  <c r="N2311" i="4"/>
  <c r="N2319" i="4"/>
  <c r="N2327" i="4"/>
  <c r="N2335" i="4"/>
  <c r="N2343" i="4"/>
  <c r="N2351" i="4"/>
  <c r="N2359" i="4"/>
  <c r="N2367" i="4"/>
  <c r="N2375" i="4"/>
  <c r="N2383" i="4"/>
  <c r="N2391" i="4"/>
  <c r="N2399" i="4"/>
  <c r="N2407" i="4"/>
  <c r="N2415" i="4"/>
  <c r="N2423" i="4"/>
  <c r="N2431" i="4"/>
  <c r="N2439" i="4"/>
  <c r="N2447" i="4"/>
  <c r="N2455" i="4"/>
  <c r="N2463" i="4"/>
  <c r="N2471" i="4"/>
  <c r="N2479" i="4"/>
  <c r="N2487" i="4"/>
  <c r="N2495" i="4"/>
  <c r="N2503" i="4"/>
  <c r="N2511" i="4"/>
  <c r="N2519" i="4"/>
  <c r="N2527" i="4"/>
  <c r="N2535" i="4"/>
  <c r="N2543" i="4"/>
  <c r="N2551" i="4"/>
  <c r="N2559" i="4"/>
  <c r="N2567" i="4"/>
  <c r="N2575" i="4"/>
  <c r="N2583" i="4"/>
  <c r="N2591" i="4"/>
  <c r="N2599" i="4"/>
  <c r="N2607" i="4"/>
  <c r="N2615" i="4"/>
  <c r="N2623" i="4"/>
  <c r="N2631" i="4"/>
  <c r="N2639" i="4"/>
  <c r="N2647" i="4"/>
  <c r="N2655" i="4"/>
  <c r="N2663" i="4"/>
  <c r="N2671" i="4"/>
  <c r="N2679" i="4"/>
  <c r="N2687" i="4"/>
  <c r="N2695" i="4"/>
  <c r="N2703" i="4"/>
  <c r="N2711" i="4"/>
  <c r="N2719" i="4"/>
  <c r="N2727" i="4"/>
  <c r="N2735" i="4"/>
  <c r="N2743" i="4"/>
  <c r="N2751" i="4"/>
  <c r="N2759" i="4"/>
  <c r="N2767" i="4"/>
  <c r="N2775" i="4"/>
  <c r="N2783" i="4"/>
  <c r="N2791" i="4"/>
  <c r="N2799" i="4"/>
  <c r="N2807" i="4"/>
  <c r="N2815" i="4"/>
  <c r="N2823" i="4"/>
  <c r="N2831" i="4"/>
  <c r="N2839" i="4"/>
  <c r="N2847" i="4"/>
  <c r="N2855" i="4"/>
  <c r="N2863" i="4"/>
  <c r="N2871" i="4"/>
  <c r="N2879" i="4"/>
  <c r="N2887" i="4"/>
  <c r="N2895" i="4"/>
  <c r="N2903" i="4"/>
  <c r="N2911" i="4"/>
  <c r="N2919" i="4"/>
  <c r="N2927" i="4"/>
  <c r="N2935" i="4"/>
  <c r="N2943" i="4"/>
  <c r="N2951" i="4"/>
  <c r="N2959" i="4"/>
  <c r="N2971" i="4"/>
  <c r="N2975" i="4"/>
  <c r="N2989" i="4"/>
  <c r="N3003" i="4"/>
  <c r="N3007" i="4"/>
  <c r="N3021" i="4"/>
  <c r="N3035" i="4"/>
  <c r="N3039" i="4"/>
  <c r="N3053" i="4"/>
  <c r="N3067" i="4"/>
  <c r="N3071" i="4"/>
  <c r="N3085" i="4"/>
  <c r="N3099" i="4"/>
  <c r="N3103" i="4"/>
  <c r="N3117" i="4"/>
  <c r="N3131" i="4"/>
  <c r="N3135" i="4"/>
  <c r="N3149" i="4"/>
  <c r="N3163" i="4"/>
  <c r="N3167" i="4"/>
  <c r="N3181" i="4"/>
  <c r="N3195" i="4"/>
  <c r="N3199" i="4"/>
  <c r="N3213" i="4"/>
  <c r="N3227" i="4"/>
  <c r="N3231" i="4"/>
  <c r="N3245" i="4"/>
  <c r="N3259" i="4"/>
  <c r="N3263" i="4"/>
  <c r="N3277" i="4"/>
  <c r="N3291" i="4"/>
  <c r="N3295" i="4"/>
  <c r="N3309" i="4"/>
  <c r="N3323" i="4"/>
  <c r="N3327" i="4"/>
  <c r="N3341" i="4"/>
  <c r="N3355" i="4"/>
  <c r="N3359" i="4"/>
  <c r="N3373" i="4"/>
  <c r="N3387" i="4"/>
  <c r="N3391" i="4"/>
  <c r="N3405" i="4"/>
  <c r="N3419" i="4"/>
  <c r="N3423" i="4"/>
  <c r="N3437" i="4"/>
  <c r="N3451" i="4"/>
  <c r="N3455" i="4"/>
  <c r="N3469" i="4"/>
  <c r="N3483" i="4"/>
  <c r="N3487" i="4"/>
  <c r="N3501" i="4"/>
  <c r="N3515" i="4"/>
  <c r="N3519" i="4"/>
  <c r="N3533" i="4"/>
  <c r="N3547" i="4"/>
  <c r="N3551" i="4"/>
  <c r="N3565" i="4"/>
  <c r="N3579" i="4"/>
  <c r="N3583" i="4"/>
  <c r="N3597" i="4"/>
  <c r="N3603" i="4"/>
  <c r="N3613" i="4"/>
  <c r="N3619" i="4"/>
  <c r="N3629" i="4"/>
  <c r="N3635" i="4"/>
  <c r="N3645" i="4"/>
  <c r="N3651" i="4"/>
  <c r="N3661" i="4"/>
  <c r="N3667" i="4"/>
  <c r="N3677" i="4"/>
  <c r="N3683" i="4"/>
  <c r="N3693" i="4"/>
  <c r="N3699" i="4"/>
  <c r="N3709" i="4"/>
  <c r="N3715" i="4"/>
  <c r="N3725" i="4"/>
  <c r="N3731" i="4"/>
  <c r="N3741" i="4"/>
  <c r="N3747" i="4"/>
  <c r="N3757" i="4"/>
  <c r="N3763" i="4"/>
  <c r="N3773" i="4"/>
  <c r="N3779" i="4"/>
  <c r="N3789" i="4"/>
  <c r="N3795" i="4"/>
  <c r="N3805" i="4"/>
  <c r="N3811" i="4"/>
  <c r="N3821" i="4"/>
  <c r="N3827" i="4"/>
  <c r="N3837" i="4"/>
  <c r="N3843" i="4"/>
  <c r="N3853" i="4"/>
  <c r="N3859" i="4"/>
  <c r="N3869" i="4"/>
  <c r="N3875" i="4"/>
  <c r="N3885" i="4"/>
  <c r="N3891" i="4"/>
  <c r="N3901" i="4"/>
  <c r="N3907" i="4"/>
  <c r="N3917" i="4"/>
  <c r="N3923" i="4"/>
  <c r="N3933" i="4"/>
  <c r="N3939" i="4"/>
  <c r="N3949" i="4"/>
  <c r="N3955" i="4"/>
  <c r="N3965" i="4"/>
  <c r="N3971" i="4"/>
  <c r="N3981" i="4"/>
  <c r="N3987" i="4"/>
  <c r="N3997" i="4"/>
  <c r="N4003" i="4"/>
  <c r="N4013" i="4"/>
  <c r="N4019" i="4"/>
  <c r="N4029" i="4"/>
  <c r="N4035" i="4"/>
  <c r="N4045" i="4"/>
  <c r="N4051" i="4"/>
  <c r="N4061" i="4"/>
  <c r="N4067" i="4"/>
  <c r="N4077" i="4"/>
  <c r="N4083" i="4"/>
  <c r="N4093" i="4"/>
  <c r="N4099" i="4"/>
  <c r="N4109" i="4"/>
  <c r="N4115" i="4"/>
  <c r="N4125" i="4"/>
  <c r="N4131" i="4"/>
  <c r="N4141" i="4"/>
  <c r="N4147" i="4"/>
  <c r="N4157" i="4"/>
  <c r="N4163" i="4"/>
  <c r="N4173" i="4"/>
  <c r="N4179" i="4"/>
  <c r="N4189" i="4"/>
  <c r="N4195" i="4"/>
  <c r="N4205" i="4"/>
  <c r="N4211" i="4"/>
  <c r="N4221" i="4"/>
  <c r="N4227" i="4"/>
  <c r="N4237" i="4"/>
  <c r="N4243" i="4"/>
  <c r="N4253" i="4"/>
  <c r="N4259" i="4"/>
  <c r="N4269" i="4"/>
  <c r="N4275" i="4"/>
  <c r="N4285" i="4"/>
  <c r="N4291" i="4"/>
  <c r="N4301" i="4"/>
  <c r="N4307" i="4"/>
  <c r="N4317" i="4"/>
  <c r="N4323" i="4"/>
  <c r="N4333" i="4"/>
  <c r="N4339" i="4"/>
  <c r="N4349" i="4"/>
  <c r="N4355" i="4"/>
  <c r="N4365" i="4"/>
  <c r="N4371" i="4"/>
  <c r="N4381" i="4"/>
  <c r="N4387" i="4"/>
  <c r="N4397" i="4"/>
  <c r="N4403" i="4"/>
  <c r="N4413" i="4"/>
  <c r="N4419" i="4"/>
  <c r="N4429" i="4"/>
  <c r="N4435" i="4"/>
  <c r="N4445" i="4"/>
  <c r="N4451" i="4"/>
  <c r="N4461" i="4"/>
  <c r="N4467" i="4"/>
  <c r="N4477" i="4"/>
  <c r="N4483" i="4"/>
  <c r="N4493" i="4"/>
  <c r="N4499" i="4"/>
  <c r="N4509" i="4"/>
  <c r="N4515" i="4"/>
  <c r="N4525" i="4"/>
  <c r="N4531" i="4"/>
  <c r="N4541" i="4"/>
  <c r="N4547" i="4"/>
  <c r="N4557" i="4"/>
  <c r="N4563" i="4"/>
  <c r="N4573" i="4"/>
  <c r="N4579" i="4"/>
  <c r="N4589" i="4"/>
  <c r="N4595" i="4"/>
  <c r="N4605" i="4"/>
  <c r="N4611" i="4"/>
  <c r="N4621" i="4"/>
  <c r="N4627" i="4"/>
  <c r="N4637" i="4"/>
  <c r="N4643" i="4"/>
  <c r="N4653" i="4"/>
  <c r="N4659" i="4"/>
  <c r="N4669" i="4"/>
  <c r="N4675" i="4"/>
  <c r="N4685" i="4"/>
  <c r="N4691" i="4"/>
  <c r="N4701" i="4"/>
  <c r="N4707" i="4"/>
  <c r="N4717" i="4"/>
  <c r="N4723" i="4"/>
  <c r="N4733" i="4"/>
  <c r="N4739" i="4"/>
  <c r="N4749" i="4"/>
  <c r="N4755" i="4"/>
  <c r="N4765" i="4"/>
  <c r="N4771" i="4"/>
  <c r="N4781" i="4"/>
  <c r="N4787" i="4"/>
  <c r="N4797" i="4"/>
  <c r="N4803" i="4"/>
  <c r="N4813" i="4"/>
  <c r="N4819" i="4"/>
  <c r="N4829" i="4"/>
  <c r="N19" i="4"/>
  <c r="N51" i="4"/>
  <c r="N83" i="4"/>
  <c r="N115" i="4"/>
  <c r="N147" i="4"/>
  <c r="N179" i="4"/>
  <c r="N211" i="4"/>
  <c r="N243" i="4"/>
  <c r="N275" i="4"/>
  <c r="N307" i="4"/>
  <c r="N331" i="4"/>
  <c r="N363" i="4"/>
  <c r="N15" i="4"/>
  <c r="N31" i="4"/>
  <c r="N47" i="4"/>
  <c r="N63" i="4"/>
  <c r="N79" i="4"/>
  <c r="N87" i="4"/>
  <c r="N103" i="4"/>
  <c r="N119" i="4"/>
  <c r="N135" i="4"/>
  <c r="N151" i="4"/>
  <c r="N167" i="4"/>
  <c r="N183" i="4"/>
  <c r="N199" i="4"/>
  <c r="N215" i="4"/>
  <c r="N231" i="4"/>
  <c r="N247" i="4"/>
  <c r="N263" i="4"/>
  <c r="N279" i="4"/>
  <c r="N295" i="4"/>
  <c r="N311" i="4"/>
  <c r="N327" i="4"/>
  <c r="N343" i="4"/>
  <c r="N359" i="4"/>
  <c r="N375" i="4"/>
  <c r="N391" i="4"/>
  <c r="N407" i="4"/>
  <c r="N423" i="4"/>
  <c r="N439" i="4"/>
  <c r="N455" i="4"/>
  <c r="N471" i="4"/>
  <c r="N487" i="4"/>
  <c r="N503" i="4"/>
  <c r="N527" i="4"/>
  <c r="N543" i="4"/>
  <c r="N559" i="4"/>
  <c r="N575" i="4"/>
  <c r="N591" i="4"/>
  <c r="N607" i="4"/>
  <c r="N623" i="4"/>
  <c r="N639" i="4"/>
  <c r="N655" i="4"/>
  <c r="N671" i="4"/>
  <c r="N687" i="4"/>
  <c r="N703" i="4"/>
  <c r="N719" i="4"/>
  <c r="N727" i="4"/>
  <c r="N743" i="4"/>
  <c r="N759" i="4"/>
  <c r="N775" i="4"/>
  <c r="N791" i="4"/>
  <c r="N807" i="4"/>
  <c r="N823" i="4"/>
  <c r="N839" i="4"/>
  <c r="N855" i="4"/>
  <c r="N871" i="4"/>
  <c r="N887" i="4"/>
  <c r="N903" i="4"/>
  <c r="N919" i="4"/>
  <c r="N935" i="4"/>
  <c r="N959" i="4"/>
  <c r="N975" i="4"/>
  <c r="N991" i="4"/>
  <c r="N1007" i="4"/>
  <c r="N1023" i="4"/>
  <c r="N1039" i="4"/>
  <c r="N1055" i="4"/>
  <c r="N1071" i="4"/>
  <c r="N1087" i="4"/>
  <c r="N1103" i="4"/>
  <c r="N1119" i="4"/>
  <c r="N1135" i="4"/>
  <c r="N1151" i="4"/>
  <c r="N1167" i="4"/>
  <c r="N1183" i="4"/>
  <c r="N1199" i="4"/>
  <c r="N5" i="4"/>
  <c r="N13" i="4"/>
  <c r="N21" i="4"/>
  <c r="N29" i="4"/>
  <c r="N37" i="4"/>
  <c r="N45" i="4"/>
  <c r="N53" i="4"/>
  <c r="N61" i="4"/>
  <c r="N69" i="4"/>
  <c r="N77" i="4"/>
  <c r="N85" i="4"/>
  <c r="N93" i="4"/>
  <c r="N101" i="4"/>
  <c r="N109" i="4"/>
  <c r="N117" i="4"/>
  <c r="N125" i="4"/>
  <c r="N133" i="4"/>
  <c r="N141" i="4"/>
  <c r="N149" i="4"/>
  <c r="N157" i="4"/>
  <c r="N165" i="4"/>
  <c r="N173" i="4"/>
  <c r="N181" i="4"/>
  <c r="N189" i="4"/>
  <c r="N197" i="4"/>
  <c r="N205" i="4"/>
  <c r="N213" i="4"/>
  <c r="N221" i="4"/>
  <c r="N229" i="4"/>
  <c r="N237" i="4"/>
  <c r="N245" i="4"/>
  <c r="N253" i="4"/>
  <c r="N261" i="4"/>
  <c r="N269" i="4"/>
  <c r="N277" i="4"/>
  <c r="N285" i="4"/>
  <c r="N293" i="4"/>
  <c r="N301" i="4"/>
  <c r="N309" i="4"/>
  <c r="N317" i="4"/>
  <c r="N325" i="4"/>
  <c r="N333" i="4"/>
  <c r="N341" i="4"/>
  <c r="N349" i="4"/>
  <c r="N357" i="4"/>
  <c r="N365" i="4"/>
  <c r="N373" i="4"/>
  <c r="N381" i="4"/>
  <c r="N389" i="4"/>
  <c r="N397" i="4"/>
  <c r="N405" i="4"/>
  <c r="N413" i="4"/>
  <c r="N421" i="4"/>
  <c r="N429" i="4"/>
  <c r="N437" i="4"/>
  <c r="N445" i="4"/>
  <c r="N453" i="4"/>
  <c r="N461" i="4"/>
  <c r="N469" i="4"/>
  <c r="N477" i="4"/>
  <c r="N485" i="4"/>
  <c r="N493" i="4"/>
  <c r="N501" i="4"/>
  <c r="N509" i="4"/>
  <c r="N517" i="4"/>
  <c r="N525" i="4"/>
  <c r="N533" i="4"/>
  <c r="N541" i="4"/>
  <c r="N549" i="4"/>
  <c r="N557" i="4"/>
  <c r="N565" i="4"/>
  <c r="N573" i="4"/>
  <c r="N581" i="4"/>
  <c r="N589" i="4"/>
  <c r="N597" i="4"/>
  <c r="N605" i="4"/>
  <c r="N613" i="4"/>
  <c r="N621" i="4"/>
  <c r="N629" i="4"/>
  <c r="N637" i="4"/>
  <c r="N645" i="4"/>
  <c r="N653" i="4"/>
  <c r="N661" i="4"/>
  <c r="N669" i="4"/>
  <c r="N677" i="4"/>
  <c r="N685" i="4"/>
  <c r="N693" i="4"/>
  <c r="N701" i="4"/>
  <c r="N709" i="4"/>
  <c r="N717" i="4"/>
  <c r="N725" i="4"/>
  <c r="N733" i="4"/>
  <c r="N741" i="4"/>
  <c r="N749" i="4"/>
  <c r="N757" i="4"/>
  <c r="N765" i="4"/>
  <c r="N773" i="4"/>
  <c r="N781" i="4"/>
  <c r="N789" i="4"/>
  <c r="N797" i="4"/>
  <c r="N805" i="4"/>
  <c r="N813" i="4"/>
  <c r="N821" i="4"/>
  <c r="N829" i="4"/>
  <c r="N837" i="4"/>
  <c r="N845" i="4"/>
  <c r="N853" i="4"/>
  <c r="N861" i="4"/>
  <c r="N869" i="4"/>
  <c r="N877" i="4"/>
  <c r="N885" i="4"/>
  <c r="N893" i="4"/>
  <c r="N901" i="4"/>
  <c r="N909" i="4"/>
  <c r="N917" i="4"/>
  <c r="N925" i="4"/>
  <c r="N933" i="4"/>
  <c r="N941" i="4"/>
  <c r="N949" i="4"/>
  <c r="N957" i="4"/>
  <c r="N965" i="4"/>
  <c r="N973" i="4"/>
  <c r="N981" i="4"/>
  <c r="N989" i="4"/>
  <c r="N997" i="4"/>
  <c r="N1005" i="4"/>
  <c r="N1013" i="4"/>
  <c r="N1021" i="4"/>
  <c r="N1029" i="4"/>
  <c r="N1037" i="4"/>
  <c r="N1045" i="4"/>
  <c r="N1053" i="4"/>
  <c r="N1061" i="4"/>
  <c r="N1069" i="4"/>
  <c r="N1077" i="4"/>
  <c r="N1085" i="4"/>
  <c r="N1093" i="4"/>
  <c r="N1101" i="4"/>
  <c r="N1109" i="4"/>
  <c r="N1117" i="4"/>
  <c r="N1125" i="4"/>
  <c r="N1133" i="4"/>
  <c r="N1141" i="4"/>
  <c r="N1149" i="4"/>
  <c r="N1157" i="4"/>
  <c r="N1165" i="4"/>
  <c r="N1173" i="4"/>
  <c r="N1181" i="4"/>
  <c r="N1189" i="4"/>
  <c r="N1197" i="4"/>
  <c r="N1205" i="4"/>
  <c r="N1213" i="4"/>
  <c r="N1221" i="4"/>
  <c r="N1229" i="4"/>
  <c r="N1237" i="4"/>
  <c r="N1245" i="4"/>
  <c r="N1253" i="4"/>
  <c r="N1261" i="4"/>
  <c r="N1269" i="4"/>
  <c r="N1277" i="4"/>
  <c r="N1285" i="4"/>
  <c r="N1293" i="4"/>
  <c r="N1301" i="4"/>
  <c r="N1309" i="4"/>
  <c r="N1317" i="4"/>
  <c r="N1325" i="4"/>
  <c r="N1333" i="4"/>
  <c r="N1341" i="4"/>
  <c r="N1349" i="4"/>
  <c r="N1357" i="4"/>
  <c r="N1365" i="4"/>
  <c r="N1373" i="4"/>
  <c r="N1381" i="4"/>
  <c r="N1389" i="4"/>
  <c r="N1397" i="4"/>
  <c r="N1405" i="4"/>
  <c r="N1413" i="4"/>
  <c r="N1421" i="4"/>
  <c r="N1429" i="4"/>
  <c r="N1437" i="4"/>
  <c r="N1445" i="4"/>
  <c r="N1453" i="4"/>
  <c r="N1461" i="4"/>
  <c r="N1469" i="4"/>
  <c r="N1477" i="4"/>
  <c r="N1485" i="4"/>
  <c r="N1493" i="4"/>
  <c r="N1501" i="4"/>
  <c r="N1509" i="4"/>
  <c r="N1517" i="4"/>
  <c r="N1525" i="4"/>
  <c r="N1533" i="4"/>
  <c r="N1541" i="4"/>
  <c r="N1549" i="4"/>
  <c r="N1557" i="4"/>
  <c r="N1565" i="4"/>
  <c r="N1573" i="4"/>
  <c r="N1581" i="4"/>
  <c r="N1589" i="4"/>
  <c r="N1597" i="4"/>
  <c r="N1605" i="4"/>
  <c r="N1613" i="4"/>
  <c r="N1621" i="4"/>
  <c r="N1629" i="4"/>
  <c r="N1637" i="4"/>
  <c r="N1645" i="4"/>
  <c r="N1653" i="4"/>
  <c r="N1661" i="4"/>
  <c r="N1669" i="4"/>
  <c r="N1677" i="4"/>
  <c r="N1685" i="4"/>
  <c r="N1693" i="4"/>
  <c r="N1701" i="4"/>
  <c r="N1709" i="4"/>
  <c r="N1717" i="4"/>
  <c r="N1725" i="4"/>
  <c r="N1733" i="4"/>
  <c r="N1741" i="4"/>
  <c r="N1749" i="4"/>
  <c r="N1757" i="4"/>
  <c r="N1765" i="4"/>
  <c r="N1773" i="4"/>
  <c r="N1781" i="4"/>
  <c r="N1789" i="4"/>
  <c r="N1797" i="4"/>
  <c r="N1805" i="4"/>
  <c r="N1813" i="4"/>
  <c r="N1821" i="4"/>
  <c r="N1829" i="4"/>
  <c r="N1837" i="4"/>
  <c r="N1845" i="4"/>
  <c r="N1853" i="4"/>
  <c r="N1861" i="4"/>
  <c r="N1869" i="4"/>
  <c r="N1877" i="4"/>
  <c r="N1885" i="4"/>
  <c r="N1893" i="4"/>
  <c r="N1901" i="4"/>
  <c r="N1909" i="4"/>
  <c r="N1917" i="4"/>
  <c r="N1925" i="4"/>
  <c r="N1933" i="4"/>
  <c r="N1941" i="4"/>
  <c r="N1949" i="4"/>
  <c r="N1957" i="4"/>
  <c r="N1965" i="4"/>
  <c r="N1973" i="4"/>
  <c r="N1981" i="4"/>
  <c r="N1989" i="4"/>
  <c r="N1997" i="4"/>
  <c r="N2005" i="4"/>
  <c r="N2013" i="4"/>
  <c r="N2021" i="4"/>
  <c r="N2029" i="4"/>
  <c r="N2037" i="4"/>
  <c r="N2045" i="4"/>
  <c r="N2053" i="4"/>
  <c r="N2061" i="4"/>
  <c r="N2069" i="4"/>
  <c r="N2077" i="4"/>
  <c r="N2085" i="4"/>
  <c r="N2093" i="4"/>
  <c r="N2101" i="4"/>
  <c r="N2109" i="4"/>
  <c r="N2117" i="4"/>
  <c r="N2125" i="4"/>
  <c r="N2133" i="4"/>
  <c r="N2141" i="4"/>
  <c r="N2149" i="4"/>
  <c r="N2157" i="4"/>
  <c r="N2165" i="4"/>
  <c r="N2173" i="4"/>
  <c r="N2181" i="4"/>
  <c r="N2189" i="4"/>
  <c r="N2197" i="4"/>
  <c r="N2205" i="4"/>
  <c r="N2213" i="4"/>
  <c r="N2221" i="4"/>
  <c r="N2229" i="4"/>
  <c r="N2237" i="4"/>
  <c r="N2245" i="4"/>
  <c r="N2253" i="4"/>
  <c r="N2261" i="4"/>
  <c r="N2269" i="4"/>
  <c r="N2277" i="4"/>
  <c r="N2285" i="4"/>
  <c r="N2293" i="4"/>
  <c r="N2301" i="4"/>
  <c r="N2309" i="4"/>
  <c r="N2317" i="4"/>
  <c r="N2325" i="4"/>
  <c r="N2333" i="4"/>
  <c r="N2341" i="4"/>
  <c r="N2349" i="4"/>
  <c r="N2357" i="4"/>
  <c r="N2365" i="4"/>
  <c r="N2373" i="4"/>
  <c r="N2381" i="4"/>
  <c r="N2389" i="4"/>
  <c r="N2397" i="4"/>
  <c r="N2405" i="4"/>
  <c r="N2413" i="4"/>
  <c r="N2421" i="4"/>
  <c r="N2429" i="4"/>
  <c r="N2437" i="4"/>
  <c r="N2445" i="4"/>
  <c r="N2453" i="4"/>
  <c r="N2461" i="4"/>
  <c r="N2469" i="4"/>
  <c r="N2477" i="4"/>
  <c r="N2485" i="4"/>
  <c r="N2493" i="4"/>
  <c r="N2501" i="4"/>
  <c r="N2509" i="4"/>
  <c r="N2517" i="4"/>
  <c r="N2525" i="4"/>
  <c r="N2533" i="4"/>
  <c r="N2541" i="4"/>
  <c r="N2549" i="4"/>
  <c r="N2557" i="4"/>
  <c r="N2565" i="4"/>
  <c r="N2573" i="4"/>
  <c r="N2581" i="4"/>
  <c r="N2589" i="4"/>
  <c r="N2597" i="4"/>
  <c r="N2605" i="4"/>
  <c r="N2613" i="4"/>
  <c r="N2621" i="4"/>
  <c r="N2629" i="4"/>
  <c r="N2637" i="4"/>
  <c r="N2645" i="4"/>
  <c r="N2653" i="4"/>
  <c r="N2661" i="4"/>
  <c r="N2669" i="4"/>
  <c r="N2677" i="4"/>
  <c r="N2685" i="4"/>
  <c r="N2693" i="4"/>
  <c r="N2701" i="4"/>
  <c r="N2709" i="4"/>
  <c r="N2717" i="4"/>
  <c r="N2725" i="4"/>
  <c r="N2733" i="4"/>
  <c r="N2741" i="4"/>
  <c r="N2749" i="4"/>
  <c r="N2757" i="4"/>
  <c r="N2765" i="4"/>
  <c r="N2773" i="4"/>
  <c r="N2781" i="4"/>
  <c r="N2789" i="4"/>
  <c r="N2797" i="4"/>
  <c r="N2805" i="4"/>
  <c r="N2813" i="4"/>
  <c r="N2821" i="4"/>
  <c r="N2829" i="4"/>
  <c r="N2837" i="4"/>
  <c r="N2845" i="4"/>
  <c r="N2853" i="4"/>
  <c r="N2861" i="4"/>
  <c r="N2869" i="4"/>
  <c r="N2877" i="4"/>
  <c r="N2885" i="4"/>
  <c r="N2893" i="4"/>
  <c r="N2901" i="4"/>
  <c r="N2909" i="4"/>
  <c r="N2917" i="4"/>
  <c r="N2925" i="4"/>
  <c r="N2933" i="4"/>
  <c r="N2941" i="4"/>
  <c r="N2949" i="4"/>
  <c r="N2957" i="4"/>
  <c r="N2965" i="4"/>
  <c r="N2979" i="4"/>
  <c r="N2983" i="4"/>
  <c r="N2997" i="4"/>
  <c r="N3011" i="4"/>
  <c r="N3015" i="4"/>
  <c r="N3029" i="4"/>
  <c r="N3043" i="4"/>
  <c r="N3047" i="4"/>
  <c r="N3061" i="4"/>
  <c r="N3075" i="4"/>
  <c r="N3079" i="4"/>
  <c r="N3093" i="4"/>
  <c r="N3107" i="4"/>
  <c r="N3111" i="4"/>
  <c r="N3125" i="4"/>
  <c r="N3139" i="4"/>
  <c r="N3143" i="4"/>
  <c r="N3157" i="4"/>
  <c r="N3171" i="4"/>
  <c r="N3175" i="4"/>
  <c r="N3189" i="4"/>
  <c r="N3203" i="4"/>
  <c r="N3207" i="4"/>
  <c r="N3221" i="4"/>
  <c r="N3235" i="4"/>
  <c r="N3239" i="4"/>
  <c r="N3253" i="4"/>
  <c r="N3267" i="4"/>
  <c r="N3271" i="4"/>
  <c r="N3285" i="4"/>
  <c r="N3299" i="4"/>
  <c r="N3303" i="4"/>
  <c r="N3317" i="4"/>
  <c r="N3331" i="4"/>
  <c r="N3335" i="4"/>
  <c r="N3349" i="4"/>
  <c r="N3363" i="4"/>
  <c r="N3367" i="4"/>
  <c r="N3381" i="4"/>
  <c r="N3395" i="4"/>
  <c r="N3399" i="4"/>
  <c r="N3413" i="4"/>
  <c r="N3427" i="4"/>
  <c r="N3431" i="4"/>
  <c r="N3445" i="4"/>
  <c r="N3459" i="4"/>
  <c r="N3463" i="4"/>
  <c r="N3477" i="4"/>
  <c r="N3491" i="4"/>
  <c r="N3495" i="4"/>
  <c r="N3509" i="4"/>
  <c r="N3523" i="4"/>
  <c r="N3527" i="4"/>
  <c r="N3541" i="4"/>
  <c r="N3555" i="4"/>
  <c r="N3559" i="4"/>
  <c r="N3573" i="4"/>
  <c r="N3587" i="4"/>
  <c r="N3591" i="4"/>
  <c r="N27" i="4"/>
  <c r="N59" i="4"/>
  <c r="N91" i="4"/>
  <c r="N123" i="4"/>
  <c r="N155" i="4"/>
  <c r="N187" i="4"/>
  <c r="N227" i="4"/>
  <c r="N259" i="4"/>
  <c r="N283" i="4"/>
  <c r="N315" i="4"/>
  <c r="N347" i="4"/>
  <c r="N379" i="4"/>
  <c r="N395" i="4"/>
  <c r="N411" i="4"/>
  <c r="N427" i="4"/>
  <c r="N435" i="4"/>
  <c r="N451" i="4"/>
  <c r="N475" i="4"/>
  <c r="N491" i="4"/>
  <c r="N507" i="4"/>
  <c r="N523" i="4"/>
  <c r="N539" i="4"/>
  <c r="N555" i="4"/>
  <c r="N571" i="4"/>
  <c r="N587" i="4"/>
  <c r="N603" i="4"/>
  <c r="N619" i="4"/>
  <c r="N635" i="4"/>
  <c r="N651" i="4"/>
  <c r="N667" i="4"/>
  <c r="N683" i="4"/>
  <c r="N691" i="4"/>
  <c r="N699" i="4"/>
  <c r="N707" i="4"/>
  <c r="N715" i="4"/>
  <c r="N723" i="4"/>
  <c r="N731" i="4"/>
  <c r="N739" i="4"/>
  <c r="N747" i="4"/>
  <c r="N755" i="4"/>
  <c r="N763" i="4"/>
  <c r="N771" i="4"/>
  <c r="N779" i="4"/>
  <c r="N787" i="4"/>
  <c r="N795" i="4"/>
  <c r="N803" i="4"/>
  <c r="N811" i="4"/>
  <c r="N819" i="4"/>
  <c r="N827" i="4"/>
  <c r="N835" i="4"/>
  <c r="N843" i="4"/>
  <c r="N851" i="4"/>
  <c r="N859" i="4"/>
  <c r="N867" i="4"/>
  <c r="N875" i="4"/>
  <c r="N883" i="4"/>
  <c r="N891" i="4"/>
  <c r="N899" i="4"/>
  <c r="N907" i="4"/>
  <c r="N915" i="4"/>
  <c r="N923" i="4"/>
  <c r="N931" i="4"/>
  <c r="N939" i="4"/>
  <c r="N947" i="4"/>
  <c r="N955" i="4"/>
  <c r="N963" i="4"/>
  <c r="N971" i="4"/>
  <c r="N979" i="4"/>
  <c r="N987" i="4"/>
  <c r="N995" i="4"/>
  <c r="N1003" i="4"/>
  <c r="N1011" i="4"/>
  <c r="N1019" i="4"/>
  <c r="N1027" i="4"/>
  <c r="N1035" i="4"/>
  <c r="N1043" i="4"/>
  <c r="N1051" i="4"/>
  <c r="N1059" i="4"/>
  <c r="N1067" i="4"/>
  <c r="N1075" i="4"/>
  <c r="N1083" i="4"/>
  <c r="N1091" i="4"/>
  <c r="N1099" i="4"/>
  <c r="N1107" i="4"/>
  <c r="N1115" i="4"/>
  <c r="N1123" i="4"/>
  <c r="N1131" i="4"/>
  <c r="N1139" i="4"/>
  <c r="N1147" i="4"/>
  <c r="N1155" i="4"/>
  <c r="N1163" i="4"/>
  <c r="N1171" i="4"/>
  <c r="N1179" i="4"/>
  <c r="N1187" i="4"/>
  <c r="N1195" i="4"/>
  <c r="N1203" i="4"/>
  <c r="N1211" i="4"/>
  <c r="N1219" i="4"/>
  <c r="N1227" i="4"/>
  <c r="N1235" i="4"/>
  <c r="N1243" i="4"/>
  <c r="N1251" i="4"/>
  <c r="N1259" i="4"/>
  <c r="N1267" i="4"/>
  <c r="N1275" i="4"/>
  <c r="N1283" i="4"/>
  <c r="N1291" i="4"/>
  <c r="N1299" i="4"/>
  <c r="N1307" i="4"/>
  <c r="N1315" i="4"/>
  <c r="N1323" i="4"/>
  <c r="N1331" i="4"/>
  <c r="N1339" i="4"/>
  <c r="N1347" i="4"/>
  <c r="N1355" i="4"/>
  <c r="N1363" i="4"/>
  <c r="N1371" i="4"/>
  <c r="N1379" i="4"/>
  <c r="N1387" i="4"/>
  <c r="N1395" i="4"/>
  <c r="N1403" i="4"/>
  <c r="N1411" i="4"/>
  <c r="N1419" i="4"/>
  <c r="N1427" i="4"/>
  <c r="N1435" i="4"/>
  <c r="N1443" i="4"/>
  <c r="N1451" i="4"/>
  <c r="N1459" i="4"/>
  <c r="N1467" i="4"/>
  <c r="N1475" i="4"/>
  <c r="N1483" i="4"/>
  <c r="N1491" i="4"/>
  <c r="N1499" i="4"/>
  <c r="N1507" i="4"/>
  <c r="N1515" i="4"/>
  <c r="N1523" i="4"/>
  <c r="N1531" i="4"/>
  <c r="N1539" i="4"/>
  <c r="N1547" i="4"/>
  <c r="N1555" i="4"/>
  <c r="N1563" i="4"/>
  <c r="N1571" i="4"/>
  <c r="N1579" i="4"/>
  <c r="N1587" i="4"/>
  <c r="N1595" i="4"/>
  <c r="N1603" i="4"/>
  <c r="N1611" i="4"/>
  <c r="N1619" i="4"/>
  <c r="N1627" i="4"/>
  <c r="N1635" i="4"/>
  <c r="N1643" i="4"/>
  <c r="N1651" i="4"/>
  <c r="N1659" i="4"/>
  <c r="N1667" i="4"/>
  <c r="N1675" i="4"/>
  <c r="N1683" i="4"/>
  <c r="N1691" i="4"/>
  <c r="N1699" i="4"/>
  <c r="N1707" i="4"/>
  <c r="N1715" i="4"/>
  <c r="N1723" i="4"/>
  <c r="N1731" i="4"/>
  <c r="N1739" i="4"/>
  <c r="N1747" i="4"/>
  <c r="N1755" i="4"/>
  <c r="N1763" i="4"/>
  <c r="N1771" i="4"/>
  <c r="N1779" i="4"/>
  <c r="N1787" i="4"/>
  <c r="N1795" i="4"/>
  <c r="N1803" i="4"/>
  <c r="N1811" i="4"/>
  <c r="N1819" i="4"/>
  <c r="N1827" i="4"/>
  <c r="N1835" i="4"/>
  <c r="N1843" i="4"/>
  <c r="N1851" i="4"/>
  <c r="N1859" i="4"/>
  <c r="N1867" i="4"/>
  <c r="N1875" i="4"/>
  <c r="N1883" i="4"/>
  <c r="N1891" i="4"/>
  <c r="N1899" i="4"/>
  <c r="N1907" i="4"/>
  <c r="N1915" i="4"/>
  <c r="N1923" i="4"/>
  <c r="N1931" i="4"/>
  <c r="N1939" i="4"/>
  <c r="N1947" i="4"/>
  <c r="N1955" i="4"/>
  <c r="N1963" i="4"/>
  <c r="N1971" i="4"/>
  <c r="N1979" i="4"/>
  <c r="N1987" i="4"/>
  <c r="N1995" i="4"/>
  <c r="N2003" i="4"/>
  <c r="N2011" i="4"/>
  <c r="N2019" i="4"/>
  <c r="N2027" i="4"/>
  <c r="N2035" i="4"/>
  <c r="N2043" i="4"/>
  <c r="N2051" i="4"/>
  <c r="N2059" i="4"/>
  <c r="N2067" i="4"/>
  <c r="N2075" i="4"/>
  <c r="N2083" i="4"/>
  <c r="N2091" i="4"/>
  <c r="N2099" i="4"/>
  <c r="N2107" i="4"/>
  <c r="N2115" i="4"/>
  <c r="N2123" i="4"/>
  <c r="N2131" i="4"/>
  <c r="N2139" i="4"/>
  <c r="N2147" i="4"/>
  <c r="N2155" i="4"/>
  <c r="N2163" i="4"/>
  <c r="N2171" i="4"/>
  <c r="N2179" i="4"/>
  <c r="N2187" i="4"/>
  <c r="N2195" i="4"/>
  <c r="N2203" i="4"/>
  <c r="N2211" i="4"/>
  <c r="N2219" i="4"/>
  <c r="N2227" i="4"/>
  <c r="N2235" i="4"/>
  <c r="N2243" i="4"/>
  <c r="N2251" i="4"/>
  <c r="N2259" i="4"/>
  <c r="N2267" i="4"/>
  <c r="N2275" i="4"/>
  <c r="N2283" i="4"/>
  <c r="N2291" i="4"/>
  <c r="N2299" i="4"/>
  <c r="N2307" i="4"/>
  <c r="N2315" i="4"/>
  <c r="N2323" i="4"/>
  <c r="N2331" i="4"/>
  <c r="N2339" i="4"/>
  <c r="N2347" i="4"/>
  <c r="N2355" i="4"/>
  <c r="N2363" i="4"/>
  <c r="N2371" i="4"/>
  <c r="N2379" i="4"/>
  <c r="N2387" i="4"/>
  <c r="N2395" i="4"/>
  <c r="N2403" i="4"/>
  <c r="N2411" i="4"/>
  <c r="N2419" i="4"/>
  <c r="N2427" i="4"/>
  <c r="N2435" i="4"/>
  <c r="N2443" i="4"/>
  <c r="N2451" i="4"/>
  <c r="N2459" i="4"/>
  <c r="N2467" i="4"/>
  <c r="N2475" i="4"/>
  <c r="N2483" i="4"/>
  <c r="N2491" i="4"/>
  <c r="N2499" i="4"/>
  <c r="N2507" i="4"/>
  <c r="N2515" i="4"/>
  <c r="N2523" i="4"/>
  <c r="N2531" i="4"/>
  <c r="N2539" i="4"/>
  <c r="N2547" i="4"/>
  <c r="N2555" i="4"/>
  <c r="N2563" i="4"/>
  <c r="N2571" i="4"/>
  <c r="N2579" i="4"/>
  <c r="N2587" i="4"/>
  <c r="N2595" i="4"/>
  <c r="N2603" i="4"/>
  <c r="N2611" i="4"/>
  <c r="N2619" i="4"/>
  <c r="N2627" i="4"/>
  <c r="N2635" i="4"/>
  <c r="N2643" i="4"/>
  <c r="N2651" i="4"/>
  <c r="N2659" i="4"/>
  <c r="N2667" i="4"/>
  <c r="N2675" i="4"/>
  <c r="N2683" i="4"/>
  <c r="N2691" i="4"/>
  <c r="N2699" i="4"/>
  <c r="N2707" i="4"/>
  <c r="N2715" i="4"/>
  <c r="N2723" i="4"/>
  <c r="N2731" i="4"/>
  <c r="N2739" i="4"/>
  <c r="N2747" i="4"/>
  <c r="N2755" i="4"/>
  <c r="N2763" i="4"/>
  <c r="N2771" i="4"/>
  <c r="N2779" i="4"/>
  <c r="N2787" i="4"/>
  <c r="N2795" i="4"/>
  <c r="N2803" i="4"/>
  <c r="N2811" i="4"/>
  <c r="N2819" i="4"/>
  <c r="N2827" i="4"/>
  <c r="N2835" i="4"/>
  <c r="N2843" i="4"/>
  <c r="N2851" i="4"/>
  <c r="N2859" i="4"/>
  <c r="N2867" i="4"/>
  <c r="N2875" i="4"/>
  <c r="N2883" i="4"/>
  <c r="N2891" i="4"/>
  <c r="N2899" i="4"/>
  <c r="N2907" i="4"/>
  <c r="N2915" i="4"/>
  <c r="N2923" i="4"/>
  <c r="N2931" i="4"/>
  <c r="N2939" i="4"/>
  <c r="N2947" i="4"/>
  <c r="N2955" i="4"/>
  <c r="N2963" i="4"/>
  <c r="N2973" i="4"/>
  <c r="N2987" i="4"/>
  <c r="N2991" i="4"/>
  <c r="N3005" i="4"/>
  <c r="N3019" i="4"/>
  <c r="N3023" i="4"/>
  <c r="N3037" i="4"/>
  <c r="N3051" i="4"/>
  <c r="N3055" i="4"/>
  <c r="N3069" i="4"/>
  <c r="N3083" i="4"/>
  <c r="N3087" i="4"/>
  <c r="N3101" i="4"/>
  <c r="N3115" i="4"/>
  <c r="N3119" i="4"/>
  <c r="N3133" i="4"/>
  <c r="N3147" i="4"/>
  <c r="N3151" i="4"/>
  <c r="N3165" i="4"/>
  <c r="N3179" i="4"/>
  <c r="N3183" i="4"/>
  <c r="N3197" i="4"/>
  <c r="N3211" i="4"/>
  <c r="N3215" i="4"/>
  <c r="N3229" i="4"/>
  <c r="N3243" i="4"/>
  <c r="N3247" i="4"/>
  <c r="N3261" i="4"/>
  <c r="N3275" i="4"/>
  <c r="N3279" i="4"/>
  <c r="N3293" i="4"/>
  <c r="N3307" i="4"/>
  <c r="N3311" i="4"/>
  <c r="N3325" i="4"/>
  <c r="N3339" i="4"/>
  <c r="N3343" i="4"/>
  <c r="N3357" i="4"/>
  <c r="N3371" i="4"/>
  <c r="N3375" i="4"/>
  <c r="N3389" i="4"/>
  <c r="N3403" i="4"/>
  <c r="N3407" i="4"/>
  <c r="N3421" i="4"/>
  <c r="N3435" i="4"/>
  <c r="N3439" i="4"/>
  <c r="N3453" i="4"/>
  <c r="N3467" i="4"/>
  <c r="N3471" i="4"/>
  <c r="N3485" i="4"/>
  <c r="N3499" i="4"/>
  <c r="N3503" i="4"/>
  <c r="N3517" i="4"/>
  <c r="N3531" i="4"/>
  <c r="N3535" i="4"/>
  <c r="N3549" i="4"/>
  <c r="N3563" i="4"/>
  <c r="N3567" i="4"/>
  <c r="N3581" i="4"/>
  <c r="N3595" i="4"/>
  <c r="N3605" i="4"/>
  <c r="N3611" i="4"/>
  <c r="N3621" i="4"/>
  <c r="N3627" i="4"/>
  <c r="N3637" i="4"/>
  <c r="N3643" i="4"/>
  <c r="N3653" i="4"/>
  <c r="N3659" i="4"/>
  <c r="N3669" i="4"/>
  <c r="N3675" i="4"/>
  <c r="N3685" i="4"/>
  <c r="N3691" i="4"/>
  <c r="N3701" i="4"/>
  <c r="N3707" i="4"/>
  <c r="N3717" i="4"/>
  <c r="N3723" i="4"/>
  <c r="N3733" i="4"/>
  <c r="N3739" i="4"/>
  <c r="N3749" i="4"/>
  <c r="N3755" i="4"/>
  <c r="N3765" i="4"/>
  <c r="N3771" i="4"/>
  <c r="N3781" i="4"/>
  <c r="N3787" i="4"/>
  <c r="N3797" i="4"/>
  <c r="N3803" i="4"/>
  <c r="N3813" i="4"/>
  <c r="N3819" i="4"/>
  <c r="N3829" i="4"/>
  <c r="N3835" i="4"/>
  <c r="N3845" i="4"/>
  <c r="N3851" i="4"/>
  <c r="N3861" i="4"/>
  <c r="N3867" i="4"/>
  <c r="N3877" i="4"/>
  <c r="N3883" i="4"/>
  <c r="N3893" i="4"/>
  <c r="N3899" i="4"/>
  <c r="N3909" i="4"/>
  <c r="N3915" i="4"/>
  <c r="N3925" i="4"/>
  <c r="N3931" i="4"/>
  <c r="N3941" i="4"/>
  <c r="N3947" i="4"/>
  <c r="N3957" i="4"/>
  <c r="N3963" i="4"/>
  <c r="N3973" i="4"/>
  <c r="N3979" i="4"/>
  <c r="N3989" i="4"/>
  <c r="N3995" i="4"/>
  <c r="N4005" i="4"/>
  <c r="N4011" i="4"/>
  <c r="N4021" i="4"/>
  <c r="N4027" i="4"/>
  <c r="N4037" i="4"/>
  <c r="N4043" i="4"/>
  <c r="N4053" i="4"/>
  <c r="N4059" i="4"/>
  <c r="N4069" i="4"/>
  <c r="N4075" i="4"/>
  <c r="N4085" i="4"/>
  <c r="N4091" i="4"/>
  <c r="N4101" i="4"/>
  <c r="N4107" i="4"/>
  <c r="N4117" i="4"/>
  <c r="N4123" i="4"/>
  <c r="N4133" i="4"/>
  <c r="N4139" i="4"/>
  <c r="N4149" i="4"/>
  <c r="N4155" i="4"/>
  <c r="N4165" i="4"/>
  <c r="N4171" i="4"/>
  <c r="N4181" i="4"/>
  <c r="N4187" i="4"/>
  <c r="N4197" i="4"/>
  <c r="N4203" i="4"/>
  <c r="N4213" i="4"/>
  <c r="N4219" i="4"/>
  <c r="N4229" i="4"/>
  <c r="N4235" i="4"/>
  <c r="N4245" i="4"/>
  <c r="N4251" i="4"/>
  <c r="N4261" i="4"/>
  <c r="N4267" i="4"/>
  <c r="N4277" i="4"/>
  <c r="N4283" i="4"/>
  <c r="N4293" i="4"/>
  <c r="N4299" i="4"/>
  <c r="N4309" i="4"/>
  <c r="N4315" i="4"/>
  <c r="N4325" i="4"/>
  <c r="N4331" i="4"/>
  <c r="N4341" i="4"/>
  <c r="N4347" i="4"/>
  <c r="N4357" i="4"/>
  <c r="N4363" i="4"/>
  <c r="N4373" i="4"/>
  <c r="N4379" i="4"/>
  <c r="N4389" i="4"/>
  <c r="N4395" i="4"/>
  <c r="N4405" i="4"/>
  <c r="N4411" i="4"/>
  <c r="N4421" i="4"/>
  <c r="N4427" i="4"/>
  <c r="N4437" i="4"/>
  <c r="N4443" i="4"/>
  <c r="N4453" i="4"/>
  <c r="N4459" i="4"/>
  <c r="N4469" i="4"/>
  <c r="N4475" i="4"/>
  <c r="N4485" i="4"/>
  <c r="N4491" i="4"/>
  <c r="N4501" i="4"/>
  <c r="N4507" i="4"/>
  <c r="N4517" i="4"/>
  <c r="N4523" i="4"/>
  <c r="N4533" i="4"/>
  <c r="N4539" i="4"/>
  <c r="N4549" i="4"/>
  <c r="N4555" i="4"/>
  <c r="N4565" i="4"/>
  <c r="N4571" i="4"/>
  <c r="N4581" i="4"/>
  <c r="N4587" i="4"/>
  <c r="N4597" i="4"/>
  <c r="N4603" i="4"/>
  <c r="N4613" i="4"/>
  <c r="N4619" i="4"/>
  <c r="N4629" i="4"/>
  <c r="N4635" i="4"/>
  <c r="N4645" i="4"/>
  <c r="N4651" i="4"/>
  <c r="N4661" i="4"/>
  <c r="N4667" i="4"/>
  <c r="N4677" i="4"/>
  <c r="N4683" i="4"/>
  <c r="N4693" i="4"/>
  <c r="N4699" i="4"/>
  <c r="N4709" i="4"/>
  <c r="N4715" i="4"/>
  <c r="N4725" i="4"/>
  <c r="N4731" i="4"/>
  <c r="N4741" i="4"/>
  <c r="N4747" i="4"/>
  <c r="N4757" i="4"/>
  <c r="N4763" i="4"/>
  <c r="N4773" i="4"/>
  <c r="N4779" i="4"/>
  <c r="N4789" i="4"/>
  <c r="N4795" i="4"/>
  <c r="N4805" i="4"/>
  <c r="N4811" i="4"/>
  <c r="N4821" i="4"/>
  <c r="N4827" i="4"/>
  <c r="N3" i="4"/>
  <c r="N35" i="4"/>
  <c r="N67" i="4"/>
  <c r="N99" i="4"/>
  <c r="N131" i="4"/>
  <c r="N163" i="4"/>
  <c r="N195" i="4"/>
  <c r="N219" i="4"/>
  <c r="N251" i="4"/>
  <c r="N291" i="4"/>
  <c r="N339" i="4"/>
  <c r="N371" i="4"/>
  <c r="N387" i="4"/>
  <c r="N403" i="4"/>
  <c r="N419" i="4"/>
  <c r="N443" i="4"/>
  <c r="N459" i="4"/>
  <c r="N467" i="4"/>
  <c r="N483" i="4"/>
  <c r="N499" i="4"/>
  <c r="N515" i="4"/>
  <c r="N531" i="4"/>
  <c r="N547" i="4"/>
  <c r="N563" i="4"/>
  <c r="N579" i="4"/>
  <c r="N595" i="4"/>
  <c r="N611" i="4"/>
  <c r="N627" i="4"/>
  <c r="N643" i="4"/>
  <c r="N659" i="4"/>
  <c r="N675" i="4"/>
  <c r="N9" i="4"/>
  <c r="N17" i="4"/>
  <c r="N25" i="4"/>
  <c r="N33" i="4"/>
  <c r="N41" i="4"/>
  <c r="N49" i="4"/>
  <c r="N57" i="4"/>
  <c r="N65" i="4"/>
  <c r="N73" i="4"/>
  <c r="N81" i="4"/>
  <c r="N89" i="4"/>
  <c r="N97" i="4"/>
  <c r="N105" i="4"/>
  <c r="N113" i="4"/>
  <c r="N121" i="4"/>
  <c r="N129" i="4"/>
  <c r="N137" i="4"/>
  <c r="N145" i="4"/>
  <c r="N153" i="4"/>
  <c r="N161" i="4"/>
  <c r="N169" i="4"/>
  <c r="N177" i="4"/>
  <c r="N185" i="4"/>
  <c r="N193" i="4"/>
  <c r="N201" i="4"/>
  <c r="N209" i="4"/>
  <c r="N217" i="4"/>
  <c r="N225" i="4"/>
  <c r="N233" i="4"/>
  <c r="N241" i="4"/>
  <c r="N249" i="4"/>
  <c r="N257" i="4"/>
  <c r="N265" i="4"/>
  <c r="N273" i="4"/>
  <c r="N281" i="4"/>
  <c r="N289" i="4"/>
  <c r="N297" i="4"/>
  <c r="N305" i="4"/>
  <c r="N313" i="4"/>
  <c r="N321" i="4"/>
  <c r="N329" i="4"/>
  <c r="N337" i="4"/>
  <c r="N345" i="4"/>
  <c r="N353" i="4"/>
  <c r="N361" i="4"/>
  <c r="N369" i="4"/>
  <c r="N377" i="4"/>
  <c r="N385" i="4"/>
  <c r="N393" i="4"/>
  <c r="N401" i="4"/>
  <c r="N409" i="4"/>
  <c r="N417" i="4"/>
  <c r="N425" i="4"/>
  <c r="N433" i="4"/>
  <c r="N441" i="4"/>
  <c r="N449" i="4"/>
  <c r="N457" i="4"/>
  <c r="N465" i="4"/>
  <c r="N473" i="4"/>
  <c r="N481" i="4"/>
  <c r="N489" i="4"/>
  <c r="N497" i="4"/>
  <c r="N505" i="4"/>
  <c r="N513" i="4"/>
  <c r="N521" i="4"/>
  <c r="N529" i="4"/>
  <c r="N537" i="4"/>
  <c r="N545" i="4"/>
  <c r="N553" i="4"/>
  <c r="N561" i="4"/>
  <c r="N569" i="4"/>
  <c r="N577" i="4"/>
  <c r="N585" i="4"/>
  <c r="N593" i="4"/>
  <c r="N601" i="4"/>
  <c r="N609" i="4"/>
  <c r="N617" i="4"/>
  <c r="N625" i="4"/>
  <c r="N633" i="4"/>
  <c r="N641" i="4"/>
  <c r="N649" i="4"/>
  <c r="N657" i="4"/>
  <c r="N665" i="4"/>
  <c r="N673" i="4"/>
  <c r="N681" i="4"/>
  <c r="N689" i="4"/>
  <c r="N697" i="4"/>
  <c r="N705" i="4"/>
  <c r="N713" i="4"/>
  <c r="N721" i="4"/>
  <c r="N729" i="4"/>
  <c r="N737" i="4"/>
  <c r="N745" i="4"/>
  <c r="N753" i="4"/>
  <c r="N761" i="4"/>
  <c r="N769" i="4"/>
  <c r="N777" i="4"/>
  <c r="N785" i="4"/>
  <c r="N793" i="4"/>
  <c r="N801" i="4"/>
  <c r="N809" i="4"/>
  <c r="N817" i="4"/>
  <c r="N825" i="4"/>
  <c r="N833" i="4"/>
  <c r="N841" i="4"/>
  <c r="N849" i="4"/>
  <c r="N857" i="4"/>
  <c r="N865" i="4"/>
  <c r="N873" i="4"/>
  <c r="N881" i="4"/>
  <c r="N889" i="4"/>
  <c r="N897" i="4"/>
  <c r="N905" i="4"/>
  <c r="N913" i="4"/>
  <c r="N921" i="4"/>
  <c r="N929" i="4"/>
  <c r="N937" i="4"/>
  <c r="N945" i="4"/>
  <c r="N953" i="4"/>
  <c r="N961" i="4"/>
  <c r="N969" i="4"/>
  <c r="N977" i="4"/>
  <c r="N985" i="4"/>
  <c r="N993" i="4"/>
  <c r="N1001" i="4"/>
  <c r="N1009" i="4"/>
  <c r="N1017" i="4"/>
  <c r="N1025" i="4"/>
  <c r="N1033" i="4"/>
  <c r="N1041" i="4"/>
  <c r="N1049" i="4"/>
  <c r="N1057" i="4"/>
  <c r="N1065" i="4"/>
  <c r="N1073" i="4"/>
  <c r="N1081" i="4"/>
  <c r="N1089" i="4"/>
  <c r="N1097" i="4"/>
  <c r="N1105" i="4"/>
  <c r="N1113" i="4"/>
  <c r="N1121" i="4"/>
  <c r="N1129" i="4"/>
  <c r="N1137" i="4"/>
  <c r="N1145" i="4"/>
  <c r="N1153" i="4"/>
  <c r="N1161" i="4"/>
  <c r="N1169" i="4"/>
  <c r="N1177" i="4"/>
  <c r="N1185" i="4"/>
  <c r="N1193" i="4"/>
  <c r="N1201" i="4"/>
  <c r="N1209" i="4"/>
  <c r="N1217" i="4"/>
  <c r="N1225" i="4"/>
  <c r="N1233" i="4"/>
  <c r="N1241" i="4"/>
  <c r="N1249" i="4"/>
  <c r="N1257" i="4"/>
  <c r="N1265" i="4"/>
  <c r="N1273" i="4"/>
  <c r="N1281" i="4"/>
  <c r="N1289" i="4"/>
  <c r="N1297" i="4"/>
  <c r="N1305" i="4"/>
  <c r="N1313" i="4"/>
  <c r="N1321" i="4"/>
  <c r="N1329" i="4"/>
  <c r="N1337" i="4"/>
  <c r="N1345" i="4"/>
  <c r="N1353" i="4"/>
  <c r="N1361" i="4"/>
  <c r="N1369" i="4"/>
  <c r="N1377" i="4"/>
  <c r="N1385" i="4"/>
  <c r="N1393" i="4"/>
  <c r="N1401" i="4"/>
  <c r="N1409" i="4"/>
  <c r="N1417" i="4"/>
  <c r="N1425" i="4"/>
  <c r="N1433" i="4"/>
  <c r="N1441" i="4"/>
  <c r="N1449" i="4"/>
  <c r="N1457" i="4"/>
  <c r="N1465" i="4"/>
  <c r="N1473" i="4"/>
  <c r="N1481" i="4"/>
  <c r="N1489" i="4"/>
  <c r="N1497" i="4"/>
  <c r="N1505" i="4"/>
  <c r="N1513" i="4"/>
  <c r="N1521" i="4"/>
  <c r="N1529" i="4"/>
  <c r="N1537" i="4"/>
  <c r="N1545" i="4"/>
  <c r="N1553" i="4"/>
  <c r="N1561" i="4"/>
  <c r="N1569" i="4"/>
  <c r="N1577" i="4"/>
  <c r="N1585" i="4"/>
  <c r="N1593" i="4"/>
  <c r="N1601" i="4"/>
  <c r="N1609" i="4"/>
  <c r="N1617" i="4"/>
  <c r="N1625" i="4"/>
  <c r="N1633" i="4"/>
  <c r="N1641" i="4"/>
  <c r="N1649" i="4"/>
  <c r="N1657" i="4"/>
  <c r="N1665" i="4"/>
  <c r="N1673" i="4"/>
  <c r="N1681" i="4"/>
  <c r="N1689" i="4"/>
  <c r="N1697" i="4"/>
  <c r="N1705" i="4"/>
  <c r="N1713" i="4"/>
  <c r="N1721" i="4"/>
  <c r="N1729" i="4"/>
  <c r="N1737" i="4"/>
  <c r="N1745" i="4"/>
  <c r="N1753" i="4"/>
  <c r="N1761" i="4"/>
  <c r="N1769" i="4"/>
  <c r="N1777" i="4"/>
  <c r="N1785" i="4"/>
  <c r="N1793" i="4"/>
  <c r="N1801" i="4"/>
  <c r="N1809" i="4"/>
  <c r="N1817" i="4"/>
  <c r="N1825" i="4"/>
  <c r="N1833" i="4"/>
  <c r="N1841" i="4"/>
  <c r="N1849" i="4"/>
  <c r="N1857" i="4"/>
  <c r="N1865" i="4"/>
  <c r="N1873" i="4"/>
  <c r="N1881" i="4"/>
  <c r="N1889" i="4"/>
  <c r="N1897" i="4"/>
  <c r="N1905" i="4"/>
  <c r="N1913" i="4"/>
  <c r="N1921" i="4"/>
  <c r="N1929" i="4"/>
  <c r="N1937" i="4"/>
  <c r="N1945" i="4"/>
  <c r="N1953" i="4"/>
  <c r="N1961" i="4"/>
  <c r="N1969" i="4"/>
  <c r="N1977" i="4"/>
  <c r="N1985" i="4"/>
  <c r="N1993" i="4"/>
  <c r="N2001" i="4"/>
  <c r="N2009" i="4"/>
  <c r="N2017" i="4"/>
  <c r="N2025" i="4"/>
  <c r="N2033" i="4"/>
  <c r="N2041" i="4"/>
  <c r="N2049" i="4"/>
  <c r="N2057" i="4"/>
  <c r="N2065" i="4"/>
  <c r="N2073" i="4"/>
  <c r="N2081" i="4"/>
  <c r="N2089" i="4"/>
  <c r="N2097" i="4"/>
  <c r="N2105" i="4"/>
  <c r="N2113" i="4"/>
  <c r="N2121" i="4"/>
  <c r="N2129" i="4"/>
  <c r="N2137" i="4"/>
  <c r="N2145" i="4"/>
  <c r="N2153" i="4"/>
  <c r="N2161" i="4"/>
  <c r="N2169" i="4"/>
  <c r="N2177" i="4"/>
  <c r="N2185" i="4"/>
  <c r="N2193" i="4"/>
  <c r="N2201" i="4"/>
  <c r="N2209" i="4"/>
  <c r="N2217" i="4"/>
  <c r="N2225" i="4"/>
  <c r="N2233" i="4"/>
  <c r="N2241" i="4"/>
  <c r="N2249" i="4"/>
  <c r="N2257" i="4"/>
  <c r="N2265" i="4"/>
  <c r="N2273" i="4"/>
  <c r="N2281" i="4"/>
  <c r="N2289" i="4"/>
  <c r="N2297" i="4"/>
  <c r="N2305" i="4"/>
  <c r="N2313" i="4"/>
  <c r="N2321" i="4"/>
  <c r="N2329" i="4"/>
  <c r="N2337" i="4"/>
  <c r="N2345" i="4"/>
  <c r="N2353" i="4"/>
  <c r="N2361" i="4"/>
  <c r="N2369" i="4"/>
  <c r="N2377" i="4"/>
  <c r="N2385" i="4"/>
  <c r="N2393" i="4"/>
  <c r="N2401" i="4"/>
  <c r="N2409" i="4"/>
  <c r="N2417" i="4"/>
  <c r="N2425" i="4"/>
  <c r="N2433" i="4"/>
  <c r="N2441" i="4"/>
  <c r="N2449" i="4"/>
  <c r="N2457" i="4"/>
  <c r="N2465" i="4"/>
  <c r="N2473" i="4"/>
  <c r="N2481" i="4"/>
  <c r="N2489" i="4"/>
  <c r="N2497" i="4"/>
  <c r="N2505" i="4"/>
  <c r="N2513" i="4"/>
  <c r="N2521" i="4"/>
  <c r="N2529" i="4"/>
  <c r="N2537" i="4"/>
  <c r="N2545" i="4"/>
  <c r="N2553" i="4"/>
  <c r="N2561" i="4"/>
  <c r="N2569" i="4"/>
  <c r="N2577" i="4"/>
  <c r="N2585" i="4"/>
  <c r="N2593" i="4"/>
  <c r="N2601" i="4"/>
  <c r="N2609" i="4"/>
  <c r="N2617" i="4"/>
  <c r="N2625" i="4"/>
  <c r="N2633" i="4"/>
  <c r="N2641" i="4"/>
  <c r="N2649" i="4"/>
  <c r="N2657" i="4"/>
  <c r="N2665" i="4"/>
  <c r="N2673" i="4"/>
  <c r="N2681" i="4"/>
  <c r="N2689" i="4"/>
  <c r="N2697" i="4"/>
  <c r="N2705" i="4"/>
  <c r="N2713" i="4"/>
  <c r="N2721" i="4"/>
  <c r="N2729" i="4"/>
  <c r="N2737" i="4"/>
  <c r="N2745" i="4"/>
  <c r="N2753" i="4"/>
  <c r="N2761" i="4"/>
  <c r="N2769" i="4"/>
  <c r="N2777" i="4"/>
  <c r="N2785" i="4"/>
  <c r="N2793" i="4"/>
  <c r="N2801" i="4"/>
  <c r="N2809" i="4"/>
  <c r="N2817" i="4"/>
  <c r="N2825" i="4"/>
  <c r="N2833" i="4"/>
  <c r="N2841" i="4"/>
  <c r="N2849" i="4"/>
  <c r="N2857" i="4"/>
  <c r="N2865" i="4"/>
  <c r="N2873" i="4"/>
  <c r="N2881" i="4"/>
  <c r="N2889" i="4"/>
  <c r="N2897" i="4"/>
  <c r="N2905" i="4"/>
  <c r="N2913" i="4"/>
  <c r="N2921" i="4"/>
  <c r="N2929" i="4"/>
  <c r="N2937" i="4"/>
  <c r="N2945" i="4"/>
  <c r="N2953" i="4"/>
  <c r="N2961" i="4"/>
  <c r="N2967" i="4"/>
  <c r="N2981" i="4"/>
  <c r="N2995" i="4"/>
  <c r="N2999" i="4"/>
  <c r="N3013" i="4"/>
  <c r="N3027" i="4"/>
  <c r="N3031" i="4"/>
  <c r="N3045" i="4"/>
  <c r="N3059" i="4"/>
  <c r="N3063" i="4"/>
  <c r="N3077" i="4"/>
  <c r="N3091" i="4"/>
  <c r="N3095" i="4"/>
  <c r="N3109" i="4"/>
  <c r="N3123" i="4"/>
  <c r="N3127" i="4"/>
  <c r="N3141" i="4"/>
  <c r="N3155" i="4"/>
  <c r="N3159" i="4"/>
  <c r="N3173" i="4"/>
  <c r="N3187" i="4"/>
  <c r="N3191" i="4"/>
  <c r="N3205" i="4"/>
  <c r="N3219" i="4"/>
  <c r="N3223" i="4"/>
  <c r="N3237" i="4"/>
  <c r="N3251" i="4"/>
  <c r="N3255" i="4"/>
  <c r="N3269" i="4"/>
  <c r="N3283" i="4"/>
  <c r="N3287" i="4"/>
  <c r="N3301" i="4"/>
  <c r="N3315" i="4"/>
  <c r="N3319" i="4"/>
  <c r="N3333" i="4"/>
  <c r="N3347" i="4"/>
  <c r="N3351" i="4"/>
  <c r="N3365" i="4"/>
  <c r="N3379" i="4"/>
  <c r="N3383" i="4"/>
  <c r="N3397" i="4"/>
  <c r="N3411" i="4"/>
  <c r="N3415" i="4"/>
  <c r="N3429" i="4"/>
  <c r="N3443" i="4"/>
  <c r="N3447" i="4"/>
  <c r="N3461" i="4"/>
  <c r="N3475" i="4"/>
  <c r="N3479" i="4"/>
  <c r="N3493" i="4"/>
  <c r="N3507" i="4"/>
  <c r="N3511" i="4"/>
  <c r="N3525" i="4"/>
  <c r="N3539" i="4"/>
  <c r="N3543" i="4"/>
  <c r="N3557" i="4"/>
  <c r="N3571" i="4"/>
  <c r="N3575" i="4"/>
  <c r="N3589" i="4"/>
  <c r="N2" i="4"/>
  <c r="N10" i="4"/>
  <c r="N20" i="4"/>
  <c r="N28" i="4"/>
  <c r="N36" i="4"/>
  <c r="N44" i="4"/>
  <c r="N52" i="4"/>
  <c r="N60" i="4"/>
  <c r="N68" i="4"/>
  <c r="N76" i="4"/>
  <c r="N84" i="4"/>
  <c r="N92" i="4"/>
  <c r="N100" i="4"/>
  <c r="N110" i="4"/>
  <c r="N118" i="4"/>
  <c r="N126" i="4"/>
  <c r="N134" i="4"/>
  <c r="N146" i="4"/>
  <c r="N154" i="4"/>
  <c r="N162" i="4"/>
  <c r="N170" i="4"/>
  <c r="N178" i="4"/>
  <c r="N188" i="4"/>
  <c r="N196" i="4"/>
  <c r="N204" i="4"/>
  <c r="N212" i="4"/>
  <c r="N220" i="4"/>
  <c r="N228" i="4"/>
  <c r="N236" i="4"/>
  <c r="N244" i="4"/>
  <c r="N252" i="4"/>
  <c r="N260" i="4"/>
  <c r="N268" i="4"/>
  <c r="N276" i="4"/>
  <c r="N284" i="4"/>
  <c r="N292" i="4"/>
  <c r="N300" i="4"/>
  <c r="N314" i="4"/>
  <c r="N322" i="4"/>
  <c r="N330" i="4"/>
  <c r="N338" i="4"/>
  <c r="N346" i="4"/>
  <c r="N354" i="4"/>
  <c r="N362" i="4"/>
  <c r="N370" i="4"/>
  <c r="N378" i="4"/>
  <c r="N386" i="4"/>
  <c r="N394" i="4"/>
  <c r="N402" i="4"/>
  <c r="N410" i="4"/>
  <c r="N418" i="4"/>
  <c r="N426" i="4"/>
  <c r="N434" i="4"/>
  <c r="N442" i="4"/>
  <c r="N450" i="4"/>
  <c r="N458" i="4"/>
  <c r="N466" i="4"/>
  <c r="N474" i="4"/>
  <c r="N488" i="4"/>
  <c r="N496" i="4"/>
  <c r="N504" i="4"/>
  <c r="N512" i="4"/>
  <c r="N520" i="4"/>
  <c r="N528" i="4"/>
  <c r="N536" i="4"/>
  <c r="N544" i="4"/>
  <c r="N552" i="4"/>
  <c r="N560" i="4"/>
  <c r="N568" i="4"/>
  <c r="N576" i="4"/>
  <c r="N584" i="4"/>
  <c r="N592" i="4"/>
  <c r="N600" i="4"/>
  <c r="N608" i="4"/>
  <c r="N616" i="4"/>
  <c r="N624" i="4"/>
  <c r="N632" i="4"/>
  <c r="N640" i="4"/>
  <c r="N654" i="4"/>
  <c r="N662" i="4"/>
  <c r="N670" i="4"/>
  <c r="N678" i="4"/>
  <c r="N686" i="4"/>
  <c r="N694" i="4"/>
  <c r="N702" i="4"/>
  <c r="N710" i="4"/>
  <c r="N718" i="4"/>
  <c r="N726" i="4"/>
  <c r="N734" i="4"/>
  <c r="N742" i="4"/>
  <c r="N750" i="4"/>
  <c r="N758" i="4"/>
  <c r="N766" i="4"/>
  <c r="N774" i="4"/>
  <c r="N782" i="4"/>
  <c r="N790" i="4"/>
  <c r="N798" i="4"/>
  <c r="N808" i="4"/>
  <c r="N820" i="4"/>
  <c r="N828" i="4"/>
  <c r="N838" i="4"/>
  <c r="N846" i="4"/>
  <c r="N854" i="4"/>
  <c r="N866" i="4"/>
  <c r="N910" i="4"/>
  <c r="N926" i="4"/>
  <c r="N932" i="4"/>
  <c r="N938" i="4"/>
  <c r="N944" i="4"/>
  <c r="N950" i="4"/>
  <c r="N972" i="4"/>
  <c r="N980" i="4"/>
  <c r="N988" i="4"/>
  <c r="N996" i="4"/>
  <c r="N1004" i="4"/>
  <c r="N1012" i="4"/>
  <c r="N1020" i="4"/>
  <c r="N1028" i="4"/>
  <c r="N1036" i="4"/>
  <c r="N1044" i="4"/>
  <c r="N1052" i="4"/>
  <c r="N1064" i="4"/>
  <c r="N1072" i="4"/>
  <c r="N1080" i="4"/>
  <c r="N1088" i="4"/>
  <c r="N1096" i="4"/>
  <c r="N1102" i="4"/>
  <c r="N1110" i="4"/>
  <c r="N1118" i="4"/>
  <c r="N1126" i="4"/>
  <c r="N1136" i="4"/>
  <c r="N1144" i="4"/>
  <c r="N1152" i="4"/>
  <c r="N1160" i="4"/>
  <c r="N1168" i="4"/>
  <c r="N1176" i="4"/>
  <c r="N1184" i="4"/>
  <c r="N1192" i="4"/>
  <c r="N1200" i="4"/>
  <c r="N1208" i="4"/>
  <c r="N1216" i="4"/>
  <c r="N1224" i="4"/>
  <c r="N1232" i="4"/>
  <c r="N1240" i="4"/>
  <c r="N1248" i="4"/>
  <c r="N1256" i="4"/>
  <c r="N1264" i="4"/>
  <c r="N1270" i="4"/>
  <c r="N1278" i="4"/>
  <c r="N1286" i="4"/>
  <c r="N1294" i="4"/>
  <c r="N1302" i="4"/>
  <c r="N1310" i="4"/>
  <c r="N1318" i="4"/>
  <c r="N1326" i="4"/>
  <c r="N1334" i="4"/>
  <c r="N1342" i="4"/>
  <c r="N1350" i="4"/>
  <c r="N1358" i="4"/>
  <c r="N1366" i="4"/>
  <c r="N1374" i="4"/>
  <c r="N1382" i="4"/>
  <c r="N1390" i="4"/>
  <c r="N1398" i="4"/>
  <c r="N1406" i="4"/>
  <c r="N1414" i="4"/>
  <c r="N1422" i="4"/>
  <c r="N1430" i="4"/>
  <c r="N1438" i="4"/>
  <c r="N1446" i="4"/>
  <c r="N1454" i="4"/>
  <c r="N1462" i="4"/>
  <c r="N1470" i="4"/>
  <c r="N1478" i="4"/>
  <c r="N1488" i="4"/>
  <c r="N1496" i="4"/>
  <c r="N1504" i="4"/>
  <c r="N1514" i="4"/>
  <c r="N1522" i="4"/>
  <c r="N1530" i="4"/>
  <c r="N1538" i="4"/>
  <c r="N1546" i="4"/>
  <c r="N1554" i="4"/>
  <c r="N1562" i="4"/>
  <c r="N1570" i="4"/>
  <c r="N1578" i="4"/>
  <c r="N1586" i="4"/>
  <c r="N1594" i="4"/>
  <c r="N1602" i="4"/>
  <c r="N1608" i="4"/>
  <c r="N1616" i="4"/>
  <c r="N1624" i="4"/>
  <c r="N1632" i="4"/>
  <c r="N1640" i="4"/>
  <c r="N1648" i="4"/>
  <c r="N1656" i="4"/>
  <c r="N1664" i="4"/>
  <c r="N1674" i="4"/>
  <c r="N1682" i="4"/>
  <c r="N1690" i="4"/>
  <c r="N1698" i="4"/>
  <c r="N1706" i="4"/>
  <c r="N1714" i="4"/>
  <c r="N1722" i="4"/>
  <c r="N1730" i="4"/>
  <c r="N1738" i="4"/>
  <c r="N1746" i="4"/>
  <c r="N1754" i="4"/>
  <c r="N1762" i="4"/>
  <c r="N1768" i="4"/>
  <c r="N1776" i="4"/>
  <c r="N1784" i="4"/>
  <c r="N1792" i="4"/>
  <c r="N1800" i="4"/>
  <c r="N1808" i="4"/>
  <c r="N1816" i="4"/>
  <c r="N1824" i="4"/>
  <c r="N1832" i="4"/>
  <c r="N1840" i="4"/>
  <c r="N1848" i="4"/>
  <c r="N1856" i="4"/>
  <c r="N1864" i="4"/>
  <c r="N1872" i="4"/>
  <c r="N1880" i="4"/>
  <c r="N1888" i="4"/>
  <c r="N1896" i="4"/>
  <c r="N1904" i="4"/>
  <c r="N1912" i="4"/>
  <c r="N1920" i="4"/>
  <c r="N1928" i="4"/>
  <c r="N1936" i="4"/>
  <c r="N1944" i="4"/>
  <c r="N1952" i="4"/>
  <c r="N1964" i="4"/>
  <c r="N1972" i="4"/>
  <c r="N1980" i="4"/>
  <c r="N1988" i="4"/>
  <c r="N1996" i="4"/>
  <c r="N2004" i="4"/>
  <c r="N2012" i="4"/>
  <c r="N2020" i="4"/>
  <c r="N2028" i="4"/>
  <c r="N2036" i="4"/>
  <c r="N2044" i="4"/>
  <c r="N2052" i="4"/>
  <c r="N2060" i="4"/>
  <c r="N2068" i="4"/>
  <c r="N2076" i="4"/>
  <c r="N2084" i="4"/>
  <c r="N2092" i="4"/>
  <c r="N2100" i="4"/>
  <c r="N2108" i="4"/>
  <c r="N2114" i="4"/>
  <c r="N2122" i="4"/>
  <c r="N2130" i="4"/>
  <c r="N2138" i="4"/>
  <c r="N2146" i="4"/>
  <c r="N2154" i="4"/>
  <c r="N2162" i="4"/>
  <c r="N2170" i="4"/>
  <c r="N2178" i="4"/>
  <c r="N2186" i="4"/>
  <c r="N2194" i="4"/>
  <c r="N2202" i="4"/>
  <c r="N2210" i="4"/>
  <c r="N2218" i="4"/>
  <c r="N2226" i="4"/>
  <c r="N2234" i="4"/>
  <c r="N2244" i="4"/>
  <c r="N2252" i="4"/>
  <c r="N2260" i="4"/>
  <c r="N2268" i="4"/>
  <c r="N2274" i="4"/>
  <c r="N2282" i="4"/>
  <c r="N2290" i="4"/>
  <c r="N2298" i="4"/>
  <c r="N2306" i="4"/>
  <c r="N2314" i="4"/>
  <c r="N2322" i="4"/>
  <c r="N2330" i="4"/>
  <c r="N2338" i="4"/>
  <c r="N2346" i="4"/>
  <c r="N2354" i="4"/>
  <c r="N2362" i="4"/>
  <c r="N2372" i="4"/>
  <c r="N2380" i="4"/>
  <c r="N2388" i="4"/>
  <c r="N2396" i="4"/>
  <c r="N2404" i="4"/>
  <c r="N2414" i="4"/>
  <c r="N2422" i="4"/>
  <c r="N2430" i="4"/>
  <c r="N2438" i="4"/>
  <c r="N2446" i="4"/>
  <c r="N2454" i="4"/>
  <c r="N2462" i="4"/>
  <c r="N2470" i="4"/>
  <c r="N2478" i="4"/>
  <c r="N2486" i="4"/>
  <c r="N2494" i="4"/>
  <c r="N2502" i="4"/>
  <c r="N2510" i="4"/>
  <c r="N2518" i="4"/>
  <c r="N2526" i="4"/>
  <c r="N2534" i="4"/>
  <c r="N2542" i="4"/>
  <c r="N2550" i="4"/>
  <c r="N2558" i="4"/>
  <c r="N2566" i="4"/>
  <c r="N2574" i="4"/>
  <c r="N2582" i="4"/>
  <c r="N2590" i="4"/>
  <c r="N2598" i="4"/>
  <c r="N2606" i="4"/>
  <c r="N2612" i="4"/>
  <c r="N2620" i="4"/>
  <c r="N2628" i="4"/>
  <c r="N2636" i="4"/>
  <c r="N2644" i="4"/>
  <c r="N2652" i="4"/>
  <c r="N2660" i="4"/>
  <c r="N2668" i="4"/>
  <c r="N2676" i="4"/>
  <c r="N2684" i="4"/>
  <c r="N2692" i="4"/>
  <c r="N2700" i="4"/>
  <c r="N2708" i="4"/>
  <c r="N2716" i="4"/>
  <c r="N2724" i="4"/>
  <c r="N2732" i="4"/>
  <c r="N2740" i="4"/>
  <c r="N2750" i="4"/>
  <c r="N2758" i="4"/>
  <c r="N2766" i="4"/>
  <c r="N2774" i="4"/>
  <c r="N2780" i="4"/>
  <c r="N2792" i="4"/>
  <c r="N2800" i="4"/>
  <c r="N2808" i="4"/>
  <c r="N2816" i="4"/>
  <c r="N2824" i="4"/>
  <c r="N2832" i="4"/>
  <c r="N2840" i="4"/>
  <c r="N2848" i="4"/>
  <c r="N2856" i="4"/>
  <c r="N2864" i="4"/>
  <c r="N2872" i="4"/>
  <c r="N2880" i="4"/>
  <c r="N2888" i="4"/>
  <c r="N2896" i="4"/>
  <c r="N2904" i="4"/>
  <c r="N2912" i="4"/>
  <c r="N2920" i="4"/>
  <c r="N2928" i="4"/>
  <c r="N2936" i="4"/>
  <c r="N2944" i="4"/>
  <c r="N2950" i="4"/>
  <c r="N2958" i="4"/>
  <c r="N2972" i="4"/>
  <c r="N2985" i="4"/>
  <c r="N3004" i="4"/>
  <c r="N3020" i="4"/>
  <c r="N3036" i="4"/>
  <c r="N3049" i="4"/>
  <c r="N3065" i="4"/>
  <c r="N3081" i="4"/>
  <c r="N3097" i="4"/>
  <c r="N3116" i="4"/>
  <c r="N3132" i="4"/>
  <c r="N3145" i="4"/>
  <c r="N3161" i="4"/>
  <c r="N3180" i="4"/>
  <c r="N3193" i="4"/>
  <c r="N3209" i="4"/>
  <c r="N3228" i="4"/>
  <c r="N3241" i="4"/>
  <c r="N3257" i="4"/>
  <c r="N3273" i="4"/>
  <c r="N3289" i="4"/>
  <c r="N3305" i="4"/>
  <c r="N3321" i="4"/>
  <c r="N3337" i="4"/>
  <c r="N3361" i="4"/>
  <c r="N2970" i="4"/>
  <c r="N2986" i="4"/>
  <c r="N3018" i="4"/>
  <c r="N3042" i="4"/>
  <c r="N3066" i="4"/>
  <c r="N3090" i="4"/>
  <c r="N3114" i="4"/>
  <c r="N3138" i="4"/>
  <c r="N3162" i="4"/>
  <c r="N3186" i="4"/>
  <c r="N3210" i="4"/>
  <c r="N3234" i="4"/>
  <c r="N3258" i="4"/>
  <c r="N3282" i="4"/>
  <c r="N3306" i="4"/>
  <c r="N3330" i="4"/>
  <c r="N3354" i="4"/>
  <c r="N3378" i="4"/>
  <c r="N3402" i="4"/>
  <c r="N3426" i="4"/>
  <c r="N3450" i="4"/>
  <c r="N3474" i="4"/>
  <c r="N3498" i="4"/>
  <c r="N3522" i="4"/>
  <c r="N3546" i="4"/>
  <c r="N3554" i="4"/>
  <c r="N3570" i="4"/>
  <c r="N3586" i="4"/>
  <c r="N3602" i="4"/>
  <c r="N3610" i="4"/>
  <c r="N3615" i="4"/>
  <c r="N3626" i="4"/>
  <c r="N3631" i="4"/>
  <c r="N3639" i="4"/>
  <c r="N3647" i="4"/>
  <c r="N3655" i="4"/>
  <c r="N3666" i="4"/>
  <c r="N3674" i="4"/>
  <c r="N3679" i="4"/>
  <c r="N3690" i="4"/>
  <c r="N3698" i="4"/>
  <c r="N3703" i="4"/>
  <c r="N3714" i="4"/>
  <c r="N3722" i="4"/>
  <c r="N3730" i="4"/>
  <c r="N3735" i="4"/>
  <c r="N3743" i="4"/>
  <c r="N3751" i="4"/>
  <c r="N3759" i="4"/>
  <c r="N3762" i="4"/>
  <c r="N3767" i="4"/>
  <c r="N3770" i="4"/>
  <c r="N3775" i="4"/>
  <c r="N3778" i="4"/>
  <c r="N3783" i="4"/>
  <c r="N3786" i="4"/>
  <c r="N3791" i="4"/>
  <c r="N3794" i="4"/>
  <c r="N3799" i="4"/>
  <c r="N3802" i="4"/>
  <c r="N2968" i="4"/>
  <c r="N2976" i="4"/>
  <c r="N2984" i="4"/>
  <c r="N2992" i="4"/>
  <c r="N3000" i="4"/>
  <c r="N3008" i="4"/>
  <c r="N3016" i="4"/>
  <c r="N3024" i="4"/>
  <c r="N3032" i="4"/>
  <c r="N3040" i="4"/>
  <c r="N3048" i="4"/>
  <c r="N3056" i="4"/>
  <c r="N3064" i="4"/>
  <c r="N3072" i="4"/>
  <c r="N3080" i="4"/>
  <c r="N3088" i="4"/>
  <c r="N3096" i="4"/>
  <c r="N3104" i="4"/>
  <c r="N3112" i="4"/>
  <c r="N3120" i="4"/>
  <c r="N3128" i="4"/>
  <c r="N3136" i="4"/>
  <c r="N3144" i="4"/>
  <c r="N3152" i="4"/>
  <c r="N3160" i="4"/>
  <c r="N3168" i="4"/>
  <c r="N3176" i="4"/>
  <c r="N3184" i="4"/>
  <c r="N3192" i="4"/>
  <c r="N3200" i="4"/>
  <c r="N3208" i="4"/>
  <c r="N3216" i="4"/>
  <c r="N3224" i="4"/>
  <c r="N3232" i="4"/>
  <c r="N3240" i="4"/>
  <c r="N3248" i="4"/>
  <c r="N3256" i="4"/>
  <c r="N3264" i="4"/>
  <c r="N3272" i="4"/>
  <c r="N3280" i="4"/>
  <c r="N3288" i="4"/>
  <c r="N3296" i="4"/>
  <c r="N3304" i="4"/>
  <c r="N3312" i="4"/>
  <c r="N3320" i="4"/>
  <c r="N3328" i="4"/>
  <c r="N3336" i="4"/>
  <c r="N3344" i="4"/>
  <c r="N3352" i="4"/>
  <c r="N3360" i="4"/>
  <c r="N3368" i="4"/>
  <c r="N3376" i="4"/>
  <c r="N3384" i="4"/>
  <c r="N3392" i="4"/>
  <c r="N3400" i="4"/>
  <c r="N3408" i="4"/>
  <c r="N3416" i="4"/>
  <c r="N3424" i="4"/>
  <c r="N3432" i="4"/>
  <c r="N3440" i="4"/>
  <c r="N3448" i="4"/>
  <c r="N3456" i="4"/>
  <c r="N3464" i="4"/>
  <c r="N3472" i="4"/>
  <c r="N3480" i="4"/>
  <c r="N3488" i="4"/>
  <c r="N3496" i="4"/>
  <c r="N3504" i="4"/>
  <c r="N3512" i="4"/>
  <c r="N3520" i="4"/>
  <c r="N3528" i="4"/>
  <c r="N3536" i="4"/>
  <c r="N3544" i="4"/>
  <c r="N3552" i="4"/>
  <c r="N3560" i="4"/>
  <c r="N3568" i="4"/>
  <c r="N3576" i="4"/>
  <c r="N3584" i="4"/>
  <c r="N3592" i="4"/>
  <c r="N3600" i="4"/>
  <c r="N3608" i="4"/>
  <c r="N3616" i="4"/>
  <c r="N3624" i="4"/>
  <c r="N3632" i="4"/>
  <c r="N3640" i="4"/>
  <c r="N3648" i="4"/>
  <c r="N3656" i="4"/>
  <c r="N3664" i="4"/>
  <c r="N3672" i="4"/>
  <c r="N3680" i="4"/>
  <c r="N3688" i="4"/>
  <c r="N3696" i="4"/>
  <c r="N3704" i="4"/>
  <c r="N3712" i="4"/>
  <c r="N3720" i="4"/>
  <c r="N3728" i="4"/>
  <c r="N3736" i="4"/>
  <c r="N3744" i="4"/>
  <c r="N3752" i="4"/>
  <c r="N3760" i="4"/>
  <c r="N3768" i="4"/>
  <c r="N3776" i="4"/>
  <c r="N3784" i="4"/>
  <c r="N3792" i="4"/>
  <c r="N3800" i="4"/>
  <c r="N3808" i="4"/>
  <c r="N3816" i="4"/>
  <c r="N3824" i="4"/>
  <c r="N3832" i="4"/>
  <c r="N3840" i="4"/>
  <c r="N3848" i="4"/>
  <c r="N3856" i="4"/>
  <c r="N3864" i="4"/>
  <c r="N3872" i="4"/>
  <c r="N3880" i="4"/>
  <c r="N3888" i="4"/>
  <c r="N3896" i="4"/>
  <c r="N3904" i="4"/>
  <c r="N3912" i="4"/>
  <c r="N3920" i="4"/>
  <c r="N3928" i="4"/>
  <c r="N3936" i="4"/>
  <c r="N3944" i="4"/>
  <c r="N3952" i="4"/>
  <c r="N3960" i="4"/>
  <c r="N3968" i="4"/>
  <c r="N3976" i="4"/>
  <c r="N3984" i="4"/>
  <c r="N3992" i="4"/>
  <c r="N4000" i="4"/>
  <c r="N4008" i="4"/>
  <c r="N4016" i="4"/>
  <c r="N4024" i="4"/>
  <c r="N4032" i="4"/>
  <c r="N4040" i="4"/>
  <c r="N4048" i="4"/>
  <c r="N4056" i="4"/>
  <c r="N4064" i="4"/>
  <c r="N4072" i="4"/>
  <c r="N4080" i="4"/>
  <c r="N4088" i="4"/>
  <c r="N4096" i="4"/>
  <c r="N4104" i="4"/>
  <c r="N4112" i="4"/>
  <c r="N4120" i="4"/>
  <c r="N4128" i="4"/>
  <c r="N4136" i="4"/>
  <c r="N4144" i="4"/>
  <c r="N4152" i="4"/>
  <c r="N4160" i="4"/>
  <c r="N4168" i="4"/>
  <c r="N4176" i="4"/>
  <c r="N4184" i="4"/>
  <c r="N4192" i="4"/>
  <c r="N4200" i="4"/>
  <c r="N4208" i="4"/>
  <c r="N4216" i="4"/>
  <c r="N4224" i="4"/>
  <c r="N4232" i="4"/>
  <c r="N4240" i="4"/>
  <c r="N4248" i="4"/>
  <c r="N4256" i="4"/>
  <c r="N4264" i="4"/>
  <c r="N4272" i="4"/>
  <c r="N4280" i="4"/>
  <c r="N4288" i="4"/>
  <c r="N4296" i="4"/>
  <c r="N4304" i="4"/>
  <c r="N4312" i="4"/>
  <c r="N4320" i="4"/>
  <c r="N4328" i="4"/>
  <c r="N4336" i="4"/>
  <c r="N4344" i="4"/>
  <c r="N4352" i="4"/>
  <c r="N4360" i="4"/>
  <c r="N4368" i="4"/>
  <c r="N4376" i="4"/>
  <c r="N4384" i="4"/>
  <c r="N4392" i="4"/>
  <c r="N4400" i="4"/>
  <c r="N4408" i="4"/>
  <c r="N4416" i="4"/>
  <c r="N4424" i="4"/>
  <c r="N4432" i="4"/>
  <c r="N4440" i="4"/>
  <c r="N4448" i="4"/>
  <c r="N4456" i="4"/>
  <c r="N4464" i="4"/>
  <c r="N4472" i="4"/>
  <c r="N4480" i="4"/>
  <c r="N4488" i="4"/>
  <c r="N4496" i="4"/>
  <c r="N4504" i="4"/>
  <c r="N4512" i="4"/>
  <c r="N4520" i="4"/>
  <c r="N4528" i="4"/>
  <c r="N4536" i="4"/>
  <c r="N4544" i="4"/>
  <c r="N4552" i="4"/>
  <c r="N4560" i="4"/>
  <c r="N4568" i="4"/>
  <c r="N4576" i="4"/>
  <c r="N4584" i="4"/>
  <c r="N4592" i="4"/>
  <c r="N4600" i="4"/>
  <c r="N4608" i="4"/>
  <c r="N4616" i="4"/>
  <c r="N4624" i="4"/>
  <c r="N4632" i="4"/>
  <c r="N4640" i="4"/>
  <c r="N4648" i="4"/>
  <c r="N4656" i="4"/>
  <c r="N4664" i="4"/>
  <c r="N4672" i="4"/>
  <c r="N4680" i="4"/>
  <c r="N4688" i="4"/>
  <c r="N4696" i="4"/>
  <c r="N4704" i="4"/>
  <c r="N4712" i="4"/>
  <c r="N4720" i="4"/>
  <c r="N4728" i="4"/>
  <c r="N4736" i="4"/>
  <c r="N4744" i="4"/>
  <c r="N4752" i="4"/>
  <c r="N4760" i="4"/>
  <c r="N4768" i="4"/>
  <c r="N4776" i="4"/>
  <c r="N4784" i="4"/>
  <c r="N4792" i="4"/>
  <c r="N4800" i="4"/>
  <c r="N4808" i="4"/>
  <c r="N4816" i="4"/>
  <c r="N4824" i="4"/>
  <c r="N4832" i="4"/>
  <c r="N4837" i="4"/>
  <c r="N4840" i="4"/>
  <c r="N4845" i="4"/>
  <c r="N4848" i="4"/>
  <c r="N4853" i="4"/>
  <c r="N4856" i="4"/>
  <c r="N4861" i="4"/>
  <c r="N4864" i="4"/>
  <c r="N4869" i="4"/>
  <c r="N4872" i="4"/>
  <c r="N4877" i="4"/>
  <c r="N4880" i="4"/>
  <c r="N4885" i="4"/>
  <c r="N4888" i="4"/>
  <c r="N4893" i="4"/>
  <c r="N4896" i="4"/>
  <c r="N4901" i="4"/>
  <c r="N4904" i="4"/>
  <c r="N4909" i="4"/>
  <c r="N4912" i="4"/>
  <c r="N4917" i="4"/>
  <c r="N4920" i="4"/>
  <c r="N4925" i="4"/>
  <c r="N4928" i="4"/>
  <c r="N4933" i="4"/>
  <c r="N4936" i="4"/>
  <c r="N4941" i="4"/>
  <c r="N4944" i="4"/>
  <c r="N4949" i="4"/>
  <c r="N4952" i="4"/>
  <c r="N4957" i="4"/>
  <c r="N4960" i="4"/>
  <c r="N4965" i="4"/>
  <c r="N4968" i="4"/>
  <c r="N4973" i="4"/>
  <c r="N4976" i="4"/>
  <c r="N4981" i="4"/>
  <c r="N4984" i="4"/>
  <c r="N4989" i="4"/>
  <c r="N4992" i="4"/>
  <c r="N4997" i="4"/>
  <c r="N5000" i="4"/>
  <c r="N5005" i="4"/>
  <c r="N5008" i="4"/>
  <c r="N5013" i="4"/>
  <c r="N5016" i="4"/>
  <c r="N5021" i="4"/>
  <c r="N5024" i="4"/>
  <c r="N5029" i="4"/>
  <c r="N5032" i="4"/>
  <c r="N5037" i="4"/>
  <c r="N5040" i="4"/>
  <c r="N5045" i="4"/>
  <c r="N5048" i="4"/>
  <c r="N5053" i="4"/>
  <c r="N5056" i="4"/>
  <c r="N5061" i="4"/>
  <c r="N5064" i="4"/>
  <c r="N5069" i="4"/>
  <c r="N5072" i="4"/>
  <c r="N5077" i="4"/>
  <c r="N5080" i="4"/>
  <c r="N5085" i="4"/>
  <c r="N5088" i="4"/>
  <c r="N5093" i="4"/>
  <c r="N5096" i="4"/>
  <c r="N5101" i="4"/>
  <c r="N5104" i="4"/>
  <c r="N5109" i="4"/>
  <c r="N5112" i="4"/>
  <c r="N5117" i="4"/>
  <c r="N5120" i="4"/>
  <c r="N5125" i="4"/>
  <c r="N5128" i="4"/>
  <c r="N5133" i="4"/>
  <c r="N5136" i="4"/>
  <c r="N5141" i="4"/>
  <c r="N5144" i="4"/>
  <c r="N5149" i="4"/>
  <c r="N5152" i="4"/>
  <c r="N5157" i="4"/>
  <c r="N5160" i="4"/>
  <c r="N5165" i="4"/>
  <c r="N5168" i="4"/>
  <c r="N5173" i="4"/>
  <c r="N5176" i="4"/>
  <c r="N5181" i="4"/>
  <c r="N5184" i="4"/>
  <c r="N5189" i="4"/>
  <c r="N5192" i="4"/>
  <c r="N5197" i="4"/>
  <c r="N5200" i="4"/>
  <c r="N5205" i="4"/>
  <c r="N5208" i="4"/>
  <c r="N5213" i="4"/>
  <c r="N5216" i="4"/>
  <c r="N5221" i="4"/>
  <c r="N5224" i="4"/>
  <c r="N5229" i="4"/>
  <c r="N5232" i="4"/>
  <c r="N5237" i="4"/>
  <c r="N5240" i="4"/>
  <c r="N5245" i="4"/>
  <c r="N5248" i="4"/>
  <c r="N5253" i="4"/>
  <c r="N5256" i="4"/>
  <c r="N5261" i="4"/>
  <c r="N5264" i="4"/>
  <c r="N5269" i="4"/>
  <c r="N5272" i="4"/>
  <c r="N5277" i="4"/>
  <c r="N5280" i="4"/>
  <c r="N5285" i="4"/>
  <c r="N5288" i="4"/>
  <c r="N5293" i="4"/>
  <c r="N5296" i="4"/>
  <c r="N5301" i="4"/>
  <c r="N5304" i="4"/>
  <c r="N5309" i="4"/>
  <c r="N5312" i="4"/>
  <c r="N5317" i="4"/>
  <c r="N5320" i="4"/>
  <c r="N5325" i="4"/>
  <c r="N5328" i="4"/>
  <c r="N5333" i="4"/>
  <c r="N5336" i="4"/>
  <c r="N5341" i="4"/>
  <c r="N5344" i="4"/>
  <c r="N5349" i="4"/>
  <c r="N5352" i="4"/>
  <c r="N5357" i="4"/>
  <c r="N5360" i="4"/>
  <c r="N5365" i="4"/>
  <c r="N5368" i="4"/>
  <c r="N5373" i="4"/>
  <c r="N5376" i="4"/>
  <c r="N5381" i="4"/>
  <c r="N5384" i="4"/>
  <c r="N5389" i="4"/>
  <c r="N5392" i="4"/>
  <c r="N5397" i="4"/>
  <c r="N5400" i="4"/>
  <c r="N5405" i="4"/>
  <c r="N5408" i="4"/>
  <c r="N5413" i="4"/>
  <c r="N5416" i="4"/>
  <c r="N5421" i="4"/>
  <c r="N5424" i="4"/>
  <c r="N5429" i="4"/>
  <c r="N5432" i="4"/>
  <c r="N5437" i="4"/>
  <c r="N5440" i="4"/>
  <c r="N5445" i="4"/>
  <c r="N5448" i="4"/>
  <c r="N5453" i="4"/>
  <c r="N5456" i="4"/>
  <c r="N5461" i="4"/>
  <c r="N5464" i="4"/>
  <c r="N5469" i="4"/>
  <c r="N5472" i="4"/>
  <c r="N5477" i="4"/>
  <c r="N5480" i="4"/>
  <c r="N5485" i="4"/>
  <c r="N5488" i="4"/>
  <c r="N5493" i="4"/>
  <c r="N5496" i="4"/>
  <c r="N5501" i="4"/>
  <c r="N5504" i="4"/>
  <c r="N5509" i="4"/>
  <c r="N5512" i="4"/>
  <c r="N5517" i="4"/>
  <c r="N5520" i="4"/>
  <c r="N5528" i="4"/>
  <c r="N4" i="4"/>
  <c r="N12" i="4"/>
  <c r="N18" i="4"/>
  <c r="N26" i="4"/>
  <c r="N34" i="4"/>
  <c r="N42" i="4"/>
  <c r="N50" i="4"/>
  <c r="N58" i="4"/>
  <c r="N66" i="4"/>
  <c r="N74" i="4"/>
  <c r="N82" i="4"/>
  <c r="N90" i="4"/>
  <c r="N98" i="4"/>
  <c r="N106" i="4"/>
  <c r="N114" i="4"/>
  <c r="N122" i="4"/>
  <c r="N130" i="4"/>
  <c r="N138" i="4"/>
  <c r="N144" i="4"/>
  <c r="N152" i="4"/>
  <c r="N160" i="4"/>
  <c r="N168" i="4"/>
  <c r="N176" i="4"/>
  <c r="N184" i="4"/>
  <c r="N192" i="4"/>
  <c r="N200" i="4"/>
  <c r="N208" i="4"/>
  <c r="N216" i="4"/>
  <c r="N224" i="4"/>
  <c r="N232" i="4"/>
  <c r="N240" i="4"/>
  <c r="N248" i="4"/>
  <c r="N256" i="4"/>
  <c r="N264" i="4"/>
  <c r="N272" i="4"/>
  <c r="N280" i="4"/>
  <c r="N288" i="4"/>
  <c r="N296" i="4"/>
  <c r="N304" i="4"/>
  <c r="N310" i="4"/>
  <c r="N318" i="4"/>
  <c r="N326" i="4"/>
  <c r="N334" i="4"/>
  <c r="N342" i="4"/>
  <c r="N350" i="4"/>
  <c r="N358" i="4"/>
  <c r="N366" i="4"/>
  <c r="N374" i="4"/>
  <c r="N382" i="4"/>
  <c r="N390" i="4"/>
  <c r="N398" i="4"/>
  <c r="N406" i="4"/>
  <c r="N414" i="4"/>
  <c r="N422" i="4"/>
  <c r="N430" i="4"/>
  <c r="N438" i="4"/>
  <c r="N446" i="4"/>
  <c r="N456" i="4"/>
  <c r="N464" i="4"/>
  <c r="N472" i="4"/>
  <c r="N480" i="4"/>
  <c r="N486" i="4"/>
  <c r="N494" i="4"/>
  <c r="N502" i="4"/>
  <c r="N510" i="4"/>
  <c r="N518" i="4"/>
  <c r="N526" i="4"/>
  <c r="N534" i="4"/>
  <c r="N542" i="4"/>
  <c r="N550" i="4"/>
  <c r="N558" i="4"/>
  <c r="N566" i="4"/>
  <c r="N574" i="4"/>
  <c r="N582" i="4"/>
  <c r="N590" i="4"/>
  <c r="N598" i="4"/>
  <c r="N606" i="4"/>
  <c r="N614" i="4"/>
  <c r="N622" i="4"/>
  <c r="N630" i="4"/>
  <c r="N638" i="4"/>
  <c r="N646" i="4"/>
  <c r="N652" i="4"/>
  <c r="N660" i="4"/>
  <c r="N668" i="4"/>
  <c r="N676" i="4"/>
  <c r="N684" i="4"/>
  <c r="N692" i="4"/>
  <c r="N700" i="4"/>
  <c r="N708" i="4"/>
  <c r="N716" i="4"/>
  <c r="N724" i="4"/>
  <c r="N732" i="4"/>
  <c r="N740" i="4"/>
  <c r="N748" i="4"/>
  <c r="N756" i="4"/>
  <c r="N764" i="4"/>
  <c r="N772" i="4"/>
  <c r="N780" i="4"/>
  <c r="N788" i="4"/>
  <c r="N796" i="4"/>
  <c r="N804" i="4"/>
  <c r="N812" i="4"/>
  <c r="N818" i="4"/>
  <c r="N826" i="4"/>
  <c r="N834" i="4"/>
  <c r="N842" i="4"/>
  <c r="N850" i="4"/>
  <c r="N858" i="4"/>
  <c r="N864" i="4"/>
  <c r="N872" i="4"/>
  <c r="N878" i="4"/>
  <c r="N884" i="4"/>
  <c r="N890" i="4"/>
  <c r="N894" i="4"/>
  <c r="N900" i="4"/>
  <c r="N904" i="4"/>
  <c r="N908" i="4"/>
  <c r="N914" i="4"/>
  <c r="N916" i="4"/>
  <c r="N920" i="4"/>
  <c r="N924" i="4"/>
  <c r="N930" i="4"/>
  <c r="N936" i="4"/>
  <c r="N942" i="4"/>
  <c r="N948" i="4"/>
  <c r="N954" i="4"/>
  <c r="N958" i="4"/>
  <c r="N962" i="4"/>
  <c r="N968" i="4"/>
  <c r="N976" i="4"/>
  <c r="N984" i="4"/>
  <c r="N992" i="4"/>
  <c r="N1000" i="4"/>
  <c r="N1008" i="4"/>
  <c r="N1016" i="4"/>
  <c r="N1024" i="4"/>
  <c r="N1032" i="4"/>
  <c r="N1040" i="4"/>
  <c r="N1048" i="4"/>
  <c r="N1056" i="4"/>
  <c r="N1060" i="4"/>
  <c r="N1068" i="4"/>
  <c r="N1076" i="4"/>
  <c r="N1084" i="4"/>
  <c r="N1092" i="4"/>
  <c r="N1098" i="4"/>
  <c r="N1106" i="4"/>
  <c r="N1114" i="4"/>
  <c r="N1122" i="4"/>
  <c r="N1130" i="4"/>
  <c r="N1138" i="4"/>
  <c r="N1146" i="4"/>
  <c r="N1154" i="4"/>
  <c r="N1162" i="4"/>
  <c r="N1170" i="4"/>
  <c r="N1178" i="4"/>
  <c r="N1186" i="4"/>
  <c r="N1194" i="4"/>
  <c r="N1202" i="4"/>
  <c r="N1210" i="4"/>
  <c r="N1218" i="4"/>
  <c r="N1226" i="4"/>
  <c r="N1234" i="4"/>
  <c r="N1242" i="4"/>
  <c r="N1250" i="4"/>
  <c r="N1258" i="4"/>
  <c r="N1266" i="4"/>
  <c r="N1274" i="4"/>
  <c r="N1282" i="4"/>
  <c r="N1292" i="4"/>
  <c r="N1300" i="4"/>
  <c r="N1308" i="4"/>
  <c r="N1316" i="4"/>
  <c r="N1324" i="4"/>
  <c r="N1332" i="4"/>
  <c r="N1340" i="4"/>
  <c r="N1348" i="4"/>
  <c r="N1356" i="4"/>
  <c r="N1364" i="4"/>
  <c r="N1372" i="4"/>
  <c r="N1380" i="4"/>
  <c r="N1388" i="4"/>
  <c r="N1396" i="4"/>
  <c r="N1404" i="4"/>
  <c r="N1412" i="4"/>
  <c r="N1420" i="4"/>
  <c r="N1428" i="4"/>
  <c r="N1434" i="4"/>
  <c r="N1442" i="4"/>
  <c r="N1450" i="4"/>
  <c r="N1458" i="4"/>
  <c r="N1466" i="4"/>
  <c r="N1474" i="4"/>
  <c r="N1482" i="4"/>
  <c r="N1490" i="4"/>
  <c r="N1498" i="4"/>
  <c r="N1506" i="4"/>
  <c r="N1512" i="4"/>
  <c r="N1520" i="4"/>
  <c r="N1528" i="4"/>
  <c r="N1536" i="4"/>
  <c r="N1544" i="4"/>
  <c r="N1552" i="4"/>
  <c r="N1560" i="4"/>
  <c r="N1568" i="4"/>
  <c r="N1576" i="4"/>
  <c r="N1584" i="4"/>
  <c r="N1592" i="4"/>
  <c r="N1600" i="4"/>
  <c r="N1606" i="4"/>
  <c r="N1614" i="4"/>
  <c r="N1622" i="4"/>
  <c r="N1630" i="4"/>
  <c r="N1638" i="4"/>
  <c r="N1646" i="4"/>
  <c r="N1654" i="4"/>
  <c r="N1662" i="4"/>
  <c r="N1670" i="4"/>
  <c r="N1678" i="4"/>
  <c r="N1686" i="4"/>
  <c r="N1694" i="4"/>
  <c r="N1702" i="4"/>
  <c r="N1710" i="4"/>
  <c r="N1718" i="4"/>
  <c r="N1726" i="4"/>
  <c r="N1734" i="4"/>
  <c r="N1740" i="4"/>
  <c r="N1748" i="4"/>
  <c r="N1758" i="4"/>
  <c r="N1766" i="4"/>
  <c r="N1772" i="4"/>
  <c r="N1780" i="4"/>
  <c r="N1788" i="4"/>
  <c r="N1796" i="4"/>
  <c r="N1804" i="4"/>
  <c r="N1812" i="4"/>
  <c r="N1820" i="4"/>
  <c r="N1828" i="4"/>
  <c r="N1836" i="4"/>
  <c r="N1844" i="4"/>
  <c r="N1852" i="4"/>
  <c r="N1860" i="4"/>
  <c r="N1868" i="4"/>
  <c r="N1876" i="4"/>
  <c r="N1884" i="4"/>
  <c r="N1892" i="4"/>
  <c r="N1900" i="4"/>
  <c r="N1908" i="4"/>
  <c r="N1916" i="4"/>
  <c r="N1924" i="4"/>
  <c r="N1932" i="4"/>
  <c r="N1940" i="4"/>
  <c r="N1948" i="4"/>
  <c r="N1956" i="4"/>
  <c r="N1962" i="4"/>
  <c r="N1970" i="4"/>
  <c r="N1978" i="4"/>
  <c r="N1986" i="4"/>
  <c r="N1994" i="4"/>
  <c r="N2002" i="4"/>
  <c r="N2010" i="4"/>
  <c r="N2018" i="4"/>
  <c r="N2026" i="4"/>
  <c r="N2034" i="4"/>
  <c r="N2042" i="4"/>
  <c r="N2050" i="4"/>
  <c r="N2058" i="4"/>
  <c r="N2066" i="4"/>
  <c r="N2074" i="4"/>
  <c r="N2082" i="4"/>
  <c r="N2090" i="4"/>
  <c r="N2098" i="4"/>
  <c r="N2106" i="4"/>
  <c r="N2112" i="4"/>
  <c r="N2120" i="4"/>
  <c r="N2128" i="4"/>
  <c r="N2136" i="4"/>
  <c r="N2144" i="4"/>
  <c r="N2152" i="4"/>
  <c r="N2160" i="4"/>
  <c r="N2168" i="4"/>
  <c r="N2176" i="4"/>
  <c r="N2184" i="4"/>
  <c r="N2192" i="4"/>
  <c r="N2200" i="4"/>
  <c r="N2208" i="4"/>
  <c r="N2216" i="4"/>
  <c r="N2224" i="4"/>
  <c r="N2232" i="4"/>
  <c r="N2240" i="4"/>
  <c r="N2248" i="4"/>
  <c r="N2256" i="4"/>
  <c r="N2264" i="4"/>
  <c r="N2272" i="4"/>
  <c r="N2278" i="4"/>
  <c r="N2286" i="4"/>
  <c r="N2294" i="4"/>
  <c r="N2302" i="4"/>
  <c r="N2310" i="4"/>
  <c r="N2318" i="4"/>
  <c r="N2326" i="4"/>
  <c r="N2334" i="4"/>
  <c r="N2342" i="4"/>
  <c r="N2350" i="4"/>
  <c r="N2358" i="4"/>
  <c r="N2366" i="4"/>
  <c r="N2374" i="4"/>
  <c r="N2382" i="4"/>
  <c r="N2390" i="4"/>
  <c r="N2398" i="4"/>
  <c r="N2406" i="4"/>
  <c r="N2412" i="4"/>
  <c r="N2420" i="4"/>
  <c r="N2428" i="4"/>
  <c r="N2436" i="4"/>
  <c r="N2444" i="4"/>
  <c r="N2450" i="4"/>
  <c r="N2458" i="4"/>
  <c r="N2466" i="4"/>
  <c r="N2474" i="4"/>
  <c r="N2482" i="4"/>
  <c r="N2490" i="4"/>
  <c r="N2498" i="4"/>
  <c r="N2506" i="4"/>
  <c r="N2514" i="4"/>
  <c r="N2522" i="4"/>
  <c r="N2530" i="4"/>
  <c r="N2538" i="4"/>
  <c r="N2546" i="4"/>
  <c r="N2554" i="4"/>
  <c r="N2562" i="4"/>
  <c r="N2570" i="4"/>
  <c r="N2578" i="4"/>
  <c r="N2586" i="4"/>
  <c r="N2594" i="4"/>
  <c r="N2602" i="4"/>
  <c r="N2610" i="4"/>
  <c r="N2618" i="4"/>
  <c r="N2626" i="4"/>
  <c r="N2634" i="4"/>
  <c r="N2642" i="4"/>
  <c r="N2650" i="4"/>
  <c r="N2658" i="4"/>
  <c r="N2666" i="4"/>
  <c r="N2674" i="4"/>
  <c r="N2682" i="4"/>
  <c r="N2690" i="4"/>
  <c r="N2698" i="4"/>
  <c r="N2704" i="4"/>
  <c r="N2712" i="4"/>
  <c r="N2720" i="4"/>
  <c r="N2728" i="4"/>
  <c r="N2736" i="4"/>
  <c r="N2746" i="4"/>
  <c r="N2754" i="4"/>
  <c r="N2762" i="4"/>
  <c r="N2770" i="4"/>
  <c r="N2778" i="4"/>
  <c r="N2784" i="4"/>
  <c r="N2790" i="4"/>
  <c r="N2798" i="4"/>
  <c r="N2806" i="4"/>
  <c r="N2814" i="4"/>
  <c r="N2822" i="4"/>
  <c r="N2830" i="4"/>
  <c r="N2838" i="4"/>
  <c r="N2846" i="4"/>
  <c r="N2854" i="4"/>
  <c r="N2862" i="4"/>
  <c r="N2870" i="4"/>
  <c r="N2878" i="4"/>
  <c r="N2886" i="4"/>
  <c r="N2894" i="4"/>
  <c r="N2902" i="4"/>
  <c r="N2910" i="4"/>
  <c r="N2918" i="4"/>
  <c r="N2926" i="4"/>
  <c r="N2932" i="4"/>
  <c r="N2940" i="4"/>
  <c r="N2948" i="4"/>
  <c r="N2956" i="4"/>
  <c r="N2962" i="4"/>
  <c r="N2977" i="4"/>
  <c r="N2996" i="4"/>
  <c r="N3009" i="4"/>
  <c r="N3025" i="4"/>
  <c r="N3041" i="4"/>
  <c r="N3057" i="4"/>
  <c r="N3073" i="4"/>
  <c r="N3089" i="4"/>
  <c r="N3108" i="4"/>
  <c r="N3124" i="4"/>
  <c r="N3140" i="4"/>
  <c r="N3156" i="4"/>
  <c r="N3172" i="4"/>
  <c r="N3188" i="4"/>
  <c r="N3204" i="4"/>
  <c r="N3220" i="4"/>
  <c r="N3236" i="4"/>
  <c r="N3252" i="4"/>
  <c r="N3268" i="4"/>
  <c r="N3284" i="4"/>
  <c r="N3300" i="4"/>
  <c r="N3316" i="4"/>
  <c r="N3332" i="4"/>
  <c r="N3345" i="4"/>
  <c r="N2994" i="4"/>
  <c r="N3010" i="4"/>
  <c r="N3034" i="4"/>
  <c r="N3050" i="4"/>
  <c r="N3082" i="4"/>
  <c r="N3098" i="4"/>
  <c r="N3130" i="4"/>
  <c r="N3146" i="4"/>
  <c r="N3170" i="4"/>
  <c r="N3194" i="4"/>
  <c r="N3218" i="4"/>
  <c r="N3250" i="4"/>
  <c r="N3266" i="4"/>
  <c r="N3298" i="4"/>
  <c r="N3314" i="4"/>
  <c r="N3346" i="4"/>
  <c r="N3362" i="4"/>
  <c r="N3386" i="4"/>
  <c r="N3410" i="4"/>
  <c r="N3442" i="4"/>
  <c r="N3458" i="4"/>
  <c r="N3482" i="4"/>
  <c r="N3514" i="4"/>
  <c r="N3538" i="4"/>
  <c r="N2966" i="4"/>
  <c r="N2974" i="4"/>
  <c r="N2982" i="4"/>
  <c r="N2990" i="4"/>
  <c r="N2998" i="4"/>
  <c r="N3006" i="4"/>
  <c r="N3014" i="4"/>
  <c r="N3022" i="4"/>
  <c r="N3030" i="4"/>
  <c r="N3038" i="4"/>
  <c r="N3046" i="4"/>
  <c r="N3054" i="4"/>
  <c r="N3062" i="4"/>
  <c r="N3070" i="4"/>
  <c r="N3078" i="4"/>
  <c r="N3086" i="4"/>
  <c r="N3094" i="4"/>
  <c r="N3102" i="4"/>
  <c r="N3110" i="4"/>
  <c r="N3118" i="4"/>
  <c r="N3126" i="4"/>
  <c r="N3134" i="4"/>
  <c r="N3142" i="4"/>
  <c r="N3150" i="4"/>
  <c r="N3158" i="4"/>
  <c r="N3166" i="4"/>
  <c r="N3174" i="4"/>
  <c r="N3182" i="4"/>
  <c r="N3190" i="4"/>
  <c r="N3198" i="4"/>
  <c r="N3206" i="4"/>
  <c r="N3214" i="4"/>
  <c r="N3222" i="4"/>
  <c r="N3230" i="4"/>
  <c r="N3238" i="4"/>
  <c r="N3246" i="4"/>
  <c r="N3254" i="4"/>
  <c r="N3262" i="4"/>
  <c r="N3270" i="4"/>
  <c r="N3278" i="4"/>
  <c r="N3286" i="4"/>
  <c r="N3294" i="4"/>
  <c r="N3302" i="4"/>
  <c r="N3310" i="4"/>
  <c r="N3318" i="4"/>
  <c r="N3326" i="4"/>
  <c r="N3334" i="4"/>
  <c r="N3342" i="4"/>
  <c r="N3350" i="4"/>
  <c r="N3358" i="4"/>
  <c r="N3366" i="4"/>
  <c r="N3374" i="4"/>
  <c r="N3382" i="4"/>
  <c r="N3390" i="4"/>
  <c r="N3398" i="4"/>
  <c r="N3406" i="4"/>
  <c r="N3414" i="4"/>
  <c r="N3422" i="4"/>
  <c r="N3430" i="4"/>
  <c r="N3438" i="4"/>
  <c r="N3446" i="4"/>
  <c r="N3454" i="4"/>
  <c r="N3462" i="4"/>
  <c r="N3470" i="4"/>
  <c r="N3478" i="4"/>
  <c r="N3486" i="4"/>
  <c r="N3494" i="4"/>
  <c r="N3502" i="4"/>
  <c r="N3510" i="4"/>
  <c r="N3518" i="4"/>
  <c r="N3526" i="4"/>
  <c r="N3534" i="4"/>
  <c r="N3542" i="4"/>
  <c r="N3550" i="4"/>
  <c r="N3558" i="4"/>
  <c r="N3566" i="4"/>
  <c r="N3574" i="4"/>
  <c r="N3582" i="4"/>
  <c r="N3590" i="4"/>
  <c r="N3598" i="4"/>
  <c r="N3606" i="4"/>
  <c r="N3614" i="4"/>
  <c r="N3622" i="4"/>
  <c r="N3630" i="4"/>
  <c r="N3638" i="4"/>
  <c r="N3646" i="4"/>
  <c r="N3654" i="4"/>
  <c r="N3662" i="4"/>
  <c r="N3670" i="4"/>
  <c r="N3678" i="4"/>
  <c r="N3686" i="4"/>
  <c r="N3694" i="4"/>
  <c r="N3702" i="4"/>
  <c r="N3710" i="4"/>
  <c r="N3718" i="4"/>
  <c r="N3726" i="4"/>
  <c r="N3734" i="4"/>
  <c r="N3742" i="4"/>
  <c r="N3750" i="4"/>
  <c r="N3758" i="4"/>
  <c r="N3766" i="4"/>
  <c r="N3774" i="4"/>
  <c r="N3782" i="4"/>
  <c r="N3790" i="4"/>
  <c r="N3798" i="4"/>
  <c r="N3806" i="4"/>
  <c r="N3814" i="4"/>
  <c r="N3822" i="4"/>
  <c r="N3830" i="4"/>
  <c r="N3838" i="4"/>
  <c r="N3846" i="4"/>
  <c r="N3854" i="4"/>
  <c r="N3862" i="4"/>
  <c r="N3870" i="4"/>
  <c r="N3878" i="4"/>
  <c r="N3886" i="4"/>
  <c r="N3894" i="4"/>
  <c r="N3902" i="4"/>
  <c r="N3910" i="4"/>
  <c r="N3918" i="4"/>
  <c r="N3926" i="4"/>
  <c r="N3934" i="4"/>
  <c r="N3942" i="4"/>
  <c r="N3950" i="4"/>
  <c r="N3958" i="4"/>
  <c r="N3966" i="4"/>
  <c r="N3974" i="4"/>
  <c r="N3982" i="4"/>
  <c r="N3990" i="4"/>
  <c r="N3998" i="4"/>
  <c r="N4006" i="4"/>
  <c r="N4014" i="4"/>
  <c r="N4022" i="4"/>
  <c r="N4030" i="4"/>
  <c r="N4038" i="4"/>
  <c r="N4046" i="4"/>
  <c r="N4054" i="4"/>
  <c r="N4062" i="4"/>
  <c r="N4070" i="4"/>
  <c r="N4078" i="4"/>
  <c r="N4086" i="4"/>
  <c r="N4094" i="4"/>
  <c r="N4102" i="4"/>
  <c r="N4110" i="4"/>
  <c r="N4118" i="4"/>
  <c r="N4126" i="4"/>
  <c r="N4134" i="4"/>
  <c r="N4142" i="4"/>
  <c r="N4150" i="4"/>
  <c r="N4158" i="4"/>
  <c r="N4166" i="4"/>
  <c r="N4174" i="4"/>
  <c r="N4182" i="4"/>
  <c r="N4190" i="4"/>
  <c r="N4198" i="4"/>
  <c r="N4206" i="4"/>
  <c r="N4214" i="4"/>
  <c r="N4222" i="4"/>
  <c r="N4230" i="4"/>
  <c r="N4238" i="4"/>
  <c r="N4246" i="4"/>
  <c r="N4254" i="4"/>
  <c r="N4262" i="4"/>
  <c r="N4270" i="4"/>
  <c r="N4278" i="4"/>
  <c r="N4286" i="4"/>
  <c r="N4294" i="4"/>
  <c r="N4302" i="4"/>
  <c r="N4310" i="4"/>
  <c r="N4318" i="4"/>
  <c r="N4326" i="4"/>
  <c r="N4334" i="4"/>
  <c r="N4342" i="4"/>
  <c r="N4350" i="4"/>
  <c r="N4358" i="4"/>
  <c r="N4366" i="4"/>
  <c r="N4374" i="4"/>
  <c r="N4382" i="4"/>
  <c r="N4390" i="4"/>
  <c r="N4398" i="4"/>
  <c r="N4406" i="4"/>
  <c r="N4414" i="4"/>
  <c r="N4422" i="4"/>
  <c r="N4430" i="4"/>
  <c r="N4438" i="4"/>
  <c r="N4446" i="4"/>
  <c r="N4454" i="4"/>
  <c r="N4462" i="4"/>
  <c r="N4470" i="4"/>
  <c r="N4478" i="4"/>
  <c r="N4486" i="4"/>
  <c r="N4494" i="4"/>
  <c r="N4502" i="4"/>
  <c r="N4510" i="4"/>
  <c r="N4518" i="4"/>
  <c r="N4526" i="4"/>
  <c r="N4534" i="4"/>
  <c r="N4542" i="4"/>
  <c r="N4550" i="4"/>
  <c r="N4558" i="4"/>
  <c r="N4566" i="4"/>
  <c r="N4574" i="4"/>
  <c r="N4582" i="4"/>
  <c r="N4590" i="4"/>
  <c r="N4598" i="4"/>
  <c r="N4606" i="4"/>
  <c r="N4614" i="4"/>
  <c r="N4622" i="4"/>
  <c r="N4630" i="4"/>
  <c r="N4638" i="4"/>
  <c r="N4646" i="4"/>
  <c r="N4654" i="4"/>
  <c r="N4662" i="4"/>
  <c r="N4670" i="4"/>
  <c r="N4678" i="4"/>
  <c r="N4686" i="4"/>
  <c r="N4694" i="4"/>
  <c r="N4702" i="4"/>
  <c r="N4710" i="4"/>
  <c r="N4718" i="4"/>
  <c r="N4726" i="4"/>
  <c r="N4734" i="4"/>
  <c r="N4742" i="4"/>
  <c r="N4750" i="4"/>
  <c r="N4758" i="4"/>
  <c r="N4766" i="4"/>
  <c r="N4774" i="4"/>
  <c r="N4782" i="4"/>
  <c r="N4790" i="4"/>
  <c r="N4798" i="4"/>
  <c r="N4806" i="4"/>
  <c r="N4814" i="4"/>
  <c r="N4822" i="4"/>
  <c r="N4830" i="4"/>
  <c r="N4835" i="4"/>
  <c r="N4838" i="4"/>
  <c r="N4843" i="4"/>
  <c r="N4846" i="4"/>
  <c r="N4851" i="4"/>
  <c r="N4854" i="4"/>
  <c r="N4859" i="4"/>
  <c r="N4862" i="4"/>
  <c r="N4867" i="4"/>
  <c r="N4870" i="4"/>
  <c r="N4875" i="4"/>
  <c r="N4878" i="4"/>
  <c r="N4883" i="4"/>
  <c r="N4886" i="4"/>
  <c r="N4891" i="4"/>
  <c r="N4894" i="4"/>
  <c r="N4899" i="4"/>
  <c r="N4902" i="4"/>
  <c r="N4907" i="4"/>
  <c r="N4910" i="4"/>
  <c r="N4915" i="4"/>
  <c r="N4918" i="4"/>
  <c r="N4923" i="4"/>
  <c r="N4926" i="4"/>
  <c r="N4931" i="4"/>
  <c r="N4934" i="4"/>
  <c r="N4939" i="4"/>
  <c r="N4942" i="4"/>
  <c r="N4947" i="4"/>
  <c r="N4950" i="4"/>
  <c r="N4955" i="4"/>
  <c r="N4958" i="4"/>
  <c r="N4963" i="4"/>
  <c r="N4966" i="4"/>
  <c r="N4971" i="4"/>
  <c r="N4974" i="4"/>
  <c r="N4979" i="4"/>
  <c r="N4982" i="4"/>
  <c r="N4987" i="4"/>
  <c r="N4990" i="4"/>
  <c r="N4995" i="4"/>
  <c r="N4998" i="4"/>
  <c r="N5003" i="4"/>
  <c r="N5006" i="4"/>
  <c r="N5011" i="4"/>
  <c r="N5014" i="4"/>
  <c r="N5019" i="4"/>
  <c r="N5022" i="4"/>
  <c r="N5027" i="4"/>
  <c r="N5030" i="4"/>
  <c r="N5035" i="4"/>
  <c r="N5038" i="4"/>
  <c r="N5043" i="4"/>
  <c r="N5046" i="4"/>
  <c r="N5051" i="4"/>
  <c r="N5054" i="4"/>
  <c r="N5059" i="4"/>
  <c r="N5062" i="4"/>
  <c r="N5067" i="4"/>
  <c r="N5070" i="4"/>
  <c r="N5075" i="4"/>
  <c r="N5078" i="4"/>
  <c r="N5083" i="4"/>
  <c r="N5086" i="4"/>
  <c r="N5091" i="4"/>
  <c r="N5094" i="4"/>
  <c r="N5099" i="4"/>
  <c r="N5102" i="4"/>
  <c r="N5107" i="4"/>
  <c r="N5110" i="4"/>
  <c r="N5115" i="4"/>
  <c r="N5118" i="4"/>
  <c r="N5123" i="4"/>
  <c r="N5126" i="4"/>
  <c r="N5131" i="4"/>
  <c r="N5134" i="4"/>
  <c r="N5139" i="4"/>
  <c r="N5142" i="4"/>
  <c r="N5147" i="4"/>
  <c r="N5150" i="4"/>
  <c r="N5155" i="4"/>
  <c r="N5158" i="4"/>
  <c r="N5163" i="4"/>
  <c r="N5166" i="4"/>
  <c r="N5171" i="4"/>
  <c r="N5174" i="4"/>
  <c r="N5179" i="4"/>
  <c r="N5182" i="4"/>
  <c r="N5187" i="4"/>
  <c r="N5190" i="4"/>
  <c r="N5195" i="4"/>
  <c r="N5198" i="4"/>
  <c r="N5203" i="4"/>
  <c r="N5206" i="4"/>
  <c r="N5211" i="4"/>
  <c r="N5214" i="4"/>
  <c r="N5219" i="4"/>
  <c r="N5222" i="4"/>
  <c r="N5227" i="4"/>
  <c r="N5230" i="4"/>
  <c r="N5235" i="4"/>
  <c r="N5238" i="4"/>
  <c r="N5243" i="4"/>
  <c r="N5246" i="4"/>
  <c r="N5251" i="4"/>
  <c r="N5254" i="4"/>
  <c r="N5259" i="4"/>
  <c r="N5262" i="4"/>
  <c r="N5267" i="4"/>
  <c r="N5270" i="4"/>
  <c r="N5275" i="4"/>
  <c r="N5278" i="4"/>
  <c r="N5283" i="4"/>
  <c r="N5286" i="4"/>
  <c r="N5291" i="4"/>
  <c r="N5294" i="4"/>
  <c r="N5299" i="4"/>
  <c r="N5302" i="4"/>
  <c r="N5307" i="4"/>
  <c r="N5310" i="4"/>
  <c r="N5315" i="4"/>
  <c r="N5318" i="4"/>
  <c r="N5323" i="4"/>
  <c r="N5326" i="4"/>
  <c r="N5331" i="4"/>
  <c r="N5334" i="4"/>
  <c r="N5339" i="4"/>
  <c r="N5342" i="4"/>
  <c r="N5347" i="4"/>
  <c r="N5350" i="4"/>
  <c r="N5355" i="4"/>
  <c r="N5358" i="4"/>
  <c r="N5363" i="4"/>
  <c r="N5366" i="4"/>
  <c r="N5371" i="4"/>
  <c r="N5374" i="4"/>
  <c r="N5379" i="4"/>
  <c r="N5382" i="4"/>
  <c r="N5387" i="4"/>
  <c r="N5390" i="4"/>
  <c r="N5395" i="4"/>
  <c r="N5398" i="4"/>
  <c r="N5403" i="4"/>
  <c r="N5406" i="4"/>
  <c r="N5411" i="4"/>
  <c r="N5414" i="4"/>
  <c r="N5419" i="4"/>
  <c r="N5422" i="4"/>
  <c r="N5427" i="4"/>
  <c r="N5430" i="4"/>
  <c r="N5435" i="4"/>
  <c r="N5438" i="4"/>
  <c r="N5443" i="4"/>
  <c r="N5446" i="4"/>
  <c r="N5451" i="4"/>
  <c r="N5454" i="4"/>
  <c r="N5459" i="4"/>
  <c r="N5462" i="4"/>
  <c r="N5467" i="4"/>
  <c r="N5470" i="4"/>
  <c r="N5475" i="4"/>
  <c r="N5478" i="4"/>
  <c r="N5483" i="4"/>
  <c r="N5486" i="4"/>
  <c r="N5491" i="4"/>
  <c r="N5494" i="4"/>
  <c r="N5499" i="4"/>
  <c r="N5502" i="4"/>
  <c r="N5507" i="4"/>
  <c r="N5510" i="4"/>
  <c r="N5515" i="4"/>
  <c r="N5518" i="4"/>
  <c r="N5526" i="4"/>
  <c r="N8" i="4"/>
  <c r="N16" i="4"/>
  <c r="N24" i="4"/>
  <c r="N32" i="4"/>
  <c r="N40" i="4"/>
  <c r="N48" i="4"/>
  <c r="N56" i="4"/>
  <c r="N64" i="4"/>
  <c r="N72" i="4"/>
  <c r="N80" i="4"/>
  <c r="N88" i="4"/>
  <c r="N96" i="4"/>
  <c r="N104" i="4"/>
  <c r="N112" i="4"/>
  <c r="N120" i="4"/>
  <c r="N128" i="4"/>
  <c r="N136" i="4"/>
  <c r="N142" i="4"/>
  <c r="N150" i="4"/>
  <c r="N158" i="4"/>
  <c r="N166" i="4"/>
  <c r="N174" i="4"/>
  <c r="N182" i="4"/>
  <c r="N190" i="4"/>
  <c r="N198" i="4"/>
  <c r="N206" i="4"/>
  <c r="N214" i="4"/>
  <c r="N222" i="4"/>
  <c r="N230" i="4"/>
  <c r="N238" i="4"/>
  <c r="N246" i="4"/>
  <c r="N254" i="4"/>
  <c r="N262" i="4"/>
  <c r="N270" i="4"/>
  <c r="N278" i="4"/>
  <c r="N286" i="4"/>
  <c r="N294" i="4"/>
  <c r="N302" i="4"/>
  <c r="N308" i="4"/>
  <c r="N316" i="4"/>
  <c r="N324" i="4"/>
  <c r="N332" i="4"/>
  <c r="N340" i="4"/>
  <c r="N348" i="4"/>
  <c r="N356" i="4"/>
  <c r="N364" i="4"/>
  <c r="N372" i="4"/>
  <c r="N380" i="4"/>
  <c r="N388" i="4"/>
  <c r="N396" i="4"/>
  <c r="N404" i="4"/>
  <c r="N412" i="4"/>
  <c r="N420" i="4"/>
  <c r="N428" i="4"/>
  <c r="N436" i="4"/>
  <c r="N444" i="4"/>
  <c r="N452" i="4"/>
  <c r="N460" i="4"/>
  <c r="N468" i="4"/>
  <c r="N476" i="4"/>
  <c r="N482" i="4"/>
  <c r="N490" i="4"/>
  <c r="N498" i="4"/>
  <c r="N506" i="4"/>
  <c r="N514" i="4"/>
  <c r="N522" i="4"/>
  <c r="N530" i="4"/>
  <c r="N538" i="4"/>
  <c r="N546" i="4"/>
  <c r="N554" i="4"/>
  <c r="N562" i="4"/>
  <c r="N570" i="4"/>
  <c r="N578" i="4"/>
  <c r="N586" i="4"/>
  <c r="N594" i="4"/>
  <c r="N602" i="4"/>
  <c r="N610" i="4"/>
  <c r="N618" i="4"/>
  <c r="N626" i="4"/>
  <c r="N634" i="4"/>
  <c r="N642" i="4"/>
  <c r="N648" i="4"/>
  <c r="N656" i="4"/>
  <c r="N664" i="4"/>
  <c r="N672" i="4"/>
  <c r="N680" i="4"/>
  <c r="N688" i="4"/>
  <c r="N696" i="4"/>
  <c r="N704" i="4"/>
  <c r="N714" i="4"/>
  <c r="N722" i="4"/>
  <c r="N730" i="4"/>
  <c r="N736" i="4"/>
  <c r="N746" i="4"/>
  <c r="N754" i="4"/>
  <c r="N762" i="4"/>
  <c r="N770" i="4"/>
  <c r="N778" i="4"/>
  <c r="N786" i="4"/>
  <c r="N794" i="4"/>
  <c r="N802" i="4"/>
  <c r="N810" i="4"/>
  <c r="N816" i="4"/>
  <c r="N824" i="4"/>
  <c r="N832" i="4"/>
  <c r="N840" i="4"/>
  <c r="N848" i="4"/>
  <c r="N856" i="4"/>
  <c r="N862" i="4"/>
  <c r="N870" i="4"/>
  <c r="N876" i="4"/>
  <c r="N882" i="4"/>
  <c r="N888" i="4"/>
  <c r="N892" i="4"/>
  <c r="N898" i="4"/>
  <c r="N902" i="4"/>
  <c r="N906" i="4"/>
  <c r="N912" i="4"/>
  <c r="N918" i="4"/>
  <c r="N922" i="4"/>
  <c r="N928" i="4"/>
  <c r="N934" i="4"/>
  <c r="N940" i="4"/>
  <c r="N946" i="4"/>
  <c r="N952" i="4"/>
  <c r="N956" i="4"/>
  <c r="N960" i="4"/>
  <c r="N966" i="4"/>
  <c r="N974" i="4"/>
  <c r="N982" i="4"/>
  <c r="N990" i="4"/>
  <c r="N998" i="4"/>
  <c r="N1006" i="4"/>
  <c r="N1014" i="4"/>
  <c r="N1022" i="4"/>
  <c r="N1030" i="4"/>
  <c r="N1038" i="4"/>
  <c r="N1046" i="4"/>
  <c r="N1054" i="4"/>
  <c r="N1062" i="4"/>
  <c r="N1070" i="4"/>
  <c r="N1078" i="4"/>
  <c r="N1086" i="4"/>
  <c r="N1094" i="4"/>
  <c r="N1100" i="4"/>
  <c r="N1108" i="4"/>
  <c r="N1116" i="4"/>
  <c r="N1124" i="4"/>
  <c r="N1132" i="4"/>
  <c r="N1140" i="4"/>
  <c r="N1148" i="4"/>
  <c r="N1156" i="4"/>
  <c r="N1164" i="4"/>
  <c r="N1172" i="4"/>
  <c r="N1180" i="4"/>
  <c r="N1188" i="4"/>
  <c r="N1196" i="4"/>
  <c r="N1204" i="4"/>
  <c r="N1212" i="4"/>
  <c r="N1220" i="4"/>
  <c r="N1228" i="4"/>
  <c r="N1236" i="4"/>
  <c r="N1244" i="4"/>
  <c r="N1252" i="4"/>
  <c r="N1260" i="4"/>
  <c r="N1268" i="4"/>
  <c r="N1276" i="4"/>
  <c r="N1284" i="4"/>
  <c r="N1290" i="4"/>
  <c r="N1298" i="4"/>
  <c r="N1306" i="4"/>
  <c r="N1314" i="4"/>
  <c r="N1322" i="4"/>
  <c r="N1330" i="4"/>
  <c r="N1338" i="4"/>
  <c r="N1346" i="4"/>
  <c r="N1354" i="4"/>
  <c r="N1362" i="4"/>
  <c r="N1370" i="4"/>
  <c r="N1378" i="4"/>
  <c r="N1386" i="4"/>
  <c r="N1394" i="4"/>
  <c r="N1402" i="4"/>
  <c r="N1410" i="4"/>
  <c r="N1418" i="4"/>
  <c r="N1426" i="4"/>
  <c r="N1432" i="4"/>
  <c r="N1440" i="4"/>
  <c r="N1448" i="4"/>
  <c r="N1456" i="4"/>
  <c r="N1464" i="4"/>
  <c r="N1472" i="4"/>
  <c r="N1480" i="4"/>
  <c r="N1486" i="4"/>
  <c r="N1494" i="4"/>
  <c r="N1502" i="4"/>
  <c r="N1510" i="4"/>
  <c r="N1518" i="4"/>
  <c r="N1526" i="4"/>
  <c r="N1534" i="4"/>
  <c r="N1542" i="4"/>
  <c r="N1550" i="4"/>
  <c r="N1558" i="4"/>
  <c r="N1566" i="4"/>
  <c r="N1574" i="4"/>
  <c r="N1582" i="4"/>
  <c r="N1590" i="4"/>
  <c r="N1598" i="4"/>
  <c r="N1604" i="4"/>
  <c r="N1612" i="4"/>
  <c r="N1620" i="4"/>
  <c r="N1628" i="4"/>
  <c r="N1636" i="4"/>
  <c r="N1644" i="4"/>
  <c r="N1652" i="4"/>
  <c r="N1660" i="4"/>
  <c r="N1668" i="4"/>
  <c r="N1676" i="4"/>
  <c r="N1684" i="4"/>
  <c r="N1692" i="4"/>
  <c r="N1700" i="4"/>
  <c r="N1708" i="4"/>
  <c r="N1716" i="4"/>
  <c r="N1724" i="4"/>
  <c r="N1732" i="4"/>
  <c r="N1742" i="4"/>
  <c r="N1750" i="4"/>
  <c r="N1756" i="4"/>
  <c r="N1764" i="4"/>
  <c r="N1770" i="4"/>
  <c r="N1778" i="4"/>
  <c r="N1786" i="4"/>
  <c r="N1794" i="4"/>
  <c r="N1802" i="4"/>
  <c r="N1810" i="4"/>
  <c r="N1818" i="4"/>
  <c r="N1826" i="4"/>
  <c r="N1834" i="4"/>
  <c r="N1842" i="4"/>
  <c r="N1850" i="4"/>
  <c r="N1858" i="4"/>
  <c r="N1866" i="4"/>
  <c r="N1874" i="4"/>
  <c r="N1882" i="4"/>
  <c r="N1890" i="4"/>
  <c r="N1898" i="4"/>
  <c r="N1906" i="4"/>
  <c r="N1914" i="4"/>
  <c r="N1922" i="4"/>
  <c r="N1930" i="4"/>
  <c r="N1938" i="4"/>
  <c r="N1946" i="4"/>
  <c r="N1954" i="4"/>
  <c r="N1960" i="4"/>
  <c r="N1968" i="4"/>
  <c r="N1976" i="4"/>
  <c r="N1984" i="4"/>
  <c r="N1992" i="4"/>
  <c r="N2000" i="4"/>
  <c r="N2008" i="4"/>
  <c r="N2016" i="4"/>
  <c r="N2024" i="4"/>
  <c r="N2032" i="4"/>
  <c r="N2040" i="4"/>
  <c r="N2048" i="4"/>
  <c r="N2056" i="4"/>
  <c r="N2064" i="4"/>
  <c r="N2072" i="4"/>
  <c r="N2080" i="4"/>
  <c r="N2088" i="4"/>
  <c r="N2096" i="4"/>
  <c r="N2104" i="4"/>
  <c r="N2110" i="4"/>
  <c r="N2118" i="4"/>
  <c r="N2126" i="4"/>
  <c r="N2134" i="4"/>
  <c r="N2142" i="4"/>
  <c r="N2150" i="4"/>
  <c r="N2158" i="4"/>
  <c r="N2166" i="4"/>
  <c r="N2174" i="4"/>
  <c r="N2182" i="4"/>
  <c r="N2190" i="4"/>
  <c r="N2198" i="4"/>
  <c r="N2206" i="4"/>
  <c r="N2214" i="4"/>
  <c r="N2222" i="4"/>
  <c r="N2230" i="4"/>
  <c r="N2238" i="4"/>
  <c r="N2246" i="4"/>
  <c r="N2254" i="4"/>
  <c r="N2262" i="4"/>
  <c r="N2270" i="4"/>
  <c r="N2276" i="4"/>
  <c r="N2284" i="4"/>
  <c r="N2292" i="4"/>
  <c r="N2300" i="4"/>
  <c r="N2308" i="4"/>
  <c r="N2316" i="4"/>
  <c r="N2324" i="4"/>
  <c r="N2332" i="4"/>
  <c r="N2340" i="4"/>
  <c r="N2348" i="4"/>
  <c r="N2356" i="4"/>
  <c r="N2364" i="4"/>
  <c r="N2370" i="4"/>
  <c r="N2378" i="4"/>
  <c r="N2386" i="4"/>
  <c r="N2394" i="4"/>
  <c r="N2402" i="4"/>
  <c r="N2410" i="4"/>
  <c r="N2418" i="4"/>
  <c r="N2426" i="4"/>
  <c r="N2434" i="4"/>
  <c r="N2442" i="4"/>
  <c r="N2448" i="4"/>
  <c r="N2456" i="4"/>
  <c r="N2464" i="4"/>
  <c r="N2472" i="4"/>
  <c r="N2480" i="4"/>
  <c r="N2488" i="4"/>
  <c r="N2496" i="4"/>
  <c r="N2504" i="4"/>
  <c r="N2512" i="4"/>
  <c r="N2520" i="4"/>
  <c r="N2528" i="4"/>
  <c r="N2536" i="4"/>
  <c r="N2544" i="4"/>
  <c r="N2552" i="4"/>
  <c r="N2560" i="4"/>
  <c r="N2568" i="4"/>
  <c r="N2576" i="4"/>
  <c r="N2584" i="4"/>
  <c r="N2592" i="4"/>
  <c r="N2600" i="4"/>
  <c r="N2608" i="4"/>
  <c r="N2616" i="4"/>
  <c r="N2624" i="4"/>
  <c r="N2632" i="4"/>
  <c r="N2640" i="4"/>
  <c r="N2648" i="4"/>
  <c r="N2656" i="4"/>
  <c r="N2664" i="4"/>
  <c r="N2672" i="4"/>
  <c r="N2680" i="4"/>
  <c r="N2688" i="4"/>
  <c r="N2696" i="4"/>
  <c r="N2706" i="4"/>
  <c r="N2714" i="4"/>
  <c r="N2722" i="4"/>
  <c r="N2730" i="4"/>
  <c r="N2738" i="4"/>
  <c r="N2744" i="4"/>
  <c r="N2752" i="4"/>
  <c r="N2760" i="4"/>
  <c r="N2768" i="4"/>
  <c r="N2776" i="4"/>
  <c r="N2782" i="4"/>
  <c r="N2788" i="4"/>
  <c r="N2796" i="4"/>
  <c r="N2804" i="4"/>
  <c r="N2812" i="4"/>
  <c r="N2820" i="4"/>
  <c r="N2828" i="4"/>
  <c r="N2836" i="4"/>
  <c r="N2844" i="4"/>
  <c r="N2852" i="4"/>
  <c r="N2860" i="4"/>
  <c r="N2868" i="4"/>
  <c r="N2876" i="4"/>
  <c r="N2884" i="4"/>
  <c r="N2892" i="4"/>
  <c r="N2900" i="4"/>
  <c r="N2908" i="4"/>
  <c r="N2916" i="4"/>
  <c r="N2924" i="4"/>
  <c r="N2934" i="4"/>
  <c r="N2942" i="4"/>
  <c r="N2946" i="4"/>
  <c r="N2954" i="4"/>
  <c r="N2964" i="4"/>
  <c r="N2980" i="4"/>
  <c r="N2993" i="4"/>
  <c r="N3012" i="4"/>
  <c r="N3028" i="4"/>
  <c r="N3044" i="4"/>
  <c r="N3060" i="4"/>
  <c r="N3076" i="4"/>
  <c r="N3092" i="4"/>
  <c r="N3105" i="4"/>
  <c r="N3121" i="4"/>
  <c r="N3137" i="4"/>
  <c r="N3153" i="4"/>
  <c r="N3169" i="4"/>
  <c r="N3185" i="4"/>
  <c r="N3201" i="4"/>
  <c r="N3217" i="4"/>
  <c r="N3233" i="4"/>
  <c r="N3244" i="4"/>
  <c r="N3260" i="4"/>
  <c r="N3276" i="4"/>
  <c r="N3292" i="4"/>
  <c r="N3308" i="4"/>
  <c r="N3324" i="4"/>
  <c r="N3340" i="4"/>
  <c r="N3348" i="4"/>
  <c r="N3356" i="4"/>
  <c r="N3364" i="4"/>
  <c r="N3369" i="4"/>
  <c r="N3372" i="4"/>
  <c r="N3377" i="4"/>
  <c r="N3380" i="4"/>
  <c r="N3385" i="4"/>
  <c r="N3388" i="4"/>
  <c r="N3393" i="4"/>
  <c r="N3396" i="4"/>
  <c r="N3401" i="4"/>
  <c r="N3404" i="4"/>
  <c r="N3409" i="4"/>
  <c r="N3412" i="4"/>
  <c r="N3417" i="4"/>
  <c r="N3420" i="4"/>
  <c r="N3425" i="4"/>
  <c r="N3428" i="4"/>
  <c r="N3433" i="4"/>
  <c r="N3436" i="4"/>
  <c r="N3441" i="4"/>
  <c r="N3444" i="4"/>
  <c r="N3449" i="4"/>
  <c r="N3452" i="4"/>
  <c r="N3457" i="4"/>
  <c r="N3460" i="4"/>
  <c r="N3465" i="4"/>
  <c r="N3468" i="4"/>
  <c r="N3473" i="4"/>
  <c r="N3476" i="4"/>
  <c r="N3481" i="4"/>
  <c r="N3484" i="4"/>
  <c r="N3489" i="4"/>
  <c r="N3492" i="4"/>
  <c r="N3497" i="4"/>
  <c r="N3500" i="4"/>
  <c r="N3505" i="4"/>
  <c r="N3508" i="4"/>
  <c r="N3513" i="4"/>
  <c r="N3516" i="4"/>
  <c r="N3521" i="4"/>
  <c r="N3524" i="4"/>
  <c r="N3529" i="4"/>
  <c r="N3532" i="4"/>
  <c r="N3537" i="4"/>
  <c r="N3540" i="4"/>
  <c r="N3545" i="4"/>
  <c r="N3548" i="4"/>
  <c r="N3553" i="4"/>
  <c r="N3556" i="4"/>
  <c r="N3561" i="4"/>
  <c r="N3564" i="4"/>
  <c r="N3569" i="4"/>
  <c r="N3572" i="4"/>
  <c r="N3577" i="4"/>
  <c r="N3580" i="4"/>
  <c r="N3585" i="4"/>
  <c r="N3588" i="4"/>
  <c r="N3593" i="4"/>
  <c r="N3596" i="4"/>
  <c r="N3601" i="4"/>
  <c r="N3604" i="4"/>
  <c r="N3609" i="4"/>
  <c r="N3612" i="4"/>
  <c r="N3617" i="4"/>
  <c r="N3620" i="4"/>
  <c r="N3625" i="4"/>
  <c r="N3628" i="4"/>
  <c r="N3633" i="4"/>
  <c r="N3636" i="4"/>
  <c r="N3641" i="4"/>
  <c r="N3644" i="4"/>
  <c r="N3649" i="4"/>
  <c r="N3652" i="4"/>
  <c r="N3657" i="4"/>
  <c r="N3660" i="4"/>
  <c r="N3665" i="4"/>
  <c r="N3668" i="4"/>
  <c r="N3673" i="4"/>
  <c r="N3676" i="4"/>
  <c r="N3681" i="4"/>
  <c r="N3684" i="4"/>
  <c r="N3689" i="4"/>
  <c r="N3692" i="4"/>
  <c r="N3697" i="4"/>
  <c r="N3700" i="4"/>
  <c r="N3705" i="4"/>
  <c r="N3708" i="4"/>
  <c r="N3713" i="4"/>
  <c r="N3716" i="4"/>
  <c r="N3721" i="4"/>
  <c r="N3724" i="4"/>
  <c r="N3729" i="4"/>
  <c r="N3732" i="4"/>
  <c r="N3737" i="4"/>
  <c r="N3740" i="4"/>
  <c r="N3745" i="4"/>
  <c r="N3748" i="4"/>
  <c r="N3753" i="4"/>
  <c r="N3756" i="4"/>
  <c r="N3761" i="4"/>
  <c r="N3764" i="4"/>
  <c r="N3769" i="4"/>
  <c r="N3772" i="4"/>
  <c r="N3777" i="4"/>
  <c r="N3780" i="4"/>
  <c r="N3785" i="4"/>
  <c r="N3788" i="4"/>
  <c r="N3793" i="4"/>
  <c r="N3796" i="4"/>
  <c r="N3801" i="4"/>
  <c r="N3804" i="4"/>
  <c r="N3809" i="4"/>
  <c r="N3812" i="4"/>
  <c r="N3817" i="4"/>
  <c r="N3820" i="4"/>
  <c r="N3825" i="4"/>
  <c r="N3828" i="4"/>
  <c r="N3833" i="4"/>
  <c r="N3836" i="4"/>
  <c r="N3841" i="4"/>
  <c r="N3844" i="4"/>
  <c r="N3849" i="4"/>
  <c r="N3852" i="4"/>
  <c r="N3857" i="4"/>
  <c r="N3860" i="4"/>
  <c r="N3865" i="4"/>
  <c r="N3868" i="4"/>
  <c r="N3873" i="4"/>
  <c r="N3876" i="4"/>
  <c r="N3881" i="4"/>
  <c r="N3884" i="4"/>
  <c r="N3889" i="4"/>
  <c r="N3892" i="4"/>
  <c r="N3897" i="4"/>
  <c r="N3900" i="4"/>
  <c r="N3905" i="4"/>
  <c r="N3908" i="4"/>
  <c r="N3913" i="4"/>
  <c r="N3916" i="4"/>
  <c r="N3921" i="4"/>
  <c r="N3924" i="4"/>
  <c r="N3929" i="4"/>
  <c r="N3932" i="4"/>
  <c r="N3937" i="4"/>
  <c r="N3940" i="4"/>
  <c r="N3945" i="4"/>
  <c r="N3948" i="4"/>
  <c r="N3953" i="4"/>
  <c r="N3956" i="4"/>
  <c r="N3961" i="4"/>
  <c r="N3964" i="4"/>
  <c r="N3969" i="4"/>
  <c r="N3972" i="4"/>
  <c r="N3977" i="4"/>
  <c r="N3980" i="4"/>
  <c r="N3985" i="4"/>
  <c r="N3988" i="4"/>
  <c r="N3993" i="4"/>
  <c r="N3996" i="4"/>
  <c r="N4001" i="4"/>
  <c r="N4004" i="4"/>
  <c r="N4009" i="4"/>
  <c r="N4012" i="4"/>
  <c r="N4017" i="4"/>
  <c r="N4020" i="4"/>
  <c r="N4025" i="4"/>
  <c r="N4028" i="4"/>
  <c r="N4033" i="4"/>
  <c r="N4036" i="4"/>
  <c r="N4041" i="4"/>
  <c r="N4044" i="4"/>
  <c r="N4049" i="4"/>
  <c r="N4052" i="4"/>
  <c r="N4057" i="4"/>
  <c r="N4060" i="4"/>
  <c r="N4065" i="4"/>
  <c r="N4068" i="4"/>
  <c r="N4073" i="4"/>
  <c r="N4076" i="4"/>
  <c r="N4081" i="4"/>
  <c r="N4084" i="4"/>
  <c r="N4089" i="4"/>
  <c r="N4092" i="4"/>
  <c r="N4097" i="4"/>
  <c r="N4100" i="4"/>
  <c r="N4105" i="4"/>
  <c r="N4108" i="4"/>
  <c r="N4113" i="4"/>
  <c r="N4116" i="4"/>
  <c r="N4121" i="4"/>
  <c r="N4124" i="4"/>
  <c r="N4129" i="4"/>
  <c r="N4132" i="4"/>
  <c r="N4137" i="4"/>
  <c r="N4140" i="4"/>
  <c r="N4145" i="4"/>
  <c r="N4148" i="4"/>
  <c r="N4153" i="4"/>
  <c r="N4156" i="4"/>
  <c r="N4161" i="4"/>
  <c r="N4164" i="4"/>
  <c r="N4169" i="4"/>
  <c r="N4172" i="4"/>
  <c r="N4177" i="4"/>
  <c r="N4180" i="4"/>
  <c r="N4185" i="4"/>
  <c r="N4188" i="4"/>
  <c r="N4193" i="4"/>
  <c r="N4196" i="4"/>
  <c r="N4201" i="4"/>
  <c r="N4204" i="4"/>
  <c r="N4209" i="4"/>
  <c r="N4212" i="4"/>
  <c r="N4217" i="4"/>
  <c r="N4220" i="4"/>
  <c r="N4225" i="4"/>
  <c r="N4228" i="4"/>
  <c r="N4233" i="4"/>
  <c r="N4236" i="4"/>
  <c r="N4241" i="4"/>
  <c r="N4244" i="4"/>
  <c r="N4249" i="4"/>
  <c r="N4252" i="4"/>
  <c r="N4257" i="4"/>
  <c r="N4260" i="4"/>
  <c r="N4265" i="4"/>
  <c r="N4268" i="4"/>
  <c r="N4273" i="4"/>
  <c r="N4276" i="4"/>
  <c r="N4281" i="4"/>
  <c r="N4284" i="4"/>
  <c r="N4289" i="4"/>
  <c r="N4292" i="4"/>
  <c r="N4297" i="4"/>
  <c r="N4300" i="4"/>
  <c r="N4305" i="4"/>
  <c r="N4308" i="4"/>
  <c r="N4313" i="4"/>
  <c r="N4316" i="4"/>
  <c r="N4321" i="4"/>
  <c r="N4324" i="4"/>
  <c r="N4329" i="4"/>
  <c r="N4332" i="4"/>
  <c r="N4337" i="4"/>
  <c r="N4340" i="4"/>
  <c r="N4345" i="4"/>
  <c r="N4348" i="4"/>
  <c r="N4353" i="4"/>
  <c r="N4356" i="4"/>
  <c r="N4361" i="4"/>
  <c r="N4364" i="4"/>
  <c r="N4369" i="4"/>
  <c r="N4372" i="4"/>
  <c r="N4377" i="4"/>
  <c r="N4380" i="4"/>
  <c r="N4385" i="4"/>
  <c r="N4388" i="4"/>
  <c r="N4393" i="4"/>
  <c r="N4396" i="4"/>
  <c r="N4401" i="4"/>
  <c r="N4404" i="4"/>
  <c r="N4409" i="4"/>
  <c r="N4412" i="4"/>
  <c r="N4417" i="4"/>
  <c r="N4420" i="4"/>
  <c r="N4425" i="4"/>
  <c r="N4428" i="4"/>
  <c r="N4433" i="4"/>
  <c r="N4436" i="4"/>
  <c r="N4441" i="4"/>
  <c r="N4444" i="4"/>
  <c r="N4449" i="4"/>
  <c r="N4452" i="4"/>
  <c r="N4457" i="4"/>
  <c r="N4460" i="4"/>
  <c r="N4465" i="4"/>
  <c r="N4468" i="4"/>
  <c r="N4473" i="4"/>
  <c r="N4476" i="4"/>
  <c r="N4481" i="4"/>
  <c r="N4484" i="4"/>
  <c r="N4489" i="4"/>
  <c r="N4492" i="4"/>
  <c r="N4497" i="4"/>
  <c r="N4500" i="4"/>
  <c r="N4505" i="4"/>
  <c r="N4508" i="4"/>
  <c r="N4513" i="4"/>
  <c r="N4516" i="4"/>
  <c r="N4521" i="4"/>
  <c r="N4524" i="4"/>
  <c r="N4529" i="4"/>
  <c r="N4532" i="4"/>
  <c r="N4537" i="4"/>
  <c r="N4540" i="4"/>
  <c r="N4545" i="4"/>
  <c r="N4548" i="4"/>
  <c r="N4553" i="4"/>
  <c r="N4556" i="4"/>
  <c r="N4561" i="4"/>
  <c r="N4564" i="4"/>
  <c r="N4569" i="4"/>
  <c r="N4572" i="4"/>
  <c r="N4577" i="4"/>
  <c r="N4580" i="4"/>
  <c r="N4585" i="4"/>
  <c r="N4588" i="4"/>
  <c r="N4593" i="4"/>
  <c r="N4596" i="4"/>
  <c r="N4601" i="4"/>
  <c r="N4604" i="4"/>
  <c r="N4609" i="4"/>
  <c r="N4612" i="4"/>
  <c r="N4617" i="4"/>
  <c r="N4620" i="4"/>
  <c r="N4625" i="4"/>
  <c r="N4628" i="4"/>
  <c r="N4633" i="4"/>
  <c r="N4636" i="4"/>
  <c r="N4641" i="4"/>
  <c r="N4644" i="4"/>
  <c r="N4649" i="4"/>
  <c r="N4652" i="4"/>
  <c r="N4657" i="4"/>
  <c r="N4660" i="4"/>
  <c r="N4665" i="4"/>
  <c r="N4668" i="4"/>
  <c r="N4673" i="4"/>
  <c r="N4676" i="4"/>
  <c r="N4681" i="4"/>
  <c r="N4684" i="4"/>
  <c r="N4689" i="4"/>
  <c r="N4692" i="4"/>
  <c r="N4697" i="4"/>
  <c r="N4700" i="4"/>
  <c r="N4705" i="4"/>
  <c r="N4708" i="4"/>
  <c r="N4713" i="4"/>
  <c r="N4716" i="4"/>
  <c r="N4721" i="4"/>
  <c r="N4724" i="4"/>
  <c r="N4729" i="4"/>
  <c r="N4732" i="4"/>
  <c r="N4737" i="4"/>
  <c r="N4740" i="4"/>
  <c r="N4745" i="4"/>
  <c r="N4748" i="4"/>
  <c r="N4753" i="4"/>
  <c r="N4756" i="4"/>
  <c r="N4761" i="4"/>
  <c r="N4764" i="4"/>
  <c r="N4769" i="4"/>
  <c r="N4772" i="4"/>
  <c r="N4777" i="4"/>
  <c r="N4780" i="4"/>
  <c r="N4785" i="4"/>
  <c r="N4788" i="4"/>
  <c r="N4793" i="4"/>
  <c r="N4796" i="4"/>
  <c r="N4801" i="4"/>
  <c r="N4804" i="4"/>
  <c r="N4809" i="4"/>
  <c r="N4812" i="4"/>
  <c r="N4817" i="4"/>
  <c r="N4820" i="4"/>
  <c r="N4825" i="4"/>
  <c r="N4828" i="4"/>
  <c r="N4833" i="4"/>
  <c r="N4836" i="4"/>
  <c r="N4841" i="4"/>
  <c r="N4844" i="4"/>
  <c r="N4849" i="4"/>
  <c r="N4852" i="4"/>
  <c r="N4857" i="4"/>
  <c r="N4860" i="4"/>
  <c r="N4865" i="4"/>
  <c r="N4868" i="4"/>
  <c r="N4873" i="4"/>
  <c r="N4876" i="4"/>
  <c r="N4881" i="4"/>
  <c r="N4884" i="4"/>
  <c r="N4889" i="4"/>
  <c r="N4892" i="4"/>
  <c r="N4897" i="4"/>
  <c r="N4900" i="4"/>
  <c r="N4905" i="4"/>
  <c r="N4908" i="4"/>
  <c r="N4913" i="4"/>
  <c r="N4916" i="4"/>
  <c r="N4921" i="4"/>
  <c r="N4924" i="4"/>
  <c r="N4929" i="4"/>
  <c r="N4932" i="4"/>
  <c r="N4937" i="4"/>
  <c r="N4940" i="4"/>
  <c r="N4945" i="4"/>
  <c r="N4948" i="4"/>
  <c r="N4953" i="4"/>
  <c r="N4956" i="4"/>
  <c r="N4961" i="4"/>
  <c r="N4964" i="4"/>
  <c r="N4969" i="4"/>
  <c r="N4972" i="4"/>
  <c r="N4977" i="4"/>
  <c r="N4980" i="4"/>
  <c r="N4985" i="4"/>
  <c r="N4988" i="4"/>
  <c r="N4993" i="4"/>
  <c r="N4996" i="4"/>
  <c r="N5001" i="4"/>
  <c r="N5004" i="4"/>
  <c r="N5009" i="4"/>
  <c r="N5012" i="4"/>
  <c r="N5017" i="4"/>
  <c r="N5020" i="4"/>
  <c r="N5025" i="4"/>
  <c r="N5028" i="4"/>
  <c r="N5033" i="4"/>
  <c r="N5036" i="4"/>
  <c r="N5041" i="4"/>
  <c r="N5044" i="4"/>
  <c r="N5049" i="4"/>
  <c r="N5052" i="4"/>
  <c r="N5057" i="4"/>
  <c r="N5060" i="4"/>
  <c r="N5065" i="4"/>
  <c r="N5068" i="4"/>
  <c r="N5073" i="4"/>
  <c r="N5076" i="4"/>
  <c r="N5081" i="4"/>
  <c r="N5084" i="4"/>
  <c r="N5089" i="4"/>
  <c r="N5092" i="4"/>
  <c r="N5097" i="4"/>
  <c r="N5100" i="4"/>
  <c r="N5105" i="4"/>
  <c r="N5108" i="4"/>
  <c r="N5113" i="4"/>
  <c r="N5116" i="4"/>
  <c r="N5121" i="4"/>
  <c r="N5124" i="4"/>
  <c r="N5129" i="4"/>
  <c r="N5132" i="4"/>
  <c r="N5137" i="4"/>
  <c r="N5140" i="4"/>
  <c r="N5145" i="4"/>
  <c r="N5148" i="4"/>
  <c r="N5153" i="4"/>
  <c r="N5156" i="4"/>
  <c r="N5161" i="4"/>
  <c r="N5164" i="4"/>
  <c r="N5169" i="4"/>
  <c r="N5172" i="4"/>
  <c r="N5177" i="4"/>
  <c r="N5180" i="4"/>
  <c r="N5185" i="4"/>
  <c r="N5188" i="4"/>
  <c r="N5193" i="4"/>
  <c r="N5196" i="4"/>
  <c r="N5201" i="4"/>
  <c r="N5204" i="4"/>
  <c r="N5209" i="4"/>
  <c r="N5212" i="4"/>
  <c r="N5217" i="4"/>
  <c r="N5220" i="4"/>
  <c r="N5225" i="4"/>
  <c r="N5228" i="4"/>
  <c r="N5233" i="4"/>
  <c r="N5236" i="4"/>
  <c r="N5241" i="4"/>
  <c r="N5244" i="4"/>
  <c r="N5249" i="4"/>
  <c r="N5252" i="4"/>
  <c r="N5257" i="4"/>
  <c r="N5260" i="4"/>
  <c r="N5265" i="4"/>
  <c r="N5268" i="4"/>
  <c r="N5273" i="4"/>
  <c r="N5276" i="4"/>
  <c r="N5281" i="4"/>
  <c r="N5284" i="4"/>
  <c r="N5289" i="4"/>
  <c r="N5292" i="4"/>
  <c r="N5297" i="4"/>
  <c r="N5300" i="4"/>
  <c r="N5305" i="4"/>
  <c r="N5308" i="4"/>
  <c r="N5313" i="4"/>
  <c r="N5316" i="4"/>
  <c r="N5321" i="4"/>
  <c r="N5324" i="4"/>
  <c r="N5329" i="4"/>
  <c r="N5332" i="4"/>
  <c r="N5337" i="4"/>
  <c r="N5340" i="4"/>
  <c r="N5345" i="4"/>
  <c r="N5348" i="4"/>
  <c r="N5353" i="4"/>
  <c r="N5356" i="4"/>
  <c r="N5361" i="4"/>
  <c r="N5364" i="4"/>
  <c r="N5369" i="4"/>
  <c r="N5372" i="4"/>
  <c r="N5377" i="4"/>
  <c r="N5380" i="4"/>
  <c r="N5385" i="4"/>
  <c r="N5388" i="4"/>
  <c r="N5393" i="4"/>
  <c r="N5396" i="4"/>
  <c r="N5401" i="4"/>
  <c r="N5404" i="4"/>
  <c r="N5409" i="4"/>
  <c r="N5412" i="4"/>
  <c r="N5417" i="4"/>
  <c r="N5420" i="4"/>
  <c r="N5425" i="4"/>
  <c r="N5428" i="4"/>
  <c r="N5433" i="4"/>
  <c r="N5436" i="4"/>
  <c r="N5441" i="4"/>
  <c r="N5444" i="4"/>
  <c r="N5449" i="4"/>
  <c r="N5452" i="4"/>
  <c r="N5457" i="4"/>
  <c r="N5460" i="4"/>
  <c r="N5465" i="4"/>
  <c r="N5468" i="4"/>
  <c r="N5473" i="4"/>
  <c r="N5476" i="4"/>
  <c r="N5481" i="4"/>
  <c r="N5484" i="4"/>
  <c r="N5489" i="4"/>
  <c r="N5492" i="4"/>
  <c r="N5497" i="4"/>
  <c r="N5500" i="4"/>
  <c r="N5505" i="4"/>
  <c r="N5508" i="4"/>
  <c r="N5513" i="4"/>
  <c r="N5516" i="4"/>
  <c r="N5524" i="4"/>
  <c r="N5532" i="4"/>
  <c r="N6" i="4"/>
  <c r="N14" i="4"/>
  <c r="N22" i="4"/>
  <c r="N30" i="4"/>
  <c r="N38" i="4"/>
  <c r="N46" i="4"/>
  <c r="N54" i="4"/>
  <c r="N62" i="4"/>
  <c r="N70" i="4"/>
  <c r="N78" i="4"/>
  <c r="N86" i="4"/>
  <c r="N94" i="4"/>
  <c r="N102" i="4"/>
  <c r="N108" i="4"/>
  <c r="N116" i="4"/>
  <c r="N124" i="4"/>
  <c r="N132" i="4"/>
  <c r="N140" i="4"/>
  <c r="N148" i="4"/>
  <c r="N156" i="4"/>
  <c r="N164" i="4"/>
  <c r="N172" i="4"/>
  <c r="N180" i="4"/>
  <c r="N186" i="4"/>
  <c r="N194" i="4"/>
  <c r="N202" i="4"/>
  <c r="N210" i="4"/>
  <c r="N218" i="4"/>
  <c r="N226" i="4"/>
  <c r="N234" i="4"/>
  <c r="N242" i="4"/>
  <c r="N250" i="4"/>
  <c r="N258" i="4"/>
  <c r="N266" i="4"/>
  <c r="N274" i="4"/>
  <c r="N282" i="4"/>
  <c r="N290" i="4"/>
  <c r="N298" i="4"/>
  <c r="N306" i="4"/>
  <c r="N312" i="4"/>
  <c r="N320" i="4"/>
  <c r="N328" i="4"/>
  <c r="N336" i="4"/>
  <c r="N344" i="4"/>
  <c r="N352" i="4"/>
  <c r="N360" i="4"/>
  <c r="N368" i="4"/>
  <c r="N376" i="4"/>
  <c r="N384" i="4"/>
  <c r="N392" i="4"/>
  <c r="N400" i="4"/>
  <c r="N408" i="4"/>
  <c r="N416" i="4"/>
  <c r="N424" i="4"/>
  <c r="N432" i="4"/>
  <c r="N440" i="4"/>
  <c r="N448" i="4"/>
  <c r="N454" i="4"/>
  <c r="N462" i="4"/>
  <c r="N470" i="4"/>
  <c r="N478" i="4"/>
  <c r="N484" i="4"/>
  <c r="N492" i="4"/>
  <c r="N500" i="4"/>
  <c r="N508" i="4"/>
  <c r="N516" i="4"/>
  <c r="N524" i="4"/>
  <c r="N532" i="4"/>
  <c r="N540" i="4"/>
  <c r="N548" i="4"/>
  <c r="N556" i="4"/>
  <c r="N564" i="4"/>
  <c r="N572" i="4"/>
  <c r="N580" i="4"/>
  <c r="N588" i="4"/>
  <c r="N596" i="4"/>
  <c r="N604" i="4"/>
  <c r="N612" i="4"/>
  <c r="N620" i="4"/>
  <c r="N628" i="4"/>
  <c r="N636" i="4"/>
  <c r="N644" i="4"/>
  <c r="N650" i="4"/>
  <c r="N658" i="4"/>
  <c r="N666" i="4"/>
  <c r="N674" i="4"/>
  <c r="N682" i="4"/>
  <c r="N690" i="4"/>
  <c r="N698" i="4"/>
  <c r="N706" i="4"/>
  <c r="N712" i="4"/>
  <c r="N720" i="4"/>
  <c r="N728" i="4"/>
  <c r="N738" i="4"/>
  <c r="N744" i="4"/>
  <c r="N752" i="4"/>
  <c r="N760" i="4"/>
  <c r="N768" i="4"/>
  <c r="N776" i="4"/>
  <c r="N784" i="4"/>
  <c r="N792" i="4"/>
  <c r="N800" i="4"/>
  <c r="N806" i="4"/>
  <c r="N814" i="4"/>
  <c r="N822" i="4"/>
  <c r="N830" i="4"/>
  <c r="N836" i="4"/>
  <c r="N844" i="4"/>
  <c r="N852" i="4"/>
  <c r="N860" i="4"/>
  <c r="N868" i="4"/>
  <c r="N874" i="4"/>
  <c r="N880" i="4"/>
  <c r="N886" i="4"/>
  <c r="N896" i="4"/>
  <c r="N964" i="4"/>
  <c r="N970" i="4"/>
  <c r="N978" i="4"/>
  <c r="N986" i="4"/>
  <c r="N994" i="4"/>
  <c r="N1002" i="4"/>
  <c r="N1010" i="4"/>
  <c r="N1018" i="4"/>
  <c r="N1026" i="4"/>
  <c r="N1034" i="4"/>
  <c r="N1042" i="4"/>
  <c r="N1050" i="4"/>
  <c r="N1058" i="4"/>
  <c r="N1066" i="4"/>
  <c r="N1074" i="4"/>
  <c r="N1082" i="4"/>
  <c r="N1090" i="4"/>
  <c r="N1104" i="4"/>
  <c r="N1112" i="4"/>
  <c r="N1120" i="4"/>
  <c r="N1128" i="4"/>
  <c r="N1134" i="4"/>
  <c r="N1142" i="4"/>
  <c r="N1150" i="4"/>
  <c r="N1158" i="4"/>
  <c r="N1166" i="4"/>
  <c r="N1174" i="4"/>
  <c r="N1182" i="4"/>
  <c r="N1190" i="4"/>
  <c r="N1198" i="4"/>
  <c r="N1206" i="4"/>
  <c r="N1214" i="4"/>
  <c r="N1222" i="4"/>
  <c r="N1230" i="4"/>
  <c r="N1238" i="4"/>
  <c r="N1246" i="4"/>
  <c r="N1254" i="4"/>
  <c r="N1262" i="4"/>
  <c r="N1272" i="4"/>
  <c r="N1280" i="4"/>
  <c r="N1288" i="4"/>
  <c r="N1296" i="4"/>
  <c r="N1304" i="4"/>
  <c r="N1312" i="4"/>
  <c r="N1320" i="4"/>
  <c r="N1328" i="4"/>
  <c r="N1336" i="4"/>
  <c r="N1344" i="4"/>
  <c r="N1352" i="4"/>
  <c r="N1360" i="4"/>
  <c r="N1368" i="4"/>
  <c r="N1376" i="4"/>
  <c r="N1384" i="4"/>
  <c r="N1392" i="4"/>
  <c r="N1400" i="4"/>
  <c r="N1408" i="4"/>
  <c r="N1416" i="4"/>
  <c r="N1424" i="4"/>
  <c r="N1436" i="4"/>
  <c r="N1444" i="4"/>
  <c r="N1452" i="4"/>
  <c r="N1460" i="4"/>
  <c r="N1468" i="4"/>
  <c r="N1476" i="4"/>
  <c r="N1484" i="4"/>
  <c r="N1492" i="4"/>
  <c r="N1500" i="4"/>
  <c r="N1508" i="4"/>
  <c r="N1516" i="4"/>
  <c r="N1524" i="4"/>
  <c r="N1532" i="4"/>
  <c r="N1540" i="4"/>
  <c r="N1548" i="4"/>
  <c r="N1556" i="4"/>
  <c r="N1564" i="4"/>
  <c r="N1572" i="4"/>
  <c r="N1580" i="4"/>
  <c r="N1588" i="4"/>
  <c r="N1596" i="4"/>
  <c r="N1610" i="4"/>
  <c r="N1618" i="4"/>
  <c r="N1626" i="4"/>
  <c r="N1634" i="4"/>
  <c r="N1642" i="4"/>
  <c r="N1650" i="4"/>
  <c r="N1658" i="4"/>
  <c r="N1666" i="4"/>
  <c r="N1672" i="4"/>
  <c r="N1680" i="4"/>
  <c r="N1688" i="4"/>
  <c r="N1696" i="4"/>
  <c r="N1704" i="4"/>
  <c r="N1712" i="4"/>
  <c r="N1720" i="4"/>
  <c r="N1728" i="4"/>
  <c r="N1736" i="4"/>
  <c r="N1744" i="4"/>
  <c r="N1752" i="4"/>
  <c r="N1760" i="4"/>
  <c r="N1774" i="4"/>
  <c r="N1782" i="4"/>
  <c r="N1790" i="4"/>
  <c r="N1798" i="4"/>
  <c r="N1806" i="4"/>
  <c r="N1814" i="4"/>
  <c r="N1822" i="4"/>
  <c r="N1830" i="4"/>
  <c r="N1838" i="4"/>
  <c r="N1846" i="4"/>
  <c r="N1854" i="4"/>
  <c r="N1862" i="4"/>
  <c r="N1870" i="4"/>
  <c r="N1878" i="4"/>
  <c r="N1886" i="4"/>
  <c r="N1894" i="4"/>
  <c r="N1902" i="4"/>
  <c r="N1910" i="4"/>
  <c r="N1918" i="4"/>
  <c r="N1926" i="4"/>
  <c r="N1934" i="4"/>
  <c r="N1942" i="4"/>
  <c r="N1950" i="4"/>
  <c r="N1958" i="4"/>
  <c r="N1966" i="4"/>
  <c r="N1974" i="4"/>
  <c r="N1982" i="4"/>
  <c r="N1990" i="4"/>
  <c r="N1998" i="4"/>
  <c r="N2006" i="4"/>
  <c r="N2014" i="4"/>
  <c r="N2022" i="4"/>
  <c r="N2030" i="4"/>
  <c r="N2038" i="4"/>
  <c r="N2046" i="4"/>
  <c r="N2054" i="4"/>
  <c r="N2062" i="4"/>
  <c r="N2070" i="4"/>
  <c r="N2078" i="4"/>
  <c r="N2086" i="4"/>
  <c r="N2094" i="4"/>
  <c r="N2102" i="4"/>
  <c r="N2116" i="4"/>
  <c r="N2124" i="4"/>
  <c r="N2132" i="4"/>
  <c r="N2140" i="4"/>
  <c r="N2148" i="4"/>
  <c r="N2156" i="4"/>
  <c r="N2164" i="4"/>
  <c r="N2172" i="4"/>
  <c r="N2180" i="4"/>
  <c r="N2188" i="4"/>
  <c r="N2196" i="4"/>
  <c r="N2204" i="4"/>
  <c r="N2212" i="4"/>
  <c r="N2220" i="4"/>
  <c r="N2228" i="4"/>
  <c r="N2236" i="4"/>
  <c r="N2242" i="4"/>
  <c r="N2250" i="4"/>
  <c r="N2258" i="4"/>
  <c r="N2266" i="4"/>
  <c r="N2280" i="4"/>
  <c r="N2288" i="4"/>
  <c r="N2296" i="4"/>
  <c r="N2304" i="4"/>
  <c r="N2312" i="4"/>
  <c r="N2320" i="4"/>
  <c r="N2328" i="4"/>
  <c r="N2336" i="4"/>
  <c r="N2344" i="4"/>
  <c r="N2352" i="4"/>
  <c r="N2360" i="4"/>
  <c r="N2368" i="4"/>
  <c r="N2376" i="4"/>
  <c r="N2384" i="4"/>
  <c r="N2392" i="4"/>
  <c r="N2400" i="4"/>
  <c r="N2408" i="4"/>
  <c r="N2416" i="4"/>
  <c r="N2424" i="4"/>
  <c r="N2432" i="4"/>
  <c r="N2440" i="4"/>
  <c r="N2452" i="4"/>
  <c r="N2460" i="4"/>
  <c r="N2468" i="4"/>
  <c r="N2476" i="4"/>
  <c r="N2484" i="4"/>
  <c r="N2492" i="4"/>
  <c r="N2500" i="4"/>
  <c r="N2508" i="4"/>
  <c r="N2516" i="4"/>
  <c r="N2524" i="4"/>
  <c r="N2532" i="4"/>
  <c r="N2540" i="4"/>
  <c r="N2548" i="4"/>
  <c r="N2556" i="4"/>
  <c r="N2564" i="4"/>
  <c r="N2572" i="4"/>
  <c r="N2580" i="4"/>
  <c r="N2588" i="4"/>
  <c r="N2596" i="4"/>
  <c r="N2604" i="4"/>
  <c r="N2614" i="4"/>
  <c r="N2622" i="4"/>
  <c r="N2630" i="4"/>
  <c r="N2638" i="4"/>
  <c r="N2646" i="4"/>
  <c r="N2654" i="4"/>
  <c r="N2662" i="4"/>
  <c r="N2670" i="4"/>
  <c r="N2678" i="4"/>
  <c r="N2686" i="4"/>
  <c r="N2694" i="4"/>
  <c r="N2702" i="4"/>
  <c r="N2710" i="4"/>
  <c r="N2718" i="4"/>
  <c r="N2726" i="4"/>
  <c r="N2734" i="4"/>
  <c r="N2742" i="4"/>
  <c r="N2748" i="4"/>
  <c r="N2756" i="4"/>
  <c r="N2764" i="4"/>
  <c r="N2772" i="4"/>
  <c r="N2786" i="4"/>
  <c r="N2794" i="4"/>
  <c r="N2802" i="4"/>
  <c r="N2810" i="4"/>
  <c r="N2818" i="4"/>
  <c r="N2826" i="4"/>
  <c r="N2834" i="4"/>
  <c r="N2842" i="4"/>
  <c r="N2850" i="4"/>
  <c r="N2858" i="4"/>
  <c r="N2866" i="4"/>
  <c r="N2874" i="4"/>
  <c r="N2882" i="4"/>
  <c r="N2890" i="4"/>
  <c r="N2898" i="4"/>
  <c r="N2906" i="4"/>
  <c r="N2914" i="4"/>
  <c r="N2922" i="4"/>
  <c r="N2930" i="4"/>
  <c r="N2938" i="4"/>
  <c r="N2952" i="4"/>
  <c r="N2960" i="4"/>
  <c r="N2969" i="4"/>
  <c r="N2988" i="4"/>
  <c r="N3001" i="4"/>
  <c r="N3017" i="4"/>
  <c r="N3033" i="4"/>
  <c r="N3052" i="4"/>
  <c r="N3068" i="4"/>
  <c r="N3084" i="4"/>
  <c r="N3100" i="4"/>
  <c r="N3113" i="4"/>
  <c r="N3129" i="4"/>
  <c r="N3148" i="4"/>
  <c r="N3164" i="4"/>
  <c r="N3177" i="4"/>
  <c r="N3196" i="4"/>
  <c r="N3212" i="4"/>
  <c r="N3225" i="4"/>
  <c r="N3249" i="4"/>
  <c r="N3265" i="4"/>
  <c r="N3281" i="4"/>
  <c r="N3297" i="4"/>
  <c r="N3313" i="4"/>
  <c r="N3329" i="4"/>
  <c r="N3353" i="4"/>
  <c r="N2978" i="4"/>
  <c r="N3002" i="4"/>
  <c r="N3026" i="4"/>
  <c r="N3058" i="4"/>
  <c r="N3074" i="4"/>
  <c r="N3106" i="4"/>
  <c r="N3122" i="4"/>
  <c r="N3154" i="4"/>
  <c r="N3178" i="4"/>
  <c r="N3202" i="4"/>
  <c r="N3226" i="4"/>
  <c r="N3242" i="4"/>
  <c r="N3274" i="4"/>
  <c r="N3290" i="4"/>
  <c r="N3322" i="4"/>
  <c r="N3338" i="4"/>
  <c r="N3370" i="4"/>
  <c r="N3394" i="4"/>
  <c r="N3418" i="4"/>
  <c r="N3434" i="4"/>
  <c r="N3466" i="4"/>
  <c r="N3490" i="4"/>
  <c r="N3506" i="4"/>
  <c r="N3530" i="4"/>
  <c r="N3562" i="4"/>
  <c r="N3578" i="4"/>
  <c r="N3594" i="4"/>
  <c r="N3599" i="4"/>
  <c r="N3607" i="4"/>
  <c r="N3618" i="4"/>
  <c r="N3623" i="4"/>
  <c r="N3634" i="4"/>
  <c r="N3642" i="4"/>
  <c r="N3650" i="4"/>
  <c r="N3658" i="4"/>
  <c r="N3663" i="4"/>
  <c r="N3671" i="4"/>
  <c r="N3682" i="4"/>
  <c r="N3687" i="4"/>
  <c r="N3695" i="4"/>
  <c r="N3706" i="4"/>
  <c r="N3711" i="4"/>
  <c r="N3719" i="4"/>
  <c r="N3727" i="4"/>
  <c r="N3738" i="4"/>
  <c r="N3746" i="4"/>
  <c r="N3754" i="4"/>
  <c r="N3807" i="4"/>
  <c r="N3810" i="4"/>
  <c r="N3815" i="4"/>
  <c r="N3818" i="4"/>
  <c r="N3823" i="4"/>
  <c r="N3826" i="4"/>
  <c r="N3831" i="4"/>
  <c r="N3834" i="4"/>
  <c r="N3839" i="4"/>
  <c r="N3842" i="4"/>
  <c r="N3847" i="4"/>
  <c r="N3850" i="4"/>
  <c r="N3855" i="4"/>
  <c r="N3858" i="4"/>
  <c r="N3863" i="4"/>
  <c r="N3866" i="4"/>
  <c r="N3871" i="4"/>
  <c r="N3874" i="4"/>
  <c r="N3879" i="4"/>
  <c r="N3882" i="4"/>
  <c r="N3887" i="4"/>
  <c r="N3890" i="4"/>
  <c r="N3895" i="4"/>
  <c r="N3898" i="4"/>
  <c r="N3903" i="4"/>
  <c r="N3906" i="4"/>
  <c r="N3911" i="4"/>
  <c r="N3914" i="4"/>
  <c r="N3919" i="4"/>
  <c r="N3922" i="4"/>
  <c r="N3927" i="4"/>
  <c r="N3930" i="4"/>
  <c r="N3935" i="4"/>
  <c r="N3938" i="4"/>
  <c r="N3943" i="4"/>
  <c r="N3946" i="4"/>
  <c r="N3951" i="4"/>
  <c r="N3954" i="4"/>
  <c r="N3959" i="4"/>
  <c r="N3962" i="4"/>
  <c r="N3967" i="4"/>
  <c r="N3970" i="4"/>
  <c r="N3975" i="4"/>
  <c r="N3978" i="4"/>
  <c r="N3983" i="4"/>
  <c r="N3986" i="4"/>
  <c r="N3991" i="4"/>
  <c r="N3994" i="4"/>
  <c r="N3999" i="4"/>
  <c r="N4002" i="4"/>
  <c r="N4007" i="4"/>
  <c r="N4010" i="4"/>
  <c r="N4015" i="4"/>
  <c r="N4018" i="4"/>
  <c r="N4023" i="4"/>
  <c r="N4026" i="4"/>
  <c r="N4031" i="4"/>
  <c r="N4034" i="4"/>
  <c r="N4039" i="4"/>
  <c r="N4042" i="4"/>
  <c r="N4047" i="4"/>
  <c r="N4050" i="4"/>
  <c r="N4055" i="4"/>
  <c r="N4058" i="4"/>
  <c r="N4063" i="4"/>
  <c r="N4066" i="4"/>
  <c r="N4071" i="4"/>
  <c r="N4074" i="4"/>
  <c r="N4079" i="4"/>
  <c r="N4082" i="4"/>
  <c r="N4087" i="4"/>
  <c r="N4090" i="4"/>
  <c r="N4095" i="4"/>
  <c r="N4098" i="4"/>
  <c r="N4103" i="4"/>
  <c r="N4106" i="4"/>
  <c r="N4111" i="4"/>
  <c r="N4114" i="4"/>
  <c r="N4119" i="4"/>
  <c r="N4122" i="4"/>
  <c r="N4127" i="4"/>
  <c r="N4130" i="4"/>
  <c r="N4135" i="4"/>
  <c r="N4138" i="4"/>
  <c r="N4143" i="4"/>
  <c r="N4146" i="4"/>
  <c r="N4151" i="4"/>
  <c r="N4154" i="4"/>
  <c r="N4159" i="4"/>
  <c r="N4162" i="4"/>
  <c r="N4167" i="4"/>
  <c r="N4170" i="4"/>
  <c r="N4175" i="4"/>
  <c r="N4178" i="4"/>
  <c r="N4183" i="4"/>
  <c r="N4186" i="4"/>
  <c r="N4191" i="4"/>
  <c r="N4194" i="4"/>
  <c r="N4199" i="4"/>
  <c r="N4202" i="4"/>
  <c r="N4207" i="4"/>
  <c r="N4210" i="4"/>
  <c r="N4215" i="4"/>
  <c r="N4218" i="4"/>
  <c r="N4223" i="4"/>
  <c r="N4226" i="4"/>
  <c r="N4231" i="4"/>
  <c r="N4234" i="4"/>
  <c r="N4239" i="4"/>
  <c r="N4242" i="4"/>
  <c r="N4247" i="4"/>
  <c r="N4250" i="4"/>
  <c r="N4255" i="4"/>
  <c r="N4258" i="4"/>
  <c r="N4263" i="4"/>
  <c r="N4266" i="4"/>
  <c r="N4271" i="4"/>
  <c r="N4274" i="4"/>
  <c r="N4279" i="4"/>
  <c r="N4282" i="4"/>
  <c r="N4287" i="4"/>
  <c r="N4290" i="4"/>
  <c r="N4295" i="4"/>
  <c r="N4298" i="4"/>
  <c r="N4303" i="4"/>
  <c r="N4306" i="4"/>
  <c r="N4311" i="4"/>
  <c r="N4314" i="4"/>
  <c r="N4319" i="4"/>
  <c r="N4322" i="4"/>
  <c r="N4327" i="4"/>
  <c r="N4330" i="4"/>
  <c r="N4335" i="4"/>
  <c r="N4338" i="4"/>
  <c r="N4343" i="4"/>
  <c r="N4346" i="4"/>
  <c r="N4351" i="4"/>
  <c r="N4354" i="4"/>
  <c r="N4359" i="4"/>
  <c r="N4362" i="4"/>
  <c r="N4367" i="4"/>
  <c r="N4370" i="4"/>
  <c r="N4375" i="4"/>
  <c r="N4378" i="4"/>
  <c r="N4383" i="4"/>
  <c r="N4386" i="4"/>
  <c r="N4391" i="4"/>
  <c r="N4394" i="4"/>
  <c r="N4399" i="4"/>
  <c r="N4402" i="4"/>
  <c r="N4407" i="4"/>
  <c r="N4410" i="4"/>
  <c r="N4415" i="4"/>
  <c r="N4418" i="4"/>
  <c r="N4423" i="4"/>
  <c r="N4426" i="4"/>
  <c r="N4431" i="4"/>
  <c r="N4434" i="4"/>
  <c r="N4439" i="4"/>
  <c r="N4442" i="4"/>
  <c r="N4447" i="4"/>
  <c r="N4450" i="4"/>
  <c r="N4455" i="4"/>
  <c r="N4458" i="4"/>
  <c r="N4463" i="4"/>
  <c r="N4466" i="4"/>
  <c r="N4471" i="4"/>
  <c r="N4474" i="4"/>
  <c r="N4479" i="4"/>
  <c r="N4482" i="4"/>
  <c r="N4487" i="4"/>
  <c r="N4490" i="4"/>
  <c r="N4495" i="4"/>
  <c r="N4498" i="4"/>
  <c r="N4503" i="4"/>
  <c r="N4506" i="4"/>
  <c r="N4511" i="4"/>
  <c r="N4514" i="4"/>
  <c r="N4519" i="4"/>
  <c r="N4522" i="4"/>
  <c r="N4527" i="4"/>
  <c r="N4530" i="4"/>
  <c r="N4535" i="4"/>
  <c r="N4538" i="4"/>
  <c r="N4543" i="4"/>
  <c r="N4546" i="4"/>
  <c r="N4551" i="4"/>
  <c r="N4554" i="4"/>
  <c r="N4559" i="4"/>
  <c r="N4562" i="4"/>
  <c r="N4567" i="4"/>
  <c r="N4570" i="4"/>
  <c r="N4575" i="4"/>
  <c r="N4578" i="4"/>
  <c r="N4583" i="4"/>
  <c r="N4586" i="4"/>
  <c r="N4591" i="4"/>
  <c r="N4594" i="4"/>
  <c r="N4599" i="4"/>
  <c r="N4602" i="4"/>
  <c r="N4607" i="4"/>
  <c r="N4610" i="4"/>
  <c r="N4615" i="4"/>
  <c r="N4618" i="4"/>
  <c r="N4623" i="4"/>
  <c r="N4626" i="4"/>
  <c r="N4631" i="4"/>
  <c r="N4634" i="4"/>
  <c r="N4639" i="4"/>
  <c r="N4642" i="4"/>
  <c r="N4647" i="4"/>
  <c r="N4650" i="4"/>
  <c r="N4655" i="4"/>
  <c r="N4658" i="4"/>
  <c r="N4663" i="4"/>
  <c r="N4666" i="4"/>
  <c r="N4671" i="4"/>
  <c r="N4674" i="4"/>
  <c r="N4679" i="4"/>
  <c r="N4682" i="4"/>
  <c r="N4687" i="4"/>
  <c r="N4690" i="4"/>
  <c r="N4695" i="4"/>
  <c r="N4698" i="4"/>
  <c r="N4703" i="4"/>
  <c r="N4706" i="4"/>
  <c r="N4711" i="4"/>
  <c r="N4714" i="4"/>
  <c r="N4719" i="4"/>
  <c r="N4722" i="4"/>
  <c r="N4727" i="4"/>
  <c r="N4730" i="4"/>
  <c r="N4735" i="4"/>
  <c r="N4738" i="4"/>
  <c r="N4743" i="4"/>
  <c r="N4746" i="4"/>
  <c r="N4751" i="4"/>
  <c r="N4754" i="4"/>
  <c r="N4759" i="4"/>
  <c r="N4762" i="4"/>
  <c r="N4767" i="4"/>
  <c r="N4770" i="4"/>
  <c r="N4775" i="4"/>
  <c r="N4778" i="4"/>
  <c r="N4783" i="4"/>
  <c r="N4786" i="4"/>
  <c r="N4791" i="4"/>
  <c r="N4794" i="4"/>
  <c r="N4799" i="4"/>
  <c r="N4802" i="4"/>
  <c r="N4807" i="4"/>
  <c r="N4810" i="4"/>
  <c r="N4815" i="4"/>
  <c r="N4818" i="4"/>
  <c r="N4823" i="4"/>
  <c r="N4826" i="4"/>
  <c r="N4831" i="4"/>
  <c r="N4834" i="4"/>
  <c r="N4839" i="4"/>
  <c r="N4842" i="4"/>
  <c r="N4847" i="4"/>
  <c r="N4850" i="4"/>
  <c r="N4855" i="4"/>
  <c r="N4858" i="4"/>
  <c r="N4863" i="4"/>
  <c r="N4866" i="4"/>
  <c r="N4871" i="4"/>
  <c r="N4874" i="4"/>
  <c r="N4879" i="4"/>
  <c r="N4882" i="4"/>
  <c r="N4887" i="4"/>
  <c r="N4890" i="4"/>
  <c r="N4895" i="4"/>
  <c r="N4898" i="4"/>
  <c r="N4903" i="4"/>
  <c r="N4906" i="4"/>
  <c r="N4911" i="4"/>
  <c r="N4914" i="4"/>
  <c r="N4919" i="4"/>
  <c r="N4922" i="4"/>
  <c r="N4927" i="4"/>
  <c r="N4930" i="4"/>
  <c r="N4935" i="4"/>
  <c r="N4938" i="4"/>
  <c r="N4943" i="4"/>
  <c r="N4946" i="4"/>
  <c r="N4951" i="4"/>
  <c r="N4954" i="4"/>
  <c r="N4959" i="4"/>
  <c r="N4962" i="4"/>
  <c r="N4967" i="4"/>
  <c r="N4970" i="4"/>
  <c r="N4975" i="4"/>
  <c r="N4978" i="4"/>
  <c r="N4983" i="4"/>
  <c r="N4986" i="4"/>
  <c r="N4991" i="4"/>
  <c r="N4994" i="4"/>
  <c r="N4999" i="4"/>
  <c r="N5002" i="4"/>
  <c r="N5007" i="4"/>
  <c r="N5010" i="4"/>
  <c r="N5015" i="4"/>
  <c r="N5018" i="4"/>
  <c r="N5023" i="4"/>
  <c r="N5026" i="4"/>
  <c r="N5031" i="4"/>
  <c r="N5034" i="4"/>
  <c r="N5039" i="4"/>
  <c r="N5042" i="4"/>
  <c r="N5047" i="4"/>
  <c r="N5050" i="4"/>
  <c r="N5055" i="4"/>
  <c r="N5058" i="4"/>
  <c r="N5063" i="4"/>
  <c r="N5066" i="4"/>
  <c r="N5071" i="4"/>
  <c r="N5074" i="4"/>
  <c r="N5079" i="4"/>
  <c r="N5082" i="4"/>
  <c r="N5087" i="4"/>
  <c r="N5090" i="4"/>
  <c r="N5095" i="4"/>
  <c r="N5098" i="4"/>
  <c r="N5103" i="4"/>
  <c r="N5106" i="4"/>
  <c r="N5111" i="4"/>
  <c r="N5114" i="4"/>
  <c r="N5119" i="4"/>
  <c r="N5122" i="4"/>
  <c r="N5127" i="4"/>
  <c r="N5130" i="4"/>
  <c r="N5135" i="4"/>
  <c r="N5138" i="4"/>
  <c r="N5143" i="4"/>
  <c r="N5146" i="4"/>
  <c r="N5151" i="4"/>
  <c r="N5154" i="4"/>
  <c r="N5159" i="4"/>
  <c r="N5162" i="4"/>
  <c r="N5167" i="4"/>
  <c r="N5170" i="4"/>
  <c r="N5175" i="4"/>
  <c r="N5178" i="4"/>
  <c r="N5183" i="4"/>
  <c r="N5186" i="4"/>
  <c r="N5191" i="4"/>
  <c r="N5194" i="4"/>
  <c r="N5199" i="4"/>
  <c r="N5202" i="4"/>
  <c r="N5207" i="4"/>
  <c r="N5210" i="4"/>
  <c r="N5215" i="4"/>
  <c r="N5218" i="4"/>
  <c r="N5223" i="4"/>
  <c r="N5226" i="4"/>
  <c r="N5231" i="4"/>
  <c r="N5234" i="4"/>
  <c r="N5239" i="4"/>
  <c r="N5242" i="4"/>
  <c r="N5247" i="4"/>
  <c r="N5250" i="4"/>
  <c r="N5255" i="4"/>
  <c r="N5258" i="4"/>
  <c r="N5263" i="4"/>
  <c r="N5266" i="4"/>
  <c r="N5271" i="4"/>
  <c r="N5274" i="4"/>
  <c r="N5279" i="4"/>
  <c r="N5282" i="4"/>
  <c r="N5287" i="4"/>
  <c r="N5290" i="4"/>
  <c r="N5295" i="4"/>
  <c r="N5298" i="4"/>
  <c r="N5303" i="4"/>
  <c r="N5306" i="4"/>
  <c r="N5311" i="4"/>
  <c r="N5314" i="4"/>
  <c r="N5319" i="4"/>
  <c r="N5322" i="4"/>
  <c r="N5327" i="4"/>
  <c r="N5330" i="4"/>
  <c r="N5335" i="4"/>
  <c r="N5338" i="4"/>
  <c r="N5343" i="4"/>
  <c r="N5346" i="4"/>
  <c r="N5351" i="4"/>
  <c r="N5354" i="4"/>
  <c r="N5359" i="4"/>
  <c r="N5362" i="4"/>
  <c r="N5367" i="4"/>
  <c r="N5370" i="4"/>
  <c r="N5375" i="4"/>
  <c r="N5378" i="4"/>
  <c r="N5383" i="4"/>
  <c r="N5386" i="4"/>
  <c r="N5391" i="4"/>
  <c r="N5394" i="4"/>
  <c r="N5399" i="4"/>
  <c r="N5402" i="4"/>
  <c r="N5407" i="4"/>
  <c r="N5410" i="4"/>
  <c r="N5415" i="4"/>
  <c r="N5418" i="4"/>
  <c r="N5423" i="4"/>
  <c r="N5426" i="4"/>
  <c r="N5431" i="4"/>
  <c r="N5434" i="4"/>
  <c r="N5439" i="4"/>
  <c r="N5442" i="4"/>
  <c r="N5447" i="4"/>
  <c r="N5450" i="4"/>
  <c r="N5455" i="4"/>
  <c r="N5458" i="4"/>
  <c r="N5463" i="4"/>
  <c r="N5466" i="4"/>
  <c r="N5471" i="4"/>
  <c r="N5474" i="4"/>
  <c r="N5479" i="4"/>
  <c r="N5482" i="4"/>
  <c r="N5487" i="4"/>
  <c r="N5490" i="4"/>
  <c r="N5495" i="4"/>
  <c r="N5498" i="4"/>
  <c r="N5503" i="4"/>
  <c r="N5506" i="4"/>
  <c r="N5511" i="4"/>
  <c r="N5514" i="4"/>
  <c r="N5519" i="4"/>
  <c r="N5522" i="4"/>
  <c r="N5530" i="4"/>
  <c r="N5521" i="4"/>
  <c r="N5523" i="4"/>
  <c r="N5525" i="4"/>
  <c r="N5527" i="4"/>
  <c r="N5529" i="4"/>
  <c r="N5531" i="4"/>
  <c r="N5534" i="4"/>
  <c r="N5538" i="4"/>
  <c r="N5542" i="4"/>
  <c r="N5546" i="4"/>
  <c r="N5550" i="4"/>
  <c r="N5554" i="4"/>
  <c r="N5558" i="4"/>
  <c r="N5562" i="4"/>
  <c r="N5566" i="4"/>
  <c r="N5570" i="4"/>
  <c r="N5574" i="4"/>
  <c r="N5578" i="4"/>
  <c r="N5582" i="4"/>
  <c r="N5586" i="4"/>
  <c r="N5590" i="4"/>
  <c r="N5594" i="4"/>
  <c r="N5598" i="4"/>
  <c r="N5602" i="4"/>
  <c r="N5606" i="4"/>
  <c r="N5610" i="4"/>
  <c r="N5614" i="4"/>
  <c r="N5618" i="4"/>
  <c r="N5622" i="4"/>
  <c r="N5626" i="4"/>
  <c r="N5630" i="4"/>
  <c r="N5634" i="4"/>
  <c r="N5638" i="4"/>
  <c r="N5642" i="4"/>
  <c r="N5646" i="4"/>
  <c r="N5650" i="4"/>
  <c r="N5654" i="4"/>
  <c r="N5658" i="4"/>
  <c r="N5662" i="4"/>
  <c r="N5666" i="4"/>
  <c r="N5670" i="4"/>
  <c r="N5674" i="4"/>
  <c r="N5678" i="4"/>
  <c r="N5682" i="4"/>
  <c r="N5686" i="4"/>
  <c r="N5690" i="4"/>
  <c r="N5694" i="4"/>
  <c r="N5698" i="4"/>
  <c r="N5702" i="4"/>
  <c r="N5706" i="4"/>
  <c r="N5710" i="4"/>
  <c r="N5714" i="4"/>
  <c r="N5718" i="4"/>
  <c r="N5722" i="4"/>
  <c r="N5726" i="4"/>
  <c r="N5730" i="4"/>
  <c r="N5734" i="4"/>
  <c r="N5738" i="4"/>
  <c r="N5742" i="4"/>
  <c r="N5746" i="4"/>
  <c r="N5750" i="4"/>
  <c r="N5754" i="4"/>
  <c r="N5758" i="4"/>
  <c r="N5762" i="4"/>
  <c r="N5766" i="4"/>
  <c r="N5770" i="4"/>
  <c r="N5774" i="4"/>
  <c r="N5778" i="4"/>
  <c r="N5782" i="4"/>
  <c r="N5786" i="4"/>
  <c r="N5790" i="4"/>
  <c r="N5794" i="4"/>
  <c r="N5798" i="4"/>
  <c r="N5802" i="4"/>
  <c r="N5806" i="4"/>
  <c r="N5810" i="4"/>
  <c r="N5814" i="4"/>
  <c r="N5818" i="4"/>
  <c r="N5822" i="4"/>
  <c r="N5826" i="4"/>
  <c r="N5830" i="4"/>
  <c r="N5834" i="4"/>
  <c r="N5838" i="4"/>
  <c r="N5842" i="4"/>
  <c r="N5846" i="4"/>
  <c r="N5850" i="4"/>
  <c r="N5854" i="4"/>
  <c r="N5858" i="4"/>
  <c r="N5862" i="4"/>
  <c r="N5866" i="4"/>
  <c r="N5870" i="4"/>
  <c r="N5874" i="4"/>
  <c r="N5878" i="4"/>
  <c r="N5882" i="4"/>
  <c r="N5886" i="4"/>
  <c r="N5890" i="4"/>
  <c r="N5894" i="4"/>
  <c r="N5898" i="4"/>
  <c r="N5902" i="4"/>
  <c r="N5906" i="4"/>
  <c r="N5910" i="4"/>
  <c r="N5914" i="4"/>
  <c r="N5918" i="4"/>
  <c r="N5922" i="4"/>
  <c r="N5926" i="4"/>
  <c r="N5930" i="4"/>
  <c r="N5934" i="4"/>
  <c r="N5938" i="4"/>
  <c r="N5942" i="4"/>
  <c r="N5946" i="4"/>
  <c r="N5950" i="4"/>
  <c r="N5954" i="4"/>
  <c r="N5958" i="4"/>
  <c r="N5962" i="4"/>
  <c r="N5966" i="4"/>
  <c r="N5970" i="4"/>
  <c r="N5974" i="4"/>
  <c r="N5978" i="4"/>
  <c r="N5982" i="4"/>
  <c r="N5986" i="4"/>
  <c r="N5990" i="4"/>
  <c r="N5994" i="4"/>
  <c r="N5998" i="4"/>
  <c r="N6002" i="4"/>
  <c r="N6006" i="4"/>
  <c r="N6010" i="4"/>
  <c r="N6014" i="4"/>
  <c r="N6018" i="4"/>
  <c r="N6022" i="4"/>
  <c r="N6026" i="4"/>
  <c r="N6030" i="4"/>
  <c r="N6034" i="4"/>
  <c r="N6038" i="4"/>
  <c r="N6042" i="4"/>
  <c r="N6046" i="4"/>
  <c r="N6050" i="4"/>
  <c r="N6054" i="4"/>
  <c r="N6058" i="4"/>
  <c r="N6062" i="4"/>
  <c r="N6066" i="4"/>
  <c r="N6070" i="4"/>
  <c r="N6074" i="4"/>
  <c r="N6078" i="4"/>
  <c r="N6082" i="4"/>
  <c r="N6086" i="4"/>
  <c r="N6090" i="4"/>
  <c r="N6094" i="4"/>
  <c r="N6098" i="4"/>
  <c r="N6102" i="4"/>
  <c r="N6106" i="4"/>
  <c r="N6110" i="4"/>
  <c r="N6114" i="4"/>
  <c r="N6118" i="4"/>
  <c r="N6122" i="4"/>
  <c r="N6126" i="4"/>
  <c r="N6130" i="4"/>
  <c r="N6134" i="4"/>
  <c r="N6138" i="4"/>
  <c r="N6142" i="4"/>
  <c r="N6146" i="4"/>
  <c r="N6150" i="4"/>
  <c r="N6154" i="4"/>
  <c r="N6158" i="4"/>
  <c r="N6162" i="4"/>
  <c r="N6166" i="4"/>
  <c r="N6170" i="4"/>
  <c r="N6174" i="4"/>
  <c r="N6178" i="4"/>
  <c r="N6182" i="4"/>
  <c r="N6186" i="4"/>
  <c r="N6190" i="4"/>
  <c r="N6194" i="4"/>
  <c r="N6198" i="4"/>
  <c r="N6202" i="4"/>
  <c r="N6206" i="4"/>
  <c r="N6210" i="4"/>
  <c r="N6214" i="4"/>
  <c r="N6218" i="4"/>
  <c r="N6222" i="4"/>
  <c r="N6226" i="4"/>
  <c r="N6230" i="4"/>
  <c r="N6234" i="4"/>
  <c r="N6238" i="4"/>
  <c r="N6242" i="4"/>
  <c r="N6246" i="4"/>
  <c r="N6250" i="4"/>
  <c r="N6254" i="4"/>
  <c r="N6258" i="4"/>
  <c r="N6262" i="4"/>
  <c r="N6266" i="4"/>
  <c r="N6270" i="4"/>
  <c r="N6274" i="4"/>
  <c r="N6278" i="4"/>
  <c r="N6282" i="4"/>
  <c r="N6286" i="4"/>
  <c r="N6290" i="4"/>
  <c r="N6294" i="4"/>
  <c r="N6298" i="4"/>
  <c r="N6302" i="4"/>
  <c r="N6306" i="4"/>
  <c r="N6310" i="4"/>
  <c r="N6314" i="4"/>
  <c r="N6318" i="4"/>
  <c r="N6322" i="4"/>
  <c r="N6326" i="4"/>
  <c r="N6330" i="4"/>
  <c r="N6334" i="4"/>
  <c r="N6338" i="4"/>
  <c r="N6342" i="4"/>
  <c r="N6346" i="4"/>
  <c r="N6350" i="4"/>
  <c r="N6354" i="4"/>
  <c r="N6358" i="4"/>
  <c r="N6362" i="4"/>
  <c r="N6366" i="4"/>
  <c r="N6370" i="4"/>
  <c r="N6374" i="4"/>
  <c r="N6378" i="4"/>
  <c r="N6382" i="4"/>
  <c r="N6386" i="4"/>
  <c r="N6390" i="4"/>
  <c r="N6394" i="4"/>
  <c r="N6398" i="4"/>
  <c r="N6402" i="4"/>
  <c r="N6406" i="4"/>
  <c r="N6410" i="4"/>
  <c r="N6414" i="4"/>
  <c r="N6418" i="4"/>
  <c r="N6422" i="4"/>
  <c r="N6426" i="4"/>
  <c r="N6430" i="4"/>
  <c r="N6434" i="4"/>
  <c r="N6438" i="4"/>
  <c r="N6442" i="4"/>
  <c r="N6446" i="4"/>
  <c r="N6450" i="4"/>
  <c r="N6454" i="4"/>
  <c r="N6458" i="4"/>
  <c r="N6462" i="4"/>
  <c r="N6466" i="4"/>
  <c r="N6470" i="4"/>
  <c r="N6474" i="4"/>
  <c r="M6474" i="4"/>
  <c r="N6478" i="4"/>
  <c r="M6478" i="4"/>
  <c r="N6482" i="4"/>
  <c r="M6482" i="4"/>
  <c r="N6486" i="4"/>
  <c r="M6486" i="4"/>
  <c r="N6490" i="4"/>
  <c r="M6490" i="4"/>
  <c r="N6494" i="4"/>
  <c r="M6494" i="4"/>
  <c r="N6498" i="4"/>
  <c r="M6498" i="4"/>
  <c r="N6502" i="4"/>
  <c r="M6502" i="4"/>
  <c r="N6506" i="4"/>
  <c r="M6506" i="4"/>
  <c r="N5535" i="4"/>
  <c r="N5539" i="4"/>
  <c r="N5543" i="4"/>
  <c r="N5547" i="4"/>
  <c r="N5551" i="4"/>
  <c r="N5555" i="4"/>
  <c r="N5559" i="4"/>
  <c r="N5563" i="4"/>
  <c r="N5567" i="4"/>
  <c r="N5571" i="4"/>
  <c r="N5575" i="4"/>
  <c r="N5579" i="4"/>
  <c r="N5583" i="4"/>
  <c r="N5587" i="4"/>
  <c r="N5591" i="4"/>
  <c r="N5595" i="4"/>
  <c r="N5599" i="4"/>
  <c r="N5603" i="4"/>
  <c r="N5607" i="4"/>
  <c r="N5611" i="4"/>
  <c r="N5615" i="4"/>
  <c r="N5619" i="4"/>
  <c r="N5623" i="4"/>
  <c r="N5627" i="4"/>
  <c r="N5631" i="4"/>
  <c r="N5635" i="4"/>
  <c r="N5639" i="4"/>
  <c r="N5643" i="4"/>
  <c r="N5647" i="4"/>
  <c r="N5651" i="4"/>
  <c r="N5655" i="4"/>
  <c r="N5659" i="4"/>
  <c r="N5663" i="4"/>
  <c r="N5667" i="4"/>
  <c r="N5671" i="4"/>
  <c r="N5675" i="4"/>
  <c r="N5679" i="4"/>
  <c r="N5683" i="4"/>
  <c r="N5687" i="4"/>
  <c r="N5691" i="4"/>
  <c r="N5695" i="4"/>
  <c r="N5699" i="4"/>
  <c r="N5703" i="4"/>
  <c r="N5707" i="4"/>
  <c r="N5711" i="4"/>
  <c r="N5715" i="4"/>
  <c r="N5719" i="4"/>
  <c r="N5723" i="4"/>
  <c r="N5727" i="4"/>
  <c r="N5731" i="4"/>
  <c r="N5735" i="4"/>
  <c r="N5739" i="4"/>
  <c r="N5743" i="4"/>
  <c r="N5747" i="4"/>
  <c r="N5751" i="4"/>
  <c r="N5755" i="4"/>
  <c r="N5759" i="4"/>
  <c r="N5763" i="4"/>
  <c r="N5767" i="4"/>
  <c r="N5771" i="4"/>
  <c r="N5775" i="4"/>
  <c r="N5779" i="4"/>
  <c r="N5783" i="4"/>
  <c r="N5787" i="4"/>
  <c r="N5791" i="4"/>
  <c r="N5795" i="4"/>
  <c r="N5799" i="4"/>
  <c r="N5803" i="4"/>
  <c r="N5807" i="4"/>
  <c r="N5811" i="4"/>
  <c r="N5815" i="4"/>
  <c r="N5819" i="4"/>
  <c r="N5823" i="4"/>
  <c r="N5827" i="4"/>
  <c r="N5831" i="4"/>
  <c r="N5835" i="4"/>
  <c r="N5839" i="4"/>
  <c r="N5843" i="4"/>
  <c r="N5847" i="4"/>
  <c r="N5851" i="4"/>
  <c r="N5855" i="4"/>
  <c r="N5859" i="4"/>
  <c r="N5863" i="4"/>
  <c r="N5867" i="4"/>
  <c r="N5871" i="4"/>
  <c r="N5875" i="4"/>
  <c r="N5879" i="4"/>
  <c r="N5883" i="4"/>
  <c r="N5887" i="4"/>
  <c r="N5891" i="4"/>
  <c r="N5895" i="4"/>
  <c r="N5899" i="4"/>
  <c r="N5903" i="4"/>
  <c r="N5907" i="4"/>
  <c r="N5911" i="4"/>
  <c r="N5915" i="4"/>
  <c r="N5919" i="4"/>
  <c r="N5923" i="4"/>
  <c r="N5927" i="4"/>
  <c r="N5931" i="4"/>
  <c r="N5935" i="4"/>
  <c r="N5939" i="4"/>
  <c r="N5943" i="4"/>
  <c r="N5947" i="4"/>
  <c r="N5951" i="4"/>
  <c r="N5955" i="4"/>
  <c r="N5959" i="4"/>
  <c r="N5963" i="4"/>
  <c r="N5967" i="4"/>
  <c r="N5971" i="4"/>
  <c r="N5975" i="4"/>
  <c r="N5979" i="4"/>
  <c r="N5983" i="4"/>
  <c r="N5987" i="4"/>
  <c r="N5991" i="4"/>
  <c r="N5995" i="4"/>
  <c r="N5999" i="4"/>
  <c r="N6003" i="4"/>
  <c r="N6007" i="4"/>
  <c r="N6011" i="4"/>
  <c r="N6015" i="4"/>
  <c r="N6019" i="4"/>
  <c r="N6023" i="4"/>
  <c r="N6027" i="4"/>
  <c r="N6031" i="4"/>
  <c r="N6035" i="4"/>
  <c r="N6039" i="4"/>
  <c r="N6043" i="4"/>
  <c r="N6047" i="4"/>
  <c r="N6051" i="4"/>
  <c r="N6055" i="4"/>
  <c r="N6059" i="4"/>
  <c r="N6063" i="4"/>
  <c r="N6067" i="4"/>
  <c r="N6071" i="4"/>
  <c r="N6075" i="4"/>
  <c r="N6079" i="4"/>
  <c r="N6083" i="4"/>
  <c r="N6087" i="4"/>
  <c r="N6091" i="4"/>
  <c r="N6095" i="4"/>
  <c r="N6099" i="4"/>
  <c r="N6103" i="4"/>
  <c r="N6107" i="4"/>
  <c r="N6111" i="4"/>
  <c r="N6115" i="4"/>
  <c r="N6119" i="4"/>
  <c r="N6123" i="4"/>
  <c r="N6127" i="4"/>
  <c r="N6131" i="4"/>
  <c r="N6135" i="4"/>
  <c r="N6139" i="4"/>
  <c r="N6143" i="4"/>
  <c r="N6147" i="4"/>
  <c r="N6151" i="4"/>
  <c r="N6155" i="4"/>
  <c r="N6159" i="4"/>
  <c r="N6163" i="4"/>
  <c r="N6167" i="4"/>
  <c r="N6171" i="4"/>
  <c r="N6175" i="4"/>
  <c r="N6179" i="4"/>
  <c r="N6183" i="4"/>
  <c r="N6187" i="4"/>
  <c r="N6191" i="4"/>
  <c r="N6195" i="4"/>
  <c r="N6199" i="4"/>
  <c r="N6203" i="4"/>
  <c r="N6207" i="4"/>
  <c r="N6211" i="4"/>
  <c r="N6215" i="4"/>
  <c r="N6219" i="4"/>
  <c r="N6223" i="4"/>
  <c r="N6227" i="4"/>
  <c r="N6231" i="4"/>
  <c r="N6235" i="4"/>
  <c r="N6239" i="4"/>
  <c r="N6243" i="4"/>
  <c r="N6247" i="4"/>
  <c r="N6251" i="4"/>
  <c r="N6255" i="4"/>
  <c r="N6259" i="4"/>
  <c r="N6263" i="4"/>
  <c r="N6267" i="4"/>
  <c r="N6271" i="4"/>
  <c r="N6275" i="4"/>
  <c r="N6279" i="4"/>
  <c r="N6283" i="4"/>
  <c r="N6287" i="4"/>
  <c r="N6291" i="4"/>
  <c r="N6295" i="4"/>
  <c r="N6299" i="4"/>
  <c r="N6303" i="4"/>
  <c r="N6307" i="4"/>
  <c r="N6311" i="4"/>
  <c r="N6315" i="4"/>
  <c r="N6319" i="4"/>
  <c r="N6323" i="4"/>
  <c r="N6327" i="4"/>
  <c r="N6331" i="4"/>
  <c r="N6335" i="4"/>
  <c r="N6339" i="4"/>
  <c r="N6343" i="4"/>
  <c r="N6347" i="4"/>
  <c r="N6351" i="4"/>
  <c r="N6355" i="4"/>
  <c r="N6359" i="4"/>
  <c r="N6363" i="4"/>
  <c r="N6367" i="4"/>
  <c r="N6371" i="4"/>
  <c r="N6375" i="4"/>
  <c r="N6379" i="4"/>
  <c r="N6383" i="4"/>
  <c r="N6387" i="4"/>
  <c r="N6391" i="4"/>
  <c r="N6395" i="4"/>
  <c r="N6399" i="4"/>
  <c r="N6403" i="4"/>
  <c r="N6407" i="4"/>
  <c r="N6411" i="4"/>
  <c r="N6415" i="4"/>
  <c r="N6419" i="4"/>
  <c r="N6423" i="4"/>
  <c r="N6427" i="4"/>
  <c r="N6431" i="4"/>
  <c r="N6435" i="4"/>
  <c r="N6439" i="4"/>
  <c r="N6443" i="4"/>
  <c r="N6447" i="4"/>
  <c r="N6451" i="4"/>
  <c r="N6455" i="4"/>
  <c r="N6459" i="4"/>
  <c r="N6463" i="4"/>
  <c r="N6467" i="4"/>
  <c r="N6471" i="4"/>
  <c r="N6475" i="4"/>
  <c r="M6475" i="4"/>
  <c r="N6479" i="4"/>
  <c r="M6479" i="4"/>
  <c r="N6483" i="4"/>
  <c r="M6483" i="4"/>
  <c r="N6487" i="4"/>
  <c r="M6487" i="4"/>
  <c r="N6491" i="4"/>
  <c r="M6491" i="4"/>
  <c r="N6499" i="4"/>
  <c r="M6499" i="4"/>
  <c r="N6503" i="4"/>
  <c r="M6503" i="4"/>
  <c r="N6507" i="4"/>
  <c r="M6507" i="4"/>
  <c r="N5536" i="4"/>
  <c r="N5540" i="4"/>
  <c r="N5544" i="4"/>
  <c r="N5548" i="4"/>
  <c r="N5552" i="4"/>
  <c r="N5556" i="4"/>
  <c r="N5560" i="4"/>
  <c r="N5564" i="4"/>
  <c r="N5568" i="4"/>
  <c r="N5572" i="4"/>
  <c r="N5576" i="4"/>
  <c r="N5580" i="4"/>
  <c r="N5584" i="4"/>
  <c r="N5588" i="4"/>
  <c r="N5592" i="4"/>
  <c r="N5596" i="4"/>
  <c r="N5600" i="4"/>
  <c r="N5604" i="4"/>
  <c r="N5608" i="4"/>
  <c r="N5612" i="4"/>
  <c r="N5616" i="4"/>
  <c r="N5620" i="4"/>
  <c r="N5624" i="4"/>
  <c r="N5628" i="4"/>
  <c r="N5632" i="4"/>
  <c r="N5636" i="4"/>
  <c r="N5640" i="4"/>
  <c r="N5644" i="4"/>
  <c r="N5648" i="4"/>
  <c r="N5652" i="4"/>
  <c r="N5656" i="4"/>
  <c r="N5660" i="4"/>
  <c r="N5664" i="4"/>
  <c r="N5668" i="4"/>
  <c r="N5672" i="4"/>
  <c r="N5676" i="4"/>
  <c r="N5680" i="4"/>
  <c r="N5684" i="4"/>
  <c r="N5688" i="4"/>
  <c r="N5692" i="4"/>
  <c r="N5696" i="4"/>
  <c r="N5700" i="4"/>
  <c r="N5704" i="4"/>
  <c r="N5708" i="4"/>
  <c r="N5712" i="4"/>
  <c r="N5716" i="4"/>
  <c r="N5720" i="4"/>
  <c r="N5724" i="4"/>
  <c r="N5728" i="4"/>
  <c r="N5732" i="4"/>
  <c r="N5736" i="4"/>
  <c r="N5740" i="4"/>
  <c r="N5744" i="4"/>
  <c r="N5748" i="4"/>
  <c r="N5752" i="4"/>
  <c r="N5756" i="4"/>
  <c r="N5760" i="4"/>
  <c r="N5764" i="4"/>
  <c r="N5768" i="4"/>
  <c r="N5772" i="4"/>
  <c r="N5776" i="4"/>
  <c r="N5780" i="4"/>
  <c r="N5784" i="4"/>
  <c r="N5788" i="4"/>
  <c r="N5792" i="4"/>
  <c r="N5796" i="4"/>
  <c r="N5800" i="4"/>
  <c r="N5804" i="4"/>
  <c r="N5808" i="4"/>
  <c r="N5812" i="4"/>
  <c r="N5816" i="4"/>
  <c r="N5820" i="4"/>
  <c r="N5824" i="4"/>
  <c r="N5828" i="4"/>
  <c r="N5832" i="4"/>
  <c r="N5836" i="4"/>
  <c r="N5840" i="4"/>
  <c r="N5844" i="4"/>
  <c r="N5848" i="4"/>
  <c r="N5852" i="4"/>
  <c r="N5856" i="4"/>
  <c r="N5860" i="4"/>
  <c r="N5864" i="4"/>
  <c r="N5868" i="4"/>
  <c r="N5872" i="4"/>
  <c r="N5876" i="4"/>
  <c r="N5880" i="4"/>
  <c r="N5884" i="4"/>
  <c r="N5888" i="4"/>
  <c r="N5892" i="4"/>
  <c r="N5896" i="4"/>
  <c r="N5900" i="4"/>
  <c r="N5904" i="4"/>
  <c r="N5908" i="4"/>
  <c r="N5912" i="4"/>
  <c r="N5916" i="4"/>
  <c r="N5920" i="4"/>
  <c r="N5924" i="4"/>
  <c r="N5928" i="4"/>
  <c r="N5932" i="4"/>
  <c r="N5936" i="4"/>
  <c r="N5940" i="4"/>
  <c r="N5944" i="4"/>
  <c r="N5948" i="4"/>
  <c r="N5952" i="4"/>
  <c r="N5956" i="4"/>
  <c r="N5960" i="4"/>
  <c r="N5964" i="4"/>
  <c r="N5968" i="4"/>
  <c r="N5972" i="4"/>
  <c r="N5976" i="4"/>
  <c r="N5980" i="4"/>
  <c r="N5984" i="4"/>
  <c r="N5988" i="4"/>
  <c r="N5992" i="4"/>
  <c r="N5996" i="4"/>
  <c r="N6000" i="4"/>
  <c r="N6004" i="4"/>
  <c r="N6008" i="4"/>
  <c r="N6012" i="4"/>
  <c r="N6016" i="4"/>
  <c r="N6020" i="4"/>
  <c r="N6024" i="4"/>
  <c r="N6028" i="4"/>
  <c r="N6032" i="4"/>
  <c r="N6036" i="4"/>
  <c r="N6040" i="4"/>
  <c r="N6044" i="4"/>
  <c r="N6048" i="4"/>
  <c r="N6052" i="4"/>
  <c r="N6056" i="4"/>
  <c r="N6060" i="4"/>
  <c r="N6064" i="4"/>
  <c r="N6068" i="4"/>
  <c r="N6072" i="4"/>
  <c r="N6076" i="4"/>
  <c r="N6080" i="4"/>
  <c r="N6084" i="4"/>
  <c r="N6088" i="4"/>
  <c r="N6092" i="4"/>
  <c r="N6096" i="4"/>
  <c r="N6100" i="4"/>
  <c r="N6104" i="4"/>
  <c r="N6108" i="4"/>
  <c r="N6112" i="4"/>
  <c r="N6116" i="4"/>
  <c r="N6120" i="4"/>
  <c r="N6124" i="4"/>
  <c r="N6128" i="4"/>
  <c r="N6132" i="4"/>
  <c r="N6136" i="4"/>
  <c r="N6140" i="4"/>
  <c r="N6144" i="4"/>
  <c r="N6148" i="4"/>
  <c r="N6152" i="4"/>
  <c r="N6156" i="4"/>
  <c r="N6160" i="4"/>
  <c r="N6164" i="4"/>
  <c r="N6168" i="4"/>
  <c r="N6172" i="4"/>
  <c r="N6176" i="4"/>
  <c r="N6180" i="4"/>
  <c r="N6184" i="4"/>
  <c r="N6188" i="4"/>
  <c r="N6192" i="4"/>
  <c r="N6196" i="4"/>
  <c r="N6200" i="4"/>
  <c r="N6204" i="4"/>
  <c r="N6208" i="4"/>
  <c r="N6212" i="4"/>
  <c r="N6216" i="4"/>
  <c r="N6220" i="4"/>
  <c r="N6224" i="4"/>
  <c r="N6228" i="4"/>
  <c r="N6232" i="4"/>
  <c r="N6236" i="4"/>
  <c r="N6240" i="4"/>
  <c r="N6244" i="4"/>
  <c r="N6248" i="4"/>
  <c r="N6252" i="4"/>
  <c r="N6256" i="4"/>
  <c r="N6260" i="4"/>
  <c r="N6264" i="4"/>
  <c r="N6268" i="4"/>
  <c r="N6272" i="4"/>
  <c r="N6276" i="4"/>
  <c r="N6280" i="4"/>
  <c r="N6284" i="4"/>
  <c r="N6288" i="4"/>
  <c r="N6292" i="4"/>
  <c r="N6296" i="4"/>
  <c r="N6300" i="4"/>
  <c r="N6304" i="4"/>
  <c r="N6308" i="4"/>
  <c r="N6312" i="4"/>
  <c r="N6316" i="4"/>
  <c r="N6320" i="4"/>
  <c r="N6324" i="4"/>
  <c r="N6328" i="4"/>
  <c r="N6332" i="4"/>
  <c r="N6336" i="4"/>
  <c r="N6340" i="4"/>
  <c r="N6344" i="4"/>
  <c r="N6348" i="4"/>
  <c r="N6352" i="4"/>
  <c r="N6356" i="4"/>
  <c r="N6360" i="4"/>
  <c r="N6364" i="4"/>
  <c r="N6368" i="4"/>
  <c r="N6372" i="4"/>
  <c r="N6376" i="4"/>
  <c r="N6380" i="4"/>
  <c r="N6384" i="4"/>
  <c r="N6388" i="4"/>
  <c r="N6392" i="4"/>
  <c r="N6396" i="4"/>
  <c r="N6400" i="4"/>
  <c r="N6404" i="4"/>
  <c r="N6408" i="4"/>
  <c r="N6412" i="4"/>
  <c r="N6416" i="4"/>
  <c r="N6420" i="4"/>
  <c r="N6424" i="4"/>
  <c r="N6428" i="4"/>
  <c r="N6432" i="4"/>
  <c r="N6436" i="4"/>
  <c r="N6440" i="4"/>
  <c r="N6444" i="4"/>
  <c r="N6448" i="4"/>
  <c r="N6452" i="4"/>
  <c r="N6456" i="4"/>
  <c r="N6460" i="4"/>
  <c r="N6464" i="4"/>
  <c r="N6468" i="4"/>
  <c r="N6472" i="4"/>
  <c r="N6476" i="4"/>
  <c r="M6476" i="4"/>
  <c r="N6480" i="4"/>
  <c r="M6480" i="4"/>
  <c r="N6484" i="4"/>
  <c r="M6484" i="4"/>
  <c r="N6488" i="4"/>
  <c r="M6488" i="4"/>
  <c r="N6492" i="4"/>
  <c r="M6492" i="4"/>
  <c r="N6496" i="4"/>
  <c r="M6496" i="4"/>
  <c r="N6500" i="4"/>
  <c r="M6500" i="4"/>
  <c r="N6504" i="4"/>
  <c r="M6504" i="4"/>
  <c r="N6508" i="4"/>
  <c r="M6508" i="4"/>
  <c r="N5533" i="4"/>
  <c r="N5537" i="4"/>
  <c r="N5541" i="4"/>
  <c r="N5545" i="4"/>
  <c r="N5549" i="4"/>
  <c r="N5553" i="4"/>
  <c r="N5557" i="4"/>
  <c r="N5561" i="4"/>
  <c r="N5565" i="4"/>
  <c r="N5569" i="4"/>
  <c r="N5573" i="4"/>
  <c r="N5577" i="4"/>
  <c r="N5581" i="4"/>
  <c r="N5585" i="4"/>
  <c r="N5589" i="4"/>
  <c r="N5593" i="4"/>
  <c r="N5597" i="4"/>
  <c r="N5601" i="4"/>
  <c r="N5605" i="4"/>
  <c r="N5609" i="4"/>
  <c r="N5613" i="4"/>
  <c r="N5617" i="4"/>
  <c r="N5621" i="4"/>
  <c r="N5625" i="4"/>
  <c r="N5629" i="4"/>
  <c r="N5633" i="4"/>
  <c r="N5637" i="4"/>
  <c r="N5641" i="4"/>
  <c r="N5645" i="4"/>
  <c r="N5649" i="4"/>
  <c r="N5653" i="4"/>
  <c r="N5657" i="4"/>
  <c r="N5661" i="4"/>
  <c r="N5665" i="4"/>
  <c r="N5669" i="4"/>
  <c r="N5673" i="4"/>
  <c r="N5677" i="4"/>
  <c r="N5681" i="4"/>
  <c r="N5685" i="4"/>
  <c r="N5689" i="4"/>
  <c r="N5693" i="4"/>
  <c r="N5697" i="4"/>
  <c r="N5701" i="4"/>
  <c r="N5705" i="4"/>
  <c r="N5709" i="4"/>
  <c r="N5713" i="4"/>
  <c r="N5717" i="4"/>
  <c r="N5721" i="4"/>
  <c r="N5725" i="4"/>
  <c r="N5729" i="4"/>
  <c r="N5733" i="4"/>
  <c r="N5737" i="4"/>
  <c r="N5741" i="4"/>
  <c r="N5745" i="4"/>
  <c r="N5749" i="4"/>
  <c r="N5753" i="4"/>
  <c r="N5757" i="4"/>
  <c r="N5761" i="4"/>
  <c r="N5765" i="4"/>
  <c r="N5769" i="4"/>
  <c r="N5773" i="4"/>
  <c r="N5777" i="4"/>
  <c r="N5781" i="4"/>
  <c r="N5785" i="4"/>
  <c r="N5789" i="4"/>
  <c r="N5793" i="4"/>
  <c r="N5797" i="4"/>
  <c r="N5801" i="4"/>
  <c r="N5805" i="4"/>
  <c r="N5809" i="4"/>
  <c r="N5813" i="4"/>
  <c r="N5817" i="4"/>
  <c r="N5821" i="4"/>
  <c r="N5825" i="4"/>
  <c r="N5829" i="4"/>
  <c r="N5833" i="4"/>
  <c r="N5837" i="4"/>
  <c r="N5841" i="4"/>
  <c r="N5845" i="4"/>
  <c r="N5849" i="4"/>
  <c r="N5853" i="4"/>
  <c r="N5857" i="4"/>
  <c r="N5861" i="4"/>
  <c r="N5865" i="4"/>
  <c r="N5869" i="4"/>
  <c r="N5873" i="4"/>
  <c r="N5877" i="4"/>
  <c r="N5881" i="4"/>
  <c r="N5885" i="4"/>
  <c r="N5889" i="4"/>
  <c r="N5893" i="4"/>
  <c r="N5897" i="4"/>
  <c r="N5901" i="4"/>
  <c r="N5905" i="4"/>
  <c r="N5909" i="4"/>
  <c r="N5913" i="4"/>
  <c r="N5917" i="4"/>
  <c r="N5921" i="4"/>
  <c r="N5925" i="4"/>
  <c r="N5929" i="4"/>
  <c r="N5933" i="4"/>
  <c r="N5937" i="4"/>
  <c r="N5941" i="4"/>
  <c r="N5945" i="4"/>
  <c r="N5949" i="4"/>
  <c r="N5953" i="4"/>
  <c r="N5957" i="4"/>
  <c r="N5961" i="4"/>
  <c r="N5965" i="4"/>
  <c r="N5969" i="4"/>
  <c r="N5973" i="4"/>
  <c r="N5977" i="4"/>
  <c r="N5981" i="4"/>
  <c r="N5985" i="4"/>
  <c r="N5989" i="4"/>
  <c r="N5993" i="4"/>
  <c r="N5997" i="4"/>
  <c r="N6001" i="4"/>
  <c r="N6005" i="4"/>
  <c r="N6009" i="4"/>
  <c r="N6013" i="4"/>
  <c r="N6017" i="4"/>
  <c r="N6021" i="4"/>
  <c r="N6025" i="4"/>
  <c r="N6029" i="4"/>
  <c r="N6033" i="4"/>
  <c r="N6037" i="4"/>
  <c r="N6041" i="4"/>
  <c r="N6045" i="4"/>
  <c r="N6049" i="4"/>
  <c r="N6053" i="4"/>
  <c r="N6057" i="4"/>
  <c r="N6061" i="4"/>
  <c r="N6065" i="4"/>
  <c r="N6069" i="4"/>
  <c r="N6073" i="4"/>
  <c r="N6077" i="4"/>
  <c r="N6081" i="4"/>
  <c r="N6085" i="4"/>
  <c r="N6089" i="4"/>
  <c r="N6093" i="4"/>
  <c r="N6097" i="4"/>
  <c r="N6101" i="4"/>
  <c r="N6105" i="4"/>
  <c r="N6109" i="4"/>
  <c r="N6113" i="4"/>
  <c r="N6117" i="4"/>
  <c r="N6121" i="4"/>
  <c r="N6125" i="4"/>
  <c r="N6129" i="4"/>
  <c r="N6133" i="4"/>
  <c r="N6137" i="4"/>
  <c r="N6141" i="4"/>
  <c r="N6145" i="4"/>
  <c r="N6149" i="4"/>
  <c r="N6153" i="4"/>
  <c r="N6157" i="4"/>
  <c r="N6161" i="4"/>
  <c r="N6165" i="4"/>
  <c r="N6169" i="4"/>
  <c r="N6173" i="4"/>
  <c r="N6177" i="4"/>
  <c r="N6181" i="4"/>
  <c r="N6185" i="4"/>
  <c r="N6189" i="4"/>
  <c r="N6193" i="4"/>
  <c r="N6197" i="4"/>
  <c r="N6201" i="4"/>
  <c r="N6205" i="4"/>
  <c r="N6209" i="4"/>
  <c r="N6213" i="4"/>
  <c r="N6217" i="4"/>
  <c r="N6221" i="4"/>
  <c r="N6225" i="4"/>
  <c r="N6229" i="4"/>
  <c r="N6233" i="4"/>
  <c r="N6237" i="4"/>
  <c r="N6241" i="4"/>
  <c r="N6245" i="4"/>
  <c r="N6249" i="4"/>
  <c r="N6253" i="4"/>
  <c r="N6257" i="4"/>
  <c r="N6261" i="4"/>
  <c r="N6265" i="4"/>
  <c r="N6269" i="4"/>
  <c r="N6273" i="4"/>
  <c r="N6277" i="4"/>
  <c r="N6281" i="4"/>
  <c r="N6285" i="4"/>
  <c r="N6289" i="4"/>
  <c r="N6293" i="4"/>
  <c r="N6297" i="4"/>
  <c r="N6301" i="4"/>
  <c r="N6305" i="4"/>
  <c r="N6309" i="4"/>
  <c r="N6313" i="4"/>
  <c r="N6317" i="4"/>
  <c r="N6321" i="4"/>
  <c r="N6325" i="4"/>
  <c r="N6329" i="4"/>
  <c r="N6333" i="4"/>
  <c r="N6337" i="4"/>
  <c r="N6341" i="4"/>
  <c r="N6345" i="4"/>
  <c r="N6349" i="4"/>
  <c r="N6353" i="4"/>
  <c r="N6357" i="4"/>
  <c r="N6361" i="4"/>
  <c r="N6365" i="4"/>
  <c r="N6369" i="4"/>
  <c r="N6373" i="4"/>
  <c r="N6377" i="4"/>
  <c r="N6381" i="4"/>
  <c r="N6385" i="4"/>
  <c r="N6389" i="4"/>
  <c r="N6393" i="4"/>
  <c r="N6397" i="4"/>
  <c r="N6401" i="4"/>
  <c r="N6405" i="4"/>
  <c r="N6409" i="4"/>
  <c r="N6413" i="4"/>
  <c r="N6417" i="4"/>
  <c r="N6421" i="4"/>
  <c r="N6425" i="4"/>
  <c r="N6429" i="4"/>
  <c r="N6433" i="4"/>
  <c r="N6437" i="4"/>
  <c r="N6441" i="4"/>
  <c r="N6445" i="4"/>
  <c r="N6449" i="4"/>
  <c r="N6453" i="4"/>
  <c r="N6457" i="4"/>
  <c r="N6461" i="4"/>
  <c r="N6465" i="4"/>
  <c r="N6469" i="4"/>
  <c r="N6473" i="4"/>
  <c r="M6473" i="4"/>
  <c r="N6477" i="4"/>
  <c r="M6477" i="4"/>
  <c r="N6481" i="4"/>
  <c r="M6481" i="4"/>
  <c r="N6485" i="4"/>
  <c r="M6485" i="4"/>
  <c r="N6489" i="4"/>
  <c r="M6489" i="4"/>
  <c r="N6493" i="4"/>
  <c r="M6493" i="4"/>
  <c r="N6497" i="4"/>
  <c r="M6497" i="4"/>
  <c r="N6501" i="4"/>
  <c r="M6501" i="4"/>
  <c r="N6505" i="4"/>
  <c r="M6505" i="4"/>
  <c r="S348" i="7"/>
  <c r="R348" i="7"/>
  <c r="Q348" i="7"/>
  <c r="S347" i="7"/>
  <c r="R347" i="7"/>
  <c r="Q347" i="7"/>
  <c r="S346" i="7"/>
  <c r="R346" i="7"/>
  <c r="Q346" i="7"/>
  <c r="S345" i="7"/>
  <c r="R345" i="7"/>
  <c r="Q345" i="7"/>
  <c r="S344" i="7"/>
  <c r="R344" i="7"/>
  <c r="Q344" i="7"/>
  <c r="S343" i="7"/>
  <c r="R343" i="7"/>
  <c r="Q343" i="7"/>
  <c r="S342" i="7"/>
  <c r="R342" i="7"/>
  <c r="Q342" i="7"/>
  <c r="S341" i="7"/>
  <c r="R341" i="7"/>
  <c r="Q341" i="7"/>
  <c r="S340" i="7"/>
  <c r="R340" i="7"/>
  <c r="Q340" i="7"/>
  <c r="S339" i="7"/>
  <c r="R339" i="7"/>
  <c r="Q339" i="7"/>
  <c r="S338" i="7"/>
  <c r="R338" i="7"/>
  <c r="Q338" i="7"/>
  <c r="S337" i="7"/>
  <c r="R337" i="7"/>
  <c r="Q337" i="7"/>
  <c r="S336" i="7"/>
  <c r="R336" i="7"/>
  <c r="Q336" i="7"/>
  <c r="S335" i="7"/>
  <c r="R335" i="7"/>
  <c r="Q335" i="7"/>
  <c r="S334" i="7"/>
  <c r="R334" i="7"/>
  <c r="Q334" i="7"/>
  <c r="S333" i="7"/>
  <c r="R333" i="7"/>
  <c r="Q333" i="7"/>
  <c r="S332" i="7"/>
  <c r="R332" i="7"/>
  <c r="Q332" i="7"/>
  <c r="S331" i="7"/>
  <c r="R331" i="7"/>
  <c r="Q331" i="7"/>
  <c r="S330" i="7"/>
  <c r="R330" i="7"/>
  <c r="Q330" i="7"/>
  <c r="S329" i="7"/>
  <c r="R329" i="7"/>
  <c r="Q329" i="7"/>
  <c r="S328" i="7"/>
  <c r="R328" i="7"/>
  <c r="Q328" i="7"/>
  <c r="S327" i="7"/>
  <c r="R327" i="7"/>
  <c r="Q327" i="7"/>
  <c r="S326" i="7"/>
  <c r="R326" i="7"/>
  <c r="Q326" i="7"/>
  <c r="S325" i="7"/>
  <c r="R325" i="7"/>
  <c r="Q325" i="7"/>
  <c r="S324" i="7"/>
  <c r="R324" i="7"/>
  <c r="Q324" i="7"/>
  <c r="S323" i="7"/>
  <c r="R323" i="7"/>
  <c r="Q323" i="7"/>
  <c r="S322" i="7"/>
  <c r="R322" i="7"/>
  <c r="Q322" i="7"/>
  <c r="S321" i="7"/>
  <c r="R321" i="7"/>
  <c r="Q321" i="7"/>
  <c r="S320" i="7"/>
  <c r="R320" i="7"/>
  <c r="Q320" i="7"/>
  <c r="S319" i="7"/>
  <c r="R319" i="7"/>
  <c r="Q319" i="7"/>
  <c r="S318" i="7"/>
  <c r="R318" i="7"/>
  <c r="Q318" i="7"/>
  <c r="S317" i="7"/>
  <c r="R317" i="7"/>
  <c r="Q317" i="7"/>
  <c r="S316" i="7"/>
  <c r="R316" i="7"/>
  <c r="Q316" i="7"/>
  <c r="S315" i="7"/>
  <c r="R315" i="7"/>
  <c r="Q315" i="7"/>
  <c r="S314" i="7"/>
  <c r="R314" i="7"/>
  <c r="Q314" i="7"/>
  <c r="S313" i="7"/>
  <c r="R313" i="7"/>
  <c r="Q313" i="7"/>
  <c r="S312" i="7"/>
  <c r="R312" i="7"/>
  <c r="Q312" i="7"/>
  <c r="S311" i="7"/>
  <c r="R311" i="7"/>
  <c r="Q311" i="7"/>
  <c r="S310" i="7"/>
  <c r="R310" i="7"/>
  <c r="Q310" i="7"/>
  <c r="S309" i="7"/>
  <c r="R309" i="7"/>
  <c r="Q309" i="7"/>
  <c r="S308" i="7"/>
  <c r="R308" i="7"/>
  <c r="Q308" i="7"/>
  <c r="S307" i="7"/>
  <c r="R307" i="7"/>
  <c r="Q307" i="7"/>
  <c r="S306" i="7"/>
  <c r="R306" i="7"/>
  <c r="Q306" i="7"/>
  <c r="S305" i="7"/>
  <c r="R305" i="7"/>
  <c r="Q305" i="7"/>
  <c r="S304" i="7"/>
  <c r="R304" i="7"/>
  <c r="Q304" i="7"/>
  <c r="S303" i="7"/>
  <c r="R303" i="7"/>
  <c r="Q303" i="7"/>
  <c r="S302" i="7"/>
  <c r="R302" i="7"/>
  <c r="Q302" i="7"/>
  <c r="S301" i="7"/>
  <c r="R301" i="7"/>
  <c r="Q301" i="7"/>
  <c r="S300" i="7"/>
  <c r="R300" i="7"/>
  <c r="Q300" i="7"/>
  <c r="S299" i="7"/>
  <c r="R299" i="7"/>
  <c r="Q299" i="7"/>
  <c r="S298" i="7"/>
  <c r="R298" i="7"/>
  <c r="Q298" i="7"/>
  <c r="S297" i="7"/>
  <c r="R297" i="7"/>
  <c r="Q297" i="7"/>
  <c r="S296" i="7"/>
  <c r="R296" i="7"/>
  <c r="Q296" i="7"/>
  <c r="S295" i="7"/>
  <c r="R295" i="7"/>
  <c r="Q295" i="7"/>
  <c r="S294" i="7"/>
  <c r="R294" i="7"/>
  <c r="Q294" i="7"/>
  <c r="S293" i="7"/>
  <c r="R293" i="7"/>
  <c r="Q293" i="7"/>
  <c r="S292" i="7"/>
  <c r="R292" i="7"/>
  <c r="Q292" i="7"/>
  <c r="S291" i="7"/>
  <c r="R291" i="7"/>
  <c r="Q291" i="7"/>
  <c r="S290" i="7"/>
  <c r="R290" i="7"/>
  <c r="Q290" i="7"/>
  <c r="S289" i="7"/>
  <c r="R289" i="7"/>
  <c r="Q289" i="7"/>
  <c r="S288" i="7"/>
  <c r="R288" i="7"/>
  <c r="Q288" i="7"/>
  <c r="S287" i="7"/>
  <c r="R287" i="7"/>
  <c r="Q287" i="7"/>
  <c r="S286" i="7"/>
  <c r="R286" i="7"/>
  <c r="Q286" i="7"/>
  <c r="S285" i="7"/>
  <c r="R285" i="7"/>
  <c r="Q285" i="7"/>
  <c r="S284" i="7"/>
  <c r="R284" i="7"/>
  <c r="Q284" i="7"/>
  <c r="S283" i="7"/>
  <c r="R283" i="7"/>
  <c r="Q283" i="7"/>
  <c r="S282" i="7"/>
  <c r="R282" i="7"/>
  <c r="Q282" i="7"/>
  <c r="S281" i="7"/>
  <c r="R281" i="7"/>
  <c r="Q281" i="7"/>
  <c r="S280" i="7"/>
  <c r="R280" i="7"/>
  <c r="Q280" i="7"/>
  <c r="S279" i="7"/>
  <c r="R279" i="7"/>
  <c r="Q279" i="7"/>
  <c r="S278" i="7"/>
  <c r="R278" i="7"/>
  <c r="Q278" i="7"/>
  <c r="S277" i="7"/>
  <c r="R277" i="7"/>
  <c r="Q277" i="7"/>
  <c r="S276" i="7"/>
  <c r="R276" i="7"/>
  <c r="Q276" i="7"/>
  <c r="S275" i="7"/>
  <c r="R275" i="7"/>
  <c r="Q275" i="7"/>
  <c r="S274" i="7"/>
  <c r="R274" i="7"/>
  <c r="Q274" i="7"/>
  <c r="S273" i="7"/>
  <c r="R273" i="7"/>
  <c r="Q273" i="7"/>
  <c r="S272" i="7"/>
  <c r="R272" i="7"/>
  <c r="Q272" i="7"/>
  <c r="S271" i="7"/>
  <c r="R271" i="7"/>
  <c r="Q271" i="7"/>
  <c r="S270" i="7"/>
  <c r="R270" i="7"/>
  <c r="Q270" i="7"/>
  <c r="S269" i="7"/>
  <c r="R269" i="7"/>
  <c r="Q269" i="7"/>
  <c r="S268" i="7"/>
  <c r="R268" i="7"/>
  <c r="Q268" i="7"/>
  <c r="S267" i="7"/>
  <c r="R267" i="7"/>
  <c r="Q267" i="7"/>
  <c r="S266" i="7"/>
  <c r="R266" i="7"/>
  <c r="Q266" i="7"/>
  <c r="S265" i="7"/>
  <c r="R265" i="7"/>
  <c r="Q265" i="7"/>
  <c r="S264" i="7"/>
  <c r="R264" i="7"/>
  <c r="Q264" i="7"/>
  <c r="S263" i="7"/>
  <c r="R263" i="7"/>
  <c r="Q263" i="7"/>
  <c r="S262" i="7"/>
  <c r="R262" i="7"/>
  <c r="Q262" i="7"/>
  <c r="S261" i="7"/>
  <c r="R261" i="7"/>
  <c r="Q261" i="7"/>
  <c r="S260" i="7"/>
  <c r="R260" i="7"/>
  <c r="Q260" i="7"/>
  <c r="S259" i="7"/>
  <c r="R259" i="7"/>
  <c r="Q259" i="7"/>
  <c r="S258" i="7"/>
  <c r="R258" i="7"/>
  <c r="Q258" i="7"/>
  <c r="S257" i="7"/>
  <c r="R257" i="7"/>
  <c r="Q257" i="7"/>
  <c r="S256" i="7"/>
  <c r="R256" i="7"/>
  <c r="Q256" i="7"/>
  <c r="S255" i="7"/>
  <c r="R255" i="7"/>
  <c r="Q255" i="7"/>
  <c r="S254" i="7"/>
  <c r="R254" i="7"/>
  <c r="Q254" i="7"/>
  <c r="S253" i="7"/>
  <c r="R253" i="7"/>
  <c r="Q253" i="7"/>
  <c r="S252" i="7"/>
  <c r="R252" i="7"/>
  <c r="Q252" i="7"/>
  <c r="S251" i="7"/>
  <c r="R251" i="7"/>
  <c r="Q251" i="7"/>
  <c r="S250" i="7"/>
  <c r="R250" i="7"/>
  <c r="Q250" i="7"/>
  <c r="S249" i="7"/>
  <c r="R249" i="7"/>
  <c r="Q249" i="7"/>
  <c r="S248" i="7"/>
  <c r="R248" i="7"/>
  <c r="Q248" i="7"/>
  <c r="S247" i="7"/>
  <c r="R247" i="7"/>
  <c r="Q247" i="7"/>
  <c r="S246" i="7"/>
  <c r="R246" i="7"/>
  <c r="Q246" i="7"/>
  <c r="S245" i="7"/>
  <c r="R245" i="7"/>
  <c r="Q245" i="7"/>
  <c r="S244" i="7"/>
  <c r="R244" i="7"/>
  <c r="Q244" i="7"/>
  <c r="S243" i="7"/>
  <c r="R243" i="7"/>
  <c r="Q243" i="7"/>
  <c r="S242" i="7"/>
  <c r="R242" i="7"/>
  <c r="Q242" i="7"/>
  <c r="S241" i="7"/>
  <c r="R241" i="7"/>
  <c r="Q241" i="7"/>
  <c r="S240" i="7"/>
  <c r="R240" i="7"/>
  <c r="Q240" i="7"/>
  <c r="S239" i="7"/>
  <c r="R239" i="7"/>
  <c r="Q239" i="7"/>
  <c r="S238" i="7"/>
  <c r="R238" i="7"/>
  <c r="Q238" i="7"/>
  <c r="S237" i="7"/>
  <c r="R237" i="7"/>
  <c r="Q237" i="7"/>
  <c r="S236" i="7"/>
  <c r="R236" i="7"/>
  <c r="Q236" i="7"/>
  <c r="S235" i="7"/>
  <c r="R235" i="7"/>
  <c r="Q235" i="7"/>
  <c r="S234" i="7"/>
  <c r="R234" i="7"/>
  <c r="Q234" i="7"/>
  <c r="S233" i="7"/>
  <c r="R233" i="7"/>
  <c r="Q233" i="7"/>
  <c r="S232" i="7"/>
  <c r="R232" i="7"/>
  <c r="Q232" i="7"/>
  <c r="S231" i="7"/>
  <c r="R231" i="7"/>
  <c r="Q231" i="7"/>
  <c r="S230" i="7"/>
  <c r="R230" i="7"/>
  <c r="Q230" i="7"/>
  <c r="S229" i="7"/>
  <c r="R229" i="7"/>
  <c r="Q229" i="7"/>
  <c r="S228" i="7"/>
  <c r="R228" i="7"/>
  <c r="Q228" i="7"/>
  <c r="S227" i="7"/>
  <c r="R227" i="7"/>
  <c r="Q227" i="7"/>
  <c r="S226" i="7"/>
  <c r="R226" i="7"/>
  <c r="Q226" i="7"/>
  <c r="S225" i="7"/>
  <c r="R225" i="7"/>
  <c r="Q225" i="7"/>
  <c r="S224" i="7"/>
  <c r="R224" i="7"/>
  <c r="Q224" i="7"/>
  <c r="S223" i="7"/>
  <c r="R223" i="7"/>
  <c r="Q223" i="7"/>
  <c r="S222" i="7"/>
  <c r="R222" i="7"/>
  <c r="Q222" i="7"/>
  <c r="S221" i="7"/>
  <c r="R221" i="7"/>
  <c r="Q221" i="7"/>
  <c r="S220" i="7"/>
  <c r="R220" i="7"/>
  <c r="Q220" i="7"/>
  <c r="S219" i="7"/>
  <c r="R219" i="7"/>
  <c r="Q219" i="7"/>
  <c r="S218" i="7"/>
  <c r="R218" i="7"/>
  <c r="Q218" i="7"/>
  <c r="S217" i="7"/>
  <c r="R217" i="7"/>
  <c r="Q217" i="7"/>
  <c r="S216" i="7"/>
  <c r="R216" i="7"/>
  <c r="Q216" i="7"/>
  <c r="S215" i="7"/>
  <c r="R215" i="7"/>
  <c r="Q215" i="7"/>
  <c r="S214" i="7"/>
  <c r="R214" i="7"/>
  <c r="Q214" i="7"/>
  <c r="S213" i="7"/>
  <c r="R213" i="7"/>
  <c r="Q213" i="7"/>
  <c r="S212" i="7"/>
  <c r="R212" i="7"/>
  <c r="Q212" i="7"/>
  <c r="S211" i="7"/>
  <c r="R211" i="7"/>
  <c r="Q211" i="7"/>
  <c r="S210" i="7"/>
  <c r="R210" i="7"/>
  <c r="Q210" i="7"/>
  <c r="S209" i="7"/>
  <c r="R209" i="7"/>
  <c r="Q209" i="7"/>
  <c r="S208" i="7"/>
  <c r="R208" i="7"/>
  <c r="Q208" i="7"/>
  <c r="S207" i="7"/>
  <c r="R207" i="7"/>
  <c r="Q207" i="7"/>
  <c r="S206" i="7"/>
  <c r="R206" i="7"/>
  <c r="Q206" i="7"/>
  <c r="S205" i="7"/>
  <c r="R205" i="7"/>
  <c r="Q205" i="7"/>
  <c r="S204" i="7"/>
  <c r="R204" i="7"/>
  <c r="Q204" i="7"/>
  <c r="S203" i="7"/>
  <c r="R203" i="7"/>
  <c r="Q203" i="7"/>
  <c r="S202" i="7"/>
  <c r="R202" i="7"/>
  <c r="Q202" i="7"/>
  <c r="S201" i="7"/>
  <c r="R201" i="7"/>
  <c r="Q201" i="7"/>
  <c r="S200" i="7"/>
  <c r="R200" i="7"/>
  <c r="Q200" i="7"/>
  <c r="S199" i="7"/>
  <c r="R199" i="7"/>
  <c r="Q199" i="7"/>
  <c r="S198" i="7"/>
  <c r="R198" i="7"/>
  <c r="Q198" i="7"/>
  <c r="S197" i="7"/>
  <c r="R197" i="7"/>
  <c r="Q197" i="7"/>
  <c r="S196" i="7"/>
  <c r="R196" i="7"/>
  <c r="Q196" i="7"/>
  <c r="S195" i="7"/>
  <c r="R195" i="7"/>
  <c r="Q195" i="7"/>
  <c r="S194" i="7"/>
  <c r="R194" i="7"/>
  <c r="Q194" i="7"/>
  <c r="S193" i="7"/>
  <c r="R193" i="7"/>
  <c r="Q193" i="7"/>
  <c r="S192" i="7"/>
  <c r="R192" i="7"/>
  <c r="Q192" i="7"/>
  <c r="S191" i="7"/>
  <c r="R191" i="7"/>
  <c r="Q191" i="7"/>
  <c r="S190" i="7"/>
  <c r="R190" i="7"/>
  <c r="Q190" i="7"/>
  <c r="S189" i="7"/>
  <c r="R189" i="7"/>
  <c r="Q189" i="7"/>
  <c r="S188" i="7"/>
  <c r="R188" i="7"/>
  <c r="Q188" i="7"/>
  <c r="S187" i="7"/>
  <c r="R187" i="7"/>
  <c r="Q187" i="7"/>
  <c r="S186" i="7"/>
  <c r="R186" i="7"/>
  <c r="Q186" i="7"/>
  <c r="S185" i="7"/>
  <c r="R185" i="7"/>
  <c r="Q185" i="7"/>
  <c r="S184" i="7"/>
  <c r="R184" i="7"/>
  <c r="Q184" i="7"/>
  <c r="S183" i="7"/>
  <c r="R183" i="7"/>
  <c r="Q183" i="7"/>
  <c r="S182" i="7"/>
  <c r="R182" i="7"/>
  <c r="Q182" i="7"/>
  <c r="S181" i="7"/>
  <c r="R181" i="7"/>
  <c r="Q181" i="7"/>
  <c r="S180" i="7"/>
  <c r="R180" i="7"/>
  <c r="Q180" i="7"/>
  <c r="S179" i="7"/>
  <c r="R179" i="7"/>
  <c r="Q179" i="7"/>
  <c r="S178" i="7"/>
  <c r="R178" i="7"/>
  <c r="Q178" i="7"/>
  <c r="S177" i="7"/>
  <c r="R177" i="7"/>
  <c r="Q177" i="7"/>
  <c r="S176" i="7"/>
  <c r="R176" i="7"/>
  <c r="Q176" i="7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9" i="7"/>
  <c r="R139" i="7"/>
  <c r="Q139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B26" i="1" s="1"/>
  <c r="E18" i="3" s="1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S7" i="7"/>
  <c r="R7" i="7"/>
  <c r="Q7" i="7"/>
  <c r="S6" i="7"/>
  <c r="R6" i="7"/>
  <c r="Q6" i="7"/>
  <c r="S5" i="7"/>
  <c r="R5" i="7"/>
  <c r="Q5" i="7"/>
  <c r="S4" i="7"/>
  <c r="R4" i="7"/>
  <c r="Q4" i="7"/>
  <c r="S3" i="7"/>
  <c r="R3" i="7"/>
  <c r="Q3" i="7"/>
  <c r="B44" i="1" s="1"/>
  <c r="E27" i="3" s="1"/>
  <c r="S2" i="7"/>
  <c r="R2" i="7"/>
  <c r="Q2" i="7"/>
  <c r="BO4" i="6"/>
  <c r="AC4" i="6"/>
  <c r="BP3" i="6"/>
  <c r="AP3" i="6"/>
  <c r="AD3" i="6"/>
  <c r="C3" i="6"/>
  <c r="BE2" i="6"/>
  <c r="C2" i="6"/>
  <c r="E35" i="3"/>
  <c r="B35" i="3"/>
  <c r="F34" i="3"/>
  <c r="D34" i="3"/>
  <c r="B34" i="3"/>
  <c r="G33" i="3"/>
  <c r="B33" i="3"/>
  <c r="B32" i="3"/>
  <c r="B31" i="3"/>
  <c r="E29" i="3"/>
  <c r="B29" i="3"/>
  <c r="F28" i="3"/>
  <c r="D28" i="3"/>
  <c r="B28" i="3"/>
  <c r="G27" i="3"/>
  <c r="B27" i="3"/>
  <c r="B26" i="3"/>
  <c r="B25" i="3"/>
  <c r="B22" i="3"/>
  <c r="H20" i="3"/>
  <c r="E20" i="3"/>
  <c r="B20" i="3"/>
  <c r="H19" i="3"/>
  <c r="F19" i="3"/>
  <c r="D19" i="3"/>
  <c r="B19" i="3"/>
  <c r="G18" i="3"/>
  <c r="B18" i="3"/>
  <c r="B17" i="3"/>
  <c r="B16" i="3"/>
  <c r="H14" i="3"/>
  <c r="E14" i="3"/>
  <c r="B14" i="3"/>
  <c r="F13" i="3"/>
  <c r="D13" i="3"/>
  <c r="B13" i="3"/>
  <c r="G12" i="3"/>
  <c r="B12" i="3"/>
  <c r="H7" i="3"/>
  <c r="C275" i="2"/>
  <c r="D275" i="2" s="1"/>
  <c r="C274" i="2"/>
  <c r="D274" i="2" s="1"/>
  <c r="C273" i="2"/>
  <c r="D273" i="2" s="1"/>
  <c r="C272" i="2"/>
  <c r="D272" i="2" s="1"/>
  <c r="C271" i="2"/>
  <c r="D271" i="2" s="1"/>
  <c r="C270" i="2"/>
  <c r="D270" i="2" s="1"/>
  <c r="C269" i="2"/>
  <c r="D269" i="2" s="1"/>
  <c r="C268" i="2"/>
  <c r="D268" i="2" s="1"/>
  <c r="C267" i="2"/>
  <c r="D267" i="2" s="1"/>
  <c r="D266" i="2"/>
  <c r="C266" i="2"/>
  <c r="C265" i="2"/>
  <c r="D265" i="2" s="1"/>
  <c r="C264" i="2"/>
  <c r="D264" i="2" s="1"/>
  <c r="C263" i="2"/>
  <c r="D263" i="2" s="1"/>
  <c r="C262" i="2"/>
  <c r="D262" i="2" s="1"/>
  <c r="C261" i="2"/>
  <c r="D261" i="2" s="1"/>
  <c r="C260" i="2"/>
  <c r="D260" i="2" s="1"/>
  <c r="C259" i="2"/>
  <c r="D259" i="2" s="1"/>
  <c r="C258" i="2"/>
  <c r="D258" i="2" s="1"/>
  <c r="C257" i="2"/>
  <c r="D257" i="2" s="1"/>
  <c r="C256" i="2"/>
  <c r="D256" i="2" s="1"/>
  <c r="C255" i="2"/>
  <c r="D255" i="2" s="1"/>
  <c r="C254" i="2"/>
  <c r="D254" i="2" s="1"/>
  <c r="C253" i="2"/>
  <c r="D253" i="2" s="1"/>
  <c r="C252" i="2"/>
  <c r="D252" i="2" s="1"/>
  <c r="C251" i="2"/>
  <c r="D251" i="2" s="1"/>
  <c r="C250" i="2"/>
  <c r="D250" i="2" s="1"/>
  <c r="C249" i="2"/>
  <c r="D249" i="2" s="1"/>
  <c r="C248" i="2"/>
  <c r="D248" i="2" s="1"/>
  <c r="C247" i="2"/>
  <c r="D247" i="2" s="1"/>
  <c r="C246" i="2"/>
  <c r="D246" i="2" s="1"/>
  <c r="C245" i="2"/>
  <c r="D245" i="2" s="1"/>
  <c r="C244" i="2"/>
  <c r="D244" i="2" s="1"/>
  <c r="C243" i="2"/>
  <c r="D243" i="2" s="1"/>
  <c r="C242" i="2"/>
  <c r="D242" i="2" s="1"/>
  <c r="C241" i="2"/>
  <c r="D241" i="2" s="1"/>
  <c r="C240" i="2"/>
  <c r="D240" i="2" s="1"/>
  <c r="C239" i="2"/>
  <c r="D239" i="2" s="1"/>
  <c r="C238" i="2"/>
  <c r="D238" i="2" s="1"/>
  <c r="C237" i="2"/>
  <c r="D237" i="2" s="1"/>
  <c r="C236" i="2"/>
  <c r="D236" i="2" s="1"/>
  <c r="C235" i="2"/>
  <c r="D235" i="2" s="1"/>
  <c r="C234" i="2"/>
  <c r="D234" i="2" s="1"/>
  <c r="C233" i="2"/>
  <c r="D233" i="2" s="1"/>
  <c r="C232" i="2"/>
  <c r="D232" i="2" s="1"/>
  <c r="C231" i="2"/>
  <c r="D231" i="2" s="1"/>
  <c r="C230" i="2"/>
  <c r="D230" i="2" s="1"/>
  <c r="C229" i="2"/>
  <c r="D229" i="2" s="1"/>
  <c r="C228" i="2"/>
  <c r="D228" i="2" s="1"/>
  <c r="C227" i="2"/>
  <c r="D227" i="2" s="1"/>
  <c r="C226" i="2"/>
  <c r="D226" i="2" s="1"/>
  <c r="C225" i="2"/>
  <c r="D225" i="2" s="1"/>
  <c r="C224" i="2"/>
  <c r="D224" i="2" s="1"/>
  <c r="C223" i="2"/>
  <c r="D223" i="2" s="1"/>
  <c r="C222" i="2"/>
  <c r="D222" i="2" s="1"/>
  <c r="C221" i="2"/>
  <c r="D221" i="2" s="1"/>
  <c r="C220" i="2"/>
  <c r="D220" i="2" s="1"/>
  <c r="C219" i="2"/>
  <c r="D219" i="2" s="1"/>
  <c r="C218" i="2"/>
  <c r="D218" i="2" s="1"/>
  <c r="C217" i="2"/>
  <c r="D217" i="2" s="1"/>
  <c r="C216" i="2"/>
  <c r="D216" i="2" s="1"/>
  <c r="C215" i="2"/>
  <c r="D215" i="2" s="1"/>
  <c r="C214" i="2"/>
  <c r="D214" i="2" s="1"/>
  <c r="C213" i="2"/>
  <c r="D213" i="2" s="1"/>
  <c r="C212" i="2"/>
  <c r="D212" i="2" s="1"/>
  <c r="C211" i="2"/>
  <c r="D211" i="2" s="1"/>
  <c r="C210" i="2"/>
  <c r="D210" i="2" s="1"/>
  <c r="C209" i="2"/>
  <c r="D209" i="2" s="1"/>
  <c r="C208" i="2"/>
  <c r="D208" i="2" s="1"/>
  <c r="C207" i="2"/>
  <c r="D207" i="2" s="1"/>
  <c r="C206" i="2"/>
  <c r="D206" i="2" s="1"/>
  <c r="C205" i="2"/>
  <c r="D205" i="2" s="1"/>
  <c r="C204" i="2"/>
  <c r="D204" i="2" s="1"/>
  <c r="C203" i="2"/>
  <c r="D203" i="2" s="1"/>
  <c r="C202" i="2"/>
  <c r="D202" i="2" s="1"/>
  <c r="C201" i="2"/>
  <c r="D201" i="2" s="1"/>
  <c r="C200" i="2"/>
  <c r="D200" i="2" s="1"/>
  <c r="C199" i="2"/>
  <c r="D199" i="2" s="1"/>
  <c r="C198" i="2"/>
  <c r="D198" i="2" s="1"/>
  <c r="C197" i="2"/>
  <c r="D197" i="2" s="1"/>
  <c r="C196" i="2"/>
  <c r="D196" i="2" s="1"/>
  <c r="C195" i="2"/>
  <c r="D195" i="2" s="1"/>
  <c r="C194" i="2"/>
  <c r="D194" i="2" s="1"/>
  <c r="C193" i="2"/>
  <c r="D193" i="2" s="1"/>
  <c r="C192" i="2"/>
  <c r="D192" i="2" s="1"/>
  <c r="C191" i="2"/>
  <c r="D191" i="2" s="1"/>
  <c r="C190" i="2"/>
  <c r="D190" i="2" s="1"/>
  <c r="C189" i="2"/>
  <c r="D189" i="2" s="1"/>
  <c r="C188" i="2"/>
  <c r="D188" i="2" s="1"/>
  <c r="C187" i="2"/>
  <c r="D187" i="2" s="1"/>
  <c r="C186" i="2"/>
  <c r="D186" i="2" s="1"/>
  <c r="C185" i="2"/>
  <c r="D185" i="2" s="1"/>
  <c r="C184" i="2"/>
  <c r="D184" i="2" s="1"/>
  <c r="C183" i="2"/>
  <c r="D183" i="2" s="1"/>
  <c r="C182" i="2"/>
  <c r="D182" i="2" s="1"/>
  <c r="C181" i="2"/>
  <c r="D181" i="2" s="1"/>
  <c r="C180" i="2"/>
  <c r="D180" i="2" s="1"/>
  <c r="C179" i="2"/>
  <c r="D179" i="2" s="1"/>
  <c r="C178" i="2"/>
  <c r="D178" i="2" s="1"/>
  <c r="C177" i="2"/>
  <c r="D177" i="2" s="1"/>
  <c r="C176" i="2"/>
  <c r="D176" i="2" s="1"/>
  <c r="C175" i="2"/>
  <c r="D175" i="2" s="1"/>
  <c r="C174" i="2"/>
  <c r="D174" i="2" s="1"/>
  <c r="C173" i="2"/>
  <c r="D173" i="2" s="1"/>
  <c r="C172" i="2"/>
  <c r="D172" i="2" s="1"/>
  <c r="C171" i="2"/>
  <c r="D171" i="2" s="1"/>
  <c r="C170" i="2"/>
  <c r="D170" i="2" s="1"/>
  <c r="C169" i="2"/>
  <c r="D169" i="2" s="1"/>
  <c r="C168" i="2"/>
  <c r="D168" i="2" s="1"/>
  <c r="C167" i="2"/>
  <c r="D167" i="2" s="1"/>
  <c r="C166" i="2"/>
  <c r="D166" i="2" s="1"/>
  <c r="C165" i="2"/>
  <c r="D165" i="2" s="1"/>
  <c r="C164" i="2"/>
  <c r="D164" i="2" s="1"/>
  <c r="C163" i="2"/>
  <c r="D163" i="2" s="1"/>
  <c r="C162" i="2"/>
  <c r="D162" i="2" s="1"/>
  <c r="C161" i="2"/>
  <c r="D161" i="2" s="1"/>
  <c r="C160" i="2"/>
  <c r="D160" i="2" s="1"/>
  <c r="C159" i="2"/>
  <c r="D159" i="2" s="1"/>
  <c r="C158" i="2"/>
  <c r="D158" i="2" s="1"/>
  <c r="C157" i="2"/>
  <c r="D157" i="2" s="1"/>
  <c r="C156" i="2"/>
  <c r="D156" i="2" s="1"/>
  <c r="C155" i="2"/>
  <c r="D155" i="2" s="1"/>
  <c r="C154" i="2"/>
  <c r="D154" i="2" s="1"/>
  <c r="C153" i="2"/>
  <c r="D153" i="2" s="1"/>
  <c r="C152" i="2"/>
  <c r="D152" i="2" s="1"/>
  <c r="C151" i="2"/>
  <c r="D151" i="2" s="1"/>
  <c r="C150" i="2"/>
  <c r="D150" i="2" s="1"/>
  <c r="C149" i="2"/>
  <c r="D149" i="2" s="1"/>
  <c r="C148" i="2"/>
  <c r="D148" i="2" s="1"/>
  <c r="C147" i="2"/>
  <c r="D147" i="2" s="1"/>
  <c r="C146" i="2"/>
  <c r="D146" i="2" s="1"/>
  <c r="C145" i="2"/>
  <c r="D145" i="2" s="1"/>
  <c r="C144" i="2"/>
  <c r="D144" i="2" s="1"/>
  <c r="C143" i="2"/>
  <c r="D143" i="2" s="1"/>
  <c r="C142" i="2"/>
  <c r="D142" i="2" s="1"/>
  <c r="C141" i="2"/>
  <c r="D141" i="2" s="1"/>
  <c r="C140" i="2"/>
  <c r="D140" i="2" s="1"/>
  <c r="C139" i="2"/>
  <c r="D139" i="2" s="1"/>
  <c r="C138" i="2"/>
  <c r="D138" i="2" s="1"/>
  <c r="C137" i="2"/>
  <c r="D137" i="2" s="1"/>
  <c r="C136" i="2"/>
  <c r="D136" i="2" s="1"/>
  <c r="C135" i="2"/>
  <c r="D135" i="2" s="1"/>
  <c r="C134" i="2"/>
  <c r="D134" i="2" s="1"/>
  <c r="C133" i="2"/>
  <c r="D133" i="2" s="1"/>
  <c r="C132" i="2"/>
  <c r="D132" i="2" s="1"/>
  <c r="C131" i="2"/>
  <c r="D131" i="2" s="1"/>
  <c r="C130" i="2"/>
  <c r="D130" i="2" s="1"/>
  <c r="C129" i="2"/>
  <c r="D129" i="2" s="1"/>
  <c r="C128" i="2"/>
  <c r="D128" i="2" s="1"/>
  <c r="C127" i="2"/>
  <c r="D127" i="2" s="1"/>
  <c r="C126" i="2"/>
  <c r="D126" i="2" s="1"/>
  <c r="C125" i="2"/>
  <c r="D125" i="2" s="1"/>
  <c r="C124" i="2"/>
  <c r="D124" i="2" s="1"/>
  <c r="C123" i="2"/>
  <c r="D123" i="2" s="1"/>
  <c r="C122" i="2"/>
  <c r="D122" i="2" s="1"/>
  <c r="C121" i="2"/>
  <c r="D121" i="2" s="1"/>
  <c r="C120" i="2"/>
  <c r="D120" i="2" s="1"/>
  <c r="C119" i="2"/>
  <c r="D119" i="2" s="1"/>
  <c r="C118" i="2"/>
  <c r="D118" i="2" s="1"/>
  <c r="C117" i="2"/>
  <c r="D117" i="2" s="1"/>
  <c r="C116" i="2"/>
  <c r="D116" i="2" s="1"/>
  <c r="C115" i="2"/>
  <c r="D115" i="2" s="1"/>
  <c r="C114" i="2"/>
  <c r="D114" i="2" s="1"/>
  <c r="C113" i="2"/>
  <c r="D113" i="2" s="1"/>
  <c r="C112" i="2"/>
  <c r="D112" i="2" s="1"/>
  <c r="C111" i="2"/>
  <c r="D111" i="2" s="1"/>
  <c r="C110" i="2"/>
  <c r="D110" i="2" s="1"/>
  <c r="C109" i="2"/>
  <c r="D109" i="2" s="1"/>
  <c r="C108" i="2"/>
  <c r="D108" i="2" s="1"/>
  <c r="C107" i="2"/>
  <c r="D107" i="2" s="1"/>
  <c r="C106" i="2"/>
  <c r="D106" i="2" s="1"/>
  <c r="C105" i="2"/>
  <c r="D105" i="2" s="1"/>
  <c r="C104" i="2"/>
  <c r="D104" i="2" s="1"/>
  <c r="C103" i="2"/>
  <c r="D103" i="2" s="1"/>
  <c r="C102" i="2"/>
  <c r="D102" i="2" s="1"/>
  <c r="C101" i="2"/>
  <c r="D101" i="2" s="1"/>
  <c r="C100" i="2"/>
  <c r="D100" i="2" s="1"/>
  <c r="C99" i="2"/>
  <c r="D99" i="2" s="1"/>
  <c r="C98" i="2"/>
  <c r="D98" i="2" s="1"/>
  <c r="C97" i="2"/>
  <c r="D97" i="2" s="1"/>
  <c r="C96" i="2"/>
  <c r="D96" i="2" s="1"/>
  <c r="C95" i="2"/>
  <c r="D95" i="2" s="1"/>
  <c r="C94" i="2"/>
  <c r="D94" i="2" s="1"/>
  <c r="C93" i="2"/>
  <c r="D93" i="2" s="1"/>
  <c r="C92" i="2"/>
  <c r="D92" i="2" s="1"/>
  <c r="C91" i="2"/>
  <c r="D91" i="2" s="1"/>
  <c r="C90" i="2"/>
  <c r="D90" i="2" s="1"/>
  <c r="C89" i="2"/>
  <c r="D89" i="2" s="1"/>
  <c r="C88" i="2"/>
  <c r="D88" i="2" s="1"/>
  <c r="C87" i="2"/>
  <c r="D87" i="2" s="1"/>
  <c r="C86" i="2"/>
  <c r="D86" i="2" s="1"/>
  <c r="C85" i="2"/>
  <c r="D85" i="2" s="1"/>
  <c r="C84" i="2"/>
  <c r="D84" i="2" s="1"/>
  <c r="C83" i="2"/>
  <c r="D83" i="2" s="1"/>
  <c r="C82" i="2"/>
  <c r="D82" i="2" s="1"/>
  <c r="C81" i="2"/>
  <c r="D81" i="2" s="1"/>
  <c r="C80" i="2"/>
  <c r="D80" i="2" s="1"/>
  <c r="C79" i="2"/>
  <c r="D79" i="2" s="1"/>
  <c r="C78" i="2"/>
  <c r="D78" i="2" s="1"/>
  <c r="C77" i="2"/>
  <c r="D77" i="2" s="1"/>
  <c r="C76" i="2"/>
  <c r="D76" i="2" s="1"/>
  <c r="C75" i="2"/>
  <c r="D75" i="2" s="1"/>
  <c r="C74" i="2"/>
  <c r="D74" i="2" s="1"/>
  <c r="C73" i="2"/>
  <c r="D73" i="2" s="1"/>
  <c r="C72" i="2"/>
  <c r="D72" i="2" s="1"/>
  <c r="C71" i="2"/>
  <c r="D71" i="2" s="1"/>
  <c r="C70" i="2"/>
  <c r="D70" i="2" s="1"/>
  <c r="C69" i="2"/>
  <c r="D69" i="2" s="1"/>
  <c r="C68" i="2"/>
  <c r="D68" i="2" s="1"/>
  <c r="C67" i="2"/>
  <c r="D67" i="2" s="1"/>
  <c r="C66" i="2"/>
  <c r="D66" i="2" s="1"/>
  <c r="C65" i="2"/>
  <c r="D65" i="2" s="1"/>
  <c r="C64" i="2"/>
  <c r="D64" i="2" s="1"/>
  <c r="C63" i="2"/>
  <c r="D63" i="2" s="1"/>
  <c r="C62" i="2"/>
  <c r="D62" i="2" s="1"/>
  <c r="C61" i="2"/>
  <c r="D61" i="2" s="1"/>
  <c r="C60" i="2"/>
  <c r="D60" i="2" s="1"/>
  <c r="C59" i="2"/>
  <c r="D59" i="2" s="1"/>
  <c r="C58" i="2"/>
  <c r="D58" i="2" s="1"/>
  <c r="C57" i="2"/>
  <c r="D57" i="2" s="1"/>
  <c r="C56" i="2"/>
  <c r="D56" i="2" s="1"/>
  <c r="C55" i="2"/>
  <c r="D55" i="2" s="1"/>
  <c r="C54" i="2"/>
  <c r="D54" i="2" s="1"/>
  <c r="C53" i="2"/>
  <c r="D53" i="2" s="1"/>
  <c r="C52" i="2"/>
  <c r="D52" i="2" s="1"/>
  <c r="C51" i="2"/>
  <c r="D51" i="2" s="1"/>
  <c r="C50" i="2"/>
  <c r="D50" i="2" s="1"/>
  <c r="C49" i="2"/>
  <c r="D49" i="2" s="1"/>
  <c r="C48" i="2"/>
  <c r="D48" i="2" s="1"/>
  <c r="C47" i="2"/>
  <c r="D47" i="2" s="1"/>
  <c r="C46" i="2"/>
  <c r="D46" i="2" s="1"/>
  <c r="C45" i="2"/>
  <c r="D45" i="2" s="1"/>
  <c r="C44" i="2"/>
  <c r="D44" i="2" s="1"/>
  <c r="C43" i="2"/>
  <c r="D43" i="2" s="1"/>
  <c r="C42" i="2"/>
  <c r="D42" i="2" s="1"/>
  <c r="C41" i="2"/>
  <c r="D41" i="2" s="1"/>
  <c r="C40" i="2"/>
  <c r="D40" i="2" s="1"/>
  <c r="C39" i="2"/>
  <c r="D39" i="2" s="1"/>
  <c r="C38" i="2"/>
  <c r="D38" i="2" s="1"/>
  <c r="C37" i="2"/>
  <c r="D37" i="2" s="1"/>
  <c r="C36" i="2"/>
  <c r="D36" i="2" s="1"/>
  <c r="C35" i="2"/>
  <c r="D35" i="2" s="1"/>
  <c r="C34" i="2"/>
  <c r="D34" i="2" s="1"/>
  <c r="C33" i="2"/>
  <c r="D33" i="2" s="1"/>
  <c r="C32" i="2"/>
  <c r="D32" i="2" s="1"/>
  <c r="C31" i="2"/>
  <c r="D31" i="2" s="1"/>
  <c r="C30" i="2"/>
  <c r="D30" i="2" s="1"/>
  <c r="D29" i="2"/>
  <c r="C29" i="2"/>
  <c r="C28" i="2"/>
  <c r="D28" i="2" s="1"/>
  <c r="C27" i="2"/>
  <c r="D27" i="2" s="1"/>
  <c r="C26" i="2"/>
  <c r="D26" i="2" s="1"/>
  <c r="C25" i="2"/>
  <c r="D25" i="2" s="1"/>
  <c r="C24" i="2"/>
  <c r="D24" i="2" s="1"/>
  <c r="C23" i="2"/>
  <c r="D23" i="2" s="1"/>
  <c r="C22" i="2"/>
  <c r="D22" i="2" s="1"/>
  <c r="C21" i="2"/>
  <c r="D21" i="2" s="1"/>
  <c r="C20" i="2"/>
  <c r="D20" i="2" s="1"/>
  <c r="C19" i="2"/>
  <c r="D19" i="2" s="1"/>
  <c r="C18" i="2"/>
  <c r="D18" i="2" s="1"/>
  <c r="C17" i="2"/>
  <c r="D17" i="2" s="1"/>
  <c r="C16" i="2"/>
  <c r="D16" i="2" s="1"/>
  <c r="C15" i="2"/>
  <c r="D15" i="2" s="1"/>
  <c r="C14" i="2"/>
  <c r="D14" i="2" s="1"/>
  <c r="C13" i="2"/>
  <c r="D13" i="2" s="1"/>
  <c r="C12" i="2"/>
  <c r="D12" i="2" s="1"/>
  <c r="C11" i="2"/>
  <c r="D11" i="2" s="1"/>
  <c r="C10" i="2"/>
  <c r="D10" i="2" s="1"/>
  <c r="C9" i="2"/>
  <c r="D9" i="2" s="1"/>
  <c r="C8" i="2"/>
  <c r="D8" i="2" s="1"/>
  <c r="C7" i="2"/>
  <c r="D7" i="2" s="1"/>
  <c r="C6" i="2"/>
  <c r="D6" i="2" s="1"/>
  <c r="C5" i="2"/>
  <c r="D5" i="2" s="1"/>
  <c r="C4" i="2"/>
  <c r="D4" i="2" s="1"/>
  <c r="C3" i="2"/>
  <c r="D3" i="2" s="1"/>
  <c r="C2" i="2"/>
  <c r="D2" i="2" s="1"/>
  <c r="B57" i="1"/>
  <c r="E33" i="3" s="1"/>
  <c r="B56" i="1"/>
  <c r="H32" i="3" s="1"/>
  <c r="B12" i="1"/>
  <c r="H13" i="3" s="1"/>
  <c r="B11" i="1"/>
  <c r="E12" i="3" s="1"/>
  <c r="B10" i="1"/>
  <c r="H11" i="3" s="1"/>
  <c r="B11" i="3"/>
  <c r="B10" i="3"/>
  <c r="B8" i="3"/>
  <c r="B7" i="3"/>
  <c r="B25" i="1" l="1"/>
  <c r="H17" i="3" s="1"/>
  <c r="H26" i="3"/>
</calcChain>
</file>

<file path=xl/sharedStrings.xml><?xml version="1.0" encoding="utf-8"?>
<sst xmlns="http://schemas.openxmlformats.org/spreadsheetml/2006/main" count="65337" uniqueCount="18732">
  <si>
    <t>1 - Dados do Profissional:</t>
  </si>
  <si>
    <t>Lista suspensa</t>
  </si>
  <si>
    <t>Matrícula (Somente Números):</t>
  </si>
  <si>
    <t>Fórmula</t>
  </si>
  <si>
    <t>Nome:</t>
  </si>
  <si>
    <t>Preenchimento manual</t>
  </si>
  <si>
    <t>Cargo/Categoria/Especialidade:</t>
  </si>
  <si>
    <t>2 - Dados da vaga atual:</t>
  </si>
  <si>
    <t>Diretoria Regional:</t>
  </si>
  <si>
    <t>Unidade de lotação:</t>
  </si>
  <si>
    <t>Carga horária:</t>
  </si>
  <si>
    <t>Classificação Unidade:</t>
  </si>
  <si>
    <t>Área de Atuação:</t>
  </si>
  <si>
    <t>Data de Início:</t>
  </si>
  <si>
    <t>Autorizado até:</t>
  </si>
  <si>
    <t>Equipe:</t>
  </si>
  <si>
    <t>Nº Equipe:</t>
  </si>
  <si>
    <t>Tipo de Jornada:</t>
  </si>
  <si>
    <t>Escala:</t>
  </si>
  <si>
    <t>Horário de Trabalho:</t>
  </si>
  <si>
    <t>Dias Trabalhados:</t>
  </si>
  <si>
    <t>2.1 - Se trabalhar em outra lotação com a mesma matrícula, preencha abaixo:</t>
  </si>
  <si>
    <t>3 - Preencha abaixo os motivos da alteração (em sequência se houver mais de um):</t>
  </si>
  <si>
    <t>Motivos da alteração:</t>
  </si>
  <si>
    <t>4 - Dados a serem alterados (Preencher somente o que for alterado):</t>
  </si>
  <si>
    <t>4.1 - Se trabalhar em outra lotação com a mesma matrícula e ocorrer alteração, preencha abaixo somente o que for alterado:</t>
  </si>
  <si>
    <t>CLASSIFICAÇÃO OFICIAL</t>
  </si>
  <si>
    <t>Central de Esterilizacao Leste</t>
  </si>
  <si>
    <t>A</t>
  </si>
  <si>
    <t>Central de Esterilizacao Noroeste</t>
  </si>
  <si>
    <t>Central de Esterilizacao Oeste</t>
  </si>
  <si>
    <t>Centro de Especialidades Medicas Centro-Sul</t>
  </si>
  <si>
    <t>Centro de Especialidades Medicas Leste</t>
  </si>
  <si>
    <t>Centro de Especialidades Medicas Nordeste</t>
  </si>
  <si>
    <t>Centro de Especialidades Medicas Noroeste</t>
  </si>
  <si>
    <t>Centro de Especialidades Medicas Oeste</t>
  </si>
  <si>
    <t>Centro de Especialidades Medicas Pampulha</t>
  </si>
  <si>
    <t>Centro de Especialidades Odontológicas Centro-Sul</t>
  </si>
  <si>
    <t>Centro de Especialidades Odontológicas Paracatu</t>
  </si>
  <si>
    <t>Centro de Referencia de Imunobiologicos Especiais</t>
  </si>
  <si>
    <t>Centro de Referencia em Reabilitacao Centro-Sul</t>
  </si>
  <si>
    <t>Centro de Referencia em Reabilitacao Leste</t>
  </si>
  <si>
    <t>Centro de Referencia em Reabilitacao Noroeste</t>
  </si>
  <si>
    <t>Centro de Referencia em Saude Mental Leste</t>
  </si>
  <si>
    <t>Centro de Referencia em Saude Mental Nordeste</t>
  </si>
  <si>
    <t>Centro de Referencia em Saude Mental Noroeste</t>
  </si>
  <si>
    <t>Centro de Referencia em Saude Mental Oeste</t>
  </si>
  <si>
    <t>Centro de Referência em Saúde Mental Infanto-Juvenil Nordeste</t>
  </si>
  <si>
    <t>Centro de Referência em Saúde Mental Infanto-Juvenil Noroeste</t>
  </si>
  <si>
    <t>Centro de Referencia Municipal em Saude do Trabalhador Centro-Sul</t>
  </si>
  <si>
    <t>Centro de Saúde Alcides Lins</t>
  </si>
  <si>
    <t>Centro de Saúde Boa Vista</t>
  </si>
  <si>
    <t>Centro de Saúde Bom Jesus</t>
  </si>
  <si>
    <t>Centro de Saúde Cachoeirinha</t>
  </si>
  <si>
    <t>Centro de Saúde Carlos Chagas</t>
  </si>
  <si>
    <t>Centro de Saúde Carlos Prates</t>
  </si>
  <si>
    <t>Centro de Saúde Cidade Ozanan</t>
  </si>
  <si>
    <t>Centro de Saúde Jardim Montanhês</t>
  </si>
  <si>
    <t>Centro de Saúde Leopoldo Chrisostomo de Castro</t>
  </si>
  <si>
    <t>Centro de Saúde Marco Antônio de Menezes</t>
  </si>
  <si>
    <t>Centro de Saúde Menino Jesus</t>
  </si>
  <si>
    <t>Centro de Saúde Noraldino de Lima</t>
  </si>
  <si>
    <t>Centro de Saúde Oswaldo Cruz</t>
  </si>
  <si>
    <t>Centro de Saúde Padre Eustáquio</t>
  </si>
  <si>
    <t>Centro de Saúde Salgado Filho</t>
  </si>
  <si>
    <t>Centro de Saúde Santa Inês</t>
  </si>
  <si>
    <t>Centro de Saúde Santos Anjos</t>
  </si>
  <si>
    <t>Centro de Saúde São Francisco</t>
  </si>
  <si>
    <t>Centro de Saúde São Geraldo</t>
  </si>
  <si>
    <t>CENTRO DE TESTAGEM E ACONSELHAMENTO - SERVIÇO DE ATENDIMENTO ESPECIALIZADO</t>
  </si>
  <si>
    <t>CENTRO DE TREIN. E REF. EM DOENÇAS INFECCIOSAS E PARASITÁRIAS ORESTES DINIZ</t>
  </si>
  <si>
    <t>Centro Municipal de Diagnóstico por Imagem</t>
  </si>
  <si>
    <t>Centro Municipal de Oftalmologia</t>
  </si>
  <si>
    <t>Diretoria Regional de Saude Centro-Sul</t>
  </si>
  <si>
    <t>Diretoria Regional de Saude Leste</t>
  </si>
  <si>
    <t>Diretoria Regional de Saude Noroeste</t>
  </si>
  <si>
    <t>Diretoria Regional de Saude Oeste</t>
  </si>
  <si>
    <t>Farmacia Regional Centro-Sul</t>
  </si>
  <si>
    <t>Farmacia Regional Leste</t>
  </si>
  <si>
    <t>Farmacia Regional Noroeste</t>
  </si>
  <si>
    <t>Gerencia de Assistencia, Epidemiologia e Regulacao Centro-Sul</t>
  </si>
  <si>
    <t>Gerencia de Assistencia, Epidemiologia e Regulacao Leste</t>
  </si>
  <si>
    <t>Gerencia de Assistencia, Epidemiologia e Regulacao Noroeste</t>
  </si>
  <si>
    <t>Gerencia de Assistencia, Epidemiologia e Regulacao Oeste</t>
  </si>
  <si>
    <t>Gerencia de Vigilancia Sanitaria Centro-Sul</t>
  </si>
  <si>
    <t>Gerencia de Vigilancia Sanitaria Leste</t>
  </si>
  <si>
    <t>Gerencia de Vigilancia Sanitaria Noroeste</t>
  </si>
  <si>
    <t>Gerencia de Vigilancia Sanitaria Oeste</t>
  </si>
  <si>
    <t>Gerencia de Zoonoses Centro-Sul</t>
  </si>
  <si>
    <t>Gerencia de Zoonoses Leste</t>
  </si>
  <si>
    <t>Gerencia de Zoonoses Noroeste</t>
  </si>
  <si>
    <t>Gerencia de Zoonoses Oeste</t>
  </si>
  <si>
    <t>Laboratório de Bromatologia</t>
  </si>
  <si>
    <t>LABORATÓRIO MUNICIPAL DE REFERÊNCIA DE ANALISES CLINICAS E CITOPATOLOGIA</t>
  </si>
  <si>
    <t>Laboratório Regional Centro-Sul / Pampulha</t>
  </si>
  <si>
    <t>Laboratório Regional Leste / Nordeste</t>
  </si>
  <si>
    <t>Laboratório Regional Noroeste</t>
  </si>
  <si>
    <t>Unidade de Referência Secundária Centro-Sul</t>
  </si>
  <si>
    <t>Centro de Esterilizacao de Caes e Gatos Noroeste</t>
  </si>
  <si>
    <t>Centro de Esterilizacao de Cães e Gatos Oeste</t>
  </si>
  <si>
    <t>Unidade de Referência Secundária Campos Sales</t>
  </si>
  <si>
    <t>Unidade de Referência Secundária Padre Eustáquio</t>
  </si>
  <si>
    <t>Centro de Testagem e Aconselhamento Centro-Sul</t>
  </si>
  <si>
    <t>Unidade de Referência Secundária Sagrada Família</t>
  </si>
  <si>
    <t>Servico de Urgencia Psiquiatrica</t>
  </si>
  <si>
    <t>Central de Esterilizacao Centro-Sul</t>
  </si>
  <si>
    <t>B</t>
  </si>
  <si>
    <t>Central de Esterilizacao Nordeste</t>
  </si>
  <si>
    <t>Central de Esterilizacao Norte</t>
  </si>
  <si>
    <t>Centro de Especialidades Medicas Norte</t>
  </si>
  <si>
    <t>Centro de Esterilizacao de Cães e Gatos Leste</t>
  </si>
  <si>
    <t>Centro de Controle de Zoonoses</t>
  </si>
  <si>
    <t>Centro de Referencia em Reabilitacao Barreiro</t>
  </si>
  <si>
    <t>Centro de Referencia em Saude Mental Barreiro</t>
  </si>
  <si>
    <t>Centro de Referencia em Saude Mental Pampulha</t>
  </si>
  <si>
    <t>Centro de Referência em Saúde Mental - Álcool e Outras Drogas Venda Nova</t>
  </si>
  <si>
    <t>Centro de Referencia Regional em Saude do Trabalhador Barreiro</t>
  </si>
  <si>
    <t>Centro de Saúde Amílcar Vianna Martins</t>
  </si>
  <si>
    <t>Centro de Saúde Bairro das Indústrias</t>
  </si>
  <si>
    <t>Centro de Saúde Barreiro de Cima</t>
  </si>
  <si>
    <t>Centro de Saúde Betânia</t>
  </si>
  <si>
    <t>Centro de Saúde Camargos</t>
  </si>
  <si>
    <t>Centro de Saúde Campo Alegre</t>
  </si>
  <si>
    <t>Centro de Saúde Carlos Renato Dias</t>
  </si>
  <si>
    <t>Centro de Saúde Conjunto Betânia</t>
  </si>
  <si>
    <t>Centro de Saúde Conjunto Santa Maria</t>
  </si>
  <si>
    <t>Centro de Saúde Dom Bosco</t>
  </si>
  <si>
    <t>Centro de Saúde Dom Cabral</t>
  </si>
  <si>
    <t>Centro de Saúde Dom Joaquim</t>
  </si>
  <si>
    <t>Centro de Saúde Dom Orione</t>
  </si>
  <si>
    <t>Centro de Saúde Floramar</t>
  </si>
  <si>
    <t>Centro de Saúde Gentil Gomes</t>
  </si>
  <si>
    <t>Centro de Saúde Guarani</t>
  </si>
  <si>
    <t>Centro de Saúde Havaí</t>
  </si>
  <si>
    <t>Centro de Saúde Horto</t>
  </si>
  <si>
    <t>Centro de Saúde Itamarati</t>
  </si>
  <si>
    <t>Centro de Saúde Jardim Alvorada</t>
  </si>
  <si>
    <t>Centro de Saúde João Pinheiro</t>
  </si>
  <si>
    <t>Centro de Saúde João XXIII</t>
  </si>
  <si>
    <t>Centro de Saúde Padre Fernando de Melo</t>
  </si>
  <si>
    <t>Centro de Saúde Padre Joaquim Maia</t>
  </si>
  <si>
    <t>Centro de Saúde Palmeiras</t>
  </si>
  <si>
    <t>Centro de Saúde Paraíso</t>
  </si>
  <si>
    <t>Centro de Saúde Pompéia</t>
  </si>
  <si>
    <t>Centro de Saúde Providência</t>
  </si>
  <si>
    <t>Centro de Saúde Santa Amélia</t>
  </si>
  <si>
    <t>Centro de Saúde Santa Lúcia</t>
  </si>
  <si>
    <t>Centro de Saúde Santa Maria</t>
  </si>
  <si>
    <t>Centro de Saúde Santa Rita de Cássia</t>
  </si>
  <si>
    <t>Centro de Saúde Santa Rosa</t>
  </si>
  <si>
    <t>Centro de Saúde São Cristóvão</t>
  </si>
  <si>
    <t>Centro de Saúde São Jorge</t>
  </si>
  <si>
    <t>Centro de Saúde São José Operário</t>
  </si>
  <si>
    <t>Centro de Saúde Serrano</t>
  </si>
  <si>
    <t>Centro de Saúde Taquaril</t>
  </si>
  <si>
    <t>Centro de Saúde Tia Amância</t>
  </si>
  <si>
    <t>Centro de Saúde Vera Cruz</t>
  </si>
  <si>
    <t>Centro de Saúde Vila Imperial</t>
  </si>
  <si>
    <t>Centro de Saúde Vista Alegre</t>
  </si>
  <si>
    <t>Centro de Saúde Waldomiro Lobo</t>
  </si>
  <si>
    <t>Diretoria Regional de Saude Nordeste</t>
  </si>
  <si>
    <t>Diretoria Regional de Saude Pampulha</t>
  </si>
  <si>
    <t>Farmacia Regional Barreiro</t>
  </si>
  <si>
    <t>Farmacia Regional Nordeste</t>
  </si>
  <si>
    <t>Farmacia Regional Norte</t>
  </si>
  <si>
    <t>Farmacia Regional Oeste</t>
  </si>
  <si>
    <t>Farmacia Regional Pampulha</t>
  </si>
  <si>
    <t>Gerencia de Assistencia, Epidemiologia e Regulacao Nordeste</t>
  </si>
  <si>
    <t>Gerencia de Assistencia, Epidemiologia e Regulacao Pampulha</t>
  </si>
  <si>
    <t>Gerência de Logística, Apoio à Rede e Almoxarifado</t>
  </si>
  <si>
    <t>Gerencia de Vigilancia Sanitaria Nordeste</t>
  </si>
  <si>
    <t>Gerencia de Vigilancia Sanitaria Pampulha</t>
  </si>
  <si>
    <t>Gerencia de Zoonoses Nordeste</t>
  </si>
  <si>
    <t>Gerencia de Zoonoses Pampulha</t>
  </si>
  <si>
    <t>Laboratório Regional Oeste / Barreiro</t>
  </si>
  <si>
    <t>Laboratório de Zoonoses</t>
  </si>
  <si>
    <t>Unidade de Referência Secundária Saudade</t>
  </si>
  <si>
    <t>Central de Esterilizacao Barreiro</t>
  </si>
  <si>
    <t>C</t>
  </si>
  <si>
    <t>Central de Esterilizacao Venda Nova</t>
  </si>
  <si>
    <t>Centro de Especialidades Medicas Barreiro</t>
  </si>
  <si>
    <t>Centro de Especialidades Medicas Venda Nova</t>
  </si>
  <si>
    <t>Centro de Especialidades Odontológicas Barreiro</t>
  </si>
  <si>
    <t>Centro de Especialidades Odontológicas Venda Nova</t>
  </si>
  <si>
    <t>Centro de Esterilizacao de Caes e Gatos Barreiro</t>
  </si>
  <si>
    <t>Centro de Esterilizacao de Caes e Gatos Norte</t>
  </si>
  <si>
    <t>Centro de Referencia em Reabilitacao Venda Nova</t>
  </si>
  <si>
    <t>Centro de Referencia em Saude Mental Norte</t>
  </si>
  <si>
    <t>Centro de Referencia em Saude Mental Venda Nova</t>
  </si>
  <si>
    <t>Centro de Referência em Saúde Mental- álcool e Outras Drogas Barreiro</t>
  </si>
  <si>
    <t>Centro de Referência em Saúde Mental- álcool e Outras Drogas Nordeste</t>
  </si>
  <si>
    <t>Centro de Referência em Saúde Mental- Álcool e Outras Drogas Pampulha/Noroeste</t>
  </si>
  <si>
    <t>Centro de Saúde Aarão Reis</t>
  </si>
  <si>
    <t>Centro de Saúde Alameda dos Ipês</t>
  </si>
  <si>
    <t>Centro de Saúde Andradas</t>
  </si>
  <si>
    <t>Centro de Saúde Bomsucesso</t>
  </si>
  <si>
    <t>Centro de Saúde Cabana</t>
  </si>
  <si>
    <t>Centro de Saúde Cafezal</t>
  </si>
  <si>
    <t>Centro de Saúde Cícero Ildefonso</t>
  </si>
  <si>
    <t>Centro de Saúde Copacabana</t>
  </si>
  <si>
    <t>Centro de Saúde Coqueiros</t>
  </si>
  <si>
    <t>CENTRO DE SAÚDE DIAMANTE - TEIXEIRA DIAS</t>
  </si>
  <si>
    <t>Centro de Saúde Eduardo Mauro de Araújo - Miramar</t>
  </si>
  <si>
    <t>Centro de Saúde Efigênia Murta de Figueiredo</t>
  </si>
  <si>
    <t>Centro de Saúde Ermelinda</t>
  </si>
  <si>
    <t>Centro de Saúde Etelvina Carneiro</t>
  </si>
  <si>
    <t>Centro de Saúde Francisco Gomes Barbosa - Tirol</t>
  </si>
  <si>
    <t>Centro de Saúde Glória</t>
  </si>
  <si>
    <t>Centro de Saúde Granja de Freitas</t>
  </si>
  <si>
    <t>Centro de Saúde Heliópolis</t>
  </si>
  <si>
    <t>Centro de Saúde Jardim Europa</t>
  </si>
  <si>
    <t>Centro de Saúde Jardim Guanabara</t>
  </si>
  <si>
    <t>Centro de Saúde Jardim Leblon</t>
  </si>
  <si>
    <t>Centro de Saúde Lisandra Angélica David Justino - Túnel de Ibirité</t>
  </si>
  <si>
    <t>Centro de Saúde Mantiqueira</t>
  </si>
  <si>
    <t>Centro de Saúde Marcelo Pontel Gomes</t>
  </si>
  <si>
    <t>Centro de Saúde Maria Goretti</t>
  </si>
  <si>
    <t>CENTRO DE SAÚDE. MARIA MADALENA TEODORO - LINDÉIA</t>
  </si>
  <si>
    <t>Centro de Saúde MG20</t>
  </si>
  <si>
    <t>Centro de Saúde Milionários</t>
  </si>
  <si>
    <t>Centro de Saúde Nossa Senhora Aparecida</t>
  </si>
  <si>
    <t>Centro de Saúde Nossa Senhora de Fátima</t>
  </si>
  <si>
    <t>Centro de Saúde Nova York</t>
  </si>
  <si>
    <t>Centro de Saúde Novo Aarão Reis</t>
  </si>
  <si>
    <t>Centro de Saúde Olavo Albino Correia</t>
  </si>
  <si>
    <t>Centro de Saúde Ouro Preto</t>
  </si>
  <si>
    <t>Centro de Saúde Padre Tarcísio</t>
  </si>
  <si>
    <t>CENTRO DE SAÚDE PILAR - OLHOS D'ÁGUA</t>
  </si>
  <si>
    <t>Centro de Saúde Pindorama - Elza Martins</t>
  </si>
  <si>
    <t>Centro de Saúde Piratininga</t>
  </si>
  <si>
    <t>Centro de Saúde Primeiro de Maio</t>
  </si>
  <si>
    <t>Centro de Saúde Rio Branco</t>
  </si>
  <si>
    <t>Centro de Saúde Santa Mônica</t>
  </si>
  <si>
    <t>Centro de Saúde Santa Terezinha</t>
  </si>
  <si>
    <t>Centro de Saúde Santo Antônio</t>
  </si>
  <si>
    <t>Centro de Saúde São Bernardo</t>
  </si>
  <si>
    <t>Centro de Saúde São Gabriel</t>
  </si>
  <si>
    <t>Centro de Saúde São Marcos</t>
  </si>
  <si>
    <t>Centro de Saúde São Miguel Arcanjo</t>
  </si>
  <si>
    <t>Centro de Saúde São Paulo</t>
  </si>
  <si>
    <t>Centro de Saúde Serra Verde</t>
  </si>
  <si>
    <t>Centro de Saúde Trevo</t>
  </si>
  <si>
    <t>Centro de Saúde Urucuia</t>
  </si>
  <si>
    <t>Centro de Saúde Vale do Jatobá</t>
  </si>
  <si>
    <t>Centro de Saúde Ventosa</t>
  </si>
  <si>
    <t>Centro de Saúde Vila Leonina</t>
  </si>
  <si>
    <t>Diretoria Regional de Saude Barreiro</t>
  </si>
  <si>
    <t>Diretoria Regional de Saude Norte</t>
  </si>
  <si>
    <t>Diretoria Regional de Saude Venda Nova</t>
  </si>
  <si>
    <t>Farmacia Regional Venda Nova</t>
  </si>
  <si>
    <t>Gerencia de Assistencia, Epidemiologia e Regulacao Barreiro</t>
  </si>
  <si>
    <t>Gerencia de Assistencia, Epidemiologia e Regulacao Norte</t>
  </si>
  <si>
    <t>Gerencia de Assistencia, Epidemiologia e Regulacao Venda Nova</t>
  </si>
  <si>
    <t>Gerencia de Vigilancia Sanitaria Barreiro</t>
  </si>
  <si>
    <t>Gerencia de Vigilancia Sanitaria Norte</t>
  </si>
  <si>
    <t>Gerencia de Vigilancia Sanitaria Venda Nova</t>
  </si>
  <si>
    <t>Gerencia de Zoonoses Barreiro</t>
  </si>
  <si>
    <t>Gerencia de Zoonoses Norte</t>
  </si>
  <si>
    <t>Gerencia de Zoonoses Venda Nova</t>
  </si>
  <si>
    <t>LABORATÓRIO REGIONAL NORTE / VENDA NOVA</t>
  </si>
  <si>
    <t>Unidade de Pronto Atendimento Leste</t>
  </si>
  <si>
    <t>Unidade de Pronto Atendimento Nordeste</t>
  </si>
  <si>
    <t>Unidade de Pronto Atendimento Oeste</t>
  </si>
  <si>
    <t>Unidade de Pronto Atendimento Pampulha</t>
  </si>
  <si>
    <t>Centro de Saúde Alto Vera Cruz</t>
  </si>
  <si>
    <t>D</t>
  </si>
  <si>
    <t>Centro de Saúde Califórnia</t>
  </si>
  <si>
    <t>Centro de Saúde Capitão Eduardo</t>
  </si>
  <si>
    <t>Centro de Saúde Céu Azul</t>
  </si>
  <si>
    <t>Centro de Saúde Confisco</t>
  </si>
  <si>
    <t>Centro de Saúde Conjunto Paulo VI</t>
  </si>
  <si>
    <t>Centro de Saúde Felicidade II</t>
  </si>
  <si>
    <t>Centro de Saúde Goiânia</t>
  </si>
  <si>
    <t>Centro de Saúde Independência</t>
  </si>
  <si>
    <t>CENTRO DE SAÚDE ITAIPU - JATOBÁ</t>
  </si>
  <si>
    <t>Centro de Saúde Jaqueline</t>
  </si>
  <si>
    <t>Centro de Saúde Jaqueline II</t>
  </si>
  <si>
    <t>Centro de Saúde Jardim Comerciários</t>
  </si>
  <si>
    <t>Centro de Saúde Jardim Felicidade</t>
  </si>
  <si>
    <t>Centro de Saúde Jardim Filadélfia</t>
  </si>
  <si>
    <t>Centro de Saúde Lagoa</t>
  </si>
  <si>
    <t>Centro de Saúde Lajedo</t>
  </si>
  <si>
    <t>CENTRO DE SAÚDE MANGUEIRAS</t>
  </si>
  <si>
    <t>Centro de Saúde Mariano de Abreu</t>
  </si>
  <si>
    <t>CENTRO DE SAÚDE MARIVANDA BALEEIRO - PAULO VI</t>
  </si>
  <si>
    <t>Centro de Saúde Minas Caixa</t>
  </si>
  <si>
    <t>Centro de Saúde Nazaré</t>
  </si>
  <si>
    <t>Centro de Saúde Novo Horizonte</t>
  </si>
  <si>
    <t>Centro de Saúde Padre Tiago</t>
  </si>
  <si>
    <t>Centro de Saúde Paraúna</t>
  </si>
  <si>
    <t>Centro de Saúde Pedreira Prado Lopes</t>
  </si>
  <si>
    <t>Centro de Saúde Regina</t>
  </si>
  <si>
    <t>Centro de Saúde Ribeiro de Abreu</t>
  </si>
  <si>
    <t>Centro de Saúde Santa Cecília</t>
  </si>
  <si>
    <t>Centro de Saúde São José</t>
  </si>
  <si>
    <t>Centro de Saúde São Tomás</t>
  </si>
  <si>
    <t>Centro de Saúde Tupi</t>
  </si>
  <si>
    <t>Centro de Saúde Vila Cemig</t>
  </si>
  <si>
    <t>CENTRO DE SAÚDE VILA MARIA - JOÃO VITAL</t>
  </si>
  <si>
    <t>Centro de Saúde Vila Pinho</t>
  </si>
  <si>
    <t>Centro de Saúde Zilah Spósito</t>
  </si>
  <si>
    <t>Serviço de Atendimento Móvel de Urgência e Transporte em Saúde</t>
  </si>
  <si>
    <t>Unidade de Pronto Atendimento Barreiro</t>
  </si>
  <si>
    <t>Unidade de Pronto Atendimento Norte</t>
  </si>
  <si>
    <t>Unidade de Pronto Atendimento Venda Nova</t>
  </si>
  <si>
    <t>Processo nº: ____________________________                         ___________ Termo Aditivo</t>
  </si>
  <si>
    <r>
      <rPr>
        <sz val="12"/>
        <color rgb="FF000000"/>
        <rFont val="Calibri"/>
        <family val="2"/>
        <charset val="1"/>
      </rPr>
      <t xml:space="preserve">O Município de Belo Horizonte, através da Secretaria Municipal de Saúde/Fundo Municipal de Saúde/SUS/BH, com sede na Avenida Afonso Pena, 2336, Bairro Funcionários, em Belo Horizonte MG, inscrita no CNPJ sob o nº 18.715.383/0001-40, isenta de Inscrição Municipal, neste ato representado pela Secretária Municipal de Saúde,Cláudia Navarro Carvalho Duarte Lemos, nos termos da Lei Municipal nº 11.175 de 25/06/2019, e o profissional abaixo relacionado, doravante denominado(a) CONTRATADO (A), resolvem celebrar o presente Termo Aditivo ao Contrato Administrativo, </t>
    </r>
    <r>
      <rPr>
        <sz val="12"/>
        <rFont val="Calibri"/>
        <family val="2"/>
        <charset val="1"/>
      </rPr>
      <t>que estabelece a(s) alteração(ões) no contrato em vigor, em virtude de Alteração de Ordem de Serviço</t>
    </r>
    <r>
      <rPr>
        <sz val="12"/>
        <color rgb="FF000000"/>
        <rFont val="Calibri"/>
        <family val="2"/>
        <charset val="1"/>
      </rPr>
      <t>.</t>
    </r>
  </si>
  <si>
    <t>1 - DADOS DO PROFISSIONAL</t>
  </si>
  <si>
    <t>Matrícula:</t>
  </si>
  <si>
    <t>Cargo:</t>
  </si>
  <si>
    <t>2 - DADOS DA VAGA - Primeira Lotação</t>
  </si>
  <si>
    <t>2.1 - DADOS DA VAGA - Segunda Lotação</t>
  </si>
  <si>
    <t>3 - CLAUSULA PRIMEIRA: DO MOTIVO DA ALTERAÇÃO</t>
  </si>
  <si>
    <t>Motivo da alteração:</t>
  </si>
  <si>
    <t>4 - CLAUSULA SEGUNDA: DA ALTERAÇÃO NA LOTAÇÃO, CARGA HORÁRIA, PLANTÃO OU  EQUIPE</t>
  </si>
  <si>
    <t>4.1 - Dados a serem alterados na primeira lotação</t>
  </si>
  <si>
    <t>4.2 - Dados a serem alterados na segunda lotação</t>
  </si>
  <si>
    <t>5 - CLAUSULA QUARTA: DA RATIFICAÇÃO</t>
  </si>
  <si>
    <t>DECLARO ESTAR CIENTE:</t>
  </si>
  <si>
    <t>1. DA ALTERAÇÃO DA BASE DO CONTRATO ADMINISTRATIVO FIRMADO COM A SECRETARIA MUNICIPAL DE SAÚDE DE BELO HORIZONTE, E DE PLENO ACORDO COM OS NOVOS TERMOS;</t>
  </si>
  <si>
    <t>2. QUE O VALOR DA REMUNERAÇÃO MENSAL SERÁ CALCULADO COM BASE NA ALTERAÇÃO, CONSIDERANDO OS PARÂMETROS DEFINIDOS POR LEI;</t>
  </si>
  <si>
    <t>3. QUE NO CASO DE DESISTÊNCIA DA ALTERAÇÃO SOLICITADA, A DRES DEVE SER COMUNICADA IMEDIATAMENTE, PARA CANCELAMENTO DESSE PROCESSO JUNTO À GGCAT;</t>
  </si>
  <si>
    <t>4. DA NECESSIDADE DE PREENCHER E ANEXAR À ESTA SOLICITAÇÃO UMA NOVA DECLARAÇÃO DE VÍNCULOS.</t>
  </si>
  <si>
    <t>AS DESPESAS RESULTANTES DO PRESENTE TERMO ADITIVO CORRERÃO À CONTA DAS DOTAÇÕES ORÇAMENTÁRIAS NºS 2302 0089.10.122.117.2895.0005.339034.03.01.00.01.02 FUNDO MUNICIPAL DE SAÚDE. CASO OCORRA ALTERAÇÃO DAS DOTAÇÕES ORÇAMENTÁRIAS, ESTAS PASSARÃO A FAZER PARTE DO PRESENTE TERMO, MEDIANTE ATO DEVIDAMENTE JUSTIFICADO DO ORDENADOR DE DESPESAS, QUE SERÁ OBRIGATORIAMENTE JUNTADO AO PROCESSO ADMINISTRATIVO.</t>
  </si>
  <si>
    <t>PERMANECEM INALTERADAS AS DEMAIS CLÁUSULAS DO CONTRATO ORIGINAL E SEUS TERMOS ADITIVOS, QUE NÃO COLIDIREM COM AS DO PRESENTE TERMO. E, POR ESTAREM JUSTAS E CONTRATADAS, ASSINAM AS PARTES O PRESENTE INSTRUMENTO.</t>
  </si>
  <si>
    <t xml:space="preserve">        _____/_____/_________                                ___________________________________________
    DATA                                                                     ASSINATURA DO PROFISSIONAL</t>
  </si>
  <si>
    <t>6 - ASSINATURAS UNIDADES DE ORIGEM E DESTINO</t>
  </si>
  <si>
    <t>ORIGEM</t>
  </si>
  <si>
    <t>DESTINO</t>
  </si>
  <si>
    <t>_____/_____/_________   ____________________________________
            DATA                               ASSINATURA DO GERENTE E CARIMBO</t>
  </si>
  <si>
    <t>_____/_____/_________   ____________________________________
            DATA                               ASSINATURA DA DIRETORIA E CARIMBO</t>
  </si>
  <si>
    <t>6.1- ASSINATURAS UNIDADES DE ORIGEM E DESTINO (Caso atue ou irá passar a atuar em mais de uma unidade)</t>
  </si>
  <si>
    <t>7 - CLAUSULA SEXTA: DA ORDEM DE SERVIÇO</t>
  </si>
  <si>
    <t>ORDENO O PAGAMENTO DAS DESPESAS DECORRENTES DESTA ALTERAÇÃO DE BASES CONTRATUAIS, DE ACORDO COM O PRESENTE DOCUMENTO, CUJO ORIGINAL DEVERÁ SER APENSADO AO PROCESSO DE CONTRATO ADMINISTRATIVO FIRMADO ENTRE O PROFISSIONAL E A SECRETARIA MUNICIPAL DE SAÚDE, TORNANDO-SE PARTE INTEGRANTE DO MESMO.</t>
  </si>
  <si>
    <t xml:space="preserve">        _____/_____/_________                                     ___________________________________________
                    DATA                                                          ASSINATURA SECRETÁRIO(A) MUNICIPAL DE SAÚDE</t>
  </si>
  <si>
    <t>MATRÍCULA</t>
  </si>
  <si>
    <t>NOME</t>
  </si>
  <si>
    <t>CPF</t>
  </si>
  <si>
    <t>CARGO AGRUPADO</t>
  </si>
  <si>
    <t>especialidade</t>
  </si>
  <si>
    <t>LOTACAO</t>
  </si>
  <si>
    <t>DATA 
 ADMISSAO</t>
  </si>
  <si>
    <t>JORNADA</t>
  </si>
  <si>
    <t>CONSELHO REGIONAL</t>
  </si>
  <si>
    <t>inscricao conselho</t>
  </si>
  <si>
    <t>UF CONSELHO REG</t>
  </si>
  <si>
    <t>DISTRITO</t>
  </si>
  <si>
    <t>CLASSIFICAÇÃO</t>
  </si>
  <si>
    <t>ÁREA DE ATUAÇÃO</t>
  </si>
  <si>
    <t>TECNICO SUPERIOR DE SAUDE</t>
  </si>
  <si>
    <t>PSICOLOGIA</t>
  </si>
  <si>
    <t>CENTRO DE SAÚDE PEDREIRA PRADO LOPES</t>
  </si>
  <si>
    <t>J.MENSAL 4,00 - FLEX - HOR:7:00/11:00</t>
  </si>
  <si>
    <t>MG   - Minas Gerais</t>
  </si>
  <si>
    <t>NOROESTE</t>
  </si>
  <si>
    <t>TATIANE DE OLIVEIRA BARRETO LOPES</t>
  </si>
  <si>
    <t>08002570650</t>
  </si>
  <si>
    <t>EDUCACAO FISICA</t>
  </si>
  <si>
    <t>CENTRO DE SAÚDE SANTA ROSA</t>
  </si>
  <si>
    <t>J.MENSAL 8,00 FLEXÍVEL- HOR; 07:00/21:00</t>
  </si>
  <si>
    <t>15817</t>
  </si>
  <si>
    <t>PAMPULHA</t>
  </si>
  <si>
    <t>ENFERMEIRO</t>
  </si>
  <si>
    <t>CENTRO DE SAÚDE ZILAH SPÓSITO</t>
  </si>
  <si>
    <t>J.MENSAL 8,00 FLEXÍVEL- HOR; 06:00/19:00</t>
  </si>
  <si>
    <t>NORTE</t>
  </si>
  <si>
    <t>JESSICA GONCALVES DA COSTA PEREIRA</t>
  </si>
  <si>
    <t>13578794660</t>
  </si>
  <si>
    <t>TECNICO DE SERVICOS DE SAUDE</t>
  </si>
  <si>
    <t>TECNICO EM ENFERMAGEM</t>
  </si>
  <si>
    <t>CENTRO DE SAÚDE PARAÚNA</t>
  </si>
  <si>
    <t>1455096</t>
  </si>
  <si>
    <t>VENDA NOVA</t>
  </si>
  <si>
    <t>CENTRO DE SAÚDE EFIGÊNIA MURTA DE FIGUEIREDO</t>
  </si>
  <si>
    <t>NORDESTE</t>
  </si>
  <si>
    <t>KATIA AMORIM RODRIGUES MARQUES</t>
  </si>
  <si>
    <t>03409172610</t>
  </si>
  <si>
    <t>CENTRO DE SAÚDE MANTIQUEIRA</t>
  </si>
  <si>
    <t>192462</t>
  </si>
  <si>
    <t>MEDICO</t>
  </si>
  <si>
    <t>COLOPROCTOLOGIA</t>
  </si>
  <si>
    <t>UNIDADE DE REFERÊNCIA SECUNDÁRIA SAGRADA FAMÍLIA</t>
  </si>
  <si>
    <t>LESTE</t>
  </si>
  <si>
    <t>CENTRO DE SAÚDE SÃO CRISTÓVÃO</t>
  </si>
  <si>
    <t>J.MENSAL 6,00 FLEXÍVEL- HOR; 07:00/13:00</t>
  </si>
  <si>
    <t>121567X</t>
  </si>
  <si>
    <t>REJANE CRISTINA DE SOUZA SANTOS</t>
  </si>
  <si>
    <t>07889618611</t>
  </si>
  <si>
    <t>CENTRO DE SAÚDE MINAS CAIXA</t>
  </si>
  <si>
    <t>1476839</t>
  </si>
  <si>
    <t>TECNICO EM SAUDE BUCAL</t>
  </si>
  <si>
    <t>CENTRO DE SAÚDE SANTA TEREZINHA</t>
  </si>
  <si>
    <t>LORENA DE BRITO MARCELINO PEREIRA</t>
  </si>
  <si>
    <t>11690795638</t>
  </si>
  <si>
    <t>CENTRO DE SAÚDE CABANA</t>
  </si>
  <si>
    <t>J.MENSAL SMSA - 20HSEMANA S/ COMPL</t>
  </si>
  <si>
    <t>50213</t>
  </si>
  <si>
    <t>OESTE</t>
  </si>
  <si>
    <t>122024X</t>
  </si>
  <si>
    <t>CENTRO DE SAÚDE ALCIDES LINS</t>
  </si>
  <si>
    <t>J.FLEX20HS.-2ª3ª5ª/5HM-6ª5HT</t>
  </si>
  <si>
    <t>NAYARA MARTINS COSTA</t>
  </si>
  <si>
    <t>08649023606</t>
  </si>
  <si>
    <t>FONOAUDIOLOGIA</t>
  </si>
  <si>
    <t>CENTRO DE SAÚDE REGINA</t>
  </si>
  <si>
    <t>9768</t>
  </si>
  <si>
    <t>BARREIRO</t>
  </si>
  <si>
    <t>CARINE DE PAULA MARTINS SOUZA</t>
  </si>
  <si>
    <t>01652924663</t>
  </si>
  <si>
    <t>UNIDADE DE REFERÊNCIA SECUNDÁRIA CENTRO-SUL</t>
  </si>
  <si>
    <t>422580</t>
  </si>
  <si>
    <t>CENTRO SUL</t>
  </si>
  <si>
    <t>ALESSANDRA NEVES FERREIRA</t>
  </si>
  <si>
    <t>03725566550</t>
  </si>
  <si>
    <t>CENTRO DE SAÚDE CARLOS PRATES</t>
  </si>
  <si>
    <t>1495924</t>
  </si>
  <si>
    <t>CENTRO DE SAÚDE SÃO JOSÉ</t>
  </si>
  <si>
    <t>J.MENSAL 6,00 FLEXÍVEL- HOR; 13:00/19:00</t>
  </si>
  <si>
    <t>GERENCIA DE ASSISTENCIA, EPIDEMIOLOGIA E REGULACAO NORDESTE</t>
  </si>
  <si>
    <t>LAVINIA FONSECA NICOLAU</t>
  </si>
  <si>
    <t>14970452660</t>
  </si>
  <si>
    <t>CENTRO DE SAÚDE MG20</t>
  </si>
  <si>
    <t>EDNA DE FATIMA SILVA</t>
  </si>
  <si>
    <t>05241772600</t>
  </si>
  <si>
    <t>SERVIÇO DE ATENDIMENTO MÓVEL DE URGÊNCIA E TRANSPORTE EM SAÚDE</t>
  </si>
  <si>
    <t>J.CÍCLICA 12,00 - HOR 19:00/07:00</t>
  </si>
  <si>
    <t>449321</t>
  </si>
  <si>
    <t>NÍVEL CENTRAL</t>
  </si>
  <si>
    <t>CENTRO DE SAÚDE VERA CRUZ</t>
  </si>
  <si>
    <t>AGENTE DE SERVICOS DE SAUDE</t>
  </si>
  <si>
    <t>AUXILIAR DE SAUDE BUCAL</t>
  </si>
  <si>
    <t>POLIANA KELLYN DA SILVA NEVES</t>
  </si>
  <si>
    <t>06036588658</t>
  </si>
  <si>
    <t>DIRETORIA REGIONAL DE SAUDE OESTE</t>
  </si>
  <si>
    <t>J.MENSAL 4,00 - FLEX - HOR:15:00/19:00</t>
  </si>
  <si>
    <t>241064</t>
  </si>
  <si>
    <t>DEBORA KELLY DA SILVA TORRES</t>
  </si>
  <si>
    <t>07957317600</t>
  </si>
  <si>
    <t>CENTRO DE SAÚDE GRANJA DE FREITAS</t>
  </si>
  <si>
    <t>8287</t>
  </si>
  <si>
    <t>UNIDADE DE PRONTO ATENDIMENTO BARREIRO</t>
  </si>
  <si>
    <t>J.CÍCLICA 12,00 - HOR 07:00/19:00</t>
  </si>
  <si>
    <t>CENTRO DE SAÚDE VALE DO JATOBÁ</t>
  </si>
  <si>
    <t>RAPHAELA CAROLINE DAMAS MOREIRA</t>
  </si>
  <si>
    <t>10720837600</t>
  </si>
  <si>
    <t>TERAPIA OCUPACIONAL</t>
  </si>
  <si>
    <t>CENTRO DE SAÚDE LAGOA</t>
  </si>
  <si>
    <t>14435</t>
  </si>
  <si>
    <t>124856X</t>
  </si>
  <si>
    <t>THALITA DABUS BERTI STARIK</t>
  </si>
  <si>
    <t>14908068658</t>
  </si>
  <si>
    <t>AUXILIAR DE ENFERMAGEM</t>
  </si>
  <si>
    <t>CENTRO DE REFERÊNCIA EM SAÚDE MENTAL - ÁLCOOL E OUTRAS DROGAS VENDA NOVA</t>
  </si>
  <si>
    <t>1393579</t>
  </si>
  <si>
    <t>PRISCILA OLIVEIRA ANDRADE</t>
  </si>
  <si>
    <t>01207528161</t>
  </si>
  <si>
    <t>UNIDADE DE PRONTO ATENDIMENTO NORDESTE</t>
  </si>
  <si>
    <t>J. CICL. SEM 12HS -  19:00/07:00</t>
  </si>
  <si>
    <t>82794</t>
  </si>
  <si>
    <t>SILVIA BARBOSA DIAS</t>
  </si>
  <si>
    <t>09061357616</t>
  </si>
  <si>
    <t>CENTRO DE SAÚDE CALIFÓRNIA</t>
  </si>
  <si>
    <t>1349390</t>
  </si>
  <si>
    <t>LANA ESTEFANE DE OLIVEIRA BRAGA</t>
  </si>
  <si>
    <t>11077985665</t>
  </si>
  <si>
    <t>CENTRO DE REFERÊNCIA EM SAÚDE MENTAL- ÁLCOOL E OUTRAS DROGAS PAMPULHA/NOROESTE</t>
  </si>
  <si>
    <t>J.MENSAL SMSA - 24H SEMANA</t>
  </si>
  <si>
    <t>536587</t>
  </si>
  <si>
    <t>PATRICIA DE SOUZA RABELO</t>
  </si>
  <si>
    <t>01331438640</t>
  </si>
  <si>
    <t>CENTRO DE REFERENCIA EM SAUDE MENTAL NORTE</t>
  </si>
  <si>
    <t>1664918</t>
  </si>
  <si>
    <t>CENTRO DE SAÚDE TAQUARIL</t>
  </si>
  <si>
    <t>ASSISTENCIA SOCIAL</t>
  </si>
  <si>
    <t>CENTRO DE SAÚDE CAPITÃO EDUARDO</t>
  </si>
  <si>
    <t>RAIMUNDO NONATO SILVA JUNIOR</t>
  </si>
  <si>
    <t>00876308698</t>
  </si>
  <si>
    <t>UNIDADE DE PRONTO ATENDIMENTO VENDA NOVA</t>
  </si>
  <si>
    <t>27216</t>
  </si>
  <si>
    <t>ADRIANA NUNES DIAS</t>
  </si>
  <si>
    <t>00533010306</t>
  </si>
  <si>
    <t>UNIDADE DE PRONTO ATENDIMENTO LESTE</t>
  </si>
  <si>
    <t>J. CICL. SEM 12HS -  07:00/19:00</t>
  </si>
  <si>
    <t>53865</t>
  </si>
  <si>
    <t>MARCOS ANTONIO PEREIRA DE ANDRADE</t>
  </si>
  <si>
    <t>70104232617</t>
  </si>
  <si>
    <t>1543994</t>
  </si>
  <si>
    <t>MOHAMMAD BEHNAM TALEBI POUR SARAVI</t>
  </si>
  <si>
    <t>03643623674</t>
  </si>
  <si>
    <t>CENTRO DE SAÚDE VILA LEONINA</t>
  </si>
  <si>
    <t>30101</t>
  </si>
  <si>
    <t>CIDILENE GERMANO</t>
  </si>
  <si>
    <t>90810112604</t>
  </si>
  <si>
    <t>AUXILIAR DE LABORATORIO</t>
  </si>
  <si>
    <t>LABORATÓRIO REGIONAL OESTE / BARREIRO</t>
  </si>
  <si>
    <t xml:space="preserve"> - </t>
  </si>
  <si>
    <t>CENTRO DE SAÚDE CIDADE OZANAN</t>
  </si>
  <si>
    <t>ANA ANGELICA RABELO GOULART</t>
  </si>
  <si>
    <t>08978464602</t>
  </si>
  <si>
    <t>CENTRO DE REFERENCIA DE IMUNOBIOLOGICOS ESPECIAIS</t>
  </si>
  <si>
    <t>361406</t>
  </si>
  <si>
    <t>PATRICIA ALVERINA VITOR TOMAZ</t>
  </si>
  <si>
    <t>04961232629</t>
  </si>
  <si>
    <t>CENTRO DE SAÚDE BETÂNIA</t>
  </si>
  <si>
    <t>1559572</t>
  </si>
  <si>
    <t>GILDA DE LIMA MARTINS</t>
  </si>
  <si>
    <t>05278630680</t>
  </si>
  <si>
    <t>CENTRO DE SAÚDE JAQUELINE II</t>
  </si>
  <si>
    <t xml:space="preserve">J.MENSAL SMSA - 30HSEMANA </t>
  </si>
  <si>
    <t>233766</t>
  </si>
  <si>
    <t>JAQUELINE DA SILVA NUNES</t>
  </si>
  <si>
    <t>11908160675</t>
  </si>
  <si>
    <t>CENTRO DE SAÚDE SANTA MARIA</t>
  </si>
  <si>
    <t>1461331</t>
  </si>
  <si>
    <t>PATRICIA DE MORAIS SOUZA</t>
  </si>
  <si>
    <t>04674348676</t>
  </si>
  <si>
    <t>CENTRO DE SAÚDE NOVA YORK</t>
  </si>
  <si>
    <t>1463089</t>
  </si>
  <si>
    <t>CENTRO DE SAÚDE NOVO AARÃO REIS</t>
  </si>
  <si>
    <t>CENTRO DE SAÚDE CARLOS RENATO DIAS</t>
  </si>
  <si>
    <t>CIRURGIAO DENTISTA</t>
  </si>
  <si>
    <t>CENTRO DE SAÚDE JARDIM ALVORADA</t>
  </si>
  <si>
    <t>WASHINGTON VALERIO HORTA</t>
  </si>
  <si>
    <t>63628163668</t>
  </si>
  <si>
    <t>TECNICO DE LABORATORIO</t>
  </si>
  <si>
    <t>J.CÍCLICA  12:00 -  19:00/07:00</t>
  </si>
  <si>
    <t>02412087</t>
  </si>
  <si>
    <t>CENTRO DE REFERENCIA EM SAUDE MENTAL NORDESTE</t>
  </si>
  <si>
    <t>FARMACEUTICO BIOQUIMICO</t>
  </si>
  <si>
    <t>ASSESSORIA JURIDICA</t>
  </si>
  <si>
    <t>UNDADE FORA DAS REGIONAIS</t>
  </si>
  <si>
    <t>CENTRO DE SAÚDE MARIA GORETTI</t>
  </si>
  <si>
    <t>CENTRO DE SAÚDE DOM BOSCO</t>
  </si>
  <si>
    <t>PATRICIA NASCIMENTO VASCONCELOS</t>
  </si>
  <si>
    <t>08963783650</t>
  </si>
  <si>
    <t>UNIDADE DE PRONTO ATENDIMENTO OESTE</t>
  </si>
  <si>
    <t>13757</t>
  </si>
  <si>
    <t>WANESCA PIERI</t>
  </si>
  <si>
    <t>03380049638</t>
  </si>
  <si>
    <t>CENTRO DE REFERENCIA EM SAUDE MENTAL BARREIRO</t>
  </si>
  <si>
    <t>567142</t>
  </si>
  <si>
    <t>FISIOTERAPIA</t>
  </si>
  <si>
    <t>UNIDADE DE PRONTO ATENDIMENTO PAMPULHA</t>
  </si>
  <si>
    <t>CENTRO DE SAÚDE FLORAMAR</t>
  </si>
  <si>
    <t>JANETT ALVES TEIXEIRA</t>
  </si>
  <si>
    <t>59330260691</t>
  </si>
  <si>
    <t>CENTRO DE REFERENCIA EM REABILITACAO LESTE</t>
  </si>
  <si>
    <t>3900</t>
  </si>
  <si>
    <t>JOSIANE DA COSTA SOARES</t>
  </si>
  <si>
    <t>01495959643</t>
  </si>
  <si>
    <t>CENTRO DE SAÚDE AARÃO REIS</t>
  </si>
  <si>
    <t>23303</t>
  </si>
  <si>
    <t>JENYFFER STEFANI RODRIGUES</t>
  </si>
  <si>
    <t>14641557632</t>
  </si>
  <si>
    <t>CENTRO DE SAÚDE VISTA ALEGRE</t>
  </si>
  <si>
    <t>1365850</t>
  </si>
  <si>
    <t>CENTRO DE SAÚDE CARLOS CHAGAS</t>
  </si>
  <si>
    <t>BRUNA ELISANGELA RENATA DIOGO</t>
  </si>
  <si>
    <t>08636472601</t>
  </si>
  <si>
    <t>CENTRO DE REFERÊNCIA EM SAÚDE MENTAL INFANTO-JUVENIL NOROESTE</t>
  </si>
  <si>
    <t>628101</t>
  </si>
  <si>
    <t>CENTRO DE REFERÊNCIA EM SAÚDE MENTAL- ÁLCOOL E OUTRAS DROGAS NORDESTE</t>
  </si>
  <si>
    <t>CENTRO DE REFERENCIA EM SAUDE MENTAL OESTE</t>
  </si>
  <si>
    <t>CENTRO DE ESPECIALIDADES MEDICAS NORTE</t>
  </si>
  <si>
    <t>GERENCIA DE ASSISTENCIA, EPIDEMIOLOGIA E REGULACAO BARREIRO</t>
  </si>
  <si>
    <t>AMANDA ROCHA LIMA</t>
  </si>
  <si>
    <t>00938482696</t>
  </si>
  <si>
    <t>CENTRO DE REFERÊNCIA EM SAÚDE MENTAL- ÁLCOOL E OUTRAS DROGAS BARREIRO</t>
  </si>
  <si>
    <t>1498247</t>
  </si>
  <si>
    <t>CENTRO DE SAÚDE URUCUIA</t>
  </si>
  <si>
    <t>FERNANDA DE AGUILAR JALES AZEVEDO</t>
  </si>
  <si>
    <t>08635567609</t>
  </si>
  <si>
    <t>GERÊNCIA DA REDE AMBULATORIAL ESPECIALIZADA</t>
  </si>
  <si>
    <t>202628</t>
  </si>
  <si>
    <t>CENTRO DE SAÚDE SALGADO FILHO</t>
  </si>
  <si>
    <t>CENTRO DE SAÚDE LEOPOLDO CHRISOSTOMO DE CASTRO</t>
  </si>
  <si>
    <t>CENTRO DE SAÚDE SÃO FRANCISCO</t>
  </si>
  <si>
    <t>ERLANE CRISTINA DE PAULA</t>
  </si>
  <si>
    <t>05210200698</t>
  </si>
  <si>
    <t>CENTRO DE SAÚDE JOÃO XXIII</t>
  </si>
  <si>
    <t>1264790</t>
  </si>
  <si>
    <t>PRICILA MARIA LEAO SOARES</t>
  </si>
  <si>
    <t>89929004653</t>
  </si>
  <si>
    <t>UNIDADE DE REFERÊNCIA SECUNDÁRIA PADRE EUSTÁQUIO</t>
  </si>
  <si>
    <t>14422</t>
  </si>
  <si>
    <t>CARMEN FURTADO</t>
  </si>
  <si>
    <t>60788402668</t>
  </si>
  <si>
    <t>UNIDADE DE REFERÊNCIA SECUNDÁRIA SAUDADE</t>
  </si>
  <si>
    <t>1258700</t>
  </si>
  <si>
    <t>UNIDADE DE REFERÊNCIA SECUNDÁRIA CAMPOS SALES</t>
  </si>
  <si>
    <t>FABIANE JERONIMO DE JESUS PINTO</t>
  </si>
  <si>
    <t>03091774643</t>
  </si>
  <si>
    <t>CENTRO DE SAÚDE JARDIM LEBLON</t>
  </si>
  <si>
    <t>32321</t>
  </si>
  <si>
    <t>AGENTE COMUNITARIO DE SAUDE</t>
  </si>
  <si>
    <t>CENTRO DE SAÚDE TREVO</t>
  </si>
  <si>
    <t>CENTRO DE SAÚDE CONJUNTO SANTA MARIA</t>
  </si>
  <si>
    <t>GINECOLOGIA E OBSTETRICIA</t>
  </si>
  <si>
    <t>CENTRO DE SAÚDE VILA PINHO</t>
  </si>
  <si>
    <t>JUNIO MAGNO MARCOS</t>
  </si>
  <si>
    <t>05351481600</t>
  </si>
  <si>
    <t>479680</t>
  </si>
  <si>
    <t>CENTRO DE SAÚDE JARDIM COMERCIÁRIOS</t>
  </si>
  <si>
    <t>CENTRO DE SAÚDE RIBEIRO DE ABREU</t>
  </si>
  <si>
    <t>CENTRO DE SAÚDE OSWALDO CRUZ</t>
  </si>
  <si>
    <t>CENTRO DE SAÚDE SÃO BERNARDO</t>
  </si>
  <si>
    <t>CENTRO DE SAÚDE ALTO VERA CRUZ</t>
  </si>
  <si>
    <t>CENTRO DE SAÚDE SÃO TOMÁS</t>
  </si>
  <si>
    <t>CENTRO DE SAÚDE RIO BRANCO</t>
  </si>
  <si>
    <t>CENTRO DE SAÚDE GENTIL GOMES</t>
  </si>
  <si>
    <t>CENTRO DE SAÚDE PIRATININGA</t>
  </si>
  <si>
    <t>CENTRO DE REFERENCIA EM REABILITACAO NOROESTE</t>
  </si>
  <si>
    <t>CENTRO DE SAÚDE PROVIDÊNCIA</t>
  </si>
  <si>
    <t>NATALIA DIAS FERNANDES CURATOLA</t>
  </si>
  <si>
    <t>09874381663</t>
  </si>
  <si>
    <t>360478</t>
  </si>
  <si>
    <t>CENTRO DE SAÚDE MARCO ANTÔNIO DE MENEZES</t>
  </si>
  <si>
    <t>CENTRO DE SAÚDE DOM CABRAL</t>
  </si>
  <si>
    <t>SHIRLEY SILVA GONCALVES</t>
  </si>
  <si>
    <t>03575539693</t>
  </si>
  <si>
    <t>PSIQUIATRIA</t>
  </si>
  <si>
    <t>CENTRO DE REFERENCIA EM REABILITACAO VENDA NOVA</t>
  </si>
  <si>
    <t>LUDIMILA ELVIRA MARTINS LEITE REIS</t>
  </si>
  <si>
    <t>10422520683</t>
  </si>
  <si>
    <t>1449612</t>
  </si>
  <si>
    <t>CENTRO DE SAÚDE NOSSA SENHORA DE FÁTIMA</t>
  </si>
  <si>
    <t>CENTRO DE SAÚDE JARDIM GUANABARA</t>
  </si>
  <si>
    <t>CENTRO DE SAÚDE SANTA AMÉLIA</t>
  </si>
  <si>
    <t>CENTRO DE SAÚDE SERRANO</t>
  </si>
  <si>
    <t>CENTRO DE SAÚDE PADRE EUSTÁQUIO</t>
  </si>
  <si>
    <t>CENTRO DE SAÚDE INDEPENDÊNCIA</t>
  </si>
  <si>
    <t>DIRETORIA DE ASSISTENCIA A SAUDE</t>
  </si>
  <si>
    <t>TAMARA DA SILVA MOREIRA</t>
  </si>
  <si>
    <t>09125586602</t>
  </si>
  <si>
    <t>TECNICO EM RADIOLOGIA</t>
  </si>
  <si>
    <t>CENTRO DE ESPECIALIDADES ODONTOLÓGICAS BARREIRO</t>
  </si>
  <si>
    <t>12492</t>
  </si>
  <si>
    <t>JANAINA MACHADO DE OLIVEIRA</t>
  </si>
  <si>
    <t>92227031549</t>
  </si>
  <si>
    <t>CENTRO DE SAÚDE ERMELINDA</t>
  </si>
  <si>
    <t>240010</t>
  </si>
  <si>
    <t>ANA CAROLINA FRANCO DANTAS MAGELA</t>
  </si>
  <si>
    <t>01379686636</t>
  </si>
  <si>
    <t>GERENCIA DE ASSISTENCIA, EPIDEMIOLOGIA E REGULACAO PAMPULHA</t>
  </si>
  <si>
    <t>23677</t>
  </si>
  <si>
    <t>INFECTOLOGIA</t>
  </si>
  <si>
    <t>TATIANE TRINDADE BARBOSA GUIMARAES</t>
  </si>
  <si>
    <t>12095093690</t>
  </si>
  <si>
    <t>6316</t>
  </si>
  <si>
    <t>REBECA PAGLIAMINUTA VIANA</t>
  </si>
  <si>
    <t>07484979600</t>
  </si>
  <si>
    <t>78554</t>
  </si>
  <si>
    <t>ROSIMAR ALVES CHAVES</t>
  </si>
  <si>
    <t>06532023698</t>
  </si>
  <si>
    <t>CENTRO DE SAÚDE ETELVINA CARNEIRO</t>
  </si>
  <si>
    <t>308237</t>
  </si>
  <si>
    <t>EDNA RODRIGUES BARRETO</t>
  </si>
  <si>
    <t>05538380670</t>
  </si>
  <si>
    <t>90523</t>
  </si>
  <si>
    <t>05471750608</t>
  </si>
  <si>
    <t>1374447</t>
  </si>
  <si>
    <t>DIRETORIA DE VIGILANCIA SANITARIA</t>
  </si>
  <si>
    <t>DANIEL FORMAGGINI DE MORAIS</t>
  </si>
  <si>
    <t>11547957646</t>
  </si>
  <si>
    <t>1473372</t>
  </si>
  <si>
    <t>DELTON VIEIRA GONCALVES</t>
  </si>
  <si>
    <t>97009636672</t>
  </si>
  <si>
    <t>UNIDADE DE PRONTO ATENDIMENTO NORTE</t>
  </si>
  <si>
    <t>248653</t>
  </si>
  <si>
    <t>ISABELLA CRISTINA CARVALHO COSTA</t>
  </si>
  <si>
    <t>11934960632</t>
  </si>
  <si>
    <t>515321</t>
  </si>
  <si>
    <t>GLENDALESSE NUNES ROCHA DE FARIA TEIXEIRA</t>
  </si>
  <si>
    <t>05103391660</t>
  </si>
  <si>
    <t>VETERINARIA</t>
  </si>
  <si>
    <t>15075</t>
  </si>
  <si>
    <t>DANIELLE APARECIDA ALVES IBRAIM</t>
  </si>
  <si>
    <t>04504689685</t>
  </si>
  <si>
    <t>014071</t>
  </si>
  <si>
    <t>ANA PAULA PERES OLIVEIRA</t>
  </si>
  <si>
    <t>05018518600</t>
  </si>
  <si>
    <t>SHIRLEY GUIMARAES DA SILVA</t>
  </si>
  <si>
    <t>01891826603</t>
  </si>
  <si>
    <t>1569795</t>
  </si>
  <si>
    <t>LUCIANA TEIXEIRA PERES</t>
  </si>
  <si>
    <t>05332163622</t>
  </si>
  <si>
    <t>CENTRO DE SAÚDE CÍCERO ILDEFONSO</t>
  </si>
  <si>
    <t>MIRIA BOERER FERNANDES</t>
  </si>
  <si>
    <t>08892809679</t>
  </si>
  <si>
    <t>567123</t>
  </si>
  <si>
    <t>VIVIAN KELLY DE MIRANDA</t>
  </si>
  <si>
    <t>06348915611</t>
  </si>
  <si>
    <t xml:space="preserve">LUCIANA ALEIXO MACHADO </t>
  </si>
  <si>
    <t>09638414677</t>
  </si>
  <si>
    <t>1037193</t>
  </si>
  <si>
    <t>LABORATÓRIO REGIONAL LESTE / NORDESTE</t>
  </si>
  <si>
    <t>EDLA SANTANA DA SILVA</t>
  </si>
  <si>
    <t>78205689687</t>
  </si>
  <si>
    <t>1264200</t>
  </si>
  <si>
    <t>LEILA MARA PACIFICO BOAVENTURA</t>
  </si>
  <si>
    <t>00315210613</t>
  </si>
  <si>
    <t>1577592</t>
  </si>
  <si>
    <t>ZILAINE ARRUDA CERQUEIRA</t>
  </si>
  <si>
    <t>06769581680</t>
  </si>
  <si>
    <t>1549716</t>
  </si>
  <si>
    <t>CENTRO DE SAÚDE COPACABANA</t>
  </si>
  <si>
    <t>CENTRO DE ESPECIALIDADES MEDICAS VENDA NOVA</t>
  </si>
  <si>
    <t>IZABELA MORAIS PUMAREGA</t>
  </si>
  <si>
    <t>00072089601</t>
  </si>
  <si>
    <t>DIRETORIA REGIONAL DE SAUDE NORTE</t>
  </si>
  <si>
    <t>33998</t>
  </si>
  <si>
    <t>PATRICIA VIEIRA SILVA DE MATOS</t>
  </si>
  <si>
    <t>02775527612</t>
  </si>
  <si>
    <t>CENTRO DE SAÚDE POMPÉIA</t>
  </si>
  <si>
    <t>261000</t>
  </si>
  <si>
    <t>CENTRO DE REFERÊNCIA EM SAÚDE MENTAL INFANTO-JUVENIL NORDESTE</t>
  </si>
  <si>
    <t>LUCIMAR ALVES MOREIRA</t>
  </si>
  <si>
    <t>04348706689</t>
  </si>
  <si>
    <t>516660</t>
  </si>
  <si>
    <t>CENTRO DE SAÚDE JAQUELINE</t>
  </si>
  <si>
    <t>GERENCIA DE ASSISTENCIA, EPIDEMIOLOGIA E REGULACAO NOROESTE</t>
  </si>
  <si>
    <t>JULIANA RIBEIRO DA SILVA</t>
  </si>
  <si>
    <t>09027372608</t>
  </si>
  <si>
    <t>1572214</t>
  </si>
  <si>
    <t>GERENCIA DE VIGILANCIA EPIDEMIOLOGICA</t>
  </si>
  <si>
    <t>RONALDO ANTONIO BRAGA</t>
  </si>
  <si>
    <t>03215926628</t>
  </si>
  <si>
    <t>287330</t>
  </si>
  <si>
    <t>TECNICO EM FARMACIA</t>
  </si>
  <si>
    <t>FARMACIA REGIONAL NORTE</t>
  </si>
  <si>
    <t>LABORATÓRIO DE ZOONOSES</t>
  </si>
  <si>
    <t>CENTRO DE SAÚDE DOM ORIONE</t>
  </si>
  <si>
    <t>CENTRO DE SAÚDE VILA CEMIG</t>
  </si>
  <si>
    <t>CENTRO DE SAÚDE CACHOEIRINHA</t>
  </si>
  <si>
    <t>ENDODONTIA</t>
  </si>
  <si>
    <t>CENTRO DE ESPECIALIDADES ODONTOLÓGICAS PARACATU</t>
  </si>
  <si>
    <t>J.MENSAL 4,00 - FLEX - HOR:11:00/15:00</t>
  </si>
  <si>
    <t>VERA LUCIA FERNANDES CORDEIRO</t>
  </si>
  <si>
    <t>87966859649</t>
  </si>
  <si>
    <t>398347</t>
  </si>
  <si>
    <t>EDUARDA RODRIGUES MAXIMIANO</t>
  </si>
  <si>
    <t>14607608670</t>
  </si>
  <si>
    <t>1521520</t>
  </si>
  <si>
    <t>CARINA SANTOS CAMARGOS</t>
  </si>
  <si>
    <t>08819013690</t>
  </si>
  <si>
    <t>CENTRO DE SAÚDE MARIANO DE ABREU</t>
  </si>
  <si>
    <t>J.MENSAL 6,00 FLEXÍVEL- HOR; 14:00/20:00</t>
  </si>
  <si>
    <t>16319</t>
  </si>
  <si>
    <t>ALESSANDRA RODRIGUES FRANCISCO</t>
  </si>
  <si>
    <t>05745784636</t>
  </si>
  <si>
    <t>FABIANA BATISTA DE FREITAS</t>
  </si>
  <si>
    <t>10849766680</t>
  </si>
  <si>
    <t>604518</t>
  </si>
  <si>
    <t>FABIANE CRISTINA DE ALCANTARA</t>
  </si>
  <si>
    <t>10207224609</t>
  </si>
  <si>
    <t>J.FLEX 24HS S -4DIA - 8/12 SEG A SAB</t>
  </si>
  <si>
    <t>595347</t>
  </si>
  <si>
    <t>ROBERTA SANTOS DA PAIXAO</t>
  </si>
  <si>
    <t>07458555637</t>
  </si>
  <si>
    <t>202322</t>
  </si>
  <si>
    <t>DIRETORIA REGIONAL DE SAUDE BARREIRO</t>
  </si>
  <si>
    <t>APARECIDA NEVES GOMES</t>
  </si>
  <si>
    <t>06354878617</t>
  </si>
  <si>
    <t>626750</t>
  </si>
  <si>
    <t>MARLUCIA APARECIDA EUGENIO CARDOSO</t>
  </si>
  <si>
    <t>55806562620</t>
  </si>
  <si>
    <t>1315091</t>
  </si>
  <si>
    <t>CENTRO DE ESPECIALIDADES ODONTOLÓGICAS CENTRO-SUL</t>
  </si>
  <si>
    <t>CENTRO DE SAÚDE BOMSUCESSO</t>
  </si>
  <si>
    <t>PATRICIA DE MELO SANTOS</t>
  </si>
  <si>
    <t>03213872601</t>
  </si>
  <si>
    <t>CENTRO DE REFERENCIA EM SAUDE MENTAL VENDA NOVA</t>
  </si>
  <si>
    <t>655303</t>
  </si>
  <si>
    <t>CENTRO DE SAÚDE GUARANI</t>
  </si>
  <si>
    <t>JULIA ROSA MIRANDA LAZO DE LA VEGA</t>
  </si>
  <si>
    <t>83165967091</t>
  </si>
  <si>
    <t>142629</t>
  </si>
  <si>
    <t>CENTRAL DE ESTERILIZACAO LESTE</t>
  </si>
  <si>
    <t>FRANCIELE RAIANY RODRIGUES DE MORAIS</t>
  </si>
  <si>
    <t>11353416640</t>
  </si>
  <si>
    <t>1529742</t>
  </si>
  <si>
    <t>ELIANE MENEZES DA CRUZ OLIVEIRA</t>
  </si>
  <si>
    <t>04565469600</t>
  </si>
  <si>
    <t>1434246</t>
  </si>
  <si>
    <t>CENTRO MUNICIPAL DE DIAGNÓSTICO POR IMAGEM</t>
  </si>
  <si>
    <t>EDNICE SILVA DE SOUZA</t>
  </si>
  <si>
    <t>03197853601</t>
  </si>
  <si>
    <t>4117</t>
  </si>
  <si>
    <t>LEANDRO MARCOS ALVES LOPES</t>
  </si>
  <si>
    <t>12121342656</t>
  </si>
  <si>
    <t>1049182</t>
  </si>
  <si>
    <t>CENTRO DE SAÚDE JARDIM FELICIDADE</t>
  </si>
  <si>
    <t>LABORATÓRIO REGIONAL CENTRO-SUL / PAMPULHA</t>
  </si>
  <si>
    <t>ANDREIA VON SUCRO</t>
  </si>
  <si>
    <t>09806898648</t>
  </si>
  <si>
    <t>73707</t>
  </si>
  <si>
    <t>JANE CRISTINA DA SILVA</t>
  </si>
  <si>
    <t>99673665672</t>
  </si>
  <si>
    <t>397193</t>
  </si>
  <si>
    <t>MATILDE DOS REIS MORAIS</t>
  </si>
  <si>
    <t>94344809653</t>
  </si>
  <si>
    <t>1162742</t>
  </si>
  <si>
    <t>MARIA DAS GRACAS SILVA</t>
  </si>
  <si>
    <t>00384424694</t>
  </si>
  <si>
    <t>CENTRAL DE ESTERILIZACAO NOROESTE</t>
  </si>
  <si>
    <t>7224</t>
  </si>
  <si>
    <t>CENTRO DE SAÚDE SÃO MIGUEL ARCANJO</t>
  </si>
  <si>
    <t>ARETUZA PIRES MIRANDA</t>
  </si>
  <si>
    <t>04454789690</t>
  </si>
  <si>
    <t>35796</t>
  </si>
  <si>
    <t>CELIA FERNANDA CARMELIO</t>
  </si>
  <si>
    <t>08960509639</t>
  </si>
  <si>
    <t>739399</t>
  </si>
  <si>
    <t>ANDERSON CANDIDO FERREIRA</t>
  </si>
  <si>
    <t>99994330659</t>
  </si>
  <si>
    <t>425762</t>
  </si>
  <si>
    <t>VICTOR MUNIZ VALADARES TAVARES</t>
  </si>
  <si>
    <t>10339152621</t>
  </si>
  <si>
    <t>J.MENSAL 6,00 FLEXÍVEL- HOR; 08:00/14:00</t>
  </si>
  <si>
    <t>MARCIA DE SENA MOREIRA</t>
  </si>
  <si>
    <t>08805182605</t>
  </si>
  <si>
    <t>CENTRO DE SAÚDE SANTA MÔNICA</t>
  </si>
  <si>
    <t>22998</t>
  </si>
  <si>
    <t>FILIPE OLIVEIRA DIAS</t>
  </si>
  <si>
    <t>01400333601</t>
  </si>
  <si>
    <t>CENTRO DE SAÚDE TUPI</t>
  </si>
  <si>
    <t>48789</t>
  </si>
  <si>
    <t>MUNIQUE GUIMARAES DE ALMEIDA</t>
  </si>
  <si>
    <t>05956321652</t>
  </si>
  <si>
    <t>11311</t>
  </si>
  <si>
    <t>DEBORA BRUSCHI KARMALUK</t>
  </si>
  <si>
    <t>01705850693</t>
  </si>
  <si>
    <t>12693</t>
  </si>
  <si>
    <t>DAYANNA MONTEIRO SALOMAO</t>
  </si>
  <si>
    <t>01559615605</t>
  </si>
  <si>
    <t>CENTRO DE REFERENCIA EM SAUDE MENTAL NOROESTE</t>
  </si>
  <si>
    <t>J.FLEX20HS.-2ª4ª5ª6ª/4,4,6,6HDIA</t>
  </si>
  <si>
    <t>44878</t>
  </si>
  <si>
    <t>DOUGLAS ENGEL VIEIRA</t>
  </si>
  <si>
    <t>04548021612</t>
  </si>
  <si>
    <t>63960</t>
  </si>
  <si>
    <t>JOHN CARLOS CARVALHO ARAUJO</t>
  </si>
  <si>
    <t>11937869679</t>
  </si>
  <si>
    <t>1483530</t>
  </si>
  <si>
    <t>125859X</t>
  </si>
  <si>
    <t>LILIANE DOS SANTOS BARBOSA</t>
  </si>
  <si>
    <t>06680464650</t>
  </si>
  <si>
    <t>1372090</t>
  </si>
  <si>
    <t>ATAISA LUCAS DE ALMEIDA PEREIRA</t>
  </si>
  <si>
    <t>50903624168</t>
  </si>
  <si>
    <t>1086261</t>
  </si>
  <si>
    <t>TATIANA OLIVEIRA MACHADO</t>
  </si>
  <si>
    <t>00964691612</t>
  </si>
  <si>
    <t>764122</t>
  </si>
  <si>
    <t>ANNA PAULA TUDEIA DA FONSECA SOARES</t>
  </si>
  <si>
    <t>08255955682</t>
  </si>
  <si>
    <t>CENTRO DE SAÚDE PADRE FERNANDO DE MELO</t>
  </si>
  <si>
    <t>378197</t>
  </si>
  <si>
    <t>MICHELLE FIUSA COSTA FREITAS</t>
  </si>
  <si>
    <t>05788545625</t>
  </si>
  <si>
    <t>546617</t>
  </si>
  <si>
    <t>LILIAN GOMES DA SILVA</t>
  </si>
  <si>
    <t>12752237618</t>
  </si>
  <si>
    <t>1468352</t>
  </si>
  <si>
    <t>LUANA RAQUEL ARAUJO BARBOSA</t>
  </si>
  <si>
    <t>08753536657</t>
  </si>
  <si>
    <t>CENTRO DE SAÚDE JARDIM MONTANHÊS</t>
  </si>
  <si>
    <t>24997</t>
  </si>
  <si>
    <t>RAISSA GABRIELA AGUIAR</t>
  </si>
  <si>
    <t>12214168630</t>
  </si>
  <si>
    <t>1417831</t>
  </si>
  <si>
    <t>EULLA PAULA SOARES BARBOSA</t>
  </si>
  <si>
    <t>11268320650</t>
  </si>
  <si>
    <t>1226644</t>
  </si>
  <si>
    <t>ALESSANDRA APARECIDA RIBEIRO DIAS</t>
  </si>
  <si>
    <t>04300169640</t>
  </si>
  <si>
    <t>594564</t>
  </si>
  <si>
    <t>CLAUDIA VENCESLAU BARBOSA</t>
  </si>
  <si>
    <t>68630085649</t>
  </si>
  <si>
    <t>1480846</t>
  </si>
  <si>
    <t>ESTER MARIA DE SOUSA</t>
  </si>
  <si>
    <t>08125142703</t>
  </si>
  <si>
    <t>1088639</t>
  </si>
  <si>
    <t>SILVIA LUCIA ALVES</t>
  </si>
  <si>
    <t>66182581620</t>
  </si>
  <si>
    <t>ANGIOLOGIA</t>
  </si>
  <si>
    <t>JFLEXRED20/13H-2ª4ª6ª/6:30,3:153:15HD</t>
  </si>
  <si>
    <t>25144</t>
  </si>
  <si>
    <t>SABRINA ALENE ANDRADE PERONI</t>
  </si>
  <si>
    <t>11665411694</t>
  </si>
  <si>
    <t>1034174</t>
  </si>
  <si>
    <t>DEIZIANE SOUZA ARAUJO</t>
  </si>
  <si>
    <t>09430154648</t>
  </si>
  <si>
    <t>1434912</t>
  </si>
  <si>
    <t>POLIANE FERREIRA BARROSO RODRIGUES</t>
  </si>
  <si>
    <t>05715239605</t>
  </si>
  <si>
    <t>CENTRO DE SAÚDE FÁBIO CORREA LIMA</t>
  </si>
  <si>
    <t>84809</t>
  </si>
  <si>
    <t>125926X</t>
  </si>
  <si>
    <t>LAIZ FERNANDES MENDES NUNES</t>
  </si>
  <si>
    <t>11574336690</t>
  </si>
  <si>
    <t>46614</t>
  </si>
  <si>
    <t>ILZANETE ASSIS DE MELO</t>
  </si>
  <si>
    <t>53771206634</t>
  </si>
  <si>
    <t>1190100</t>
  </si>
  <si>
    <t>MARIA GORETE DE LIMA</t>
  </si>
  <si>
    <t>99747073668</t>
  </si>
  <si>
    <t>638936</t>
  </si>
  <si>
    <t>GREYCE KELLY CARDOSO LOPES</t>
  </si>
  <si>
    <t>02330290608</t>
  </si>
  <si>
    <t>1576815</t>
  </si>
  <si>
    <t>ADELIA CRISTINA FERREIRA</t>
  </si>
  <si>
    <t>10594819601</t>
  </si>
  <si>
    <t>1495950</t>
  </si>
  <si>
    <t>FRANCIELE SANTOS CELESTINO</t>
  </si>
  <si>
    <t>13277720608</t>
  </si>
  <si>
    <t>1290161</t>
  </si>
  <si>
    <t>DEBORA CARLA MESQUITA DA SILVA</t>
  </si>
  <si>
    <t>03583612655</t>
  </si>
  <si>
    <t>874299</t>
  </si>
  <si>
    <t>IVANA ALEXANDRA SAMPAIO DE MORAES VIEIRA</t>
  </si>
  <si>
    <t>04473530639</t>
  </si>
  <si>
    <t>5973</t>
  </si>
  <si>
    <t>125943X</t>
  </si>
  <si>
    <t>PATRICIA FELIX SANTOS CASTRO</t>
  </si>
  <si>
    <t>11053910606</t>
  </si>
  <si>
    <t>GERENCIA DE ASSISTENCIA, EPIDEMIOLOGIA E REGULACAO NORTE</t>
  </si>
  <si>
    <t>607621</t>
  </si>
  <si>
    <t>GIRLENIA APARECIDA RODRIGUES DA SILVA</t>
  </si>
  <si>
    <t>01410885674</t>
  </si>
  <si>
    <t>19933</t>
  </si>
  <si>
    <t>WELLINGTON NUNES DE OLIVEIRA</t>
  </si>
  <si>
    <t>79191550610</t>
  </si>
  <si>
    <t>CENTRO DE SAÚDE CAMARGOS</t>
  </si>
  <si>
    <t>242951</t>
  </si>
  <si>
    <t>PAULA CRISTINA PIMENTA</t>
  </si>
  <si>
    <t>02765515670</t>
  </si>
  <si>
    <t>241127</t>
  </si>
  <si>
    <t>PAULA CRISTIANY XAVIER</t>
  </si>
  <si>
    <t>07793599683</t>
  </si>
  <si>
    <t>1347789</t>
  </si>
  <si>
    <t>125957X</t>
  </si>
  <si>
    <t>FERNANDA ROMUALDO SOARES</t>
  </si>
  <si>
    <t>03690209609</t>
  </si>
  <si>
    <t>1211021</t>
  </si>
  <si>
    <t>CLICIA DALILA CUNHA MARQUES MAGALHAES</t>
  </si>
  <si>
    <t>52462188649</t>
  </si>
  <si>
    <t>FARMACEUTICO BIOQUIMICO ANALISE CLINICA</t>
  </si>
  <si>
    <t>7348</t>
  </si>
  <si>
    <t>MARIA ELISA MENDES</t>
  </si>
  <si>
    <t>11466201606</t>
  </si>
  <si>
    <t>CENTRO DE REFERENCIA EM SAUDE MENTAL PAMPULHA</t>
  </si>
  <si>
    <t>17856</t>
  </si>
  <si>
    <t>BARBARA LUISA RIBEIRO</t>
  </si>
  <si>
    <t>09742110603</t>
  </si>
  <si>
    <t>37775</t>
  </si>
  <si>
    <t>MILENE APARECIDA ALVES DE ALMEIDA</t>
  </si>
  <si>
    <t>73574210663</t>
  </si>
  <si>
    <t>125988X</t>
  </si>
  <si>
    <t>CRISTIAN ESTEVAO DE DEUS</t>
  </si>
  <si>
    <t>03915723690</t>
  </si>
  <si>
    <t>634411</t>
  </si>
  <si>
    <t>NATALIA CRISTINA SOARES DA FONSECA</t>
  </si>
  <si>
    <t>08378832619</t>
  </si>
  <si>
    <t>648693</t>
  </si>
  <si>
    <t>PATRICIA SOARES LAMOUNIER SIMOES LIMA</t>
  </si>
  <si>
    <t>95600000634</t>
  </si>
  <si>
    <t>CENTRO DE SAÚDE HORTO</t>
  </si>
  <si>
    <t>433691</t>
  </si>
  <si>
    <t>YARI TOMAZ DE FREITAS AQUINO</t>
  </si>
  <si>
    <t>12191738605</t>
  </si>
  <si>
    <t>550037</t>
  </si>
  <si>
    <t>MARIANA DE CASSIA ANICETO COSTA</t>
  </si>
  <si>
    <t>01667150693</t>
  </si>
  <si>
    <t>1295918</t>
  </si>
  <si>
    <t>EDNA FERNANDO SUHET DE OLIVEIRA</t>
  </si>
  <si>
    <t>03365623655</t>
  </si>
  <si>
    <t>1111997</t>
  </si>
  <si>
    <t>JANAINA DA COSTA GOMES</t>
  </si>
  <si>
    <t>05441478632</t>
  </si>
  <si>
    <t>471207</t>
  </si>
  <si>
    <t>126008X</t>
  </si>
  <si>
    <t>ELIZANGELA ALVES RODRIGUES PEREIRA</t>
  </si>
  <si>
    <t>00051025370</t>
  </si>
  <si>
    <t>561999</t>
  </si>
  <si>
    <t>THUANY DA SILVA CONRADO VENTURA</t>
  </si>
  <si>
    <t>10340358602</t>
  </si>
  <si>
    <t>024018203</t>
  </si>
  <si>
    <t>126011X</t>
  </si>
  <si>
    <t>FABIANA CRISTINA RIBEIRO DE SOUZA</t>
  </si>
  <si>
    <t>09542576692</t>
  </si>
  <si>
    <t>1355454</t>
  </si>
  <si>
    <t>ALCINA GAIA TAVARES</t>
  </si>
  <si>
    <t>01794727205</t>
  </si>
  <si>
    <t>831404</t>
  </si>
  <si>
    <t>INIMA MARCIA DE SOUZA</t>
  </si>
  <si>
    <t>98108760682</t>
  </si>
  <si>
    <t>461881</t>
  </si>
  <si>
    <t>MARIA DE LOURDES FERNANDES DA SILVA</t>
  </si>
  <si>
    <t>00947185631</t>
  </si>
  <si>
    <t>1117268</t>
  </si>
  <si>
    <t>ISIS MARIA CAMPBELL E SOUZA</t>
  </si>
  <si>
    <t>08636498660</t>
  </si>
  <si>
    <t>90783</t>
  </si>
  <si>
    <t>MARIA RITA RABELO COSTA</t>
  </si>
  <si>
    <t>07479928602</t>
  </si>
  <si>
    <t>J.MENSAL 4,00 FLEXÍVEL- HOR; 17:00/21:00</t>
  </si>
  <si>
    <t>27828</t>
  </si>
  <si>
    <t>PEDRO RAMOS DA CRUZ CHAVES</t>
  </si>
  <si>
    <t>12919441680</t>
  </si>
  <si>
    <t>CENTRO DE SAÚDE JOÃO PINHEIRO</t>
  </si>
  <si>
    <t>56053</t>
  </si>
  <si>
    <t>126025X</t>
  </si>
  <si>
    <t>THOMAS AUGUSTO LOPES CUNHA</t>
  </si>
  <si>
    <t>08518205654</t>
  </si>
  <si>
    <t>CENTRO DE SAÚDE EDUARDO MAURO DE ARAÚJO - MIRAMAR</t>
  </si>
  <si>
    <t>19668</t>
  </si>
  <si>
    <t>FERNANDA APARECIDA ARAUJO SILVA</t>
  </si>
  <si>
    <t>11770099603</t>
  </si>
  <si>
    <t>72998</t>
  </si>
  <si>
    <t>VANUSA BEZERRA SOUZA</t>
  </si>
  <si>
    <t>71511598620</t>
  </si>
  <si>
    <t>BIOMEDICINA</t>
  </si>
  <si>
    <t>2408555</t>
  </si>
  <si>
    <t>ANA GABRIELA SOARES TORRES</t>
  </si>
  <si>
    <t>13665552605</t>
  </si>
  <si>
    <t>1368656</t>
  </si>
  <si>
    <t>ANDRE LANA PIMENTA</t>
  </si>
  <si>
    <t>11033250600</t>
  </si>
  <si>
    <t>73020</t>
  </si>
  <si>
    <t>NORMA MONALIZA CORREA LIMA</t>
  </si>
  <si>
    <t>67691889291</t>
  </si>
  <si>
    <t>1226785</t>
  </si>
  <si>
    <t>VALERIA CANDIDA SILVA GONTIJO</t>
  </si>
  <si>
    <t>12486322655</t>
  </si>
  <si>
    <t>508658</t>
  </si>
  <si>
    <t>RAFAELA SOARES DE OLIVEIRA BARBOSA</t>
  </si>
  <si>
    <t>10774673621</t>
  </si>
  <si>
    <t>CENTRO DE ESPECIALIDADES MEDICAS NORDESTE</t>
  </si>
  <si>
    <t>1094983</t>
  </si>
  <si>
    <t>JULIANA NASCIMENTO DA CUNHA</t>
  </si>
  <si>
    <t>08117416646</t>
  </si>
  <si>
    <t>CENTRO DE SAÚDE DR. JOSÉ DOMINGOS</t>
  </si>
  <si>
    <t>256497</t>
  </si>
  <si>
    <t>CLARETE CALDAS DOS REIS APOLINARIO</t>
  </si>
  <si>
    <t>01362677698</t>
  </si>
  <si>
    <t>1157765</t>
  </si>
  <si>
    <t>JOSANE ALVES DE SOUZA</t>
  </si>
  <si>
    <t>01242623680</t>
  </si>
  <si>
    <t>J.M.FLEX. SMSA 20H SEMANA</t>
  </si>
  <si>
    <t>18150</t>
  </si>
  <si>
    <t>GILMARA DA SILVA ALVES FERREIRA MAPA</t>
  </si>
  <si>
    <t>03164224605</t>
  </si>
  <si>
    <t>294104</t>
  </si>
  <si>
    <t>LEONARDO NEVES DE LIMA</t>
  </si>
  <si>
    <t>66835208600</t>
  </si>
  <si>
    <t>15091</t>
  </si>
  <si>
    <t>PAULO RODRIGUES DOS SANTOS</t>
  </si>
  <si>
    <t>04630601643</t>
  </si>
  <si>
    <t>586044</t>
  </si>
  <si>
    <t>ENI MARTINS DE OLIVEIRA PEREIRA</t>
  </si>
  <si>
    <t>04871168603</t>
  </si>
  <si>
    <t>CENTRO DE SAÚDE VENTOSA</t>
  </si>
  <si>
    <t>J.MENSAL 6,00 FLEXÍVEL- HOR; 06:00/12:00</t>
  </si>
  <si>
    <t>890718</t>
  </si>
  <si>
    <t>ROSIELLE PINHEIRO GONCALVES DE SOUZA</t>
  </si>
  <si>
    <t>09935547680</t>
  </si>
  <si>
    <t>1180060</t>
  </si>
  <si>
    <t>EBERTE MONTEIRO DA SILVA</t>
  </si>
  <si>
    <t>03720996611</t>
  </si>
  <si>
    <t>232338</t>
  </si>
  <si>
    <t>AMANDA DE AVELLAR GUEDES TEIXEIRA LIMA</t>
  </si>
  <si>
    <t>01773719602</t>
  </si>
  <si>
    <t>84937</t>
  </si>
  <si>
    <t>CICERO DUFRAYER CHICON</t>
  </si>
  <si>
    <t>13010676794</t>
  </si>
  <si>
    <t>82850</t>
  </si>
  <si>
    <t>RODRIGO SIMOES DE ALMEIDA</t>
  </si>
  <si>
    <t>04380190676</t>
  </si>
  <si>
    <t>72913</t>
  </si>
  <si>
    <t>126073X</t>
  </si>
  <si>
    <t>CRISTIANE CONCEICAO DA SILVA MASCARENHAS</t>
  </si>
  <si>
    <t>04455743642</t>
  </si>
  <si>
    <t>628141</t>
  </si>
  <si>
    <t>LUCIENE FERREIRA CRUZ</t>
  </si>
  <si>
    <t>69862630663</t>
  </si>
  <si>
    <t>02409689</t>
  </si>
  <si>
    <t>LETICIA NATALIA DA SILVA</t>
  </si>
  <si>
    <t>05271759601</t>
  </si>
  <si>
    <t>1360936</t>
  </si>
  <si>
    <t>MARILEIA OLIVEIRA SANTOS</t>
  </si>
  <si>
    <t>99748266672</t>
  </si>
  <si>
    <t>1271990</t>
  </si>
  <si>
    <t>30329</t>
  </si>
  <si>
    <t>JOSE PEREIRA LIMA</t>
  </si>
  <si>
    <t>97314455368</t>
  </si>
  <si>
    <t>1771490</t>
  </si>
  <si>
    <t>ISABELLA CAROLINA ALVES COSTA</t>
  </si>
  <si>
    <t>07948761616</t>
  </si>
  <si>
    <t>CARDIOLOGIA</t>
  </si>
  <si>
    <t>CENTRO DE ESPECIALIDADES MEDICAS OESTE</t>
  </si>
  <si>
    <t>J. FLEX RED 20/13HS - 3HOR'S SEG/TER/QUI</t>
  </si>
  <si>
    <t>60030</t>
  </si>
  <si>
    <t>126087X</t>
  </si>
  <si>
    <t>CLAUDIA PEREIRA MARTINS</t>
  </si>
  <si>
    <t>07318277677</t>
  </si>
  <si>
    <t>CENTRO DE SAÚDE GLÓRIA</t>
  </si>
  <si>
    <t>1495928</t>
  </si>
  <si>
    <t>ADRIANA FERREIRA VILELA</t>
  </si>
  <si>
    <t>03881341609</t>
  </si>
  <si>
    <t>430939</t>
  </si>
  <si>
    <t>ELLEN ALMEIDA DUARTE DE MAGALHAES</t>
  </si>
  <si>
    <t>02957328658</t>
  </si>
  <si>
    <t>02415720</t>
  </si>
  <si>
    <t>CARLA MARIA SILVA MENDES</t>
  </si>
  <si>
    <t>12004258632</t>
  </si>
  <si>
    <t>1396498</t>
  </si>
  <si>
    <t>FERNANDA CRISTINA GOMES CARDOSO</t>
  </si>
  <si>
    <t>01403376603</t>
  </si>
  <si>
    <t>1585299</t>
  </si>
  <si>
    <t>RACHEL MATTOS LOPES DOS SANTOS</t>
  </si>
  <si>
    <t>86287125691</t>
  </si>
  <si>
    <t>30458</t>
  </si>
  <si>
    <t>KATHERINE ALVES COIMBRA</t>
  </si>
  <si>
    <t>10803356684</t>
  </si>
  <si>
    <t>CENTRO DE REFERENCIA EM SAUDE MENTAL LESTE</t>
  </si>
  <si>
    <t>1547838</t>
  </si>
  <si>
    <t>ALINE FATIMA MADEIRA CARDOSO</t>
  </si>
  <si>
    <t>01614111693</t>
  </si>
  <si>
    <t>CENTRO DE CONTROLE DE ZOONOSES</t>
  </si>
  <si>
    <t>15463</t>
  </si>
  <si>
    <t>GABRIEL RODRIGUES FARNESE</t>
  </si>
  <si>
    <t>06846855661</t>
  </si>
  <si>
    <t>55743</t>
  </si>
  <si>
    <t>GABRIEL GONCALVES ELIAS</t>
  </si>
  <si>
    <t>07778672650</t>
  </si>
  <si>
    <t>1275558</t>
  </si>
  <si>
    <t>MARILIA APARECIDA PIRES COELHO</t>
  </si>
  <si>
    <t>08984175625</t>
  </si>
  <si>
    <t>CENTRO DE SAÚDE SANTA CECÍLIA</t>
  </si>
  <si>
    <t>663189</t>
  </si>
  <si>
    <t>ALESSANDRA LOURES MARTINS</t>
  </si>
  <si>
    <t>03007117607</t>
  </si>
  <si>
    <t>24020136</t>
  </si>
  <si>
    <t>IZABELLE LUIZA GOMES RODRIGUES</t>
  </si>
  <si>
    <t>12008553612</t>
  </si>
  <si>
    <t>1579737</t>
  </si>
  <si>
    <t>ADRIANO MARCELINO DELA SAVIA</t>
  </si>
  <si>
    <t>83842179634</t>
  </si>
  <si>
    <t>1285517</t>
  </si>
  <si>
    <t>DAISY KELLY FERREIRA DOS SANTOS</t>
  </si>
  <si>
    <t>04114784608</t>
  </si>
  <si>
    <t>516946</t>
  </si>
  <si>
    <t>VANESSA GARZON GONCALVES</t>
  </si>
  <si>
    <t>76209164668</t>
  </si>
  <si>
    <t>CENTRO DE SAÚDE SÃO GERALDO</t>
  </si>
  <si>
    <t>1288942</t>
  </si>
  <si>
    <t>GABRIELA SOUZA DA SILVA</t>
  </si>
  <si>
    <t>12206290650</t>
  </si>
  <si>
    <t>1573986</t>
  </si>
  <si>
    <t>GILDA CAVALCANTE FERREIRA VASCONCELOS</t>
  </si>
  <si>
    <t>17692374880</t>
  </si>
  <si>
    <t>472743</t>
  </si>
  <si>
    <t>LORENA MARTINS BRAGA</t>
  </si>
  <si>
    <t>07848201635</t>
  </si>
  <si>
    <t>651027</t>
  </si>
  <si>
    <t>JONATAN ANGELO COSTA</t>
  </si>
  <si>
    <t>08394525601</t>
  </si>
  <si>
    <t>636210</t>
  </si>
  <si>
    <t>ROSIANE DE ALMEIDA PEREIRA GOMES</t>
  </si>
  <si>
    <t>04618409606</t>
  </si>
  <si>
    <t>1231388</t>
  </si>
  <si>
    <t>ANA SOPHIA TORRES DE OLIVEIRA</t>
  </si>
  <si>
    <t>09699212683</t>
  </si>
  <si>
    <t>J.FLEX20HS.-2ªA5ª/4,6,4,6HDIA</t>
  </si>
  <si>
    <t>71795</t>
  </si>
  <si>
    <t>ISMAEL DA CRUZ GONCALVES</t>
  </si>
  <si>
    <t>03934013678</t>
  </si>
  <si>
    <t>558730</t>
  </si>
  <si>
    <t>MARIA APARECIDA MARQUES GONCALVES</t>
  </si>
  <si>
    <t>82677271672</t>
  </si>
  <si>
    <t>1572200</t>
  </si>
  <si>
    <t>GIRLANE ROCHA SOUSA</t>
  </si>
  <si>
    <t>75944464615</t>
  </si>
  <si>
    <t>382870</t>
  </si>
  <si>
    <t>126218X</t>
  </si>
  <si>
    <t>ANDREIA APARECIDA RODRIGUES</t>
  </si>
  <si>
    <t>78100879672</t>
  </si>
  <si>
    <t>5349</t>
  </si>
  <si>
    <t>HILDA VIEIRA ALVES</t>
  </si>
  <si>
    <t>06553614644</t>
  </si>
  <si>
    <t>1054245</t>
  </si>
  <si>
    <t>ELIZANGELA MARTINS DE SOUZA SILVA</t>
  </si>
  <si>
    <t>06073965630</t>
  </si>
  <si>
    <t>CENTRO DE SAÚDE MILIONÁRIOS</t>
  </si>
  <si>
    <t>18622</t>
  </si>
  <si>
    <t>DANIELA PEREIRA VIANA</t>
  </si>
  <si>
    <t>05632058654</t>
  </si>
  <si>
    <t>120678</t>
  </si>
  <si>
    <t>ANA DANIELA MOURA LOURENCO</t>
  </si>
  <si>
    <t>06698720674</t>
  </si>
  <si>
    <t>1437233</t>
  </si>
  <si>
    <t>FLAVIA CELESTE DA SILVA</t>
  </si>
  <si>
    <t>03240382679</t>
  </si>
  <si>
    <t>02415104</t>
  </si>
  <si>
    <t>OTACILIO EUSTAQUIO BATISTA</t>
  </si>
  <si>
    <t>89651570644</t>
  </si>
  <si>
    <t>364663</t>
  </si>
  <si>
    <t>126252X</t>
  </si>
  <si>
    <t>DIANA DIAS TEOFILO ELIAS</t>
  </si>
  <si>
    <t>13642582699</t>
  </si>
  <si>
    <t>AGENTE DE COMBATE A ENDEMIAS I</t>
  </si>
  <si>
    <t>GERENCIA DE ZOONOSES NOROESTE</t>
  </si>
  <si>
    <t>ALICE MARIA SIMAO VITOR</t>
  </si>
  <si>
    <t>03405843600</t>
  </si>
  <si>
    <t>613820</t>
  </si>
  <si>
    <t>SANDRA LUCIA DE FREITAS MACIEL</t>
  </si>
  <si>
    <t>01063188610</t>
  </si>
  <si>
    <t>487569</t>
  </si>
  <si>
    <t>RENATO CESAR PIMENTA DA SILVA</t>
  </si>
  <si>
    <t>74707817653</t>
  </si>
  <si>
    <t>31803</t>
  </si>
  <si>
    <t>SANDRA ENI DA COSTA</t>
  </si>
  <si>
    <t>59091312653</t>
  </si>
  <si>
    <t>4995</t>
  </si>
  <si>
    <t>LARYSSA CILENE JARDIM DOS SANTOS</t>
  </si>
  <si>
    <t>10422570605</t>
  </si>
  <si>
    <t>CENTRO DE SAÚDE FELICIDADE II</t>
  </si>
  <si>
    <t>1335164</t>
  </si>
  <si>
    <t>NANCY LOPES CRUZ</t>
  </si>
  <si>
    <t>95497722687</t>
  </si>
  <si>
    <t>580866</t>
  </si>
  <si>
    <t>126266X</t>
  </si>
  <si>
    <t>JOAO PAULO DA SILVA RIOS</t>
  </si>
  <si>
    <t>10087997690</t>
  </si>
  <si>
    <t>12366</t>
  </si>
  <si>
    <t>PRISCILA CAMARGOS MONTEIRO</t>
  </si>
  <si>
    <t>05847180632</t>
  </si>
  <si>
    <t>CENTRAL DE ESTERILIZACAO NORTE</t>
  </si>
  <si>
    <t>6386</t>
  </si>
  <si>
    <t>DEBORA BRITO TANA</t>
  </si>
  <si>
    <t>11532169655</t>
  </si>
  <si>
    <t>82692</t>
  </si>
  <si>
    <t>CLEIDIANE FREITAS MARQUES</t>
  </si>
  <si>
    <t>02111995673</t>
  </si>
  <si>
    <t>CENTRO DE SAÚDE GOIÂNIA</t>
  </si>
  <si>
    <t>23699</t>
  </si>
  <si>
    <t>KELLY MARIA DORIA</t>
  </si>
  <si>
    <t>05122924694</t>
  </si>
  <si>
    <t>CENTRO DE SAÚDE OURO PRETO</t>
  </si>
  <si>
    <t>698275</t>
  </si>
  <si>
    <t>SUELI PEREIRA DA CUNHA</t>
  </si>
  <si>
    <t>82113858649</t>
  </si>
  <si>
    <t>602380</t>
  </si>
  <si>
    <t>PRISCILA ALBUQUERQUE CAETANO</t>
  </si>
  <si>
    <t>09000367611</t>
  </si>
  <si>
    <t>CENTRO DE SAÚDE ALAMEDA DOS IPÊS</t>
  </si>
  <si>
    <t>52761</t>
  </si>
  <si>
    <t>ZENILDA MARIA DE JESUS SALOMAO</t>
  </si>
  <si>
    <t>08828899662</t>
  </si>
  <si>
    <t>672501</t>
  </si>
  <si>
    <t>LAIRA LOURDES AUGUSTO SANTOS</t>
  </si>
  <si>
    <t>70300457693</t>
  </si>
  <si>
    <t>ROSILENE SANTOS ROCHA MARTINS</t>
  </si>
  <si>
    <t>00837082609</t>
  </si>
  <si>
    <t>CENTRO DE SAÚDE PRIMEIRO DE MAIO</t>
  </si>
  <si>
    <t>135295</t>
  </si>
  <si>
    <t>LIDIA MARIA DE MESQUITA</t>
  </si>
  <si>
    <t>57521220668</t>
  </si>
  <si>
    <t>843878</t>
  </si>
  <si>
    <t>ISABELLE CARVALHO DE OLIVEIRA</t>
  </si>
  <si>
    <t>08071185671</t>
  </si>
  <si>
    <t>74688</t>
  </si>
  <si>
    <t>SAMIRIS ALVES DOS SANTOS ABREU</t>
  </si>
  <si>
    <t>02295692695</t>
  </si>
  <si>
    <t>MARCELO GUIMARAES SOARES</t>
  </si>
  <si>
    <t>85769541687</t>
  </si>
  <si>
    <t>GERENCIA DE VIGILANCIA SANITARIA BARREIRO</t>
  </si>
  <si>
    <t>5046</t>
  </si>
  <si>
    <t>MAKELLY KEZIA BRUM RIBEIRO</t>
  </si>
  <si>
    <t>01617056693</t>
  </si>
  <si>
    <t>479920</t>
  </si>
  <si>
    <t>DANIELA CRISTINA DE OLIVEIRA</t>
  </si>
  <si>
    <t>05527047680</t>
  </si>
  <si>
    <t>619674</t>
  </si>
  <si>
    <t>PEDRO AUGUSTO TEIXEIRA JORGE</t>
  </si>
  <si>
    <t>06494100686</t>
  </si>
  <si>
    <t>RED 20/13 - 2ª 6ª 3:15H M/3ª 5ª 3:15H T</t>
  </si>
  <si>
    <t>51906</t>
  </si>
  <si>
    <t>TAMARA CRISTINA DRUMOND ROCHA</t>
  </si>
  <si>
    <t>09041681663</t>
  </si>
  <si>
    <t>582958</t>
  </si>
  <si>
    <t>ANTONIO FERNANDES DA COSTA</t>
  </si>
  <si>
    <t>05803559695</t>
  </si>
  <si>
    <t>EDILENE APARECIDA MOREIRA SILVA</t>
  </si>
  <si>
    <t>09038810636</t>
  </si>
  <si>
    <t>DIRETORIA REGIONAL DE SAUDE CENTRO-SUL</t>
  </si>
  <si>
    <t>180807</t>
  </si>
  <si>
    <t>AURENICE GONCALVES DIAS LEITE</t>
  </si>
  <si>
    <t>17293324391</t>
  </si>
  <si>
    <t>CENTRAL DE ESTERILIZACAO VENDA NOVA</t>
  </si>
  <si>
    <t>1302152</t>
  </si>
  <si>
    <t>MICHELLE NATALICIA DA SILVA</t>
  </si>
  <si>
    <t>01294635662</t>
  </si>
  <si>
    <t>481717</t>
  </si>
  <si>
    <t>CLAUDIANA DOS SANTOS</t>
  </si>
  <si>
    <t>03633308601</t>
  </si>
  <si>
    <t>6743</t>
  </si>
  <si>
    <t>AMANDA REGINA DA SILVA</t>
  </si>
  <si>
    <t>08872698693</t>
  </si>
  <si>
    <t>01636N</t>
  </si>
  <si>
    <t>SONIA FUSCALD DA CRUZ</t>
  </si>
  <si>
    <t>70891222634</t>
  </si>
  <si>
    <t>02419790</t>
  </si>
  <si>
    <t>ANDRE LEITE DE ARAUJO</t>
  </si>
  <si>
    <t>01561431605</t>
  </si>
  <si>
    <t>243457</t>
  </si>
  <si>
    <t>LUANA RAMOS BRAZ BERNARDES</t>
  </si>
  <si>
    <t>06858786600</t>
  </si>
  <si>
    <t>1591694</t>
  </si>
  <si>
    <t>FERNANDA PAULA SANTOS DE OLIVEIRA</t>
  </si>
  <si>
    <t>04956774699</t>
  </si>
  <si>
    <t>529169</t>
  </si>
  <si>
    <t>ELAINE APARECIDA LINO</t>
  </si>
  <si>
    <t>00018498671</t>
  </si>
  <si>
    <t>869548</t>
  </si>
  <si>
    <t>CINTIA ALVES DA SILVA RIBEIRO</t>
  </si>
  <si>
    <t>07551883657</t>
  </si>
  <si>
    <t>971354</t>
  </si>
  <si>
    <t>SIMONE MARIA ALVES TEIXEIRA</t>
  </si>
  <si>
    <t>04138738622</t>
  </si>
  <si>
    <t>353514</t>
  </si>
  <si>
    <t>ANASTACIA DO AMPARO</t>
  </si>
  <si>
    <t>97217913691</t>
  </si>
  <si>
    <t>366786</t>
  </si>
  <si>
    <t>FILIPE TRINDADE BARROSO</t>
  </si>
  <si>
    <t>12172714658</t>
  </si>
  <si>
    <t>CENTRO DE SAÚDE FRANCISCO GOMES BARBOSA - TIROL</t>
  </si>
  <si>
    <t>49250</t>
  </si>
  <si>
    <t>ROSANIA EVANGELISTA BICALHO</t>
  </si>
  <si>
    <t>02840198606</t>
  </si>
  <si>
    <t>417495</t>
  </si>
  <si>
    <t>KENIA DE PAULA FERNANDES</t>
  </si>
  <si>
    <t>01493561618</t>
  </si>
  <si>
    <t>692221</t>
  </si>
  <si>
    <t>ALESSANDRO MICHEL MARTINS</t>
  </si>
  <si>
    <t>66123216600</t>
  </si>
  <si>
    <t>1306005</t>
  </si>
  <si>
    <t>CLAYTON POLICENA SILVA</t>
  </si>
  <si>
    <t>07357722660</t>
  </si>
  <si>
    <t>2421431</t>
  </si>
  <si>
    <t>HEBERT GERALDO DE SOUZA</t>
  </si>
  <si>
    <t>01688538682</t>
  </si>
  <si>
    <t>37686</t>
  </si>
  <si>
    <t>IZABELLE CRISTINA FERREIRA DOS SANTOS</t>
  </si>
  <si>
    <t>11668986604</t>
  </si>
  <si>
    <t>CENTRO DE SAÚDE PADRE TARCÍSIO</t>
  </si>
  <si>
    <t>27654</t>
  </si>
  <si>
    <t>YVES AUGUSTO FIALHO ALMEIDA</t>
  </si>
  <si>
    <t>05315100502</t>
  </si>
  <si>
    <t>83832</t>
  </si>
  <si>
    <t>THAIS DIAS MOTTA</t>
  </si>
  <si>
    <t>09972805654</t>
  </si>
  <si>
    <t>J.FLEX20HS.-3ªA6ª/4:30,5,4:30,6HD</t>
  </si>
  <si>
    <t>21585</t>
  </si>
  <si>
    <t>SORAIA MARCOS ANGELO</t>
  </si>
  <si>
    <t>05775769686</t>
  </si>
  <si>
    <t>33706</t>
  </si>
  <si>
    <t>FERNANDA THAISA DA CRUZ EVANGELISTA</t>
  </si>
  <si>
    <t>10233176640</t>
  </si>
  <si>
    <t>1155249</t>
  </si>
  <si>
    <t>LARISSA ARIANE SILVA DA CONCEICAO</t>
  </si>
  <si>
    <t>12138016641</t>
  </si>
  <si>
    <t>CENTRO DE SAÚDE HAVAÍ</t>
  </si>
  <si>
    <t>5966</t>
  </si>
  <si>
    <t>LETICIA GODOY CASTRO BARBOSA</t>
  </si>
  <si>
    <t>07644182624</t>
  </si>
  <si>
    <t>81262</t>
  </si>
  <si>
    <t>MARILIA DE CASSIA SILVESTRE</t>
  </si>
  <si>
    <t>56790767649</t>
  </si>
  <si>
    <t>J.FLE 24H S-8DIA- 8/12 E 13/17 TER A QUI</t>
  </si>
  <si>
    <t>57416</t>
  </si>
  <si>
    <t>MARIA GERALDA DOMINGOS</t>
  </si>
  <si>
    <t>34469150606</t>
  </si>
  <si>
    <t>1593602</t>
  </si>
  <si>
    <t>126445X</t>
  </si>
  <si>
    <t>EDUARDO FERREIRA DOS SANTOS</t>
  </si>
  <si>
    <t>12044710617</t>
  </si>
  <si>
    <t>CENTRO DE SAÚDE VILA IMPERIAL</t>
  </si>
  <si>
    <t>1367821</t>
  </si>
  <si>
    <t>JESSICA ALVES FERREIRA</t>
  </si>
  <si>
    <t>09043088633</t>
  </si>
  <si>
    <t>1361343</t>
  </si>
  <si>
    <t>FABIOLA RODRIGUES DA SILVEIRA</t>
  </si>
  <si>
    <t>01481813684</t>
  </si>
  <si>
    <t>5087</t>
  </si>
  <si>
    <t>SILMARA DE OLIVEIRA ALVES</t>
  </si>
  <si>
    <t>10487114639</t>
  </si>
  <si>
    <t>J.FL 20H SEM - 5, 4 E 6H DIA SEG A QUI</t>
  </si>
  <si>
    <t>19094</t>
  </si>
  <si>
    <t>MARIANA ALVES GOMES</t>
  </si>
  <si>
    <t>10162513607</t>
  </si>
  <si>
    <t>1591467</t>
  </si>
  <si>
    <t>EVELYN MARQUES OLIVEIRA</t>
  </si>
  <si>
    <t>09378009611</t>
  </si>
  <si>
    <t>1591829</t>
  </si>
  <si>
    <t>VANILSE APARECIDA DE OLIVEIRA DE PAULA</t>
  </si>
  <si>
    <t>05800324697</t>
  </si>
  <si>
    <t>1399649</t>
  </si>
  <si>
    <t>126462X</t>
  </si>
  <si>
    <t xml:space="preserve">ERIK BORGES DE OLIVEIRA </t>
  </si>
  <si>
    <t>11859020666</t>
  </si>
  <si>
    <t>313682</t>
  </si>
  <si>
    <t>126476X</t>
  </si>
  <si>
    <t>MARIA DE LOURDES FERNANDES RODRIGUES</t>
  </si>
  <si>
    <t>01334445621</t>
  </si>
  <si>
    <t>5957</t>
  </si>
  <si>
    <t>WELLINGTON MARTINS DE OLIVEIRA</t>
  </si>
  <si>
    <t>99384388653</t>
  </si>
  <si>
    <t>597237</t>
  </si>
  <si>
    <t>LAURO CARNEIRO NETO</t>
  </si>
  <si>
    <t>07074853631</t>
  </si>
  <si>
    <t>CENTRO DE SAÚDE NOVO HORIZONTE</t>
  </si>
  <si>
    <t>64820</t>
  </si>
  <si>
    <t>MARLENE SOLIDARIA VIEIRA</t>
  </si>
  <si>
    <t>84215470625</t>
  </si>
  <si>
    <t>286423</t>
  </si>
  <si>
    <t>JESSICA CANDIDA ROQUE FIGUEIREDO</t>
  </si>
  <si>
    <t>10049644637</t>
  </si>
  <si>
    <t>379423</t>
  </si>
  <si>
    <t>ANA MARIA DE OLIVEIRA</t>
  </si>
  <si>
    <t>05268933620</t>
  </si>
  <si>
    <t>35786</t>
  </si>
  <si>
    <t>FILIPE PERES BARRETO</t>
  </si>
  <si>
    <t>12926726686</t>
  </si>
  <si>
    <t>81996</t>
  </si>
  <si>
    <t>TATIANA ELITA DE SOUZA ROSA</t>
  </si>
  <si>
    <t>05194562624</t>
  </si>
  <si>
    <t>85373</t>
  </si>
  <si>
    <t>LUANA CRISTINA ALVES DE SOUZA</t>
  </si>
  <si>
    <t>02250253617</t>
  </si>
  <si>
    <t>1582431</t>
  </si>
  <si>
    <t>TALITA SILVESTRE RODRIGUES</t>
  </si>
  <si>
    <t>12087926603</t>
  </si>
  <si>
    <t>1178035</t>
  </si>
  <si>
    <t>HUGO ADRIANO ARAUJO RIVETTI</t>
  </si>
  <si>
    <t>06322146602</t>
  </si>
  <si>
    <t>14384</t>
  </si>
  <si>
    <t>LUANA PIMENTA DE CARVALHO</t>
  </si>
  <si>
    <t>02018017608</t>
  </si>
  <si>
    <t>1481256</t>
  </si>
  <si>
    <t>POLIANA MACIEL</t>
  </si>
  <si>
    <t>12728460671</t>
  </si>
  <si>
    <t>1595062</t>
  </si>
  <si>
    <t>MARIA APARECIDA MENDES</t>
  </si>
  <si>
    <t>04085794639</t>
  </si>
  <si>
    <t>525643</t>
  </si>
  <si>
    <t>126509X</t>
  </si>
  <si>
    <t>LUANA BARBARA DE LACERDA</t>
  </si>
  <si>
    <t>08793931654</t>
  </si>
  <si>
    <t>1468659</t>
  </si>
  <si>
    <t>JESSICA DE SOUSA MOREIRA</t>
  </si>
  <si>
    <t>11439586675</t>
  </si>
  <si>
    <t>J.FLEX20HS.-2ª3ª5ª6ª/5,6,4,5HDIA</t>
  </si>
  <si>
    <t>48671</t>
  </si>
  <si>
    <t>YAN MARCIUS RITTER CARVALHO</t>
  </si>
  <si>
    <t>10102056684</t>
  </si>
  <si>
    <t>85467</t>
  </si>
  <si>
    <t>HELIFSON IWANER MENDES</t>
  </si>
  <si>
    <t>00228336686</t>
  </si>
  <si>
    <t>34092</t>
  </si>
  <si>
    <t>CONCEICAO APARECIDA ALVES MARTINS</t>
  </si>
  <si>
    <t>08355693655</t>
  </si>
  <si>
    <t>287583</t>
  </si>
  <si>
    <t>JESSICA THABATA PEREIRA LERES</t>
  </si>
  <si>
    <t>12038685614</t>
  </si>
  <si>
    <t>1355034</t>
  </si>
  <si>
    <t>PRISCILA GENTILINI ULHOA</t>
  </si>
  <si>
    <t>11627356606</t>
  </si>
  <si>
    <t>GERENCIA DE ASSISTENCIA, EPIDEMIOLOGIA E REGULACAO OESTE</t>
  </si>
  <si>
    <t>465415</t>
  </si>
  <si>
    <t>MARIANA MIGUEL PACE</t>
  </si>
  <si>
    <t>10560762674</t>
  </si>
  <si>
    <t>CENTRO DE SAÚDE BARREIRO DE CIMA</t>
  </si>
  <si>
    <t>47673</t>
  </si>
  <si>
    <t>126574X</t>
  </si>
  <si>
    <t>LUCIANA RIBEIRO ALVES DA ROCHA</t>
  </si>
  <si>
    <t>04001064693</t>
  </si>
  <si>
    <t>1302159</t>
  </si>
  <si>
    <t>VANDA GOMES DA SILVA DE CARVALHO</t>
  </si>
  <si>
    <t>96031328615</t>
  </si>
  <si>
    <t>547320</t>
  </si>
  <si>
    <t>NATALY ANDRADE VERMEULER</t>
  </si>
  <si>
    <t>12118505604</t>
  </si>
  <si>
    <t>85828</t>
  </si>
  <si>
    <t>EDRIANE OLIMPIO DE OLIVEIRA</t>
  </si>
  <si>
    <t>00308108507</t>
  </si>
  <si>
    <t>1294289</t>
  </si>
  <si>
    <t>VIVIANA DE SOUZA MENDONCA</t>
  </si>
  <si>
    <t>12046601661</t>
  </si>
  <si>
    <t>1113881</t>
  </si>
  <si>
    <t>ROSA AMELIA JANUARIO</t>
  </si>
  <si>
    <t>03344807609</t>
  </si>
  <si>
    <t>569248</t>
  </si>
  <si>
    <t>ANA LUIZA CEZARINI BHERING</t>
  </si>
  <si>
    <t>68571674604</t>
  </si>
  <si>
    <t>31361</t>
  </si>
  <si>
    <t>JULIANA SOUZA DA SILVA</t>
  </si>
  <si>
    <t>01281675644</t>
  </si>
  <si>
    <t>CENTRO DE SAÚDE SÃO JORGE</t>
  </si>
  <si>
    <t>4760</t>
  </si>
  <si>
    <t>PAMELA GABRIELLE RIBEIRO FERREIRA</t>
  </si>
  <si>
    <t>12861857692</t>
  </si>
  <si>
    <t>CENTRO DE SAÚDE CAFEZAL</t>
  </si>
  <si>
    <t>568156</t>
  </si>
  <si>
    <t>LIONESIA GONCALVES RAMOS</t>
  </si>
  <si>
    <t>03237067628</t>
  </si>
  <si>
    <t>CENTRO DE SAÚDE LAJEDO</t>
  </si>
  <si>
    <t>537714</t>
  </si>
  <si>
    <t>GRAZIELA MENDES</t>
  </si>
  <si>
    <t>11251880657</t>
  </si>
  <si>
    <t>40041</t>
  </si>
  <si>
    <t>FLAVIO AUGUSTO LIMA DE MORAES</t>
  </si>
  <si>
    <t>06318611657</t>
  </si>
  <si>
    <t>UROLOGIA</t>
  </si>
  <si>
    <t xml:space="preserve">RED 20/13 - 2ª/6H M - 3ª/5H M - 4ª/2H M </t>
  </si>
  <si>
    <t>51990</t>
  </si>
  <si>
    <t>126624X</t>
  </si>
  <si>
    <t>ROSELI PEREIRA DA SILVA</t>
  </si>
  <si>
    <t>93564406620</t>
  </si>
  <si>
    <t>2086</t>
  </si>
  <si>
    <t>MIRNA BRAGA GOMES</t>
  </si>
  <si>
    <t>06173011662</t>
  </si>
  <si>
    <t>22923</t>
  </si>
  <si>
    <t>ANNA CLARA DE SOUZA CALDEIRA</t>
  </si>
  <si>
    <t>14468173696</t>
  </si>
  <si>
    <t>1554350</t>
  </si>
  <si>
    <t>ANA CAROLINA SILVA ALMADA</t>
  </si>
  <si>
    <t>07914838608</t>
  </si>
  <si>
    <t>69689</t>
  </si>
  <si>
    <t>MARILENE DAS GRACAS REZENDE</t>
  </si>
  <si>
    <t>91793386668</t>
  </si>
  <si>
    <t>602068</t>
  </si>
  <si>
    <t>KATLYN GLEICIELLE BRANDAO</t>
  </si>
  <si>
    <t>12689359642</t>
  </si>
  <si>
    <t>1266917</t>
  </si>
  <si>
    <t>MARINA SOARES PEREIRA</t>
  </si>
  <si>
    <t>96563460682</t>
  </si>
  <si>
    <t>CENTRO DE SAÚDE NAZARÉ</t>
  </si>
  <si>
    <t>J.FLEX20HS.-2ª5ª/4HT-3ª4ª6ªM</t>
  </si>
  <si>
    <t>16878</t>
  </si>
  <si>
    <t>GRAZIELLE FERNANDA DE ARAUJO RIBEIRO</t>
  </si>
  <si>
    <t>07967192680</t>
  </si>
  <si>
    <t>024020433</t>
  </si>
  <si>
    <t>MIRIAN REIS GOMES</t>
  </si>
  <si>
    <t>12869184808</t>
  </si>
  <si>
    <t>279294</t>
  </si>
  <si>
    <t>BRENDA SANCHES FERREIRA</t>
  </si>
  <si>
    <t>10878446656</t>
  </si>
  <si>
    <t>CENTRO DE SAÚDE NOSSA SENHORA APARECIDA</t>
  </si>
  <si>
    <t>24408</t>
  </si>
  <si>
    <t>VIVIAN CARLA SANTOS BATISTA</t>
  </si>
  <si>
    <t>06937054696</t>
  </si>
  <si>
    <t>977596</t>
  </si>
  <si>
    <t>PATRICIA CRISTIANE GONCALVES ROCHA SIMTOB</t>
  </si>
  <si>
    <t>87143127604</t>
  </si>
  <si>
    <t>621920</t>
  </si>
  <si>
    <t>ANESIO DA SILVA QUEIROZ</t>
  </si>
  <si>
    <t>07948971696</t>
  </si>
  <si>
    <t>1110019</t>
  </si>
  <si>
    <t>DAYANNE SILVA LOPES</t>
  </si>
  <si>
    <t>08663724667</t>
  </si>
  <si>
    <t>02418946</t>
  </si>
  <si>
    <t>MARCIA SOARES FERREIRA</t>
  </si>
  <si>
    <t>31444052802</t>
  </si>
  <si>
    <t>189919</t>
  </si>
  <si>
    <t>FLAVIA TEIXEIRA MOURA</t>
  </si>
  <si>
    <t>03752284625</t>
  </si>
  <si>
    <t>502854</t>
  </si>
  <si>
    <t>APARECIDA DOS SANTOS SOUZA</t>
  </si>
  <si>
    <t>03706459604</t>
  </si>
  <si>
    <t>CENTRO DE SAÚDE SÃO JOSÉ OPERÁRIO</t>
  </si>
  <si>
    <t>1360894</t>
  </si>
  <si>
    <t>ROSIMAR DE FATIMA PEREIRA ANDRADE</t>
  </si>
  <si>
    <t>04576466674</t>
  </si>
  <si>
    <t>02414501</t>
  </si>
  <si>
    <t>DOUGLAS HIPOLITO DE CARVALHO</t>
  </si>
  <si>
    <t>05046314622</t>
  </si>
  <si>
    <t>02409709</t>
  </si>
  <si>
    <t>FABIO LUIZ DE PADUA</t>
  </si>
  <si>
    <t>01322646686</t>
  </si>
  <si>
    <t>CENTRO DE SAÚDE CONJUNTO PAULO VI</t>
  </si>
  <si>
    <t>17739</t>
  </si>
  <si>
    <t>CLAUDIA BEATRIZ FRANCA</t>
  </si>
  <si>
    <t>80066828600</t>
  </si>
  <si>
    <t>CENTRO DE SAÚDE JARDIM FILADÉLFIA</t>
  </si>
  <si>
    <t>495770</t>
  </si>
  <si>
    <t>AMANDA VITOR BURNS</t>
  </si>
  <si>
    <t>12673346651</t>
  </si>
  <si>
    <t>5360</t>
  </si>
  <si>
    <t>LEONARDO EDMAR DOS SANTOS</t>
  </si>
  <si>
    <t>11360776699</t>
  </si>
  <si>
    <t>1471318</t>
  </si>
  <si>
    <t>LUCAS VINICIUS SANTOS DE ASSIS</t>
  </si>
  <si>
    <t>11368583695</t>
  </si>
  <si>
    <t>CAROLLINE DE PAULA POMARICO</t>
  </si>
  <si>
    <t>06560402622</t>
  </si>
  <si>
    <t>51923</t>
  </si>
  <si>
    <t>ROSINEI DE JESUS NUNES</t>
  </si>
  <si>
    <t>00937792675</t>
  </si>
  <si>
    <t>671156</t>
  </si>
  <si>
    <t>CYNTHIA FERREIRA MADEIRA SOUZA</t>
  </si>
  <si>
    <t>05397028622</t>
  </si>
  <si>
    <t>532484</t>
  </si>
  <si>
    <t>ROSELENY PEREIRA ROCHA</t>
  </si>
  <si>
    <t>80793223687</t>
  </si>
  <si>
    <t>4734</t>
  </si>
  <si>
    <t>FABIANA ALVES DOS SANTOS</t>
  </si>
  <si>
    <t>02317683626</t>
  </si>
  <si>
    <t>1597328</t>
  </si>
  <si>
    <t>126767X</t>
  </si>
  <si>
    <t>GRIVIA SILVA ANDRADE DE OLIVEIRA</t>
  </si>
  <si>
    <t>05199791680</t>
  </si>
  <si>
    <t>1448738</t>
  </si>
  <si>
    <t>CYNTHIA PAVELISK IWASHIMA</t>
  </si>
  <si>
    <t>42548115860</t>
  </si>
  <si>
    <t>85983</t>
  </si>
  <si>
    <t>GERALDA BEATRIZ LOURENCO</t>
  </si>
  <si>
    <t>00654631611</t>
  </si>
  <si>
    <t>434838</t>
  </si>
  <si>
    <t>HELENICE MIRANDA CARDOSO PINTO</t>
  </si>
  <si>
    <t>55438768668</t>
  </si>
  <si>
    <t>02412399</t>
  </si>
  <si>
    <t>NICY APARECIDA VIDAL DA SILVA PRATA</t>
  </si>
  <si>
    <t>81813341672</t>
  </si>
  <si>
    <t>J.CÍCLICA  12:00 -  07:00/19:00</t>
  </si>
  <si>
    <t>331286</t>
  </si>
  <si>
    <t>CINTIA APARECIDA ALVES</t>
  </si>
  <si>
    <t>93316666672</t>
  </si>
  <si>
    <t>6085</t>
  </si>
  <si>
    <t>KARINA FERNANDES DA SILVA</t>
  </si>
  <si>
    <t>90199049653</t>
  </si>
  <si>
    <t>1220868</t>
  </si>
  <si>
    <t>DANIEL FLAVIO MELLO MACHADO BORGES</t>
  </si>
  <si>
    <t>04032822689</t>
  </si>
  <si>
    <t>432842</t>
  </si>
  <si>
    <t>126784X</t>
  </si>
  <si>
    <t>ADRIANA MARTINS DE PAULA ABREU</t>
  </si>
  <si>
    <t>11109004656</t>
  </si>
  <si>
    <t>024021911</t>
  </si>
  <si>
    <t>ANA CECILIA DA CRUZ</t>
  </si>
  <si>
    <t>12120273618</t>
  </si>
  <si>
    <t>1279283</t>
  </si>
  <si>
    <t>DANIELA CRISTINA COSTA FERREIRA</t>
  </si>
  <si>
    <t>09950620643</t>
  </si>
  <si>
    <t>J.MENSAL 8,00 FLEXÍVEL- HOR; 06:00/20:00</t>
  </si>
  <si>
    <t>656085</t>
  </si>
  <si>
    <t>LUCAS FERNANDES ANDRADE</t>
  </si>
  <si>
    <t>08504711684</t>
  </si>
  <si>
    <t>65201</t>
  </si>
  <si>
    <t>ANGELICA DE SOUZA PINTO</t>
  </si>
  <si>
    <t>15254936630</t>
  </si>
  <si>
    <t>26665</t>
  </si>
  <si>
    <t>LYDIA CELESTE VIEIRA SILVA</t>
  </si>
  <si>
    <t>12117486690</t>
  </si>
  <si>
    <t>1211409</t>
  </si>
  <si>
    <t>CAIO DRUMOND DUARTE</t>
  </si>
  <si>
    <t>11167895665</t>
  </si>
  <si>
    <t>82129</t>
  </si>
  <si>
    <t>MARCIA DOS SANTOS STORCK</t>
  </si>
  <si>
    <t>04017651640</t>
  </si>
  <si>
    <t>368838</t>
  </si>
  <si>
    <t>ROSIANE PEREIRA DA SILVA COSTA</t>
  </si>
  <si>
    <t>09168138601</t>
  </si>
  <si>
    <t>1054937</t>
  </si>
  <si>
    <t>HELEN GHERARDI DE FREITAS</t>
  </si>
  <si>
    <t>00655328645</t>
  </si>
  <si>
    <t>11721</t>
  </si>
  <si>
    <t>RAQUEL CLEMENTE TEODORO</t>
  </si>
  <si>
    <t>08199346663</t>
  </si>
  <si>
    <t>23037</t>
  </si>
  <si>
    <t>JESSICA TAMIRES SILVA DUARTE</t>
  </si>
  <si>
    <t>13480134602</t>
  </si>
  <si>
    <t>1495937</t>
  </si>
  <si>
    <t>DEBORA BITENCORTE FERREIRA</t>
  </si>
  <si>
    <t>10475665759</t>
  </si>
  <si>
    <t>CENTRO DE SAÚDE ITAMARATI</t>
  </si>
  <si>
    <t>1500537</t>
  </si>
  <si>
    <t>SANDRA MARIA DA PAIXAO</t>
  </si>
  <si>
    <t>00078894611</t>
  </si>
  <si>
    <t>1534398</t>
  </si>
  <si>
    <t>126896X</t>
  </si>
  <si>
    <t>MARIA CLARA SILVEIRA</t>
  </si>
  <si>
    <t>13296586636</t>
  </si>
  <si>
    <t>555844</t>
  </si>
  <si>
    <t>GABRIEL LOPES BERNARDES</t>
  </si>
  <si>
    <t>13595134699</t>
  </si>
  <si>
    <t>1298627</t>
  </si>
  <si>
    <t>FABIANA RODRIGUES VIEIRA DE OLIVEIRA PACHECO</t>
  </si>
  <si>
    <t>04471760645</t>
  </si>
  <si>
    <t>467217</t>
  </si>
  <si>
    <t>CAMILLA APARECIDA CALDEIRA PEREIRA</t>
  </si>
  <si>
    <t>10046731679</t>
  </si>
  <si>
    <t>1324407</t>
  </si>
  <si>
    <t>AMANDA CAROLINE GOMES DOS SANTOS</t>
  </si>
  <si>
    <t>10151705607</t>
  </si>
  <si>
    <t>MILIANE SOARES FERREIRA</t>
  </si>
  <si>
    <t>06973380611</t>
  </si>
  <si>
    <t>024021908</t>
  </si>
  <si>
    <t>CLEIDIMAR DE LOURDES SOUZA</t>
  </si>
  <si>
    <t>03437126601</t>
  </si>
  <si>
    <t>1277409</t>
  </si>
  <si>
    <t>SHIRLEY DA CONCEICAO RAMOS</t>
  </si>
  <si>
    <t>85883808620</t>
  </si>
  <si>
    <t>1344426</t>
  </si>
  <si>
    <t>ELISANGELA DE SOUZA LOPES</t>
  </si>
  <si>
    <t>05948697657</t>
  </si>
  <si>
    <t>1472438</t>
  </si>
  <si>
    <t>MARIA DO CARMO CARVALHO CHAVES</t>
  </si>
  <si>
    <t>00068138601</t>
  </si>
  <si>
    <t>481773</t>
  </si>
  <si>
    <t>WILSON DE JESUS SOUZA</t>
  </si>
  <si>
    <t>99376539672</t>
  </si>
  <si>
    <t>1361464</t>
  </si>
  <si>
    <t>LAENE DIAS DA SILVA</t>
  </si>
  <si>
    <t>11004597665</t>
  </si>
  <si>
    <t>18911</t>
  </si>
  <si>
    <t>MARCELO CESAR DOS SANTOS</t>
  </si>
  <si>
    <t>03254347609</t>
  </si>
  <si>
    <t>514236</t>
  </si>
  <si>
    <t>ALESANDRA TEIXEIRA RODRIGUES</t>
  </si>
  <si>
    <t>01459713680</t>
  </si>
  <si>
    <t>1445529</t>
  </si>
  <si>
    <t>MYRNA GONCALVES DE FARIAS FERREIRA</t>
  </si>
  <si>
    <t>08100059640</t>
  </si>
  <si>
    <t>1279293</t>
  </si>
  <si>
    <t>EDINALVA PEREIRA DA SILVA</t>
  </si>
  <si>
    <t>00396267688</t>
  </si>
  <si>
    <t>1585288</t>
  </si>
  <si>
    <t>127028X</t>
  </si>
  <si>
    <t>ARIANA BRANDAO DE OLIVEIRA FERNANDES</t>
  </si>
  <si>
    <t>07705251647</t>
  </si>
  <si>
    <t>1344353</t>
  </si>
  <si>
    <t>YASMIN APARECIDA PIRES SILVA</t>
  </si>
  <si>
    <t>12515274692</t>
  </si>
  <si>
    <t>580245</t>
  </si>
  <si>
    <t>LILIANE CYNTHIA DE ARAUJO</t>
  </si>
  <si>
    <t>96093986691</t>
  </si>
  <si>
    <t>613696</t>
  </si>
  <si>
    <t>MARIA CRISTIANE MATIAS LOPES NEVES</t>
  </si>
  <si>
    <t>06545740652</t>
  </si>
  <si>
    <t>1544960</t>
  </si>
  <si>
    <t>MARIA INES DE SOUZA OLIVEIRA</t>
  </si>
  <si>
    <t>00017403693</t>
  </si>
  <si>
    <t>1294171</t>
  </si>
  <si>
    <t>DIEGO EMANUEL CORREIA</t>
  </si>
  <si>
    <t>13917142619</t>
  </si>
  <si>
    <t>1565512</t>
  </si>
  <si>
    <t>EVELYN CRISTINA SILVA VENTURINI ROMAO</t>
  </si>
  <si>
    <t>05663737693</t>
  </si>
  <si>
    <t>86098</t>
  </si>
  <si>
    <t>MIRLENE RODRIGUES SILVA</t>
  </si>
  <si>
    <t>06310224654</t>
  </si>
  <si>
    <t>810664</t>
  </si>
  <si>
    <t>CELINA NEVES RIBEIRO</t>
  </si>
  <si>
    <t>07407778663</t>
  </si>
  <si>
    <t>158207</t>
  </si>
  <si>
    <t>NUBIA CAMILA COSTA PAOLINELLI</t>
  </si>
  <si>
    <t>12378907648</t>
  </si>
  <si>
    <t>CENTRO DE TESTAGEM E ACONSELHAMENTO CENTRO-SUL</t>
  </si>
  <si>
    <t>34923</t>
  </si>
  <si>
    <t>GRAZIELA FAGIOLI MOREIRA</t>
  </si>
  <si>
    <t>07850552660</t>
  </si>
  <si>
    <t>610494</t>
  </si>
  <si>
    <t>BARBARA LANA DOS SANTOS</t>
  </si>
  <si>
    <t>13520933675</t>
  </si>
  <si>
    <t>1598840</t>
  </si>
  <si>
    <t>CARLA LUCILENE SANTOS ROCHA</t>
  </si>
  <si>
    <t>06189379605</t>
  </si>
  <si>
    <t>1566441</t>
  </si>
  <si>
    <t>KIZZY KARINE ALVIM</t>
  </si>
  <si>
    <t>04701234605</t>
  </si>
  <si>
    <t>586031</t>
  </si>
  <si>
    <t>KESSEN MAYRA DE SOUZA DOMINGOS</t>
  </si>
  <si>
    <t>13906637603</t>
  </si>
  <si>
    <t>1561569</t>
  </si>
  <si>
    <t>TATIANE RIBEIRO DE ASSIS PROCOPIO LELIS</t>
  </si>
  <si>
    <t>06306617663</t>
  </si>
  <si>
    <t>1211250</t>
  </si>
  <si>
    <t>BARBARA JENIFFER DO NASCIMENTO AMORIM</t>
  </si>
  <si>
    <t>14415069690</t>
  </si>
  <si>
    <t>CENTRO DE SAÚDE SÃO PAULO</t>
  </si>
  <si>
    <t>1486867</t>
  </si>
  <si>
    <t>127322X</t>
  </si>
  <si>
    <t>DANIELE SEBASTIANA ROCHA</t>
  </si>
  <si>
    <t>06065884693</t>
  </si>
  <si>
    <t>714698</t>
  </si>
  <si>
    <t>URAI URUPE DIAS DE MELO</t>
  </si>
  <si>
    <t>10566102633</t>
  </si>
  <si>
    <t>828543</t>
  </si>
  <si>
    <t>DANIELA CRISTINA BORGES ALVES SANTANA</t>
  </si>
  <si>
    <t>03898811638</t>
  </si>
  <si>
    <t>CENTRO DE SAÚDE SÃO MARCOS</t>
  </si>
  <si>
    <t>1178338</t>
  </si>
  <si>
    <t>KEYLLA HELENA DE CASTRO</t>
  </si>
  <si>
    <t>02986471684</t>
  </si>
  <si>
    <t>609155</t>
  </si>
  <si>
    <t>VILMA DE CASTRO SOUZA</t>
  </si>
  <si>
    <t>98271121634</t>
  </si>
  <si>
    <t>597370</t>
  </si>
  <si>
    <t>PRISCILA MAIAME ALVES DOS SANTOS DA SILVA</t>
  </si>
  <si>
    <t>06952785680</t>
  </si>
  <si>
    <t>CENTRAL DE ESTERILIZACAO CENTRO-SUL</t>
  </si>
  <si>
    <t>J.FLEX. 30HS SEM 6DIA  - SEG A SEX 11/17</t>
  </si>
  <si>
    <t>20253</t>
  </si>
  <si>
    <t>JULIANA RODRIGUES DO CARMO DA MOTA</t>
  </si>
  <si>
    <t>05844900626</t>
  </si>
  <si>
    <t>394991</t>
  </si>
  <si>
    <t>LIGIA ISNARA SIMOES PADILHA</t>
  </si>
  <si>
    <t>07033199651</t>
  </si>
  <si>
    <t>CAMILA BARBOSA RODRIGUES</t>
  </si>
  <si>
    <t>10841777659</t>
  </si>
  <si>
    <t>CENTRO DE SAÚDE JARDIM EUROPA</t>
  </si>
  <si>
    <t>571936</t>
  </si>
  <si>
    <t>MARIA MONICA ALVES DE OLIVEIRA SOUZA</t>
  </si>
  <si>
    <t>08314591661</t>
  </si>
  <si>
    <t>1135811</t>
  </si>
  <si>
    <t>TABATA CANSZESKI RIVALTA DA SILVA</t>
  </si>
  <si>
    <t>12032967626</t>
  </si>
  <si>
    <t>660017</t>
  </si>
  <si>
    <t>GERALDA LUCIA MARTINS DE OLIVEIRA</t>
  </si>
  <si>
    <t>83265767604</t>
  </si>
  <si>
    <t>CENTRO DE ESPECIALIDADES MEDICAS CENTRO-SUL</t>
  </si>
  <si>
    <t>607033</t>
  </si>
  <si>
    <t>DAIANA LAIZARA SIGMARINGA NUNES</t>
  </si>
  <si>
    <t>07865232632</t>
  </si>
  <si>
    <t>856032</t>
  </si>
  <si>
    <t>JOAO BATISTA DA SILVA</t>
  </si>
  <si>
    <t>59483520649</t>
  </si>
  <si>
    <t>1269530</t>
  </si>
  <si>
    <t>MATEUS CALDEIRA BARBOSA</t>
  </si>
  <si>
    <t>03034613571</t>
  </si>
  <si>
    <t>59694</t>
  </si>
  <si>
    <t>LUCIMARA ANTONIA GONCALVES DE ARAUJO</t>
  </si>
  <si>
    <t>93940572691</t>
  </si>
  <si>
    <t>386738</t>
  </si>
  <si>
    <t>MARIA DA GLORIA VENTURA</t>
  </si>
  <si>
    <t>84202351649</t>
  </si>
  <si>
    <t>541188</t>
  </si>
  <si>
    <t>ZILDA CRISTINA MOREIRA</t>
  </si>
  <si>
    <t>00955206600</t>
  </si>
  <si>
    <t>325455</t>
  </si>
  <si>
    <t>JOSILENE LOPES DA SILVA</t>
  </si>
  <si>
    <t>05640692642</t>
  </si>
  <si>
    <t>586271</t>
  </si>
  <si>
    <t>MAGDA BEATRIZ GOMES DOS SANTOS</t>
  </si>
  <si>
    <t>03935135645</t>
  </si>
  <si>
    <t>CENTRAL DE ESTERILIZACAO NORDESTE</t>
  </si>
  <si>
    <t>328890</t>
  </si>
  <si>
    <t>JASMIN VIANA ERFURT</t>
  </si>
  <si>
    <t>04037234696</t>
  </si>
  <si>
    <t>CENTRO DE SAÚDE SANTA LÚCIA</t>
  </si>
  <si>
    <t>461732</t>
  </si>
  <si>
    <t>EDILENE REGINA DA MATA</t>
  </si>
  <si>
    <t>05382331685</t>
  </si>
  <si>
    <t>317707</t>
  </si>
  <si>
    <t>ANA CLAUDIA GOMES DA SILVA</t>
  </si>
  <si>
    <t>08943863608</t>
  </si>
  <si>
    <t>ADRIANA LOURENCO BRAGA</t>
  </si>
  <si>
    <t>04198625603</t>
  </si>
  <si>
    <t>616551</t>
  </si>
  <si>
    <t>BRUNO MATTOS AMARAL</t>
  </si>
  <si>
    <t>07750286659</t>
  </si>
  <si>
    <t>10813</t>
  </si>
  <si>
    <t>RENATA BARRETO FRANCISCO</t>
  </si>
  <si>
    <t>00126605661</t>
  </si>
  <si>
    <t>85309</t>
  </si>
  <si>
    <t>VINICIUS MAGNO DOS SANTOS</t>
  </si>
  <si>
    <t>05820663608</t>
  </si>
  <si>
    <t>49977</t>
  </si>
  <si>
    <t>CRISTINA NUNES DA SILVA</t>
  </si>
  <si>
    <t>02605332624</t>
  </si>
  <si>
    <t>1266991</t>
  </si>
  <si>
    <t>JESSICA MAGDA DE ASSIS</t>
  </si>
  <si>
    <t>12871671605</t>
  </si>
  <si>
    <t>531576</t>
  </si>
  <si>
    <t>VANESSA SETTE DA SILVA</t>
  </si>
  <si>
    <t>10777757761</t>
  </si>
  <si>
    <t>59741</t>
  </si>
  <si>
    <t>127546X</t>
  </si>
  <si>
    <t>GIZELE GOMES DE ARAUJO</t>
  </si>
  <si>
    <t>01358783659</t>
  </si>
  <si>
    <t>JOAO VITOR COELHO MOREIRA</t>
  </si>
  <si>
    <t>10617588694</t>
  </si>
  <si>
    <t>86116</t>
  </si>
  <si>
    <t>GEZIANE DA SILVA NUNES</t>
  </si>
  <si>
    <t>04538302694</t>
  </si>
  <si>
    <t>604381</t>
  </si>
  <si>
    <t>DENISE DA SILVA NEPOMUCENO</t>
  </si>
  <si>
    <t>05961889602</t>
  </si>
  <si>
    <t>024021943</t>
  </si>
  <si>
    <t>ARLETE DE JESUS ESTEVES MONTEIRO</t>
  </si>
  <si>
    <t>07425844613</t>
  </si>
  <si>
    <t>1271015</t>
  </si>
  <si>
    <t>PATRICIA DIAS COIMBRA</t>
  </si>
  <si>
    <t>12571819631</t>
  </si>
  <si>
    <t>1212658</t>
  </si>
  <si>
    <t>BARBARA SILVEIRA FARIA SALGADO</t>
  </si>
  <si>
    <t>09883285698</t>
  </si>
  <si>
    <t>INFECTOLOGIA PEDIATRICA</t>
  </si>
  <si>
    <t>J FL RED 20/13-3ª/6:30-4ª/3:15T-5ª/3:15M</t>
  </si>
  <si>
    <t>63620</t>
  </si>
  <si>
    <t>ANA CLAUDIA BRITO COSTA FERNANDES</t>
  </si>
  <si>
    <t>02888310635</t>
  </si>
  <si>
    <t>104246</t>
  </si>
  <si>
    <t>GUILHERME HENRIQUE GOMES MOREIRA CANCADO</t>
  </si>
  <si>
    <t>08287178690</t>
  </si>
  <si>
    <t>1-FLEX RED20/13 - 2ª/3T - 3ª/4T - 5ª/6T</t>
  </si>
  <si>
    <t>55703</t>
  </si>
  <si>
    <t>PRISCILLA ALVES DINIZ COSTA DE ALMEIDA</t>
  </si>
  <si>
    <t>03893193685</t>
  </si>
  <si>
    <t>340370</t>
  </si>
  <si>
    <t>SHEILLA REGINA DA CRUZ E SOUZA</t>
  </si>
  <si>
    <t>01357623674</t>
  </si>
  <si>
    <t>1274271</t>
  </si>
  <si>
    <t>DANIELE CRISTIANE VIDAL</t>
  </si>
  <si>
    <t>06574607612</t>
  </si>
  <si>
    <t>540970</t>
  </si>
  <si>
    <t>127594X</t>
  </si>
  <si>
    <t>TATIANA COUTO DO NASCIMENTO PASSOS</t>
  </si>
  <si>
    <t>06127808642</t>
  </si>
  <si>
    <t>55884</t>
  </si>
  <si>
    <t>MARIA APARECIDA DE SOUSA ANTUNES</t>
  </si>
  <si>
    <t>48999695620</t>
  </si>
  <si>
    <t>094853</t>
  </si>
  <si>
    <t>PAULA CAROLINA PIRES DIAS</t>
  </si>
  <si>
    <t>01575638630</t>
  </si>
  <si>
    <t>CENTRO DE SAÚDE OLAVO ALBINO CORREIA</t>
  </si>
  <si>
    <t>22596</t>
  </si>
  <si>
    <t>ERIKA DE PAULA FERREIRA BARROS</t>
  </si>
  <si>
    <t>00825153603</t>
  </si>
  <si>
    <t>16210</t>
  </si>
  <si>
    <t>ROSIMEIRE APARECIDA REIS VALENTE</t>
  </si>
  <si>
    <t>61116009668</t>
  </si>
  <si>
    <t>397228</t>
  </si>
  <si>
    <t>LUCAS GARCIA ALVES</t>
  </si>
  <si>
    <t>09330476651</t>
  </si>
  <si>
    <t>63141</t>
  </si>
  <si>
    <t>VANESSA GONCALVES DE JESUS MAGALHAES</t>
  </si>
  <si>
    <t>06150636674</t>
  </si>
  <si>
    <t>1134766</t>
  </si>
  <si>
    <t>MELQUISEDEQUE DE ALMEIDA</t>
  </si>
  <si>
    <t>03109081679</t>
  </si>
  <si>
    <t>240304</t>
  </si>
  <si>
    <t>DAIANA NUNES DA CRUZ</t>
  </si>
  <si>
    <t>14156561690</t>
  </si>
  <si>
    <t>1427586</t>
  </si>
  <si>
    <t>ELLEN MOREIRA LANA</t>
  </si>
  <si>
    <t>07608905603</t>
  </si>
  <si>
    <t>606436</t>
  </si>
  <si>
    <t>127644X</t>
  </si>
  <si>
    <t>MARIA DA LUZ BATISTA FORNERIS</t>
  </si>
  <si>
    <t>35568364672</t>
  </si>
  <si>
    <t>472920</t>
  </si>
  <si>
    <t>GECILENE ALVES PINHEIRO BRAGANCA</t>
  </si>
  <si>
    <t>03766102630</t>
  </si>
  <si>
    <t>CENTRO DE REFERENCIA EM REABILITACAO CENTRO-SUL</t>
  </si>
  <si>
    <t>639870</t>
  </si>
  <si>
    <t>VANIA GUILHERME</t>
  </si>
  <si>
    <t>97774979620</t>
  </si>
  <si>
    <t>535029</t>
  </si>
  <si>
    <t>REGINA CELIA GOUVEIA</t>
  </si>
  <si>
    <t>74549898615</t>
  </si>
  <si>
    <t>1243081</t>
  </si>
  <si>
    <t>MARILENE APARECIDA DIAS PINTO</t>
  </si>
  <si>
    <t>00388005602</t>
  </si>
  <si>
    <t>LABORATÓRIO REGIONAL NOROESTE</t>
  </si>
  <si>
    <t>024021955</t>
  </si>
  <si>
    <t>MARCIA ADRIANA CUNHA ROSA</t>
  </si>
  <si>
    <t>01381718663</t>
  </si>
  <si>
    <t>1414841</t>
  </si>
  <si>
    <t>DAYANNE VIEIRA DE OLIVEIRA</t>
  </si>
  <si>
    <t>13500265650</t>
  </si>
  <si>
    <t>1423985</t>
  </si>
  <si>
    <t>ELAINE CRISTINA PEREIRA VIEIRA</t>
  </si>
  <si>
    <t>05748162679</t>
  </si>
  <si>
    <t>1437235</t>
  </si>
  <si>
    <t>LEILA LUCIA DO CARMO SILVA</t>
  </si>
  <si>
    <t>03845717602</t>
  </si>
  <si>
    <t>462063</t>
  </si>
  <si>
    <t>ANNE FRANCIELLE LOPES ALEXANDRE</t>
  </si>
  <si>
    <t>09821952658</t>
  </si>
  <si>
    <t>70806</t>
  </si>
  <si>
    <t>127675X</t>
  </si>
  <si>
    <t>FERNANDO PEREIRA PIRES</t>
  </si>
  <si>
    <t>05079524642</t>
  </si>
  <si>
    <t>996826</t>
  </si>
  <si>
    <t>CENTRO DE SAÚDE MENINO JESUS</t>
  </si>
  <si>
    <t>RAIMUNDA BATISTA DO CARMO CUNHA</t>
  </si>
  <si>
    <t>77991079368</t>
  </si>
  <si>
    <t>1137041</t>
  </si>
  <si>
    <t>RODRIGO ALEXANDRE FIGUEIREDO</t>
  </si>
  <si>
    <t>03002251640</t>
  </si>
  <si>
    <t>682074</t>
  </si>
  <si>
    <t>VERA LUCIA DA CRUZ</t>
  </si>
  <si>
    <t>03234813612</t>
  </si>
  <si>
    <t>1046367</t>
  </si>
  <si>
    <t>RENATA CARINE DE MELO PIRES DE ASSIS</t>
  </si>
  <si>
    <t>07996754667</t>
  </si>
  <si>
    <t>1460202</t>
  </si>
  <si>
    <t>POLIANA MARTINS SIQUEIRA</t>
  </si>
  <si>
    <t>06718586617</t>
  </si>
  <si>
    <t>CENTRO DE SAÚDE CÉU AZUL</t>
  </si>
  <si>
    <t>13388</t>
  </si>
  <si>
    <t>MARIA APARECIDA DUTRA DE OLIVEIRA</t>
  </si>
  <si>
    <t>02796114635</t>
  </si>
  <si>
    <t>1298162</t>
  </si>
  <si>
    <t>ROGERIO DOS SANTOS GOMES</t>
  </si>
  <si>
    <t>04749392600</t>
  </si>
  <si>
    <t>599758</t>
  </si>
  <si>
    <t>CRISTIANE DOS SANTOS DUARTE</t>
  </si>
  <si>
    <t>01193075610</t>
  </si>
  <si>
    <t>1599025</t>
  </si>
  <si>
    <t>REGINA ALMEIDA DE CARVALHO</t>
  </si>
  <si>
    <t>06797125693</t>
  </si>
  <si>
    <t>410081</t>
  </si>
  <si>
    <t>ELEUZE REGINA PEREIRA ANTUNES</t>
  </si>
  <si>
    <t>73263788604</t>
  </si>
  <si>
    <t>687334</t>
  </si>
  <si>
    <t>127708X</t>
  </si>
  <si>
    <t>KETHLEEN EMANUELE FERREIRA SALOMAO</t>
  </si>
  <si>
    <t>10943033640</t>
  </si>
  <si>
    <t>024021899</t>
  </si>
  <si>
    <t>127711X</t>
  </si>
  <si>
    <t>TAVIA MARINA COSTA BRAGANCA</t>
  </si>
  <si>
    <t>07358924665</t>
  </si>
  <si>
    <t>241519</t>
  </si>
  <si>
    <t>ROSANA APARECIDA BATISTA</t>
  </si>
  <si>
    <t>06021630645</t>
  </si>
  <si>
    <t>19389</t>
  </si>
  <si>
    <t>CARMEM LUCIA MARQUES DE ASSIS AZEVEDO</t>
  </si>
  <si>
    <t>70181918668</t>
  </si>
  <si>
    <t>368271</t>
  </si>
  <si>
    <t>JOANA MARTINS CARDOSO</t>
  </si>
  <si>
    <t>09311332623</t>
  </si>
  <si>
    <t>1289737</t>
  </si>
  <si>
    <t>127725X</t>
  </si>
  <si>
    <t>MARCELLA SOARES DE PINHO TAVARES</t>
  </si>
  <si>
    <t>08366493628</t>
  </si>
  <si>
    <t>23298</t>
  </si>
  <si>
    <t>CAMILA GOMES MIRANDA E CASTOR</t>
  </si>
  <si>
    <t>13477687698</t>
  </si>
  <si>
    <t>254114</t>
  </si>
  <si>
    <t>WESLLEY RONDINELLI FERREIRA MATOS</t>
  </si>
  <si>
    <t>09936956630</t>
  </si>
  <si>
    <t>127739X</t>
  </si>
  <si>
    <t>GILSON CARLOS GERONIMO</t>
  </si>
  <si>
    <t>55479570625</t>
  </si>
  <si>
    <t>522375</t>
  </si>
  <si>
    <t>RAQUEL LANZA GUIMARAES</t>
  </si>
  <si>
    <t>01345318685</t>
  </si>
  <si>
    <t>27993</t>
  </si>
  <si>
    <t>ALINE MENEZES DE PAULA</t>
  </si>
  <si>
    <t>05559061670</t>
  </si>
  <si>
    <t>381008</t>
  </si>
  <si>
    <t>MARLENE RAIMUNDA DA MATA SILVA</t>
  </si>
  <si>
    <t>81680961691</t>
  </si>
  <si>
    <t>19869</t>
  </si>
  <si>
    <t>127787X</t>
  </si>
  <si>
    <t>AMANDA CRISTINE GONCALVES DE MELO</t>
  </si>
  <si>
    <t>01951374690</t>
  </si>
  <si>
    <t>J.CICL.30HS SEM - 12HS DIA 10/22</t>
  </si>
  <si>
    <t>1363992</t>
  </si>
  <si>
    <t>MARTA RAIANE ALVES PEREIRA</t>
  </si>
  <si>
    <t>09116908678</t>
  </si>
  <si>
    <t>1585902</t>
  </si>
  <si>
    <t>SIMONE BARBOSA DE MATOS CANCIO</t>
  </si>
  <si>
    <t>03575645612</t>
  </si>
  <si>
    <t>581683</t>
  </si>
  <si>
    <t>CLAUDINEIA EVANGELISTA VIANA</t>
  </si>
  <si>
    <t>02798782651</t>
  </si>
  <si>
    <t>384476</t>
  </si>
  <si>
    <t>LEILA GONCALVES VIEIRA</t>
  </si>
  <si>
    <t>11815504676</t>
  </si>
  <si>
    <t>1243680</t>
  </si>
  <si>
    <t>ARTHUR PHELIPE SOARES PALIONE ROSA</t>
  </si>
  <si>
    <t>14583163606</t>
  </si>
  <si>
    <t>1334896</t>
  </si>
  <si>
    <t>ALESSANDRA BARBOSA DE ARAUJO</t>
  </si>
  <si>
    <t>10596681658</t>
  </si>
  <si>
    <t>1384778</t>
  </si>
  <si>
    <t>REGILENE PINHEIRO CORDEIRO</t>
  </si>
  <si>
    <t>99013630634</t>
  </si>
  <si>
    <t>1588761</t>
  </si>
  <si>
    <t>DANIELLE CRISTINA BELONI LOPES</t>
  </si>
  <si>
    <t>10152627677</t>
  </si>
  <si>
    <t>625713</t>
  </si>
  <si>
    <t>RICHARD SOARES DA SILVA</t>
  </si>
  <si>
    <t>11664938656</t>
  </si>
  <si>
    <t>CENTRO DE SAÚDE AMÍLCAR VIANNA MARTINS</t>
  </si>
  <si>
    <t>1216145</t>
  </si>
  <si>
    <t>IVONE DE ALMEIDA LOPES RODRIGUES</t>
  </si>
  <si>
    <t>03770107667</t>
  </si>
  <si>
    <t>1106491</t>
  </si>
  <si>
    <t>127823X</t>
  </si>
  <si>
    <t>EMANUEL TADEU VIEIRA VENTURA</t>
  </si>
  <si>
    <t>11333169647</t>
  </si>
  <si>
    <t>1521522</t>
  </si>
  <si>
    <t>RODRIGO FRANCISCO DOS REIS</t>
  </si>
  <si>
    <t>01289798605</t>
  </si>
  <si>
    <t>CENTRO DE SAÚDE WALDOMIRO LOBO</t>
  </si>
  <si>
    <t>14871</t>
  </si>
  <si>
    <t>CRISTINA TEIXEIRA DA COSTA</t>
  </si>
  <si>
    <t>06679264618</t>
  </si>
  <si>
    <t>449398</t>
  </si>
  <si>
    <t>DAVID MELGACO FARIA</t>
  </si>
  <si>
    <t>08412295625</t>
  </si>
  <si>
    <t>85170</t>
  </si>
  <si>
    <t>MARIA DE FATIMA SANTOS</t>
  </si>
  <si>
    <t>06317735689</t>
  </si>
  <si>
    <t>1058846</t>
  </si>
  <si>
    <t>MARILENE SILVA FERREIRA</t>
  </si>
  <si>
    <t>03716636606</t>
  </si>
  <si>
    <t>CENTRAL DE ESTERILIZACAO OESTE</t>
  </si>
  <si>
    <t>17402</t>
  </si>
  <si>
    <t>LILIAN OLIVEIRA CAMARGO</t>
  </si>
  <si>
    <t>04949258680</t>
  </si>
  <si>
    <t>301296</t>
  </si>
  <si>
    <t>127837X</t>
  </si>
  <si>
    <t>FERNANDO JUNIO D ALESSANDRO MORAIS</t>
  </si>
  <si>
    <t>02434674607</t>
  </si>
  <si>
    <t>382804</t>
  </si>
  <si>
    <t>ELISANGELA MARIA PACHECO DE MENEZES</t>
  </si>
  <si>
    <t>05570667601</t>
  </si>
  <si>
    <t>3564</t>
  </si>
  <si>
    <t>ERICA GOMES DA SILVA</t>
  </si>
  <si>
    <t>01496051610</t>
  </si>
  <si>
    <t>17427</t>
  </si>
  <si>
    <t>ORTOPEDIA E TRAUMATOLOGIA</t>
  </si>
  <si>
    <t>ADRIANA MARIA CAMPOS DE MELO FIGUEIREDO</t>
  </si>
  <si>
    <t>10260381624</t>
  </si>
  <si>
    <t>78243</t>
  </si>
  <si>
    <t>IONE DO ROSARIO ANTONIO</t>
  </si>
  <si>
    <t>01452382611</t>
  </si>
  <si>
    <t>474899</t>
  </si>
  <si>
    <t>SUYANNE THYERINE DA SILVA LOPES</t>
  </si>
  <si>
    <t>92956424220</t>
  </si>
  <si>
    <t>66086</t>
  </si>
  <si>
    <t>ANDREIA FATIMA DE QUEIROZ COIMBRA</t>
  </si>
  <si>
    <t>02864445697</t>
  </si>
  <si>
    <t>1552115</t>
  </si>
  <si>
    <t>CENTRO DE ESPECIALIDADES ODONTOLÓGICAS VENDA NOVA</t>
  </si>
  <si>
    <t>FANNY BERNARDES FERREIRA</t>
  </si>
  <si>
    <t>48750239600</t>
  </si>
  <si>
    <t>674</t>
  </si>
  <si>
    <t>MARIANA PACELLI MENDES DO VALLE</t>
  </si>
  <si>
    <t>07963753645</t>
  </si>
  <si>
    <t>72948</t>
  </si>
  <si>
    <t>ANA CAROLINA ANDRADE DA CRUZ</t>
  </si>
  <si>
    <t>13281688675</t>
  </si>
  <si>
    <t>1509615</t>
  </si>
  <si>
    <t>DAISE DA GLORIA DE FREITAS SILVA</t>
  </si>
  <si>
    <t>03143351616</t>
  </si>
  <si>
    <t>237313</t>
  </si>
  <si>
    <t>MARIA EMILIA CARVALHO E CARVALHO</t>
  </si>
  <si>
    <t>05597624610</t>
  </si>
  <si>
    <t>44913</t>
  </si>
  <si>
    <t>SILVANA COELHO DE ALMEIDA</t>
  </si>
  <si>
    <t>90730259668</t>
  </si>
  <si>
    <t>157848</t>
  </si>
  <si>
    <t>BARBARA EDUARDA GONCALVES VALERIANO</t>
  </si>
  <si>
    <t>09331667612</t>
  </si>
  <si>
    <t>43571</t>
  </si>
  <si>
    <t>WERLLEY MEIRA DE OLIVEIRA</t>
  </si>
  <si>
    <t>10486882675</t>
  </si>
  <si>
    <t>68408</t>
  </si>
  <si>
    <t>JOYCE CHAYANE GOMES</t>
  </si>
  <si>
    <t>12685822631</t>
  </si>
  <si>
    <t>024022002</t>
  </si>
  <si>
    <t>SANDRA ROSARIA LOPES DE SOUZA</t>
  </si>
  <si>
    <t>62185462687</t>
  </si>
  <si>
    <t>140077</t>
  </si>
  <si>
    <t>MARIA TRINDADE SILVA</t>
  </si>
  <si>
    <t>74673548604</t>
  </si>
  <si>
    <t>CENTRO MUNICIPAL DE OFTALMOLOGIA</t>
  </si>
  <si>
    <t>998203</t>
  </si>
  <si>
    <t>MARILETE DA SILVEIRA</t>
  </si>
  <si>
    <t>86422960620</t>
  </si>
  <si>
    <t>360161</t>
  </si>
  <si>
    <t>BRUNO OLIVEIRA MACIENTE</t>
  </si>
  <si>
    <t>05952596690</t>
  </si>
  <si>
    <t>67578</t>
  </si>
  <si>
    <t>SILVIA WANESSA PEREIRA DRUMOND REIS</t>
  </si>
  <si>
    <t>03743084627</t>
  </si>
  <si>
    <t>37163</t>
  </si>
  <si>
    <t>JOSE GLADSTONE DA COSTA FILHO</t>
  </si>
  <si>
    <t>58991913687</t>
  </si>
  <si>
    <t>09356</t>
  </si>
  <si>
    <t>ALINE MELO DOS SANTOS</t>
  </si>
  <si>
    <t>04198924600</t>
  </si>
  <si>
    <t>48476</t>
  </si>
  <si>
    <t>MARCIA CRISTINA BARBOSA</t>
  </si>
  <si>
    <t>05292459658</t>
  </si>
  <si>
    <t>024020882</t>
  </si>
  <si>
    <t>DANUZA BEATRIZ DE MENEZES BINO</t>
  </si>
  <si>
    <t>01557528632</t>
  </si>
  <si>
    <t>J.FLEX20HS.-3ª4ª5ª/10,6,4HDIA</t>
  </si>
  <si>
    <t>66943</t>
  </si>
  <si>
    <t>WANDERLEIA FRANCISCO MAGALHAES</t>
  </si>
  <si>
    <t>59677120620</t>
  </si>
  <si>
    <t>20315</t>
  </si>
  <si>
    <t>ELIANE DOS SANTOS MARIANO</t>
  </si>
  <si>
    <t>14099325679</t>
  </si>
  <si>
    <t>1497330</t>
  </si>
  <si>
    <t>MICHELLE CARVALHO DE REZENDE</t>
  </si>
  <si>
    <t>05882994640</t>
  </si>
  <si>
    <t>CIENCIAS E BIOLOGIA</t>
  </si>
  <si>
    <t>123527</t>
  </si>
  <si>
    <t>KENIA RUTH APARECIDA ROSA SAMPAIO</t>
  </si>
  <si>
    <t>01458161684</t>
  </si>
  <si>
    <t>31574</t>
  </si>
  <si>
    <t>LILLIAN NASCIMENTO RIBEIRO</t>
  </si>
  <si>
    <t>08111347685</t>
  </si>
  <si>
    <t>CENTRO DE SAÚDE SANTO ANTÔNIO</t>
  </si>
  <si>
    <t>26343</t>
  </si>
  <si>
    <t>BARBARA COSTA NICACIO</t>
  </si>
  <si>
    <t>10724968601</t>
  </si>
  <si>
    <t>73022</t>
  </si>
  <si>
    <t>127966X</t>
  </si>
  <si>
    <t>NALVA DARGIANE DE OLIVEIRA RODRIGUES</t>
  </si>
  <si>
    <t>04553060604</t>
  </si>
  <si>
    <t>29424</t>
  </si>
  <si>
    <t>BRUNNA RAFAELA MELO BARTOLE</t>
  </si>
  <si>
    <t>01179964675</t>
  </si>
  <si>
    <t>CENTRO DE SAÚDE MARCELO PONTEL GOMES</t>
  </si>
  <si>
    <t>47109</t>
  </si>
  <si>
    <t>MARIA DA CONCEICAO EMETERIO DA SILVA</t>
  </si>
  <si>
    <t>02855918782</t>
  </si>
  <si>
    <t>1587248</t>
  </si>
  <si>
    <t>MILIANE FLOR DE OLIVEIRA REIS</t>
  </si>
  <si>
    <t>10146801660</t>
  </si>
  <si>
    <t>1020037</t>
  </si>
  <si>
    <t>ANA MARY COSTA PEREIRA</t>
  </si>
  <si>
    <t>13998014659</t>
  </si>
  <si>
    <t>1618504</t>
  </si>
  <si>
    <t>AGHATA GABRIELA DE OLIVEIRA SILVA</t>
  </si>
  <si>
    <t>09188768694</t>
  </si>
  <si>
    <t>86553</t>
  </si>
  <si>
    <t>CLAUDILENE VIEIRA REZENDE</t>
  </si>
  <si>
    <t>06564270607</t>
  </si>
  <si>
    <t>20691</t>
  </si>
  <si>
    <t>JEANE TORRES RODRIGUES FERNANDES</t>
  </si>
  <si>
    <t>89672313691</t>
  </si>
  <si>
    <t>90377</t>
  </si>
  <si>
    <t>EDINEIA HONORIO DE SOUSA</t>
  </si>
  <si>
    <t>05168421610</t>
  </si>
  <si>
    <t>656086</t>
  </si>
  <si>
    <t>128003X</t>
  </si>
  <si>
    <t>LARISSA FERREIRA MIRANDA</t>
  </si>
  <si>
    <t>08129640635</t>
  </si>
  <si>
    <t>70825</t>
  </si>
  <si>
    <t>GABRIELA DE ARAUJO BRUM</t>
  </si>
  <si>
    <t>07293248695</t>
  </si>
  <si>
    <t>34964</t>
  </si>
  <si>
    <t>TAINA DA SILVA CRUZ</t>
  </si>
  <si>
    <t>13307958658</t>
  </si>
  <si>
    <t>1584229</t>
  </si>
  <si>
    <t>MARCOS PAULO BARBOSA DA SILVA</t>
  </si>
  <si>
    <t>09393085684</t>
  </si>
  <si>
    <t>1370862</t>
  </si>
  <si>
    <t>CATIA LUCIA BATISTA DE JESUS</t>
  </si>
  <si>
    <t>04444791632</t>
  </si>
  <si>
    <t>1170989</t>
  </si>
  <si>
    <t>128020X</t>
  </si>
  <si>
    <t>VALERIA APARECIDA DE SOUSA</t>
  </si>
  <si>
    <t>74393111672</t>
  </si>
  <si>
    <t>5379</t>
  </si>
  <si>
    <t>GRAZIELLA DE ALMEIDA LOPES DOS SANTOS</t>
  </si>
  <si>
    <t>10657688690</t>
  </si>
  <si>
    <t>866569</t>
  </si>
  <si>
    <t>RICARDO FELIPE DE SOUZA</t>
  </si>
  <si>
    <t>11035691639</t>
  </si>
  <si>
    <t>1095776</t>
  </si>
  <si>
    <t xml:space="preserve">DAYANE DE MATOS TEIXEIRA </t>
  </si>
  <si>
    <t>11713635674</t>
  </si>
  <si>
    <t>031797</t>
  </si>
  <si>
    <t>ELLEN BARBOSA DE BRITO</t>
  </si>
  <si>
    <t>01531458629</t>
  </si>
  <si>
    <t>453569</t>
  </si>
  <si>
    <t>CAROLINE CASSIA DE MORAIS</t>
  </si>
  <si>
    <t>09658170676</t>
  </si>
  <si>
    <t>68109</t>
  </si>
  <si>
    <t>ISABELA VALLADARES CESAR EVANGELISTA</t>
  </si>
  <si>
    <t>13051558664</t>
  </si>
  <si>
    <t>85668</t>
  </si>
  <si>
    <t>128051X</t>
  </si>
  <si>
    <t>JOICE GUEDES CALDEIRA</t>
  </si>
  <si>
    <t>05952732623</t>
  </si>
  <si>
    <t>73029</t>
  </si>
  <si>
    <t>SANDRA CARVALHO DE ALMEIDA BRAGA</t>
  </si>
  <si>
    <t>11603951601</t>
  </si>
  <si>
    <t>CENTRO DE SAÚDE SANTOS ANJOS</t>
  </si>
  <si>
    <t>J.FLEX SMSA - 20HSEMANAIS  5HS DIA</t>
  </si>
  <si>
    <t>74882</t>
  </si>
  <si>
    <t>JAQUELINE ALVES RAMOS</t>
  </si>
  <si>
    <t>06002079602</t>
  </si>
  <si>
    <t>1276186</t>
  </si>
  <si>
    <t>CAMILA ARAUJO MALAQUIAS SOUZA</t>
  </si>
  <si>
    <t>11467990639</t>
  </si>
  <si>
    <t>J FLEX 20H - 2ª A 6ª  4HS MANHÃ</t>
  </si>
  <si>
    <t>50028</t>
  </si>
  <si>
    <t>ENDIE ARAUJO DE OLIVEIRA</t>
  </si>
  <si>
    <t>05516713609</t>
  </si>
  <si>
    <t>16803</t>
  </si>
  <si>
    <t>MARIANA DE CASSIA TOCAFUNDO MENDONCA</t>
  </si>
  <si>
    <t>09396121606</t>
  </si>
  <si>
    <t>737728</t>
  </si>
  <si>
    <t>SABRINA GODINHO CATARINA BRASIL</t>
  </si>
  <si>
    <t>07872890607</t>
  </si>
  <si>
    <t>J.FLEX20HS.-2ª3ª4ª/4HM-5ª6ª/4HT</t>
  </si>
  <si>
    <t>23665</t>
  </si>
  <si>
    <t>MARCO ANTONIO FELIX MATEUS</t>
  </si>
  <si>
    <t>23131900644</t>
  </si>
  <si>
    <t>23192</t>
  </si>
  <si>
    <t>128101X</t>
  </si>
  <si>
    <t>APARECIDA AUDREY DOS SANTOS</t>
  </si>
  <si>
    <t>07169042681</t>
  </si>
  <si>
    <t>1477409</t>
  </si>
  <si>
    <t>CARLA LANDAETA MAIA</t>
  </si>
  <si>
    <t>08991956602</t>
  </si>
  <si>
    <t>73600</t>
  </si>
  <si>
    <t>RODRIGO CAMARGOS NUNES</t>
  </si>
  <si>
    <t>11418519626</t>
  </si>
  <si>
    <t>76060</t>
  </si>
  <si>
    <t>LAURA MARIA SIMIAO</t>
  </si>
  <si>
    <t>15602140662</t>
  </si>
  <si>
    <t>1625385</t>
  </si>
  <si>
    <t>ANGELICA MARTINS DOS SANTOS</t>
  </si>
  <si>
    <t>13721725646</t>
  </si>
  <si>
    <t>1598818</t>
  </si>
  <si>
    <t>128129X</t>
  </si>
  <si>
    <t>FERNANDA REGINA RIBEIRO DE BRITO</t>
  </si>
  <si>
    <t>02310000655</t>
  </si>
  <si>
    <t>15493</t>
  </si>
  <si>
    <t>DENIELEN STEFANE DE ALMEIDA LOURDES</t>
  </si>
  <si>
    <t>10071787607</t>
  </si>
  <si>
    <t>1582428</t>
  </si>
  <si>
    <t>SHAYENNE ESTEVAM DE SOUZA</t>
  </si>
  <si>
    <t>10134448685</t>
  </si>
  <si>
    <t>57804</t>
  </si>
  <si>
    <t>MIRIAM APARECIDA RODRIGUES MATA</t>
  </si>
  <si>
    <t>03541254602</t>
  </si>
  <si>
    <t>1139801</t>
  </si>
  <si>
    <t>128146X</t>
  </si>
  <si>
    <t>GEOVANA CAROLINE DOS SANTOS JARDIM</t>
  </si>
  <si>
    <t>02026237697</t>
  </si>
  <si>
    <t>1361456</t>
  </si>
  <si>
    <t>ROSILENE MARQUES DA SILVA SARAGOCA</t>
  </si>
  <si>
    <t>10184305632</t>
  </si>
  <si>
    <t>942461</t>
  </si>
  <si>
    <t>CARLA ALESSANDRA MOREIRA MARTINS DOS SANTOS</t>
  </si>
  <si>
    <t>04187916601</t>
  </si>
  <si>
    <t>448312</t>
  </si>
  <si>
    <t>CENTRO DE ESPECIALIDADES MEDICAS PAMPULHA</t>
  </si>
  <si>
    <t>LUIZ FERNANDO DINIZ FRANCA</t>
  </si>
  <si>
    <t>60795921691</t>
  </si>
  <si>
    <t>14148</t>
  </si>
  <si>
    <t>IOLANDA CRISTINA DE ALMEIDA ARAUJO</t>
  </si>
  <si>
    <t>48911828572</t>
  </si>
  <si>
    <t>876754</t>
  </si>
  <si>
    <t>TAMIRES DUTRA CORREA</t>
  </si>
  <si>
    <t>11770796665</t>
  </si>
  <si>
    <t>12508</t>
  </si>
  <si>
    <t>128163X</t>
  </si>
  <si>
    <t>TASSIA MACEDO FARIA</t>
  </si>
  <si>
    <t>09835176655</t>
  </si>
  <si>
    <t>71762</t>
  </si>
  <si>
    <t>CARINA GABRIELA ANDRADE OLIVEIRA</t>
  </si>
  <si>
    <t>08945939601</t>
  </si>
  <si>
    <t>83854</t>
  </si>
  <si>
    <t>MAYNE KAYLA PINTO DOS SANTOS</t>
  </si>
  <si>
    <t>14109141605</t>
  </si>
  <si>
    <t>ROZILENE DA SILVA GONCALVES</t>
  </si>
  <si>
    <t>05710498696</t>
  </si>
  <si>
    <t>788330</t>
  </si>
  <si>
    <t>TAMARA LORRANE DE AMORIM FONSECA</t>
  </si>
  <si>
    <t>10876094612</t>
  </si>
  <si>
    <t>024022031</t>
  </si>
  <si>
    <t>FLAVIANNE FERREIRA FRANCA</t>
  </si>
  <si>
    <t>07374279655</t>
  </si>
  <si>
    <t>1271088</t>
  </si>
  <si>
    <t>128177X</t>
  </si>
  <si>
    <t>RAQUEL DE FARIA MEGALE</t>
  </si>
  <si>
    <t>88994295615</t>
  </si>
  <si>
    <t>63503</t>
  </si>
  <si>
    <t>128180X</t>
  </si>
  <si>
    <t>LUCYLENE FERREIRA DA SILVA</t>
  </si>
  <si>
    <t>81784961604</t>
  </si>
  <si>
    <t>LUCIANA MARIA DE CASTRO MAGALHAES</t>
  </si>
  <si>
    <t>51917246404</t>
  </si>
  <si>
    <t>49658</t>
  </si>
  <si>
    <t>128194X</t>
  </si>
  <si>
    <t>ANA MARCIA LOPES DOS SANTOS</t>
  </si>
  <si>
    <t>12097588654</t>
  </si>
  <si>
    <t>1152957</t>
  </si>
  <si>
    <t>ELOA ANDREZZA DOS ANJOS</t>
  </si>
  <si>
    <t>08152940690</t>
  </si>
  <si>
    <t>7155</t>
  </si>
  <si>
    <t>GABRIELLA FREITAS DE SOUZA</t>
  </si>
  <si>
    <t>12034055616</t>
  </si>
  <si>
    <t>85827</t>
  </si>
  <si>
    <t>LILIANA RODRIGUES DA SILVA</t>
  </si>
  <si>
    <t>76228436600</t>
  </si>
  <si>
    <t>3855</t>
  </si>
  <si>
    <t>SILVANO ALVES DE ALMEIDA</t>
  </si>
  <si>
    <t>06857603677</t>
  </si>
  <si>
    <t>13079</t>
  </si>
  <si>
    <t>CARLA CRISTINA DE OLIVEIRA HORSTS</t>
  </si>
  <si>
    <t>01442283602</t>
  </si>
  <si>
    <t>1040374</t>
  </si>
  <si>
    <t>HEROS SOUZA COUTO JUNIOR</t>
  </si>
  <si>
    <t>07694964669</t>
  </si>
  <si>
    <t>61016</t>
  </si>
  <si>
    <t>MARLENE MARIA DA ANUNCIACAO ALMEIDA</t>
  </si>
  <si>
    <t>94177945668</t>
  </si>
  <si>
    <t>1628783</t>
  </si>
  <si>
    <t>CAMILA OLIVEIRA BARROS</t>
  </si>
  <si>
    <t>07891872643</t>
  </si>
  <si>
    <t>1630748</t>
  </si>
  <si>
    <t>FERNANDA CAROLINA ALVES</t>
  </si>
  <si>
    <t>01256690627</t>
  </si>
  <si>
    <t>25292</t>
  </si>
  <si>
    <t>MARCELO SANTOS LOPES</t>
  </si>
  <si>
    <t>07510636655</t>
  </si>
  <si>
    <t>1560665</t>
  </si>
  <si>
    <t>ELOISA GRASIELE FERREIRA BRAGA</t>
  </si>
  <si>
    <t>02157331697</t>
  </si>
  <si>
    <t>6644</t>
  </si>
  <si>
    <t>LORENA MIRANDA DE CARVALHO</t>
  </si>
  <si>
    <t>09938246680</t>
  </si>
  <si>
    <t>79043</t>
  </si>
  <si>
    <t>FERNANDA BRANDAO DE OLIVEIRA SOUZA</t>
  </si>
  <si>
    <t>05085549694</t>
  </si>
  <si>
    <t>44568</t>
  </si>
  <si>
    <t>MARIA APARECIDA LOPES DA SILVA</t>
  </si>
  <si>
    <t>03521917673</t>
  </si>
  <si>
    <t>888115</t>
  </si>
  <si>
    <t>128261X</t>
  </si>
  <si>
    <t>ELIANE ROSA FERNANDES</t>
  </si>
  <si>
    <t>04528609622</t>
  </si>
  <si>
    <t>1231161</t>
  </si>
  <si>
    <t>JOSIANE MARTINS VASCONCELOS</t>
  </si>
  <si>
    <t>09302438627</t>
  </si>
  <si>
    <t>TATIANA MELO FERNANDES</t>
  </si>
  <si>
    <t>10417526601</t>
  </si>
  <si>
    <t>543769</t>
  </si>
  <si>
    <t>ELAINE CRISTINA MACEDO PAIM</t>
  </si>
  <si>
    <t>01402419651</t>
  </si>
  <si>
    <t>326755</t>
  </si>
  <si>
    <t>ADENILSON MENDES FERNANDES</t>
  </si>
  <si>
    <t>04060307661</t>
  </si>
  <si>
    <t>206796</t>
  </si>
  <si>
    <t>IVANI DE MELO DA CRUZ</t>
  </si>
  <si>
    <t>00748351655</t>
  </si>
  <si>
    <t>1022456</t>
  </si>
  <si>
    <t>NELSON ARAUJO DA SILVA</t>
  </si>
  <si>
    <t>09367419880</t>
  </si>
  <si>
    <t>88580</t>
  </si>
  <si>
    <t>VALDIREIS AMARAL LEITE PEIXOTO</t>
  </si>
  <si>
    <t>10389380660</t>
  </si>
  <si>
    <t>352493</t>
  </si>
  <si>
    <t>ENI JOANINHA DA SILVA</t>
  </si>
  <si>
    <t>03583984609</t>
  </si>
  <si>
    <t>618804</t>
  </si>
  <si>
    <t>IANDRA CAMPOS MARTINS</t>
  </si>
  <si>
    <t>07293123647</t>
  </si>
  <si>
    <t>J.FLE 24HS S-4DIA-7/11 E SEG/SEX E DOM</t>
  </si>
  <si>
    <t>55585</t>
  </si>
  <si>
    <t>CIRURGIA GERAL</t>
  </si>
  <si>
    <t>LUCIANA FIORIZIO SETTE</t>
  </si>
  <si>
    <t>06864092640</t>
  </si>
  <si>
    <t>262627</t>
  </si>
  <si>
    <t>EDIRLENE FERNANDES MUNIZ</t>
  </si>
  <si>
    <t>07897256650</t>
  </si>
  <si>
    <t>J.MENSAL 6,00 FLEXÍVEL- HOR; 15:00/21:00</t>
  </si>
  <si>
    <t>017693</t>
  </si>
  <si>
    <t>FLAVIA REGINA VALENTIM MARTINS</t>
  </si>
  <si>
    <t>06635862676</t>
  </si>
  <si>
    <t>DIRETORIA REGIONAL DE SAUDE NOROESTE</t>
  </si>
  <si>
    <t>40644</t>
  </si>
  <si>
    <t>LUANA ALVES CIRIACO</t>
  </si>
  <si>
    <t>11480901695</t>
  </si>
  <si>
    <t>1-FLEX 20H - 3ª/4M - 4ª5ª/5M - 6ª/6M</t>
  </si>
  <si>
    <t>24923</t>
  </si>
  <si>
    <t>POLIANA SILVA DE OLIVEIRA</t>
  </si>
  <si>
    <t>08217454680</t>
  </si>
  <si>
    <t>71498</t>
  </si>
  <si>
    <t>128406X</t>
  </si>
  <si>
    <t>SARAY ATHAIDE MACEDO HUHN</t>
  </si>
  <si>
    <t>10855452617</t>
  </si>
  <si>
    <t>1628786</t>
  </si>
  <si>
    <t>LARISSA CHAVES SA</t>
  </si>
  <si>
    <t>08721204659</t>
  </si>
  <si>
    <t>79530</t>
  </si>
  <si>
    <t>RENATA DANIELLE GIOVANI</t>
  </si>
  <si>
    <t>79076963649</t>
  </si>
  <si>
    <t>024020298</t>
  </si>
  <si>
    <t>128423X</t>
  </si>
  <si>
    <t>DAIANA DE JESUS TOMAZ</t>
  </si>
  <si>
    <t>13561426646</t>
  </si>
  <si>
    <t xml:space="preserve">J.MENSAL SMSA - 40HSEMANA </t>
  </si>
  <si>
    <t>1494801</t>
  </si>
  <si>
    <t>CLAUDIO OLIVEIRA DOS SANTOS</t>
  </si>
  <si>
    <t>02980996670</t>
  </si>
  <si>
    <t>02407311</t>
  </si>
  <si>
    <t>AYESKA ANDRADE LIMA</t>
  </si>
  <si>
    <t>10311088660</t>
  </si>
  <si>
    <t>69762</t>
  </si>
  <si>
    <t>JUSSARA CRISTINA ALVES CORREIA</t>
  </si>
  <si>
    <t>14296838644</t>
  </si>
  <si>
    <t>1615206</t>
  </si>
  <si>
    <t>128440X</t>
  </si>
  <si>
    <t>LOURDES ALLANA DE SOUZA</t>
  </si>
  <si>
    <t>14291074646</t>
  </si>
  <si>
    <t>J.CICL.30HS SEM - 12HS DIA (12X60) 22/10</t>
  </si>
  <si>
    <t>1326465</t>
  </si>
  <si>
    <t>WILLIAN VELBAS THEOPHILO</t>
  </si>
  <si>
    <t>01394097697</t>
  </si>
  <si>
    <t>1448281</t>
  </si>
  <si>
    <t>VIVIANE TEIXEIRA NICACIO FURTADO</t>
  </si>
  <si>
    <t>01785681630</t>
  </si>
  <si>
    <t>13983</t>
  </si>
  <si>
    <t>BRENO TEIXEIRA OLIVEIRA</t>
  </si>
  <si>
    <t>08795284605</t>
  </si>
  <si>
    <t>672096</t>
  </si>
  <si>
    <t>128454X</t>
  </si>
  <si>
    <t>CLEIDE DOS SANTOS AMORIM CUNHA</t>
  </si>
  <si>
    <t>05413661657</t>
  </si>
  <si>
    <t>CENTRO DE SAÚDE COQUEIROS</t>
  </si>
  <si>
    <t>434977</t>
  </si>
  <si>
    <t>SANDRO MIGUEL DE OLIVEIRA</t>
  </si>
  <si>
    <t>02858449627</t>
  </si>
  <si>
    <t>024021509</t>
  </si>
  <si>
    <t>ANTONINA GOMES EUGENIA GUEDES</t>
  </si>
  <si>
    <t>74232819649</t>
  </si>
  <si>
    <t>2417904</t>
  </si>
  <si>
    <t>JUCIMARA FAGUNDES LIMA</t>
  </si>
  <si>
    <t>02293929620</t>
  </si>
  <si>
    <t>1465404</t>
  </si>
  <si>
    <t>JOELMA COSTA</t>
  </si>
  <si>
    <t>87609517615</t>
  </si>
  <si>
    <t>30217</t>
  </si>
  <si>
    <t>128471X</t>
  </si>
  <si>
    <t>KARINE ROBERTI DE CASTRO</t>
  </si>
  <si>
    <t>12528046600</t>
  </si>
  <si>
    <t>576367</t>
  </si>
  <si>
    <t>RENATA DE MOURA MAGALHAES</t>
  </si>
  <si>
    <t>03421673675</t>
  </si>
  <si>
    <t>5103</t>
  </si>
  <si>
    <t>NATIEL HENRIQUE BRITO DE SOUZA</t>
  </si>
  <si>
    <t>12311515608</t>
  </si>
  <si>
    <t>1618513</t>
  </si>
  <si>
    <t>MARLI MATILDE LEANDRO ALMEIDA</t>
  </si>
  <si>
    <t>48679780600</t>
  </si>
  <si>
    <t>109287</t>
  </si>
  <si>
    <t>ICARO MARTINS RIBEIRO</t>
  </si>
  <si>
    <t>10702002631</t>
  </si>
  <si>
    <t>280685</t>
  </si>
  <si>
    <t>128485X</t>
  </si>
  <si>
    <t>PAULA TATIANE DINIZ DOS REIS</t>
  </si>
  <si>
    <t>03110646633</t>
  </si>
  <si>
    <t>8132</t>
  </si>
  <si>
    <t>LUISA MARA XAVIER DE OLIVEIRA</t>
  </si>
  <si>
    <t>07595300681</t>
  </si>
  <si>
    <t>44169</t>
  </si>
  <si>
    <t>RENILDE MOREIRA DOS SANTOS</t>
  </si>
  <si>
    <t>97080608600</t>
  </si>
  <si>
    <t>1469877</t>
  </si>
  <si>
    <t>MARY ANGELA MENEZES PINTO</t>
  </si>
  <si>
    <t>04009475609</t>
  </si>
  <si>
    <t>394775</t>
  </si>
  <si>
    <t>WIGLEN SOARES DE OLIVEIRA</t>
  </si>
  <si>
    <t>07434336617</t>
  </si>
  <si>
    <t>J.FLEX 24HS S - 4 DIA 18/22   SEG A SAB</t>
  </si>
  <si>
    <t>304781</t>
  </si>
  <si>
    <t>DANIEL LEITE BARRETO</t>
  </si>
  <si>
    <t>01508264600</t>
  </si>
  <si>
    <t>61879</t>
  </si>
  <si>
    <t>128499X</t>
  </si>
  <si>
    <t>CRISTIANE JULIA DE AZEREDO</t>
  </si>
  <si>
    <t>07849306600</t>
  </si>
  <si>
    <t>472891</t>
  </si>
  <si>
    <t>WELLINGTON JOSE VIEIRA</t>
  </si>
  <si>
    <t>06174048608</t>
  </si>
  <si>
    <t>520795</t>
  </si>
  <si>
    <t>TASSIA BARBOSA DA SILVA DOS SANTOS</t>
  </si>
  <si>
    <t>12214289690</t>
  </si>
  <si>
    <t>1631618</t>
  </si>
  <si>
    <t>MARIA JOAQUINA PEREIRA</t>
  </si>
  <si>
    <t>00876737629</t>
  </si>
  <si>
    <t>1523804</t>
  </si>
  <si>
    <t>TELMA LUZIA PATRICIO DE JESUS</t>
  </si>
  <si>
    <t>70221928634</t>
  </si>
  <si>
    <t>396617</t>
  </si>
  <si>
    <t>WILLIAN HENRIQUE DE OLIVEIRA</t>
  </si>
  <si>
    <t>01792995652</t>
  </si>
  <si>
    <t>1350047</t>
  </si>
  <si>
    <t>ALBERT LEOPOLDINO DOS REIS</t>
  </si>
  <si>
    <t>06004968641</t>
  </si>
  <si>
    <t>610600</t>
  </si>
  <si>
    <t>MARLUCIA DE FATIMA ALVES MARTINS</t>
  </si>
  <si>
    <t>36688088720</t>
  </si>
  <si>
    <t>1474</t>
  </si>
  <si>
    <t>128518X</t>
  </si>
  <si>
    <t>VINICIUS DE MOURA DOMINGUES</t>
  </si>
  <si>
    <t>01317074696</t>
  </si>
  <si>
    <t>52351</t>
  </si>
  <si>
    <t>ANA CAROLINA PEREIRA DE PAIVA CAMARAO</t>
  </si>
  <si>
    <t>13015308670</t>
  </si>
  <si>
    <t>1268108</t>
  </si>
  <si>
    <t>128521X</t>
  </si>
  <si>
    <t>VALDENIA APARECIDA OLIVEIRA</t>
  </si>
  <si>
    <t>62391593600</t>
  </si>
  <si>
    <t>255559</t>
  </si>
  <si>
    <t>RENATA MOREIRA DA COSTA</t>
  </si>
  <si>
    <t>07096525696</t>
  </si>
  <si>
    <t>85575</t>
  </si>
  <si>
    <t>CLEUSA MARIA DE ALMEIDA</t>
  </si>
  <si>
    <t>04235943626</t>
  </si>
  <si>
    <t>1226641</t>
  </si>
  <si>
    <t>RAFAELA ALVES MARINHO</t>
  </si>
  <si>
    <t>12561854698</t>
  </si>
  <si>
    <t>54158</t>
  </si>
  <si>
    <t>FERNANDA DE OLIVEIRA FROES CANESSO</t>
  </si>
  <si>
    <t>06303156630</t>
  </si>
  <si>
    <t>CENTRO DE SAÚDE BOM JESUS</t>
  </si>
  <si>
    <t>15868</t>
  </si>
  <si>
    <t>128552X</t>
  </si>
  <si>
    <t>WAKYLA CRISTINA AMARO CORREA</t>
  </si>
  <si>
    <t>14962170716</t>
  </si>
  <si>
    <t>26162</t>
  </si>
  <si>
    <t>JOELMA GONCALVES</t>
  </si>
  <si>
    <t>99193310668</t>
  </si>
  <si>
    <t>773798</t>
  </si>
  <si>
    <t>MARCIA DE BARROS VITOR</t>
  </si>
  <si>
    <t>11749374676</t>
  </si>
  <si>
    <t>78327</t>
  </si>
  <si>
    <t>BARBARA LOPES FREIRE</t>
  </si>
  <si>
    <t>11233116681</t>
  </si>
  <si>
    <t>55777</t>
  </si>
  <si>
    <t>MONICA PERES CARVALHO MACHADO</t>
  </si>
  <si>
    <t>40927253615</t>
  </si>
  <si>
    <t>5378</t>
  </si>
  <si>
    <t>CRISTINA APARECIDA DA SILVA</t>
  </si>
  <si>
    <t>82732639672</t>
  </si>
  <si>
    <t>1537741</t>
  </si>
  <si>
    <t>ANA PAULA COTA</t>
  </si>
  <si>
    <t>06801776630</t>
  </si>
  <si>
    <t>204392</t>
  </si>
  <si>
    <t>CAROLINA CAMPOS TIAGO</t>
  </si>
  <si>
    <t>08308504655</t>
  </si>
  <si>
    <t>31501</t>
  </si>
  <si>
    <t>ERICA LUCIANA FERNANDES HELT</t>
  </si>
  <si>
    <t>05331276610</t>
  </si>
  <si>
    <t>PEDIATRIA</t>
  </si>
  <si>
    <t>57831</t>
  </si>
  <si>
    <t>SIMONE RIBEIRO RANGEL</t>
  </si>
  <si>
    <t>05016345686</t>
  </si>
  <si>
    <t>46732</t>
  </si>
  <si>
    <t>MARIA LUIZA PACHECO LIMA</t>
  </si>
  <si>
    <t>39977242615</t>
  </si>
  <si>
    <t>15064</t>
  </si>
  <si>
    <t>ELZIR PEREIRA DOS SANTOS POSSIDONIO</t>
  </si>
  <si>
    <t>76044262634</t>
  </si>
  <si>
    <t>413011</t>
  </si>
  <si>
    <t>WELLINGTON RICHARDS PEREIRA COSTA</t>
  </si>
  <si>
    <t>02194036601</t>
  </si>
  <si>
    <t>1615225</t>
  </si>
  <si>
    <t>FERNANDA MARTINS RIBEIRO</t>
  </si>
  <si>
    <t>05373870641</t>
  </si>
  <si>
    <t>1470616</t>
  </si>
  <si>
    <t>ARLEANE NERIS DO NASCIMENTO GONCALVES</t>
  </si>
  <si>
    <t>03948467536</t>
  </si>
  <si>
    <t>636143</t>
  </si>
  <si>
    <t>WERBERT AFONSO DE JESUS</t>
  </si>
  <si>
    <t>09879127633</t>
  </si>
  <si>
    <t>397336</t>
  </si>
  <si>
    <t>CLAUDIO EDUARDO DE ANDRADE SOUSA</t>
  </si>
  <si>
    <t>03878077645</t>
  </si>
  <si>
    <t>017139</t>
  </si>
  <si>
    <t>NUTRICAO</t>
  </si>
  <si>
    <t>STTER CHAVES</t>
  </si>
  <si>
    <t>14224656671</t>
  </si>
  <si>
    <t>25355</t>
  </si>
  <si>
    <t>RITA DE CASSIA ESPINDOLA</t>
  </si>
  <si>
    <t>50962760668</t>
  </si>
  <si>
    <t>8304</t>
  </si>
  <si>
    <t>VITORIA SOUZA MAIA</t>
  </si>
  <si>
    <t>01929975643</t>
  </si>
  <si>
    <t>1366582</t>
  </si>
  <si>
    <t>NILVANIA RODRIGUES VIANA NUNES</t>
  </si>
  <si>
    <t>02966061626</t>
  </si>
  <si>
    <t>602243</t>
  </si>
  <si>
    <t>BARBARA ANDRESSA SOARES VIEIRA</t>
  </si>
  <si>
    <t>01718475632</t>
  </si>
  <si>
    <t>609247</t>
  </si>
  <si>
    <t>DANIELA MARIA DE JESUS</t>
  </si>
  <si>
    <t>01492797600</t>
  </si>
  <si>
    <t>5023</t>
  </si>
  <si>
    <t>ELIANA OLIVEIRA GONCALVES</t>
  </si>
  <si>
    <t>87940205668</t>
  </si>
  <si>
    <t>02419047</t>
  </si>
  <si>
    <t>BRUNA ANTONIA MELCHIADES BRETZ</t>
  </si>
  <si>
    <t>05787684613</t>
  </si>
  <si>
    <t>13250</t>
  </si>
  <si>
    <t>JESSICA VILELA FERREIRA FERRAZZO DE ARAUJO</t>
  </si>
  <si>
    <t>08376702688</t>
  </si>
  <si>
    <t>74146</t>
  </si>
  <si>
    <t>128647X</t>
  </si>
  <si>
    <t>MARIA LUCIA MONTEIRO MELO</t>
  </si>
  <si>
    <t>66601592315</t>
  </si>
  <si>
    <t>620718</t>
  </si>
  <si>
    <t>128664X</t>
  </si>
  <si>
    <t>JACQUELINE DE SOUZA MONTEIRO</t>
  </si>
  <si>
    <t>07364281606</t>
  </si>
  <si>
    <t>656570</t>
  </si>
  <si>
    <t>SANDRA GERALDA DOS ANJOS</t>
  </si>
  <si>
    <t>40345459687</t>
  </si>
  <si>
    <t>578039</t>
  </si>
  <si>
    <t>BRUNO CANDIDO MONTEIRO</t>
  </si>
  <si>
    <t>10810651688</t>
  </si>
  <si>
    <t>76945</t>
  </si>
  <si>
    <t>EVERTON CHARLES COSTA</t>
  </si>
  <si>
    <t>76194507691</t>
  </si>
  <si>
    <t>660469</t>
  </si>
  <si>
    <t>PEDRO FELIPE PIRES SIMPLICIO</t>
  </si>
  <si>
    <t>42486472819</t>
  </si>
  <si>
    <t>83.856</t>
  </si>
  <si>
    <t>LARISSA MARQUES FONTANA</t>
  </si>
  <si>
    <t>10909175624</t>
  </si>
  <si>
    <t>85741</t>
  </si>
  <si>
    <t>ANGELA MARIA LUIZ</t>
  </si>
  <si>
    <t>37760947615</t>
  </si>
  <si>
    <t>34031</t>
  </si>
  <si>
    <t>IZABELLA CLER CERQUEIRA GONCALVES</t>
  </si>
  <si>
    <t>06421495699</t>
  </si>
  <si>
    <t>1444586</t>
  </si>
  <si>
    <t>ELEN MARIA AMARO</t>
  </si>
  <si>
    <t>06775359616</t>
  </si>
  <si>
    <t>1562742</t>
  </si>
  <si>
    <t>GABRIEL DE OLIVEIRA SANTOS</t>
  </si>
  <si>
    <t>10283017660</t>
  </si>
  <si>
    <t>90875</t>
  </si>
  <si>
    <t>128731X</t>
  </si>
  <si>
    <t>LAIANY FERREIRA NERY</t>
  </si>
  <si>
    <t>05271652637</t>
  </si>
  <si>
    <t>651118</t>
  </si>
  <si>
    <t>128745X</t>
  </si>
  <si>
    <t>FABIANA DO CARMO DOS PASSOS</t>
  </si>
  <si>
    <t>35431155881</t>
  </si>
  <si>
    <t>CENTRO DE SAÚDE PADRE TIAGO</t>
  </si>
  <si>
    <t>1104762</t>
  </si>
  <si>
    <t>VIVIANE FERREIRA DA ROCHA</t>
  </si>
  <si>
    <t>02743903619</t>
  </si>
  <si>
    <t>572920</t>
  </si>
  <si>
    <t>BIANCA MARTINS DA COSTA E CASTRO</t>
  </si>
  <si>
    <t>11098006658</t>
  </si>
  <si>
    <t>86336</t>
  </si>
  <si>
    <t>MARCOS PAULO GOMES GARCIA</t>
  </si>
  <si>
    <t>13886821684</t>
  </si>
  <si>
    <t>1605272</t>
  </si>
  <si>
    <t>ELIANA RODRIGUES DE QUEIROZ</t>
  </si>
  <si>
    <t>00007186614</t>
  </si>
  <si>
    <t>1094976</t>
  </si>
  <si>
    <t>JULIANA KARLA GONCALVES GUIMARAES</t>
  </si>
  <si>
    <t>08635585690</t>
  </si>
  <si>
    <t>72674</t>
  </si>
  <si>
    <t>IGOR RIBEIRO DE ALMEIDA</t>
  </si>
  <si>
    <t>05274552536</t>
  </si>
  <si>
    <t>82926</t>
  </si>
  <si>
    <t>VIVIANE VIEIRA VENANCIO DE MELO</t>
  </si>
  <si>
    <t>00654504695</t>
  </si>
  <si>
    <t>02411499</t>
  </si>
  <si>
    <t>FERNANDA MENEZES SANTOS</t>
  </si>
  <si>
    <t>08537082660</t>
  </si>
  <si>
    <t>18146</t>
  </si>
  <si>
    <t>128793X</t>
  </si>
  <si>
    <t>CLAUDIA DOS SANTOS MARINHO</t>
  </si>
  <si>
    <t>87963620653</t>
  </si>
  <si>
    <t>CENTRO DE SAÚDE LISANDRA ANGÉLICA DAVID JUSTINO - TÚNEL DE IBIRITÉ</t>
  </si>
  <si>
    <t>2964</t>
  </si>
  <si>
    <t>VIVIANE VITORIA ALVES DA CRUZ</t>
  </si>
  <si>
    <t>15804827677</t>
  </si>
  <si>
    <t>1510349</t>
  </si>
  <si>
    <t>ADRIANA CASSIA DE OLIVEIRA CAVALCANTI</t>
  </si>
  <si>
    <t>04560563608</t>
  </si>
  <si>
    <t>18506</t>
  </si>
  <si>
    <t>128826X</t>
  </si>
  <si>
    <t>JUNIA CRISTINA HILARIO</t>
  </si>
  <si>
    <t>03895848603</t>
  </si>
  <si>
    <t>90955</t>
  </si>
  <si>
    <t>KISSYLA BARBARA ALMEIDA MACHADO</t>
  </si>
  <si>
    <t>10158864697</t>
  </si>
  <si>
    <t>1585608</t>
  </si>
  <si>
    <t>RENATA DE FATIMA SANTOS</t>
  </si>
  <si>
    <t>03936501629</t>
  </si>
  <si>
    <t>1582942</t>
  </si>
  <si>
    <t>EUNICE CELESTINA DE SOUZA</t>
  </si>
  <si>
    <t>08301673745</t>
  </si>
  <si>
    <t>1612291</t>
  </si>
  <si>
    <t>MAGDA PEREIRA DOS SANTOS</t>
  </si>
  <si>
    <t>06770683601</t>
  </si>
  <si>
    <t>CENTRO DE SAÚDE CONJUNTO BETÂNIA</t>
  </si>
  <si>
    <t>1422547</t>
  </si>
  <si>
    <t>ELIANA ANTUNES CARDOSO</t>
  </si>
  <si>
    <t>04377069667</t>
  </si>
  <si>
    <t>538072</t>
  </si>
  <si>
    <t>JULIA MELO NEVES</t>
  </si>
  <si>
    <t>13919479670</t>
  </si>
  <si>
    <t>86120</t>
  </si>
  <si>
    <t>JULIANA SAFAR SEIF</t>
  </si>
  <si>
    <t>05867934616</t>
  </si>
  <si>
    <t>68564</t>
  </si>
  <si>
    <t>DANIELLE LORENA AMARAL BUENO FERREIRA</t>
  </si>
  <si>
    <t>08018130698</t>
  </si>
  <si>
    <t>698262</t>
  </si>
  <si>
    <t>CARLOS MAURICIO FINAMORE</t>
  </si>
  <si>
    <t>67765297600</t>
  </si>
  <si>
    <t>02497114</t>
  </si>
  <si>
    <t>STEFANE DOS SANTOS RODRIGUES</t>
  </si>
  <si>
    <t>08488768656</t>
  </si>
  <si>
    <t>999384</t>
  </si>
  <si>
    <t>DELAIS MOREIRA DOS SANTOS</t>
  </si>
  <si>
    <t>08280849637</t>
  </si>
  <si>
    <t>18738</t>
  </si>
  <si>
    <t>GRAZIELE DIAS SANTOS</t>
  </si>
  <si>
    <t>01349836613</t>
  </si>
  <si>
    <t>1604260</t>
  </si>
  <si>
    <t>SHEILA SILVA DE ASSIS</t>
  </si>
  <si>
    <t>09406809630</t>
  </si>
  <si>
    <t>511227</t>
  </si>
  <si>
    <t>TATIANE RODRIGUES DA SILVA</t>
  </si>
  <si>
    <t>05348652679</t>
  </si>
  <si>
    <t>1505002</t>
  </si>
  <si>
    <t>ELAINE SANTOS ALMEIDA</t>
  </si>
  <si>
    <t>03170987640</t>
  </si>
  <si>
    <t>2412387</t>
  </si>
  <si>
    <t>DOUGLAS MATHEUS CUNHA</t>
  </si>
  <si>
    <t>11201093619</t>
  </si>
  <si>
    <t>1046896</t>
  </si>
  <si>
    <t>LUIZA HELENA MEDEIROS LIMA</t>
  </si>
  <si>
    <t>11060084724</t>
  </si>
  <si>
    <t>52268</t>
  </si>
  <si>
    <t>FERNANDA DE OLIVEIRA MIRANDA</t>
  </si>
  <si>
    <t>03895288624</t>
  </si>
  <si>
    <t>GESTAO DE SERVICOS DE SAUDE</t>
  </si>
  <si>
    <t>DIRETORIA REGIONAL DE SAUDE NORDESTE</t>
  </si>
  <si>
    <t>ANA PAULA NUNES DOS SANTOS</t>
  </si>
  <si>
    <t>03763664602</t>
  </si>
  <si>
    <t>1335154</t>
  </si>
  <si>
    <t>SARA CORREA DOS PRAZERES</t>
  </si>
  <si>
    <t>06341882670</t>
  </si>
  <si>
    <t>448040</t>
  </si>
  <si>
    <t>JULIELEN SOUZA ROSA DOS SANTOS</t>
  </si>
  <si>
    <t>13137207630</t>
  </si>
  <si>
    <t>1285565</t>
  </si>
  <si>
    <t>MARIA JOSE SILVA</t>
  </si>
  <si>
    <t>85491721620</t>
  </si>
  <si>
    <t>CENTRO DE SAÚDE ANDRADAS</t>
  </si>
  <si>
    <t>516970</t>
  </si>
  <si>
    <t>MICHELLE COSTA DOS SANTOS</t>
  </si>
  <si>
    <t>05242923610</t>
  </si>
  <si>
    <t>CENTRO DE SAÚDE NORALDINO DE LIMA</t>
  </si>
  <si>
    <t>1027260</t>
  </si>
  <si>
    <t>CIRLENE FATIMA DOS ANJOS DE JESUS</t>
  </si>
  <si>
    <t>05433775631</t>
  </si>
  <si>
    <t>1626005</t>
  </si>
  <si>
    <t>FERNANDA CANDIDA DOS SANTOS</t>
  </si>
  <si>
    <t>09935050661</t>
  </si>
  <si>
    <t>1628776</t>
  </si>
  <si>
    <t>VERONICA APARECIDA DE LIMA CHAVES</t>
  </si>
  <si>
    <t>13279342643</t>
  </si>
  <si>
    <t>1163837</t>
  </si>
  <si>
    <t>STEPHANY NASCIMENTO</t>
  </si>
  <si>
    <t>07689405673</t>
  </si>
  <si>
    <t>650082</t>
  </si>
  <si>
    <t>JULIANA FERNANDES BATISTA COUTINHO</t>
  </si>
  <si>
    <t>07185439639</t>
  </si>
  <si>
    <t>NEUROLOGIA PEDIATRICA</t>
  </si>
  <si>
    <t>64850</t>
  </si>
  <si>
    <t>DANIELLE GONCALVES DOS SANTOS</t>
  </si>
  <si>
    <t>12358477648</t>
  </si>
  <si>
    <t>45568</t>
  </si>
  <si>
    <t>KARLA CRISTINA DE SOUZA</t>
  </si>
  <si>
    <t>84192046687</t>
  </si>
  <si>
    <t>25833</t>
  </si>
  <si>
    <t>VERIDIANA CRISTINA VAZ BONIFACIO SOUZA</t>
  </si>
  <si>
    <t>04992410618</t>
  </si>
  <si>
    <t>6031</t>
  </si>
  <si>
    <t>GRACIENE CABRAL CALAZARTE</t>
  </si>
  <si>
    <t>09793786647</t>
  </si>
  <si>
    <t>1176529</t>
  </si>
  <si>
    <t>REGINA CELIA DA SILVA</t>
  </si>
  <si>
    <t>11852853697</t>
  </si>
  <si>
    <t>1146216</t>
  </si>
  <si>
    <t>JULIA CRISTINA ALBUQUERQUE MOREIRA</t>
  </si>
  <si>
    <t>12502224608</t>
  </si>
  <si>
    <t>86093</t>
  </si>
  <si>
    <t>SIMONE QUIRINO GONCALVES</t>
  </si>
  <si>
    <t>31219264890</t>
  </si>
  <si>
    <t>1217190</t>
  </si>
  <si>
    <t>JULIA PASSOS SIMOES FRANCA</t>
  </si>
  <si>
    <t>10366259660</t>
  </si>
  <si>
    <t>DERMATOLOGIA</t>
  </si>
  <si>
    <t>CENTRO DE ESPECIALIDADES MEDICAS BARREIRO</t>
  </si>
  <si>
    <t>RE 20/13 - 2ª 4:30M/5ª 4T/6ª 4:30 INT60"</t>
  </si>
  <si>
    <t>65096</t>
  </si>
  <si>
    <t>NATHALIA VIEIRA MACHADO RODRIGUES</t>
  </si>
  <si>
    <t>12362555690</t>
  </si>
  <si>
    <t>50402</t>
  </si>
  <si>
    <t>ROZANGELA GOMES RIBEIRO</t>
  </si>
  <si>
    <t>02490674633</t>
  </si>
  <si>
    <t>3930</t>
  </si>
  <si>
    <t>MARCO ANTONIO VALENTIM</t>
  </si>
  <si>
    <t>83498478672</t>
  </si>
  <si>
    <t>RENATA SOARES OTONI</t>
  </si>
  <si>
    <t>05514073602</t>
  </si>
  <si>
    <t>CIENCIAS BIOLOGICAS</t>
  </si>
  <si>
    <t>76838</t>
  </si>
  <si>
    <t>JESSICA MOREIRA DE SOUZA GONCALVES</t>
  </si>
  <si>
    <t>12021673650</t>
  </si>
  <si>
    <t>1372057</t>
  </si>
  <si>
    <t>THALES CESAR ALVES DE ALMEIDA</t>
  </si>
  <si>
    <t>07172852605</t>
  </si>
  <si>
    <t>85861</t>
  </si>
  <si>
    <t>MARCOS GERALDO DE JESUS</t>
  </si>
  <si>
    <t>00643878602</t>
  </si>
  <si>
    <t>1320586</t>
  </si>
  <si>
    <t>ANDREA LISBOA BARBOSA</t>
  </si>
  <si>
    <t>11971674630</t>
  </si>
  <si>
    <t>86346</t>
  </si>
  <si>
    <t>MARCOS BRUM RIBAS</t>
  </si>
  <si>
    <t>03093695686</t>
  </si>
  <si>
    <t>GERENCIA DE ASSISTENCIA, EPIDEMIOLOGIA E REGULACAO VENDA NOVA</t>
  </si>
  <si>
    <t>009197</t>
  </si>
  <si>
    <t>POLLYANNA SERRA AMORIM</t>
  </si>
  <si>
    <t>01513889621</t>
  </si>
  <si>
    <t>6910</t>
  </si>
  <si>
    <t>J.FLEX20HS.-2ªA5ª/6,5,4,5HDIA</t>
  </si>
  <si>
    <t>VANUSA DOS SANTOS PEREIRA</t>
  </si>
  <si>
    <t>06539108605</t>
  </si>
  <si>
    <t>CLECIA SANTANA SANTOS</t>
  </si>
  <si>
    <t>13372030680</t>
  </si>
  <si>
    <t>813800</t>
  </si>
  <si>
    <t>BRUNA MOREIRA DE OLIVEIRA GOMES</t>
  </si>
  <si>
    <t>01528934660</t>
  </si>
  <si>
    <t>1637202</t>
  </si>
  <si>
    <t>ELISANGELA MARCIA TEODORO AMORIM</t>
  </si>
  <si>
    <t>03595928644</t>
  </si>
  <si>
    <t>1318728</t>
  </si>
  <si>
    <t>ALEXANDRA DE SOUZA</t>
  </si>
  <si>
    <t>03191784632</t>
  </si>
  <si>
    <t>297133</t>
  </si>
  <si>
    <t>RACHEL TAIS MOURA MOREIRA</t>
  </si>
  <si>
    <t>08717661676</t>
  </si>
  <si>
    <t>48362</t>
  </si>
  <si>
    <t>VARCILEIA APARECIDA ANTUNES DE CASTRO</t>
  </si>
  <si>
    <t>04581994608</t>
  </si>
  <si>
    <t>2413808</t>
  </si>
  <si>
    <t>PAMELA CAMPOS DA SILVA</t>
  </si>
  <si>
    <t>08741361644</t>
  </si>
  <si>
    <t>500519</t>
  </si>
  <si>
    <t>EMILIANE GOMES DE OLIVEIRA</t>
  </si>
  <si>
    <t>09260419670</t>
  </si>
  <si>
    <t>264388</t>
  </si>
  <si>
    <t>MARIA APARECIDA DE FRANCA</t>
  </si>
  <si>
    <t>08266575673</t>
  </si>
  <si>
    <t>924644</t>
  </si>
  <si>
    <t>CLAUDIA BETIS DE ALMEIDA</t>
  </si>
  <si>
    <t>01401349641</t>
  </si>
  <si>
    <t>16947</t>
  </si>
  <si>
    <t>TAMARA GONCALVES DIAS</t>
  </si>
  <si>
    <t>11960954695</t>
  </si>
  <si>
    <t>1598856</t>
  </si>
  <si>
    <t>SIMONE SOUZA DA CRUZ</t>
  </si>
  <si>
    <t>01532607695</t>
  </si>
  <si>
    <t>1494133</t>
  </si>
  <si>
    <t>ADILSON LANA DA SILVA</t>
  </si>
  <si>
    <t>61805947672</t>
  </si>
  <si>
    <t>176454</t>
  </si>
  <si>
    <t>IVANA FORAPANI SILVA</t>
  </si>
  <si>
    <t>05343248608</t>
  </si>
  <si>
    <t>LABORATÓRIO DE BROMATOLOGIA</t>
  </si>
  <si>
    <t>02411998</t>
  </si>
  <si>
    <t>MARIA JANUARIA DE SOUZA MARQUES</t>
  </si>
  <si>
    <t>45561761668</t>
  </si>
  <si>
    <t>53355</t>
  </si>
  <si>
    <t>JONATHAN HENRIQUE DE PAULA NOLASCO</t>
  </si>
  <si>
    <t>12083265629</t>
  </si>
  <si>
    <t>MARINA FRANCA DE SOUZA</t>
  </si>
  <si>
    <t>09935474607</t>
  </si>
  <si>
    <t>45678</t>
  </si>
  <si>
    <t>CARLA SAYURI FOGACA OIKO</t>
  </si>
  <si>
    <t>07637057640</t>
  </si>
  <si>
    <t>112611/04-D</t>
  </si>
  <si>
    <t>JOSY CRISTINA SILVA LOMMEZ</t>
  </si>
  <si>
    <t>08948343637</t>
  </si>
  <si>
    <t>18897</t>
  </si>
  <si>
    <t>129149X</t>
  </si>
  <si>
    <t>WALTER LUIS TEIXEIRA ALVES</t>
  </si>
  <si>
    <t>08688224692</t>
  </si>
  <si>
    <t>15279</t>
  </si>
  <si>
    <t>129152X</t>
  </si>
  <si>
    <t>MARIANA FONTES PEREIRA</t>
  </si>
  <si>
    <t>01474282628</t>
  </si>
  <si>
    <t>J.FLEX20HS.-3ªA6ª/5,4,5,6HDIA</t>
  </si>
  <si>
    <t>75287</t>
  </si>
  <si>
    <t>LEANDRA RAQUEL RODRIGUES COELHO</t>
  </si>
  <si>
    <t>14289569641</t>
  </si>
  <si>
    <t>1527436</t>
  </si>
  <si>
    <t>FERNANDA CRISTINA SILVA DE MORAES</t>
  </si>
  <si>
    <t>08991584632</t>
  </si>
  <si>
    <t>954675</t>
  </si>
  <si>
    <t>DANIELLE MOREIRA DE SALDANHA</t>
  </si>
  <si>
    <t>06190325610</t>
  </si>
  <si>
    <t>1236363</t>
  </si>
  <si>
    <t>ADRIANO COSTA SUDARIO</t>
  </si>
  <si>
    <t>06011263607</t>
  </si>
  <si>
    <t>601693</t>
  </si>
  <si>
    <t>MICHELE OLIVEIRA SANTOS DA SILVA</t>
  </si>
  <si>
    <t>01334614679</t>
  </si>
  <si>
    <t>413348</t>
  </si>
  <si>
    <t>NEUZA RODRIGUES DE OLIVEIRA SANTOS</t>
  </si>
  <si>
    <t>88366839672</t>
  </si>
  <si>
    <t>1326470</t>
  </si>
  <si>
    <t>GABRIELA DO AMARAL MARTINS</t>
  </si>
  <si>
    <t>15221499614</t>
  </si>
  <si>
    <t>4004333</t>
  </si>
  <si>
    <t>FABIANA GONCALVES DE SOUZA</t>
  </si>
  <si>
    <t>10874619602</t>
  </si>
  <si>
    <t>ROSILENE APARECIDA DE MORAES</t>
  </si>
  <si>
    <t>00355652684</t>
  </si>
  <si>
    <t>606244</t>
  </si>
  <si>
    <t>EDIVANIA CRISTINA RIBEIRO BONIFACIO</t>
  </si>
  <si>
    <t>77149513620</t>
  </si>
  <si>
    <t>13676</t>
  </si>
  <si>
    <t>MARCO TULIO RUSSO MOREIRA MOURA</t>
  </si>
  <si>
    <t>10401643662</t>
  </si>
  <si>
    <t>70957</t>
  </si>
  <si>
    <t>DELCI JOSE BATISTA MARTINS</t>
  </si>
  <si>
    <t>04761894628</t>
  </si>
  <si>
    <t>IRANI CRISTINA DOS SANTOS DA SILVA</t>
  </si>
  <si>
    <t>67689744672</t>
  </si>
  <si>
    <t>6911</t>
  </si>
  <si>
    <t>MONICA CRISTINA DA SILVA FLORENTINO CARVALHO</t>
  </si>
  <si>
    <t>11287275605</t>
  </si>
  <si>
    <t>678367</t>
  </si>
  <si>
    <t>FERNANDA RIBEIRO PEDROSA</t>
  </si>
  <si>
    <t>12360233661</t>
  </si>
  <si>
    <t>54294</t>
  </si>
  <si>
    <t>FERNANDA PINHEIRO CHAGAS FERNANDES</t>
  </si>
  <si>
    <t>12232986632</t>
  </si>
  <si>
    <t>83581</t>
  </si>
  <si>
    <t>HODALIA FERNANDES RUFINO LEAL</t>
  </si>
  <si>
    <t>97090590682</t>
  </si>
  <si>
    <t>234305</t>
  </si>
  <si>
    <t>129197X</t>
  </si>
  <si>
    <t>WANDA DA CONCEICAO GOMES FERNANDES</t>
  </si>
  <si>
    <t>38465221634</t>
  </si>
  <si>
    <t>15535</t>
  </si>
  <si>
    <t>VANDERLANE PEREIRA CAMPOS</t>
  </si>
  <si>
    <t>07750624643</t>
  </si>
  <si>
    <t>02417180</t>
  </si>
  <si>
    <t>129202X</t>
  </si>
  <si>
    <t>FABIANE SOARES DA COSTA</t>
  </si>
  <si>
    <t>00965370607</t>
  </si>
  <si>
    <t>1229247</t>
  </si>
  <si>
    <t>POLLYANNA GOMES MOREIRA DE MATOS</t>
  </si>
  <si>
    <t>11434254640</t>
  </si>
  <si>
    <t>49753</t>
  </si>
  <si>
    <t xml:space="preserve">ALEXANDRE MACIEL DIAS </t>
  </si>
  <si>
    <t>01368025676</t>
  </si>
  <si>
    <t>47320</t>
  </si>
  <si>
    <t>LAURA LUCIA MARI DE NOVAIS PINHEIRO</t>
  </si>
  <si>
    <t>04585931686</t>
  </si>
  <si>
    <t>49265</t>
  </si>
  <si>
    <t>NATHALIA TOLEDO MOREIRA</t>
  </si>
  <si>
    <t>00232666601</t>
  </si>
  <si>
    <t>14379</t>
  </si>
  <si>
    <t>TANIA SOARES DE CARVALHO</t>
  </si>
  <si>
    <t>81705050620</t>
  </si>
  <si>
    <t>16328</t>
  </si>
  <si>
    <t>CLARANEY RODRIGUES SANTOS</t>
  </si>
  <si>
    <t>78079136653</t>
  </si>
  <si>
    <t>277999</t>
  </si>
  <si>
    <t>JAQUELINE GONCALVES DOS SANTOS</t>
  </si>
  <si>
    <t>09454538683</t>
  </si>
  <si>
    <t>1354292</t>
  </si>
  <si>
    <t>JUCELE DE JESUS SANTOS</t>
  </si>
  <si>
    <t>04081472610</t>
  </si>
  <si>
    <t>628495</t>
  </si>
  <si>
    <t>ADRIANE CAMPOS FERREIRA</t>
  </si>
  <si>
    <t>11287946674</t>
  </si>
  <si>
    <t>1612226</t>
  </si>
  <si>
    <t>AMANDA GOMES ANDREZA</t>
  </si>
  <si>
    <t>12044774690</t>
  </si>
  <si>
    <t>530898</t>
  </si>
  <si>
    <t>129233X</t>
  </si>
  <si>
    <t>RAISSA DE SOUZA MERCEDO MOREIRA</t>
  </si>
  <si>
    <t>08973276670</t>
  </si>
  <si>
    <t>82643</t>
  </si>
  <si>
    <t>NAYRA CRISTINA CANDEIA RODRIGUES</t>
  </si>
  <si>
    <t>14193016757</t>
  </si>
  <si>
    <t>RE 20/13 - 2ª 2:30T/3ª 3T/5ª 3:30T/6ª 4T</t>
  </si>
  <si>
    <t>79126</t>
  </si>
  <si>
    <t>RICARDO PEIXOTO GONCALVES</t>
  </si>
  <si>
    <t>03669633685</t>
  </si>
  <si>
    <t>NEFROLOGIA</t>
  </si>
  <si>
    <t>RE20/13-2ª 3:15M/4ª 3:15T/6ª 6:30 IN105"</t>
  </si>
  <si>
    <t>41608</t>
  </si>
  <si>
    <t>WELLINGTON DE SOUZA BITTENCOURT</t>
  </si>
  <si>
    <t>54873355672</t>
  </si>
  <si>
    <t>02409414</t>
  </si>
  <si>
    <t>129247X</t>
  </si>
  <si>
    <t>MARIA JOSE PEREIRA DOS SANTOS</t>
  </si>
  <si>
    <t>02879528607</t>
  </si>
  <si>
    <t>1492649</t>
  </si>
  <si>
    <t>DEISE NOGUEIRA TEIXEIRA</t>
  </si>
  <si>
    <t>02463919604</t>
  </si>
  <si>
    <t>87278</t>
  </si>
  <si>
    <t>BARBARA SILVEIRA SANTANA</t>
  </si>
  <si>
    <t>07390633670</t>
  </si>
  <si>
    <t>J.FLEX20HS.-2ª3ª4ª6ª/5HST</t>
  </si>
  <si>
    <t>53524</t>
  </si>
  <si>
    <t>WELDER ALEXANDRE FARIA</t>
  </si>
  <si>
    <t>81214073620</t>
  </si>
  <si>
    <t>34810</t>
  </si>
  <si>
    <t>FRANCISCA VALERIA DOS SANTOS SOUZA</t>
  </si>
  <si>
    <t>84418320644</t>
  </si>
  <si>
    <t>322157</t>
  </si>
  <si>
    <t>SALU ANAIRA GONCALVES PINTO LIMA</t>
  </si>
  <si>
    <t>01969818670</t>
  </si>
  <si>
    <t>1390776</t>
  </si>
  <si>
    <t>ISABELA CRISTINA DE ALMEIDA</t>
  </si>
  <si>
    <t>10639113621</t>
  </si>
  <si>
    <t>1070047</t>
  </si>
  <si>
    <t>129295X</t>
  </si>
  <si>
    <t>DANIELA AUGUSTA BELTRAO</t>
  </si>
  <si>
    <t>03391348607</t>
  </si>
  <si>
    <t>CENTRO DE ESPECIALIDADES MEDICAS NOROESTE</t>
  </si>
  <si>
    <t>1495930</t>
  </si>
  <si>
    <t>MARLENE FERNANDES TORRES</t>
  </si>
  <si>
    <t>66272688687</t>
  </si>
  <si>
    <t>401235</t>
  </si>
  <si>
    <t>ESTELA DE CASSIA PEREIRA</t>
  </si>
  <si>
    <t>94163375600</t>
  </si>
  <si>
    <t>CENTRO DE SAÚDE SANTA RITA DE CÁSSIA</t>
  </si>
  <si>
    <t>J.FLEX20HS.-2ª3ª4ª/4HT-5ª6ª/4HM</t>
  </si>
  <si>
    <t>7253</t>
  </si>
  <si>
    <t>NATALLY KATE SILVA RIZO</t>
  </si>
  <si>
    <t>01830472658</t>
  </si>
  <si>
    <t>LUCILENE ROSA DA SILVA</t>
  </si>
  <si>
    <t>05647404626</t>
  </si>
  <si>
    <t>488338</t>
  </si>
  <si>
    <t>LUCINEIDE OLIVEIRA ARAUJO SILVA</t>
  </si>
  <si>
    <t>08217368686</t>
  </si>
  <si>
    <t>1034038</t>
  </si>
  <si>
    <t>REGINA KELE DE OLIVEIRA DAMASIO</t>
  </si>
  <si>
    <t>03357387611</t>
  </si>
  <si>
    <t>531536</t>
  </si>
  <si>
    <t>ANDRELINA JULIANA MARTINS DE OLIVEIRA ZANETTE</t>
  </si>
  <si>
    <t>04667333642</t>
  </si>
  <si>
    <t>379068</t>
  </si>
  <si>
    <t>MARCIA ANA BATISTA DE OLIVEIRA</t>
  </si>
  <si>
    <t>01371306605</t>
  </si>
  <si>
    <t>532120</t>
  </si>
  <si>
    <t>JUSSARA GONCALVES OLIVEIRA DE SALES</t>
  </si>
  <si>
    <t>06261041652</t>
  </si>
  <si>
    <t>1628107</t>
  </si>
  <si>
    <t>IREDY CRISTINA REIS</t>
  </si>
  <si>
    <t>92519199687</t>
  </si>
  <si>
    <t>573194</t>
  </si>
  <si>
    <t>129362X</t>
  </si>
  <si>
    <t>MARIA APARECIDA FRANCA MENEZES DE SIQUEIRA</t>
  </si>
  <si>
    <t>89514386604</t>
  </si>
  <si>
    <t>1333113</t>
  </si>
  <si>
    <t>LUISA CRISTINA CRESPO WENCESLAU</t>
  </si>
  <si>
    <t>08303701614</t>
  </si>
  <si>
    <t>322938</t>
  </si>
  <si>
    <t>CLEONICE RODRIGUES DE FREITAS</t>
  </si>
  <si>
    <t>97023434615</t>
  </si>
  <si>
    <t>489672</t>
  </si>
  <si>
    <t>JESSICA DE ALMEIDA MOISES</t>
  </si>
  <si>
    <t>10797243623</t>
  </si>
  <si>
    <t>129376X</t>
  </si>
  <si>
    <t>TAMIRIS RUBIO ROCHA</t>
  </si>
  <si>
    <t>11481372629</t>
  </si>
  <si>
    <t>864782</t>
  </si>
  <si>
    <t>VIVIANA PEREIRA PEGO</t>
  </si>
  <si>
    <t>07321293629</t>
  </si>
  <si>
    <t>FARMACIA REGIONAL LESTE</t>
  </si>
  <si>
    <t>1610065</t>
  </si>
  <si>
    <t>BRUNNO BARBALHO CARDOSO</t>
  </si>
  <si>
    <t>06457661602</t>
  </si>
  <si>
    <t>CARDIOLOGIA - ECOCARDIOGRAFIA</t>
  </si>
  <si>
    <t>J.FLEX RED12/7:48 - 3ª 4ª / 3:54  TARDE</t>
  </si>
  <si>
    <t>68063</t>
  </si>
  <si>
    <t>129393X</t>
  </si>
  <si>
    <t>ALANA CRISTINA FERRAZ MOREIRA</t>
  </si>
  <si>
    <t>06716321675</t>
  </si>
  <si>
    <t>16557</t>
  </si>
  <si>
    <t>EWERTON DA SILVA DUTRA</t>
  </si>
  <si>
    <t>08342825930</t>
  </si>
  <si>
    <t>85119</t>
  </si>
  <si>
    <t>ALESSANDRA VALERY DE SOUSA SANTOS</t>
  </si>
  <si>
    <t>02207750604</t>
  </si>
  <si>
    <t>1596386</t>
  </si>
  <si>
    <t>ANA CAROLINA AGUIAR DO NASCIMENTO</t>
  </si>
  <si>
    <t>03983460623</t>
  </si>
  <si>
    <t>39474</t>
  </si>
  <si>
    <t>ANDRESA MARIA DE MEIRELES</t>
  </si>
  <si>
    <t>12157134603</t>
  </si>
  <si>
    <t>24933</t>
  </si>
  <si>
    <t>BRENDA LEE DE MOURA ELIAS</t>
  </si>
  <si>
    <t>12303083699</t>
  </si>
  <si>
    <t>1512302</t>
  </si>
  <si>
    <t>SHEILA CRISTINA SILVA</t>
  </si>
  <si>
    <t>82924236649</t>
  </si>
  <si>
    <t>MARIA DA CONCEICAO DOS SANTOS</t>
  </si>
  <si>
    <t>61126403687</t>
  </si>
  <si>
    <t>25003191</t>
  </si>
  <si>
    <t>JANETE SILVA DE ANDRADE</t>
  </si>
  <si>
    <t>73096873615</t>
  </si>
  <si>
    <t>21293</t>
  </si>
  <si>
    <t>KARINA DE ASSUNCAO TEIXEIRA</t>
  </si>
  <si>
    <t>06749384617</t>
  </si>
  <si>
    <t>15799</t>
  </si>
  <si>
    <t>WALNEY DA SILVA MONTEIRO</t>
  </si>
  <si>
    <t>35501715600</t>
  </si>
  <si>
    <t>477055</t>
  </si>
  <si>
    <t>ANNA LUIZA LEAL CHAVES</t>
  </si>
  <si>
    <t>07672786660</t>
  </si>
  <si>
    <t>ENDOCRINOLOGIA E METABOLOGIA</t>
  </si>
  <si>
    <t>60029</t>
  </si>
  <si>
    <t>MICHELE GONZAGA BARDASSON</t>
  </si>
  <si>
    <t>07424786610</t>
  </si>
  <si>
    <t>51841</t>
  </si>
  <si>
    <t>MARIA APARECIDA SOARES FERREIRA</t>
  </si>
  <si>
    <t>08748036676</t>
  </si>
  <si>
    <t>636899</t>
  </si>
  <si>
    <t>BARBARA GUEDES CARNEIRO BARBOSA</t>
  </si>
  <si>
    <t>06956099632</t>
  </si>
  <si>
    <t>1505261</t>
  </si>
  <si>
    <t>MARIA DO CARMO OLIVEIRA</t>
  </si>
  <si>
    <t>76859010649</t>
  </si>
  <si>
    <t>394310</t>
  </si>
  <si>
    <t>CECILIA RIBEIRO DE ARAUJO E SILVA</t>
  </si>
  <si>
    <t>10889666679</t>
  </si>
  <si>
    <t>J.MENSAL 4,00 FLEXÍVEL- HOR; 16:00/20:00</t>
  </si>
  <si>
    <t>10491</t>
  </si>
  <si>
    <t>129443X</t>
  </si>
  <si>
    <t>ESTEFANI FERREIRA PICCININ</t>
  </si>
  <si>
    <t>08705952611</t>
  </si>
  <si>
    <t>6329</t>
  </si>
  <si>
    <t>RITA DE CACIA FERREIRA DE AGUIAR</t>
  </si>
  <si>
    <t>94558582668</t>
  </si>
  <si>
    <t>1626011</t>
  </si>
  <si>
    <t>AMANDA CRUZ MENEZES BRAGA</t>
  </si>
  <si>
    <t>06855173659</t>
  </si>
  <si>
    <t>276257</t>
  </si>
  <si>
    <t>EDILENE CANDIDA LEAL SANTOS</t>
  </si>
  <si>
    <t>01357621620</t>
  </si>
  <si>
    <t>1648927</t>
  </si>
  <si>
    <t>HILSA DE JESUS TEIXEIRA ARAUJO</t>
  </si>
  <si>
    <t>01512705624</t>
  </si>
  <si>
    <t>129457X</t>
  </si>
  <si>
    <t>FABIANA HASTENREITER SCARAMELLO</t>
  </si>
  <si>
    <t>03183747650</t>
  </si>
  <si>
    <t>CENTRO DE SAÚDE DOM JOAQUIM</t>
  </si>
  <si>
    <t>16791</t>
  </si>
  <si>
    <t>FLAVIA DE AZEVEDO OLIVEIRA</t>
  </si>
  <si>
    <t>04656705632</t>
  </si>
  <si>
    <t>CENTRO DE SAÚDE TIA AMÂNCIA</t>
  </si>
  <si>
    <t>18072</t>
  </si>
  <si>
    <t>LEONARDO BARROS GODINHO</t>
  </si>
  <si>
    <t>06724464641</t>
  </si>
  <si>
    <t>1316777</t>
  </si>
  <si>
    <t>LARISSA STANGHERLIN ALVIM CARVALHO</t>
  </si>
  <si>
    <t>11894715667</t>
  </si>
  <si>
    <t>83984</t>
  </si>
  <si>
    <t>JORDANE BORGES</t>
  </si>
  <si>
    <t>00187482608</t>
  </si>
  <si>
    <t>44804</t>
  </si>
  <si>
    <t>MARLENE BAETA SACRAMENTO SCHETTINI</t>
  </si>
  <si>
    <t>76720403672</t>
  </si>
  <si>
    <t>1292480</t>
  </si>
  <si>
    <t>ALESSANDRA AMANCIO BRAGA</t>
  </si>
  <si>
    <t>08458265656</t>
  </si>
  <si>
    <t>1077490</t>
  </si>
  <si>
    <t>ARTHUR OLIVEIROS ROCHA</t>
  </si>
  <si>
    <t>01628202670</t>
  </si>
  <si>
    <t>28816</t>
  </si>
  <si>
    <t>MARCOS VICTOR PROSDOCIMI DINIZ</t>
  </si>
  <si>
    <t>06303154697</t>
  </si>
  <si>
    <t>55383</t>
  </si>
  <si>
    <t>ANA CARLA CRUZ OLIVEIRA</t>
  </si>
  <si>
    <t>09504177697</t>
  </si>
  <si>
    <t>1-FLEX 12H - DOM 07/19</t>
  </si>
  <si>
    <t>86340</t>
  </si>
  <si>
    <t>CRISTINA SANTIAGO XAVIER DE MATOS</t>
  </si>
  <si>
    <t>04068725624</t>
  </si>
  <si>
    <t>26713</t>
  </si>
  <si>
    <t>SAMUEL SOSTANES SANTOS</t>
  </si>
  <si>
    <t>06183267660</t>
  </si>
  <si>
    <t>55524</t>
  </si>
  <si>
    <t>129507X</t>
  </si>
  <si>
    <t>GUILHERME HENRIQUE XAVIER CRUZ</t>
  </si>
  <si>
    <t>09974249660</t>
  </si>
  <si>
    <t>70987</t>
  </si>
  <si>
    <t>SIMONE MARIA DA SILVA</t>
  </si>
  <si>
    <t>02753100608</t>
  </si>
  <si>
    <t>1233511</t>
  </si>
  <si>
    <t>VANESSA CRISTINA DE OLIVEIRA</t>
  </si>
  <si>
    <t>73295523649</t>
  </si>
  <si>
    <t>02410305</t>
  </si>
  <si>
    <t>SAMYRA PEREIRA VIEIRA</t>
  </si>
  <si>
    <t>07200981656</t>
  </si>
  <si>
    <t>67781</t>
  </si>
  <si>
    <t>VIVIANE DINIZ DE RESENDE</t>
  </si>
  <si>
    <t>05032829609</t>
  </si>
  <si>
    <t>77616</t>
  </si>
  <si>
    <t>SELMA RODRIGUES RAMOS</t>
  </si>
  <si>
    <t>05387713640</t>
  </si>
  <si>
    <t>13748</t>
  </si>
  <si>
    <t>PRISCILA CARLA DE SOUSA SANTOS</t>
  </si>
  <si>
    <t>10479584656</t>
  </si>
  <si>
    <t>1468358</t>
  </si>
  <si>
    <t>ELAINE ASSIS DE SOUZA BRAGA</t>
  </si>
  <si>
    <t>04956081650</t>
  </si>
  <si>
    <t>15427</t>
  </si>
  <si>
    <t>DEBORA LORRAYNE FERNANDES DOS SANTOS</t>
  </si>
  <si>
    <t>12565217609</t>
  </si>
  <si>
    <t>DEBORAH ASSIS PEREIRA</t>
  </si>
  <si>
    <t>01541433670</t>
  </si>
  <si>
    <t>793170</t>
  </si>
  <si>
    <t>LUIS FERNANDO RESENDE MARQUES</t>
  </si>
  <si>
    <t>09899205699</t>
  </si>
  <si>
    <t>J.FLE 24HS S-12DIA-7/19 E 19/7 SEX E SAB</t>
  </si>
  <si>
    <t>66311</t>
  </si>
  <si>
    <t>LARISSA CRISTINE COSTA NOVAIS FORTES</t>
  </si>
  <si>
    <t>12924494621</t>
  </si>
  <si>
    <t>1535025</t>
  </si>
  <si>
    <t>RICARDO CESAR DA SILVA</t>
  </si>
  <si>
    <t>04103604654</t>
  </si>
  <si>
    <t>838319</t>
  </si>
  <si>
    <t>129541X</t>
  </si>
  <si>
    <t>SILMARA FERREIRA DA SILVA</t>
  </si>
  <si>
    <t>01459069650</t>
  </si>
  <si>
    <t>599893</t>
  </si>
  <si>
    <t>NATHALIA CRISTINA MARTINS JESUS</t>
  </si>
  <si>
    <t>08932961638</t>
  </si>
  <si>
    <t>CENTRO DE SAÚDE BOA VISTA</t>
  </si>
  <si>
    <t>328327</t>
  </si>
  <si>
    <t>MARIA DAS DORES PRATA LOURENCO</t>
  </si>
  <si>
    <t>75661438672</t>
  </si>
  <si>
    <t>474870</t>
  </si>
  <si>
    <t>FELIPE FERNANDES DE ARAUJO SILVA</t>
  </si>
  <si>
    <t>06456768616</t>
  </si>
  <si>
    <t>599365</t>
  </si>
  <si>
    <t>CINTIA DORNELES DE SOUZA</t>
  </si>
  <si>
    <t>10033743606</t>
  </si>
  <si>
    <t>1630749</t>
  </si>
  <si>
    <t>ADELITA ALVES PUGEDO</t>
  </si>
  <si>
    <t>71246029634</t>
  </si>
  <si>
    <t>CENTRO DE SAÚDE SANTA INÊS</t>
  </si>
  <si>
    <t>545417</t>
  </si>
  <si>
    <t>MICHELLE FREITAS DA SILVA</t>
  </si>
  <si>
    <t>06374825659</t>
  </si>
  <si>
    <t>712502</t>
  </si>
  <si>
    <t>CASSIO RAMOS SOUZA</t>
  </si>
  <si>
    <t>12592601600</t>
  </si>
  <si>
    <t>1501628</t>
  </si>
  <si>
    <t>GRACIELLE VIEIRA DOS SANTOS</t>
  </si>
  <si>
    <t>02830657616</t>
  </si>
  <si>
    <t>17890</t>
  </si>
  <si>
    <t>MERCIA MAGALI PRADO ARAUJO</t>
  </si>
  <si>
    <t>90219902615</t>
  </si>
  <si>
    <t>1813065</t>
  </si>
  <si>
    <t>LUCIANA CANUTO VIEIRA</t>
  </si>
  <si>
    <t>14513876875</t>
  </si>
  <si>
    <t>292906</t>
  </si>
  <si>
    <t>CLEUDIA MARIA DE JESUS</t>
  </si>
  <si>
    <t>61236217691</t>
  </si>
  <si>
    <t>198236</t>
  </si>
  <si>
    <t>129586X</t>
  </si>
  <si>
    <t>WILLIAM FIDELES COSTA</t>
  </si>
  <si>
    <t>09331327609</t>
  </si>
  <si>
    <t>5589635</t>
  </si>
  <si>
    <t>ALINE GONCALVES DE MACEDO FREIRE MAIA</t>
  </si>
  <si>
    <t>59870761615</t>
  </si>
  <si>
    <t>10267</t>
  </si>
  <si>
    <t>FABIANA DOS REIS PEREIRA</t>
  </si>
  <si>
    <t>04346390609</t>
  </si>
  <si>
    <t>02414364</t>
  </si>
  <si>
    <t>ROSIELE ALVES DA SILVA</t>
  </si>
  <si>
    <t>09894702619</t>
  </si>
  <si>
    <t>20350</t>
  </si>
  <si>
    <t>NILDER NISTER ALVES REIS JUNIOR</t>
  </si>
  <si>
    <t>08292552650</t>
  </si>
  <si>
    <t>66754</t>
  </si>
  <si>
    <t>PATRICIA APARECIDA ANDRADE</t>
  </si>
  <si>
    <t>09904017662</t>
  </si>
  <si>
    <t>920955</t>
  </si>
  <si>
    <t>IVONE MARIA VIEIRA DE ALMEIDA</t>
  </si>
  <si>
    <t>94023972649</t>
  </si>
  <si>
    <t>378954</t>
  </si>
  <si>
    <t>THAMYRES SALGUEIRO E SILVA TAVARES</t>
  </si>
  <si>
    <t>07797808686</t>
  </si>
  <si>
    <t>630090</t>
  </si>
  <si>
    <t>MARIA CECILIA ASSIS ARAUJO</t>
  </si>
  <si>
    <t>09510105651</t>
  </si>
  <si>
    <t>0460114</t>
  </si>
  <si>
    <t>129619X</t>
  </si>
  <si>
    <t>JAQUELINE ANGELICA DA CONCEICAO</t>
  </si>
  <si>
    <t>03712686641</t>
  </si>
  <si>
    <t>484299</t>
  </si>
  <si>
    <t>MARIA CLAUDIA FERREIRA</t>
  </si>
  <si>
    <t>69006911615</t>
  </si>
  <si>
    <t>277042</t>
  </si>
  <si>
    <t>CASSIANDREA TELES TRAN</t>
  </si>
  <si>
    <t>00382457609</t>
  </si>
  <si>
    <t>244075</t>
  </si>
  <si>
    <t>ISABELLE PEREZ RAMIREZ GONCALVES</t>
  </si>
  <si>
    <t>12252945680</t>
  </si>
  <si>
    <t>87203</t>
  </si>
  <si>
    <t>ELAINE CRISTINA DE CASTRO</t>
  </si>
  <si>
    <t>04706266661</t>
  </si>
  <si>
    <t>874927</t>
  </si>
  <si>
    <t>CAMILLA DOS SANTOS PINHEIRO</t>
  </si>
  <si>
    <t>06374687671</t>
  </si>
  <si>
    <t>4147</t>
  </si>
  <si>
    <t>VANIA INES LAURIANO NERY</t>
  </si>
  <si>
    <t>73091324672</t>
  </si>
  <si>
    <t>287078</t>
  </si>
  <si>
    <t>JULIO CESAR BRAGA RIBEIRO</t>
  </si>
  <si>
    <t>09531390690</t>
  </si>
  <si>
    <t>20088</t>
  </si>
  <si>
    <t>PATRICIA ALVES DA SILVA SOUZA</t>
  </si>
  <si>
    <t>04617807632</t>
  </si>
  <si>
    <t>17653</t>
  </si>
  <si>
    <t>DANIEL COSTA MARRARA PIRFO</t>
  </si>
  <si>
    <t>08930833640</t>
  </si>
  <si>
    <t>64597</t>
  </si>
  <si>
    <t>129636X</t>
  </si>
  <si>
    <t>MARTA LUCIA DE LIMA MAGALHAES</t>
  </si>
  <si>
    <t>65790359604</t>
  </si>
  <si>
    <t>638061</t>
  </si>
  <si>
    <t>GRACE KELLY RIBEIRO SANTIAGO</t>
  </si>
  <si>
    <t>03315562601</t>
  </si>
  <si>
    <t>434731</t>
  </si>
  <si>
    <t>ROBERTA SAVINI OLIVA</t>
  </si>
  <si>
    <t>02900664683</t>
  </si>
  <si>
    <t>GERÊNCIA DE REGULAÇÃO DO ACESSO AMBULATORIAL</t>
  </si>
  <si>
    <t>20318</t>
  </si>
  <si>
    <t>CARLA ALVES DE CARVALHO</t>
  </si>
  <si>
    <t>86405900606</t>
  </si>
  <si>
    <t>J.FLEX 20HS S - 8 E 4HS DIA  9/18 E 7/11</t>
  </si>
  <si>
    <t>44447</t>
  </si>
  <si>
    <t>ALINE APARECIDA GONZALEZ ROMUALDO</t>
  </si>
  <si>
    <t>05167216664</t>
  </si>
  <si>
    <t>024022093</t>
  </si>
  <si>
    <t>DANIELA DOS SANTOS LOPES PASSABONE</t>
  </si>
  <si>
    <t>08706453660</t>
  </si>
  <si>
    <t>642784</t>
  </si>
  <si>
    <t>RENATA LUIZA DE FIGUEIREDO MARTINS</t>
  </si>
  <si>
    <t>07941109670</t>
  </si>
  <si>
    <t>53353</t>
  </si>
  <si>
    <t>ANDREA BORGES NOGUEIRA DIAS</t>
  </si>
  <si>
    <t>04419535652</t>
  </si>
  <si>
    <t>418468</t>
  </si>
  <si>
    <t>JOICE GLEICIANE DO NASCIMENTO SANTOS</t>
  </si>
  <si>
    <t>10051768682</t>
  </si>
  <si>
    <t>1466872</t>
  </si>
  <si>
    <t>129670X</t>
  </si>
  <si>
    <t>DEBORA TEIXEIRA LOPES</t>
  </si>
  <si>
    <t>11354986601</t>
  </si>
  <si>
    <t>83374</t>
  </si>
  <si>
    <t>JOYCE MIRANDA DOS SANTOS PINHEIRO</t>
  </si>
  <si>
    <t>06822354662</t>
  </si>
  <si>
    <t>786421</t>
  </si>
  <si>
    <t>DAIANA RODRIGUES SANTOS</t>
  </si>
  <si>
    <t>01654072630</t>
  </si>
  <si>
    <t>516705</t>
  </si>
  <si>
    <t>CLAUDETE ANASTACIA DE OLIVEIRA</t>
  </si>
  <si>
    <t>00647050641</t>
  </si>
  <si>
    <t>1009912</t>
  </si>
  <si>
    <t>ADIRLENE ALMERINDA DE OLIVEIRA BRAGA</t>
  </si>
  <si>
    <t>95427961615</t>
  </si>
  <si>
    <t>02413790</t>
  </si>
  <si>
    <t>LIDIA SANCHO MESSIAS</t>
  </si>
  <si>
    <t>02422881629</t>
  </si>
  <si>
    <t>1529430</t>
  </si>
  <si>
    <t>REGINA BARBOSA BARROSO FERREIRA</t>
  </si>
  <si>
    <t>73143740744</t>
  </si>
  <si>
    <t>54232</t>
  </si>
  <si>
    <t>ANA TERESA MADUREIRA PAES LANDIM TEIXEIRA</t>
  </si>
  <si>
    <t>04051876616</t>
  </si>
  <si>
    <t>29234</t>
  </si>
  <si>
    <t>CARLOS HENRIQUE DE MATOS SOUSA</t>
  </si>
  <si>
    <t>62102454398</t>
  </si>
  <si>
    <t>1520693</t>
  </si>
  <si>
    <t>MICHELLE SILVA BARBOSA</t>
  </si>
  <si>
    <t>04233374675</t>
  </si>
  <si>
    <t>90895</t>
  </si>
  <si>
    <t>ROBERTA LIMA ZAGATI</t>
  </si>
  <si>
    <t>01318825628</t>
  </si>
  <si>
    <t>43863</t>
  </si>
  <si>
    <t>SILVANA FERREIRA GONCALVES PINTO</t>
  </si>
  <si>
    <t>79171192620</t>
  </si>
  <si>
    <t>469663</t>
  </si>
  <si>
    <t>129698X</t>
  </si>
  <si>
    <t>ROSELI CANDIDO PACHECO</t>
  </si>
  <si>
    <t>72028645687</t>
  </si>
  <si>
    <t>STARLLATY GARAJAU NASCIMENTO</t>
  </si>
  <si>
    <t>08287518628</t>
  </si>
  <si>
    <t>1360914</t>
  </si>
  <si>
    <t>ANDREA LUCIA AMARAL ROCHA ALVARENGA</t>
  </si>
  <si>
    <t>76802442604</t>
  </si>
  <si>
    <t>661683</t>
  </si>
  <si>
    <t>JOSIENE REIS DE OLIVEIRA</t>
  </si>
  <si>
    <t>10177851716</t>
  </si>
  <si>
    <t>1560189</t>
  </si>
  <si>
    <t>TATIANE DE PAULA FERREIRA</t>
  </si>
  <si>
    <t>09319924600</t>
  </si>
  <si>
    <t>87422</t>
  </si>
  <si>
    <t>BRUNA PEREIRA DIAS RIBEIRO</t>
  </si>
  <si>
    <t>70572627106</t>
  </si>
  <si>
    <t>1467112</t>
  </si>
  <si>
    <t>WANDERSON ADAO GOMES DE DEUS</t>
  </si>
  <si>
    <t>03034285620</t>
  </si>
  <si>
    <t>02413107</t>
  </si>
  <si>
    <t>ALESSANDRA APARECIDA DA SILVA</t>
  </si>
  <si>
    <t>06134474681</t>
  </si>
  <si>
    <t>5158</t>
  </si>
  <si>
    <t>SIMONE ASSUNCAO MOTA</t>
  </si>
  <si>
    <t>81201613604</t>
  </si>
  <si>
    <t>57855</t>
  </si>
  <si>
    <t>ALESSANDRA MIRANDA GOMES</t>
  </si>
  <si>
    <t>07573921640</t>
  </si>
  <si>
    <t>61900</t>
  </si>
  <si>
    <t>MASTOLOGIA</t>
  </si>
  <si>
    <t>NAIARAH JORDANA SOUZA QUEIROZ</t>
  </si>
  <si>
    <t>09893638640</t>
  </si>
  <si>
    <t>450101</t>
  </si>
  <si>
    <t>YURI MARTINS AMORIM</t>
  </si>
  <si>
    <t>12073832601</t>
  </si>
  <si>
    <t>78346</t>
  </si>
  <si>
    <t>FLAVIA LUIZA ROCHA SILVA</t>
  </si>
  <si>
    <t>08011491695</t>
  </si>
  <si>
    <t>352471</t>
  </si>
  <si>
    <t>129748X</t>
  </si>
  <si>
    <t>GERÊNCIA DE INTEGRAÇÃO DO CUIDADO À SAÚDE</t>
  </si>
  <si>
    <t>REGIANE LEITE DE OLIVEIRA TAVARES</t>
  </si>
  <si>
    <t>09788990673</t>
  </si>
  <si>
    <t>1433102</t>
  </si>
  <si>
    <t>ELEN DAYANNA MAGALHAES ASSUNCAO</t>
  </si>
  <si>
    <t>09604098667</t>
  </si>
  <si>
    <t>27380</t>
  </si>
  <si>
    <t>MARIANA PALHARES DA SILVA</t>
  </si>
  <si>
    <t>12048669611</t>
  </si>
  <si>
    <t>ERICA APARECIDA BALBINO LOPES</t>
  </si>
  <si>
    <t>01401870651</t>
  </si>
  <si>
    <t>585435</t>
  </si>
  <si>
    <t>GABRIELA MOREIRA VOUGUINHA</t>
  </si>
  <si>
    <t>11757917683</t>
  </si>
  <si>
    <t>55423</t>
  </si>
  <si>
    <t>J.SEM 12HS.SEM-6HS.DIA(2) HR7/13 E 13/19</t>
  </si>
  <si>
    <t>REJANE CRISTINA DOS REIS</t>
  </si>
  <si>
    <t>08209389637</t>
  </si>
  <si>
    <t>634785</t>
  </si>
  <si>
    <t>MARCELLE CARVALHO SANTOS COSTA</t>
  </si>
  <si>
    <t>08736333697</t>
  </si>
  <si>
    <t>52593</t>
  </si>
  <si>
    <t>129782X</t>
  </si>
  <si>
    <t>TELMA PEREIRA DOS SANTOS FERREIRA</t>
  </si>
  <si>
    <t>05507494622</t>
  </si>
  <si>
    <t>8394</t>
  </si>
  <si>
    <t>NAYARA PATRICIA PERES SILVA</t>
  </si>
  <si>
    <t>03687975622</t>
  </si>
  <si>
    <t>15184</t>
  </si>
  <si>
    <t>NAELLE CAROLINE ALMEIDA PEREIRA</t>
  </si>
  <si>
    <t>70201795680</t>
  </si>
  <si>
    <t>1590382</t>
  </si>
  <si>
    <t>SANDRA TEIXEIRA DE ABREU</t>
  </si>
  <si>
    <t>61126551600</t>
  </si>
  <si>
    <t>1235124</t>
  </si>
  <si>
    <t>POLIENE FERNANDES</t>
  </si>
  <si>
    <t>05476400648</t>
  </si>
  <si>
    <t>12474</t>
  </si>
  <si>
    <t>LOURDES FERNANDA FELIPETTO</t>
  </si>
  <si>
    <t>01605681610</t>
  </si>
  <si>
    <t>38316</t>
  </si>
  <si>
    <t>MONIQUE GRAZIELLE DA SILVA</t>
  </si>
  <si>
    <t>10062522663</t>
  </si>
  <si>
    <t>363434</t>
  </si>
  <si>
    <t>PEDRO HENRIQUE DE OLIVEIRA SOLEDADE</t>
  </si>
  <si>
    <t>12370989637</t>
  </si>
  <si>
    <t>87395</t>
  </si>
  <si>
    <t>129796X</t>
  </si>
  <si>
    <t>HINGRID RAFAELLA DIAS CAMARGOS</t>
  </si>
  <si>
    <t>13251548654</t>
  </si>
  <si>
    <t>642085</t>
  </si>
  <si>
    <t>CAMILA ANDRADE</t>
  </si>
  <si>
    <t>08714655667</t>
  </si>
  <si>
    <t>1516569</t>
  </si>
  <si>
    <t>ERIK MARTINS SACRAMENTO</t>
  </si>
  <si>
    <t>03769549651</t>
  </si>
  <si>
    <t>428614</t>
  </si>
  <si>
    <t>ADELIA PEREIRA ARGUELES</t>
  </si>
  <si>
    <t>56102194691</t>
  </si>
  <si>
    <t>02411392</t>
  </si>
  <si>
    <t>ANA PAULA AZEVEDO DIAS</t>
  </si>
  <si>
    <t>01377646696</t>
  </si>
  <si>
    <t>54610</t>
  </si>
  <si>
    <t>LAURA MACHADO CAMPOS</t>
  </si>
  <si>
    <t>07208487685</t>
  </si>
  <si>
    <t>83696</t>
  </si>
  <si>
    <t>VIVIAN SCARLLETH LOPES OLIVEIRA</t>
  </si>
  <si>
    <t>09019675648</t>
  </si>
  <si>
    <t>74862</t>
  </si>
  <si>
    <t>ADRIANA BATISTA PIRES BRITO</t>
  </si>
  <si>
    <t>01385549602</t>
  </si>
  <si>
    <t>360809</t>
  </si>
  <si>
    <t>JAQUELINE VANUZA CLARA DE PAULA</t>
  </si>
  <si>
    <t>01843653680</t>
  </si>
  <si>
    <t>1419127</t>
  </si>
  <si>
    <t>NATALIA CARVALHO MATOS DOS SANTOS</t>
  </si>
  <si>
    <t>01893603644</t>
  </si>
  <si>
    <t>1453949</t>
  </si>
  <si>
    <t>ANA VITORIA ALVES DE SOUZA GRIPP LAIZO</t>
  </si>
  <si>
    <t>16686205702</t>
  </si>
  <si>
    <t>84683</t>
  </si>
  <si>
    <t>MARCOS JUNIOR RODRIGUES DE FREITAS</t>
  </si>
  <si>
    <t>07381776600</t>
  </si>
  <si>
    <t>944176</t>
  </si>
  <si>
    <t xml:space="preserve">SERGIO FRANCA LARA </t>
  </si>
  <si>
    <t>03656207690</t>
  </si>
  <si>
    <t>54677</t>
  </si>
  <si>
    <t>LUCIENE DA SILVA MOREIRA</t>
  </si>
  <si>
    <t>03327730601</t>
  </si>
  <si>
    <t>1418423</t>
  </si>
  <si>
    <t>CAMILA FERNANDA SOUSA SILVA</t>
  </si>
  <si>
    <t>02063067686</t>
  </si>
  <si>
    <t>1612623</t>
  </si>
  <si>
    <t>BRUNA ALMEIDA BARBOSA</t>
  </si>
  <si>
    <t>01660905656</t>
  </si>
  <si>
    <t>582599</t>
  </si>
  <si>
    <t>SHIRLENE RODRIGUES DA SILVA</t>
  </si>
  <si>
    <t>56983310659</t>
  </si>
  <si>
    <t>518568</t>
  </si>
  <si>
    <t>ANESIA ASSUNCAO DOS SANTOS</t>
  </si>
  <si>
    <t>42558565672</t>
  </si>
  <si>
    <t>915656</t>
  </si>
  <si>
    <t>ALINE JUNIA DA SILVA ALVES</t>
  </si>
  <si>
    <t>03948352631</t>
  </si>
  <si>
    <t>7124</t>
  </si>
  <si>
    <t>ALINE SILVA DE ASSIS SANTOS</t>
  </si>
  <si>
    <t>11898741646</t>
  </si>
  <si>
    <t>41474</t>
  </si>
  <si>
    <t>129846X</t>
  </si>
  <si>
    <t>ADEMIR CAMPOS DA SILVA</t>
  </si>
  <si>
    <t>79826830615</t>
  </si>
  <si>
    <t>5788</t>
  </si>
  <si>
    <t>SARAH SILVESTRE DOS SANTOS LEITE</t>
  </si>
  <si>
    <t>06192499608</t>
  </si>
  <si>
    <t>26411</t>
  </si>
  <si>
    <t>ROCHELLE FERREIRA FRIZON LORENZINI</t>
  </si>
  <si>
    <t>02726051669</t>
  </si>
  <si>
    <t>59951</t>
  </si>
  <si>
    <t>IZABEL CRISTINA DOS SANTOS CORNELIO</t>
  </si>
  <si>
    <t>64818772615</t>
  </si>
  <si>
    <t>220059</t>
  </si>
  <si>
    <t>KENIA NOARA MENEZES DIAS</t>
  </si>
  <si>
    <t>10620928646</t>
  </si>
  <si>
    <t>1488897</t>
  </si>
  <si>
    <t>ANA PAULA CUNHA SILVA</t>
  </si>
  <si>
    <t>07423680680</t>
  </si>
  <si>
    <t>VANIA CRISTINA DE MELO SILVA</t>
  </si>
  <si>
    <t>06788063656</t>
  </si>
  <si>
    <t>395885</t>
  </si>
  <si>
    <t>REJANE MIRANDA MARQUES</t>
  </si>
  <si>
    <t>06507737640</t>
  </si>
  <si>
    <t>318946</t>
  </si>
  <si>
    <t>VIVIANE MOREIRA AMORIM FERREIRA</t>
  </si>
  <si>
    <t>02480828689</t>
  </si>
  <si>
    <t>6290</t>
  </si>
  <si>
    <t>MARCELO MOIZES SOUZA</t>
  </si>
  <si>
    <t>04834995607</t>
  </si>
  <si>
    <t>13033T</t>
  </si>
  <si>
    <t>LUZIA MATIAS DE SOUZA SILVA</t>
  </si>
  <si>
    <t>49071599604</t>
  </si>
  <si>
    <t>1222943</t>
  </si>
  <si>
    <t>MARIA CECILIA RODRIGUES MACEDO CANDIDO</t>
  </si>
  <si>
    <t>09186862618</t>
  </si>
  <si>
    <t>458686</t>
  </si>
  <si>
    <t>FERNANDA POLIANA CANDIDO ROCHA GONCALVES</t>
  </si>
  <si>
    <t>06973776604</t>
  </si>
  <si>
    <t>339666</t>
  </si>
  <si>
    <t>UYARA GOMES MONTEIRO</t>
  </si>
  <si>
    <t>08474471621</t>
  </si>
  <si>
    <t>024020589</t>
  </si>
  <si>
    <t>KAREN DE ALMEIDA PRADO RABELLO</t>
  </si>
  <si>
    <t>11043680640</t>
  </si>
  <si>
    <t>74636</t>
  </si>
  <si>
    <t>PHILIPE AUGUSTO RIBEIRO ROSA</t>
  </si>
  <si>
    <t>11783164670</t>
  </si>
  <si>
    <t>83533</t>
  </si>
  <si>
    <t>129927X</t>
  </si>
  <si>
    <t>LUIZA SOSA DOS SANTOS</t>
  </si>
  <si>
    <t>09371954647</t>
  </si>
  <si>
    <t>59865</t>
  </si>
  <si>
    <t>REBECA GRIGORIO DOS REIS</t>
  </si>
  <si>
    <t>13383952622</t>
  </si>
  <si>
    <t>1309911</t>
  </si>
  <si>
    <t>LILIANE DA COSTA SILVA</t>
  </si>
  <si>
    <t>04986386697</t>
  </si>
  <si>
    <t>560914</t>
  </si>
  <si>
    <t>PATRICIA SOUZA DE ALMEIDA</t>
  </si>
  <si>
    <t>00536540640</t>
  </si>
  <si>
    <t>916459</t>
  </si>
  <si>
    <t>CRISTIANE PADILHA DE MIRANDA</t>
  </si>
  <si>
    <t>06698378658</t>
  </si>
  <si>
    <t>413923</t>
  </si>
  <si>
    <t>RAYANE PEDROSA VENTURA</t>
  </si>
  <si>
    <t>11356965601</t>
  </si>
  <si>
    <t>1578487</t>
  </si>
  <si>
    <t>129944X</t>
  </si>
  <si>
    <t>LUANA CARLA LADEIRA ASPIN</t>
  </si>
  <si>
    <t>06909466608</t>
  </si>
  <si>
    <t>269371</t>
  </si>
  <si>
    <t>NEUZA MARIA FERREIRA</t>
  </si>
  <si>
    <t>29785804615</t>
  </si>
  <si>
    <t>1500551</t>
  </si>
  <si>
    <t>VANDERLUCIA ANGELA DA SILVA</t>
  </si>
  <si>
    <t>06762070655</t>
  </si>
  <si>
    <t>470090</t>
  </si>
  <si>
    <t>RAMON MARTINS DE SOUZA</t>
  </si>
  <si>
    <t>14823581741</t>
  </si>
  <si>
    <t>1349557</t>
  </si>
  <si>
    <t>LUIZA GONTIJO ARAUJO LAMOUNIER</t>
  </si>
  <si>
    <t>09247185602</t>
  </si>
  <si>
    <t>85840</t>
  </si>
  <si>
    <t>PATRICK SANGLARD DA SILVA</t>
  </si>
  <si>
    <t>04003883675</t>
  </si>
  <si>
    <t>CENTRO DE SAÚDE CAMPO ALEGRE</t>
  </si>
  <si>
    <t>87421</t>
  </si>
  <si>
    <t>ADRIANA NONATO SILVEIRA</t>
  </si>
  <si>
    <t>06379047611</t>
  </si>
  <si>
    <t>816808</t>
  </si>
  <si>
    <t>NEUROLOGIA</t>
  </si>
  <si>
    <t>CENTRO DE ESPECIALIDADES MEDICAS LESTE</t>
  </si>
  <si>
    <t>CICERO JOSE MENDES CHAVES</t>
  </si>
  <si>
    <t>07039293641</t>
  </si>
  <si>
    <t>71473</t>
  </si>
  <si>
    <t>129975X</t>
  </si>
  <si>
    <t>MICHELE FABIANA DOS SANTOS</t>
  </si>
  <si>
    <t>01499412690</t>
  </si>
  <si>
    <t>448037</t>
  </si>
  <si>
    <t>TIANA BARBOSA SILVA</t>
  </si>
  <si>
    <t>83708715691</t>
  </si>
  <si>
    <t>231870</t>
  </si>
  <si>
    <t>ANA CRISTINA MUNIZ DE CARVALHO GUIMARAES</t>
  </si>
  <si>
    <t>57154252634</t>
  </si>
  <si>
    <t>REUMATOLOGIA</t>
  </si>
  <si>
    <t>JFLEXRED20/13H-2ªA5ª/3:15HDIAM</t>
  </si>
  <si>
    <t>23863</t>
  </si>
  <si>
    <t>CRISTINA APARECIDA DE MORAIS ALVES LIMA</t>
  </si>
  <si>
    <t>05434716671</t>
  </si>
  <si>
    <t>933411</t>
  </si>
  <si>
    <t>MAYARA CECILIA PEREIRA MOL</t>
  </si>
  <si>
    <t>11243277629</t>
  </si>
  <si>
    <t>49793</t>
  </si>
  <si>
    <t>EULER ANTONIO CAMPOS</t>
  </si>
  <si>
    <t>10774239697</t>
  </si>
  <si>
    <t>24814</t>
  </si>
  <si>
    <t>DENISE JOSE DE SALES NUNES</t>
  </si>
  <si>
    <t>00063868652</t>
  </si>
  <si>
    <t>1139794</t>
  </si>
  <si>
    <t>JOELSON RODRIGUES DE SOUZA</t>
  </si>
  <si>
    <t>12137490692</t>
  </si>
  <si>
    <t>568167</t>
  </si>
  <si>
    <t>ELIZABETH FERREIRA TRAVEZ</t>
  </si>
  <si>
    <t>04716920690</t>
  </si>
  <si>
    <t>71850</t>
  </si>
  <si>
    <t>FABIANA MENDES DE OLIVEIRA</t>
  </si>
  <si>
    <t>06360132605</t>
  </si>
  <si>
    <t>983325</t>
  </si>
  <si>
    <t>JULIANA RIBEIRO DE OLIVEIRA</t>
  </si>
  <si>
    <t>08928440602</t>
  </si>
  <si>
    <t>486798</t>
  </si>
  <si>
    <t>MENNIKEN RAFAELA LANA DA SILVA</t>
  </si>
  <si>
    <t>13577037679</t>
  </si>
  <si>
    <t>1443625</t>
  </si>
  <si>
    <t>TATIANE MARIA DA SILVA</t>
  </si>
  <si>
    <t>01700410695</t>
  </si>
  <si>
    <t>9846</t>
  </si>
  <si>
    <t>ROSIMEYRE ALVES RAAD GERVASIO</t>
  </si>
  <si>
    <t>33991200520</t>
  </si>
  <si>
    <t>049535</t>
  </si>
  <si>
    <t>JAN MARIAN MUCK</t>
  </si>
  <si>
    <t>13713361649</t>
  </si>
  <si>
    <t>6778</t>
  </si>
  <si>
    <t>MARIA JOSE BRAGA DI BLASIO</t>
  </si>
  <si>
    <t>02997884667</t>
  </si>
  <si>
    <t>136870</t>
  </si>
  <si>
    <t>130026X</t>
  </si>
  <si>
    <t>ROBERTA KELLY SOARES OLIVEIRA</t>
  </si>
  <si>
    <t>05129078624</t>
  </si>
  <si>
    <t>209715</t>
  </si>
  <si>
    <t>LEILA REIS</t>
  </si>
  <si>
    <t>03972034628</t>
  </si>
  <si>
    <t>1435865</t>
  </si>
  <si>
    <t>ANA CAROLINA FERREIRA CASTRO SALUM</t>
  </si>
  <si>
    <t>06594811622</t>
  </si>
  <si>
    <t>64910</t>
  </si>
  <si>
    <t>ESTHER CARVALHO DA SILVA</t>
  </si>
  <si>
    <t>10566343673</t>
  </si>
  <si>
    <t>1551679</t>
  </si>
  <si>
    <t>NATALIA GONCALVES E MORAES</t>
  </si>
  <si>
    <t>01860883613</t>
  </si>
  <si>
    <t>55835</t>
  </si>
  <si>
    <t>JUSSARA FALUBA</t>
  </si>
  <si>
    <t>94240256615</t>
  </si>
  <si>
    <t>1053293</t>
  </si>
  <si>
    <t>ANDERSON DE OLIVEIRA LEITE</t>
  </si>
  <si>
    <t>01462320627</t>
  </si>
  <si>
    <t>1645594</t>
  </si>
  <si>
    <t>MORGANA LEITE DE OLIVEIRA</t>
  </si>
  <si>
    <t>07344380609</t>
  </si>
  <si>
    <t>1289790</t>
  </si>
  <si>
    <t>130043X</t>
  </si>
  <si>
    <t>PRICILA MARQUES DOS SANTOS</t>
  </si>
  <si>
    <t>05029981640</t>
  </si>
  <si>
    <t>294920</t>
  </si>
  <si>
    <t>FRANCIELE MARIA FERREIRA</t>
  </si>
  <si>
    <t>11806709651</t>
  </si>
  <si>
    <t>1121339</t>
  </si>
  <si>
    <t>MARGARETE ASSIS CARVALHO</t>
  </si>
  <si>
    <t>03263502689</t>
  </si>
  <si>
    <t>1329227</t>
  </si>
  <si>
    <t>ANDRE FILLIPE DA SILVA</t>
  </si>
  <si>
    <t>10848433661</t>
  </si>
  <si>
    <t>39623</t>
  </si>
  <si>
    <t>CRISTINA ANTUNES DE LIMA</t>
  </si>
  <si>
    <t>00748173617</t>
  </si>
  <si>
    <t>611263</t>
  </si>
  <si>
    <t>ROSANGELA FERNANDES DE OLIVEIRA</t>
  </si>
  <si>
    <t>03913840664</t>
  </si>
  <si>
    <t>1282732</t>
  </si>
  <si>
    <t>BRUNA SILVA FERREIRA DA COSTA</t>
  </si>
  <si>
    <t>07378280640</t>
  </si>
  <si>
    <t>1457146</t>
  </si>
  <si>
    <t>IGOR FIALHO GONCALVES DE SOUZA</t>
  </si>
  <si>
    <t>07732216628</t>
  </si>
  <si>
    <t>40656</t>
  </si>
  <si>
    <t>130074X</t>
  </si>
  <si>
    <t>FRANCIELE DE FREITAS ANDRADE</t>
  </si>
  <si>
    <t>07967295650</t>
  </si>
  <si>
    <t>568089</t>
  </si>
  <si>
    <t>MARCELO GOMES TELLES</t>
  </si>
  <si>
    <t>50615980678</t>
  </si>
  <si>
    <t>J.FLEX 24HS S -12DIA - 19/7 SEX E SAB</t>
  </si>
  <si>
    <t>22842</t>
  </si>
  <si>
    <t>DANUBIA LEANDRO NOGUEIRA</t>
  </si>
  <si>
    <t>10788488660</t>
  </si>
  <si>
    <t>18722</t>
  </si>
  <si>
    <t>TEREZA XAVIER RIBEIRO</t>
  </si>
  <si>
    <t>08023500627</t>
  </si>
  <si>
    <t>4781</t>
  </si>
  <si>
    <t>VALERIA LOPES MIRANDA</t>
  </si>
  <si>
    <t>02141030641</t>
  </si>
  <si>
    <t>1399648</t>
  </si>
  <si>
    <t>130088X</t>
  </si>
  <si>
    <t>LIVIA FERREIRA ALMEIDA</t>
  </si>
  <si>
    <t>01436806682</t>
  </si>
  <si>
    <t>11925</t>
  </si>
  <si>
    <t>GEIZON SOUZA BARBOSA</t>
  </si>
  <si>
    <t>05789403611</t>
  </si>
  <si>
    <t>61488</t>
  </si>
  <si>
    <t>POLLYANNA FILIPPETTO PIRES</t>
  </si>
  <si>
    <t>04904475623</t>
  </si>
  <si>
    <t>FARMACIA REGIONAL CENTRO-SUL</t>
  </si>
  <si>
    <t>20931</t>
  </si>
  <si>
    <t>130091X</t>
  </si>
  <si>
    <t>JESSICA BATISTA BRAGA</t>
  </si>
  <si>
    <t>10015303659</t>
  </si>
  <si>
    <t>397049</t>
  </si>
  <si>
    <t>MARIANA FERREIRA COLARES</t>
  </si>
  <si>
    <t>06376917682</t>
  </si>
  <si>
    <t>54644</t>
  </si>
  <si>
    <t>FABIANO BARROSO PINTO DE PINHO TAVARES</t>
  </si>
  <si>
    <t>07286731696</t>
  </si>
  <si>
    <t>76599</t>
  </si>
  <si>
    <t>ANGELA MARIA GOMES RIBEIRO</t>
  </si>
  <si>
    <t>98800850600</t>
  </si>
  <si>
    <t>5486</t>
  </si>
  <si>
    <t>MARIA EUDES MENEZES</t>
  </si>
  <si>
    <t>05242774606</t>
  </si>
  <si>
    <t>527789</t>
  </si>
  <si>
    <t>130107X</t>
  </si>
  <si>
    <t>LARYSSA LORRANY PEREIRA SILVA DA FONSECA</t>
  </si>
  <si>
    <t>10752630695</t>
  </si>
  <si>
    <t>LEONARA BEATRIZ DE ANDRADE MAGALHAES</t>
  </si>
  <si>
    <t>11202042678</t>
  </si>
  <si>
    <t>5637</t>
  </si>
  <si>
    <t>CAMILA TEIXEIRA VIANA DA SILVA</t>
  </si>
  <si>
    <t>10287578674</t>
  </si>
  <si>
    <t>90487</t>
  </si>
  <si>
    <t>ROBERTA DEMARKI BASSI</t>
  </si>
  <si>
    <t>42699683892</t>
  </si>
  <si>
    <t>87672</t>
  </si>
  <si>
    <t>130124X</t>
  </si>
  <si>
    <t>RUI PITAGORAS DE LIMA CASTRO FILHO</t>
  </si>
  <si>
    <t>06511068692</t>
  </si>
  <si>
    <t>CENTRO DE ESTERILIZACAO DE CAES E GATOS BARREIRO</t>
  </si>
  <si>
    <t>14482</t>
  </si>
  <si>
    <t>ELIZABETH FERREIRA GOMES SANTOS</t>
  </si>
  <si>
    <t>01555877656</t>
  </si>
  <si>
    <t>595065</t>
  </si>
  <si>
    <t>MARILENE MARTINS DE OLIVEIRA</t>
  </si>
  <si>
    <t>96135433687</t>
  </si>
  <si>
    <t>360348</t>
  </si>
  <si>
    <t>DOUGLAS HENRIQUE DE OLIVEIRA DE ARAUJO</t>
  </si>
  <si>
    <t>01496712617</t>
  </si>
  <si>
    <t>1347774</t>
  </si>
  <si>
    <t>KELLY FERNANDA MONTALVAO</t>
  </si>
  <si>
    <t>10709101635</t>
  </si>
  <si>
    <t>861912</t>
  </si>
  <si>
    <t>JULIA GONCALVES CORDEIRO</t>
  </si>
  <si>
    <t>12505460604</t>
  </si>
  <si>
    <t>26129</t>
  </si>
  <si>
    <t>LUCIANA DA FONSECA LOPES</t>
  </si>
  <si>
    <t>00052678628</t>
  </si>
  <si>
    <t>17446</t>
  </si>
  <si>
    <t>GILCEZAR CARLOS DINIZ</t>
  </si>
  <si>
    <t>07330540641</t>
  </si>
  <si>
    <t>1436595</t>
  </si>
  <si>
    <t>KENIA SORAIA ALMEIDA</t>
  </si>
  <si>
    <t>01517021600</t>
  </si>
  <si>
    <t>15882</t>
  </si>
  <si>
    <t>130141X</t>
  </si>
  <si>
    <t>STEFANY RODRIGUES COSTA</t>
  </si>
  <si>
    <t>12786423660</t>
  </si>
  <si>
    <t>1416904</t>
  </si>
  <si>
    <t>MARIA GORETE MORAIS COSTA</t>
  </si>
  <si>
    <t>75173638672</t>
  </si>
  <si>
    <t>196030</t>
  </si>
  <si>
    <t>HENRIQUE YANKOUS CICARINI</t>
  </si>
  <si>
    <t>10613707630</t>
  </si>
  <si>
    <t>76499</t>
  </si>
  <si>
    <t>MATHEUS MARCIO SILVA AMORIM</t>
  </si>
  <si>
    <t>12221915631</t>
  </si>
  <si>
    <t>1314324</t>
  </si>
  <si>
    <t>RENATA HELENO PINTO</t>
  </si>
  <si>
    <t>07333392635</t>
  </si>
  <si>
    <t>74445</t>
  </si>
  <si>
    <t>ANDREA OLIVEIRA CHAGAS</t>
  </si>
  <si>
    <t>84317914620</t>
  </si>
  <si>
    <t>15468</t>
  </si>
  <si>
    <t>FRANCISCA ELISANGELA ARRAES</t>
  </si>
  <si>
    <t>09211337666</t>
  </si>
  <si>
    <t>38620</t>
  </si>
  <si>
    <t>LUANE SOUZA SANTANA</t>
  </si>
  <si>
    <t>04709184623</t>
  </si>
  <si>
    <t>9948</t>
  </si>
  <si>
    <t>KATIA DE OLIVEIRA LEITE ANACLETO ANTAO</t>
  </si>
  <si>
    <t>08079095647</t>
  </si>
  <si>
    <t>CENTRAL DE ESTERILIZACAO BARREIRO</t>
  </si>
  <si>
    <t>1126907</t>
  </si>
  <si>
    <t>MARGARETH COUTO TEIXEIRA</t>
  </si>
  <si>
    <t>71255583649</t>
  </si>
  <si>
    <t>667911</t>
  </si>
  <si>
    <t>EUNICE ROSA DA SILVA RIBEIRO</t>
  </si>
  <si>
    <t>67789323687</t>
  </si>
  <si>
    <t>897339</t>
  </si>
  <si>
    <t>DEISE DOS SANTOS ROSA</t>
  </si>
  <si>
    <t>05523644609</t>
  </si>
  <si>
    <t>527175</t>
  </si>
  <si>
    <t>GIOVANNI GREGORIO HONORATO DE CARVALHO</t>
  </si>
  <si>
    <t>77582675649</t>
  </si>
  <si>
    <t>747493</t>
  </si>
  <si>
    <t>VALDIRENE MARTINS ROCHA</t>
  </si>
  <si>
    <t>04943324681</t>
  </si>
  <si>
    <t>1665165</t>
  </si>
  <si>
    <t>130169X</t>
  </si>
  <si>
    <t>CARLEN GUADALUPE DA SILVA MOURA</t>
  </si>
  <si>
    <t>09855880633</t>
  </si>
  <si>
    <t>1604272</t>
  </si>
  <si>
    <t>ADRIANA APARECIDA BARBOSA</t>
  </si>
  <si>
    <t>73309354687</t>
  </si>
  <si>
    <t>649738</t>
  </si>
  <si>
    <t>ANA FLAVIA INACIA DE SOUSA</t>
  </si>
  <si>
    <t>14648027698</t>
  </si>
  <si>
    <t>1529424</t>
  </si>
  <si>
    <t>ELEN APARECIDA MARTINS ROCHA</t>
  </si>
  <si>
    <t>08106628680</t>
  </si>
  <si>
    <t>957105</t>
  </si>
  <si>
    <t>ELISABETE SANTOS DO NASCIMENTO FLORENTINO</t>
  </si>
  <si>
    <t>00516251643</t>
  </si>
  <si>
    <t>395480</t>
  </si>
  <si>
    <t>FERNANDA BENCHETRIT DOS SANTOS</t>
  </si>
  <si>
    <t>09039761612</t>
  </si>
  <si>
    <t>647230</t>
  </si>
  <si>
    <t>AMANDA RIBAS VIANNA</t>
  </si>
  <si>
    <t>06741498664</t>
  </si>
  <si>
    <t>GERENCIA DE VIGILANCIA SANITARIA NORTE</t>
  </si>
  <si>
    <t>15798</t>
  </si>
  <si>
    <t>MATEUS VIANA QUARTO</t>
  </si>
  <si>
    <t>10781442737</t>
  </si>
  <si>
    <t>86939</t>
  </si>
  <si>
    <t>KELI REGINA DIAS DE SOUZA SILVA</t>
  </si>
  <si>
    <t>00762692642</t>
  </si>
  <si>
    <t>8048</t>
  </si>
  <si>
    <t>VANESSA LIMA DE JESUS</t>
  </si>
  <si>
    <t>10812723686</t>
  </si>
  <si>
    <t xml:space="preserve">J.FLEX 20HS S - 5HS DIA 7/12   E   8/13 </t>
  </si>
  <si>
    <t>42799</t>
  </si>
  <si>
    <t>LINDINALVA FERNANDES SILVA</t>
  </si>
  <si>
    <t>05574065606</t>
  </si>
  <si>
    <t>1333112</t>
  </si>
  <si>
    <t>ISLENE VIEIRA RODRIGUES</t>
  </si>
  <si>
    <t>97212822434</t>
  </si>
  <si>
    <t>1552521</t>
  </si>
  <si>
    <t>KELLY DA SILVA SANTOS</t>
  </si>
  <si>
    <t>09043690643</t>
  </si>
  <si>
    <t>1258355</t>
  </si>
  <si>
    <t>ROMISON LUIS MADALENA</t>
  </si>
  <si>
    <t>06052883642</t>
  </si>
  <si>
    <t>434318</t>
  </si>
  <si>
    <t>ELIZANGELA RODRIGUES DA SILVA</t>
  </si>
  <si>
    <t>04763367676</t>
  </si>
  <si>
    <t>1530787</t>
  </si>
  <si>
    <t>HERLA SORAIA SOUSA AMBROSIO</t>
  </si>
  <si>
    <t>03647851604</t>
  </si>
  <si>
    <t>1355032</t>
  </si>
  <si>
    <t>KELLEN CRISTIANE SCHIMITH LOPES DOS SANTOS</t>
  </si>
  <si>
    <t>04948968684</t>
  </si>
  <si>
    <t>160001</t>
  </si>
  <si>
    <t>130222X</t>
  </si>
  <si>
    <t>MARIANE RODRIGUES COSTA</t>
  </si>
  <si>
    <t>70029311640</t>
  </si>
  <si>
    <t>1534389</t>
  </si>
  <si>
    <t>SIVALDO ALMEIDA SANTOS</t>
  </si>
  <si>
    <t>74205625634</t>
  </si>
  <si>
    <t>569214</t>
  </si>
  <si>
    <t>MARILENE FERREIRA DOS SANTOS</t>
  </si>
  <si>
    <t>97650005615</t>
  </si>
  <si>
    <t>1921</t>
  </si>
  <si>
    <t>RONIELA APARECIDA LOURENCO CINTRA MAZORCHE</t>
  </si>
  <si>
    <t>05533034650</t>
  </si>
  <si>
    <t>192232</t>
  </si>
  <si>
    <t>LUCIENE INACIA DIAS LIMA</t>
  </si>
  <si>
    <t>03077129663</t>
  </si>
  <si>
    <t>567019</t>
  </si>
  <si>
    <t>LUIZ GONZAGA DE CARVALHO</t>
  </si>
  <si>
    <t>00872440630</t>
  </si>
  <si>
    <t>9089</t>
  </si>
  <si>
    <t>PATRICIA DINIZ MACHADO MAGALHAES NASCIMENTO</t>
  </si>
  <si>
    <t>06254278669</t>
  </si>
  <si>
    <t>46505</t>
  </si>
  <si>
    <t>JULIO BORIOLLO GUERRA</t>
  </si>
  <si>
    <t>01161828141</t>
  </si>
  <si>
    <t>73021</t>
  </si>
  <si>
    <t>RAFAELA DE ASSIS AMARAL</t>
  </si>
  <si>
    <t>09957587609</t>
  </si>
  <si>
    <t>87489</t>
  </si>
  <si>
    <t>LORRAYRA LUISA DE FREITAS MARTINS</t>
  </si>
  <si>
    <t>10062736620</t>
  </si>
  <si>
    <t>1419168</t>
  </si>
  <si>
    <t>STEFANIE CRISPIM DA SILVA</t>
  </si>
  <si>
    <t>10976749670</t>
  </si>
  <si>
    <t>1520043</t>
  </si>
  <si>
    <t>JULIANO MELO FONSECA</t>
  </si>
  <si>
    <t>06778768665</t>
  </si>
  <si>
    <t>76681</t>
  </si>
  <si>
    <t>GIZIANE DE OLIVEIRA RAFAEL</t>
  </si>
  <si>
    <t>06411552630</t>
  </si>
  <si>
    <t>12404</t>
  </si>
  <si>
    <t>SHEILLA CRISTINA DE BARROS VIANA</t>
  </si>
  <si>
    <t>01341229688</t>
  </si>
  <si>
    <t>41313</t>
  </si>
  <si>
    <t>LEONARDO DE OLIVEIRA VIEIRA</t>
  </si>
  <si>
    <t>09987035671</t>
  </si>
  <si>
    <t>512234</t>
  </si>
  <si>
    <t>SONIA MADALENA PAPA</t>
  </si>
  <si>
    <t>04045946624</t>
  </si>
  <si>
    <t>1585604</t>
  </si>
  <si>
    <t>PENHA HENRIQUE DE OLIVEIRA SANTOS</t>
  </si>
  <si>
    <t>87383926668</t>
  </si>
  <si>
    <t>02410096</t>
  </si>
  <si>
    <t>RENAN IBRAHIM NEIVA</t>
  </si>
  <si>
    <t>11806243601</t>
  </si>
  <si>
    <t>82519</t>
  </si>
  <si>
    <t>DOUGLAS WINTER TIRADENTES</t>
  </si>
  <si>
    <t>05531967667</t>
  </si>
  <si>
    <t>1353907</t>
  </si>
  <si>
    <t>FLAVIA CUNHA DINIZ FERREIRA</t>
  </si>
  <si>
    <t>12919265695</t>
  </si>
  <si>
    <t>492073</t>
  </si>
  <si>
    <t>NILZA FIRMINA DA SILVA</t>
  </si>
  <si>
    <t>95531653620</t>
  </si>
  <si>
    <t>292385</t>
  </si>
  <si>
    <t>KAMILLA CRISTINA FIORIM SANTOS</t>
  </si>
  <si>
    <t>08128736612</t>
  </si>
  <si>
    <t>1401998</t>
  </si>
  <si>
    <t>CLEONICE ACACIO DA ROCHA MAGALHAES</t>
  </si>
  <si>
    <t>72471042600</t>
  </si>
  <si>
    <t>06921</t>
  </si>
  <si>
    <t>BIA GONTIJO GOMES</t>
  </si>
  <si>
    <t>08960790664</t>
  </si>
  <si>
    <t>67359</t>
  </si>
  <si>
    <t>ANDERSON FELIPE SANTOS</t>
  </si>
  <si>
    <t>07124890616</t>
  </si>
  <si>
    <t>448712</t>
  </si>
  <si>
    <t>ROSIMEIRE ROCHA DA SILVA</t>
  </si>
  <si>
    <t>93319592653</t>
  </si>
  <si>
    <t>1163221</t>
  </si>
  <si>
    <t>ANA PAULA ARAUJO DE CASTRO</t>
  </si>
  <si>
    <t>97968218691</t>
  </si>
  <si>
    <t>626690</t>
  </si>
  <si>
    <t>TAMARA REGINA ESCOLASTICO ROSA</t>
  </si>
  <si>
    <t>10844169641</t>
  </si>
  <si>
    <t>1535043</t>
  </si>
  <si>
    <t>ANDRESA VANESSA DE LIMA SILVA</t>
  </si>
  <si>
    <t>10709816480</t>
  </si>
  <si>
    <t>CENTRO DE SAÚDE CONFISCO</t>
  </si>
  <si>
    <t>1490208</t>
  </si>
  <si>
    <t>LUCIANO JOSE DA SILVA NETO</t>
  </si>
  <si>
    <t>99468123634</t>
  </si>
  <si>
    <t>CENTRO DE SAÚDE PINDORAMA - ELZA MARTINS</t>
  </si>
  <si>
    <t>25813</t>
  </si>
  <si>
    <t>JULIA GUIMARAES LOPES</t>
  </si>
  <si>
    <t>07088533669</t>
  </si>
  <si>
    <t>HOMEOPATIA</t>
  </si>
  <si>
    <t>74926</t>
  </si>
  <si>
    <t>GERALDO MAJELA DE ASSIS PEREIRA</t>
  </si>
  <si>
    <t>40580636615</t>
  </si>
  <si>
    <t>19955</t>
  </si>
  <si>
    <t>KAISY NAGELLA ALVES</t>
  </si>
  <si>
    <t>11161036644</t>
  </si>
  <si>
    <t>80995</t>
  </si>
  <si>
    <t>130317X</t>
  </si>
  <si>
    <t>SARA TELES DOS SANTOS COSTA</t>
  </si>
  <si>
    <t>04800004500</t>
  </si>
  <si>
    <t>1604282</t>
  </si>
  <si>
    <t>LUCAS DE AGUIAR ORIBE</t>
  </si>
  <si>
    <t>11013901665</t>
  </si>
  <si>
    <t>87498</t>
  </si>
  <si>
    <t>ANA CLARA SILVA LOPES DOS SANTOS</t>
  </si>
  <si>
    <t>11694374602</t>
  </si>
  <si>
    <t>77764</t>
  </si>
  <si>
    <t>ALINE COSTA MINELLI</t>
  </si>
  <si>
    <t>13767037696</t>
  </si>
  <si>
    <t>1459031</t>
  </si>
  <si>
    <t>MICHEL DANTAS ROCHA</t>
  </si>
  <si>
    <t>04752738694</t>
  </si>
  <si>
    <t>J.FLEX 24HS S -12 DIA - 7/19   SEX E SAB</t>
  </si>
  <si>
    <t>66692</t>
  </si>
  <si>
    <t>NADISSA DO ESPIRITO SANTO</t>
  </si>
  <si>
    <t>82777640653</t>
  </si>
  <si>
    <t>771868</t>
  </si>
  <si>
    <t>DANIELLE DA CONSOLACAO PAIVA</t>
  </si>
  <si>
    <t>08331380657</t>
  </si>
  <si>
    <t>GERENCIA DE ASSISTENCIA, EPIDEMIOLOGIA E REGULACAO LESTE</t>
  </si>
  <si>
    <t>340349</t>
  </si>
  <si>
    <t>NINA BECKER LEWKOWICZ</t>
  </si>
  <si>
    <t>01715489063</t>
  </si>
  <si>
    <t xml:space="preserve">1-FLE 20H - 3ª/4T -4ª/6M -5ª/4M -6ª/6T </t>
  </si>
  <si>
    <t>28767</t>
  </si>
  <si>
    <t xml:space="preserve">RS   - Rio Grande do Sul                       </t>
  </si>
  <si>
    <t>DEBORAH CARVALHAIS DA CUNHA MELO</t>
  </si>
  <si>
    <t>06575271650</t>
  </si>
  <si>
    <t>83559</t>
  </si>
  <si>
    <t>ELAINE RODRIGUES DA SILVA</t>
  </si>
  <si>
    <t>05436713645</t>
  </si>
  <si>
    <t>02411148</t>
  </si>
  <si>
    <t>IGOR DA ROCHA SILVA</t>
  </si>
  <si>
    <t>13735184642</t>
  </si>
  <si>
    <t>1373822</t>
  </si>
  <si>
    <t>AUGUSTO GROBERIO LAGO</t>
  </si>
  <si>
    <t>14176222700</t>
  </si>
  <si>
    <t>83005</t>
  </si>
  <si>
    <t>APARECIDA DE CASSIA OLIVEIRA ARAUJO</t>
  </si>
  <si>
    <t>04444420650</t>
  </si>
  <si>
    <t>296762</t>
  </si>
  <si>
    <t>VICTOR HUGO CARVALHO FOUREAUX</t>
  </si>
  <si>
    <t>10147604613</t>
  </si>
  <si>
    <t>78773</t>
  </si>
  <si>
    <t>EMANOEL JUNIO SANTOS DE SOUZA</t>
  </si>
  <si>
    <t>01613918690</t>
  </si>
  <si>
    <t>1049832</t>
  </si>
  <si>
    <t>ESTEFANIE CRISTINA DOS SANTOS COSTA</t>
  </si>
  <si>
    <t>12296983618</t>
  </si>
  <si>
    <t>1673432</t>
  </si>
  <si>
    <t>130379X</t>
  </si>
  <si>
    <t>MARIA APARECIDA PONCIANO</t>
  </si>
  <si>
    <t>03443978665</t>
  </si>
  <si>
    <t>396299</t>
  </si>
  <si>
    <t>PRISCILA GONCALVES DE SOUSA SILVA</t>
  </si>
  <si>
    <t>10999902628</t>
  </si>
  <si>
    <t>1658220</t>
  </si>
  <si>
    <t>THAIS ALESSANDRA BASDON ALMEIDA</t>
  </si>
  <si>
    <t>15598982676</t>
  </si>
  <si>
    <t>1643899</t>
  </si>
  <si>
    <t>130415X</t>
  </si>
  <si>
    <t>MARIANA ZOLIO DE ARAUJO</t>
  </si>
  <si>
    <t>14360729642</t>
  </si>
  <si>
    <t>1594524</t>
  </si>
  <si>
    <t>TATIANE CLAUDINA ANDRADE DOS SANTOS</t>
  </si>
  <si>
    <t>01506939660</t>
  </si>
  <si>
    <t>559005</t>
  </si>
  <si>
    <t>LUCINEA DE FATIMA PEREIRA</t>
  </si>
  <si>
    <t>03309276635</t>
  </si>
  <si>
    <t>CENTRO DE SAÚDE PARAÍSO</t>
  </si>
  <si>
    <t>1039276</t>
  </si>
  <si>
    <t>AMANDA ANDREIA SILVA SANTOS</t>
  </si>
  <si>
    <t>08047244663</t>
  </si>
  <si>
    <t>1027250</t>
  </si>
  <si>
    <t>CLAUDIA MARIA DEL DUQUE</t>
  </si>
  <si>
    <t>61436976634</t>
  </si>
  <si>
    <t>1356836</t>
  </si>
  <si>
    <t>CAMILA CIRINO PONZO</t>
  </si>
  <si>
    <t>06306030654</t>
  </si>
  <si>
    <t>721556</t>
  </si>
  <si>
    <t>JESSICA NAYARA DE CASTRO</t>
  </si>
  <si>
    <t>13940041688</t>
  </si>
  <si>
    <t>1392855</t>
  </si>
  <si>
    <t>IZABELA INARA GONCALVES ALVES</t>
  </si>
  <si>
    <t>02054962619</t>
  </si>
  <si>
    <t>1632349</t>
  </si>
  <si>
    <t>VIVIANE RODRIGUES BAIA SILVA</t>
  </si>
  <si>
    <t>03678931693</t>
  </si>
  <si>
    <t>658346</t>
  </si>
  <si>
    <t>130429X</t>
  </si>
  <si>
    <t>JANAINA RAQUEL DE BRITO</t>
  </si>
  <si>
    <t>67287336553</t>
  </si>
  <si>
    <t>1661700</t>
  </si>
  <si>
    <t>NAIARA CRISTINA RODRIGUES MEDINA</t>
  </si>
  <si>
    <t>13305917636</t>
  </si>
  <si>
    <t>1598829</t>
  </si>
  <si>
    <t>TALITA PATRICIA AUGUSTO GUIMARAES</t>
  </si>
  <si>
    <t>10665303602</t>
  </si>
  <si>
    <t>58677</t>
  </si>
  <si>
    <t>EDSON DOMINGOS DE SOUZA</t>
  </si>
  <si>
    <t>64870707691</t>
  </si>
  <si>
    <t>1674519</t>
  </si>
  <si>
    <t>LETICIA DE OLIVEIRA SANTOS</t>
  </si>
  <si>
    <t>12489769677</t>
  </si>
  <si>
    <t>1137675</t>
  </si>
  <si>
    <t>TATIANE DIAS CAMILO</t>
  </si>
  <si>
    <t>09311907626</t>
  </si>
  <si>
    <t>606128</t>
  </si>
  <si>
    <t>TAINA AFRA DE JESUS MAIA</t>
  </si>
  <si>
    <t>14099388670</t>
  </si>
  <si>
    <t>1525989</t>
  </si>
  <si>
    <t>ADAIR CARLOS DE OLIVEIRA</t>
  </si>
  <si>
    <t>70597944687</t>
  </si>
  <si>
    <t>264072</t>
  </si>
  <si>
    <t>WALDENI DOS ANJOS SOARES</t>
  </si>
  <si>
    <t>04263913655</t>
  </si>
  <si>
    <t>868437</t>
  </si>
  <si>
    <t>PAULO FERNANDES CORREA</t>
  </si>
  <si>
    <t>27361789803</t>
  </si>
  <si>
    <t>87716</t>
  </si>
  <si>
    <t>HANNA DEL DUQUE FRADE</t>
  </si>
  <si>
    <t>10195101618</t>
  </si>
  <si>
    <t>REGINALDO DOS SANTOS</t>
  </si>
  <si>
    <t>03558828682</t>
  </si>
  <si>
    <t>1068354</t>
  </si>
  <si>
    <t>JACQUELINE CAMPOS</t>
  </si>
  <si>
    <t>87210770615</t>
  </si>
  <si>
    <t>1577588</t>
  </si>
  <si>
    <t>PEDRO HENRIQUE LEONCIO COSTA</t>
  </si>
  <si>
    <t>11478592648</t>
  </si>
  <si>
    <t>52800</t>
  </si>
  <si>
    <t>130463X</t>
  </si>
  <si>
    <t>FERNANDA CRISTINA SANTOS SILVA</t>
  </si>
  <si>
    <t>06511089690</t>
  </si>
  <si>
    <t>41227</t>
  </si>
  <si>
    <t>ROGERIO ALVES CAMPOS</t>
  </si>
  <si>
    <t>46338560659</t>
  </si>
  <si>
    <t>02407691</t>
  </si>
  <si>
    <t>ROSIANIA ANGELA DE MATOS</t>
  </si>
  <si>
    <t>05004872600</t>
  </si>
  <si>
    <t>1307895</t>
  </si>
  <si>
    <t>HILDEGARDES FERREIRA LARA JUNIOR</t>
  </si>
  <si>
    <t>05469810623</t>
  </si>
  <si>
    <t>34233</t>
  </si>
  <si>
    <t>CAMILA ISABELLA PINHEIRO</t>
  </si>
  <si>
    <t>05873531633</t>
  </si>
  <si>
    <t>15608</t>
  </si>
  <si>
    <t>PAMELA ESTEFANY DE AQUINO FARIA</t>
  </si>
  <si>
    <t>13263398695</t>
  </si>
  <si>
    <t>1448744</t>
  </si>
  <si>
    <t>KARLA ANDREA DE OLIVEIRA MARON</t>
  </si>
  <si>
    <t>71301666653</t>
  </si>
  <si>
    <t>488344</t>
  </si>
  <si>
    <t>FABIANA DA SILVA JORGE</t>
  </si>
  <si>
    <t>08068574638</t>
  </si>
  <si>
    <t>524963</t>
  </si>
  <si>
    <t>GISLANE VIEIRA MOREIRA</t>
  </si>
  <si>
    <t>13780985608</t>
  </si>
  <si>
    <t>1299886</t>
  </si>
  <si>
    <t>CRISTINA DE AQUINO MENEZES COUTINHO</t>
  </si>
  <si>
    <t>85985660710</t>
  </si>
  <si>
    <t>19586</t>
  </si>
  <si>
    <t>ANA CLAUDIA ALVES RIBEIRO</t>
  </si>
  <si>
    <t>04907044682</t>
  </si>
  <si>
    <t>204770</t>
  </si>
  <si>
    <t>GABRIELA COSTA FREITAS BOUZADA</t>
  </si>
  <si>
    <t>08882945650</t>
  </si>
  <si>
    <t>51038</t>
  </si>
  <si>
    <t>130527X</t>
  </si>
  <si>
    <t>FABIOLA LEONINA SANTOS FONSECA</t>
  </si>
  <si>
    <t>04336357625</t>
  </si>
  <si>
    <t>1162527</t>
  </si>
  <si>
    <t>ISABELA MARIA LOPES DA SILVA</t>
  </si>
  <si>
    <t>11533693625</t>
  </si>
  <si>
    <t>J.FLEX20HS.-2ªA5ª/4:30,6,5,4:30HDIA</t>
  </si>
  <si>
    <t>74849</t>
  </si>
  <si>
    <t>STEFFANI THAIS FLAVIA COSTA</t>
  </si>
  <si>
    <t>15395673628</t>
  </si>
  <si>
    <t>1554650</t>
  </si>
  <si>
    <t>CRISTIANE PEREIRA DA SILVA</t>
  </si>
  <si>
    <t>84410779672</t>
  </si>
  <si>
    <t>1265916</t>
  </si>
  <si>
    <t>ERICA DE OLIVEIRA GONTIJO</t>
  </si>
  <si>
    <t>04691287639</t>
  </si>
  <si>
    <t>513737</t>
  </si>
  <si>
    <t>ANA PAULA TEIXEIRA CAMILO</t>
  </si>
  <si>
    <t>07157080664</t>
  </si>
  <si>
    <t>468357</t>
  </si>
  <si>
    <t>RICARDO GANDRA AGUIAR</t>
  </si>
  <si>
    <t>04190446637</t>
  </si>
  <si>
    <t>68503</t>
  </si>
  <si>
    <t>IARA ANDREIA GONCALVES</t>
  </si>
  <si>
    <t>01208105655</t>
  </si>
  <si>
    <t>407700</t>
  </si>
  <si>
    <t>EDIRENE DE CASSIA SILVA</t>
  </si>
  <si>
    <t>97161497604</t>
  </si>
  <si>
    <t>26004</t>
  </si>
  <si>
    <t>VIVIANE RAQUEL MOREIRA DA SILVEIRA</t>
  </si>
  <si>
    <t>04006411600</t>
  </si>
  <si>
    <t>CENTRO DE SAÚDE PALMEIRAS</t>
  </si>
  <si>
    <t>8418</t>
  </si>
  <si>
    <t>RIVANE ERICA NATALINA FONSECA</t>
  </si>
  <si>
    <t>03460526610</t>
  </si>
  <si>
    <t>02410294</t>
  </si>
  <si>
    <t>CLEIA ISABEL PINTO DE ARAUJO</t>
  </si>
  <si>
    <t>61474355668</t>
  </si>
  <si>
    <t>1266905</t>
  </si>
  <si>
    <t>130656X</t>
  </si>
  <si>
    <t>CATIA FARIA DOS SANTOS ROBERTO</t>
  </si>
  <si>
    <t>01181317614</t>
  </si>
  <si>
    <t>27145</t>
  </si>
  <si>
    <t>JADE RIOS CAMPOS</t>
  </si>
  <si>
    <t>11902017633</t>
  </si>
  <si>
    <t>55694</t>
  </si>
  <si>
    <t>MATHEUS AROUCA NASSER</t>
  </si>
  <si>
    <t>06714100671</t>
  </si>
  <si>
    <t>87839</t>
  </si>
  <si>
    <t>PAOLA ARAYA HORTA</t>
  </si>
  <si>
    <t>14034478616</t>
  </si>
  <si>
    <t>GLAUCIA NORONHA FERREIRA</t>
  </si>
  <si>
    <t>86680978653</t>
  </si>
  <si>
    <t>223697</t>
  </si>
  <si>
    <t>PATRICIA SILVEIRA LIMA</t>
  </si>
  <si>
    <t>06927117679</t>
  </si>
  <si>
    <t>395512</t>
  </si>
  <si>
    <t>130835X</t>
  </si>
  <si>
    <t>FLAVIANE FERREIRA DE SOUZA BATISTA</t>
  </si>
  <si>
    <t>07392547666</t>
  </si>
  <si>
    <t>RAYLSON MOURA RIBEIRO</t>
  </si>
  <si>
    <t>02341234275</t>
  </si>
  <si>
    <t>57144</t>
  </si>
  <si>
    <t>MARCELA FABIANE MARTINS ARAUJO</t>
  </si>
  <si>
    <t>07685141698</t>
  </si>
  <si>
    <t>805245</t>
  </si>
  <si>
    <t>JOAO PEDRO GOMIDE PRATES</t>
  </si>
  <si>
    <t>11363741675</t>
  </si>
  <si>
    <t>87879</t>
  </si>
  <si>
    <t>PATRICIA DA PAIXAO RODRIGUES</t>
  </si>
  <si>
    <t>05232349619</t>
  </si>
  <si>
    <t>15920</t>
  </si>
  <si>
    <t>HELIDA MARIA DA LAPA</t>
  </si>
  <si>
    <t>86382438634</t>
  </si>
  <si>
    <t>1045308</t>
  </si>
  <si>
    <t>130883X</t>
  </si>
  <si>
    <t>STEPHANIE MOURA CAPANEMA</t>
  </si>
  <si>
    <t>08325595639</t>
  </si>
  <si>
    <t>77119</t>
  </si>
  <si>
    <t>ANDREA BEATRIZ FERREIRA</t>
  </si>
  <si>
    <t>81385021691</t>
  </si>
  <si>
    <t>512730</t>
  </si>
  <si>
    <t>RAFAELA RODRIGUES GARCEZ</t>
  </si>
  <si>
    <t>03954581612</t>
  </si>
  <si>
    <t>1350040</t>
  </si>
  <si>
    <t>ROBERTA LUCIA DOS SANTOS SILVA</t>
  </si>
  <si>
    <t>01568780621</t>
  </si>
  <si>
    <t>1089363</t>
  </si>
  <si>
    <t>RAIMUNDO FRUTUOSO DE SOUZA</t>
  </si>
  <si>
    <t>03797533675</t>
  </si>
  <si>
    <t>1233871</t>
  </si>
  <si>
    <t>ALESSANDRA RIBEIRO FIORINI</t>
  </si>
  <si>
    <t>03798168652</t>
  </si>
  <si>
    <t>20311</t>
  </si>
  <si>
    <t>GEYZA TEIXEIRA DE OLIVEIRA</t>
  </si>
  <si>
    <t>08030351607</t>
  </si>
  <si>
    <t>66906</t>
  </si>
  <si>
    <t>DEBORA ANDRADE MOREIRA JARDIM</t>
  </si>
  <si>
    <t>06658457662</t>
  </si>
  <si>
    <t>22829</t>
  </si>
  <si>
    <t>SHIRLENE COSTA DA SILVA GOMES</t>
  </si>
  <si>
    <t>06588589638</t>
  </si>
  <si>
    <t>12760</t>
  </si>
  <si>
    <t>SILVANIA LUNA DE OLIVEIRA</t>
  </si>
  <si>
    <t>05005389644</t>
  </si>
  <si>
    <t>1030263</t>
  </si>
  <si>
    <t>130995X</t>
  </si>
  <si>
    <t>ANA CRISTINA GOMES LOPES</t>
  </si>
  <si>
    <t>03525049609</t>
  </si>
  <si>
    <t>701841</t>
  </si>
  <si>
    <t>LORRAINE VITORINO DA FONSECA OLIVEIRA</t>
  </si>
  <si>
    <t>11411647602</t>
  </si>
  <si>
    <t>1653496</t>
  </si>
  <si>
    <t>BERNARDO DECINA ARANTES</t>
  </si>
  <si>
    <t>05167682630</t>
  </si>
  <si>
    <t>48639</t>
  </si>
  <si>
    <t>SILVANA MARIA ROSA DALMASIO</t>
  </si>
  <si>
    <t>53322320634</t>
  </si>
  <si>
    <t>9809</t>
  </si>
  <si>
    <t>THIAGO FELIPE DOS SANTOS</t>
  </si>
  <si>
    <t>01473787610</t>
  </si>
  <si>
    <t>892307</t>
  </si>
  <si>
    <t>JHENIFER CRISTINA RODRIGUES DE OLIVEIRA</t>
  </si>
  <si>
    <t>01881812618</t>
  </si>
  <si>
    <t>1435131</t>
  </si>
  <si>
    <t>GIANCARLO STEFANO DE OLIVEIRA</t>
  </si>
  <si>
    <t>00184515602</t>
  </si>
  <si>
    <t>664075</t>
  </si>
  <si>
    <t>GISELE LUCIA DA SILVA</t>
  </si>
  <si>
    <t>08745134642</t>
  </si>
  <si>
    <t>1569080</t>
  </si>
  <si>
    <t>IARA DE AGUIAR QUEIROZ</t>
  </si>
  <si>
    <t>05962229630</t>
  </si>
  <si>
    <t>180077</t>
  </si>
  <si>
    <t>131029X</t>
  </si>
  <si>
    <t>VIVIANE FERREIRA DA SILVA OLIVEIRA</t>
  </si>
  <si>
    <t>05282835614</t>
  </si>
  <si>
    <t>352260</t>
  </si>
  <si>
    <t>JORGIANE MARIA RODRIGUES DA SILVA</t>
  </si>
  <si>
    <t>03891519630</t>
  </si>
  <si>
    <t>1608638</t>
  </si>
  <si>
    <t>JULIANA RODRIGUES ALVES</t>
  </si>
  <si>
    <t>07317974692</t>
  </si>
  <si>
    <t>80658</t>
  </si>
  <si>
    <t>MARIANA MARIA SILVA SANTOS</t>
  </si>
  <si>
    <t>13494083606</t>
  </si>
  <si>
    <t>87371</t>
  </si>
  <si>
    <t>EVANILDE AUXILIADORA DA SILVA</t>
  </si>
  <si>
    <t>07035879609</t>
  </si>
  <si>
    <t>1405015</t>
  </si>
  <si>
    <t>WEILLA FRANCIELLE PEREIRA DE AZARA</t>
  </si>
  <si>
    <t>13265167607</t>
  </si>
  <si>
    <t>1116739</t>
  </si>
  <si>
    <t>DENISE DE ALMEIDA LIMA</t>
  </si>
  <si>
    <t>05729252633</t>
  </si>
  <si>
    <t>193377</t>
  </si>
  <si>
    <t>JOYCE IZABEL DA SILVA LOPES</t>
  </si>
  <si>
    <t>88415767668</t>
  </si>
  <si>
    <t>431158</t>
  </si>
  <si>
    <t>CAMILA DE ALMEIDA CARVALHO</t>
  </si>
  <si>
    <t>09089707654</t>
  </si>
  <si>
    <t>68688</t>
  </si>
  <si>
    <t>LUCIANA LUIZA DOS SANTOS</t>
  </si>
  <si>
    <t>05771493694</t>
  </si>
  <si>
    <t>430797</t>
  </si>
  <si>
    <t>ELISANGELA DE SOUZA</t>
  </si>
  <si>
    <t>02192362404</t>
  </si>
  <si>
    <t>1417415</t>
  </si>
  <si>
    <t>NELAINE VIRGINIA DO AMARAL</t>
  </si>
  <si>
    <t>07778460637</t>
  </si>
  <si>
    <t>1349388</t>
  </si>
  <si>
    <t>MARY ALVES TRINDADE</t>
  </si>
  <si>
    <t>11208942638</t>
  </si>
  <si>
    <t>1012280</t>
  </si>
  <si>
    <t>131080X</t>
  </si>
  <si>
    <t>TATIANA SANTOS DO CARMO</t>
  </si>
  <si>
    <t>06572938654</t>
  </si>
  <si>
    <t>23629</t>
  </si>
  <si>
    <t>VALNICE MIGUEL ARAUJO RODRIGUES</t>
  </si>
  <si>
    <t>11278403639</t>
  </si>
  <si>
    <t>1641128</t>
  </si>
  <si>
    <t>ELIZABETH MARIA DIAS TEIXEIRA</t>
  </si>
  <si>
    <t>02891548639</t>
  </si>
  <si>
    <t>1032988</t>
  </si>
  <si>
    <t>VIVIAN SARA GONCALVES DA CRUZ</t>
  </si>
  <si>
    <t>06134196690</t>
  </si>
  <si>
    <t>486961</t>
  </si>
  <si>
    <t>CINARA FERREIRA VIANA MOTA</t>
  </si>
  <si>
    <t>05865517600</t>
  </si>
  <si>
    <t>269432</t>
  </si>
  <si>
    <t>LUCIA BEATRIZ STARLING TIRADENTES</t>
  </si>
  <si>
    <t>50671863649</t>
  </si>
  <si>
    <t>10154</t>
  </si>
  <si>
    <t>FRANCES MONTEIRO SANTOS</t>
  </si>
  <si>
    <t>03890885608</t>
  </si>
  <si>
    <t>1636873</t>
  </si>
  <si>
    <t>CLEIDE AUXILIADORA DE ALMEIDA ALVES</t>
  </si>
  <si>
    <t>80679463615</t>
  </si>
  <si>
    <t>18642</t>
  </si>
  <si>
    <t>RAQUEL EDELWEISS SILVA PEREIRA</t>
  </si>
  <si>
    <t>12321972629</t>
  </si>
  <si>
    <t>1183186</t>
  </si>
  <si>
    <t>NATALIA RODRIGUES DA SILVA</t>
  </si>
  <si>
    <t>13467153607</t>
  </si>
  <si>
    <t>665706</t>
  </si>
  <si>
    <t>MARLEIA TEIXEIRA SILVA</t>
  </si>
  <si>
    <t>04042186602</t>
  </si>
  <si>
    <t>1628806</t>
  </si>
  <si>
    <t>THAIS DE OLIVEIRA GUIDOTTI</t>
  </si>
  <si>
    <t>10506520617</t>
  </si>
  <si>
    <t>287316</t>
  </si>
  <si>
    <t>MARIA EDILEUSA SANTOS</t>
  </si>
  <si>
    <t>11046161652</t>
  </si>
  <si>
    <t>48227</t>
  </si>
  <si>
    <t>ROSILENE DE LOURDES FELICIANO</t>
  </si>
  <si>
    <t>03233440626</t>
  </si>
  <si>
    <t>525346</t>
  </si>
  <si>
    <t>GIANE MOREIRA PRACA</t>
  </si>
  <si>
    <t>09001515606</t>
  </si>
  <si>
    <t>71709</t>
  </si>
  <si>
    <t>EURIDSON CAVALCANTE DE BRITO</t>
  </si>
  <si>
    <t>69882282687</t>
  </si>
  <si>
    <t>285241</t>
  </si>
  <si>
    <t>MAIZA PAULA DE PINHO</t>
  </si>
  <si>
    <t>08448977602</t>
  </si>
  <si>
    <t>567854</t>
  </si>
  <si>
    <t>CAMILA GOMES DE SOUZA ANDRADE FIGUEIREDO</t>
  </si>
  <si>
    <t>07463838609</t>
  </si>
  <si>
    <t>1-FLEX RED20/13 - 2ª/1M - 4ª/6T - 5ª/6M</t>
  </si>
  <si>
    <t>61876</t>
  </si>
  <si>
    <t>ANA CAROLINA BIZZOTTO PAIVA ZAGNOLI</t>
  </si>
  <si>
    <t>04944379609</t>
  </si>
  <si>
    <t>22880</t>
  </si>
  <si>
    <t>131127X</t>
  </si>
  <si>
    <t>THAINA GONCALVES VICENTE</t>
  </si>
  <si>
    <t>01831784670</t>
  </si>
  <si>
    <t>1609122</t>
  </si>
  <si>
    <t>IRLANE NARA LEITE DA SILVA</t>
  </si>
  <si>
    <t>10039311627</t>
  </si>
  <si>
    <t>1660499</t>
  </si>
  <si>
    <t>131130X</t>
  </si>
  <si>
    <t>FLAVIA FERREIRA GUIMARAES ANDRADE DE BARCELOS</t>
  </si>
  <si>
    <t>03351649606</t>
  </si>
  <si>
    <t>1677960</t>
  </si>
  <si>
    <t>GLAUBER TEIXEIRA ERVILHA</t>
  </si>
  <si>
    <t>05145408692</t>
  </si>
  <si>
    <t>45771</t>
  </si>
  <si>
    <t>BRUNO SENA DE CARVALHO</t>
  </si>
  <si>
    <t>09908797638</t>
  </si>
  <si>
    <t>1605771</t>
  </si>
  <si>
    <t>AMANDA GUIMARAES FERREIRA</t>
  </si>
  <si>
    <t>09168244622</t>
  </si>
  <si>
    <t>24020026</t>
  </si>
  <si>
    <t>DOUGLAS TIMOTEO MELO SILVA</t>
  </si>
  <si>
    <t>04456373660</t>
  </si>
  <si>
    <t>1420242</t>
  </si>
  <si>
    <t>JOSEANY CAROLINA ROCHA DE OLIVEIRA</t>
  </si>
  <si>
    <t>13934674666</t>
  </si>
  <si>
    <t>1356193</t>
  </si>
  <si>
    <t>MAURA SOARES PEREIRA DE SOUZA</t>
  </si>
  <si>
    <t>08695235629</t>
  </si>
  <si>
    <t>15366</t>
  </si>
  <si>
    <t>CUSTODIO CLAUDIO SOARES</t>
  </si>
  <si>
    <t>00885650689</t>
  </si>
  <si>
    <t>1459522</t>
  </si>
  <si>
    <t>CRISTINA DE JESUS SILVA</t>
  </si>
  <si>
    <t>06484606650</t>
  </si>
  <si>
    <t>840902</t>
  </si>
  <si>
    <t>LUCAS HENRIQUE PENA EL AUAR RAMOS</t>
  </si>
  <si>
    <t>09509034690</t>
  </si>
  <si>
    <t>85824</t>
  </si>
  <si>
    <t>ERICA CRISTINA DE PAULA</t>
  </si>
  <si>
    <t>07264357678</t>
  </si>
  <si>
    <t>960434</t>
  </si>
  <si>
    <t>131161X</t>
  </si>
  <si>
    <t>LIDIA DE FATIMA CUSTODIO DA SILVA</t>
  </si>
  <si>
    <t>07430579612</t>
  </si>
  <si>
    <t>384180</t>
  </si>
  <si>
    <t>GRACIANA REIS DE OLIVEIRA</t>
  </si>
  <si>
    <t>07326083681</t>
  </si>
  <si>
    <t>431104</t>
  </si>
  <si>
    <t>FERNANDA GREGORY DE ANDRADE MOREIRA</t>
  </si>
  <si>
    <t>08054689608</t>
  </si>
  <si>
    <t>60153</t>
  </si>
  <si>
    <t>ERICA ALVARES MARINHO</t>
  </si>
  <si>
    <t>12546430602</t>
  </si>
  <si>
    <t>87972</t>
  </si>
  <si>
    <t>KATYE DOS PASSOS RODRIGUES</t>
  </si>
  <si>
    <t>09932954608</t>
  </si>
  <si>
    <t>83183</t>
  </si>
  <si>
    <t>131175X</t>
  </si>
  <si>
    <t>TALITA CRISTIELE GOMES VIEIRA</t>
  </si>
  <si>
    <t>09438704612</t>
  </si>
  <si>
    <t>20595</t>
  </si>
  <si>
    <t>THAIS MENDES DE ALMEIDA</t>
  </si>
  <si>
    <t>12374147681</t>
  </si>
  <si>
    <t>48176</t>
  </si>
  <si>
    <t>NUBIA CAROLINA SCHETINE FERNANDES</t>
  </si>
  <si>
    <t>07797928665</t>
  </si>
  <si>
    <t>162515</t>
  </si>
  <si>
    <t>ADEMILDE ALVES ROCHA</t>
  </si>
  <si>
    <t>96914319634</t>
  </si>
  <si>
    <t>1206097</t>
  </si>
  <si>
    <t>GILCIMARA CAETANA DE OLIVEIRA</t>
  </si>
  <si>
    <t>03968638689</t>
  </si>
  <si>
    <t>673317</t>
  </si>
  <si>
    <t>LARISSA PORTO LIMA</t>
  </si>
  <si>
    <t>10197654614</t>
  </si>
  <si>
    <t>51648</t>
  </si>
  <si>
    <t>WAGNER MUNHOZ RODRIGUES</t>
  </si>
  <si>
    <t>01515907619</t>
  </si>
  <si>
    <t>78336</t>
  </si>
  <si>
    <t>131189X</t>
  </si>
  <si>
    <t>MARIA HELENA MOREIRA GONCALVES</t>
  </si>
  <si>
    <t>04094206620</t>
  </si>
  <si>
    <t>GERÊNCIA DE APOIO TÉCNICO À SAÚDE</t>
  </si>
  <si>
    <t>112256</t>
  </si>
  <si>
    <t>ALINE E SILVA ALVES BARROSO</t>
  </si>
  <si>
    <t>05918709673</t>
  </si>
  <si>
    <t>22604</t>
  </si>
  <si>
    <t>VALTER FERNANDES FERREIRA</t>
  </si>
  <si>
    <t>03616901693</t>
  </si>
  <si>
    <t>48977</t>
  </si>
  <si>
    <t>DEBORA RAMOS MARCINICHEN</t>
  </si>
  <si>
    <t>00893505960</t>
  </si>
  <si>
    <t>82943</t>
  </si>
  <si>
    <t>RUBIA ANTUNES CERQUEIRA</t>
  </si>
  <si>
    <t>79077099620</t>
  </si>
  <si>
    <t>1665161</t>
  </si>
  <si>
    <t>MARIA DE FATIMA FERREIRA DA SILVA</t>
  </si>
  <si>
    <t>00946641617</t>
  </si>
  <si>
    <t>1359609</t>
  </si>
  <si>
    <t>JANE JUSTINA DE AGUIAR</t>
  </si>
  <si>
    <t>70010803653</t>
  </si>
  <si>
    <t>SHEILA CRISTINA DE SOUZA</t>
  </si>
  <si>
    <t>05647361633</t>
  </si>
  <si>
    <t>4365</t>
  </si>
  <si>
    <t>JANE ELIZABETE DA SILVA</t>
  </si>
  <si>
    <t>03418236600</t>
  </si>
  <si>
    <t>5902</t>
  </si>
  <si>
    <t>GUILHERME SOARES PEREIRA</t>
  </si>
  <si>
    <t>04765838617</t>
  </si>
  <si>
    <t>107104</t>
  </si>
  <si>
    <t>131208X</t>
  </si>
  <si>
    <t>FABIANA ARAUJO ALVES DA SILVA</t>
  </si>
  <si>
    <t>01574089650</t>
  </si>
  <si>
    <t>397355</t>
  </si>
  <si>
    <t>NIVIA TEODORO VASCONCELOS</t>
  </si>
  <si>
    <t>10469286601</t>
  </si>
  <si>
    <t>47149</t>
  </si>
  <si>
    <t>JULIA CRUZ MORENO SIQUEIRA</t>
  </si>
  <si>
    <t>13501244606</t>
  </si>
  <si>
    <t>20151</t>
  </si>
  <si>
    <t>MURILO ANTONIO LUCIANO SOUZA E SILVA</t>
  </si>
  <si>
    <t>08317878643</t>
  </si>
  <si>
    <t>1355160</t>
  </si>
  <si>
    <t>CARLOS AUGUSTO FERREIRA</t>
  </si>
  <si>
    <t>09696099657</t>
  </si>
  <si>
    <t>1011179</t>
  </si>
  <si>
    <t>LORENNA KRETLI WINKELSTROTER</t>
  </si>
  <si>
    <t>08445347659</t>
  </si>
  <si>
    <t>50810</t>
  </si>
  <si>
    <t>JOSIANE GERALDA DA SILVA</t>
  </si>
  <si>
    <t>09638943661</t>
  </si>
  <si>
    <t>557663</t>
  </si>
  <si>
    <t>VINICIUS SANTOS QUINTAO</t>
  </si>
  <si>
    <t>08677822690</t>
  </si>
  <si>
    <t>405880</t>
  </si>
  <si>
    <t>ANA LUIZA APARECIDA SILVA</t>
  </si>
  <si>
    <t>08829038610</t>
  </si>
  <si>
    <t>735252</t>
  </si>
  <si>
    <t>IONETE DOS SANTOS OLIVEIRA</t>
  </si>
  <si>
    <t>01199355623</t>
  </si>
  <si>
    <t>357390</t>
  </si>
  <si>
    <t>ISABELA OLIVEIRA MOURAO FONSECA</t>
  </si>
  <si>
    <t>11690027657</t>
  </si>
  <si>
    <t>50504</t>
  </si>
  <si>
    <t>MARCOS RODRIGO FREITAS NEVES</t>
  </si>
  <si>
    <t>04972768606</t>
  </si>
  <si>
    <t>48027</t>
  </si>
  <si>
    <t>LORENA FERNANDA ROCHA CRUZ</t>
  </si>
  <si>
    <t>13027559605</t>
  </si>
  <si>
    <t>1463076</t>
  </si>
  <si>
    <t>SONIA DE OLIVEIRA SANTOS</t>
  </si>
  <si>
    <t>05253518681</t>
  </si>
  <si>
    <t>198645</t>
  </si>
  <si>
    <t>MELCIENE RODRIGUES CARDOSO</t>
  </si>
  <si>
    <t>05698398666</t>
  </si>
  <si>
    <t>11874</t>
  </si>
  <si>
    <t>ROSANA DRUMOND OLIVEIRA COELHO</t>
  </si>
  <si>
    <t>56327200630</t>
  </si>
  <si>
    <t>5274</t>
  </si>
  <si>
    <t>ALEXANDRA SANTANA COSTA</t>
  </si>
  <si>
    <t>06715216673</t>
  </si>
  <si>
    <t>37344</t>
  </si>
  <si>
    <t>MARIA APARECIDA QUINTANILHA DE SOUZA</t>
  </si>
  <si>
    <t>03709047617</t>
  </si>
  <si>
    <t>1275861</t>
  </si>
  <si>
    <t>PAULA LORRAINE FERNANDES DE SOUZA</t>
  </si>
  <si>
    <t>15499755604</t>
  </si>
  <si>
    <t>1279761</t>
  </si>
  <si>
    <t>131273X</t>
  </si>
  <si>
    <t>CLEUNICE DO CARMO ROCHA</t>
  </si>
  <si>
    <t>01246397633</t>
  </si>
  <si>
    <t>1182387</t>
  </si>
  <si>
    <t>CAROLINE DO NASCIMENTO OLIVEIRA</t>
  </si>
  <si>
    <t>12265915661</t>
  </si>
  <si>
    <t>1149814</t>
  </si>
  <si>
    <t>GISELLE DE OLIVEIRA SOUZA</t>
  </si>
  <si>
    <t>12692106610</t>
  </si>
  <si>
    <t>1403879</t>
  </si>
  <si>
    <t>VALDILEIA ADRIANA SILVA BARBOSA</t>
  </si>
  <si>
    <t>04024055607</t>
  </si>
  <si>
    <t>4766</t>
  </si>
  <si>
    <t>CLIVIANY BORGES DA SILVA</t>
  </si>
  <si>
    <t>03599942617</t>
  </si>
  <si>
    <t>93584</t>
  </si>
  <si>
    <t>MARIA JOSE DE QUEIROZ BISPO</t>
  </si>
  <si>
    <t>37091522672</t>
  </si>
  <si>
    <t>302521</t>
  </si>
  <si>
    <t>131287X</t>
  </si>
  <si>
    <t>ADRIANA SIMEONI FROTA</t>
  </si>
  <si>
    <t>58925171600</t>
  </si>
  <si>
    <t>8919</t>
  </si>
  <si>
    <t>ANA CAROLINA DA SILVA VIEIRA</t>
  </si>
  <si>
    <t>02041344636</t>
  </si>
  <si>
    <t>1512917</t>
  </si>
  <si>
    <t>THAYNA MOURA NUNES</t>
  </si>
  <si>
    <t>12140807669</t>
  </si>
  <si>
    <t>1451490</t>
  </si>
  <si>
    <t>ARLINDO GONCALVES FERREIRA</t>
  </si>
  <si>
    <t>36535265668</t>
  </si>
  <si>
    <t>12759</t>
  </si>
  <si>
    <t>MARILENE BARBOSA DE SOUZA</t>
  </si>
  <si>
    <t>40807681687</t>
  </si>
  <si>
    <t>SIRLEY DE LIMA RODRIGUES</t>
  </si>
  <si>
    <t>03897120607</t>
  </si>
  <si>
    <t>12979</t>
  </si>
  <si>
    <t>FERNANDA CRISTINA FIUZA ANDRADE</t>
  </si>
  <si>
    <t>01297515617</t>
  </si>
  <si>
    <t>9423</t>
  </si>
  <si>
    <t>SIMONE DA CONCEICAO COSTA</t>
  </si>
  <si>
    <t>04019739641</t>
  </si>
  <si>
    <t>223304</t>
  </si>
  <si>
    <t>HENRIQUE CARVALHO CAMPOS</t>
  </si>
  <si>
    <t>12634268670</t>
  </si>
  <si>
    <t>J.FLEX 20HS - 6H/2ª 5ª,   4H/4ª,   4H/6ª</t>
  </si>
  <si>
    <t>57627</t>
  </si>
  <si>
    <t>GLEICE APARECIDA PEREIRA</t>
  </si>
  <si>
    <t>00383466644</t>
  </si>
  <si>
    <t>82579</t>
  </si>
  <si>
    <t>ALVARO MOTA MAGALHAES</t>
  </si>
  <si>
    <t>05786777413</t>
  </si>
  <si>
    <t>1220080</t>
  </si>
  <si>
    <t>MARCOS FILIPE DA SILVA</t>
  </si>
  <si>
    <t>01542793661</t>
  </si>
  <si>
    <t>19075</t>
  </si>
  <si>
    <t>AMANDA LIVIA LOPES</t>
  </si>
  <si>
    <t>12092662619</t>
  </si>
  <si>
    <t>52091</t>
  </si>
  <si>
    <t>ARIOSTO RODRIGUES RIBEIRO FILHO</t>
  </si>
  <si>
    <t>00968513336</t>
  </si>
  <si>
    <t>J.FLEX 20HS SE- 6, 9 E 5HS D SEG TER SEX</t>
  </si>
  <si>
    <t>82927</t>
  </si>
  <si>
    <t>AGATHA AMENO CARDOSO</t>
  </si>
  <si>
    <t>01181618657</t>
  </si>
  <si>
    <t>209306</t>
  </si>
  <si>
    <t>ALAIDE BARRETO FERNANDES</t>
  </si>
  <si>
    <t>66317800634</t>
  </si>
  <si>
    <t>632921</t>
  </si>
  <si>
    <t>STHEFANIE MOREIRA MANZELA</t>
  </si>
  <si>
    <t>07809852655</t>
  </si>
  <si>
    <t>8518</t>
  </si>
  <si>
    <t>CAROLINE ROBERTA DA SILVA</t>
  </si>
  <si>
    <t>08547381694</t>
  </si>
  <si>
    <t>355683</t>
  </si>
  <si>
    <t>JOSE NICODEMOS FURFORO DE SOUZA FILHO</t>
  </si>
  <si>
    <t>06267187675</t>
  </si>
  <si>
    <t>37587</t>
  </si>
  <si>
    <t>NUBIA ALEXSANDRA SANTOS</t>
  </si>
  <si>
    <t>04910562656</t>
  </si>
  <si>
    <t>1214434</t>
  </si>
  <si>
    <t>SIRLENE MARIA LOPES MORAIS</t>
  </si>
  <si>
    <t>08696806689</t>
  </si>
  <si>
    <t>1382626</t>
  </si>
  <si>
    <t>NAYARA EVELYN OLIVEIRA ELIAS</t>
  </si>
  <si>
    <t>07186519601</t>
  </si>
  <si>
    <t>605756</t>
  </si>
  <si>
    <t>131337X</t>
  </si>
  <si>
    <t>SINARA DA SILVA BORGES SALES</t>
  </si>
  <si>
    <t>78566142691</t>
  </si>
  <si>
    <t>1255073</t>
  </si>
  <si>
    <t>131340X</t>
  </si>
  <si>
    <t>MARIANA GRECCO</t>
  </si>
  <si>
    <t>09625052690</t>
  </si>
  <si>
    <t>86657</t>
  </si>
  <si>
    <t>DEBORA MARTINS SILVA</t>
  </si>
  <si>
    <t>10087506629</t>
  </si>
  <si>
    <t>643892</t>
  </si>
  <si>
    <t>JANUACELI MARTINS LINO</t>
  </si>
  <si>
    <t>98890905620</t>
  </si>
  <si>
    <t>517339</t>
  </si>
  <si>
    <t>LARISSA MARTINS DA COSTA LEMOS</t>
  </si>
  <si>
    <t>05571930608</t>
  </si>
  <si>
    <t>19077</t>
  </si>
  <si>
    <t>ANGELITA DE OLIVEIRA RAMOS</t>
  </si>
  <si>
    <t>84474955668</t>
  </si>
  <si>
    <t>339959</t>
  </si>
  <si>
    <t>MARIA APARECIDA DE OLIVEIRA FELIX PAIXAO</t>
  </si>
  <si>
    <t>74549901691</t>
  </si>
  <si>
    <t>18222</t>
  </si>
  <si>
    <t>131354X</t>
  </si>
  <si>
    <t>ANDRIZA CRISTINA DE MIRANDA</t>
  </si>
  <si>
    <t>04964980618</t>
  </si>
  <si>
    <t>1449596</t>
  </si>
  <si>
    <t>VIVIANE VIANA ROGEL</t>
  </si>
  <si>
    <t>03423103647</t>
  </si>
  <si>
    <t>256519</t>
  </si>
  <si>
    <t>SIMONE GAMA FERREIRA</t>
  </si>
  <si>
    <t>03334609529</t>
  </si>
  <si>
    <t>699155</t>
  </si>
  <si>
    <t>FELIPE RODRIGUES FIGUEIREDO SILVA</t>
  </si>
  <si>
    <t>09230550612</t>
  </si>
  <si>
    <t>87898</t>
  </si>
  <si>
    <t>RAFAEL REIS</t>
  </si>
  <si>
    <t>11241978697</t>
  </si>
  <si>
    <t>79910</t>
  </si>
  <si>
    <t>FABIOLA CRISTINA DO NASCIMENTO</t>
  </si>
  <si>
    <t>08011496654</t>
  </si>
  <si>
    <t>586661</t>
  </si>
  <si>
    <t>FERNANDA LUCIENE DE JESUS DA SILVA</t>
  </si>
  <si>
    <t>01379934630</t>
  </si>
  <si>
    <t>1295188</t>
  </si>
  <si>
    <t>131368X</t>
  </si>
  <si>
    <t>ALESSANDRA CRISTINA MOISES CARDOSO</t>
  </si>
  <si>
    <t>13234529663</t>
  </si>
  <si>
    <t>1665239</t>
  </si>
  <si>
    <t>131371X</t>
  </si>
  <si>
    <t>ROSANA DA CONCEICAO FERREIRA CATARINO</t>
  </si>
  <si>
    <t>05147031642</t>
  </si>
  <si>
    <t>790748</t>
  </si>
  <si>
    <t>KENIA FERNANDA DOS SANTOS FERREIRA</t>
  </si>
  <si>
    <t>01477996605</t>
  </si>
  <si>
    <t>16620 G</t>
  </si>
  <si>
    <t>CRISTIANE ANDRADE VIANA</t>
  </si>
  <si>
    <t>13325705774</t>
  </si>
  <si>
    <t>CENTRO DE SAÚDE HELIÓPOLIS</t>
  </si>
  <si>
    <t>6-10720</t>
  </si>
  <si>
    <t>IRANY ALVES PEDRO SILVA</t>
  </si>
  <si>
    <t>79823297649</t>
  </si>
  <si>
    <t>J.FLE 20H - 5H/3ª,4H/4ª,4:30H/5ª,6:30/6ª</t>
  </si>
  <si>
    <t>36826</t>
  </si>
  <si>
    <t>MARCELO DE SOUZA OMAR</t>
  </si>
  <si>
    <t>03621337601</t>
  </si>
  <si>
    <t>394846</t>
  </si>
  <si>
    <t>EVALDA BRIGIDA SIMAO SILVA</t>
  </si>
  <si>
    <t>31996795287</t>
  </si>
  <si>
    <t>1637233</t>
  </si>
  <si>
    <t>FERNANDO NUNES COSTA</t>
  </si>
  <si>
    <t>07617333617</t>
  </si>
  <si>
    <t>736779</t>
  </si>
  <si>
    <t>CAMILA MOREIRA SANTOS</t>
  </si>
  <si>
    <t>06946521641</t>
  </si>
  <si>
    <t>358297</t>
  </si>
  <si>
    <t>MARIA SILVANIA DOS SANTOS SILVA</t>
  </si>
  <si>
    <t>06256288610</t>
  </si>
  <si>
    <t>90823</t>
  </si>
  <si>
    <t>SOLANGE MARIA SILVA FIGUEIRA</t>
  </si>
  <si>
    <t>00064272605</t>
  </si>
  <si>
    <t>CENTRO DE SAÚDE PADRE JOAQUIM MAIA</t>
  </si>
  <si>
    <t>847075</t>
  </si>
  <si>
    <t>STEFANIE FERNANDA BISPO SANTOS MONTANARIO</t>
  </si>
  <si>
    <t>11511330600</t>
  </si>
  <si>
    <t>1129346</t>
  </si>
  <si>
    <t>FERNANDA SILVEIRA TRIGO DURAES</t>
  </si>
  <si>
    <t>08110377629</t>
  </si>
  <si>
    <t>265794</t>
  </si>
  <si>
    <t>CATIA SOARES DOS SANTOS FONSECA</t>
  </si>
  <si>
    <t>03169580698</t>
  </si>
  <si>
    <t>1411057</t>
  </si>
  <si>
    <t>MICHEL CALDEIRA</t>
  </si>
  <si>
    <t>10780843606</t>
  </si>
  <si>
    <t>1238770</t>
  </si>
  <si>
    <t>ANA MARIA FERREIRA</t>
  </si>
  <si>
    <t>89796365634</t>
  </si>
  <si>
    <t>ASSESSORIA DE EDUCAÇÃO EM SAÚDE</t>
  </si>
  <si>
    <t>055250</t>
  </si>
  <si>
    <t>131399X</t>
  </si>
  <si>
    <t>MARINA ESMERIA RAMOS</t>
  </si>
  <si>
    <t>06303933629</t>
  </si>
  <si>
    <t>52160</t>
  </si>
  <si>
    <t>SELMA APARECIDA FERREIRA DE MATTOS</t>
  </si>
  <si>
    <t>40218503687</t>
  </si>
  <si>
    <t>16131</t>
  </si>
  <si>
    <t>131404X</t>
  </si>
  <si>
    <t>JULIANA BASTOS FERREIRA SADDI</t>
  </si>
  <si>
    <t>01376161630</t>
  </si>
  <si>
    <t>167589</t>
  </si>
  <si>
    <t>CRISTIANE LOURENCO LOPES BATISTA</t>
  </si>
  <si>
    <t>03773816677</t>
  </si>
  <si>
    <t>1590897</t>
  </si>
  <si>
    <t>MAIRA CAROLINA ALVES SANTOS</t>
  </si>
  <si>
    <t>11334646619</t>
  </si>
  <si>
    <t>J.FLEX 20HS - 4H/3ª,  6H/4ª,  5H/5ª 6ª</t>
  </si>
  <si>
    <t>48000</t>
  </si>
  <si>
    <t>LUIZA MORENA ALVES LOPES</t>
  </si>
  <si>
    <t>08925857650</t>
  </si>
  <si>
    <t>J.FLEX 20HS -    6H/2ª 5ª,    4H/3ª 4ª</t>
  </si>
  <si>
    <t>14930</t>
  </si>
  <si>
    <t>SABRINA STEPHANIE LANA DINIZ</t>
  </si>
  <si>
    <t>11538895609</t>
  </si>
  <si>
    <t>J.FLEX RED12/7:48 - 2ª 6ª/3:54 MANHÃ</t>
  </si>
  <si>
    <t>71457</t>
  </si>
  <si>
    <t>ZORAIDE CONCEICAO DE OLIVEIRA</t>
  </si>
  <si>
    <t>90978030630</t>
  </si>
  <si>
    <t>ELAINE SANDRE DA CUNHA</t>
  </si>
  <si>
    <t>45650454604</t>
  </si>
  <si>
    <t>19585</t>
  </si>
  <si>
    <t>LORENA RODRIGUES DE SOUZA OLIVEIRA</t>
  </si>
  <si>
    <t>06614887645</t>
  </si>
  <si>
    <t>604766</t>
  </si>
  <si>
    <t>MARLUCI DAS MERCES LUCIO</t>
  </si>
  <si>
    <t>81758782668</t>
  </si>
  <si>
    <t>5944</t>
  </si>
  <si>
    <t>CLAUDIA ROBERTA DE SOUZA</t>
  </si>
  <si>
    <t>10236416669</t>
  </si>
  <si>
    <t>1376081</t>
  </si>
  <si>
    <t>MARGARIDA FATIMA LIMA DA SILVA</t>
  </si>
  <si>
    <t>08858412630</t>
  </si>
  <si>
    <t>DIRETORIA REGIONAL DE SAUDE PAMPULHA</t>
  </si>
  <si>
    <t>52072</t>
  </si>
  <si>
    <t>131449X</t>
  </si>
  <si>
    <t>CRISTIANE ESTEVES VIEIRA DOS SANTOS</t>
  </si>
  <si>
    <t>04229848684</t>
  </si>
  <si>
    <t>226270</t>
  </si>
  <si>
    <t>ELIANA MARIA FERREIRA DA COSTA</t>
  </si>
  <si>
    <t>98189492691</t>
  </si>
  <si>
    <t>824505</t>
  </si>
  <si>
    <t>DIRLENE GUIMARAES DANTE FERREIRA</t>
  </si>
  <si>
    <t>53335945620</t>
  </si>
  <si>
    <t>1688488</t>
  </si>
  <si>
    <t>LUCIA DE FATIMA ARAUJO GONCALVES</t>
  </si>
  <si>
    <t>03228753662</t>
  </si>
  <si>
    <t>1689342</t>
  </si>
  <si>
    <t>ELIZANGELA GONCALVES DA COSTA</t>
  </si>
  <si>
    <t>04820013645</t>
  </si>
  <si>
    <t>11066</t>
  </si>
  <si>
    <t>GRAZIELLE CORDEIRO MARTINS DE OLIVEIRA</t>
  </si>
  <si>
    <t>08934904666</t>
  </si>
  <si>
    <t>1450166</t>
  </si>
  <si>
    <t>ALEXANDRE DE FIGUEIREDO FERREIRA</t>
  </si>
  <si>
    <t>05889216619</t>
  </si>
  <si>
    <t>69061</t>
  </si>
  <si>
    <t>SELMA MARIA PEREIRA</t>
  </si>
  <si>
    <t>03762944695</t>
  </si>
  <si>
    <t>1383635</t>
  </si>
  <si>
    <t>RAMON ALVES BARBOSA</t>
  </si>
  <si>
    <t>08753344669</t>
  </si>
  <si>
    <t>49446</t>
  </si>
  <si>
    <t>VICTOR OTONI PIMENTA</t>
  </si>
  <si>
    <t>08305050670</t>
  </si>
  <si>
    <t>66453</t>
  </si>
  <si>
    <t>ANA LUIZA DE OLIVEIRA GUIMARAES</t>
  </si>
  <si>
    <t>14546592620</t>
  </si>
  <si>
    <t>1497327</t>
  </si>
  <si>
    <t>131483X</t>
  </si>
  <si>
    <t>JESSICA DE OLIVEIRA TIMOTEO</t>
  </si>
  <si>
    <t>05779771642</t>
  </si>
  <si>
    <t>1025193</t>
  </si>
  <si>
    <t>VANESSA VIEIRA DORNAS</t>
  </si>
  <si>
    <t>03397832659</t>
  </si>
  <si>
    <t>2185</t>
  </si>
  <si>
    <t>LUCAS TRINDADE REBELLO</t>
  </si>
  <si>
    <t>12618523628</t>
  </si>
  <si>
    <t>58475</t>
  </si>
  <si>
    <t>VALTER VILELA DA COSTA</t>
  </si>
  <si>
    <t>08689244662</t>
  </si>
  <si>
    <t>J.FLEX RED12/7:48 - 2ª/7:48   INT-60"</t>
  </si>
  <si>
    <t>58741</t>
  </si>
  <si>
    <t>131502X</t>
  </si>
  <si>
    <t>ANA CLARA VELOSO CAMPOS DE QUADROS GODINHO</t>
  </si>
  <si>
    <t>11666456659</t>
  </si>
  <si>
    <t>87660</t>
  </si>
  <si>
    <t>ISABELLE CRISTINA CARDOSO MOREIRA</t>
  </si>
  <si>
    <t>05169565666</t>
  </si>
  <si>
    <t>312420</t>
  </si>
  <si>
    <t>ROSE FELIX DE GODOI SOARES</t>
  </si>
  <si>
    <t>04595221673</t>
  </si>
  <si>
    <t>1364255</t>
  </si>
  <si>
    <t>CAMILA YURI NAKAYA</t>
  </si>
  <si>
    <t>37049756806</t>
  </si>
  <si>
    <t>73032</t>
  </si>
  <si>
    <t>FRANCIELLE BARBOSA ALVES SILVA</t>
  </si>
  <si>
    <t>12665369656</t>
  </si>
  <si>
    <t>04/62000</t>
  </si>
  <si>
    <t>131516X</t>
  </si>
  <si>
    <t>VALDIRIA FRANCO DIAS</t>
  </si>
  <si>
    <t>04866343613</t>
  </si>
  <si>
    <t>1352290</t>
  </si>
  <si>
    <t>CAIO HENRIQUE SOUSA DE LACERDA</t>
  </si>
  <si>
    <t>12600160647</t>
  </si>
  <si>
    <t>1364246</t>
  </si>
  <si>
    <t>ERIKA LAIZ DE MOURA SANTIAGO</t>
  </si>
  <si>
    <t>09061376670</t>
  </si>
  <si>
    <t>9780</t>
  </si>
  <si>
    <t>MIKAELA MIRANDA SILVA DOLABELA</t>
  </si>
  <si>
    <t>08051503660</t>
  </si>
  <si>
    <t>576476</t>
  </si>
  <si>
    <t>JULIANA ALVES DE SOUSA</t>
  </si>
  <si>
    <t>04843836630</t>
  </si>
  <si>
    <t>453679</t>
  </si>
  <si>
    <t>LEA SIQUEIRA</t>
  </si>
  <si>
    <t>02973393620</t>
  </si>
  <si>
    <t>23619</t>
  </si>
  <si>
    <t>131533X</t>
  </si>
  <si>
    <t>SARA FONSECA DA SILVA</t>
  </si>
  <si>
    <t>88947505668</t>
  </si>
  <si>
    <t>THAIS LARANJEIRA LAMEIRA</t>
  </si>
  <si>
    <t>07616568637</t>
  </si>
  <si>
    <t>88398</t>
  </si>
  <si>
    <t>LUSINETE PEREIRA BARBOSA GONCALVES</t>
  </si>
  <si>
    <t>03443079644</t>
  </si>
  <si>
    <t>1586549</t>
  </si>
  <si>
    <t>MARIZE OLIVEIRA DOS SANTOS</t>
  </si>
  <si>
    <t>00690383762</t>
  </si>
  <si>
    <t>141414</t>
  </si>
  <si>
    <t>LUANA QUEIROGA MENDES RAMOS</t>
  </si>
  <si>
    <t>01520922698</t>
  </si>
  <si>
    <t>J.FL 20H -2ª A 5ª/5H T, 4H M, 5H T, 6H T</t>
  </si>
  <si>
    <t>271257</t>
  </si>
  <si>
    <t>131547X</t>
  </si>
  <si>
    <t>JULIANA CAMPOS RODRIGUES FOSSA</t>
  </si>
  <si>
    <t>06173205602</t>
  </si>
  <si>
    <t>82444</t>
  </si>
  <si>
    <t>JULIANA COSTA RAMOS</t>
  </si>
  <si>
    <t>05979115684</t>
  </si>
  <si>
    <t>4266</t>
  </si>
  <si>
    <t>MARCILENE APARECIDA SILVA SANTOS DE OLIVEIRA</t>
  </si>
  <si>
    <t>00225611619</t>
  </si>
  <si>
    <t>692956</t>
  </si>
  <si>
    <t>ERICA ABJAUDI CARDOSO</t>
  </si>
  <si>
    <t>03830202636</t>
  </si>
  <si>
    <t>85581</t>
  </si>
  <si>
    <t>CARLA FIGUEIREDO LANZA</t>
  </si>
  <si>
    <t>10416963617</t>
  </si>
  <si>
    <t>84021</t>
  </si>
  <si>
    <t>MICHELE PEREIRA DOS SANTOS</t>
  </si>
  <si>
    <t>10088146600</t>
  </si>
  <si>
    <t>1626552</t>
  </si>
  <si>
    <t>JESSICA BARBOSA LOPES</t>
  </si>
  <si>
    <t>10485753650</t>
  </si>
  <si>
    <t>1520193</t>
  </si>
  <si>
    <t>ILEIA ALVES VIEIRA DE OLIVEIRA MACHADO</t>
  </si>
  <si>
    <t>03927745693</t>
  </si>
  <si>
    <t>1361457</t>
  </si>
  <si>
    <t>CRISTIANE ALVARENGA CHAGAS</t>
  </si>
  <si>
    <t>10188605681</t>
  </si>
  <si>
    <t>14520</t>
  </si>
  <si>
    <t>MARIA LUIZA SANTOS ROCHA</t>
  </si>
  <si>
    <t>12898556688</t>
  </si>
  <si>
    <t>51022</t>
  </si>
  <si>
    <t>MIRIANDARLES RODRIGUES DOS SANTOS</t>
  </si>
  <si>
    <t>05829214652</t>
  </si>
  <si>
    <t>367119</t>
  </si>
  <si>
    <t>TANIA APARECIDA VELOSO LUCAS</t>
  </si>
  <si>
    <t>89163974649</t>
  </si>
  <si>
    <t>394829</t>
  </si>
  <si>
    <t>DANIELLE ESTEVES DE SOUSA</t>
  </si>
  <si>
    <t>00069455627</t>
  </si>
  <si>
    <t>732187</t>
  </si>
  <si>
    <t>BARBARA MARCIA ROSA DE ASSIS</t>
  </si>
  <si>
    <t>10541207652</t>
  </si>
  <si>
    <t>1292470</t>
  </si>
  <si>
    <t>DANIANE MARIA FALEIRO</t>
  </si>
  <si>
    <t>01625301618</t>
  </si>
  <si>
    <t>GERENCIA DE ASSISTENCIA, EPIDEMIOLOGIA E REGULACAO CENTRO-SUL</t>
  </si>
  <si>
    <t>240844</t>
  </si>
  <si>
    <t>RITA REGIANE ALVES SALVADOR MARTINS</t>
  </si>
  <si>
    <t>07049864692</t>
  </si>
  <si>
    <t>653529</t>
  </si>
  <si>
    <t>RAYANE JENIFFER RODRIGUES MARQUES</t>
  </si>
  <si>
    <t>10112369669</t>
  </si>
  <si>
    <t>GERENCIA DE ATENCAO PRIMARIA A SAUDE</t>
  </si>
  <si>
    <t>16125</t>
  </si>
  <si>
    <t>THAIS CRISTINA FERRAZ DE OLIVEIRA</t>
  </si>
  <si>
    <t>06857807671</t>
  </si>
  <si>
    <t>4035</t>
  </si>
  <si>
    <t>EDIVANIA ANSELMA DA SILVA</t>
  </si>
  <si>
    <t>06245049644</t>
  </si>
  <si>
    <t>275776</t>
  </si>
  <si>
    <t>EDLEIA RAIMUNDA DOS REIS</t>
  </si>
  <si>
    <t>04967196616</t>
  </si>
  <si>
    <t>1679579</t>
  </si>
  <si>
    <t>131614X</t>
  </si>
  <si>
    <t>ROGERIO HENRIQUE RIBEIRO SILVA</t>
  </si>
  <si>
    <t>09933007661</t>
  </si>
  <si>
    <t>25028</t>
  </si>
  <si>
    <t>LUIZ OCTAVIO PEREIRA XAVIER SILVEIRA</t>
  </si>
  <si>
    <t>10621048623</t>
  </si>
  <si>
    <t>72802</t>
  </si>
  <si>
    <t>MARIA DO SOCORRO GONCALVES DE ARAUJO</t>
  </si>
  <si>
    <t>89273818749</t>
  </si>
  <si>
    <t>761581</t>
  </si>
  <si>
    <t>ALINE SALDANHA GOIS DE MELLO</t>
  </si>
  <si>
    <t>06611159681</t>
  </si>
  <si>
    <t>18901</t>
  </si>
  <si>
    <t>ADRIANA DE SOUZA MARQUES</t>
  </si>
  <si>
    <t>00006232612</t>
  </si>
  <si>
    <t>179125</t>
  </si>
  <si>
    <t>VIVIANE SABRINA EGIDIO PESSOA</t>
  </si>
  <si>
    <t>10484172638</t>
  </si>
  <si>
    <t>9900</t>
  </si>
  <si>
    <t>FLAVIA ESTEFANIA DE JESUS SANTOS</t>
  </si>
  <si>
    <t>00096043679</t>
  </si>
  <si>
    <t>1322038</t>
  </si>
  <si>
    <t>131631X</t>
  </si>
  <si>
    <t>GABRIELA ARAGAO MUNIZ</t>
  </si>
  <si>
    <t>06791246677</t>
  </si>
  <si>
    <t>18461</t>
  </si>
  <si>
    <t>LETICIA ALINE DE PAULA</t>
  </si>
  <si>
    <t>12478888602</t>
  </si>
  <si>
    <t>024022294</t>
  </si>
  <si>
    <t>ROSILENE DE FATIMA PEREIRA</t>
  </si>
  <si>
    <t>06596708608</t>
  </si>
  <si>
    <t>1556583</t>
  </si>
  <si>
    <t>MILANA CARVALHO FERREIRA</t>
  </si>
  <si>
    <t>04012605690</t>
  </si>
  <si>
    <t>91011</t>
  </si>
  <si>
    <t>131645X</t>
  </si>
  <si>
    <t>CAROLINA GHELLI FERREIRA DE MELO</t>
  </si>
  <si>
    <t>05520658625</t>
  </si>
  <si>
    <t>5856</t>
  </si>
  <si>
    <t>RAFAEL BOARI DE SOUZA</t>
  </si>
  <si>
    <t>12411387610</t>
  </si>
  <si>
    <t>88498</t>
  </si>
  <si>
    <t>LARYSSA LAGES</t>
  </si>
  <si>
    <t>07945521614</t>
  </si>
  <si>
    <t>88499</t>
  </si>
  <si>
    <t>PAULA GOUVEA COUTO</t>
  </si>
  <si>
    <t>04442114625</t>
  </si>
  <si>
    <t>MARIA LUCIA DA SILVA DIAS</t>
  </si>
  <si>
    <t>04316480693</t>
  </si>
  <si>
    <t>395377</t>
  </si>
  <si>
    <t>ANDREIA DA SILVA FERREIRA</t>
  </si>
  <si>
    <t>06376624669</t>
  </si>
  <si>
    <t>1342315</t>
  </si>
  <si>
    <t>DEIVID GABRIEL DE SOUZA</t>
  </si>
  <si>
    <t>10967434696</t>
  </si>
  <si>
    <t>1589796</t>
  </si>
  <si>
    <t>ROSILANE CAMILO DOS SANTOS DA FONSECA</t>
  </si>
  <si>
    <t>02613481676</t>
  </si>
  <si>
    <t>528887</t>
  </si>
  <si>
    <t>DIRLANE ALMEIDA DA SILVA SILVEIRA</t>
  </si>
  <si>
    <t>98798847600</t>
  </si>
  <si>
    <t>12689</t>
  </si>
  <si>
    <t>GEDSON WENDEL RIBEIRO RODRIGUES</t>
  </si>
  <si>
    <t>08907788685</t>
  </si>
  <si>
    <t>1639324</t>
  </si>
  <si>
    <t>FABIANA FRANCISCA ALVES</t>
  </si>
  <si>
    <t>06578200673</t>
  </si>
  <si>
    <t>380967</t>
  </si>
  <si>
    <t>GUILHERME CANDIDO GONCALVES DE OLIVEIRA</t>
  </si>
  <si>
    <t>09890895684</t>
  </si>
  <si>
    <t>13106</t>
  </si>
  <si>
    <t>RAQUEL LIMA BARBOSA MAIA</t>
  </si>
  <si>
    <t>13218574625</t>
  </si>
  <si>
    <t>1494817</t>
  </si>
  <si>
    <t>LUISA RIBEIRO PEIXOTO HENRIQUES</t>
  </si>
  <si>
    <t>11649703643</t>
  </si>
  <si>
    <t>86142</t>
  </si>
  <si>
    <t>MARCELA RODRIGUES GONDIM</t>
  </si>
  <si>
    <t>09187082659</t>
  </si>
  <si>
    <t>79657</t>
  </si>
  <si>
    <t>RODOLFO DA SILVA JARDIM</t>
  </si>
  <si>
    <t>08018444609</t>
  </si>
  <si>
    <t>J.FLEX 20HS SEM - 5H DIA 14/19 SEG A QUI</t>
  </si>
  <si>
    <t>47479</t>
  </si>
  <si>
    <t>MIRIELI DA PAIXAO PANTA COSTA</t>
  </si>
  <si>
    <t>09957018655</t>
  </si>
  <si>
    <t>6117</t>
  </si>
  <si>
    <t>GABRIELLEM CRISTINA ALVES SILVA</t>
  </si>
  <si>
    <t>07197419638</t>
  </si>
  <si>
    <t>23992</t>
  </si>
  <si>
    <t>ALCINO DO PRADO VIEIRA</t>
  </si>
  <si>
    <t>57489696704</t>
  </si>
  <si>
    <t>14115</t>
  </si>
  <si>
    <t>DENISE CRISTIANE COSTA</t>
  </si>
  <si>
    <t>06247532636</t>
  </si>
  <si>
    <t>69261</t>
  </si>
  <si>
    <t>VERONICA ALEJANDRA DI MARI</t>
  </si>
  <si>
    <t>01813421625</t>
  </si>
  <si>
    <t>ACUPUNTURA</t>
  </si>
  <si>
    <t>62431</t>
  </si>
  <si>
    <t>LARISSA RODRIGUES FREESZ</t>
  </si>
  <si>
    <t>10012798673</t>
  </si>
  <si>
    <t>66743</t>
  </si>
  <si>
    <t>AMANDA KAROLINA SOUZA ALKMIM</t>
  </si>
  <si>
    <t>11796811696</t>
  </si>
  <si>
    <t>J.M. SMSA - 24H SEM.</t>
  </si>
  <si>
    <t>531879</t>
  </si>
  <si>
    <t>131709X</t>
  </si>
  <si>
    <t>PATRICIA DE JESUS AUGUSTO DE MORAIS MOTA</t>
  </si>
  <si>
    <t>92466320606</t>
  </si>
  <si>
    <t>394528</t>
  </si>
  <si>
    <t>IGOR HITIRO ITO VIEIRA</t>
  </si>
  <si>
    <t>01837241198</t>
  </si>
  <si>
    <t>1-FL R40/26-2ª5ª6ª/8:30 7:30 7 I60-3ª/3T</t>
  </si>
  <si>
    <t>68925</t>
  </si>
  <si>
    <t>VIVIANE LIMA SILVA</t>
  </si>
  <si>
    <t>12762241685</t>
  </si>
  <si>
    <t>1454358</t>
  </si>
  <si>
    <t>PATRICIA GUIMARAES ARGEMIRO</t>
  </si>
  <si>
    <t>04910617655</t>
  </si>
  <si>
    <t>010292G</t>
  </si>
  <si>
    <t>MONICA APARECIDA DE ALMEIDA</t>
  </si>
  <si>
    <t>73647241687</t>
  </si>
  <si>
    <t>4678</t>
  </si>
  <si>
    <t>GLAUCILENE SOARES DA MOTA DE BRITO</t>
  </si>
  <si>
    <t>09204168617</t>
  </si>
  <si>
    <t>1435864</t>
  </si>
  <si>
    <t>CRISTOFE MATEUS DE OLIVEIRA PINHEIRO</t>
  </si>
  <si>
    <t>11428334610</t>
  </si>
  <si>
    <t>10898T</t>
  </si>
  <si>
    <t>ANDREIA CANDIDA LEAL</t>
  </si>
  <si>
    <t>03881864610</t>
  </si>
  <si>
    <t>11776</t>
  </si>
  <si>
    <t>MARIA JULIA LARA LAMAC VIEIRA CUNHA</t>
  </si>
  <si>
    <t>08806701690</t>
  </si>
  <si>
    <t>1-FL RE20/13 - 2ª/3:30T -4ª/5:30T -5ª/4M</t>
  </si>
  <si>
    <t>55326</t>
  </si>
  <si>
    <t>CAROLINA LUIZA BATISTA</t>
  </si>
  <si>
    <t>07969612636</t>
  </si>
  <si>
    <t>31088</t>
  </si>
  <si>
    <t>JOAO RAPHAEL PINTO ROGEL</t>
  </si>
  <si>
    <t>08617932694</t>
  </si>
  <si>
    <t>29087</t>
  </si>
  <si>
    <t>ROSEMARY FERNANDES</t>
  </si>
  <si>
    <t>50079000606</t>
  </si>
  <si>
    <t>523891</t>
  </si>
  <si>
    <t>PATRICIA CRISTINA COSTA BARBOSA</t>
  </si>
  <si>
    <t>73165263604</t>
  </si>
  <si>
    <t>1347991</t>
  </si>
  <si>
    <t>131743X</t>
  </si>
  <si>
    <t>KARINA MEIRA MARQUES</t>
  </si>
  <si>
    <t>07389864613</t>
  </si>
  <si>
    <t>1297033</t>
  </si>
  <si>
    <t>EDNA CLIMACO DE ARAUJO VIEIRA</t>
  </si>
  <si>
    <t>62187503615</t>
  </si>
  <si>
    <t>1129329</t>
  </si>
  <si>
    <t>LILAINE ANARELA GOMES</t>
  </si>
  <si>
    <t>06749181694</t>
  </si>
  <si>
    <t>25780</t>
  </si>
  <si>
    <t>DANIELE ALVES TEIXEIRA</t>
  </si>
  <si>
    <t>04884211600</t>
  </si>
  <si>
    <t>593322</t>
  </si>
  <si>
    <t>NATALIA SABRA DE FARIA TEIXEIRA</t>
  </si>
  <si>
    <t>08902827658</t>
  </si>
  <si>
    <t>1155258</t>
  </si>
  <si>
    <t>VERONICA PRISCILA SANTOS OLIVEIRA</t>
  </si>
  <si>
    <t>09599059603</t>
  </si>
  <si>
    <t>FELIPE DE JESUS DA SILVA</t>
  </si>
  <si>
    <t>12138017613</t>
  </si>
  <si>
    <t>1179027</t>
  </si>
  <si>
    <t>GISELE RUAS GUEDES CASTANHEIRA</t>
  </si>
  <si>
    <t>04805320605</t>
  </si>
  <si>
    <t>113967</t>
  </si>
  <si>
    <t>YASMIN DE OLIVEIRA MARTINS FERNANDES</t>
  </si>
  <si>
    <t>38250320867</t>
  </si>
  <si>
    <t>88549</t>
  </si>
  <si>
    <t>IOLANDA FONTES GOMES</t>
  </si>
  <si>
    <t>06872479698</t>
  </si>
  <si>
    <t>26435</t>
  </si>
  <si>
    <t>LUCAS ALVES</t>
  </si>
  <si>
    <t>63646552620</t>
  </si>
  <si>
    <t>6860</t>
  </si>
  <si>
    <t>JANAINA MAGELA PEREIRA</t>
  </si>
  <si>
    <t>01205899669</t>
  </si>
  <si>
    <t>488300</t>
  </si>
  <si>
    <t>ANA APARECIDA LEAL FERREIRA</t>
  </si>
  <si>
    <t>07592997819</t>
  </si>
  <si>
    <t>5987</t>
  </si>
  <si>
    <t>DRIELLY KAIZER RAMOS ROCHA</t>
  </si>
  <si>
    <t>06794587602</t>
  </si>
  <si>
    <t>393996</t>
  </si>
  <si>
    <t>RAPHAELLE LORRAYNE SILVA LIMA</t>
  </si>
  <si>
    <t>02109911603</t>
  </si>
  <si>
    <t>1564381</t>
  </si>
  <si>
    <t>MARIA LUIZA DE PAULA MARTINS</t>
  </si>
  <si>
    <t>01865060666</t>
  </si>
  <si>
    <t>21498</t>
  </si>
  <si>
    <t>ANGELA LOPARDI NICOLATO</t>
  </si>
  <si>
    <t>11213350638</t>
  </si>
  <si>
    <t>74723</t>
  </si>
  <si>
    <t>VALERIA EVANGELISTA DOS SANTOS</t>
  </si>
  <si>
    <t>84452374620</t>
  </si>
  <si>
    <t>16619</t>
  </si>
  <si>
    <t>DANIEL AUGUSTO TANURE PEREIRA</t>
  </si>
  <si>
    <t>12133792619</t>
  </si>
  <si>
    <t>46312</t>
  </si>
  <si>
    <t>131788X</t>
  </si>
  <si>
    <t>GLAUCIA GIOVANNA CARLOTO FELIX</t>
  </si>
  <si>
    <t>14283741671</t>
  </si>
  <si>
    <t>1521123</t>
  </si>
  <si>
    <t>VANESSA PEREIRA DE ALMEIDA</t>
  </si>
  <si>
    <t>66550645620</t>
  </si>
  <si>
    <t>368212</t>
  </si>
  <si>
    <t>ADRIANA DA SILVA SANTOS</t>
  </si>
  <si>
    <t>02534699610</t>
  </si>
  <si>
    <t>238028</t>
  </si>
  <si>
    <t>STERLLY DO CARMO MARQUES FERREIRA FELISARDO</t>
  </si>
  <si>
    <t>81003862691</t>
  </si>
  <si>
    <t>17482</t>
  </si>
  <si>
    <t>MARCO AURELIO DURAES DE SOUZA</t>
  </si>
  <si>
    <t>77749898620</t>
  </si>
  <si>
    <t>596010</t>
  </si>
  <si>
    <t>PATRICIA DE MENDONCA GANDRES</t>
  </si>
  <si>
    <t>07125977600</t>
  </si>
  <si>
    <t>45054</t>
  </si>
  <si>
    <t>LUDMILLA ALMEIDA FERNANDES RIBEIRO</t>
  </si>
  <si>
    <t>06098970637</t>
  </si>
  <si>
    <t>167196</t>
  </si>
  <si>
    <t>ALINE GOULART ROCHA</t>
  </si>
  <si>
    <t>03605324622</t>
  </si>
  <si>
    <t>21506</t>
  </si>
  <si>
    <t>CAROLINA MACIEL FIAMONCINI</t>
  </si>
  <si>
    <t>07341190620</t>
  </si>
  <si>
    <t>57177</t>
  </si>
  <si>
    <t>ANDREI PINHEIRO MOURA</t>
  </si>
  <si>
    <t>09474491674</t>
  </si>
  <si>
    <t>87844</t>
  </si>
  <si>
    <t>ALESSANDRA SERIO MACHADO</t>
  </si>
  <si>
    <t>57747598220</t>
  </si>
  <si>
    <t>27699</t>
  </si>
  <si>
    <t>LILIAN FERNANDA DE OLIVEIRA</t>
  </si>
  <si>
    <t>00511055609</t>
  </si>
  <si>
    <t>640010</t>
  </si>
  <si>
    <t>SUELI ESTHER ARAUJO</t>
  </si>
  <si>
    <t>01429804637</t>
  </si>
  <si>
    <t>432975</t>
  </si>
  <si>
    <t>PEDRO HENRIQUE LODDE LEAL</t>
  </si>
  <si>
    <t>01479668508</t>
  </si>
  <si>
    <t>88568</t>
  </si>
  <si>
    <t>131841X</t>
  </si>
  <si>
    <t>LUZIA DA LUZ GUIEIRO JANUARIO</t>
  </si>
  <si>
    <t>04371085628</t>
  </si>
  <si>
    <t>1288582</t>
  </si>
  <si>
    <t>ANA PAULA PEREIRA CAMPOS</t>
  </si>
  <si>
    <t>08401522641</t>
  </si>
  <si>
    <t>1392352</t>
  </si>
  <si>
    <t>INES RUGGIO DE FIGUEIREDO</t>
  </si>
  <si>
    <t>55903690610</t>
  </si>
  <si>
    <t>948269</t>
  </si>
  <si>
    <t>LUIZ GUSTAVO MARQUES NASSIZ</t>
  </si>
  <si>
    <t>13541304642</t>
  </si>
  <si>
    <t>1645606</t>
  </si>
  <si>
    <t>DAMARIS DENISE DO CARMO</t>
  </si>
  <si>
    <t>50958194653</t>
  </si>
  <si>
    <t>785047</t>
  </si>
  <si>
    <t>BEATRIZ BUENO NASCIMENTO DE SOUZA</t>
  </si>
  <si>
    <t>14943419640</t>
  </si>
  <si>
    <t>1685675</t>
  </si>
  <si>
    <t>MARIA DO CARMO MENDES DA SILVA</t>
  </si>
  <si>
    <t>06526384650</t>
  </si>
  <si>
    <t>1387509</t>
  </si>
  <si>
    <t>ALINE PEREIRA PARDIM</t>
  </si>
  <si>
    <t>12984503651</t>
  </si>
  <si>
    <t>1410745</t>
  </si>
  <si>
    <t>HEIDE TEODORA PINHEIRO DE JESUS</t>
  </si>
  <si>
    <t>02740034652</t>
  </si>
  <si>
    <t>295563</t>
  </si>
  <si>
    <t>RAQUEL PEREIRA DA SILVA</t>
  </si>
  <si>
    <t>09144572689</t>
  </si>
  <si>
    <t>1076377</t>
  </si>
  <si>
    <t>131855X</t>
  </si>
  <si>
    <t>LUIZ GUSTAVO DA SILVA</t>
  </si>
  <si>
    <t>04461269698</t>
  </si>
  <si>
    <t>02401748</t>
  </si>
  <si>
    <t>TAINA DE OLIVEIRA SANTOS</t>
  </si>
  <si>
    <t>12617092682</t>
  </si>
  <si>
    <t>6144</t>
  </si>
  <si>
    <t>GILBERTO FERNANDO GARCIA</t>
  </si>
  <si>
    <t>07337423608</t>
  </si>
  <si>
    <t>029966 G</t>
  </si>
  <si>
    <t>DIOGO CARLOS DOS SANTOS RIBEIRO</t>
  </si>
  <si>
    <t>07033901631</t>
  </si>
  <si>
    <t>296192</t>
  </si>
  <si>
    <t>VANESSA NORMANDIO DE CASTRO</t>
  </si>
  <si>
    <t>09494401670</t>
  </si>
  <si>
    <t>12378204 D</t>
  </si>
  <si>
    <t>131872X</t>
  </si>
  <si>
    <t>MAIRA EFIGENIA MARQUES ALVES</t>
  </si>
  <si>
    <t>07573131674</t>
  </si>
  <si>
    <t>1244966</t>
  </si>
  <si>
    <t>MARIA LUIZA CUSTODIO SOARES</t>
  </si>
  <si>
    <t>07169276674</t>
  </si>
  <si>
    <t>75034</t>
  </si>
  <si>
    <t>CAMILA AMORIM FIGUEIREDO</t>
  </si>
  <si>
    <t>08973188623</t>
  </si>
  <si>
    <t>64542</t>
  </si>
  <si>
    <t>THELLIFER THAYRIEN SILVA</t>
  </si>
  <si>
    <t>02088230696</t>
  </si>
  <si>
    <t>26426</t>
  </si>
  <si>
    <t>DANIELE MOREIRA SANTIAGO</t>
  </si>
  <si>
    <t>09186810650</t>
  </si>
  <si>
    <t>782879</t>
  </si>
  <si>
    <t>LUIZA GONCALVES MARTINS</t>
  </si>
  <si>
    <t>09195277609</t>
  </si>
  <si>
    <t>J.FLEX  20HS SEM - 5H DIA 7/12 TER A SEX</t>
  </si>
  <si>
    <t>66305</t>
  </si>
  <si>
    <t>MARIA GABRIELA GADELHA GOMES</t>
  </si>
  <si>
    <t>00333214269</t>
  </si>
  <si>
    <t>J.FLEX 20HS -  5H DIA  14/19  2ª A 5ª</t>
  </si>
  <si>
    <t>88509</t>
  </si>
  <si>
    <t>ANDREA CRISTINA CARES</t>
  </si>
  <si>
    <t>03222014620</t>
  </si>
  <si>
    <t>666119</t>
  </si>
  <si>
    <t>JANAINA MARA FERNANDES DA SILVA</t>
  </si>
  <si>
    <t>07319361671</t>
  </si>
  <si>
    <t>433959</t>
  </si>
  <si>
    <t>PRISCILA CRISTINA FERREIRA</t>
  </si>
  <si>
    <t>04389374656</t>
  </si>
  <si>
    <t>1696623</t>
  </si>
  <si>
    <t>MOACIR MARCELO DE ANDRADE E SOUZA</t>
  </si>
  <si>
    <t>05449498624</t>
  </si>
  <si>
    <t>31028</t>
  </si>
  <si>
    <t>LILIANE SOUZA DIAS</t>
  </si>
  <si>
    <t>03303246670</t>
  </si>
  <si>
    <t>J.FLEX 20HS SEM - 4 E 6HS DIA SEG A SEX</t>
  </si>
  <si>
    <t>14420</t>
  </si>
  <si>
    <t>CLARETH DE FATIMA MARCOS</t>
  </si>
  <si>
    <t>85074853672</t>
  </si>
  <si>
    <t>02416570</t>
  </si>
  <si>
    <t>PRISCILA JACINTO DE SOUZA</t>
  </si>
  <si>
    <t>07732479637</t>
  </si>
  <si>
    <t>31037</t>
  </si>
  <si>
    <t>RIVANI SILVA MEIRA</t>
  </si>
  <si>
    <t>75235749634</t>
  </si>
  <si>
    <t>02411630</t>
  </si>
  <si>
    <t>ALINE FERREIRA DA SILVA HALLAK ROCHA</t>
  </si>
  <si>
    <t>99486350604</t>
  </si>
  <si>
    <t>24584</t>
  </si>
  <si>
    <t>ALEXANDRE ANTONIO FREITAS NILO</t>
  </si>
  <si>
    <t>12615303651</t>
  </si>
  <si>
    <t>1467153</t>
  </si>
  <si>
    <t>PAMELA ALVES DO CARMO DE CARVALHO</t>
  </si>
  <si>
    <t>01484922662</t>
  </si>
  <si>
    <t>1698009</t>
  </si>
  <si>
    <t>FABIANA DE ALMEIDA FRANCA</t>
  </si>
  <si>
    <t>01412185688</t>
  </si>
  <si>
    <t>474965</t>
  </si>
  <si>
    <t>LIVIA MARIA FERREIRA SILVA</t>
  </si>
  <si>
    <t>06366324662</t>
  </si>
  <si>
    <t>J FLEX 20H - 2ª 3ª 5HT/ 4ª 6T / 6ª 4T</t>
  </si>
  <si>
    <t>13297</t>
  </si>
  <si>
    <t>JOAO BATISTA PEREIRA</t>
  </si>
  <si>
    <t>61785555634</t>
  </si>
  <si>
    <t>371794</t>
  </si>
  <si>
    <t>DANIELLA LARISSA DA SILVA NASCENTE</t>
  </si>
  <si>
    <t>02228780618</t>
  </si>
  <si>
    <t>1656927</t>
  </si>
  <si>
    <t>ANOELIA MARIA LIMA DE ARAUJO</t>
  </si>
  <si>
    <t>81166508668</t>
  </si>
  <si>
    <t>1640885</t>
  </si>
  <si>
    <t>RAFAEL LIRA ANANIAS</t>
  </si>
  <si>
    <t>02316938698</t>
  </si>
  <si>
    <t>1660511</t>
  </si>
  <si>
    <t>FLAVIO JUNIO RODRIGUES THEOBALDO</t>
  </si>
  <si>
    <t>11101314613</t>
  </si>
  <si>
    <t>1361516</t>
  </si>
  <si>
    <t>AMANDA NOBRE FERREIRA</t>
  </si>
  <si>
    <t>12747779688</t>
  </si>
  <si>
    <t>1568055</t>
  </si>
  <si>
    <t>DAIANA CAMILA GONCALVES DE PAULO</t>
  </si>
  <si>
    <t>09763555663</t>
  </si>
  <si>
    <t>J FLEX 20H - 2ª 4ª 5H T/ 3ª 4H T / 5ª 6T</t>
  </si>
  <si>
    <t>23643</t>
  </si>
  <si>
    <t>ANDREIA DAMASCENO DE JESUS</t>
  </si>
  <si>
    <t>07707097610</t>
  </si>
  <si>
    <t>1687368</t>
  </si>
  <si>
    <t>ANDRESA PEREIRA DE JESUS BARRETO</t>
  </si>
  <si>
    <t>00952747669</t>
  </si>
  <si>
    <t>938600</t>
  </si>
  <si>
    <t>RAFFAELA CAROLINE SOUZA DE LIMA</t>
  </si>
  <si>
    <t>10353382620</t>
  </si>
  <si>
    <t>1177725</t>
  </si>
  <si>
    <t>CRISTINA DE PAULA SILVA</t>
  </si>
  <si>
    <t>00504344625</t>
  </si>
  <si>
    <t>1289313</t>
  </si>
  <si>
    <t>MARCIA DE FATIMA BARBOSA DA SILVA</t>
  </si>
  <si>
    <t>47504722634</t>
  </si>
  <si>
    <t>039273</t>
  </si>
  <si>
    <t>HELEN OLIVEIRA DE JESUS</t>
  </si>
  <si>
    <t>11694606660</t>
  </si>
  <si>
    <t>12438</t>
  </si>
  <si>
    <t>131967X</t>
  </si>
  <si>
    <t>MARCIO DA PIEDADE PINTO</t>
  </si>
  <si>
    <t>70856389668</t>
  </si>
  <si>
    <t>505769</t>
  </si>
  <si>
    <t>131970X</t>
  </si>
  <si>
    <t>CAROLINA NAPPI MATEUS</t>
  </si>
  <si>
    <t>12450852638</t>
  </si>
  <si>
    <t>52797</t>
  </si>
  <si>
    <t>ALEXANDRA PATRICIA BORGES</t>
  </si>
  <si>
    <t>88018458634</t>
  </si>
  <si>
    <t>4245</t>
  </si>
  <si>
    <t>JOSELENE OLIVEIRA DOS SANTOS NAZARETH</t>
  </si>
  <si>
    <t>59509333620</t>
  </si>
  <si>
    <t>02408783</t>
  </si>
  <si>
    <t>MARINA TELES LOBO</t>
  </si>
  <si>
    <t>11979443629</t>
  </si>
  <si>
    <t xml:space="preserve">J.MENSAL SMSA - 20HSEMANA </t>
  </si>
  <si>
    <t>49312</t>
  </si>
  <si>
    <t>STEPHANIE LUIZA PEREIRA SIMAO</t>
  </si>
  <si>
    <t>13441695623</t>
  </si>
  <si>
    <t>J.MENSAL 8,00 FLEXÍVEL- HOR; 09:00/18:00</t>
  </si>
  <si>
    <t>024022103</t>
  </si>
  <si>
    <t>DAYANE ALVES MARRIEL</t>
  </si>
  <si>
    <t>11058271601</t>
  </si>
  <si>
    <t>1240724</t>
  </si>
  <si>
    <t>131984X</t>
  </si>
  <si>
    <t>VIRLENE ANTONIA MIGUEL MARTINS</t>
  </si>
  <si>
    <t>71522050604</t>
  </si>
  <si>
    <t>691677</t>
  </si>
  <si>
    <t>RAFAELLA MONTEIRO GUSMAO</t>
  </si>
  <si>
    <t>06151848632</t>
  </si>
  <si>
    <t>7054</t>
  </si>
  <si>
    <t>DENISE APARECIDA DE OLIVEIRA</t>
  </si>
  <si>
    <t>03975023627</t>
  </si>
  <si>
    <t>1323531</t>
  </si>
  <si>
    <t>131998X</t>
  </si>
  <si>
    <t>MARCUS VINICIUS DA SILVA SOUZA</t>
  </si>
  <si>
    <t>06870362670</t>
  </si>
  <si>
    <t>88501</t>
  </si>
  <si>
    <t>VALTER SILVA DE JESUS</t>
  </si>
  <si>
    <t>13555538659</t>
  </si>
  <si>
    <t>1108799</t>
  </si>
  <si>
    <t>GESSINA DE SOUZA SILVA</t>
  </si>
  <si>
    <t>60013710672</t>
  </si>
  <si>
    <t>549614</t>
  </si>
  <si>
    <t>ALAUANDA LOPES DA SILVA</t>
  </si>
  <si>
    <t>08078861656</t>
  </si>
  <si>
    <t>1234212</t>
  </si>
  <si>
    <t>132004X</t>
  </si>
  <si>
    <t>MELISSA BRETAS DE SOUZA</t>
  </si>
  <si>
    <t>01075701651</t>
  </si>
  <si>
    <t>767284</t>
  </si>
  <si>
    <t>RONAN DE SOUZA FERREIRA</t>
  </si>
  <si>
    <t>01265821658</t>
  </si>
  <si>
    <t>49484</t>
  </si>
  <si>
    <t>NEIDE APARECIDA DA SILVA COELHO</t>
  </si>
  <si>
    <t>74508229620</t>
  </si>
  <si>
    <t>202152</t>
  </si>
  <si>
    <t>VIRGINIA VIANA</t>
  </si>
  <si>
    <t>96115289653</t>
  </si>
  <si>
    <t>68833</t>
  </si>
  <si>
    <t>ANA CRISTINA ALVES PEREIRA</t>
  </si>
  <si>
    <t>06860325607</t>
  </si>
  <si>
    <t>23209</t>
  </si>
  <si>
    <t>ROSILANE APARECIDA DE JESUS AZEVEDO</t>
  </si>
  <si>
    <t>03938962690</t>
  </si>
  <si>
    <t>ANA PAULA DOS SANTOS SCALI</t>
  </si>
  <si>
    <t>06498706627</t>
  </si>
  <si>
    <t>566949</t>
  </si>
  <si>
    <t>BRUNA LIDIANE SANTOS DA SILVA</t>
  </si>
  <si>
    <t>06045582608</t>
  </si>
  <si>
    <t>1697940</t>
  </si>
  <si>
    <t>132018X</t>
  </si>
  <si>
    <t>MARIA CARMEN JUSTINO</t>
  </si>
  <si>
    <t>91784255653</t>
  </si>
  <si>
    <t>561247</t>
  </si>
  <si>
    <t>ANA LUISA DE ALBERGARIA LIMA OLIVEIRA</t>
  </si>
  <si>
    <t>08758398600</t>
  </si>
  <si>
    <t>83260</t>
  </si>
  <si>
    <t>ISABELLA LETICIA FLAVIANA DE JESUS GONCALVES</t>
  </si>
  <si>
    <t>09650696644</t>
  </si>
  <si>
    <t>1637207</t>
  </si>
  <si>
    <t>SANDRA VIANA TAVARES</t>
  </si>
  <si>
    <t>05260962680</t>
  </si>
  <si>
    <t>912575</t>
  </si>
  <si>
    <t>MARIA DA CONCEICAO GONCALVES SILVA</t>
  </si>
  <si>
    <t>06203479616</t>
  </si>
  <si>
    <t>1374517</t>
  </si>
  <si>
    <t>GENOVEVA DE PINHO MARQUES</t>
  </si>
  <si>
    <t>67082580649</t>
  </si>
  <si>
    <t>6260</t>
  </si>
  <si>
    <t>CAMILA CAMPOS DE FREITAS</t>
  </si>
  <si>
    <t>08937619660</t>
  </si>
  <si>
    <t>66499</t>
  </si>
  <si>
    <t>SIMONE DO CARMO CARDOSO</t>
  </si>
  <si>
    <t>07463432645</t>
  </si>
  <si>
    <t>632509</t>
  </si>
  <si>
    <t>JOEL RAMOS DA SILVA</t>
  </si>
  <si>
    <t>71255680849</t>
  </si>
  <si>
    <t>449024</t>
  </si>
  <si>
    <t>ADILMA LUZIA DE SOUZA</t>
  </si>
  <si>
    <t>74722301620</t>
  </si>
  <si>
    <t>1367527</t>
  </si>
  <si>
    <t>ADRIANA CARMO DA SILVA</t>
  </si>
  <si>
    <t>03679230680</t>
  </si>
  <si>
    <t>1668049</t>
  </si>
  <si>
    <t>MICHELLE RIBEIRO DA SILVA PAIXAO</t>
  </si>
  <si>
    <t>04265977618</t>
  </si>
  <si>
    <t>535351</t>
  </si>
  <si>
    <t>132049X</t>
  </si>
  <si>
    <t>ADILEY ALVES DE JESUS</t>
  </si>
  <si>
    <t>10474939693</t>
  </si>
  <si>
    <t>1454773</t>
  </si>
  <si>
    <t>MARLLON MICAEL GONCALVES ROCHA</t>
  </si>
  <si>
    <t>13261417676</t>
  </si>
  <si>
    <t>1507382</t>
  </si>
  <si>
    <t>132052X</t>
  </si>
  <si>
    <t>LUCINEIA SIQUEIRA DA SILVA</t>
  </si>
  <si>
    <t>06998774664</t>
  </si>
  <si>
    <t>1560647</t>
  </si>
  <si>
    <t>CAROLINA CASTELO BRANCO CONROY</t>
  </si>
  <si>
    <t>01297140621</t>
  </si>
  <si>
    <t>53304</t>
  </si>
  <si>
    <t>OLGA DOS SANTOS LAUDELINO</t>
  </si>
  <si>
    <t>05486183801</t>
  </si>
  <si>
    <t>782118</t>
  </si>
  <si>
    <t>IVETE SILVA DE PAULA LOMBARDI</t>
  </si>
  <si>
    <t>04422580620</t>
  </si>
  <si>
    <t>448277</t>
  </si>
  <si>
    <t>MICHELE ANDRADE DO CARMO LEAO</t>
  </si>
  <si>
    <t>01466254637</t>
  </si>
  <si>
    <t>257175</t>
  </si>
  <si>
    <t>VANDER BARBOSA DE PAULA</t>
  </si>
  <si>
    <t>05062355648</t>
  </si>
  <si>
    <t>1673853</t>
  </si>
  <si>
    <t>AMANDA MARIA NOVAES DE OLIVEIRA LARA</t>
  </si>
  <si>
    <t>10371659698</t>
  </si>
  <si>
    <t>77846</t>
  </si>
  <si>
    <t>132066X</t>
  </si>
  <si>
    <t>GABRIEL SALOMAO SILVA</t>
  </si>
  <si>
    <t>09224022642</t>
  </si>
  <si>
    <t>66936</t>
  </si>
  <si>
    <t>SILVANA MENDES DA SILVA PEREIRA</t>
  </si>
  <si>
    <t>06105004656</t>
  </si>
  <si>
    <t>1225636</t>
  </si>
  <si>
    <t>SUELEN CADAR</t>
  </si>
  <si>
    <t>06605242602</t>
  </si>
  <si>
    <t>18096</t>
  </si>
  <si>
    <t>SANDRA DE SOUZA SILVEIRA</t>
  </si>
  <si>
    <t>58146490620</t>
  </si>
  <si>
    <t>311507</t>
  </si>
  <si>
    <t>JESSICA CRISTINA DA SILVA PASSOS</t>
  </si>
  <si>
    <t>12594681601</t>
  </si>
  <si>
    <t>1689459</t>
  </si>
  <si>
    <t>MARCOS GUILHERME DA SILVA PEREIRA</t>
  </si>
  <si>
    <t>01522624660</t>
  </si>
  <si>
    <t>1-FLEX 20H - 2ª 4ª/6M - 5ª/4T - 6ª/4M</t>
  </si>
  <si>
    <t>15201</t>
  </si>
  <si>
    <t>EUNICE MARIA GARCIA GUIMARAES CHAVES</t>
  </si>
  <si>
    <t>86447890668</t>
  </si>
  <si>
    <t>484690</t>
  </si>
  <si>
    <t>JAQUELINE CARNEIRO BATISTA TELES</t>
  </si>
  <si>
    <t>01644395606</t>
  </si>
  <si>
    <t>5830</t>
  </si>
  <si>
    <t>EFIGENIA NETA DOS ANJOS CALADO</t>
  </si>
  <si>
    <t>93711328687</t>
  </si>
  <si>
    <t>816816</t>
  </si>
  <si>
    <t>ELIZA CUNHA NUNES</t>
  </si>
  <si>
    <t>08721995680</t>
  </si>
  <si>
    <t>22833</t>
  </si>
  <si>
    <t>ALINE APARECIDA DE ALVARENGA</t>
  </si>
  <si>
    <t>08939401603</t>
  </si>
  <si>
    <t>41987</t>
  </si>
  <si>
    <t>ALESSANDRA MARIA MENDES DE OLIVEIRA</t>
  </si>
  <si>
    <t>03040173618</t>
  </si>
  <si>
    <t>1374476</t>
  </si>
  <si>
    <t>INGRID ELLEN AZEVEDO DE ALMEIDA</t>
  </si>
  <si>
    <t>14119776611</t>
  </si>
  <si>
    <t>1427629</t>
  </si>
  <si>
    <t>NATHALIA ALVES XAVIER MENDES</t>
  </si>
  <si>
    <t>13541083611</t>
  </si>
  <si>
    <t>1613098</t>
  </si>
  <si>
    <t>MARINA FONTES MEDEIROS</t>
  </si>
  <si>
    <t>09109095632</t>
  </si>
  <si>
    <t>1-FLEX RED20/13 - 2ª 3ª/4:30M - 4ª/4M</t>
  </si>
  <si>
    <t>64768</t>
  </si>
  <si>
    <t>NICOLE CUNHA NEME</t>
  </si>
  <si>
    <t>08773808644</t>
  </si>
  <si>
    <t>88525</t>
  </si>
  <si>
    <t>132102X</t>
  </si>
  <si>
    <t>LILIAN MARA PEREIRA GONCALVES</t>
  </si>
  <si>
    <t>03951432683</t>
  </si>
  <si>
    <t>02409403</t>
  </si>
  <si>
    <t>THAIS RODRIGUES ROCHA</t>
  </si>
  <si>
    <t>10045777616</t>
  </si>
  <si>
    <t>1438946</t>
  </si>
  <si>
    <t>RAPHAEL WILLIAM COELHO DA ROCHA</t>
  </si>
  <si>
    <t>09531652643</t>
  </si>
  <si>
    <t>73421</t>
  </si>
  <si>
    <t>ROSIVANIA FREITAS RIBEIRO</t>
  </si>
  <si>
    <t>03750275645</t>
  </si>
  <si>
    <t>6336</t>
  </si>
  <si>
    <t>FREDERICO CAMARGOS RODRIGUES DA COSTA</t>
  </si>
  <si>
    <t>10542961628</t>
  </si>
  <si>
    <t>DOUGLAS DE ARAUJO RESENDE E SOUZA</t>
  </si>
  <si>
    <t>08016502679</t>
  </si>
  <si>
    <t>59628</t>
  </si>
  <si>
    <t>ANGELA APARECIDA DE SALES</t>
  </si>
  <si>
    <t>37190105620</t>
  </si>
  <si>
    <t>1681516</t>
  </si>
  <si>
    <t>LUIZA GABRIELLE FARNEZI DE OLIVEIRA COSTA</t>
  </si>
  <si>
    <t>13919927680</t>
  </si>
  <si>
    <t>21757</t>
  </si>
  <si>
    <t>FABIOLA RAMOS FERNANDES</t>
  </si>
  <si>
    <t>04090218659</t>
  </si>
  <si>
    <t>71949</t>
  </si>
  <si>
    <t>FABRICIA NAIR GONTIJO SCOTT</t>
  </si>
  <si>
    <t>05485514642</t>
  </si>
  <si>
    <t>85682</t>
  </si>
  <si>
    <t>CAMILA CAROLINE BRAZ DA SILVA</t>
  </si>
  <si>
    <t>11438457650</t>
  </si>
  <si>
    <t>54408</t>
  </si>
  <si>
    <t>LILIANE DE OLIVEIRA GENTIL</t>
  </si>
  <si>
    <t>04256696610</t>
  </si>
  <si>
    <t>542460</t>
  </si>
  <si>
    <t>LORRANA BERNARDES DE OLIVEIRA</t>
  </si>
  <si>
    <t>12268005640</t>
  </si>
  <si>
    <t>16200295</t>
  </si>
  <si>
    <t>MARIA JOSE DE SOUZA CALDEIRA</t>
  </si>
  <si>
    <t>04650669685</t>
  </si>
  <si>
    <t>696221</t>
  </si>
  <si>
    <t>REBECA DA GAMA CERQUEIRA FERRAZ MARTINS</t>
  </si>
  <si>
    <t>10695732641</t>
  </si>
  <si>
    <t>88803</t>
  </si>
  <si>
    <t>RAQUEL MICRONI</t>
  </si>
  <si>
    <t>06140465648</t>
  </si>
  <si>
    <t>986976</t>
  </si>
  <si>
    <t>EVELINO GOMES MOREIRA</t>
  </si>
  <si>
    <t>90372891691</t>
  </si>
  <si>
    <t>1696345</t>
  </si>
  <si>
    <t>VANESSA LOPES DE LIMA ABREU</t>
  </si>
  <si>
    <t>97775584653</t>
  </si>
  <si>
    <t>185081</t>
  </si>
  <si>
    <t>132133X</t>
  </si>
  <si>
    <t>SIMONE LOURENCO DO VALE</t>
  </si>
  <si>
    <t>05031731699</t>
  </si>
  <si>
    <t>7777</t>
  </si>
  <si>
    <t>MARILANE KALYETTA ALMEIDA FONSECA</t>
  </si>
  <si>
    <t>03376854602</t>
  </si>
  <si>
    <t>42370</t>
  </si>
  <si>
    <t>SILVIA DE OLIVEIRA</t>
  </si>
  <si>
    <t>00127335633</t>
  </si>
  <si>
    <t>1354298</t>
  </si>
  <si>
    <t>REGINA BARBOSA MARTINS</t>
  </si>
  <si>
    <t>02987375662</t>
  </si>
  <si>
    <t>1565506</t>
  </si>
  <si>
    <t>132147X</t>
  </si>
  <si>
    <t>ANDREIA GOMES DA SILVA</t>
  </si>
  <si>
    <t>07676901685</t>
  </si>
  <si>
    <t>1558294</t>
  </si>
  <si>
    <t>LAYS RENHE BUGANCA</t>
  </si>
  <si>
    <t>08824232663</t>
  </si>
  <si>
    <t>48340</t>
  </si>
  <si>
    <t>RENATA DAMASIA DA ROCHA BRAGA GARANDY</t>
  </si>
  <si>
    <t>03453893603</t>
  </si>
  <si>
    <t>131162</t>
  </si>
  <si>
    <t>KEILA CRISTINA BUENO DE MELO</t>
  </si>
  <si>
    <t>06291071657</t>
  </si>
  <si>
    <t>395215</t>
  </si>
  <si>
    <t>BARBARA HELENA CARDOSO FIGUEIREDO</t>
  </si>
  <si>
    <t>10657652660</t>
  </si>
  <si>
    <t>706391</t>
  </si>
  <si>
    <t>ADRIANA DE MORAIS SILVA</t>
  </si>
  <si>
    <t>03656911606</t>
  </si>
  <si>
    <t>90636</t>
  </si>
  <si>
    <t>132164X</t>
  </si>
  <si>
    <t>VALERIA DA CONCEICAO ROCHA SERRA</t>
  </si>
  <si>
    <t>67177832653</t>
  </si>
  <si>
    <t>024021124</t>
  </si>
  <si>
    <t>HELENICE MARQUES DA SILVA</t>
  </si>
  <si>
    <t>01411258614</t>
  </si>
  <si>
    <t>1368960</t>
  </si>
  <si>
    <t>CAMILA SANTANA MOURAO</t>
  </si>
  <si>
    <t>09319759642</t>
  </si>
  <si>
    <t>502531</t>
  </si>
  <si>
    <t>VIVIANE DA CRUZ OLIVEIRA</t>
  </si>
  <si>
    <t>05970259675</t>
  </si>
  <si>
    <t>425989</t>
  </si>
  <si>
    <t>LORENA ESTEVES SILVEIRA</t>
  </si>
  <si>
    <t>11238822665</t>
  </si>
  <si>
    <t>44806</t>
  </si>
  <si>
    <t>CARLOS RENATO DOS SANTOS JUNIOR</t>
  </si>
  <si>
    <t>04291912609</t>
  </si>
  <si>
    <t>39718</t>
  </si>
  <si>
    <t>ADRIANA FERREIRA SILVEIRA</t>
  </si>
  <si>
    <t>08994085670</t>
  </si>
  <si>
    <t>1302695</t>
  </si>
  <si>
    <t>DEBORA APARECIDA CAMILO</t>
  </si>
  <si>
    <t>12198007673</t>
  </si>
  <si>
    <t>27817</t>
  </si>
  <si>
    <t>CARLA JANAINA GOMES MOZER</t>
  </si>
  <si>
    <t>00971126666</t>
  </si>
  <si>
    <t>AUGUSTA MARIA ALVES</t>
  </si>
  <si>
    <t>71535268620</t>
  </si>
  <si>
    <t>1148608</t>
  </si>
  <si>
    <t>GILLIANA GOMES DE SOUSA</t>
  </si>
  <si>
    <t>07350802676</t>
  </si>
  <si>
    <t>447304</t>
  </si>
  <si>
    <t>NOMARIA CESAR DE MACEDO</t>
  </si>
  <si>
    <t>82483337600</t>
  </si>
  <si>
    <t>CENTRO DE SAÚDE SERRA VERDE</t>
  </si>
  <si>
    <t>19120</t>
  </si>
  <si>
    <t>AUGUSTO CESAR LEAL SANTOS</t>
  </si>
  <si>
    <t>01480265675</t>
  </si>
  <si>
    <t>586823</t>
  </si>
  <si>
    <t>PAULA REMIGIO GOMES</t>
  </si>
  <si>
    <t>08075362616</t>
  </si>
  <si>
    <t>52935</t>
  </si>
  <si>
    <t>132195X</t>
  </si>
  <si>
    <t>ARIANNE STEPHANIE OLIVEIRA</t>
  </si>
  <si>
    <t>08455463686</t>
  </si>
  <si>
    <t>782095</t>
  </si>
  <si>
    <t>GALILEU FIRMINO DE ASSIS FILHO</t>
  </si>
  <si>
    <t>54899214634</t>
  </si>
  <si>
    <t>942838</t>
  </si>
  <si>
    <t>KAREN CRISTIANE COSTA FIGUEIREDO</t>
  </si>
  <si>
    <t>08126734680</t>
  </si>
  <si>
    <t>549486</t>
  </si>
  <si>
    <t>LEONARDO ALVES DE SA</t>
  </si>
  <si>
    <t>10297042602</t>
  </si>
  <si>
    <t>87312</t>
  </si>
  <si>
    <t>MONICA APARECIDA GOMES FERREIRA</t>
  </si>
  <si>
    <t>01449757693</t>
  </si>
  <si>
    <t>6123</t>
  </si>
  <si>
    <t>MARIZA GONCALVES SANTOS</t>
  </si>
  <si>
    <t>29467985691</t>
  </si>
  <si>
    <t>434042</t>
  </si>
  <si>
    <t>CRISTINA GOMES RIBEIRO</t>
  </si>
  <si>
    <t>04438945666</t>
  </si>
  <si>
    <t>101616</t>
  </si>
  <si>
    <t>132214X</t>
  </si>
  <si>
    <t>CRISTIANE DE PAULA GONCALVES</t>
  </si>
  <si>
    <t>12334709654</t>
  </si>
  <si>
    <t>24730</t>
  </si>
  <si>
    <t>JUSSARA ROSA ROCHA</t>
  </si>
  <si>
    <t>04212887606</t>
  </si>
  <si>
    <t>1560646</t>
  </si>
  <si>
    <t>JOYCE MARTA SILVEIRA GOMES</t>
  </si>
  <si>
    <t>08089088635</t>
  </si>
  <si>
    <t>844715</t>
  </si>
  <si>
    <t>DAYANE CRISTINE SOARES</t>
  </si>
  <si>
    <t>09361432664</t>
  </si>
  <si>
    <t>22849</t>
  </si>
  <si>
    <t>JACQUELINE CONCEICAO DUARTE</t>
  </si>
  <si>
    <t>64574199687</t>
  </si>
  <si>
    <t>2406127</t>
  </si>
  <si>
    <t>BRUNO MOREIRA DE LIMA</t>
  </si>
  <si>
    <t>13420926600</t>
  </si>
  <si>
    <t>1050893</t>
  </si>
  <si>
    <t>04509852614</t>
  </si>
  <si>
    <t>1697024</t>
  </si>
  <si>
    <t>MARIA FERNANDA DECORTE DE PAULA</t>
  </si>
  <si>
    <t>12067527690</t>
  </si>
  <si>
    <t>1427015</t>
  </si>
  <si>
    <t>NATANIA FRANCISCA VIEIRA REIS</t>
  </si>
  <si>
    <t>09192900607</t>
  </si>
  <si>
    <t>18490</t>
  </si>
  <si>
    <t>LUCILENE POS COSTA</t>
  </si>
  <si>
    <t>06396527600</t>
  </si>
  <si>
    <t>1168447</t>
  </si>
  <si>
    <t>LARISSA DE PAULA COSTA</t>
  </si>
  <si>
    <t>12985286662</t>
  </si>
  <si>
    <t>EDUARDO NEGROMONTE</t>
  </si>
  <si>
    <t>39099067615</t>
  </si>
  <si>
    <t>1077103</t>
  </si>
  <si>
    <t>RAPHAEL MILLAS DE PAULA</t>
  </si>
  <si>
    <t>13173263693</t>
  </si>
  <si>
    <t>1489283</t>
  </si>
  <si>
    <t>MARCOS AQUINO DUARTE</t>
  </si>
  <si>
    <t>02680810422</t>
  </si>
  <si>
    <t>656275</t>
  </si>
  <si>
    <t>ANDREA CRISTINA BIZZOTTO HUVEN</t>
  </si>
  <si>
    <t>85405795615</t>
  </si>
  <si>
    <t>070358</t>
  </si>
  <si>
    <t>FABIO EDUARDO DA SILVA PEREIRA</t>
  </si>
  <si>
    <t>04368170636</t>
  </si>
  <si>
    <t>26553</t>
  </si>
  <si>
    <t>MANOEL FRANCISCO LUCIO</t>
  </si>
  <si>
    <t>55646123615</t>
  </si>
  <si>
    <t>02410125</t>
  </si>
  <si>
    <t>ANA BEATRIZ VELOSO DOS SANTOS</t>
  </si>
  <si>
    <t>13627438604</t>
  </si>
  <si>
    <t>1580582</t>
  </si>
  <si>
    <t>DEBORA BORGES QUINTAO SEVERGNINI</t>
  </si>
  <si>
    <t>09561272660</t>
  </si>
  <si>
    <t>79945</t>
  </si>
  <si>
    <t>JESSICA CAROLINE FERREIRA DOS SANTOS</t>
  </si>
  <si>
    <t>11064939660</t>
  </si>
  <si>
    <t>90592</t>
  </si>
  <si>
    <t>JULIANA BIZZOTTO PAIVA</t>
  </si>
  <si>
    <t>07486130645</t>
  </si>
  <si>
    <t>118231</t>
  </si>
  <si>
    <t>MARCILENIA VIANA LUCIO</t>
  </si>
  <si>
    <t>07639250633</t>
  </si>
  <si>
    <t>815802</t>
  </si>
  <si>
    <t>132262X</t>
  </si>
  <si>
    <t>ANDRE LUIZ ROCHA MENDES CHAVES</t>
  </si>
  <si>
    <t>05182300662</t>
  </si>
  <si>
    <t>44308</t>
  </si>
  <si>
    <t>GLEICILENE BATISTA TOLEDO</t>
  </si>
  <si>
    <t>93989300644</t>
  </si>
  <si>
    <t>447038</t>
  </si>
  <si>
    <t>LUCELIA PAULA GOMES</t>
  </si>
  <si>
    <t>04039355636</t>
  </si>
  <si>
    <t>377722</t>
  </si>
  <si>
    <t>DEBORA SIMOES TEIXEIRA</t>
  </si>
  <si>
    <t>04229897626</t>
  </si>
  <si>
    <t>41565</t>
  </si>
  <si>
    <t>KELLEN TASSI VILLAR GONTIJO</t>
  </si>
  <si>
    <t>07188873607</t>
  </si>
  <si>
    <t>43534</t>
  </si>
  <si>
    <t>AURECI PRATES BARBOSA</t>
  </si>
  <si>
    <t>82527903649</t>
  </si>
  <si>
    <t>618758</t>
  </si>
  <si>
    <t>GLAYSON DE PAULO PEGO</t>
  </si>
  <si>
    <t>00142178640</t>
  </si>
  <si>
    <t>1129331</t>
  </si>
  <si>
    <t>LUIZ CARLOS DOS SANTOS</t>
  </si>
  <si>
    <t>07792892697</t>
  </si>
  <si>
    <t>348747</t>
  </si>
  <si>
    <t>JOVELINA EMILIA RANGEL SALES ROSA</t>
  </si>
  <si>
    <t>40823881687</t>
  </si>
  <si>
    <t>1705307</t>
  </si>
  <si>
    <t>PATRICIA VIVIANE DA SILVA</t>
  </si>
  <si>
    <t>84473266672</t>
  </si>
  <si>
    <t>2902</t>
  </si>
  <si>
    <t>KELLY CRISTINA ALVES RIBEIRO ROSA</t>
  </si>
  <si>
    <t>89532503668</t>
  </si>
  <si>
    <t>90185</t>
  </si>
  <si>
    <t>EVANDRO MARTINS RODRIGUES</t>
  </si>
  <si>
    <t>10397746601</t>
  </si>
  <si>
    <t>1135850</t>
  </si>
  <si>
    <t>CECILIA DANIELLI PENA CARVALHO</t>
  </si>
  <si>
    <t>04469113646</t>
  </si>
  <si>
    <t>110396</t>
  </si>
  <si>
    <t>HELENA MARIANO DE CASTRO MAIA</t>
  </si>
  <si>
    <t>12669899609</t>
  </si>
  <si>
    <t>27723</t>
  </si>
  <si>
    <t>ANDREA LUCIA NAZARE LIMA</t>
  </si>
  <si>
    <t>50450441687</t>
  </si>
  <si>
    <t>1557434</t>
  </si>
  <si>
    <t>RENATA MARIA GOMES DA SILVA CORREA</t>
  </si>
  <si>
    <t>00003775623</t>
  </si>
  <si>
    <t>5468</t>
  </si>
  <si>
    <t>ROSANGELA APARECIDA FRANCA CAJA</t>
  </si>
  <si>
    <t>03083806655</t>
  </si>
  <si>
    <t>35214</t>
  </si>
  <si>
    <t>MARIA THEREZA AMAURY BELLINI DOS SANTOS</t>
  </si>
  <si>
    <t>77761847649</t>
  </si>
  <si>
    <t>19541</t>
  </si>
  <si>
    <t>MIRELE FRANCISCA DA COSTA</t>
  </si>
  <si>
    <t>03841096670</t>
  </si>
  <si>
    <t>1081436</t>
  </si>
  <si>
    <t>SILVANIA BORGES VIEIRA</t>
  </si>
  <si>
    <t>07067994616</t>
  </si>
  <si>
    <t>1269357</t>
  </si>
  <si>
    <t>JESSICA BAMBIRRA DOS SANTOS</t>
  </si>
  <si>
    <t>09250237600</t>
  </si>
  <si>
    <t>024021314</t>
  </si>
  <si>
    <t>132312X</t>
  </si>
  <si>
    <t xml:space="preserve">MATHEUS EDUARDO DA SILVA VAZ GONZALES ACOSTA </t>
  </si>
  <si>
    <t>08046764612</t>
  </si>
  <si>
    <t>78717</t>
  </si>
  <si>
    <t>ALINE MARCELINO SILVA</t>
  </si>
  <si>
    <t>01714749614</t>
  </si>
  <si>
    <t>88343</t>
  </si>
  <si>
    <t>MARTA MARIA DA SILVA</t>
  </si>
  <si>
    <t>05475170681</t>
  </si>
  <si>
    <t>666.440</t>
  </si>
  <si>
    <t>TELMA DE AZEVEDO SILVA</t>
  </si>
  <si>
    <t>90498500659</t>
  </si>
  <si>
    <t>605766</t>
  </si>
  <si>
    <t>MARIA JOSE BRAZILINA DOS SANTOS</t>
  </si>
  <si>
    <t>98115286672</t>
  </si>
  <si>
    <t>1301066</t>
  </si>
  <si>
    <t>LORENA THAISA XAVIER</t>
  </si>
  <si>
    <t>08843115626</t>
  </si>
  <si>
    <t>600028</t>
  </si>
  <si>
    <t>SUELLEM VIEIRA LIMA</t>
  </si>
  <si>
    <t>08038898605</t>
  </si>
  <si>
    <t>1665163</t>
  </si>
  <si>
    <t>MARLENE DAS GRACAS DUTRA</t>
  </si>
  <si>
    <t>29473357672</t>
  </si>
  <si>
    <t>RAQUEL APARECIDA DE OLIVEIRA</t>
  </si>
  <si>
    <t>02384797654</t>
  </si>
  <si>
    <t>340493</t>
  </si>
  <si>
    <t>ROSELIA COSTA NUNES</t>
  </si>
  <si>
    <t>88425525691</t>
  </si>
  <si>
    <t>1092281</t>
  </si>
  <si>
    <t>NAYARA CAETANO MEIRELLES</t>
  </si>
  <si>
    <t>13258588627</t>
  </si>
  <si>
    <t>1416254</t>
  </si>
  <si>
    <t>LUCIANA PEREIRA GUIMARAES</t>
  </si>
  <si>
    <t>03299012657</t>
  </si>
  <si>
    <t>548278</t>
  </si>
  <si>
    <t>MATHEUS LIMA MACHADO</t>
  </si>
  <si>
    <t>10991388682</t>
  </si>
  <si>
    <t>71458</t>
  </si>
  <si>
    <t>PAULO EMILIO TONACO COSTA</t>
  </si>
  <si>
    <t>09396177652</t>
  </si>
  <si>
    <t>71564</t>
  </si>
  <si>
    <t>ELIZABETE MARTINS DA SILVA</t>
  </si>
  <si>
    <t>07806890629</t>
  </si>
  <si>
    <t>1364818</t>
  </si>
  <si>
    <t>KESIA ALESSANDRA CANDEIAS MARTINS FAGUNDES</t>
  </si>
  <si>
    <t>10175072604</t>
  </si>
  <si>
    <t>57607</t>
  </si>
  <si>
    <t>ROSINALIA JOSE DE SOUZA</t>
  </si>
  <si>
    <t>76361322653</t>
  </si>
  <si>
    <t>02411137</t>
  </si>
  <si>
    <t>ELISANGELA ANA FERREIRA</t>
  </si>
  <si>
    <t>04637310695</t>
  </si>
  <si>
    <t>1317654</t>
  </si>
  <si>
    <t>MARCIA APARECIDA FERREIRA</t>
  </si>
  <si>
    <t>03820586660</t>
  </si>
  <si>
    <t>1216778</t>
  </si>
  <si>
    <t>ELISANGELA APARECIDA DE SOUZA</t>
  </si>
  <si>
    <t>04393114620</t>
  </si>
  <si>
    <t>1410750</t>
  </si>
  <si>
    <t>ANGELICA LAIS DO COUTO</t>
  </si>
  <si>
    <t>12563426618</t>
  </si>
  <si>
    <t>24699</t>
  </si>
  <si>
    <t>KATIANE DE FREITAS SIMOES</t>
  </si>
  <si>
    <t>08933947698</t>
  </si>
  <si>
    <t>MARIANA DE PINHO TAVARES LEAL</t>
  </si>
  <si>
    <t>10612278638</t>
  </si>
  <si>
    <t>53088</t>
  </si>
  <si>
    <t>ELIANE BOERER DA SILVA PATRICIO</t>
  </si>
  <si>
    <t>04011316610</t>
  </si>
  <si>
    <t>782881</t>
  </si>
  <si>
    <t>TANIA MARIA BRITO BRANDAO CAMPAGNUCI</t>
  </si>
  <si>
    <t>84749679704</t>
  </si>
  <si>
    <t>1368980</t>
  </si>
  <si>
    <t>APARECIDA EDUALDO DA SILVA</t>
  </si>
  <si>
    <t>89064810630</t>
  </si>
  <si>
    <t>02413766</t>
  </si>
  <si>
    <t>THIAGO LEAO SOARES</t>
  </si>
  <si>
    <t>07660894609</t>
  </si>
  <si>
    <t>60256</t>
  </si>
  <si>
    <t>132374X</t>
  </si>
  <si>
    <t>RODRIGO LAGE RAYDAN</t>
  </si>
  <si>
    <t>04009880627</t>
  </si>
  <si>
    <t>43979</t>
  </si>
  <si>
    <t>DANIEL RIBEIRO ANDRADE MIRANDA</t>
  </si>
  <si>
    <t>09921562622</t>
  </si>
  <si>
    <t>83561</t>
  </si>
  <si>
    <t>GABRIELA MARES CAMPOS</t>
  </si>
  <si>
    <t>11729917666</t>
  </si>
  <si>
    <t>78598</t>
  </si>
  <si>
    <t>CINTIA JACQUELINE DO NASCIMENTO ROCHA</t>
  </si>
  <si>
    <t>00435920073</t>
  </si>
  <si>
    <t>LUIZA NASCIMENTO LADEIRA</t>
  </si>
  <si>
    <t>07903780603</t>
  </si>
  <si>
    <t>70218</t>
  </si>
  <si>
    <t>ELAINE APARECIDA VIEIRA</t>
  </si>
  <si>
    <t>01455903647</t>
  </si>
  <si>
    <t>284654</t>
  </si>
  <si>
    <t>SHIRLEI DE ALMEIDA BARBOSA GOMES</t>
  </si>
  <si>
    <t>04544411696</t>
  </si>
  <si>
    <t>701869</t>
  </si>
  <si>
    <t>ELCILENE LOPES CORREA DE SOUZA</t>
  </si>
  <si>
    <t>03283384606</t>
  </si>
  <si>
    <t>625483</t>
  </si>
  <si>
    <t>ELAINE DE PAULA MELO</t>
  </si>
  <si>
    <t>48958417668</t>
  </si>
  <si>
    <t>568339</t>
  </si>
  <si>
    <t>WELLINGTON TADEU GONCALVES DOS SANTOS</t>
  </si>
  <si>
    <t>05714323602</t>
  </si>
  <si>
    <t>02419087</t>
  </si>
  <si>
    <t>CLAUDIA MARIA DOS SANTOS COIMBRA</t>
  </si>
  <si>
    <t>22246576687</t>
  </si>
  <si>
    <t>10402</t>
  </si>
  <si>
    <t>GRASIELA NERES DE SOUZA ALMEIDA</t>
  </si>
  <si>
    <t>03562989652</t>
  </si>
  <si>
    <t>378130</t>
  </si>
  <si>
    <t>POULINE JOSEPH DA SILVA GOMES</t>
  </si>
  <si>
    <t>01492300608</t>
  </si>
  <si>
    <t>02419561</t>
  </si>
  <si>
    <t>ERIKA ROSANA DE PAULA BAETA</t>
  </si>
  <si>
    <t>04967961606</t>
  </si>
  <si>
    <t>10530</t>
  </si>
  <si>
    <t>MARIA APARECIDA SILVA</t>
  </si>
  <si>
    <t>01941786685</t>
  </si>
  <si>
    <t>598524</t>
  </si>
  <si>
    <t>HELLEN CAMILA MATIAS ALVES</t>
  </si>
  <si>
    <t>12578707693</t>
  </si>
  <si>
    <t>1571291</t>
  </si>
  <si>
    <t>132407X</t>
  </si>
  <si>
    <t>LUCIANA ALVARENGA CAMARGO</t>
  </si>
  <si>
    <t>04986545671</t>
  </si>
  <si>
    <t>90898</t>
  </si>
  <si>
    <t>CLAUDIA MILENE MARTINS DA SILVA</t>
  </si>
  <si>
    <t>00241929610</t>
  </si>
  <si>
    <t>25656</t>
  </si>
  <si>
    <t>MARIZA PINTO COELHO</t>
  </si>
  <si>
    <t>00504355660</t>
  </si>
  <si>
    <t>60900</t>
  </si>
  <si>
    <t>MARIA ANGELICA ALMEIDA LEOPOLDINO</t>
  </si>
  <si>
    <t>50698419634</t>
  </si>
  <si>
    <t>1317336</t>
  </si>
  <si>
    <t>IGOR ORNELAS ALMEIDA</t>
  </si>
  <si>
    <t>08163896671</t>
  </si>
  <si>
    <t>66681</t>
  </si>
  <si>
    <t>ISABELA RIZEL NOGUEIRA STARLING</t>
  </si>
  <si>
    <t>09765525664</t>
  </si>
  <si>
    <t>CIRUR. E TRAUMAT. BUCO-MAXILO-FACIAIS</t>
  </si>
  <si>
    <t>40734</t>
  </si>
  <si>
    <t>CAROLINA BROCCO MIRANDA SALIM BARREIRA</t>
  </si>
  <si>
    <t>04801223699</t>
  </si>
  <si>
    <t>65802</t>
  </si>
  <si>
    <t>DENISIENER APARECIDA LEONARDO DE JESUS</t>
  </si>
  <si>
    <t>04251097637</t>
  </si>
  <si>
    <t>2416979</t>
  </si>
  <si>
    <t>TALITA ALCANTARA FONTENELE E SILVA</t>
  </si>
  <si>
    <t>04817799307</t>
  </si>
  <si>
    <t>J.FLEX20HS.-2ª4ª5ª6ª/6,4,6,4HDIA</t>
  </si>
  <si>
    <t>55324</t>
  </si>
  <si>
    <t>132424X</t>
  </si>
  <si>
    <t>GILCIONE ALVES MOREIRA NEVES</t>
  </si>
  <si>
    <t>97115320691</t>
  </si>
  <si>
    <t>1607314</t>
  </si>
  <si>
    <t>CILENE JESUS DOS SANTOS</t>
  </si>
  <si>
    <t>01304288501</t>
  </si>
  <si>
    <t>1310582</t>
  </si>
  <si>
    <t>VICENTE DE PAULO ROMUALDO</t>
  </si>
  <si>
    <t>37740229687</t>
  </si>
  <si>
    <t>278037</t>
  </si>
  <si>
    <t>ANA FLAVIA FLORES</t>
  </si>
  <si>
    <t>04444004606</t>
  </si>
  <si>
    <t>370187</t>
  </si>
  <si>
    <t>BRUNO HENRIQUE BUENO PEREIRA</t>
  </si>
  <si>
    <t>07871574655</t>
  </si>
  <si>
    <t>1483458</t>
  </si>
  <si>
    <t>MARLENE MARTINS MEIRA</t>
  </si>
  <si>
    <t>00239349644</t>
  </si>
  <si>
    <t>520674</t>
  </si>
  <si>
    <t>ROMMEL LIMA SANDER</t>
  </si>
  <si>
    <t>00448904608</t>
  </si>
  <si>
    <t>80250</t>
  </si>
  <si>
    <t>SABRINA KELLY DA SILVA</t>
  </si>
  <si>
    <t>11808824660</t>
  </si>
  <si>
    <t>1658726</t>
  </si>
  <si>
    <t>PRISCILA TEIXEIRA DANTAS</t>
  </si>
  <si>
    <t>06116075657</t>
  </si>
  <si>
    <t>88858</t>
  </si>
  <si>
    <t>HELOISA HELENA MARINHO</t>
  </si>
  <si>
    <t>08800438652</t>
  </si>
  <si>
    <t>18462</t>
  </si>
  <si>
    <t>SORAIA DE FATIMA PROCOPIO</t>
  </si>
  <si>
    <t>69659044615</t>
  </si>
  <si>
    <t>607052</t>
  </si>
  <si>
    <t>MICHELLE FRANCISCA MOREIRA</t>
  </si>
  <si>
    <t>01660108632</t>
  </si>
  <si>
    <t>39861</t>
  </si>
  <si>
    <t>IZABELA FIGUEIREDO OLIVEIRA</t>
  </si>
  <si>
    <t>09576655633</t>
  </si>
  <si>
    <t>67453</t>
  </si>
  <si>
    <t>ANDREZZA CRISTINA MARTINS SALDANHA</t>
  </si>
  <si>
    <t>08445325680</t>
  </si>
  <si>
    <t>687238</t>
  </si>
  <si>
    <t>MARILENE ROZA DA SILVA AMARAL</t>
  </si>
  <si>
    <t>65903323634</t>
  </si>
  <si>
    <t>884317</t>
  </si>
  <si>
    <t>LUCILENE PEREIRA</t>
  </si>
  <si>
    <t>03885757605</t>
  </si>
  <si>
    <t>605128</t>
  </si>
  <si>
    <t>REGIANE SANTOS GOMES</t>
  </si>
  <si>
    <t>00522703607</t>
  </si>
  <si>
    <t>1090979</t>
  </si>
  <si>
    <t>ERCILIA NUBIA DA SILVA PARDINHO</t>
  </si>
  <si>
    <t>11487922604</t>
  </si>
  <si>
    <t>646497</t>
  </si>
  <si>
    <t>LAURA ALVARES MARTON RANGEL</t>
  </si>
  <si>
    <t>09629222698</t>
  </si>
  <si>
    <t>76262</t>
  </si>
  <si>
    <t>VERA LUCIA BEJA LIMA</t>
  </si>
  <si>
    <t>84471417649</t>
  </si>
  <si>
    <t>1240</t>
  </si>
  <si>
    <t>VINICIUS ANDRADE GOMES VUOLO</t>
  </si>
  <si>
    <t>06829928605</t>
  </si>
  <si>
    <t>71737</t>
  </si>
  <si>
    <t>MANUELA VIEIRA MANSUR</t>
  </si>
  <si>
    <t>09168199651</t>
  </si>
  <si>
    <t>J FLEX 24H S. - 3ª A 6ª/ 6H DIA T</t>
  </si>
  <si>
    <t>72092</t>
  </si>
  <si>
    <t>MICHAEL BARBOSA PEREIRA</t>
  </si>
  <si>
    <t>08588661616</t>
  </si>
  <si>
    <t>1086174</t>
  </si>
  <si>
    <t>ANGELICA ROSA LEITE</t>
  </si>
  <si>
    <t>10870374680</t>
  </si>
  <si>
    <t>27943</t>
  </si>
  <si>
    <t>ALINE DE LIMA SANTOS DE ARAUJO</t>
  </si>
  <si>
    <t>01283026660</t>
  </si>
  <si>
    <t>1705305</t>
  </si>
  <si>
    <t>132486X</t>
  </si>
  <si>
    <t>EUDILENE SALUSTIANO VILACA</t>
  </si>
  <si>
    <t>81245726668</t>
  </si>
  <si>
    <t>J.FLEX 20H- 3ª 4ª/4H M -5ª/6H M -6ª/6H T</t>
  </si>
  <si>
    <t>11425</t>
  </si>
  <si>
    <t>CLAUDIA LOPES SOUZA</t>
  </si>
  <si>
    <t>02564924689</t>
  </si>
  <si>
    <t>581465</t>
  </si>
  <si>
    <t>LARISSE SANTOS PEREIRA</t>
  </si>
  <si>
    <t>11022858629</t>
  </si>
  <si>
    <t>998198</t>
  </si>
  <si>
    <t>CRIVANYD ROSE DE OLIVEIRA MORATO</t>
  </si>
  <si>
    <t>85130320697</t>
  </si>
  <si>
    <t>02414291</t>
  </si>
  <si>
    <t>PAMELA ADRIANA RODRIGUES</t>
  </si>
  <si>
    <t>12654460673</t>
  </si>
  <si>
    <t>1375483</t>
  </si>
  <si>
    <t>CAMILA PIRES DA LUZ</t>
  </si>
  <si>
    <t>10710525605</t>
  </si>
  <si>
    <t>1662602</t>
  </si>
  <si>
    <t>SIRLEY APARECIDA VIANA</t>
  </si>
  <si>
    <t>03505516694</t>
  </si>
  <si>
    <t>284163</t>
  </si>
  <si>
    <t>ANDAIRA CASTRO FELICIANO</t>
  </si>
  <si>
    <t>09490381640</t>
  </si>
  <si>
    <t>1682076</t>
  </si>
  <si>
    <t>MARILIA GEOVANI SANTOS ROCHA</t>
  </si>
  <si>
    <t>69653801600</t>
  </si>
  <si>
    <t>9156</t>
  </si>
  <si>
    <t>LUCIMAR APARECIDA GONCALVES</t>
  </si>
  <si>
    <t>23751290249</t>
  </si>
  <si>
    <t>238235</t>
  </si>
  <si>
    <t>DIANA CARVALHO NOBREGA</t>
  </si>
  <si>
    <t>06816176677</t>
  </si>
  <si>
    <t>J.FLEX20HS.-3ªA6ª/6,6,2,6HDIA</t>
  </si>
  <si>
    <t>50864</t>
  </si>
  <si>
    <t>ALINE NAYARA LAGE CESARIO</t>
  </si>
  <si>
    <t>08766796610</t>
  </si>
  <si>
    <t>19087</t>
  </si>
  <si>
    <t>CAMILA DE SOUZA CHAGAS</t>
  </si>
  <si>
    <t>10886537665</t>
  </si>
  <si>
    <t>79048</t>
  </si>
  <si>
    <t>FLAVIA CIBELE MOREIRA DA SILVA</t>
  </si>
  <si>
    <t>03340559627</t>
  </si>
  <si>
    <t>024022382</t>
  </si>
  <si>
    <t>DANIELA PAULA TEIXEIRA</t>
  </si>
  <si>
    <t>12909097684</t>
  </si>
  <si>
    <t>50242</t>
  </si>
  <si>
    <t>LISANGELA FERREIRA</t>
  </si>
  <si>
    <t>04638364640</t>
  </si>
  <si>
    <t>90729</t>
  </si>
  <si>
    <t>YARA LACERDA SOUZA LIMA</t>
  </si>
  <si>
    <t>01266991603</t>
  </si>
  <si>
    <t>749259</t>
  </si>
  <si>
    <t>MELISSA VIVIANE DE ASSIS NASCIMENTO</t>
  </si>
  <si>
    <t>04078235654</t>
  </si>
  <si>
    <t>37679</t>
  </si>
  <si>
    <t>ATALIBA JUNIO DA SILVA</t>
  </si>
  <si>
    <t>03401757610</t>
  </si>
  <si>
    <t>14907</t>
  </si>
  <si>
    <t>SILVIA MARIA DRUMOND REZENDE</t>
  </si>
  <si>
    <t>07292594638</t>
  </si>
  <si>
    <t>32182</t>
  </si>
  <si>
    <t>LILIAN CRISTINE FIGUEIREDO ROCHA</t>
  </si>
  <si>
    <t>79839223615</t>
  </si>
  <si>
    <t>18709</t>
  </si>
  <si>
    <t>GLEIDE ALVES DA SILVA</t>
  </si>
  <si>
    <t>02782152629</t>
  </si>
  <si>
    <t>230637</t>
  </si>
  <si>
    <t>GRAZIELLA CAMARA SANTOS LOPES</t>
  </si>
  <si>
    <t>05258252663</t>
  </si>
  <si>
    <t>57604</t>
  </si>
  <si>
    <t>DAVID TOLENTINO DABIEN</t>
  </si>
  <si>
    <t>01308849605</t>
  </si>
  <si>
    <t>011972</t>
  </si>
  <si>
    <t>JULIA VIEIRA DA FONSECA</t>
  </si>
  <si>
    <t>06517321667</t>
  </si>
  <si>
    <t>74788</t>
  </si>
  <si>
    <t>DENIZE CHAVES ARAUJO</t>
  </si>
  <si>
    <t>01537762699</t>
  </si>
  <si>
    <t>1373412</t>
  </si>
  <si>
    <t>132553X</t>
  </si>
  <si>
    <t>FERNANDO SOARES DE OLIVEIRA</t>
  </si>
  <si>
    <t>11842526618</t>
  </si>
  <si>
    <t>81927</t>
  </si>
  <si>
    <t>GIOVANNA MARA DE AGUIAR BORGES</t>
  </si>
  <si>
    <t>01349398675</t>
  </si>
  <si>
    <t>04/24617</t>
  </si>
  <si>
    <t>ISA CECILIA CARVALHO LIMA</t>
  </si>
  <si>
    <t>08120061608</t>
  </si>
  <si>
    <t>47626</t>
  </si>
  <si>
    <t>THANNA AD VINCULA DE PAULA</t>
  </si>
  <si>
    <t>01429963603</t>
  </si>
  <si>
    <t>1384729</t>
  </si>
  <si>
    <t>JUSSARA NYLMA MACEDO DE ASSIS</t>
  </si>
  <si>
    <t>04000405659</t>
  </si>
  <si>
    <t>89040</t>
  </si>
  <si>
    <t>FERNANDA MENDES</t>
  </si>
  <si>
    <t>04252866650</t>
  </si>
  <si>
    <t>5689</t>
  </si>
  <si>
    <t>CINTIA DE AVILA RODRIGUES</t>
  </si>
  <si>
    <t>05679446626</t>
  </si>
  <si>
    <t>471443</t>
  </si>
  <si>
    <t>KEVIM DE SOUSA SANTOS</t>
  </si>
  <si>
    <t>11887857613</t>
  </si>
  <si>
    <t>1427634</t>
  </si>
  <si>
    <t>DANILO CUNHA MEIRELLES</t>
  </si>
  <si>
    <t>11169466613</t>
  </si>
  <si>
    <t>89059</t>
  </si>
  <si>
    <t>ANDREA ALVES FIGUEIREDO</t>
  </si>
  <si>
    <t>86460110620</t>
  </si>
  <si>
    <t>161477</t>
  </si>
  <si>
    <t>ANA MARIA RIBEIRO LIMA</t>
  </si>
  <si>
    <t>64956768672</t>
  </si>
  <si>
    <t>024022385</t>
  </si>
  <si>
    <t>ADRIANA MOREIRA ALVES</t>
  </si>
  <si>
    <t>05392727603</t>
  </si>
  <si>
    <t>J.CÍCLICA 30HS S - 12H DIA  5/17 (12X60)</t>
  </si>
  <si>
    <t>297928</t>
  </si>
  <si>
    <t>ANGELA ANTONIA DOS SANTOS</t>
  </si>
  <si>
    <t>50736337687</t>
  </si>
  <si>
    <t>474452</t>
  </si>
  <si>
    <t>LUCI AZEVEDO QUEIROZ</t>
  </si>
  <si>
    <t>70518653668</t>
  </si>
  <si>
    <t>02406308</t>
  </si>
  <si>
    <t>VANDERSON FERREIRA DE SOUZA</t>
  </si>
  <si>
    <t>82071837649</t>
  </si>
  <si>
    <t>1435871</t>
  </si>
  <si>
    <t>SUELI DE FATIMA DE OLIVEIRA SILVA</t>
  </si>
  <si>
    <t>88195074634</t>
  </si>
  <si>
    <t>1016584</t>
  </si>
  <si>
    <t>ELAINE MARTINS DA COSTA</t>
  </si>
  <si>
    <t>00404924603</t>
  </si>
  <si>
    <t>382807</t>
  </si>
  <si>
    <t>ROSIMARY BORGES FERREIRA</t>
  </si>
  <si>
    <t>79500170663</t>
  </si>
  <si>
    <t>336282</t>
  </si>
  <si>
    <t>ROBSON IAGO TEIXEIRA MOREIRA FROES</t>
  </si>
  <si>
    <t>11752549678</t>
  </si>
  <si>
    <t>75086</t>
  </si>
  <si>
    <t>132598X</t>
  </si>
  <si>
    <t>RODRIGO MARQUES DE CASTRO</t>
  </si>
  <si>
    <t>97226360659</t>
  </si>
  <si>
    <t>232570</t>
  </si>
  <si>
    <t>MARIANA MORAES PACHECO</t>
  </si>
  <si>
    <t>10027849643</t>
  </si>
  <si>
    <t>88806</t>
  </si>
  <si>
    <t>SORAYA PATRICIA RODRIGUES</t>
  </si>
  <si>
    <t>79173683604</t>
  </si>
  <si>
    <t>1711333</t>
  </si>
  <si>
    <t>FRED HENRIQUE SANTOS DE SANTANA</t>
  </si>
  <si>
    <t>02422045626</t>
  </si>
  <si>
    <t>474856</t>
  </si>
  <si>
    <t>132603X</t>
  </si>
  <si>
    <t>PAMELA CATIA DE SOUZA</t>
  </si>
  <si>
    <t>07444851697</t>
  </si>
  <si>
    <t>521300</t>
  </si>
  <si>
    <t>ANDRESA NEINITE NASCIMENTO SILVA</t>
  </si>
  <si>
    <t>04655594683</t>
  </si>
  <si>
    <t>1456334</t>
  </si>
  <si>
    <t>VINICIUS GONCALVES DE PAULA</t>
  </si>
  <si>
    <t>08864001638</t>
  </si>
  <si>
    <t>519530</t>
  </si>
  <si>
    <t>EVA ROSA DE OLIVEIRA</t>
  </si>
  <si>
    <t>02423624603</t>
  </si>
  <si>
    <t>1446482</t>
  </si>
  <si>
    <t>DRIELLE PUJONI AMARAL DE PAULA</t>
  </si>
  <si>
    <t>09101318640</t>
  </si>
  <si>
    <t>16236</t>
  </si>
  <si>
    <t>VITORIA REGINA LEOPOLDINA ROCHA</t>
  </si>
  <si>
    <t>12314667662</t>
  </si>
  <si>
    <t>23687</t>
  </si>
  <si>
    <t>KELLY APARECIDA DE CARVALHO</t>
  </si>
  <si>
    <t>00750160608</t>
  </si>
  <si>
    <t>02410017</t>
  </si>
  <si>
    <t>132620X</t>
  </si>
  <si>
    <t>CLEIDENICE CARDOSO BARBOSA</t>
  </si>
  <si>
    <t>05244387650</t>
  </si>
  <si>
    <t>459235</t>
  </si>
  <si>
    <t>CINTIA MEIRE COSTA</t>
  </si>
  <si>
    <t>05082392654</t>
  </si>
  <si>
    <t>1125064</t>
  </si>
  <si>
    <t>NATALIA DA SILVA GOMES NUNES</t>
  </si>
  <si>
    <t>10522374603</t>
  </si>
  <si>
    <t>1564093</t>
  </si>
  <si>
    <t>FELIPE AUGUSTO RODRIGUES</t>
  </si>
  <si>
    <t>05888167606</t>
  </si>
  <si>
    <t>031712</t>
  </si>
  <si>
    <t>132634X</t>
  </si>
  <si>
    <t>JAIRO WILLIAM FERNANDES ESTEVAO</t>
  </si>
  <si>
    <t>01977726682</t>
  </si>
  <si>
    <t>1682354</t>
  </si>
  <si>
    <t>SONIA CRISTINA SILVA CAMELO</t>
  </si>
  <si>
    <t>82913196691</t>
  </si>
  <si>
    <t>915356</t>
  </si>
  <si>
    <t>ANA CAROLINA DE CASTRO BAHIA DARE</t>
  </si>
  <si>
    <t>01337512605</t>
  </si>
  <si>
    <t>54256</t>
  </si>
  <si>
    <t>JENNIFER DOS SANTOS SILVA</t>
  </si>
  <si>
    <t>31448466865</t>
  </si>
  <si>
    <t>39378</t>
  </si>
  <si>
    <t>BRUNO ABI DIWAN DIAS</t>
  </si>
  <si>
    <t>09447476635</t>
  </si>
  <si>
    <t>88303</t>
  </si>
  <si>
    <t>IRIS OTONI HERMENEGILDO</t>
  </si>
  <si>
    <t>04458949624</t>
  </si>
  <si>
    <t>595072</t>
  </si>
  <si>
    <t>RAQUEL SOUZA CHAVES</t>
  </si>
  <si>
    <t>01233291670</t>
  </si>
  <si>
    <t>1700480</t>
  </si>
  <si>
    <t>DEBORA CAZITA PINTO</t>
  </si>
  <si>
    <t>12102992675</t>
  </si>
  <si>
    <t>1264199</t>
  </si>
  <si>
    <t>CAROLINE ANTONIA PROCOPIO VAZ DE MELO</t>
  </si>
  <si>
    <t>05254266635</t>
  </si>
  <si>
    <t>238139</t>
  </si>
  <si>
    <t>FABIANA MARCELINO DA SILVA</t>
  </si>
  <si>
    <t>11504674600</t>
  </si>
  <si>
    <t>1356585</t>
  </si>
  <si>
    <t>THAIS ALMICO BARRAGAT</t>
  </si>
  <si>
    <t>06426400688</t>
  </si>
  <si>
    <t>60296</t>
  </si>
  <si>
    <t>FABIANA DE FATIMA LOPES</t>
  </si>
  <si>
    <t>07161564662</t>
  </si>
  <si>
    <t>6670</t>
  </si>
  <si>
    <t>LUCINEIA VITAL MOREIRA</t>
  </si>
  <si>
    <t>04718727685</t>
  </si>
  <si>
    <t>1275860</t>
  </si>
  <si>
    <t>ADMILSON PAULO NUNES XAVIER</t>
  </si>
  <si>
    <t>06464692666</t>
  </si>
  <si>
    <t>1706096</t>
  </si>
  <si>
    <t>MARILDA LOPES DE OLIVEIRA</t>
  </si>
  <si>
    <t>97947970653</t>
  </si>
  <si>
    <t>5244</t>
  </si>
  <si>
    <t>132665X</t>
  </si>
  <si>
    <t>SIMONE TAVARES DOS SANTOS</t>
  </si>
  <si>
    <t>71649930682</t>
  </si>
  <si>
    <t>1012585</t>
  </si>
  <si>
    <t>LAYANNE CAROLINE DE SOUZA OLIVEIRA LANNA</t>
  </si>
  <si>
    <t>09496826679</t>
  </si>
  <si>
    <t>1471786</t>
  </si>
  <si>
    <t>ALESSANDRA RIBEIRO ALVES</t>
  </si>
  <si>
    <t>80414648668</t>
  </si>
  <si>
    <t>961823</t>
  </si>
  <si>
    <t>KELLY SILVA DE OLIVEIRA</t>
  </si>
  <si>
    <t>11059113651</t>
  </si>
  <si>
    <t>978059</t>
  </si>
  <si>
    <t>NAYARA LAS CASAS VIEIRA RODRIGUES</t>
  </si>
  <si>
    <t>10799560693</t>
  </si>
  <si>
    <t>200630</t>
  </si>
  <si>
    <t>TIAGO AVELAR ANGELO</t>
  </si>
  <si>
    <t>03973222673</t>
  </si>
  <si>
    <t>FARMACEUTICO BIOQUIMICO MEDICAMENTOS</t>
  </si>
  <si>
    <t>GERÊNCIA DE ASSISTÊNCIA FARMACÊUTICA E INSUMOS ESSENCIAIS</t>
  </si>
  <si>
    <t>19124</t>
  </si>
  <si>
    <t>NATACHA TAMYRES SANTOS FIRMINO</t>
  </si>
  <si>
    <t>07918681681</t>
  </si>
  <si>
    <t>1504060</t>
  </si>
  <si>
    <t>132679X</t>
  </si>
  <si>
    <t>MARCELO MOREIRA RAFAEL</t>
  </si>
  <si>
    <t>00701951613</t>
  </si>
  <si>
    <t>175797</t>
  </si>
  <si>
    <t>MARCELO DE FREITAS PEREIRA</t>
  </si>
  <si>
    <t>04348956600</t>
  </si>
  <si>
    <t>601699</t>
  </si>
  <si>
    <t>ANA CAROLINA GREIS ANTUNES</t>
  </si>
  <si>
    <t>08684828623</t>
  </si>
  <si>
    <t>29672</t>
  </si>
  <si>
    <t>SONIA APARECIDA SANTANA</t>
  </si>
  <si>
    <t>76784096649</t>
  </si>
  <si>
    <t>603149</t>
  </si>
  <si>
    <t>EVELINE DA SILVA LIMA</t>
  </si>
  <si>
    <t>02916145664</t>
  </si>
  <si>
    <t>1095603</t>
  </si>
  <si>
    <t>REGIANE CAETANO RODRIGUES</t>
  </si>
  <si>
    <t>90203089634</t>
  </si>
  <si>
    <t>1060109</t>
  </si>
  <si>
    <t>MARIZA PEREIRA PARDINHO DOS SANTOS</t>
  </si>
  <si>
    <t>04108085639</t>
  </si>
  <si>
    <t>1276799</t>
  </si>
  <si>
    <t>EMELI MONICA DE SOUZA</t>
  </si>
  <si>
    <t>02121865667</t>
  </si>
  <si>
    <t>1714463</t>
  </si>
  <si>
    <t>SUELI ANTONIO DANIEL</t>
  </si>
  <si>
    <t>63798336687</t>
  </si>
  <si>
    <t>846404</t>
  </si>
  <si>
    <t>JULIANA DE LIMA ANDRE</t>
  </si>
  <si>
    <t>40238627896</t>
  </si>
  <si>
    <t>75736</t>
  </si>
  <si>
    <t>132696X</t>
  </si>
  <si>
    <t>BEATRIZ SIMOES GONCALVES</t>
  </si>
  <si>
    <t>01841381675</t>
  </si>
  <si>
    <t>1477392</t>
  </si>
  <si>
    <t>CAIO GUILHERME SILVA</t>
  </si>
  <si>
    <t>11770982612</t>
  </si>
  <si>
    <t>798019</t>
  </si>
  <si>
    <t>ANA MARIA DIAS FERNANDES</t>
  </si>
  <si>
    <t>25078968687</t>
  </si>
  <si>
    <t>459611</t>
  </si>
  <si>
    <t>ADRIANA HENRIQUE DE SOUZA SOARES</t>
  </si>
  <si>
    <t>04013513609</t>
  </si>
  <si>
    <t>3372</t>
  </si>
  <si>
    <t>THAIANI MARQUEZINE CALDEIRA DE MIRANDA COSTA</t>
  </si>
  <si>
    <t>13910281630</t>
  </si>
  <si>
    <t>1437232</t>
  </si>
  <si>
    <t>CAIO MARCELO DE OLIVEIRA EUGENIO</t>
  </si>
  <si>
    <t>11905922663</t>
  </si>
  <si>
    <t>44805</t>
  </si>
  <si>
    <t>CELIO MARQUES MENDES</t>
  </si>
  <si>
    <t>61551104687</t>
  </si>
  <si>
    <t>1415892</t>
  </si>
  <si>
    <t>VIVIANE ROBERTA MARRA</t>
  </si>
  <si>
    <t>03594486664</t>
  </si>
  <si>
    <t>313189</t>
  </si>
  <si>
    <t>132715X</t>
  </si>
  <si>
    <t>ERLON CARLOS VIEIRA</t>
  </si>
  <si>
    <t>03042722643</t>
  </si>
  <si>
    <t>118625</t>
  </si>
  <si>
    <t>DAMARES RODRIGUES DA SILVA</t>
  </si>
  <si>
    <t>04021225692</t>
  </si>
  <si>
    <t>137048</t>
  </si>
  <si>
    <t>GLACE KELE APARECIDA RIBEIRO DE ASSIS</t>
  </si>
  <si>
    <t>09099564643</t>
  </si>
  <si>
    <t>477685</t>
  </si>
  <si>
    <t>JOYCE RIBEIRO DA SILVA MENDES</t>
  </si>
  <si>
    <t>01491759658</t>
  </si>
  <si>
    <t>13693</t>
  </si>
  <si>
    <t>TARCISIO LUCAS ZINATELLI COELHO</t>
  </si>
  <si>
    <t>12455374661</t>
  </si>
  <si>
    <t>57375</t>
  </si>
  <si>
    <t>PATRICIA DAMASCENO GOMES GONCALVES</t>
  </si>
  <si>
    <t>05157969643</t>
  </si>
  <si>
    <t>396613</t>
  </si>
  <si>
    <t>IRIS APARECIDA COSTA MARINHO</t>
  </si>
  <si>
    <t>81756593604</t>
  </si>
  <si>
    <t>784706</t>
  </si>
  <si>
    <t>RAYANE SANTOS DE ASSIS</t>
  </si>
  <si>
    <t>12871590605</t>
  </si>
  <si>
    <t>90891</t>
  </si>
  <si>
    <t>MARIA DO CARMO DE MOURA</t>
  </si>
  <si>
    <t>04658336677</t>
  </si>
  <si>
    <t>749279</t>
  </si>
  <si>
    <t>BETANIA GUEDES CRUZ PORFIRIO</t>
  </si>
  <si>
    <t>06614378686</t>
  </si>
  <si>
    <t>38254</t>
  </si>
  <si>
    <t>132732X</t>
  </si>
  <si>
    <t>ROSA ALEXANDRA DO ROSARIO</t>
  </si>
  <si>
    <t>03243585635</t>
  </si>
  <si>
    <t>411413</t>
  </si>
  <si>
    <t>SHEILA PATRICIA ALVES</t>
  </si>
  <si>
    <t>03121748610</t>
  </si>
  <si>
    <t>599347</t>
  </si>
  <si>
    <t>MICHELLE ANDREZA SOARES</t>
  </si>
  <si>
    <t>06918934627</t>
  </si>
  <si>
    <t>859950</t>
  </si>
  <si>
    <t>NEUSA MARIA RIBEIRO PEREIRA</t>
  </si>
  <si>
    <t>03771545633</t>
  </si>
  <si>
    <t>1031551</t>
  </si>
  <si>
    <t>AMANDA QUELI GOMES MOREIRA</t>
  </si>
  <si>
    <t>03084706646</t>
  </si>
  <si>
    <t>495580</t>
  </si>
  <si>
    <t>SILVANIA BEATRIZ DE SOUZA GOMES</t>
  </si>
  <si>
    <t>00045394601</t>
  </si>
  <si>
    <t>172476</t>
  </si>
  <si>
    <t>SONIA MARA REZENDE COSTA</t>
  </si>
  <si>
    <t>03009326696</t>
  </si>
  <si>
    <t>26425</t>
  </si>
  <si>
    <t>JANICE CONCEICAO DE LIMA GERONIMO</t>
  </si>
  <si>
    <t>61107190649</t>
  </si>
  <si>
    <t xml:space="preserve">089695 </t>
  </si>
  <si>
    <t>132746X</t>
  </si>
  <si>
    <t>LEONARDO DINIZ GUERRA</t>
  </si>
  <si>
    <t>03008283659</t>
  </si>
  <si>
    <t>23389</t>
  </si>
  <si>
    <t>TALITA POUZAS SOARES MARTINS</t>
  </si>
  <si>
    <t>04866065621</t>
  </si>
  <si>
    <t>80471</t>
  </si>
  <si>
    <t>EMILIANE SOARES GONCALVES</t>
  </si>
  <si>
    <t>06615814625</t>
  </si>
  <si>
    <t>686664</t>
  </si>
  <si>
    <t>GISELLE PEREIRA NEVES GUIMARAES</t>
  </si>
  <si>
    <t>04227348617</t>
  </si>
  <si>
    <t>77894</t>
  </si>
  <si>
    <t>ELIANE DE ASSIS ELADIO</t>
  </si>
  <si>
    <t>04200835614</t>
  </si>
  <si>
    <t>28115</t>
  </si>
  <si>
    <t>JULIANA DA SILVA GUEDES</t>
  </si>
  <si>
    <t>05229515627</t>
  </si>
  <si>
    <t>1206767</t>
  </si>
  <si>
    <t>MARLY EGIDIO DA SILVA GOMES</t>
  </si>
  <si>
    <t>16269165865</t>
  </si>
  <si>
    <t>1416896</t>
  </si>
  <si>
    <t>JACQUELINE COSTA SUDARIO</t>
  </si>
  <si>
    <t>00361919654</t>
  </si>
  <si>
    <t>300123</t>
  </si>
  <si>
    <t>JOSIANE ELKE BARBOSA SILVA</t>
  </si>
  <si>
    <t>08808588696</t>
  </si>
  <si>
    <t>470299</t>
  </si>
  <si>
    <t>STEFANI CRISTINA BRITO DO NASCIMENTO</t>
  </si>
  <si>
    <t>07102248695</t>
  </si>
  <si>
    <t>45703</t>
  </si>
  <si>
    <t>THARCILA ANIELE NUNES DIAS</t>
  </si>
  <si>
    <t>85402460230</t>
  </si>
  <si>
    <t>39533</t>
  </si>
  <si>
    <t>SILVANA TORRES</t>
  </si>
  <si>
    <t>94142980610</t>
  </si>
  <si>
    <t>6434</t>
  </si>
  <si>
    <t>GABRIELA LEMOS DE SOUZA</t>
  </si>
  <si>
    <t>12669198643</t>
  </si>
  <si>
    <t>16152003</t>
  </si>
  <si>
    <t>MEIRE DOS SANTOS</t>
  </si>
  <si>
    <t>86495623615</t>
  </si>
  <si>
    <t>1433758</t>
  </si>
  <si>
    <t>SUZANA ALMEIDA TEIXEIRA GOVEIA</t>
  </si>
  <si>
    <t>08405146628</t>
  </si>
  <si>
    <t>1451973</t>
  </si>
  <si>
    <t>ROSANGELA ANDRADE LAURIANO</t>
  </si>
  <si>
    <t>05776484626</t>
  </si>
  <si>
    <t>690177</t>
  </si>
  <si>
    <t>CRISTIANE ALVES VIANA</t>
  </si>
  <si>
    <t>05787764641</t>
  </si>
  <si>
    <t>1413823</t>
  </si>
  <si>
    <t>FLAVIA VAZ DE MELO GUIMARAES</t>
  </si>
  <si>
    <t>10758796633</t>
  </si>
  <si>
    <t>489191</t>
  </si>
  <si>
    <t>CAMILA BRITO DA SILVA</t>
  </si>
  <si>
    <t>04328327690</t>
  </si>
  <si>
    <t>7421</t>
  </si>
  <si>
    <t>FABIO DE MORAIS</t>
  </si>
  <si>
    <t>58473670663</t>
  </si>
  <si>
    <t>515218</t>
  </si>
  <si>
    <t>GLAUCIA OLIVEIRA MARTINS</t>
  </si>
  <si>
    <t>04520493692</t>
  </si>
  <si>
    <t>02408491</t>
  </si>
  <si>
    <t>MARIA ARMELINDA DOS SANTOS CECILIO</t>
  </si>
  <si>
    <t>04330992671</t>
  </si>
  <si>
    <t>578245</t>
  </si>
  <si>
    <t>132780X</t>
  </si>
  <si>
    <t>ELIANE BATISTA DE OLIVEIRA DE FARIA</t>
  </si>
  <si>
    <t>05436886663</t>
  </si>
  <si>
    <t>1195637</t>
  </si>
  <si>
    <t>GIZELE MOREIRA REZENDE</t>
  </si>
  <si>
    <t>03408198632</t>
  </si>
  <si>
    <t>408328</t>
  </si>
  <si>
    <t>LUCIANA MARCIA RODRIGUES DE MELO</t>
  </si>
  <si>
    <t>06051347666</t>
  </si>
  <si>
    <t>1367532</t>
  </si>
  <si>
    <t>ANDREZZA EUNICE MORAES DE BRITO</t>
  </si>
  <si>
    <t>08926144631</t>
  </si>
  <si>
    <t>1491793</t>
  </si>
  <si>
    <t>SAMANTA FERREIRA BRAGA</t>
  </si>
  <si>
    <t>11532537638</t>
  </si>
  <si>
    <t>1187170</t>
  </si>
  <si>
    <t>ENEDINA DA ROCHA BRAGA</t>
  </si>
  <si>
    <t>07916004755</t>
  </si>
  <si>
    <t>189982</t>
  </si>
  <si>
    <t>ALINE ASSIS OLIVEIRA DE SOUZA</t>
  </si>
  <si>
    <t>07348027652</t>
  </si>
  <si>
    <t>210972</t>
  </si>
  <si>
    <t>132794X</t>
  </si>
  <si>
    <t>MARIA ZEMITA FERREIRA DOS SANTOS</t>
  </si>
  <si>
    <t>02855428696</t>
  </si>
  <si>
    <t>1276542</t>
  </si>
  <si>
    <t>MAICOM DA SILVA ROSA</t>
  </si>
  <si>
    <t>06013039623</t>
  </si>
  <si>
    <t>1286392</t>
  </si>
  <si>
    <t>THAIS LIMA DE SOUZA SILVA</t>
  </si>
  <si>
    <t>09653692690</t>
  </si>
  <si>
    <t>967473</t>
  </si>
  <si>
    <t>TAINHLA MAIENA CASCALHO SANTOS</t>
  </si>
  <si>
    <t>10780279603</t>
  </si>
  <si>
    <t>1714720</t>
  </si>
  <si>
    <t>LARISSA LORRANE DE OLIVEIRA CAMPOS</t>
  </si>
  <si>
    <t>12960718631</t>
  </si>
  <si>
    <t>1415829</t>
  </si>
  <si>
    <t>NIVIA CRISTINA QUIRINEU GOMES</t>
  </si>
  <si>
    <t>03913521640</t>
  </si>
  <si>
    <t>654804</t>
  </si>
  <si>
    <t>CLARA BATISTA FIGUEIREDO MARQUES MIRANDA</t>
  </si>
  <si>
    <t>06826175630</t>
  </si>
  <si>
    <t>1457705</t>
  </si>
  <si>
    <t>DANIELE APARECIDA VIEIRA RIBEIRO</t>
  </si>
  <si>
    <t>01347655670</t>
  </si>
  <si>
    <t>342478</t>
  </si>
  <si>
    <t>CLARISSA DAIANA SOARES PADILHA</t>
  </si>
  <si>
    <t>13514850674</t>
  </si>
  <si>
    <t>25409</t>
  </si>
  <si>
    <t>ROBERTA CRISTINA SANTOS DOS REIS RODRIGUES</t>
  </si>
  <si>
    <t>04289015654</t>
  </si>
  <si>
    <t>604271</t>
  </si>
  <si>
    <t>PATRICIA HELENA FLORES</t>
  </si>
  <si>
    <t>03344191667</t>
  </si>
  <si>
    <t>22051</t>
  </si>
  <si>
    <t>ANA LUCIA MOREIRA PESSOA</t>
  </si>
  <si>
    <t>04917951658</t>
  </si>
  <si>
    <t>1411558</t>
  </si>
  <si>
    <t>GILSON COUTINHO FALCAO</t>
  </si>
  <si>
    <t>96143800634</t>
  </si>
  <si>
    <t>1450804</t>
  </si>
  <si>
    <t>REGINA FERREIRA DE JESUS</t>
  </si>
  <si>
    <t>14221062681</t>
  </si>
  <si>
    <t>1455803</t>
  </si>
  <si>
    <t>MARIA DO CARMO DOS ANJOS</t>
  </si>
  <si>
    <t>83863338634</t>
  </si>
  <si>
    <t>414824</t>
  </si>
  <si>
    <t>ANA CAROLINA CERBINO BATISTA</t>
  </si>
  <si>
    <t>06696405658</t>
  </si>
  <si>
    <t>563282</t>
  </si>
  <si>
    <t>MERINEIDE MARIA DOS SANTOS MAIA</t>
  </si>
  <si>
    <t>03094689655</t>
  </si>
  <si>
    <t>203155</t>
  </si>
  <si>
    <t>MARCO TULIO CARVALHO CRISTO REZENDE DOS SANTOS</t>
  </si>
  <si>
    <t>04436366642</t>
  </si>
  <si>
    <t>44208</t>
  </si>
  <si>
    <t>MARIA APARECIDA DIAS DE OLIVEIRA</t>
  </si>
  <si>
    <t>87983478615</t>
  </si>
  <si>
    <t>359988</t>
  </si>
  <si>
    <t>ELAINE ANDRADE FERREIRA</t>
  </si>
  <si>
    <t>03475474603</t>
  </si>
  <si>
    <t>759826</t>
  </si>
  <si>
    <t>132827X</t>
  </si>
  <si>
    <t>SABRINA VALENTIM DE OLIVEIRA</t>
  </si>
  <si>
    <t>06273813329</t>
  </si>
  <si>
    <t>1446490</t>
  </si>
  <si>
    <t>NAIARA DOS SANTOS SOUTO SILVA</t>
  </si>
  <si>
    <t>06741466622</t>
  </si>
  <si>
    <t>885709</t>
  </si>
  <si>
    <t>132830X</t>
  </si>
  <si>
    <t>KATIANE MARTINS DOS SANTOS DIAS</t>
  </si>
  <si>
    <t>01333105665</t>
  </si>
  <si>
    <t>1419165</t>
  </si>
  <si>
    <t>TARCIANE OLIRENE JACINTO SILVA</t>
  </si>
  <si>
    <t>11817484613</t>
  </si>
  <si>
    <t>1367535</t>
  </si>
  <si>
    <t>LUDIMILA ABOLAR VALERIO</t>
  </si>
  <si>
    <t>04399857650</t>
  </si>
  <si>
    <t>1061156</t>
  </si>
  <si>
    <t>TIAGO LUCIO RIBEIRO DA SILVA</t>
  </si>
  <si>
    <t>08415998660</t>
  </si>
  <si>
    <t>1169751</t>
  </si>
  <si>
    <t>CILENE MACHADO GONCALVES</t>
  </si>
  <si>
    <t>03932335619</t>
  </si>
  <si>
    <t>1324777</t>
  </si>
  <si>
    <t>JOSIANE MARCIA DA SILVA</t>
  </si>
  <si>
    <t>06671200688</t>
  </si>
  <si>
    <t>695027</t>
  </si>
  <si>
    <t>VALERIA GOMES DE ALMEIDA</t>
  </si>
  <si>
    <t>06265491679</t>
  </si>
  <si>
    <t>295501</t>
  </si>
  <si>
    <t>132844X</t>
  </si>
  <si>
    <t>WELLERSON WALDIR MARIANO</t>
  </si>
  <si>
    <t>68109288634</t>
  </si>
  <si>
    <t>435492</t>
  </si>
  <si>
    <t>ROSALI MARIA DOS SANTOS SANTOS</t>
  </si>
  <si>
    <t>98231340734</t>
  </si>
  <si>
    <t>173436</t>
  </si>
  <si>
    <t>CARLA ALVES AZEREDO</t>
  </si>
  <si>
    <t>00956536603</t>
  </si>
  <si>
    <t>52097</t>
  </si>
  <si>
    <t>ARTHUR MOISES DE MORAIS VEIGA</t>
  </si>
  <si>
    <t>12563915651</t>
  </si>
  <si>
    <t>52980</t>
  </si>
  <si>
    <t>RODRIGO LEMOS DE AZEVEDO</t>
  </si>
  <si>
    <t>07946332696</t>
  </si>
  <si>
    <t>21776</t>
  </si>
  <si>
    <t>LUCAS NUNES GONCALVES</t>
  </si>
  <si>
    <t>12248374607</t>
  </si>
  <si>
    <t>6006</t>
  </si>
  <si>
    <t>CARLOS ROBERTO DE LIMA</t>
  </si>
  <si>
    <t>40872718620</t>
  </si>
  <si>
    <t>551714</t>
  </si>
  <si>
    <t>ADRIANA CRISTINA DOS SANTOS</t>
  </si>
  <si>
    <t>04516644690</t>
  </si>
  <si>
    <t>1384718</t>
  </si>
  <si>
    <t>AQUILLA SOUZA FRANKLIN FERREIRA</t>
  </si>
  <si>
    <t>08673742684</t>
  </si>
  <si>
    <t>548270</t>
  </si>
  <si>
    <t>MARIA CAROLINA DA MOTA DORNELAS DE FARIA</t>
  </si>
  <si>
    <t>07395241606</t>
  </si>
  <si>
    <t>1460194</t>
  </si>
  <si>
    <t>LUCAS NEZIO DE ARAUJO LOPES RIBEIRO</t>
  </si>
  <si>
    <t>09528249655</t>
  </si>
  <si>
    <t>82048</t>
  </si>
  <si>
    <t>FABIANO CASSANO ARAR</t>
  </si>
  <si>
    <t>03262869180</t>
  </si>
  <si>
    <t>77945</t>
  </si>
  <si>
    <t>ADELIA APARECIDA BATISTA</t>
  </si>
  <si>
    <t>51644860678</t>
  </si>
  <si>
    <t>229939</t>
  </si>
  <si>
    <t>CAIO JULIO CESAR VIEIRA AZEVEDO</t>
  </si>
  <si>
    <t>10111591635</t>
  </si>
  <si>
    <t>89289</t>
  </si>
  <si>
    <t>PEDRO RAFFAEL FARIAS FERREIRA</t>
  </si>
  <si>
    <t>03360570596</t>
  </si>
  <si>
    <t>62294</t>
  </si>
  <si>
    <t>NICOLE PARREIRA DAS CHAGAS</t>
  </si>
  <si>
    <t>12465072692</t>
  </si>
  <si>
    <t>MARILENE RODRIGUES</t>
  </si>
  <si>
    <t>09322109610</t>
  </si>
  <si>
    <t>692295</t>
  </si>
  <si>
    <t>ADELMO PIRES E SILVA</t>
  </si>
  <si>
    <t>88402525687</t>
  </si>
  <si>
    <t>639866</t>
  </si>
  <si>
    <t>ELIZETE DIAS GONCALVES</t>
  </si>
  <si>
    <t>07287063697</t>
  </si>
  <si>
    <t>587599</t>
  </si>
  <si>
    <t>MARINA HORTA AZEVEDO DE CASTRO</t>
  </si>
  <si>
    <t>04573564640</t>
  </si>
  <si>
    <t>45789</t>
  </si>
  <si>
    <t>132889X</t>
  </si>
  <si>
    <t>ERMELINDA MARIA DA SILVA</t>
  </si>
  <si>
    <t>84413905687</t>
  </si>
  <si>
    <t>641230</t>
  </si>
  <si>
    <t>ROSELI CAROLINA SANTOS QUEIROZ</t>
  </si>
  <si>
    <t>01360961666</t>
  </si>
  <si>
    <t>992758</t>
  </si>
  <si>
    <t>132892X</t>
  </si>
  <si>
    <t>VALDIRENE FERREIRA COSTA</t>
  </si>
  <si>
    <t>04452582680</t>
  </si>
  <si>
    <t>1608</t>
  </si>
  <si>
    <t>ANA BARBOSA</t>
  </si>
  <si>
    <t>27832120649</t>
  </si>
  <si>
    <t>1408620</t>
  </si>
  <si>
    <t>CRISTINA APARECIDA BATISTA MODESTINO DE SOUSA</t>
  </si>
  <si>
    <t>03110327619</t>
  </si>
  <si>
    <t>1122942</t>
  </si>
  <si>
    <t>CRISTIANE GRAZIELLE SOARES DE SOUZA</t>
  </si>
  <si>
    <t>07470677674</t>
  </si>
  <si>
    <t>5250</t>
  </si>
  <si>
    <t>ANA PAULA BORGES DA SILVA TORRES</t>
  </si>
  <si>
    <t>04624601696</t>
  </si>
  <si>
    <t>605230</t>
  </si>
  <si>
    <t>KESIA RAYSSA SILVA MEDEIROS</t>
  </si>
  <si>
    <t>12741276617</t>
  </si>
  <si>
    <t>50787</t>
  </si>
  <si>
    <t>ALDA APARECIDA MOTA</t>
  </si>
  <si>
    <t>04104348686</t>
  </si>
  <si>
    <t>544754</t>
  </si>
  <si>
    <t>POLLYANNA ANTUNES COSTA</t>
  </si>
  <si>
    <t>08396804656</t>
  </si>
  <si>
    <t>591921</t>
  </si>
  <si>
    <t>ALCIONE AURELIANA COSTA ELPIDIO</t>
  </si>
  <si>
    <t>05007167657</t>
  </si>
  <si>
    <t>346281</t>
  </si>
  <si>
    <t>132908X</t>
  </si>
  <si>
    <t>TATIANE CHAGAS OLIVEIRA</t>
  </si>
  <si>
    <t>05507474605</t>
  </si>
  <si>
    <t>503062</t>
  </si>
  <si>
    <t>CRISTINA BATISTA DE OLIVEIRA GONCALVES</t>
  </si>
  <si>
    <t>11157128610</t>
  </si>
  <si>
    <t>1423590</t>
  </si>
  <si>
    <t>ANTONIA GERALDA NEPOMUCENO RAMOS</t>
  </si>
  <si>
    <t>70464987687</t>
  </si>
  <si>
    <t>2088</t>
  </si>
  <si>
    <t>132911X</t>
  </si>
  <si>
    <t>PATRICIA DAS MERCES TEIXEIRA</t>
  </si>
  <si>
    <t>04147828604</t>
  </si>
  <si>
    <t>531533</t>
  </si>
  <si>
    <t>SOLANGE MARTINS BENTO DA SILVA</t>
  </si>
  <si>
    <t>58097341620</t>
  </si>
  <si>
    <t>506534</t>
  </si>
  <si>
    <t>CAROLINA SILVA MARCAL</t>
  </si>
  <si>
    <t>05908580686</t>
  </si>
  <si>
    <t>TECNICO EM PROTESE DENTARIA</t>
  </si>
  <si>
    <t>3890</t>
  </si>
  <si>
    <t>MARTA ALVES PEREIRA FROIS</t>
  </si>
  <si>
    <t>03104262608</t>
  </si>
  <si>
    <t>375325</t>
  </si>
  <si>
    <t>LUANA SILVA FERREIRA</t>
  </si>
  <si>
    <t>08134690661</t>
  </si>
  <si>
    <t>766270</t>
  </si>
  <si>
    <t>FERNANDA ARAUJO GOMES</t>
  </si>
  <si>
    <t>06536201604</t>
  </si>
  <si>
    <t>31306</t>
  </si>
  <si>
    <t>SONIA MARIA TEIXEIRA RAMOS</t>
  </si>
  <si>
    <t>00148702660</t>
  </si>
  <si>
    <t>SANDRA RODRIGUES DOS SANTOS LUCAS</t>
  </si>
  <si>
    <t>03469965625</t>
  </si>
  <si>
    <t>301309</t>
  </si>
  <si>
    <t>MONICA DE JESUS COSTA RODRIGUES</t>
  </si>
  <si>
    <t>04241625630</t>
  </si>
  <si>
    <t>980677</t>
  </si>
  <si>
    <t>132925X</t>
  </si>
  <si>
    <t>NATALIA TEIXEIRA FERNANDES</t>
  </si>
  <si>
    <t>10522016600</t>
  </si>
  <si>
    <t>1231387</t>
  </si>
  <si>
    <t>MICHELE BATISTA LAURIANO</t>
  </si>
  <si>
    <t>11215583648</t>
  </si>
  <si>
    <t>1693520</t>
  </si>
  <si>
    <t>CIRLENE SANTANA DE SOUZA</t>
  </si>
  <si>
    <t>06907577607</t>
  </si>
  <si>
    <t>1222987</t>
  </si>
  <si>
    <t>VANDER DOS REIS FRANCA</t>
  </si>
  <si>
    <t>03151147623</t>
  </si>
  <si>
    <t>905567</t>
  </si>
  <si>
    <t>JUCIMARA SOUZA ALVES DE MELO</t>
  </si>
  <si>
    <t>01379735602</t>
  </si>
  <si>
    <t>1456711</t>
  </si>
  <si>
    <t>DANIELA PEREIRA</t>
  </si>
  <si>
    <t>12291643673</t>
  </si>
  <si>
    <t>1544481</t>
  </si>
  <si>
    <t>JAQUELINE MICHELLE COELHO COSTA</t>
  </si>
  <si>
    <t>01432775618</t>
  </si>
  <si>
    <t>834055</t>
  </si>
  <si>
    <t>ADRIANA FERREIRA DINIZ</t>
  </si>
  <si>
    <t>87236982687</t>
  </si>
  <si>
    <t>913000</t>
  </si>
  <si>
    <t>RAISSA APARECIDA ALVES FREITAS</t>
  </si>
  <si>
    <t>12653808641</t>
  </si>
  <si>
    <t>1456287</t>
  </si>
  <si>
    <t>132942X</t>
  </si>
  <si>
    <t>MARLON JOSE DE OLIVEIRA MARTINS</t>
  </si>
  <si>
    <t>05491305600</t>
  </si>
  <si>
    <t>294806</t>
  </si>
  <si>
    <t>ANDERSON FERNANDO DE PAULA NUNES</t>
  </si>
  <si>
    <t>12082327620</t>
  </si>
  <si>
    <t>1446959</t>
  </si>
  <si>
    <t>132956X</t>
  </si>
  <si>
    <t>MAURICIO MOSQUEIRA ANTONIO</t>
  </si>
  <si>
    <t>01778575609</t>
  </si>
  <si>
    <t>20049</t>
  </si>
  <si>
    <t>ADRIANA QUEIROZ SANTANA</t>
  </si>
  <si>
    <t>09581629645</t>
  </si>
  <si>
    <t>1168440</t>
  </si>
  <si>
    <t>MARIANA SANTA BARBARA DE MEDEIROS</t>
  </si>
  <si>
    <t>08282750689</t>
  </si>
  <si>
    <t>77793</t>
  </si>
  <si>
    <t>DILMA SOUZA BERBERT</t>
  </si>
  <si>
    <t>03437828630</t>
  </si>
  <si>
    <t>559043</t>
  </si>
  <si>
    <t>LARISSA CRISTINA DE MORAES</t>
  </si>
  <si>
    <t>09945448633</t>
  </si>
  <si>
    <t>78390</t>
  </si>
  <si>
    <t>PATRICK MACIEL DA SILVA</t>
  </si>
  <si>
    <t>09169438609</t>
  </si>
  <si>
    <t>683396</t>
  </si>
  <si>
    <t>RIVALDA PEREIRA VIEIRA</t>
  </si>
  <si>
    <t>03006308670</t>
  </si>
  <si>
    <t>1455746</t>
  </si>
  <si>
    <t>ADRIANA FATIMA DOS SANTOS</t>
  </si>
  <si>
    <t>04109812658</t>
  </si>
  <si>
    <t>332092</t>
  </si>
  <si>
    <t>VANESSA KARLA COSTA NASCIMENTO NUNES</t>
  </si>
  <si>
    <t>10373515685</t>
  </si>
  <si>
    <t>652685</t>
  </si>
  <si>
    <t>TATIANA VAZ DOS REIS</t>
  </si>
  <si>
    <t>06475030694</t>
  </si>
  <si>
    <t>132160</t>
  </si>
  <si>
    <t>CLEUZA DO NASCIMENTO DE MACEDO</t>
  </si>
  <si>
    <t>05955933646</t>
  </si>
  <si>
    <t>467.311</t>
  </si>
  <si>
    <t>JUSSARA BATISTA ROBERTO</t>
  </si>
  <si>
    <t>12029379697</t>
  </si>
  <si>
    <t>1419502</t>
  </si>
  <si>
    <t>DIANA VIEIRA AMARANTE PIMENTA</t>
  </si>
  <si>
    <t>10346356628</t>
  </si>
  <si>
    <t>J.FLEX20HS.-2ª3ª4ª6ª/4,6,4,6HDIA</t>
  </si>
  <si>
    <t>317126</t>
  </si>
  <si>
    <t>132973X</t>
  </si>
  <si>
    <t>HAMANA CAROLINA MAIA MARREIRO</t>
  </si>
  <si>
    <t>12133077677</t>
  </si>
  <si>
    <t>4844</t>
  </si>
  <si>
    <t>FERNANDO FERNANDES DE ARAUJO VELOSO</t>
  </si>
  <si>
    <t>12368443606</t>
  </si>
  <si>
    <t>0447223</t>
  </si>
  <si>
    <t>DANIELE DA SILVA NASCIMENTO</t>
  </si>
  <si>
    <t>07444837600</t>
  </si>
  <si>
    <t>1051644</t>
  </si>
  <si>
    <t>ALDA REGINA GONZAGA E SILVA</t>
  </si>
  <si>
    <t>48881813653</t>
  </si>
  <si>
    <t>641217</t>
  </si>
  <si>
    <t>NATHALIA MUCCI DANIEL DA SILVA</t>
  </si>
  <si>
    <t>07598213640</t>
  </si>
  <si>
    <t>241169</t>
  </si>
  <si>
    <t>MARIA MARCIA REBELO HORTA</t>
  </si>
  <si>
    <t>01886765626</t>
  </si>
  <si>
    <t>1597583</t>
  </si>
  <si>
    <t>SANTA ALVES DE AZEVEDO</t>
  </si>
  <si>
    <t>03331795607</t>
  </si>
  <si>
    <t>687716</t>
  </si>
  <si>
    <t>ANA MARIA DA SILVA CAETANO</t>
  </si>
  <si>
    <t>05831973611</t>
  </si>
  <si>
    <t>287615</t>
  </si>
  <si>
    <t>KARINA CRISTINA SILVA DE OLIVEIRA</t>
  </si>
  <si>
    <t>13214164660</t>
  </si>
  <si>
    <t>LORENA CRISTINA ALVES DE ASSIS OLIVEIRA</t>
  </si>
  <si>
    <t>09662864644</t>
  </si>
  <si>
    <t>454112</t>
  </si>
  <si>
    <t>ADILA DA CRUZ ALMEIDA</t>
  </si>
  <si>
    <t>09038583630</t>
  </si>
  <si>
    <t>796690</t>
  </si>
  <si>
    <t>132987X</t>
  </si>
  <si>
    <t>MATHEUS DE OLIVEIRA ROCHA</t>
  </si>
  <si>
    <t>09587812654</t>
  </si>
  <si>
    <t>89325</t>
  </si>
  <si>
    <t>MIRELLA NAZARET GONCALVES</t>
  </si>
  <si>
    <t>01490906681</t>
  </si>
  <si>
    <t>357888</t>
  </si>
  <si>
    <t>132990X</t>
  </si>
  <si>
    <t>LILA MARA DOS SANTOS MARCONDES</t>
  </si>
  <si>
    <t>00946679690</t>
  </si>
  <si>
    <t>238337</t>
  </si>
  <si>
    <t>NAYANNE LOPES FIGUEIREDO</t>
  </si>
  <si>
    <t>08334276605</t>
  </si>
  <si>
    <t>266985</t>
  </si>
  <si>
    <t>LORENE CRISTINE DO CARMO XAVIER</t>
  </si>
  <si>
    <t>10419224696</t>
  </si>
  <si>
    <t>1233868</t>
  </si>
  <si>
    <t>TALLYNE TAYNA BARROS LANA</t>
  </si>
  <si>
    <t>08959230685</t>
  </si>
  <si>
    <t>76203</t>
  </si>
  <si>
    <t>ERICA APARECIDA DE ANDRADE</t>
  </si>
  <si>
    <t>01411797671</t>
  </si>
  <si>
    <t>448891</t>
  </si>
  <si>
    <t>RAFAELA EDUARDA BARBOSA SALES</t>
  </si>
  <si>
    <t>01490572619</t>
  </si>
  <si>
    <t>237609</t>
  </si>
  <si>
    <t>JOICE MOURA DA SILVA LIMA</t>
  </si>
  <si>
    <t>01291647635</t>
  </si>
  <si>
    <t>976755</t>
  </si>
  <si>
    <t>MARIA LUCIA ANDRADE SANTOS</t>
  </si>
  <si>
    <t>51031353615</t>
  </si>
  <si>
    <t>396785</t>
  </si>
  <si>
    <t>SABRINA MARTINS FAGUNDES</t>
  </si>
  <si>
    <t>01472050690</t>
  </si>
  <si>
    <t>1427018</t>
  </si>
  <si>
    <t>EDUARDO DA CONCEICAO</t>
  </si>
  <si>
    <t>72437332634</t>
  </si>
  <si>
    <t>737711</t>
  </si>
  <si>
    <t>LORRAYNNE CRISTINA DE ARAUJO ALVES</t>
  </si>
  <si>
    <t>12435922655</t>
  </si>
  <si>
    <t>46722</t>
  </si>
  <si>
    <t>ANDRELINA CAMPOS CASTRO</t>
  </si>
  <si>
    <t>13658124644</t>
  </si>
  <si>
    <t>1457400</t>
  </si>
  <si>
    <t>FERNANDA CRISTINA GOMES DA SILVA</t>
  </si>
  <si>
    <t>05555723660</t>
  </si>
  <si>
    <t>1439380</t>
  </si>
  <si>
    <t>133007X</t>
  </si>
  <si>
    <t>MIRIAN DAS GRACAS PEREIRA</t>
  </si>
  <si>
    <t>92268340678</t>
  </si>
  <si>
    <t>1512322</t>
  </si>
  <si>
    <t>133010X</t>
  </si>
  <si>
    <t>ALEXANDRA SERPA</t>
  </si>
  <si>
    <t>05550576660</t>
  </si>
  <si>
    <t>334083</t>
  </si>
  <si>
    <t>HELENICE FERREIRA DOS SANTOS</t>
  </si>
  <si>
    <t>59886919604</t>
  </si>
  <si>
    <t>1410241</t>
  </si>
  <si>
    <t>PAULO HENRIQUE PIMENTEL SANTOS</t>
  </si>
  <si>
    <t>08757085609</t>
  </si>
  <si>
    <t>57394</t>
  </si>
  <si>
    <t>LARISSA GABRIELE DOS SANTOS</t>
  </si>
  <si>
    <t>01605458627</t>
  </si>
  <si>
    <t>1452343</t>
  </si>
  <si>
    <t>JULIANA ROCHA DOS SANTOS</t>
  </si>
  <si>
    <t>01707783632</t>
  </si>
  <si>
    <t>1365851</t>
  </si>
  <si>
    <t>REJANE LOPES DE QUEIROZ</t>
  </si>
  <si>
    <t>01380335604</t>
  </si>
  <si>
    <t>46107</t>
  </si>
  <si>
    <t>PATRICIA PEREIRA DE SOUZA VAL REIS</t>
  </si>
  <si>
    <t>10274064677</t>
  </si>
  <si>
    <t>1372061</t>
  </si>
  <si>
    <t>JOSIANE APARECIDA ALVES MATIAS DA SILVA</t>
  </si>
  <si>
    <t>04239046637</t>
  </si>
  <si>
    <t>453571</t>
  </si>
  <si>
    <t>133024X</t>
  </si>
  <si>
    <t>LIGIA MARIA PEDRO</t>
  </si>
  <si>
    <t>42226503668</t>
  </si>
  <si>
    <t>1663016</t>
  </si>
  <si>
    <t>MARIA DO SOCORRO GONCALVES DOS SANTOS</t>
  </si>
  <si>
    <t>03210568685</t>
  </si>
  <si>
    <t>233812</t>
  </si>
  <si>
    <t>TEREZINHA NUNES DA SILVA</t>
  </si>
  <si>
    <t>03306036471</t>
  </si>
  <si>
    <t>461944</t>
  </si>
  <si>
    <t>NATHALIA SILVA MIRANDA</t>
  </si>
  <si>
    <t>11813944652</t>
  </si>
  <si>
    <t>465070</t>
  </si>
  <si>
    <t>VANESSA DOS SANTOS</t>
  </si>
  <si>
    <t>10936732652</t>
  </si>
  <si>
    <t>449860</t>
  </si>
  <si>
    <t>LUCIANE DE ALMEIDA OLIVEIRA</t>
  </si>
  <si>
    <t>04313459618</t>
  </si>
  <si>
    <t>890726</t>
  </si>
  <si>
    <t>RODRIGO VASCONCELOS DE CARVALHO</t>
  </si>
  <si>
    <t>03305315652</t>
  </si>
  <si>
    <t>733235</t>
  </si>
  <si>
    <t>DEBORA TIRSA ARAUJO COSTA</t>
  </si>
  <si>
    <t>10154309613</t>
  </si>
  <si>
    <t>43365</t>
  </si>
  <si>
    <t>MARIA APARECIDA DA COSTA</t>
  </si>
  <si>
    <t>73227510600</t>
  </si>
  <si>
    <t>483611</t>
  </si>
  <si>
    <t>BARBARA SANTOS LANNA</t>
  </si>
  <si>
    <t>13760587666</t>
  </si>
  <si>
    <t>1447833</t>
  </si>
  <si>
    <t>CLAUDETE MARIA LOPES TEIXEIRA</t>
  </si>
  <si>
    <t>04705338626</t>
  </si>
  <si>
    <t>240250</t>
  </si>
  <si>
    <t>133041X</t>
  </si>
  <si>
    <t>JOSMILSON DUTRA DE MIRANDA</t>
  </si>
  <si>
    <t>59952989687</t>
  </si>
  <si>
    <t>33484</t>
  </si>
  <si>
    <t>ELIDA VIEIRA DAMACENA SOARES</t>
  </si>
  <si>
    <t>09574464628</t>
  </si>
  <si>
    <t>646822</t>
  </si>
  <si>
    <t>CLARICE CIRINO DO NASCIMENTO</t>
  </si>
  <si>
    <t>06824741698</t>
  </si>
  <si>
    <t>1142424</t>
  </si>
  <si>
    <t>DANIELA VIEIRA FOLGADO</t>
  </si>
  <si>
    <t>12994280612</t>
  </si>
  <si>
    <t>1356607</t>
  </si>
  <si>
    <t>VANESSA ANDRADE COSTA</t>
  </si>
  <si>
    <t>01830831640</t>
  </si>
  <si>
    <t>58793</t>
  </si>
  <si>
    <t>MARIZETE DE ALCANTARA</t>
  </si>
  <si>
    <t>06604586677</t>
  </si>
  <si>
    <t>373055</t>
  </si>
  <si>
    <t>JANAINA DE CASSIA DOS SANTOS OLIVEIRA</t>
  </si>
  <si>
    <t>05011592669</t>
  </si>
  <si>
    <t>822673</t>
  </si>
  <si>
    <t>133055X</t>
  </si>
  <si>
    <t>NEIRE DANIELLE FERREIRA</t>
  </si>
  <si>
    <t>11510564640</t>
  </si>
  <si>
    <t>1704125</t>
  </si>
  <si>
    <t>ELIZABETH DE PAULA MAIA</t>
  </si>
  <si>
    <t>05437255616</t>
  </si>
  <si>
    <t>526516</t>
  </si>
  <si>
    <t>THAIS RAFAEL PINTO</t>
  </si>
  <si>
    <t>08865525673</t>
  </si>
  <si>
    <t>38325</t>
  </si>
  <si>
    <t>JULIANA REGINA MONTEIRO LIMA</t>
  </si>
  <si>
    <t>09052846669</t>
  </si>
  <si>
    <t>299667</t>
  </si>
  <si>
    <t>LORENA CRISTINA MONTEIRO SILVA</t>
  </si>
  <si>
    <t>09560021613</t>
  </si>
  <si>
    <t>1455170</t>
  </si>
  <si>
    <t>JANAINA DE ALMEIDA SOUZA GONCALVES</t>
  </si>
  <si>
    <t>01494087650</t>
  </si>
  <si>
    <t>16585</t>
  </si>
  <si>
    <t>MARCIA MARINHO CHIERICATTI</t>
  </si>
  <si>
    <t>00016784693</t>
  </si>
  <si>
    <t>1445534</t>
  </si>
  <si>
    <t>133072X</t>
  </si>
  <si>
    <t>DIENE FONDA DA SILVA</t>
  </si>
  <si>
    <t>08211657635</t>
  </si>
  <si>
    <t>21397</t>
  </si>
  <si>
    <t>SIMONE PINHEIRO DE OLIVEIRA LIMA</t>
  </si>
  <si>
    <t>01580614620</t>
  </si>
  <si>
    <t>1335296</t>
  </si>
  <si>
    <t>ELIANE MIRANDA DA SILVA</t>
  </si>
  <si>
    <t>02828785645</t>
  </si>
  <si>
    <t>1367098</t>
  </si>
  <si>
    <t>SARA DA SILVA E SILVA</t>
  </si>
  <si>
    <t>90817591672</t>
  </si>
  <si>
    <t>599344</t>
  </si>
  <si>
    <t>IANNE APARECIDA FERREIRA</t>
  </si>
  <si>
    <t>04309461638</t>
  </si>
  <si>
    <t>474958</t>
  </si>
  <si>
    <t>NAIARA BARBOSA DA SILVA ALEXANDRE</t>
  </si>
  <si>
    <t>11418987646</t>
  </si>
  <si>
    <t>1163833</t>
  </si>
  <si>
    <t>POLLYANNA NERY PORTELLA</t>
  </si>
  <si>
    <t>94090947634</t>
  </si>
  <si>
    <t>1427639</t>
  </si>
  <si>
    <t>CAROLINA FIGUEIREDO DA SILVA</t>
  </si>
  <si>
    <t>08102319640</t>
  </si>
  <si>
    <t>604698</t>
  </si>
  <si>
    <t>JAIME ENRIQUE DURAN BUSTAMANTE</t>
  </si>
  <si>
    <t>23788866837</t>
  </si>
  <si>
    <t>83648</t>
  </si>
  <si>
    <t>TARCIA MILANEZ DOS SANTOS</t>
  </si>
  <si>
    <t>06872907673</t>
  </si>
  <si>
    <t>1345868</t>
  </si>
  <si>
    <t>LORENA BARBOSA NUNES DE PAULO</t>
  </si>
  <si>
    <t>12587956633</t>
  </si>
  <si>
    <t>1365853</t>
  </si>
  <si>
    <t>MARCELLO AUGUSTO SILVA DE NORONHA</t>
  </si>
  <si>
    <t>06283290671</t>
  </si>
  <si>
    <t>547892</t>
  </si>
  <si>
    <t>VIVIANE MARIA RABELO ROCHA</t>
  </si>
  <si>
    <t>84009489634</t>
  </si>
  <si>
    <t>23332</t>
  </si>
  <si>
    <t>KARLA CRISTINA FERREIRA DE LIMA</t>
  </si>
  <si>
    <t>06162331679</t>
  </si>
  <si>
    <t>336574</t>
  </si>
  <si>
    <t>ANDREA LEMOS RIBEIRO</t>
  </si>
  <si>
    <t>85252034672</t>
  </si>
  <si>
    <t>603478</t>
  </si>
  <si>
    <t>MARINA YASMIN MOREIRA SILVA</t>
  </si>
  <si>
    <t>07573435622</t>
  </si>
  <si>
    <t>64732</t>
  </si>
  <si>
    <t>JOAO CARLOS GUEDES DA SILVA</t>
  </si>
  <si>
    <t>47336820697</t>
  </si>
  <si>
    <t>1 -RED 12/7:48 -3ª4ª/2M -5ª/2T -6ª/1:48M</t>
  </si>
  <si>
    <t>19692</t>
  </si>
  <si>
    <t>MARIA LUCIA BARBOSA BATISTA</t>
  </si>
  <si>
    <t>40822206668</t>
  </si>
  <si>
    <t>2988</t>
  </si>
  <si>
    <t>CAMILA DO NASCIMENTO GOMES DE CASTRO</t>
  </si>
  <si>
    <t>07962066601</t>
  </si>
  <si>
    <t>1380677</t>
  </si>
  <si>
    <t>AMANDA PEREIRA DE SOUZA BARCELOS</t>
  </si>
  <si>
    <t>08696348605</t>
  </si>
  <si>
    <t>1457399</t>
  </si>
  <si>
    <t>LYSSA MARIA COELHO SANTOS</t>
  </si>
  <si>
    <t>01597853674</t>
  </si>
  <si>
    <t>68010</t>
  </si>
  <si>
    <t>MARIA MADALENA CRUZ ALEIXO</t>
  </si>
  <si>
    <t>41748298615</t>
  </si>
  <si>
    <t>12309</t>
  </si>
  <si>
    <t>133122X</t>
  </si>
  <si>
    <t>PAULA REZENDE BAUMGRATZ</t>
  </si>
  <si>
    <t>09135907622</t>
  </si>
  <si>
    <t>81921</t>
  </si>
  <si>
    <t>GISLEIDE LOPES OLIVEIRA CLARK</t>
  </si>
  <si>
    <t>52557146668</t>
  </si>
  <si>
    <t>830017</t>
  </si>
  <si>
    <t>ALESSANDRA RAMOS COELHO AMORIM</t>
  </si>
  <si>
    <t>97119202634</t>
  </si>
  <si>
    <t>358471</t>
  </si>
  <si>
    <t>ALTAIR ALVES DA ROCHA</t>
  </si>
  <si>
    <t>02754691669</t>
  </si>
  <si>
    <t>604268</t>
  </si>
  <si>
    <t>NAIARA KELLY ANDRADE DO CARMO</t>
  </si>
  <si>
    <t>13456557620</t>
  </si>
  <si>
    <t>698573</t>
  </si>
  <si>
    <t>JORDANIA CARVALHO DA SILVA OLIVEIRA</t>
  </si>
  <si>
    <t>05909375610</t>
  </si>
  <si>
    <t>MARLON MOURA SANTANA</t>
  </si>
  <si>
    <t>06069716612</t>
  </si>
  <si>
    <t>267782</t>
  </si>
  <si>
    <t>133136X</t>
  </si>
  <si>
    <t>ALCIONE MARTINS DE OLIVEIRA CACHEADO</t>
  </si>
  <si>
    <t>03455148662</t>
  </si>
  <si>
    <t>540919</t>
  </si>
  <si>
    <t>GABRIELLE SILVA DE OLIVEIRA</t>
  </si>
  <si>
    <t>14708905696</t>
  </si>
  <si>
    <t>RENATA DE MATOS TEIXEIRA</t>
  </si>
  <si>
    <t>01475869681</t>
  </si>
  <si>
    <t>024021213</t>
  </si>
  <si>
    <t>JULIANA APARECIDA EVANGELISTA ALVES</t>
  </si>
  <si>
    <t>05419710692</t>
  </si>
  <si>
    <t>368380</t>
  </si>
  <si>
    <t>MARINEIDE FRANCISCA DOS SANTOS</t>
  </si>
  <si>
    <t>00375552600</t>
  </si>
  <si>
    <t>1714713</t>
  </si>
  <si>
    <t>TAMARA DOS REIS SILVA ANDRADE</t>
  </si>
  <si>
    <t>11801938652</t>
  </si>
  <si>
    <t>1418429</t>
  </si>
  <si>
    <t>FREDERICO SUDARIO LEAO</t>
  </si>
  <si>
    <t>05179553695</t>
  </si>
  <si>
    <t>117466</t>
  </si>
  <si>
    <t>ANDREIA CRESSILHA PINHEIRO</t>
  </si>
  <si>
    <t>03543266608</t>
  </si>
  <si>
    <t>1148607</t>
  </si>
  <si>
    <t>STEFANY CHRISTIAN GONCALVES CRUZ</t>
  </si>
  <si>
    <t>10102713693</t>
  </si>
  <si>
    <t>1612306</t>
  </si>
  <si>
    <t>ANA LUIZA COUTINHO DE OLIVEIRA</t>
  </si>
  <si>
    <t>12490809679</t>
  </si>
  <si>
    <t>52732</t>
  </si>
  <si>
    <t>LUANA SOARES BENICIO LIMA</t>
  </si>
  <si>
    <t>01254875689</t>
  </si>
  <si>
    <t>54267</t>
  </si>
  <si>
    <t>POLIANA ALVES GOMES</t>
  </si>
  <si>
    <t>01356018602</t>
  </si>
  <si>
    <t>45674</t>
  </si>
  <si>
    <t>J.FLEX20HS.-2ª6ª/4HT-3ª4ª6ªM</t>
  </si>
  <si>
    <t>MARIO ALVES DE OLIVEIRA NETO</t>
  </si>
  <si>
    <t>04259477692</t>
  </si>
  <si>
    <t>71717</t>
  </si>
  <si>
    <t>ISABEL MARIA CRUZ RODRIGUES DOS SANTOS</t>
  </si>
  <si>
    <t>92226426604</t>
  </si>
  <si>
    <t>1453106</t>
  </si>
  <si>
    <t>OTAVIO PRIMO DE ALVARENGA</t>
  </si>
  <si>
    <t>05969260657</t>
  </si>
  <si>
    <t>49447</t>
  </si>
  <si>
    <t>ANTONIO CARLOS MENDES FERNANDES</t>
  </si>
  <si>
    <t>04030969607</t>
  </si>
  <si>
    <t>225468</t>
  </si>
  <si>
    <t>KATIA CAPUTO DE RESENDE OLIVEIRA</t>
  </si>
  <si>
    <t>03082044689</t>
  </si>
  <si>
    <t>371966</t>
  </si>
  <si>
    <t>133167X</t>
  </si>
  <si>
    <t>KELLY DE SOUSA MARQUES</t>
  </si>
  <si>
    <t>38327080814</t>
  </si>
  <si>
    <t>1446401</t>
  </si>
  <si>
    <t>KLEBIO RIBEIRO SILVA DE MARTIN</t>
  </si>
  <si>
    <t>05070918680</t>
  </si>
  <si>
    <t>J.FLEX 20HS - 4H/2ª, 6H/3ª, 4H/4ª, 6H/6ª</t>
  </si>
  <si>
    <t>226295</t>
  </si>
  <si>
    <t>CINTIA FRANCA</t>
  </si>
  <si>
    <t>04324568642</t>
  </si>
  <si>
    <t>262522</t>
  </si>
  <si>
    <t>ROSELI CANDIDA DOS SANTOS</t>
  </si>
  <si>
    <t>05944041692</t>
  </si>
  <si>
    <t>604499</t>
  </si>
  <si>
    <t>ALENI VIANA VALERIO DOS SANTOS</t>
  </si>
  <si>
    <t>08763133652</t>
  </si>
  <si>
    <t>1681501</t>
  </si>
  <si>
    <t>ELISANGELA DA SILVA RODRIGUES DOS SANTOS</t>
  </si>
  <si>
    <t>06567816619</t>
  </si>
  <si>
    <t>1446481</t>
  </si>
  <si>
    <t>MARIA LUCIA DE JESUS SILVA</t>
  </si>
  <si>
    <t>00384407501</t>
  </si>
  <si>
    <t>1230520</t>
  </si>
  <si>
    <t>133184X</t>
  </si>
  <si>
    <t>ADILEIA GOMES NOVATO</t>
  </si>
  <si>
    <t>04923211679</t>
  </si>
  <si>
    <t>459057</t>
  </si>
  <si>
    <t>MARIA ESTELA DE AMORIM</t>
  </si>
  <si>
    <t>74548301615</t>
  </si>
  <si>
    <t>1418047</t>
  </si>
  <si>
    <t>ELIANE MILAGRES LEMOS SIMOES</t>
  </si>
  <si>
    <t>64012808672</t>
  </si>
  <si>
    <t>766260</t>
  </si>
  <si>
    <t>SHIRLEI SIMOES AGOSTINHO</t>
  </si>
  <si>
    <t>04503677624</t>
  </si>
  <si>
    <t>379678</t>
  </si>
  <si>
    <t>ANA ROBERTA PEREIRA LEMOS</t>
  </si>
  <si>
    <t>02223374603</t>
  </si>
  <si>
    <t>1699634</t>
  </si>
  <si>
    <t>VALERIA APARECIDA MANSO GARCIA</t>
  </si>
  <si>
    <t>13540453784</t>
  </si>
  <si>
    <t>1351599</t>
  </si>
  <si>
    <t>RAFAEL DE OLIVEIRA COSTA</t>
  </si>
  <si>
    <t>06934319621</t>
  </si>
  <si>
    <t>13659</t>
  </si>
  <si>
    <t>KEZIA KEREN REIS DE PAULA</t>
  </si>
  <si>
    <t>12065136677</t>
  </si>
  <si>
    <t>54268</t>
  </si>
  <si>
    <t>RAPHAELLE EMILIE VIRGINIE DE AGUIAR MACHADO</t>
  </si>
  <si>
    <t>09453327697</t>
  </si>
  <si>
    <t>75740</t>
  </si>
  <si>
    <t>JAIME VIEIRA DE CARVALHO</t>
  </si>
  <si>
    <t>73187429653</t>
  </si>
  <si>
    <t>242953</t>
  </si>
  <si>
    <t>133198X</t>
  </si>
  <si>
    <t>PATRICIA REZENDE GONCALVES</t>
  </si>
  <si>
    <t>01294515683</t>
  </si>
  <si>
    <t>416445</t>
  </si>
  <si>
    <t>FERNANDA LORRAINE MIRANDA CRUZ</t>
  </si>
  <si>
    <t>13113514690</t>
  </si>
  <si>
    <t>596689</t>
  </si>
  <si>
    <t>FERNANDA SONIA DIAS DOS ANJOS PEREIRA MARINHO</t>
  </si>
  <si>
    <t>06324671690</t>
  </si>
  <si>
    <t>1112001</t>
  </si>
  <si>
    <t>133203X</t>
  </si>
  <si>
    <t>JUSSARA FREITAS DE SOUZA</t>
  </si>
  <si>
    <t>66552486634</t>
  </si>
  <si>
    <t>024020955</t>
  </si>
  <si>
    <t>MARIA MARTA DOS SANTOS</t>
  </si>
  <si>
    <t>74861263620</t>
  </si>
  <si>
    <t>REGIANE ALMEIDA MARTINS</t>
  </si>
  <si>
    <t>13421771693</t>
  </si>
  <si>
    <t>1585903</t>
  </si>
  <si>
    <t>ANDREIA CARVALHO MONTANARI</t>
  </si>
  <si>
    <t>08916311608</t>
  </si>
  <si>
    <t>39342</t>
  </si>
  <si>
    <t>FABRICIO ROSADO AZEVEDO</t>
  </si>
  <si>
    <t>06712172675</t>
  </si>
  <si>
    <t>02412742</t>
  </si>
  <si>
    <t>MONICA LIMA DE OLIVEIRA</t>
  </si>
  <si>
    <t>04100223650</t>
  </si>
  <si>
    <t>573348</t>
  </si>
  <si>
    <t>DRIELLE RITIANE NOGUEIRA RIBEIRO</t>
  </si>
  <si>
    <t>08625577636</t>
  </si>
  <si>
    <t>34769</t>
  </si>
  <si>
    <t>ANA LUIZA SANTOS VIEIRA</t>
  </si>
  <si>
    <t>03122936666</t>
  </si>
  <si>
    <t>1377630</t>
  </si>
  <si>
    <t>ITALO HENRIQUE VIEGAS MAFALDO</t>
  </si>
  <si>
    <t>01622849698</t>
  </si>
  <si>
    <t>43239</t>
  </si>
  <si>
    <t>133217X</t>
  </si>
  <si>
    <t>MARIA DAS DORES URSINO DA SILVA MARTINS</t>
  </si>
  <si>
    <t>56333757691</t>
  </si>
  <si>
    <t>1383949</t>
  </si>
  <si>
    <t>TAILAN HENRIQUE OLIVEIRA SOUTO</t>
  </si>
  <si>
    <t>09554494645</t>
  </si>
  <si>
    <t>1176668</t>
  </si>
  <si>
    <t>133220X</t>
  </si>
  <si>
    <t>HIRBIA GIL DOS SANTOS</t>
  </si>
  <si>
    <t>07569390628</t>
  </si>
  <si>
    <t>1417418</t>
  </si>
  <si>
    <t>CAMILA SILVEIRA DIAS</t>
  </si>
  <si>
    <t>08644762648</t>
  </si>
  <si>
    <t>1254646</t>
  </si>
  <si>
    <t>VIVIANE MACIEL DA SILVA OLIVEIRA</t>
  </si>
  <si>
    <t>11383824690</t>
  </si>
  <si>
    <t>1433146</t>
  </si>
  <si>
    <t>BRENNER EDUARDO ELIAS DA CRUZ</t>
  </si>
  <si>
    <t>11337035696</t>
  </si>
  <si>
    <t>ADRIANA APARECIDA FERNANDES BARROS</t>
  </si>
  <si>
    <t>05533567631</t>
  </si>
  <si>
    <t>576912</t>
  </si>
  <si>
    <t>NELI CARDOSO DE OLIVEIRA</t>
  </si>
  <si>
    <t>03784411673</t>
  </si>
  <si>
    <t>1368670</t>
  </si>
  <si>
    <t>JUCILEIA VIEIRA SILVA</t>
  </si>
  <si>
    <t>05663740643</t>
  </si>
  <si>
    <t>1335698</t>
  </si>
  <si>
    <t>133234X</t>
  </si>
  <si>
    <t>TAIS CRISTIANA BLANCO LACERDA</t>
  </si>
  <si>
    <t>09978180699</t>
  </si>
  <si>
    <t>53095</t>
  </si>
  <si>
    <t>ELISA LIMA E SILVA</t>
  </si>
  <si>
    <t>09797441644</t>
  </si>
  <si>
    <t>490277</t>
  </si>
  <si>
    <t>TANIA MARCIA COSTA DE ALMEIDA</t>
  </si>
  <si>
    <t>07028960633</t>
  </si>
  <si>
    <t>5327</t>
  </si>
  <si>
    <t>RENATA ALVES DA SILVA</t>
  </si>
  <si>
    <t>02462337610</t>
  </si>
  <si>
    <t>1464306</t>
  </si>
  <si>
    <t>LUDMILA RODRIGUES DA SILVA</t>
  </si>
  <si>
    <t>14340940658</t>
  </si>
  <si>
    <t>GETULIO CARLOS VALADARES</t>
  </si>
  <si>
    <t>69103801691</t>
  </si>
  <si>
    <t>1444056</t>
  </si>
  <si>
    <t>THAYSLAINE AGDA ALVES</t>
  </si>
  <si>
    <t>01997806681</t>
  </si>
  <si>
    <t>1407591</t>
  </si>
  <si>
    <t>RENATA MARIA COSTA</t>
  </si>
  <si>
    <t>04498730640</t>
  </si>
  <si>
    <t>617298</t>
  </si>
  <si>
    <t>133248X</t>
  </si>
  <si>
    <t>POLIANA ORNELAS DA SILVA</t>
  </si>
  <si>
    <t>12968263684</t>
  </si>
  <si>
    <t>1384664</t>
  </si>
  <si>
    <t>RAQUEL DE JESUS ALVES</t>
  </si>
  <si>
    <t>02839276666</t>
  </si>
  <si>
    <t>581676</t>
  </si>
  <si>
    <t>133251X</t>
  </si>
  <si>
    <t>DEYSE DA SILVA SOUZA</t>
  </si>
  <si>
    <t>00145155633</t>
  </si>
  <si>
    <t>687630</t>
  </si>
  <si>
    <t>LAURA PEREIRA DE AZEVEDO ALVES MARTINS</t>
  </si>
  <si>
    <t>01929920156</t>
  </si>
  <si>
    <t>53580</t>
  </si>
  <si>
    <t>STEFFANI FERNANDA DOS REIS DE OLIVEIRA</t>
  </si>
  <si>
    <t>09754647607</t>
  </si>
  <si>
    <t>1360939</t>
  </si>
  <si>
    <t>DEBORA DOS SANTOS GOMES</t>
  </si>
  <si>
    <t>11341894606</t>
  </si>
  <si>
    <t>1358685</t>
  </si>
  <si>
    <t>USTANY SANTOS BRAZ</t>
  </si>
  <si>
    <t>13209153612</t>
  </si>
  <si>
    <t>1463096</t>
  </si>
  <si>
    <t>MARIZETE GOMES DE SOUZA</t>
  </si>
  <si>
    <t>04372455607</t>
  </si>
  <si>
    <t>90996</t>
  </si>
  <si>
    <t>SHIRLEY AMARAL DA SILVA</t>
  </si>
  <si>
    <t>00826428690</t>
  </si>
  <si>
    <t>1360913</t>
  </si>
  <si>
    <t>ANDRE ALVES ELIAS</t>
  </si>
  <si>
    <t>01661811531</t>
  </si>
  <si>
    <t>53314</t>
  </si>
  <si>
    <t>DIULY EMILY MENDES DOS SANTOS</t>
  </si>
  <si>
    <t>01532072139</t>
  </si>
  <si>
    <t>87370</t>
  </si>
  <si>
    <t>FRANCIELE SANTOS FERREIRA DOMINGUES</t>
  </si>
  <si>
    <t>11002810612</t>
  </si>
  <si>
    <t>1281383</t>
  </si>
  <si>
    <t>JANAINE FERREIRA CAPANEMA</t>
  </si>
  <si>
    <t>10946957690</t>
  </si>
  <si>
    <t>82228</t>
  </si>
  <si>
    <t>LOUIZE CAROLINE FERREIRA MARTINS</t>
  </si>
  <si>
    <t>10352758643</t>
  </si>
  <si>
    <t>14894</t>
  </si>
  <si>
    <t>ROBERTA DE QUEIROZ DIMAS</t>
  </si>
  <si>
    <t>05620114635</t>
  </si>
  <si>
    <t>BRUNA RIBEIRO DOS REIS</t>
  </si>
  <si>
    <t>13269149603</t>
  </si>
  <si>
    <t>1378420</t>
  </si>
  <si>
    <t>TANIA LIDIA DE MOURA GOMES</t>
  </si>
  <si>
    <t>09513025667</t>
  </si>
  <si>
    <t>1455804</t>
  </si>
  <si>
    <t>LUCIA ROBERTA MOREIRA MEDEIROS</t>
  </si>
  <si>
    <t>04092867611</t>
  </si>
  <si>
    <t>1456712</t>
  </si>
  <si>
    <t>RAMON SANTOS SOUSA</t>
  </si>
  <si>
    <t>08162296603</t>
  </si>
  <si>
    <t>221422</t>
  </si>
  <si>
    <t>BARBARA VIEIRA SOUTO</t>
  </si>
  <si>
    <t>08470410695</t>
  </si>
  <si>
    <t>41898</t>
  </si>
  <si>
    <t>ADRIANE DAS GRACAS OLIVEIRA BRAGA</t>
  </si>
  <si>
    <t>82072639620</t>
  </si>
  <si>
    <t>133279X</t>
  </si>
  <si>
    <t>WELERSON RENATO COSTA DE CIQUEIRA</t>
  </si>
  <si>
    <t>01430053674</t>
  </si>
  <si>
    <t>449393</t>
  </si>
  <si>
    <t>ELIZANGELA PEREIRA DOS SANTOS</t>
  </si>
  <si>
    <t>10106500686</t>
  </si>
  <si>
    <t>1460184</t>
  </si>
  <si>
    <t>RAQUEL CRISTINA GOMES DE OLIVEIRA</t>
  </si>
  <si>
    <t>07147377630</t>
  </si>
  <si>
    <t>587370</t>
  </si>
  <si>
    <t>VILMA DE OLIVEIRA MAGALHAES</t>
  </si>
  <si>
    <t>97132373668</t>
  </si>
  <si>
    <t>311133</t>
  </si>
  <si>
    <t>BEATRIZ SOARES RIBEIRO</t>
  </si>
  <si>
    <t>62512668649</t>
  </si>
  <si>
    <t>398819</t>
  </si>
  <si>
    <t>CRISTINA FERNANDES BRAGA</t>
  </si>
  <si>
    <t>02745972685</t>
  </si>
  <si>
    <t>24884</t>
  </si>
  <si>
    <t>POLLYANA BATISTA MOREIRA</t>
  </si>
  <si>
    <t>07749080686</t>
  </si>
  <si>
    <t>1442605</t>
  </si>
  <si>
    <t>GABRIELLA NORONHA FROIS</t>
  </si>
  <si>
    <t>09889420627</t>
  </si>
  <si>
    <t>71050</t>
  </si>
  <si>
    <t>133296X</t>
  </si>
  <si>
    <t>ANA BEATRIZ DORINATO PEREIRA NETO</t>
  </si>
  <si>
    <t>09452186640</t>
  </si>
  <si>
    <t>691190</t>
  </si>
  <si>
    <t>ANA LUIZA RODRIGUES MACIEL LOPES</t>
  </si>
  <si>
    <t>01666319651</t>
  </si>
  <si>
    <t>LAIS GOMES DOS SANTOS</t>
  </si>
  <si>
    <t>13384900600</t>
  </si>
  <si>
    <t>1399586</t>
  </si>
  <si>
    <t>133301X</t>
  </si>
  <si>
    <t>LIDIANE APARECIDA DE SENA</t>
  </si>
  <si>
    <t>07486010666</t>
  </si>
  <si>
    <t>1412437</t>
  </si>
  <si>
    <t>MARCIA DO SOCORRO WARISS DE ARAUJO</t>
  </si>
  <si>
    <t>23617578268</t>
  </si>
  <si>
    <t>26326</t>
  </si>
  <si>
    <t>FELIPE AUGUSTO BARROS DISCACCIATI</t>
  </si>
  <si>
    <t>08727871681</t>
  </si>
  <si>
    <t>67894</t>
  </si>
  <si>
    <t>LUANNE PRISCILA PEREIRA AVELAR SANTOS</t>
  </si>
  <si>
    <t>11792632606</t>
  </si>
  <si>
    <t>50378</t>
  </si>
  <si>
    <t>PATRICIA MARES DE OLIVEIRA</t>
  </si>
  <si>
    <t>12869246692</t>
  </si>
  <si>
    <t>1465160</t>
  </si>
  <si>
    <t>JAQUELINE PAULA MORAES</t>
  </si>
  <si>
    <t>85406325604</t>
  </si>
  <si>
    <t>309475</t>
  </si>
  <si>
    <t>MARIANE GUEDES GOUVEA</t>
  </si>
  <si>
    <t>01484848675</t>
  </si>
  <si>
    <t>34079</t>
  </si>
  <si>
    <t>RAFAELA ASSUNCAO TOLEDO</t>
  </si>
  <si>
    <t>08176211648</t>
  </si>
  <si>
    <t>263590</t>
  </si>
  <si>
    <t>THIAGO MARTINS MAIA</t>
  </si>
  <si>
    <t>13370206641</t>
  </si>
  <si>
    <t>1719621</t>
  </si>
  <si>
    <t>133315X</t>
  </si>
  <si>
    <t>WEVERDSTON CORREA DE CASTRO HENRIQUES</t>
  </si>
  <si>
    <t>11244618683</t>
  </si>
  <si>
    <t>48573</t>
  </si>
  <si>
    <t>SILVIA MOURA DOS SANTOS</t>
  </si>
  <si>
    <t>03873300621</t>
  </si>
  <si>
    <t>LUCILEIA MAGALHAES DA SILVA</t>
  </si>
  <si>
    <t>00357076664</t>
  </si>
  <si>
    <t>1366631</t>
  </si>
  <si>
    <t>CYNTHIA LUCIANE ALVES</t>
  </si>
  <si>
    <t>03339464642</t>
  </si>
  <si>
    <t>426413</t>
  </si>
  <si>
    <t>CLEUZA CUSTODIO DA SILVA</t>
  </si>
  <si>
    <t>01411525671</t>
  </si>
  <si>
    <t>1417413</t>
  </si>
  <si>
    <t>NUZA PEDROSO BATISTA SANTOS</t>
  </si>
  <si>
    <t>01338971689</t>
  </si>
  <si>
    <t>1492650</t>
  </si>
  <si>
    <t>ANA LUIZA DOS REIS</t>
  </si>
  <si>
    <t>08663465629</t>
  </si>
  <si>
    <t>558044</t>
  </si>
  <si>
    <t>DEBORA TAINA PEREIRA ALVES</t>
  </si>
  <si>
    <t>02243607603</t>
  </si>
  <si>
    <t>1540772</t>
  </si>
  <si>
    <t>ELISA BRASIL DA COSTA FIGUEIREDO</t>
  </si>
  <si>
    <t>11073459608</t>
  </si>
  <si>
    <t>82162</t>
  </si>
  <si>
    <t>ANA MARIA MENDONCA SOUZA</t>
  </si>
  <si>
    <t>15627981709</t>
  </si>
  <si>
    <t>1451475</t>
  </si>
  <si>
    <t>133329X</t>
  </si>
  <si>
    <t>STEFANNI DE TARCIA LEMOS DE FREITAS</t>
  </si>
  <si>
    <t>11455673633</t>
  </si>
  <si>
    <t>1182383</t>
  </si>
  <si>
    <t>EDIVANA ALVES CORDEIRO</t>
  </si>
  <si>
    <t>11313622680</t>
  </si>
  <si>
    <t>456615</t>
  </si>
  <si>
    <t>133332X</t>
  </si>
  <si>
    <t>DIEGO RODRIGO GONCALVES DOS SANTOS</t>
  </si>
  <si>
    <t>01952093627</t>
  </si>
  <si>
    <t>649140</t>
  </si>
  <si>
    <t>FERNANDA MARGARETE MARTINS PAULA</t>
  </si>
  <si>
    <t>01348429607</t>
  </si>
  <si>
    <t>108395</t>
  </si>
  <si>
    <t xml:space="preserve">VALQUIRIA APARECIDA LIMA DE SOUSA PEREIRA </t>
  </si>
  <si>
    <t>11924930609</t>
  </si>
  <si>
    <t>1380610</t>
  </si>
  <si>
    <t>RODRIGO DE SOUZA DIAS</t>
  </si>
  <si>
    <t>08836275664</t>
  </si>
  <si>
    <t>56892</t>
  </si>
  <si>
    <t>DANIELA LIMA CAIRES ALUOTTO</t>
  </si>
  <si>
    <t>06306920684</t>
  </si>
  <si>
    <t>65076</t>
  </si>
  <si>
    <t>CAIO HAGE CHAHINE KUBRUSLY</t>
  </si>
  <si>
    <t>09135500603</t>
  </si>
  <si>
    <t>77883</t>
  </si>
  <si>
    <t>CARLA MARTINS DA SILVA</t>
  </si>
  <si>
    <t>05803130699</t>
  </si>
  <si>
    <t>1388112</t>
  </si>
  <si>
    <t>DANIELE CRISTINA ARAUJO MAIA</t>
  </si>
  <si>
    <t>01532035608</t>
  </si>
  <si>
    <t>506720</t>
  </si>
  <si>
    <t>FABIANA DE PAULA SILVA</t>
  </si>
  <si>
    <t>06330477671</t>
  </si>
  <si>
    <t>512437</t>
  </si>
  <si>
    <t>133346X</t>
  </si>
  <si>
    <t>MARISNETE GONCALVES DE OLIVEIRA</t>
  </si>
  <si>
    <t>07529502662</t>
  </si>
  <si>
    <t>1453127</t>
  </si>
  <si>
    <t>FLAVIA PEREIRA CLEMENTE</t>
  </si>
  <si>
    <t>63570939120</t>
  </si>
  <si>
    <t>1427037</t>
  </si>
  <si>
    <t>JUSSARA DE BASTOS BARBOSA PEREIRA</t>
  </si>
  <si>
    <t>91192013620</t>
  </si>
  <si>
    <t>1721113</t>
  </si>
  <si>
    <t>DEBORA PAULA MARTINS DA SILVA</t>
  </si>
  <si>
    <t>01999065646</t>
  </si>
  <si>
    <t>1436593</t>
  </si>
  <si>
    <t>MARINA PEREIRA DE SOUZA</t>
  </si>
  <si>
    <t>04117446665</t>
  </si>
  <si>
    <t>45890</t>
  </si>
  <si>
    <t>FLAVIA APARECIDA HENRIQUE GASPAR</t>
  </si>
  <si>
    <t>10133469638</t>
  </si>
  <si>
    <t>1654763</t>
  </si>
  <si>
    <t>PAULA GABRIELE MARES RABELO SOARES</t>
  </si>
  <si>
    <t>11142859606</t>
  </si>
  <si>
    <t>1463427</t>
  </si>
  <si>
    <t>FLAVIA ESTEFANIA VICTOR PEREIRA</t>
  </si>
  <si>
    <t>07980122690</t>
  </si>
  <si>
    <t>1460186</t>
  </si>
  <si>
    <t xml:space="preserve">THIAGO DUTRA ALVES </t>
  </si>
  <si>
    <t>12238356690</t>
  </si>
  <si>
    <t>034983</t>
  </si>
  <si>
    <t>LAIZA CRISTINA FARIA DIAS</t>
  </si>
  <si>
    <t>10686199618</t>
  </si>
  <si>
    <t>85613</t>
  </si>
  <si>
    <t>IZAMAR DOMINGOS DA SILVA</t>
  </si>
  <si>
    <t>61443891649</t>
  </si>
  <si>
    <t>1399086</t>
  </si>
  <si>
    <t>133363X</t>
  </si>
  <si>
    <t>JULIANA MARTINS NUNES</t>
  </si>
  <si>
    <t>06783745627</t>
  </si>
  <si>
    <t>397112</t>
  </si>
  <si>
    <t>ANA PAULA GOMES PINTO</t>
  </si>
  <si>
    <t>04582635679</t>
  </si>
  <si>
    <t>1722982</t>
  </si>
  <si>
    <t>ANNA LUIZA MIGUEL</t>
  </si>
  <si>
    <t>16092748657</t>
  </si>
  <si>
    <t>1722399</t>
  </si>
  <si>
    <t>133377X</t>
  </si>
  <si>
    <t>JULIANA SILVA MAGALHAES MARQUES</t>
  </si>
  <si>
    <t>03690906679</t>
  </si>
  <si>
    <t>VANILVA CARDOSO RAMOS</t>
  </si>
  <si>
    <t>95962093615</t>
  </si>
  <si>
    <t>5805</t>
  </si>
  <si>
    <t>133380X</t>
  </si>
  <si>
    <t>ALEXSANDRA DA SILVA SOUZA E SILVA</t>
  </si>
  <si>
    <t>04300535680</t>
  </si>
  <si>
    <t>1080644</t>
  </si>
  <si>
    <t>BRUNA LUISA DIAS</t>
  </si>
  <si>
    <t>10881545651</t>
  </si>
  <si>
    <t>601373</t>
  </si>
  <si>
    <t>J.FLEX20HS.-2ª5ª6ª/4HM-3ª4ª/4HT</t>
  </si>
  <si>
    <t>NATHALIA CRISTINA ALVES DA COSTA</t>
  </si>
  <si>
    <t>08872515602</t>
  </si>
  <si>
    <t>J.FLEX20HS.-2ª/4HM-3ªA6ª/4HT</t>
  </si>
  <si>
    <t>26160</t>
  </si>
  <si>
    <t>LILIAN BEATRIZ DE MOLINA FERNANDES MOROUCO</t>
  </si>
  <si>
    <t>06022205646</t>
  </si>
  <si>
    <t>56837</t>
  </si>
  <si>
    <t>LUCIANA CARVALHO HORTA</t>
  </si>
  <si>
    <t>05458812697</t>
  </si>
  <si>
    <t>070157</t>
  </si>
  <si>
    <t>LAYSSA FERREIRA ANTUNES</t>
  </si>
  <si>
    <t>14817201630</t>
  </si>
  <si>
    <t>1637242</t>
  </si>
  <si>
    <t>JUNIA APARECIDA DE MIRANDA</t>
  </si>
  <si>
    <t>00008300623</t>
  </si>
  <si>
    <t>1121344</t>
  </si>
  <si>
    <t>MARIA DA PENHA PEREIRA DE SOUZA</t>
  </si>
  <si>
    <t>03343136603</t>
  </si>
  <si>
    <t>1190103</t>
  </si>
  <si>
    <t>RAFAEL SANTOS</t>
  </si>
  <si>
    <t>12637477601</t>
  </si>
  <si>
    <t>1079826</t>
  </si>
  <si>
    <t>CAMILA GOMES DE PAULA</t>
  </si>
  <si>
    <t>10155728636</t>
  </si>
  <si>
    <t>271121</t>
  </si>
  <si>
    <t>FERNANDA ALVES DE CASTRO</t>
  </si>
  <si>
    <t>06469517692</t>
  </si>
  <si>
    <t>357388</t>
  </si>
  <si>
    <t>DANIELLE ALVES FARIA PARREIRAS</t>
  </si>
  <si>
    <t>09891599655</t>
  </si>
  <si>
    <t>J.FLEX20HS.-2ª4ª/4HT-3ª5ª6ª/4HM</t>
  </si>
  <si>
    <t>9315</t>
  </si>
  <si>
    <t>TATIANE ARRUDA VILLARROEL</t>
  </si>
  <si>
    <t>38045072806</t>
  </si>
  <si>
    <t>22523</t>
  </si>
  <si>
    <t>LUIZ FERNANDO RIBEIRO MONTE</t>
  </si>
  <si>
    <t>08789905695</t>
  </si>
  <si>
    <t>60408</t>
  </si>
  <si>
    <t>NUALA MARCELA BARBOZA GOUVEA MESQUITA</t>
  </si>
  <si>
    <t>06928039639</t>
  </si>
  <si>
    <t>950792</t>
  </si>
  <si>
    <t>VANESSA MENDES FERREIRA</t>
  </si>
  <si>
    <t>06048183607</t>
  </si>
  <si>
    <t>481608</t>
  </si>
  <si>
    <t>ROBERTO MAGALHAES DE CAUX BARROS</t>
  </si>
  <si>
    <t>01399943600</t>
  </si>
  <si>
    <t>80902</t>
  </si>
  <si>
    <t>ANA LUIZA MARQUES BRAGA</t>
  </si>
  <si>
    <t>11538251639</t>
  </si>
  <si>
    <t>83744</t>
  </si>
  <si>
    <t>ELAINE SANTOS PAIXAO</t>
  </si>
  <si>
    <t>03912317585</t>
  </si>
  <si>
    <t>1446962</t>
  </si>
  <si>
    <t>ALIBIA EMANOELLE DE PAULA PESSANHA</t>
  </si>
  <si>
    <t>11489433660</t>
  </si>
  <si>
    <t>1463070</t>
  </si>
  <si>
    <t>133413X</t>
  </si>
  <si>
    <t>JANAINA APARECIDA DE OLIVEIRA</t>
  </si>
  <si>
    <t>05237900666</t>
  </si>
  <si>
    <t>471170</t>
  </si>
  <si>
    <t>JANAINA DO AMPARO BARBOZA JOAQUIM</t>
  </si>
  <si>
    <t>11708105603</t>
  </si>
  <si>
    <t>1561585</t>
  </si>
  <si>
    <t>ALICE EMANUELA CALDEIRA DA SILVA</t>
  </si>
  <si>
    <t>14514033642</t>
  </si>
  <si>
    <t>GEIS MARCIA RODRIGUES DE SOUZA</t>
  </si>
  <si>
    <t>01777552702</t>
  </si>
  <si>
    <t>FARMACIA REGIONAL VENDA NOVA</t>
  </si>
  <si>
    <t>GUILHERME DUQUE SATHLER VASCONCELOS</t>
  </si>
  <si>
    <t>11418324612</t>
  </si>
  <si>
    <t>85559</t>
  </si>
  <si>
    <t>ZURAC GUIMARAES DOS SANTOS NICOLAU</t>
  </si>
  <si>
    <t>03461772607</t>
  </si>
  <si>
    <t>1373287</t>
  </si>
  <si>
    <t>JOSIMARA ARAUJO LIBERATO</t>
  </si>
  <si>
    <t>10912434686</t>
  </si>
  <si>
    <t>87936</t>
  </si>
  <si>
    <t>133427X</t>
  </si>
  <si>
    <t>HUDSON PINHEIRO CAMPOS</t>
  </si>
  <si>
    <t>08443885645</t>
  </si>
  <si>
    <t>74631</t>
  </si>
  <si>
    <t>ROSARIA APARECIDA MOREIRA FERREIRA</t>
  </si>
  <si>
    <t>81311605649</t>
  </si>
  <si>
    <t>1428906</t>
  </si>
  <si>
    <t>JANAINA DA CONCEICAO SOUZA MENEZES</t>
  </si>
  <si>
    <t>05533340696</t>
  </si>
  <si>
    <t>701048</t>
  </si>
  <si>
    <t>133430X</t>
  </si>
  <si>
    <t>PATRICIA FLAVIANA SILVA</t>
  </si>
  <si>
    <t>11418647624</t>
  </si>
  <si>
    <t>1127854</t>
  </si>
  <si>
    <t>MARISTELLA SOARES SIQUEIRA</t>
  </si>
  <si>
    <t>16416727650</t>
  </si>
  <si>
    <t>1387282</t>
  </si>
  <si>
    <t>CLAUDIO BARBOSA DE OLIVEIRA</t>
  </si>
  <si>
    <t>76207528620</t>
  </si>
  <si>
    <t>070841</t>
  </si>
  <si>
    <t>FELIPE DANIEL VASCONCELOS DE CARVALHO</t>
  </si>
  <si>
    <t>09993188611</t>
  </si>
  <si>
    <t>71506</t>
  </si>
  <si>
    <t>MARIA APARECIDA MARTINS DE FIGUEIREDO</t>
  </si>
  <si>
    <t>03676663675</t>
  </si>
  <si>
    <t>37615</t>
  </si>
  <si>
    <t>PRISCILA KELLY MIRANDA</t>
  </si>
  <si>
    <t>08688458685</t>
  </si>
  <si>
    <t>733231</t>
  </si>
  <si>
    <t>NAIANA MOTA DE JESUS</t>
  </si>
  <si>
    <t>09726266629</t>
  </si>
  <si>
    <t>1054080</t>
  </si>
  <si>
    <t>ISADORA RAISA PIMENTA MAGALHAES</t>
  </si>
  <si>
    <t>11730835619</t>
  </si>
  <si>
    <t>77637</t>
  </si>
  <si>
    <t>LINA APARECIDA GOMES</t>
  </si>
  <si>
    <t>76836886653</t>
  </si>
  <si>
    <t>700154</t>
  </si>
  <si>
    <t>DEBORAH CASSEMIRO SOARES PINHEIRO</t>
  </si>
  <si>
    <t>09735482665</t>
  </si>
  <si>
    <t>786256</t>
  </si>
  <si>
    <t>MARCIA REGINA CAETANO</t>
  </si>
  <si>
    <t>05574207680</t>
  </si>
  <si>
    <t>418549</t>
  </si>
  <si>
    <t>LEONARDO LEAO KAHEY FONSECA</t>
  </si>
  <si>
    <t>08004804659</t>
  </si>
  <si>
    <t>437841</t>
  </si>
  <si>
    <t>THAIS BRUNA DOS REIS</t>
  </si>
  <si>
    <t>10716302616</t>
  </si>
  <si>
    <t>1362583</t>
  </si>
  <si>
    <t>ANDREZZA GOUVEA DOS SANTOS</t>
  </si>
  <si>
    <t>10019809646</t>
  </si>
  <si>
    <t>35440</t>
  </si>
  <si>
    <t>EDIONE VIEIRA SERAFIM DA SILVA</t>
  </si>
  <si>
    <t>93659342653</t>
  </si>
  <si>
    <t>339784</t>
  </si>
  <si>
    <t>MARYELE PEREIRA REIS DE SOUZA</t>
  </si>
  <si>
    <t>08255483659</t>
  </si>
  <si>
    <t>342492</t>
  </si>
  <si>
    <t>HENGEL GABRIELLY CHAGAS LOPES</t>
  </si>
  <si>
    <t>13883980609</t>
  </si>
  <si>
    <t>1463073</t>
  </si>
  <si>
    <t>LUCINEIA DA SILVA</t>
  </si>
  <si>
    <t>00375399658</t>
  </si>
  <si>
    <t>133489X</t>
  </si>
  <si>
    <t>MARILAINE APARECIDA SILVA</t>
  </si>
  <si>
    <t>08100499616</t>
  </si>
  <si>
    <t>1724875</t>
  </si>
  <si>
    <t>JARBAS VIEIRA DE OLIVEIRA</t>
  </si>
  <si>
    <t>04521035680</t>
  </si>
  <si>
    <t>241485</t>
  </si>
  <si>
    <t>133492X</t>
  </si>
  <si>
    <t>J.FLEX20HS.-2ª3ª5ª6ª/6,4,5,5HDIA</t>
  </si>
  <si>
    <t>MIRIAM KELMA MOREIRA DA SILVA</t>
  </si>
  <si>
    <t>96070099672</t>
  </si>
  <si>
    <t>596867</t>
  </si>
  <si>
    <t>GABRIELLA OLIVEIRA SOUZA</t>
  </si>
  <si>
    <t>12473939683</t>
  </si>
  <si>
    <t>85457</t>
  </si>
  <si>
    <t>JOSE RONALDO ARAUJO DO NASCIMENTO</t>
  </si>
  <si>
    <t>87712733520</t>
  </si>
  <si>
    <t>596861</t>
  </si>
  <si>
    <t>133508X</t>
  </si>
  <si>
    <t>TEREZA DE OLIVEIRA</t>
  </si>
  <si>
    <t>76030768620</t>
  </si>
  <si>
    <t>526633</t>
  </si>
  <si>
    <t>CAMILLA MELO BARBOSA</t>
  </si>
  <si>
    <t>01443039659</t>
  </si>
  <si>
    <t>82348</t>
  </si>
  <si>
    <t>JAQUELINE MONTEIRO SILVA GILBERT</t>
  </si>
  <si>
    <t>07995762631</t>
  </si>
  <si>
    <t>355615</t>
  </si>
  <si>
    <t>JESSICA MICHELLE ORNELAS COSTA</t>
  </si>
  <si>
    <t>12169283633</t>
  </si>
  <si>
    <t>12520T</t>
  </si>
  <si>
    <t>JOANA PAULA DE SOUZA COSTA</t>
  </si>
  <si>
    <t>04265348670</t>
  </si>
  <si>
    <t>798525</t>
  </si>
  <si>
    <t>THAIS MAGNA AUGUSTA DO ROSARIO</t>
  </si>
  <si>
    <t>11251354688</t>
  </si>
  <si>
    <t>1500559</t>
  </si>
  <si>
    <t>RAFAELA CRISTINA DA SILVA</t>
  </si>
  <si>
    <t>08405645624</t>
  </si>
  <si>
    <t>1654774</t>
  </si>
  <si>
    <t>LUCIMA BERNARDINO SENA</t>
  </si>
  <si>
    <t>86683748691</t>
  </si>
  <si>
    <t>1723963</t>
  </si>
  <si>
    <t>MARINALVA APARECIDA DA SILVA</t>
  </si>
  <si>
    <t>08634625613</t>
  </si>
  <si>
    <t>359183</t>
  </si>
  <si>
    <t>GABRIELA NUNES LORDELLO</t>
  </si>
  <si>
    <t>13972562730</t>
  </si>
  <si>
    <t>75410</t>
  </si>
  <si>
    <t>ELIANE ALVES DA SILVA</t>
  </si>
  <si>
    <t>04446004697</t>
  </si>
  <si>
    <t>POLLIANA ROSA FERNANDES DOS SANTOS</t>
  </si>
  <si>
    <t>09511298640</t>
  </si>
  <si>
    <t>1515521</t>
  </si>
  <si>
    <t>VIVIANE LUCIA CARNEIRO</t>
  </si>
  <si>
    <t>89492404672</t>
  </si>
  <si>
    <t>DIRETORIA REGIONAL DE SAUDE VENDA NOVA</t>
  </si>
  <si>
    <t>RODRIGO TYMBURIBA DORNELLES DANGELO</t>
  </si>
  <si>
    <t>12883966605</t>
  </si>
  <si>
    <t>61361</t>
  </si>
  <si>
    <t>ROSANGELA PEREIRA DA SILVA</t>
  </si>
  <si>
    <t>01580338682</t>
  </si>
  <si>
    <t>LUCIA HELENA RIBEIRO DE VASCONCELLOS</t>
  </si>
  <si>
    <t>59191589649</t>
  </si>
  <si>
    <t>GERENCIA DE VIGILANCIA SANITARIA PAMPULHA</t>
  </si>
  <si>
    <t>3369</t>
  </si>
  <si>
    <t>PAOLA SANTOS GUIMARAES</t>
  </si>
  <si>
    <t>09008133695</t>
  </si>
  <si>
    <t>1233510</t>
  </si>
  <si>
    <t>MARLI TEIXEIRA SILVA</t>
  </si>
  <si>
    <t>98972057649</t>
  </si>
  <si>
    <t>609263</t>
  </si>
  <si>
    <t>SHIRLEY DE CASSIA GUILHERME</t>
  </si>
  <si>
    <t>52056953668</t>
  </si>
  <si>
    <t>123934</t>
  </si>
  <si>
    <t>133539X</t>
  </si>
  <si>
    <t>SANDRA GONCALVES MOREIRA</t>
  </si>
  <si>
    <t>10180398644</t>
  </si>
  <si>
    <t>024020771</t>
  </si>
  <si>
    <t>GALDINA VIEIRA DA SILVA PINTO</t>
  </si>
  <si>
    <t>03294707606</t>
  </si>
  <si>
    <t>896800</t>
  </si>
  <si>
    <t>DAFINE FRANSKELY D ASSUMPCAO</t>
  </si>
  <si>
    <t>04981109660</t>
  </si>
  <si>
    <t>1465252</t>
  </si>
  <si>
    <t>133542X</t>
  </si>
  <si>
    <t>ROBERTA CAROLINA BITENCOURT DORNAS</t>
  </si>
  <si>
    <t>08850481640</t>
  </si>
  <si>
    <t>1285523</t>
  </si>
  <si>
    <t>MARCIA PEREIRA SENA</t>
  </si>
  <si>
    <t>64584534691</t>
  </si>
  <si>
    <t>857573</t>
  </si>
  <si>
    <t>DANIELA ALEXANDRA BORGES GONCALVES</t>
  </si>
  <si>
    <t>05886427627</t>
  </si>
  <si>
    <t>24021191</t>
  </si>
  <si>
    <t>JULIANA DE FATIMA FERREIRA ALVES</t>
  </si>
  <si>
    <t>01465417664</t>
  </si>
  <si>
    <t>6462</t>
  </si>
  <si>
    <t>RAQUEL RODRIGUES BARBOSA COELHO</t>
  </si>
  <si>
    <t>08938430677</t>
  </si>
  <si>
    <t>15165</t>
  </si>
  <si>
    <t>LIGIA DE LAURENTIIS SABINO</t>
  </si>
  <si>
    <t>11482997690</t>
  </si>
  <si>
    <t>1-FL20 -2ª/4M -3ª/10 IN60' -5ª/2M -6ª/4T</t>
  </si>
  <si>
    <t>20303</t>
  </si>
  <si>
    <t>LORRAINE BORGES DOS SANTOS</t>
  </si>
  <si>
    <t>10355343630</t>
  </si>
  <si>
    <t>665192</t>
  </si>
  <si>
    <t>MARCIO FLAVIO DE SOUZA</t>
  </si>
  <si>
    <t>04182420624</t>
  </si>
  <si>
    <t>254761</t>
  </si>
  <si>
    <t>ANA PAULA VALADARES</t>
  </si>
  <si>
    <t>10766651606</t>
  </si>
  <si>
    <t>024022462</t>
  </si>
  <si>
    <t>133556X</t>
  </si>
  <si>
    <t>ELESSANDRA GOMES DE DEUS</t>
  </si>
  <si>
    <t>96749725600</t>
  </si>
  <si>
    <t>2406032</t>
  </si>
  <si>
    <t>CIRO ERNESTO DAFIA DE ARAUJO</t>
  </si>
  <si>
    <t>08192455696</t>
  </si>
  <si>
    <t>74689</t>
  </si>
  <si>
    <t>ITALO MOREIRA</t>
  </si>
  <si>
    <t>07471288639</t>
  </si>
  <si>
    <t>60948</t>
  </si>
  <si>
    <t>RENATA DE OLIVEIRA SILVA</t>
  </si>
  <si>
    <t>01642476617</t>
  </si>
  <si>
    <t>80342</t>
  </si>
  <si>
    <t>MARCELA RIBEIRO GONCALVES</t>
  </si>
  <si>
    <t>06970932630</t>
  </si>
  <si>
    <t>36037</t>
  </si>
  <si>
    <t>LUCIANA RUFINO</t>
  </si>
  <si>
    <t>01182629636</t>
  </si>
  <si>
    <t>MAYARA CRISTINE GOMES DE ALMEIDA</t>
  </si>
  <si>
    <t>14378319667</t>
  </si>
  <si>
    <t>1439385</t>
  </si>
  <si>
    <t>FABIANA APARECIDA CARDOSO DA SILVA</t>
  </si>
  <si>
    <t>01895741602</t>
  </si>
  <si>
    <t>1211242</t>
  </si>
  <si>
    <t>133573X</t>
  </si>
  <si>
    <t>FERNANDA ROSA DE OLIVEIRA PIRES</t>
  </si>
  <si>
    <t>03144071978</t>
  </si>
  <si>
    <t>311094</t>
  </si>
  <si>
    <t>EDNA NASCIMENTO CARDOSO</t>
  </si>
  <si>
    <t>06900394680</t>
  </si>
  <si>
    <t>1571289</t>
  </si>
  <si>
    <t>SKARLETT OLIVEIRA DA SILVA</t>
  </si>
  <si>
    <t>12700124600</t>
  </si>
  <si>
    <t>1463429</t>
  </si>
  <si>
    <t>PATRICIA VIEIRA PEREIRA</t>
  </si>
  <si>
    <t>05071792699</t>
  </si>
  <si>
    <t>1117991</t>
  </si>
  <si>
    <t>MIRIAN KARLA DO CARMO</t>
  </si>
  <si>
    <t>08359777659</t>
  </si>
  <si>
    <t>605410</t>
  </si>
  <si>
    <t>MARCELA COUTINHO RIOS</t>
  </si>
  <si>
    <t>13023341664</t>
  </si>
  <si>
    <t>1645831</t>
  </si>
  <si>
    <t>ADRIANA APARECIDA PEREIRA ESTEVAM RODRIGUES</t>
  </si>
  <si>
    <t>81164858653</t>
  </si>
  <si>
    <t>1096121</t>
  </si>
  <si>
    <t>OTTO MULLER SILVA LOPES</t>
  </si>
  <si>
    <t>10635446618</t>
  </si>
  <si>
    <t>69136</t>
  </si>
  <si>
    <t>MARIA APARECIDA LUIZ</t>
  </si>
  <si>
    <t>85667692600</t>
  </si>
  <si>
    <t>805246</t>
  </si>
  <si>
    <t>MARISA DO PERPETUO SOCORRO SILVA</t>
  </si>
  <si>
    <t>47391006653</t>
  </si>
  <si>
    <t>12958</t>
  </si>
  <si>
    <t>SAULO RODRIGUES AMARAL</t>
  </si>
  <si>
    <t>06796806670</t>
  </si>
  <si>
    <t>1445934</t>
  </si>
  <si>
    <t>DECIO LUIZ  GONCALVES DE MOURA</t>
  </si>
  <si>
    <t>45701997634</t>
  </si>
  <si>
    <t>DIRETORIA DE ZOONOSES</t>
  </si>
  <si>
    <t>SILVANIA MARIA PINHEIRO MANCESSINI</t>
  </si>
  <si>
    <t>02984607694</t>
  </si>
  <si>
    <t>032925</t>
  </si>
  <si>
    <t>GUILHERME AUGUSTO MENDES DE SOUSA</t>
  </si>
  <si>
    <t>01855035600</t>
  </si>
  <si>
    <t>KENIA APARECIDA CIRCUNDE</t>
  </si>
  <si>
    <t>09082308690</t>
  </si>
  <si>
    <t>821777</t>
  </si>
  <si>
    <t>ANA PAULA D AVILA REIS GONCALVES</t>
  </si>
  <si>
    <t>06063520660</t>
  </si>
  <si>
    <t>MARCELO JUNIO MENDES ANACLETO</t>
  </si>
  <si>
    <t>10184321670</t>
  </si>
  <si>
    <t>BARBARA ZICA ANTUNES SILVA</t>
  </si>
  <si>
    <t>04868742655</t>
  </si>
  <si>
    <t>41868</t>
  </si>
  <si>
    <t>LUCIANA REGINA SOARES DOS ANJOS</t>
  </si>
  <si>
    <t>00063360608</t>
  </si>
  <si>
    <t>FERNANDO DE PAULA E SILVA</t>
  </si>
  <si>
    <t>03475957663</t>
  </si>
  <si>
    <t>43203</t>
  </si>
  <si>
    <t>CAMILA RANGEL DA SILVA</t>
  </si>
  <si>
    <t>10894649671</t>
  </si>
  <si>
    <t>J.FLEX. 12HS.SEM - 3ª 5ª 6ª/4T (17/21)</t>
  </si>
  <si>
    <t>77993</t>
  </si>
  <si>
    <t>NAIARA CRISTINE FERNANDES</t>
  </si>
  <si>
    <t>01388852659</t>
  </si>
  <si>
    <t>396227</t>
  </si>
  <si>
    <t>IGOR REGGIANI GOMES</t>
  </si>
  <si>
    <t>11291678603</t>
  </si>
  <si>
    <t>76603</t>
  </si>
  <si>
    <t>EDJANE MARIA FERREIRA DA SILVA</t>
  </si>
  <si>
    <t>09627520454</t>
  </si>
  <si>
    <t>SARAH CRISTINA DE JESUS ANDRE</t>
  </si>
  <si>
    <t>44844029800</t>
  </si>
  <si>
    <t>GERALDA DE NAZARETH BATISTA DE SOUSA</t>
  </si>
  <si>
    <t>02807684602</t>
  </si>
  <si>
    <t>6721</t>
  </si>
  <si>
    <t>133623X</t>
  </si>
  <si>
    <t>MARIANA FERREIRA NETO DUTRA</t>
  </si>
  <si>
    <t>05945341606</t>
  </si>
  <si>
    <t>BREDA GOMES DE OLIVEIRA</t>
  </si>
  <si>
    <t>07198586660</t>
  </si>
  <si>
    <t>350821</t>
  </si>
  <si>
    <t>MARICELMA DE JESUS PINHEIRO</t>
  </si>
  <si>
    <t>01466116676</t>
  </si>
  <si>
    <t>1492996</t>
  </si>
  <si>
    <t>MARCELA COELHO AMORIM</t>
  </si>
  <si>
    <t>12237916616</t>
  </si>
  <si>
    <t>51750</t>
  </si>
  <si>
    <t>POLIANE MARA DA SILVA RESENDE</t>
  </si>
  <si>
    <t>01556604629</t>
  </si>
  <si>
    <t>ELIENE SOUZA DE OLIVEIRA</t>
  </si>
  <si>
    <t>09274113692</t>
  </si>
  <si>
    <t>1358079</t>
  </si>
  <si>
    <t>VIVIANE APARECIDA SOARES LOPES</t>
  </si>
  <si>
    <t>05771491640</t>
  </si>
  <si>
    <t>133637X</t>
  </si>
  <si>
    <t>KENIA KATTY ALMEIDA GONZAGA</t>
  </si>
  <si>
    <t>62825577634</t>
  </si>
  <si>
    <t>567815</t>
  </si>
  <si>
    <t>MONIQUE RIBEIRO GOMES</t>
  </si>
  <si>
    <t>53046676204</t>
  </si>
  <si>
    <t>70410</t>
  </si>
  <si>
    <t>JULIA DA SILVA COSTA</t>
  </si>
  <si>
    <t>10556832671</t>
  </si>
  <si>
    <t>88779</t>
  </si>
  <si>
    <t>133640X</t>
  </si>
  <si>
    <t>ALEXANDRE SANTOS RIBEIRO</t>
  </si>
  <si>
    <t>02388440645</t>
  </si>
  <si>
    <t>98559</t>
  </si>
  <si>
    <t>NATHALYA ABIDO CAPISTRANO</t>
  </si>
  <si>
    <t>06332791616</t>
  </si>
  <si>
    <t>221057</t>
  </si>
  <si>
    <t>YOLE CRISTINA DE SOUZA NEVES</t>
  </si>
  <si>
    <t>05791696698</t>
  </si>
  <si>
    <t>55716</t>
  </si>
  <si>
    <t>PAULO DE OLIVEIRA PISANI DA CRUZ</t>
  </si>
  <si>
    <t>08794490635</t>
  </si>
  <si>
    <t>VALCI SANTOS</t>
  </si>
  <si>
    <t>94065934672</t>
  </si>
  <si>
    <t>ANDRE LUIZ BROILO CAMPOS</t>
  </si>
  <si>
    <t>14789439631</t>
  </si>
  <si>
    <t>CLEIDE DE OLIVEIRA JOSAPHAT</t>
  </si>
  <si>
    <t>00226284603</t>
  </si>
  <si>
    <t>1237126</t>
  </si>
  <si>
    <t>EMANUELLA MIRNA SOARES MAGALHAES DORNELES</t>
  </si>
  <si>
    <t>15427073663</t>
  </si>
  <si>
    <t>RENATA SILVA SOLHA FERNANDES</t>
  </si>
  <si>
    <t>07381655659</t>
  </si>
  <si>
    <t>641374</t>
  </si>
  <si>
    <t>133654X</t>
  </si>
  <si>
    <t>CLEIDE SUDRE MEDINA CAMPOS</t>
  </si>
  <si>
    <t>06904590688</t>
  </si>
  <si>
    <t>1152257</t>
  </si>
  <si>
    <t>VINICIUS MACHADO PONTES</t>
  </si>
  <si>
    <t>05032749680</t>
  </si>
  <si>
    <t>22574</t>
  </si>
  <si>
    <t>ANA FLAVIA SILVESTRE GOMES</t>
  </si>
  <si>
    <t>01167023625</t>
  </si>
  <si>
    <t>467128</t>
  </si>
  <si>
    <t>DEBORA ROCHA DOS SANTOS</t>
  </si>
  <si>
    <t>09457084675</t>
  </si>
  <si>
    <t>1386032</t>
  </si>
  <si>
    <t>LEANDRO ALMEIDA SANTOS</t>
  </si>
  <si>
    <t>07116291610</t>
  </si>
  <si>
    <t>431197</t>
  </si>
  <si>
    <t>TAIRINE AUGUSTA SANTOS</t>
  </si>
  <si>
    <t>10050824643</t>
  </si>
  <si>
    <t>7096</t>
  </si>
  <si>
    <t>CAMILA REIS PEREIRA</t>
  </si>
  <si>
    <t>07555147696</t>
  </si>
  <si>
    <t>184954</t>
  </si>
  <si>
    <t>PATRICIA MARQUES DA SILVA OLIVEIRA</t>
  </si>
  <si>
    <t>07311860601</t>
  </si>
  <si>
    <t>533276</t>
  </si>
  <si>
    <t>133671X</t>
  </si>
  <si>
    <t>CAROLINA FERREIRA RODRIGUES DE OLIVEIRA</t>
  </si>
  <si>
    <t>01498946607</t>
  </si>
  <si>
    <t>8427</t>
  </si>
  <si>
    <t>BIANCA LARISSA DA SILVA</t>
  </si>
  <si>
    <t>13453743644</t>
  </si>
  <si>
    <t>1089554</t>
  </si>
  <si>
    <t>LUCIA VIEIRA MENDES DE SOUZA</t>
  </si>
  <si>
    <t>06312994678</t>
  </si>
  <si>
    <t>1085198</t>
  </si>
  <si>
    <t>ROSILENE FERREIRA SANDES</t>
  </si>
  <si>
    <t>05789715699</t>
  </si>
  <si>
    <t>5317</t>
  </si>
  <si>
    <t>EMILIANE FELIPE DA SILVEIRA</t>
  </si>
  <si>
    <t>10223314692</t>
  </si>
  <si>
    <t>712485</t>
  </si>
  <si>
    <t>VINICIUS LOBATO GUIMARAES</t>
  </si>
  <si>
    <t>12452538671</t>
  </si>
  <si>
    <t>81893</t>
  </si>
  <si>
    <t>SHEILA CRISTINA SANTOS SILVA</t>
  </si>
  <si>
    <t>01304464679</t>
  </si>
  <si>
    <t>GLEICIELLE SOUZA SOARES</t>
  </si>
  <si>
    <t>10125135645</t>
  </si>
  <si>
    <t>1494119</t>
  </si>
  <si>
    <t>FERNANDA MENDES DE OLIVEIRA</t>
  </si>
  <si>
    <t>14214626648</t>
  </si>
  <si>
    <t>SANDRA MENDES DOS REIS</t>
  </si>
  <si>
    <t>04465030614</t>
  </si>
  <si>
    <t>901159</t>
  </si>
  <si>
    <t>EDNA ROCHA FIGUEIREDO</t>
  </si>
  <si>
    <t>08631566659</t>
  </si>
  <si>
    <t>1645598</t>
  </si>
  <si>
    <t>RAFAELA AUREA PEREIRA SANTOS</t>
  </si>
  <si>
    <t>13157988670</t>
  </si>
  <si>
    <t>1398769</t>
  </si>
  <si>
    <t>RAYANNE FAGUNDES ARAUJO</t>
  </si>
  <si>
    <t>13026324698</t>
  </si>
  <si>
    <t>1548239</t>
  </si>
  <si>
    <t>LIVIA REZENDE LEMOS</t>
  </si>
  <si>
    <t>70029696682</t>
  </si>
  <si>
    <t>1465157</t>
  </si>
  <si>
    <t>GUILHERME FABIO DA COSTA</t>
  </si>
  <si>
    <t>06654057660</t>
  </si>
  <si>
    <t>12601</t>
  </si>
  <si>
    <t>DEUZAMAR DE ALMEIDA SILVA</t>
  </si>
  <si>
    <t>99017423668</t>
  </si>
  <si>
    <t>368356</t>
  </si>
  <si>
    <t>133704X</t>
  </si>
  <si>
    <t>ADILA VALDEMIRA SEVERINO DAS NEVES</t>
  </si>
  <si>
    <t>95754970668</t>
  </si>
  <si>
    <t>581393</t>
  </si>
  <si>
    <t>WASHINGTON LUIS SILVA SANTANA SANTOS</t>
  </si>
  <si>
    <t>03453825527</t>
  </si>
  <si>
    <t>513572</t>
  </si>
  <si>
    <t>MARIA JOSE QUARESMA SANTOS SOARES</t>
  </si>
  <si>
    <t>09966968652</t>
  </si>
  <si>
    <t>MARIA ELISA VASCONCELOS ALVES</t>
  </si>
  <si>
    <t>09064839646</t>
  </si>
  <si>
    <t>80665</t>
  </si>
  <si>
    <t>DANIEL LEITE DE SOUZA NETO</t>
  </si>
  <si>
    <t>06625677655</t>
  </si>
  <si>
    <t>J.FLEX20HS.-2ª4ª5ª/4HM-3ª6ª/4HT</t>
  </si>
  <si>
    <t>234356</t>
  </si>
  <si>
    <t>MARIA VANUSA DE ARAUJO TOLEDO</t>
  </si>
  <si>
    <t>05448478654</t>
  </si>
  <si>
    <t>447883</t>
  </si>
  <si>
    <t>SABRINA SOUTO VELOSO</t>
  </si>
  <si>
    <t>03893550623</t>
  </si>
  <si>
    <t>20638</t>
  </si>
  <si>
    <t>133718X</t>
  </si>
  <si>
    <t>CLAUDIA FATIMA DOS SANTOS RODRIGUES</t>
  </si>
  <si>
    <t>86441710625</t>
  </si>
  <si>
    <t>02409863</t>
  </si>
  <si>
    <t>133721X</t>
  </si>
  <si>
    <t>CLAUDIA APARECIDA DOS SANTOS CARDOSO DE SOUZA</t>
  </si>
  <si>
    <t>04366446650</t>
  </si>
  <si>
    <t>1357160</t>
  </si>
  <si>
    <t>TATIANE PRISCILLA SOBRINHO</t>
  </si>
  <si>
    <t>09401429618</t>
  </si>
  <si>
    <t>671160</t>
  </si>
  <si>
    <t>LEONARDO ALVES NASCIMENTO</t>
  </si>
  <si>
    <t>06916673656</t>
  </si>
  <si>
    <t>234282</t>
  </si>
  <si>
    <t>JACQUELINE DE OLIVEIRA PEREIRA</t>
  </si>
  <si>
    <t>72074620691</t>
  </si>
  <si>
    <t>1129332</t>
  </si>
  <si>
    <t>ANGELA SANTOS VITAL COELHO</t>
  </si>
  <si>
    <t>44203926653</t>
  </si>
  <si>
    <t>248645</t>
  </si>
  <si>
    <t>PEDRO HENRIQUE TEIXEIRA VIEIRA</t>
  </si>
  <si>
    <t>10600484696</t>
  </si>
  <si>
    <t>52172</t>
  </si>
  <si>
    <t>BARBARA DO CARMO LEITE BARBOSA</t>
  </si>
  <si>
    <t>08145505682</t>
  </si>
  <si>
    <t>60945</t>
  </si>
  <si>
    <t>ANA LUDMILA SANTOS PLAUSKA</t>
  </si>
  <si>
    <t>09755402624</t>
  </si>
  <si>
    <t>34458</t>
  </si>
  <si>
    <t>133735X</t>
  </si>
  <si>
    <t>ISABELA MARIA SILVA DUARTE</t>
  </si>
  <si>
    <t>11160529620</t>
  </si>
  <si>
    <t>49517</t>
  </si>
  <si>
    <t>RODRIGO GONCALVES</t>
  </si>
  <si>
    <t>06691659643</t>
  </si>
  <si>
    <t>162604</t>
  </si>
  <si>
    <t>ANDREIA APARECIDA BARROMEU</t>
  </si>
  <si>
    <t>00656716606</t>
  </si>
  <si>
    <t>353159</t>
  </si>
  <si>
    <t>VANDA ADRIANE FERREIRA DA CRUZ</t>
  </si>
  <si>
    <t>01265201609</t>
  </si>
  <si>
    <t>PATRICIA DE MELO FERREIRA SILVA</t>
  </si>
  <si>
    <t>98120395620</t>
  </si>
  <si>
    <t>2417914</t>
  </si>
  <si>
    <t>MARCILENE APARECIDA SILVA</t>
  </si>
  <si>
    <t>66009952620</t>
  </si>
  <si>
    <t>7206</t>
  </si>
  <si>
    <t>GLAUCIA ALVES DE SOUZA AGUIAR</t>
  </si>
  <si>
    <t>08809191676</t>
  </si>
  <si>
    <t>418144</t>
  </si>
  <si>
    <t>133749X</t>
  </si>
  <si>
    <t>LUCIANA SOARES DOS SANTOS</t>
  </si>
  <si>
    <t>05255235610</t>
  </si>
  <si>
    <t>024022475</t>
  </si>
  <si>
    <t>ADEMILSON LUCAS DA SILVA</t>
  </si>
  <si>
    <t>05575775607</t>
  </si>
  <si>
    <t>1123666</t>
  </si>
  <si>
    <t>133752X</t>
  </si>
  <si>
    <t>GABRIELLA ALICE FALEIRO</t>
  </si>
  <si>
    <t>08025396614</t>
  </si>
  <si>
    <t>44116</t>
  </si>
  <si>
    <t>LORENA CONCEICAO DE FREITAS PAULA</t>
  </si>
  <si>
    <t>09174544640</t>
  </si>
  <si>
    <t>14537</t>
  </si>
  <si>
    <t>VIVIANE TEIXEIRA</t>
  </si>
  <si>
    <t>01692800639</t>
  </si>
  <si>
    <t>1594529</t>
  </si>
  <si>
    <t>LIDIANE KERLEN MOREIRA DE ANDRADE</t>
  </si>
  <si>
    <t>10668649690</t>
  </si>
  <si>
    <t>988392</t>
  </si>
  <si>
    <t>J.FLEX40HS.,2ªA6ª/6,10,6,10,9)HD</t>
  </si>
  <si>
    <t>MILENA GOMES FERREIRA</t>
  </si>
  <si>
    <t>02308052643</t>
  </si>
  <si>
    <t>1450142</t>
  </si>
  <si>
    <t>ANGELICA DA SILVA BARBOSA</t>
  </si>
  <si>
    <t>09738191629</t>
  </si>
  <si>
    <t>SORAIA LAGES CORREIA</t>
  </si>
  <si>
    <t>12585846628</t>
  </si>
  <si>
    <t>1492631</t>
  </si>
  <si>
    <t>HELYONARA MAGALHAES DOS SANTOS RIBEIRO</t>
  </si>
  <si>
    <t>02407088654</t>
  </si>
  <si>
    <t>314897</t>
  </si>
  <si>
    <t>SARA RAISSA DE CASTRO MENDES</t>
  </si>
  <si>
    <t>11283271630</t>
  </si>
  <si>
    <t>74960</t>
  </si>
  <si>
    <t>MARIA BETANIA SOUZA DE ALMEIDA MENDONCA</t>
  </si>
  <si>
    <t>73536350615</t>
  </si>
  <si>
    <t>069102</t>
  </si>
  <si>
    <t>FATIMA CARDOSO DA SILVA</t>
  </si>
  <si>
    <t>01118034627</t>
  </si>
  <si>
    <t>118223</t>
  </si>
  <si>
    <t>DANIEL ANAND PAZZINI MARTINS GUEDES</t>
  </si>
  <si>
    <t>11901922685</t>
  </si>
  <si>
    <t>56979</t>
  </si>
  <si>
    <t>WAGNER ANTONIO ALVES</t>
  </si>
  <si>
    <t>09732413735</t>
  </si>
  <si>
    <t>86935</t>
  </si>
  <si>
    <t>BEATRIZ MARINHO GUIMARAES</t>
  </si>
  <si>
    <t>09780227695</t>
  </si>
  <si>
    <t>81822</t>
  </si>
  <si>
    <t>KATIA SOUZA REZENDE</t>
  </si>
  <si>
    <t>04682746693</t>
  </si>
  <si>
    <t>25298</t>
  </si>
  <si>
    <t>MAYANA CAROLINA FIGUEIREDO GERMANO</t>
  </si>
  <si>
    <t>08387581690</t>
  </si>
  <si>
    <t>361859</t>
  </si>
  <si>
    <t>ANGELICA REGINA GONCALVES</t>
  </si>
  <si>
    <t>84199482687</t>
  </si>
  <si>
    <t>02419829</t>
  </si>
  <si>
    <t>ADRIANA FERNANDES CORREA</t>
  </si>
  <si>
    <t>00128338601</t>
  </si>
  <si>
    <t>26643</t>
  </si>
  <si>
    <t>THAIS ALVES MOTA RIDAN SOUZA</t>
  </si>
  <si>
    <t>11342778650</t>
  </si>
  <si>
    <t>87910</t>
  </si>
  <si>
    <t>VANIA MARIA DUMONT BRAZ</t>
  </si>
  <si>
    <t>77855809600</t>
  </si>
  <si>
    <t>456222</t>
  </si>
  <si>
    <t>RAISSA TEIXEIRA PINTO</t>
  </si>
  <si>
    <t>07119993682</t>
  </si>
  <si>
    <t>84483</t>
  </si>
  <si>
    <t>SHIRLEI APARECIDA DE ALMEIDA</t>
  </si>
  <si>
    <t>02685399607</t>
  </si>
  <si>
    <t>396700</t>
  </si>
  <si>
    <t>ERILENE IZABEL GOMES</t>
  </si>
  <si>
    <t>03471465626</t>
  </si>
  <si>
    <t>604080</t>
  </si>
  <si>
    <t>TIAGO JOSE DE FREITAS</t>
  </si>
  <si>
    <t>07130108606</t>
  </si>
  <si>
    <t>133797X</t>
  </si>
  <si>
    <t>STEPHANIE ANGELICA SIMOES</t>
  </si>
  <si>
    <t>01603465685</t>
  </si>
  <si>
    <t>SANDRA GERALDA DA SILVA OLIVEIRA</t>
  </si>
  <si>
    <t>05514317684</t>
  </si>
  <si>
    <t>878077</t>
  </si>
  <si>
    <t>PRISCILA ANGELICA FONTES</t>
  </si>
  <si>
    <t>04933180628</t>
  </si>
  <si>
    <t>417251</t>
  </si>
  <si>
    <t>ISABELLA ALEXANDRA PECANHA DE SOUZA</t>
  </si>
  <si>
    <t>12526399610</t>
  </si>
  <si>
    <t>40920</t>
  </si>
  <si>
    <t>ANGELICA FREIRE OLIVEIRA</t>
  </si>
  <si>
    <t>80882293249</t>
  </si>
  <si>
    <t>1393106</t>
  </si>
  <si>
    <t>THAYNA LOPES ROSA</t>
  </si>
  <si>
    <t>07861351661</t>
  </si>
  <si>
    <t>433206</t>
  </si>
  <si>
    <t>JULIANA AGUIAR PINTO</t>
  </si>
  <si>
    <t>07460964611</t>
  </si>
  <si>
    <t>443174</t>
  </si>
  <si>
    <t>HELIO APARECIDO FERREIRA</t>
  </si>
  <si>
    <t>01378467620</t>
  </si>
  <si>
    <t>498486</t>
  </si>
  <si>
    <t>BARBARA ANDREZA REIS GONCALVES</t>
  </si>
  <si>
    <t>07514103651</t>
  </si>
  <si>
    <t>1382611</t>
  </si>
  <si>
    <t>133816X</t>
  </si>
  <si>
    <t>RAQUEL MARTINS DE OLIVEIRA</t>
  </si>
  <si>
    <t>03368037617</t>
  </si>
  <si>
    <t>624047</t>
  </si>
  <si>
    <t>LUCIVANIA DOS SANTOS</t>
  </si>
  <si>
    <t>04939663663</t>
  </si>
  <si>
    <t>774060</t>
  </si>
  <si>
    <t>ESTEFANE SANTOS VITORINO BATISTA DE OLIVEIRA</t>
  </si>
  <si>
    <t>07420216614</t>
  </si>
  <si>
    <t>1476196</t>
  </si>
  <si>
    <t>ILDEU EVARISTO COELHO</t>
  </si>
  <si>
    <t>65319877668</t>
  </si>
  <si>
    <t>555355</t>
  </si>
  <si>
    <t>DAYANE SOUZA OLIVEIRA VASCONCELOS</t>
  </si>
  <si>
    <t>01644740648</t>
  </si>
  <si>
    <t>505415</t>
  </si>
  <si>
    <t>ANDREIA CRISTINA SERAFIM</t>
  </si>
  <si>
    <t>05126643665</t>
  </si>
  <si>
    <t>29305</t>
  </si>
  <si>
    <t>EDUARDO SILVA COSTA</t>
  </si>
  <si>
    <t>85795348600</t>
  </si>
  <si>
    <t>40450</t>
  </si>
  <si>
    <t>ALESSANDRA ZULATO SILVA MASSENSINI</t>
  </si>
  <si>
    <t>03618001690</t>
  </si>
  <si>
    <t>1176657</t>
  </si>
  <si>
    <t>MARIA ESTER SILVA MENDES</t>
  </si>
  <si>
    <t>95651950672</t>
  </si>
  <si>
    <t>525644</t>
  </si>
  <si>
    <t>CATIA PEREIRA DA SILVA</t>
  </si>
  <si>
    <t>03322427650</t>
  </si>
  <si>
    <t>MARCIA ALVES MEIRELES</t>
  </si>
  <si>
    <t>04476469663</t>
  </si>
  <si>
    <t>1407443</t>
  </si>
  <si>
    <t>ELIANE MACEDO PEREIRA</t>
  </si>
  <si>
    <t>01578172616</t>
  </si>
  <si>
    <t>1271103</t>
  </si>
  <si>
    <t>RENATA DE OLIVEIRA PEREIRA</t>
  </si>
  <si>
    <t>07120684655</t>
  </si>
  <si>
    <t>20974</t>
  </si>
  <si>
    <t>KARINA LORENA DA SILVA PEREIRA</t>
  </si>
  <si>
    <t>12653508680</t>
  </si>
  <si>
    <t>5899</t>
  </si>
  <si>
    <t>YASMINE CRISTINA ALVES VENANCIO</t>
  </si>
  <si>
    <t>10620572604</t>
  </si>
  <si>
    <t>1465762</t>
  </si>
  <si>
    <t>GUILHERME MIRANDA RAMIRO</t>
  </si>
  <si>
    <t>11342165640</t>
  </si>
  <si>
    <t>43537</t>
  </si>
  <si>
    <t>ROGERIA FERNANDA BELARMINO</t>
  </si>
  <si>
    <t>00470807601</t>
  </si>
  <si>
    <t>1668066</t>
  </si>
  <si>
    <t>133847X</t>
  </si>
  <si>
    <t>CLAUDIA DE OLIVEIRA</t>
  </si>
  <si>
    <t>08856463636</t>
  </si>
  <si>
    <t>1103592</t>
  </si>
  <si>
    <t>FERNANDA FREITAS DE MARTIN RIBEIRO</t>
  </si>
  <si>
    <t>05972222663</t>
  </si>
  <si>
    <t>227804</t>
  </si>
  <si>
    <t>ELIANE DE ALMEIDA SILVA</t>
  </si>
  <si>
    <t>63542870668</t>
  </si>
  <si>
    <t>1236738</t>
  </si>
  <si>
    <t>133850X</t>
  </si>
  <si>
    <t>MARIA FERNANDA FIGUEIREDO SILVA</t>
  </si>
  <si>
    <t>11874666628</t>
  </si>
  <si>
    <t>51125</t>
  </si>
  <si>
    <t>IVONE DA SILVA LISBOA</t>
  </si>
  <si>
    <t>02982139669</t>
  </si>
  <si>
    <t>2416718</t>
  </si>
  <si>
    <t>JOAO CARLOS FERREIRA CARVALHO</t>
  </si>
  <si>
    <t>12712102665</t>
  </si>
  <si>
    <t>49937</t>
  </si>
  <si>
    <t>RAPHAEL DI FLORA DA CORTE</t>
  </si>
  <si>
    <t>04617986626</t>
  </si>
  <si>
    <t>62835</t>
  </si>
  <si>
    <t>EMANOEL VICENTE DE LIMA</t>
  </si>
  <si>
    <t>11198712716</t>
  </si>
  <si>
    <t>924145</t>
  </si>
  <si>
    <t>ELIZANGELA RIBEIRO DA SILVA</t>
  </si>
  <si>
    <t>97230642604</t>
  </si>
  <si>
    <t>682058</t>
  </si>
  <si>
    <t>INGRID CRISTINA BRUM DAS GRACAS</t>
  </si>
  <si>
    <t>11635007631</t>
  </si>
  <si>
    <t>24217</t>
  </si>
  <si>
    <t>LAISSA EDUARDA PINHEIRO DE AMORIM LIMA</t>
  </si>
  <si>
    <t>07024174676</t>
  </si>
  <si>
    <t>1090970</t>
  </si>
  <si>
    <t>SANDRA DE SOUZA PRATES</t>
  </si>
  <si>
    <t>95461655653</t>
  </si>
  <si>
    <t>1303121</t>
  </si>
  <si>
    <t>GILCELE LUCAS CANDIDO DA SILVA</t>
  </si>
  <si>
    <t>07416213630</t>
  </si>
  <si>
    <t>5560</t>
  </si>
  <si>
    <t>MIRIAM ALVES DE SOUZA</t>
  </si>
  <si>
    <t>06236621675</t>
  </si>
  <si>
    <t>585812</t>
  </si>
  <si>
    <t>RODRIGO LEONARDO GOULART GONCALVES</t>
  </si>
  <si>
    <t>02813752673</t>
  </si>
  <si>
    <t>34154</t>
  </si>
  <si>
    <t>SONIA REGINA GONTIJO</t>
  </si>
  <si>
    <t>48639168687</t>
  </si>
  <si>
    <t>07207</t>
  </si>
  <si>
    <t>KELY VIANA DOS SANTOS</t>
  </si>
  <si>
    <t>12815369621</t>
  </si>
  <si>
    <t>1122643</t>
  </si>
  <si>
    <t>ANNA CAROLINA MOREIRA SOARES</t>
  </si>
  <si>
    <t>11798032643</t>
  </si>
  <si>
    <t>26632</t>
  </si>
  <si>
    <t>KENYA CRISTINA SILVA AMORIM</t>
  </si>
  <si>
    <t>06683386609</t>
  </si>
  <si>
    <t>4541</t>
  </si>
  <si>
    <t>RAIMUNDA MARIA FERREIRA VENTURA</t>
  </si>
  <si>
    <t>00076424669</t>
  </si>
  <si>
    <t>4759</t>
  </si>
  <si>
    <t>PRISCILA MARCIANO DE SOUSA</t>
  </si>
  <si>
    <t>07992138619</t>
  </si>
  <si>
    <t>MARCOS TULIO VIEIRA MEIRELES</t>
  </si>
  <si>
    <t>13564368620</t>
  </si>
  <si>
    <t>1409775</t>
  </si>
  <si>
    <t>133878X</t>
  </si>
  <si>
    <t>AMANDA LAIS GONCALVES GAMA PEREIRA</t>
  </si>
  <si>
    <t>10908343655</t>
  </si>
  <si>
    <t>463330</t>
  </si>
  <si>
    <t>DANIELA SOARES DE FIGUEIREDO TENORIO</t>
  </si>
  <si>
    <t>93653549604</t>
  </si>
  <si>
    <t>275244</t>
  </si>
  <si>
    <t>133881X</t>
  </si>
  <si>
    <t>FERNANDA HELENA AMARAL DE OLIVEIRA</t>
  </si>
  <si>
    <t>09210331680</t>
  </si>
  <si>
    <t>43383</t>
  </si>
  <si>
    <t>RODRIGO ALEXANDRE ALVARENGA</t>
  </si>
  <si>
    <t>04108719662</t>
  </si>
  <si>
    <t>1390219</t>
  </si>
  <si>
    <t>MIRIAM CAMILA CASSIA LEMOS</t>
  </si>
  <si>
    <t>04654508651</t>
  </si>
  <si>
    <t>1182236</t>
  </si>
  <si>
    <t>ADRIANA DE FATIMA BARROSO FERREIRA</t>
  </si>
  <si>
    <t>06195025682</t>
  </si>
  <si>
    <t>1665144</t>
  </si>
  <si>
    <t>JULIANE MARTINS SOARES</t>
  </si>
  <si>
    <t>04874254640</t>
  </si>
  <si>
    <t>263576</t>
  </si>
  <si>
    <t>LUCIANA RODRIGUES DE ALMEIDA</t>
  </si>
  <si>
    <t>03918293602</t>
  </si>
  <si>
    <t>18777</t>
  </si>
  <si>
    <t>KELLY JANE DE OLIVEIRA</t>
  </si>
  <si>
    <t>12475929600</t>
  </si>
  <si>
    <t>55769</t>
  </si>
  <si>
    <t>THAIS MARA MACHADO CHAVES</t>
  </si>
  <si>
    <t>07538186638</t>
  </si>
  <si>
    <t>90338</t>
  </si>
  <si>
    <t>MARLI APARECIDA AMARAL SOUSA</t>
  </si>
  <si>
    <t>00976782600</t>
  </si>
  <si>
    <t>219975</t>
  </si>
  <si>
    <t>133895X</t>
  </si>
  <si>
    <t>J.FLEX 20H S. - 3ª 4ª/5M - 5ª/4M - 6ª/6M</t>
  </si>
  <si>
    <t>SARA LOUREIRO DE SOUZA FERREIRA</t>
  </si>
  <si>
    <t>11122120605</t>
  </si>
  <si>
    <t>12249</t>
  </si>
  <si>
    <t>CRIZELIDE CABRAL GADELHA</t>
  </si>
  <si>
    <t>05593916683</t>
  </si>
  <si>
    <t>1266906</t>
  </si>
  <si>
    <t>PRISCYLA LORRAYNE CARVALHO PEREIRA</t>
  </si>
  <si>
    <t>10851893686</t>
  </si>
  <si>
    <t>47200</t>
  </si>
  <si>
    <t>MARA CRISTINA RODRIGUES</t>
  </si>
  <si>
    <t>41830733672</t>
  </si>
  <si>
    <t>12549</t>
  </si>
  <si>
    <t>TANIA MARIA DE CASTRO</t>
  </si>
  <si>
    <t>83829008600</t>
  </si>
  <si>
    <t>1102662</t>
  </si>
  <si>
    <t>KARINE HELENA MOTA ELADIO</t>
  </si>
  <si>
    <t>09392606621</t>
  </si>
  <si>
    <t>690161</t>
  </si>
  <si>
    <t>THAIS RIBEIRO DUARTE</t>
  </si>
  <si>
    <t>10874292697</t>
  </si>
  <si>
    <t>1136484</t>
  </si>
  <si>
    <t>EGUINALDA QUEIROZ DE CASTRO</t>
  </si>
  <si>
    <t>05920040661</t>
  </si>
  <si>
    <t>1103410</t>
  </si>
  <si>
    <t>IANARA DAS NEVES GOMES</t>
  </si>
  <si>
    <t>09621078679</t>
  </si>
  <si>
    <t>PAULO HENRIQUE GONCALVES REIS</t>
  </si>
  <si>
    <t>01882197658</t>
  </si>
  <si>
    <t>1249024</t>
  </si>
  <si>
    <t>133914X</t>
  </si>
  <si>
    <t>AIEDA REZENDE LEAO</t>
  </si>
  <si>
    <t>44898029604</t>
  </si>
  <si>
    <t>02408823</t>
  </si>
  <si>
    <t>ISABELA YASMIN FONSECA ROCHA</t>
  </si>
  <si>
    <t>14363064692</t>
  </si>
  <si>
    <t>1731446</t>
  </si>
  <si>
    <t>ALESSANDRA BELLICO ALVES</t>
  </si>
  <si>
    <t>03089963647</t>
  </si>
  <si>
    <t>2501653</t>
  </si>
  <si>
    <t>JULIANA REGINA LUCAS</t>
  </si>
  <si>
    <t>06999726639</t>
  </si>
  <si>
    <t>11293204</t>
  </si>
  <si>
    <t>ITHELA BREZOLIN CANDIDO</t>
  </si>
  <si>
    <t>01409315118</t>
  </si>
  <si>
    <t>1520032</t>
  </si>
  <si>
    <t>ARYANNE LUCILIO DIAS DA SILVA</t>
  </si>
  <si>
    <t>12059909686</t>
  </si>
  <si>
    <t>1208156</t>
  </si>
  <si>
    <t>WALKIRIA MARA CARDOSO RODRIGUES</t>
  </si>
  <si>
    <t>01348653671</t>
  </si>
  <si>
    <t>367573</t>
  </si>
  <si>
    <t>CRISTINA SIMOES PIRES SILVA</t>
  </si>
  <si>
    <t>99652005649</t>
  </si>
  <si>
    <t>313380</t>
  </si>
  <si>
    <t>PAULA CRISTINA DE ASSUNCAO SOARES</t>
  </si>
  <si>
    <t>08652045607</t>
  </si>
  <si>
    <t>1512700</t>
  </si>
  <si>
    <t>LUCIANO BEZERRA VIRGINIO NUNES</t>
  </si>
  <si>
    <t>97093548687</t>
  </si>
  <si>
    <t>SABRINA DE FATIMA FERNANDES VIEIRA</t>
  </si>
  <si>
    <t>11014176689</t>
  </si>
  <si>
    <t>90685</t>
  </si>
  <si>
    <t>BRENDA CECILIA DE OLIVEIRA MARGARIDO</t>
  </si>
  <si>
    <t>05412847625</t>
  </si>
  <si>
    <t>17741</t>
  </si>
  <si>
    <t>133928X</t>
  </si>
  <si>
    <t>VANESSA NOBRE BARBOSA</t>
  </si>
  <si>
    <t>08254098611</t>
  </si>
  <si>
    <t>936366</t>
  </si>
  <si>
    <t>BRUNA CAROLINE COMEL</t>
  </si>
  <si>
    <t>05394035989</t>
  </si>
  <si>
    <t>55155</t>
  </si>
  <si>
    <t>133931X</t>
  </si>
  <si>
    <t>NATALIA APARECIDA VALGAS RIBEIRO DE OLIVEIRA</t>
  </si>
  <si>
    <t>08097318601</t>
  </si>
  <si>
    <t>333261</t>
  </si>
  <si>
    <t>SARAH DANIELE MOREIRA</t>
  </si>
  <si>
    <t>08475215670</t>
  </si>
  <si>
    <t>1473375</t>
  </si>
  <si>
    <t>TATIANE RODRIGUES EUGENIO</t>
  </si>
  <si>
    <t>13723893694</t>
  </si>
  <si>
    <t>596679</t>
  </si>
  <si>
    <t>JAQUELINE DOS SANTOS MUNIZ LAPORTE</t>
  </si>
  <si>
    <t>01493996690</t>
  </si>
  <si>
    <t>JOSIANE DIAS ALVES</t>
  </si>
  <si>
    <t>07706998630</t>
  </si>
  <si>
    <t>503866</t>
  </si>
  <si>
    <t>LORRAINE ARAUJO NUNES</t>
  </si>
  <si>
    <t>07806245642</t>
  </si>
  <si>
    <t>1263213</t>
  </si>
  <si>
    <t>ROMAURO CORREIA DE JESUS</t>
  </si>
  <si>
    <t>12615567632</t>
  </si>
  <si>
    <t>1260536</t>
  </si>
  <si>
    <t>133945X</t>
  </si>
  <si>
    <t>PEDRO HENRIQUE ALMEIDA DIAS</t>
  </si>
  <si>
    <t>13005376630</t>
  </si>
  <si>
    <t>1340808</t>
  </si>
  <si>
    <t>BRENDA PEREIRA MEDEIROS</t>
  </si>
  <si>
    <t>09398202697</t>
  </si>
  <si>
    <t>89428</t>
  </si>
  <si>
    <t>KAROLINA ALVES DOS ANJOS</t>
  </si>
  <si>
    <t>06667875579</t>
  </si>
  <si>
    <t>60082</t>
  </si>
  <si>
    <t>JACQUELINE DA CONSOLACAO FERREIRA DE SOUZA</t>
  </si>
  <si>
    <t>86380621687</t>
  </si>
  <si>
    <t>1495953</t>
  </si>
  <si>
    <t>MICHELLE SILVA ANDRADE DE ALMEIDA</t>
  </si>
  <si>
    <t>05252618690</t>
  </si>
  <si>
    <t>201718</t>
  </si>
  <si>
    <t>JOANA JORDANA DOS SANTOS CAMARGOS</t>
  </si>
  <si>
    <t>02047628636</t>
  </si>
  <si>
    <t>1715794</t>
  </si>
  <si>
    <t>RITA DE CASSIA SANTANA SILVA</t>
  </si>
  <si>
    <t>00476954630</t>
  </si>
  <si>
    <t>1723005</t>
  </si>
  <si>
    <t>ARNALDO DE SOUZA</t>
  </si>
  <si>
    <t>03984098626</t>
  </si>
  <si>
    <t>TECNICO EM LABORATORIO CITOTECNICO</t>
  </si>
  <si>
    <t>2407033</t>
  </si>
  <si>
    <t>MARIA DE LOURDES BASTOS DE AQUINO</t>
  </si>
  <si>
    <t>00514727675</t>
  </si>
  <si>
    <t>07216</t>
  </si>
  <si>
    <t>MARIA FATIMA DO AMARAL</t>
  </si>
  <si>
    <t>85199877615</t>
  </si>
  <si>
    <t>1352</t>
  </si>
  <si>
    <t>LUANA CAROLINA SILVA FRANCISCO</t>
  </si>
  <si>
    <t>14990579623</t>
  </si>
  <si>
    <t>07158</t>
  </si>
  <si>
    <t>WEBERTH GOMES MAXIMIANO</t>
  </si>
  <si>
    <t>04299220609</t>
  </si>
  <si>
    <t>7195</t>
  </si>
  <si>
    <t>DAYANNE STEPHANIE DOS SANTOS FIGUEREDO</t>
  </si>
  <si>
    <t>10881025658</t>
  </si>
  <si>
    <t>1418417</t>
  </si>
  <si>
    <t>GABRIELA RESENDE DE SALES</t>
  </si>
  <si>
    <t>14111858627</t>
  </si>
  <si>
    <t>MARIZA AUGUSTA DE ABREU RODRIGUES</t>
  </si>
  <si>
    <t>03269986670</t>
  </si>
  <si>
    <t>4633</t>
  </si>
  <si>
    <t>BRUNO DAMACENO DE FARIA</t>
  </si>
  <si>
    <t>09297075673</t>
  </si>
  <si>
    <t>61697</t>
  </si>
  <si>
    <t>MARIA MADALENA FERNANDES</t>
  </si>
  <si>
    <t>01116693674</t>
  </si>
  <si>
    <t>1204041</t>
  </si>
  <si>
    <t>MARCIA SIMOES DE CASTRO</t>
  </si>
  <si>
    <t>83863184653</t>
  </si>
  <si>
    <t>1730492</t>
  </si>
  <si>
    <t>133976X</t>
  </si>
  <si>
    <t>LIDIANE SUETE DE SOUZA</t>
  </si>
  <si>
    <t>07532681670</t>
  </si>
  <si>
    <t>603363</t>
  </si>
  <si>
    <t>SORAYA DRUMOND SILVA LOURENCO</t>
  </si>
  <si>
    <t>56052162600</t>
  </si>
  <si>
    <t>396648</t>
  </si>
  <si>
    <t>CLEONICE APARECIDA DA SILVA BRAGA ARAUJO</t>
  </si>
  <si>
    <t>03090858614</t>
  </si>
  <si>
    <t>444948</t>
  </si>
  <si>
    <t>WALEF BATISTA PEREIRA</t>
  </si>
  <si>
    <t>11188143638</t>
  </si>
  <si>
    <t>52150</t>
  </si>
  <si>
    <t>WELLINGTON TADEU MONTENEGRO LIMA</t>
  </si>
  <si>
    <t>48291480478</t>
  </si>
  <si>
    <t>30927</t>
  </si>
  <si>
    <t>ANA LUISA SANDERS BRITTO</t>
  </si>
  <si>
    <t>10994680600</t>
  </si>
  <si>
    <t>60748</t>
  </si>
  <si>
    <t>DEBORAH SILVERIO SILVA</t>
  </si>
  <si>
    <t>11548476676</t>
  </si>
  <si>
    <t>38208</t>
  </si>
  <si>
    <t>133993X</t>
  </si>
  <si>
    <t>ADRIANA VIANA FERREIRA NUNES</t>
  </si>
  <si>
    <t>05385052655</t>
  </si>
  <si>
    <t>1481245</t>
  </si>
  <si>
    <t>ELISANGELA DA SILVA MATOS COELHO</t>
  </si>
  <si>
    <t>03091522679</t>
  </si>
  <si>
    <t>7213</t>
  </si>
  <si>
    <t xml:space="preserve">ANGELA MARIA EVANGELISTA </t>
  </si>
  <si>
    <t>00008211604</t>
  </si>
  <si>
    <t>1112953</t>
  </si>
  <si>
    <t>CENI SANTOS EVANGELISTA</t>
  </si>
  <si>
    <t>78682908620</t>
  </si>
  <si>
    <t>1187153</t>
  </si>
  <si>
    <t>THAYNARA GARCIA DOS SANTOS SILVA</t>
  </si>
  <si>
    <t>02560362252</t>
  </si>
  <si>
    <t>10215</t>
  </si>
  <si>
    <t>FABRICIO RAMOS SOARES</t>
  </si>
  <si>
    <t>11148288660</t>
  </si>
  <si>
    <t>1030242</t>
  </si>
  <si>
    <t>JESSICA SANTANA MACIEL</t>
  </si>
  <si>
    <t>11012042650</t>
  </si>
  <si>
    <t>880586</t>
  </si>
  <si>
    <t>ANA MARIA MENDES SANTOS</t>
  </si>
  <si>
    <t>10520779789</t>
  </si>
  <si>
    <t>1077504</t>
  </si>
  <si>
    <t>FLAVIA BORGES DE PAULA CRUZ</t>
  </si>
  <si>
    <t>81469454653</t>
  </si>
  <si>
    <t>2416434</t>
  </si>
  <si>
    <t>MICHELE SAMARA DE FARIA</t>
  </si>
  <si>
    <t>14955738699</t>
  </si>
  <si>
    <t>MICHELE KETHERE MARTINS RIBEIRO</t>
  </si>
  <si>
    <t>07240750620</t>
  </si>
  <si>
    <t>DIRETORIA DE REGULACAO DE MEDIA E ALTA COMPLEXIDADE EM SAUDE</t>
  </si>
  <si>
    <t>LUCILEIA DA CRUZ</t>
  </si>
  <si>
    <t>03431884652</t>
  </si>
  <si>
    <t>02409225</t>
  </si>
  <si>
    <t>CLEUNICE NEVES DE SOUZA</t>
  </si>
  <si>
    <t>14938233886</t>
  </si>
  <si>
    <t>1234613</t>
  </si>
  <si>
    <t>SILVIA BERNARDO PINTO</t>
  </si>
  <si>
    <t>03970178630</t>
  </si>
  <si>
    <t>109889</t>
  </si>
  <si>
    <t>JOICE MARDEM BATISTA</t>
  </si>
  <si>
    <t>07029035666</t>
  </si>
  <si>
    <t>42038</t>
  </si>
  <si>
    <t>MARIANA CARVALHO DE ALMEIDA</t>
  </si>
  <si>
    <t>01480511625</t>
  </si>
  <si>
    <t>28922</t>
  </si>
  <si>
    <t>KASSIA CRISTINA ALVES GUIMARAES</t>
  </si>
  <si>
    <t>09065052674</t>
  </si>
  <si>
    <t>485202</t>
  </si>
  <si>
    <t>MARIA DE LOURDES TAVARES</t>
  </si>
  <si>
    <t>59527692687</t>
  </si>
  <si>
    <t>31198</t>
  </si>
  <si>
    <t>NUBIA MARQUES DA SILVA</t>
  </si>
  <si>
    <t>06970870693</t>
  </si>
  <si>
    <t>1110029</t>
  </si>
  <si>
    <t>JANE CRISTINA COUTO</t>
  </si>
  <si>
    <t>08405434682</t>
  </si>
  <si>
    <t>798524</t>
  </si>
  <si>
    <t>134027X</t>
  </si>
  <si>
    <t>HELEN CARDOSO DE MAGALHAES</t>
  </si>
  <si>
    <t>05573588680</t>
  </si>
  <si>
    <t>80516</t>
  </si>
  <si>
    <t>134030X</t>
  </si>
  <si>
    <t>DANILO SANTANA E SOUZA</t>
  </si>
  <si>
    <t>03196681696</t>
  </si>
  <si>
    <t>91009</t>
  </si>
  <si>
    <t>BARBARA ELENA ALVES FERREIRA</t>
  </si>
  <si>
    <t>10757487637</t>
  </si>
  <si>
    <t>NIVEA MARIA MENDONCA SOUZA</t>
  </si>
  <si>
    <t>03833120606</t>
  </si>
  <si>
    <t>978068</t>
  </si>
  <si>
    <t>LUANA DOS SANTOS NASCIMENTO</t>
  </si>
  <si>
    <t>07423686611</t>
  </si>
  <si>
    <t>32568</t>
  </si>
  <si>
    <t>JOELMA MIGUEL DE SOUZA ALMEIDA</t>
  </si>
  <si>
    <t>03724464690</t>
  </si>
  <si>
    <t>206556</t>
  </si>
  <si>
    <t>ROSANA PEREIRA DOS SANTOS</t>
  </si>
  <si>
    <t>05125255602</t>
  </si>
  <si>
    <t>ELLEN CRISTINA DE ANDRADE MENDES</t>
  </si>
  <si>
    <t>09018523682</t>
  </si>
  <si>
    <t>024021241</t>
  </si>
  <si>
    <t>KELLY FERNANDES DIAS ROMANO</t>
  </si>
  <si>
    <t>07495628626</t>
  </si>
  <si>
    <t>02413276</t>
  </si>
  <si>
    <t>JANDERSON DA SILVA RIBEIRO</t>
  </si>
  <si>
    <t>11701732688</t>
  </si>
  <si>
    <t>10771</t>
  </si>
  <si>
    <t>VICTORIA EMANUELE PEREIRA</t>
  </si>
  <si>
    <t>14870615606</t>
  </si>
  <si>
    <t>1450823</t>
  </si>
  <si>
    <t>NAYARA BRENDA ALVES VIEIRA</t>
  </si>
  <si>
    <t>12523645637</t>
  </si>
  <si>
    <t>1410766</t>
  </si>
  <si>
    <t>FELIPE CAVALCANTI DOURADO</t>
  </si>
  <si>
    <t>07693208640</t>
  </si>
  <si>
    <t>J.FLEX20HS.-2ª4ª6ª/6,10,4HDIA</t>
  </si>
  <si>
    <t>13423TO</t>
  </si>
  <si>
    <t>GRAZIELE LELES MAIA</t>
  </si>
  <si>
    <t>10573564680</t>
  </si>
  <si>
    <t>56787</t>
  </si>
  <si>
    <t>JANE CLAIR MELO ADAMI</t>
  </si>
  <si>
    <t>48337382600</t>
  </si>
  <si>
    <t>677</t>
  </si>
  <si>
    <t>ANA FLAVIA ORNELES DE SOUZA BARBOSA</t>
  </si>
  <si>
    <t>05461431640</t>
  </si>
  <si>
    <t>1390741</t>
  </si>
  <si>
    <t>DAYSE DE SALES COSTA RODRIGUES</t>
  </si>
  <si>
    <t>06217298686</t>
  </si>
  <si>
    <t>692210</t>
  </si>
  <si>
    <t>CARLA VALERIA NORMANDIO DA SILVA SANTOS</t>
  </si>
  <si>
    <t>06046237637</t>
  </si>
  <si>
    <t>576474</t>
  </si>
  <si>
    <t>DAISY CRISTINA LARA TOLENTINO</t>
  </si>
  <si>
    <t>03868503641</t>
  </si>
  <si>
    <t>397007</t>
  </si>
  <si>
    <t>CAROLINA ROMANA PASSOS</t>
  </si>
  <si>
    <t>08317908658</t>
  </si>
  <si>
    <t>1698477</t>
  </si>
  <si>
    <t>MARCELA DE DEUS OLIVEIRA DOS SANTOS</t>
  </si>
  <si>
    <t>07749086617</t>
  </si>
  <si>
    <t>1414557</t>
  </si>
  <si>
    <t>BRUNA LOPES SALOMAO</t>
  </si>
  <si>
    <t>11336594624</t>
  </si>
  <si>
    <t>89656</t>
  </si>
  <si>
    <t>KELLY RENATA SILVA FERNANDES</t>
  </si>
  <si>
    <t>09213657641</t>
  </si>
  <si>
    <t>787759</t>
  </si>
  <si>
    <t>ALESSANDRA RODRIGUES PRADO</t>
  </si>
  <si>
    <t>12926596618</t>
  </si>
  <si>
    <t>609848</t>
  </si>
  <si>
    <t xml:space="preserve">ANA CAROLINA SANTOS AVILA </t>
  </si>
  <si>
    <t>05201987605</t>
  </si>
  <si>
    <t>48359</t>
  </si>
  <si>
    <t>RODOLFO MARTINS OLIVEIRA</t>
  </si>
  <si>
    <t>08633105675</t>
  </si>
  <si>
    <t>89662</t>
  </si>
  <si>
    <t>POLLYANNA MARA FERREIRA BICALHO FUKINO</t>
  </si>
  <si>
    <t>05029973621</t>
  </si>
  <si>
    <t>42836</t>
  </si>
  <si>
    <t>ALEXANDRE MAGNO SAEZ</t>
  </si>
  <si>
    <t>11102138673</t>
  </si>
  <si>
    <t>78371</t>
  </si>
  <si>
    <t>MARIA APARECIDA RODRIGUES DA ROCHA</t>
  </si>
  <si>
    <t>03295497664</t>
  </si>
  <si>
    <t>225415</t>
  </si>
  <si>
    <t>SIMONE DA SILVA ALVES</t>
  </si>
  <si>
    <t>04013097621</t>
  </si>
  <si>
    <t>1409778</t>
  </si>
  <si>
    <t>NATALIA CRISTINA COSTA SENA</t>
  </si>
  <si>
    <t>04244697667</t>
  </si>
  <si>
    <t>434925</t>
  </si>
  <si>
    <t>1-FLE 20HS - 2ª 6ª/6 T - 3ª/4 T - 5ª/4 M</t>
  </si>
  <si>
    <t>YULE THAIS MADUREIRA DE OLIVEIRA ANDRADE</t>
  </si>
  <si>
    <t>11403708630</t>
  </si>
  <si>
    <t>89935</t>
  </si>
  <si>
    <t>RENATA CONDE PINTO SILVA</t>
  </si>
  <si>
    <t>02797092694</t>
  </si>
  <si>
    <t>513039</t>
  </si>
  <si>
    <t>LUCELIA SILVA DOS SANTOS PEREIRA</t>
  </si>
  <si>
    <t>06645604661</t>
  </si>
  <si>
    <t>1066886</t>
  </si>
  <si>
    <t>HOSANA INACIO TEODORA</t>
  </si>
  <si>
    <t>00653325630</t>
  </si>
  <si>
    <t>603592</t>
  </si>
  <si>
    <t>PABLO RAMOS COBO FILHO</t>
  </si>
  <si>
    <t>86499181668</t>
  </si>
  <si>
    <t>229415</t>
  </si>
  <si>
    <t>ALEXANDRO PEREIRA DOS SANTOS</t>
  </si>
  <si>
    <t>98092413649</t>
  </si>
  <si>
    <t>1215635</t>
  </si>
  <si>
    <t>134089X</t>
  </si>
  <si>
    <t>LUCIMAR PATRICIA GUIMARAES</t>
  </si>
  <si>
    <t>03892071608</t>
  </si>
  <si>
    <t>16895</t>
  </si>
  <si>
    <t>GUSTAVO MARIANO RODRIGUES SANTOS</t>
  </si>
  <si>
    <t>09876313657</t>
  </si>
  <si>
    <t>80316</t>
  </si>
  <si>
    <t>GALILEU GALILEI PIO FERREIRA</t>
  </si>
  <si>
    <t>05179560632</t>
  </si>
  <si>
    <t>49622</t>
  </si>
  <si>
    <t>134092X</t>
  </si>
  <si>
    <t>DANIELA CLAUDIO</t>
  </si>
  <si>
    <t>23282489854</t>
  </si>
  <si>
    <t>1419495</t>
  </si>
  <si>
    <t>FABRICIA CRISTINA SILVA AMARAL</t>
  </si>
  <si>
    <t>04548950621</t>
  </si>
  <si>
    <t>581004</t>
  </si>
  <si>
    <t>LIGIA MELO VIDAL</t>
  </si>
  <si>
    <t>07988667645</t>
  </si>
  <si>
    <t>89810</t>
  </si>
  <si>
    <t>SANDRA DE FATIMA SABINO DA SILVA SOUZA</t>
  </si>
  <si>
    <t>07847704684</t>
  </si>
  <si>
    <t>974126</t>
  </si>
  <si>
    <t>EFIGENIO ALEXANDRE MOREIRA</t>
  </si>
  <si>
    <t>04620591629</t>
  </si>
  <si>
    <t>1501715</t>
  </si>
  <si>
    <t>KARINA SOUZA DE MEDEIROS</t>
  </si>
  <si>
    <t>01365165647</t>
  </si>
  <si>
    <t>16460</t>
  </si>
  <si>
    <t>TAIS LORRANE PASSOS</t>
  </si>
  <si>
    <t>01839328622</t>
  </si>
  <si>
    <t>ALINE PEREIRA DE AGUIAR</t>
  </si>
  <si>
    <t>11459480651</t>
  </si>
  <si>
    <t>1457703</t>
  </si>
  <si>
    <t>REJANE MARQUES CORDEIRO RIBEIRO</t>
  </si>
  <si>
    <t>04837319602</t>
  </si>
  <si>
    <t>34662</t>
  </si>
  <si>
    <t>GUSTAVO PHELLIPE RIBEIRO FARIA</t>
  </si>
  <si>
    <t>02323741632</t>
  </si>
  <si>
    <t>134108X</t>
  </si>
  <si>
    <t>LUIS EDUARDO MELO LACERDA</t>
  </si>
  <si>
    <t>07767690652</t>
  </si>
  <si>
    <t>85660</t>
  </si>
  <si>
    <t>LUCIANA SANTANA</t>
  </si>
  <si>
    <t>10950722693</t>
  </si>
  <si>
    <t>1132696</t>
  </si>
  <si>
    <t>134111X</t>
  </si>
  <si>
    <t>ANDREZZA SANTOS DE OLIVEIRA</t>
  </si>
  <si>
    <t>00715576607</t>
  </si>
  <si>
    <t>472696</t>
  </si>
  <si>
    <t>ELVIO PEREIRA DOS SANTOS</t>
  </si>
  <si>
    <t>09085802660</t>
  </si>
  <si>
    <t>1054678</t>
  </si>
  <si>
    <t>ROSANGELA XAVIER DO CARMO</t>
  </si>
  <si>
    <t>87931850653</t>
  </si>
  <si>
    <t>05840544671</t>
  </si>
  <si>
    <t>6226</t>
  </si>
  <si>
    <t>AMANDA CRISTINA DA SILVA MARQUES</t>
  </si>
  <si>
    <t>12730575626</t>
  </si>
  <si>
    <t>1569776</t>
  </si>
  <si>
    <t>MARCIA HELENA DA SILVA</t>
  </si>
  <si>
    <t>07635822713</t>
  </si>
  <si>
    <t>1613842</t>
  </si>
  <si>
    <t>134125X</t>
  </si>
  <si>
    <t>LARISSA RAYANE GONCALVES PIRES COSTA</t>
  </si>
  <si>
    <t>13882283602</t>
  </si>
  <si>
    <t>1621808</t>
  </si>
  <si>
    <t>CLARICE DA SILVA DIAS</t>
  </si>
  <si>
    <t>03300720648</t>
  </si>
  <si>
    <t>12952</t>
  </si>
  <si>
    <t>RODRIGO LESSA DOS SANTOS</t>
  </si>
  <si>
    <t>09398208628</t>
  </si>
  <si>
    <t>IGO RIAN ALMEIDA BARROSO</t>
  </si>
  <si>
    <t>05718135347</t>
  </si>
  <si>
    <t>77841</t>
  </si>
  <si>
    <t>MARIA LUIZA DOS SANTOS</t>
  </si>
  <si>
    <t>59262761600</t>
  </si>
  <si>
    <t>179649</t>
  </si>
  <si>
    <t>CLARA GOMES MACHADO</t>
  </si>
  <si>
    <t>12893406688</t>
  </si>
  <si>
    <t>04/52149</t>
  </si>
  <si>
    <t>SANDRA MOREIRA GOMES</t>
  </si>
  <si>
    <t>06903422684</t>
  </si>
  <si>
    <t>669964</t>
  </si>
  <si>
    <t>ROSILENE SANTANA ALVES</t>
  </si>
  <si>
    <t>05721472600</t>
  </si>
  <si>
    <t>6658</t>
  </si>
  <si>
    <t>MERICIA COSTA REIS</t>
  </si>
  <si>
    <t>07327233610</t>
  </si>
  <si>
    <t>81544</t>
  </si>
  <si>
    <t>134139X</t>
  </si>
  <si>
    <t>ELIANA MOREIRA DE CARVALHO SILVA</t>
  </si>
  <si>
    <t>53436709620</t>
  </si>
  <si>
    <t>704690</t>
  </si>
  <si>
    <t>MICHELAINE CRISTINA DE CASTRO FARIA</t>
  </si>
  <si>
    <t>06704677666</t>
  </si>
  <si>
    <t>1411001</t>
  </si>
  <si>
    <t>134142X</t>
  </si>
  <si>
    <t>LUCIA MARA SA DE SOUZA</t>
  </si>
  <si>
    <t>45653062634</t>
  </si>
  <si>
    <t>11515</t>
  </si>
  <si>
    <t>RAFAELA MONTEIRO DE SOUZA</t>
  </si>
  <si>
    <t>05981281669</t>
  </si>
  <si>
    <t>298725</t>
  </si>
  <si>
    <t>ALEXANDRA DAS GRACAS FIGUEIREDO</t>
  </si>
  <si>
    <t>94361800634</t>
  </si>
  <si>
    <t>LUIZZA CAROLINI GONZAGA DE CARVALHO</t>
  </si>
  <si>
    <t>11934796654</t>
  </si>
  <si>
    <t>622773</t>
  </si>
  <si>
    <t>ELIZANGELA FERREIRA MOITINHA</t>
  </si>
  <si>
    <t>06523603601</t>
  </si>
  <si>
    <t>1502561</t>
  </si>
  <si>
    <t>RENAN DE ANDRADE PIUZANA</t>
  </si>
  <si>
    <t>75811880600</t>
  </si>
  <si>
    <t>9013</t>
  </si>
  <si>
    <t>HELAINE CRISTINA DE SOUZA MEDEIROS</t>
  </si>
  <si>
    <t>03373192609</t>
  </si>
  <si>
    <t>1471322</t>
  </si>
  <si>
    <t>FABIANA GRAZIELLE DA COSTA SANTOS</t>
  </si>
  <si>
    <t>07359028604</t>
  </si>
  <si>
    <t>SABRINA GOMES FERREIRA</t>
  </si>
  <si>
    <t>09533178620</t>
  </si>
  <si>
    <t>27095</t>
  </si>
  <si>
    <t>134156X</t>
  </si>
  <si>
    <t>ALESSANDRA TEIXEIRA DINIZ ROCHA</t>
  </si>
  <si>
    <t>06242808617</t>
  </si>
  <si>
    <t>53508</t>
  </si>
  <si>
    <t>LUIZ OTAVIO RIBEIRO CANESTRI</t>
  </si>
  <si>
    <t>07317229652</t>
  </si>
  <si>
    <t>39978</t>
  </si>
  <si>
    <t>PAULA REGINA ASSUNCAO SILVA</t>
  </si>
  <si>
    <t>03950029664</t>
  </si>
  <si>
    <t>155451</t>
  </si>
  <si>
    <t>GALBA GRIGORIO DE OLIVEIRA</t>
  </si>
  <si>
    <t>00522878660</t>
  </si>
  <si>
    <t>190498</t>
  </si>
  <si>
    <t>ANDREIA DA CONCEICAO CORREIA</t>
  </si>
  <si>
    <t>09036396611</t>
  </si>
  <si>
    <t>ORDELIA MARES FARIAS SILVA</t>
  </si>
  <si>
    <t>77698380610</t>
  </si>
  <si>
    <t>779628</t>
  </si>
  <si>
    <t>BRUNA PINHEIRO OLIVEIRA</t>
  </si>
  <si>
    <t>10892296666</t>
  </si>
  <si>
    <t>379675</t>
  </si>
  <si>
    <t>IVONE MARIA DE OLIVEIRA SILVA</t>
  </si>
  <si>
    <t>06432555671</t>
  </si>
  <si>
    <t>1690941</t>
  </si>
  <si>
    <t>LINDETE DOS SANTOS MELO</t>
  </si>
  <si>
    <t>63600765604</t>
  </si>
  <si>
    <t>1357169</t>
  </si>
  <si>
    <t>ISMAEL NUNES COSTA</t>
  </si>
  <si>
    <t>10761915680</t>
  </si>
  <si>
    <t>1697075</t>
  </si>
  <si>
    <t>PAMELA NAIARA LIMA DE PAULA GONCALVES</t>
  </si>
  <si>
    <t>11802303618</t>
  </si>
  <si>
    <t>1502576</t>
  </si>
  <si>
    <t>JANAINA DE MELO SILVA</t>
  </si>
  <si>
    <t>98823345634</t>
  </si>
  <si>
    <t>296051</t>
  </si>
  <si>
    <t>LEONARDO MOREIRA DE CARVALHO</t>
  </si>
  <si>
    <t>01259359603</t>
  </si>
  <si>
    <t>64998</t>
  </si>
  <si>
    <t>JOSE ERASMO ANDRADE PEREIRA JUNIOR</t>
  </si>
  <si>
    <t>05752632617</t>
  </si>
  <si>
    <t>83250</t>
  </si>
  <si>
    <t>PAOLA ALVES DE OLIVEIRA</t>
  </si>
  <si>
    <t>09111438665</t>
  </si>
  <si>
    <t>28195</t>
  </si>
  <si>
    <t>ALICE APARECIDA DA SILVA</t>
  </si>
  <si>
    <t>06698701610</t>
  </si>
  <si>
    <t>33776</t>
  </si>
  <si>
    <t>MARIANA ALICE SILVA BRAZ</t>
  </si>
  <si>
    <t>01897000685</t>
  </si>
  <si>
    <t>EDUARDA PAES FONTOURA ALVES DOS SANTOS</t>
  </si>
  <si>
    <t>10604095694</t>
  </si>
  <si>
    <t>82127</t>
  </si>
  <si>
    <t>134187X</t>
  </si>
  <si>
    <t>ANA BEATRIZ RAMALHO MARTINS</t>
  </si>
  <si>
    <t>10736507663</t>
  </si>
  <si>
    <t>78155</t>
  </si>
  <si>
    <t>134190X</t>
  </si>
  <si>
    <t>JUNIA MARIA SECUNDINO</t>
  </si>
  <si>
    <t>00489809600</t>
  </si>
  <si>
    <t>514225</t>
  </si>
  <si>
    <t>IVANILZA DIAS DA SILVA</t>
  </si>
  <si>
    <t>99277590610</t>
  </si>
  <si>
    <t>1468351</t>
  </si>
  <si>
    <t>ANA LUIZA DE SOUZA</t>
  </si>
  <si>
    <t>08530531620</t>
  </si>
  <si>
    <t>1626003</t>
  </si>
  <si>
    <t>LORENA COSTA DUVAL BORGES</t>
  </si>
  <si>
    <t>11905188641</t>
  </si>
  <si>
    <t>82234</t>
  </si>
  <si>
    <t>VIVIANE WILLIG BRASIL</t>
  </si>
  <si>
    <t>09129270626</t>
  </si>
  <si>
    <t>68361</t>
  </si>
  <si>
    <t>FABIANA SILVA MAIA</t>
  </si>
  <si>
    <t>06715329605</t>
  </si>
  <si>
    <t>90486</t>
  </si>
  <si>
    <t>LEANDRO GALHARDO BALLESTEROS DA CONCEICAO</t>
  </si>
  <si>
    <t>08248574610</t>
  </si>
  <si>
    <t>50899</t>
  </si>
  <si>
    <t>134206X</t>
  </si>
  <si>
    <t>MARIA APARECIDA PEREIRA DE MATOS</t>
  </si>
  <si>
    <t>03547088640</t>
  </si>
  <si>
    <t>687644</t>
  </si>
  <si>
    <t>TAYNA GABRIELA FERREIRA DOS SANTOS</t>
  </si>
  <si>
    <t>11489145605</t>
  </si>
  <si>
    <t>29205</t>
  </si>
  <si>
    <t>RENATA DURAES SILVA</t>
  </si>
  <si>
    <t>04432684607</t>
  </si>
  <si>
    <t>1734675</t>
  </si>
  <si>
    <t>ARTHUR CANDIDO LIMA</t>
  </si>
  <si>
    <t>01949029603</t>
  </si>
  <si>
    <t>28495</t>
  </si>
  <si>
    <t>ROSILENA RAIMUNDA NEVES</t>
  </si>
  <si>
    <t>06122836664</t>
  </si>
  <si>
    <t>1476840</t>
  </si>
  <si>
    <t>DILERMANDO FAZITO DE REZENDE</t>
  </si>
  <si>
    <t>11872080600</t>
  </si>
  <si>
    <t>SUBSECRETARIA DE PROMOCAO E VIGILANCIA A SAUDE</t>
  </si>
  <si>
    <t>6242</t>
  </si>
  <si>
    <t>GISELLE VITORIA CARDOSO</t>
  </si>
  <si>
    <t>04036145622</t>
  </si>
  <si>
    <t>235415</t>
  </si>
  <si>
    <t>KEROLLAINE AVELINA RODRIGUES DA SILVA</t>
  </si>
  <si>
    <t>70044000693</t>
  </si>
  <si>
    <t>ASSISTENTE ADMINISTRATIVO</t>
  </si>
  <si>
    <t>FERNANDA DE MATOS GARCIA</t>
  </si>
  <si>
    <t>03933417635</t>
  </si>
  <si>
    <t>126247</t>
  </si>
  <si>
    <t>ELAINE PEREIRA DE SOUZA</t>
  </si>
  <si>
    <t>03939833665</t>
  </si>
  <si>
    <t>551316</t>
  </si>
  <si>
    <t>LILIAN SILVA CASTRO</t>
  </si>
  <si>
    <t>08131883698</t>
  </si>
  <si>
    <t>284306</t>
  </si>
  <si>
    <t>ROSANA APARECIDA SOARES MENDES</t>
  </si>
  <si>
    <t>07056316646</t>
  </si>
  <si>
    <t>GERÊNCIA DE GESTÃO DOS CONTRATOS ADMINISTRATIVOS TEMPORÁRIOS</t>
  </si>
  <si>
    <t>PATRICIA VIEIRA GONCALVES ROMEIRO</t>
  </si>
  <si>
    <t>00886728673</t>
  </si>
  <si>
    <t>MARCIA COSTA OOTEMAN MENDES</t>
  </si>
  <si>
    <t>01075654637</t>
  </si>
  <si>
    <t>30171</t>
  </si>
  <si>
    <t>MICHELLE DA SILVA LIMA</t>
  </si>
  <si>
    <t>01968132635</t>
  </si>
  <si>
    <t>679716</t>
  </si>
  <si>
    <t>DALETE CACIA PEREIRA DE MOURA</t>
  </si>
  <si>
    <t>13822027685</t>
  </si>
  <si>
    <t>680152</t>
  </si>
  <si>
    <t>VIVIANE SILVA FRANCO</t>
  </si>
  <si>
    <t>99743060600</t>
  </si>
  <si>
    <t>424349</t>
  </si>
  <si>
    <t>SUELI APARECIDA RODRIGUES</t>
  </si>
  <si>
    <t>27985695672</t>
  </si>
  <si>
    <t>ANTENOR RIBEIRO JUNIOR</t>
  </si>
  <si>
    <t>01549310631</t>
  </si>
  <si>
    <t>MATEUS ALVES VIEIRA DE CARVALHO</t>
  </si>
  <si>
    <t>01962318680</t>
  </si>
  <si>
    <t>PAULO PRATES DOS SANTOS NETO</t>
  </si>
  <si>
    <t>10133284697</t>
  </si>
  <si>
    <t>PEDRO AUGUSTO NORBERTO MARQUES</t>
  </si>
  <si>
    <t>12856961665</t>
  </si>
  <si>
    <t>GABRIEL GONCALVES MOREIRA COELHO</t>
  </si>
  <si>
    <t>10366471619</t>
  </si>
  <si>
    <t>688353</t>
  </si>
  <si>
    <t>134237X</t>
  </si>
  <si>
    <t>FLAVIA MARCELLE MARQUES TRINDADE</t>
  </si>
  <si>
    <t>10885913612</t>
  </si>
  <si>
    <t>506429</t>
  </si>
  <si>
    <t>POLIANA MOREIRA DA SILVA</t>
  </si>
  <si>
    <t>05636774656</t>
  </si>
  <si>
    <t>155222</t>
  </si>
  <si>
    <t>LAISA GOMES DOS SANTOS</t>
  </si>
  <si>
    <t>08928385660</t>
  </si>
  <si>
    <t>658316</t>
  </si>
  <si>
    <t>ELITONIA PEREIRA DE ALMEIDA</t>
  </si>
  <si>
    <t>08699993625</t>
  </si>
  <si>
    <t>400759</t>
  </si>
  <si>
    <t>TALISSA TAINA SUELEN DOS REIS COSTA</t>
  </si>
  <si>
    <t>12047811686</t>
  </si>
  <si>
    <t>1110033</t>
  </si>
  <si>
    <t>ADRIANA APARECIDA DINIZ DE MELO</t>
  </si>
  <si>
    <t>97225533649</t>
  </si>
  <si>
    <t>621029</t>
  </si>
  <si>
    <t>ELIZABETE DA CUNHA ANDRE LOYOLA</t>
  </si>
  <si>
    <t>08478301607</t>
  </si>
  <si>
    <t>1703638</t>
  </si>
  <si>
    <t>ANA PAULA DIAS DA SILVA</t>
  </si>
  <si>
    <t>98920669600</t>
  </si>
  <si>
    <t>850579</t>
  </si>
  <si>
    <t>BRUNO CAMPOS SANTOS</t>
  </si>
  <si>
    <t>13368718657</t>
  </si>
  <si>
    <t>84025</t>
  </si>
  <si>
    <t>CRISTIANE PEREIRA DOS SANTOS</t>
  </si>
  <si>
    <t>04981016654</t>
  </si>
  <si>
    <t>1221841</t>
  </si>
  <si>
    <t>MARIA ROSANGELA PINTO DA SILVA</t>
  </si>
  <si>
    <t>05314187663</t>
  </si>
  <si>
    <t>631578</t>
  </si>
  <si>
    <t>ELAINE APARECIDA DA SILVA</t>
  </si>
  <si>
    <t>74745689691</t>
  </si>
  <si>
    <t>447762</t>
  </si>
  <si>
    <t>CARLAILE DE ALMEIDA LIMA</t>
  </si>
  <si>
    <t>73574236620</t>
  </si>
  <si>
    <t>434626</t>
  </si>
  <si>
    <t>CAMILLA SALVIANO SALOMAO SANSON</t>
  </si>
  <si>
    <t>06500060628</t>
  </si>
  <si>
    <t>559393</t>
  </si>
  <si>
    <t>JOAO MARCOS DE SOUZA LARANJEIRA</t>
  </si>
  <si>
    <t>05471744543</t>
  </si>
  <si>
    <t>599785</t>
  </si>
  <si>
    <t>MANUEL JOAO MATEUS</t>
  </si>
  <si>
    <t>21284621855</t>
  </si>
  <si>
    <t>137016</t>
  </si>
  <si>
    <t>LUCILENE MARIA DAS GRACAS BRAGANCA</t>
  </si>
  <si>
    <t>85065633649</t>
  </si>
  <si>
    <t>DIRETORIA REGIONAL DE SAUDE LESTE</t>
  </si>
  <si>
    <t>23085</t>
  </si>
  <si>
    <t>LETICIA FERREIRA CUNHA DA SILVA</t>
  </si>
  <si>
    <t>55653189634</t>
  </si>
  <si>
    <t>243693</t>
  </si>
  <si>
    <t>ANDERSON NEUWIRTH PRAZERES</t>
  </si>
  <si>
    <t>06754423625</t>
  </si>
  <si>
    <t>15074</t>
  </si>
  <si>
    <t>GILMARA TOMAZ</t>
  </si>
  <si>
    <t>03986912665</t>
  </si>
  <si>
    <t>27264</t>
  </si>
  <si>
    <t>DANIELLE APARECIDA REIS PAPINI</t>
  </si>
  <si>
    <t>04945799601</t>
  </si>
  <si>
    <t>1595647</t>
  </si>
  <si>
    <t>INGRITY MAGNA SILVA</t>
  </si>
  <si>
    <t>10385672624</t>
  </si>
  <si>
    <t>1594521</t>
  </si>
  <si>
    <t>ELKE FONSECA</t>
  </si>
  <si>
    <t>76793222600</t>
  </si>
  <si>
    <t>546344</t>
  </si>
  <si>
    <t>NAYARA ALVARENGA SENA CORADI</t>
  </si>
  <si>
    <t>01446713601</t>
  </si>
  <si>
    <t>335842</t>
  </si>
  <si>
    <t>MARIZA FREITAS DOS SANTOS</t>
  </si>
  <si>
    <t>09700504611</t>
  </si>
  <si>
    <t>369511</t>
  </si>
  <si>
    <t>TATIANA APARECIDA ALVES RODRIGUES</t>
  </si>
  <si>
    <t>09029022612</t>
  </si>
  <si>
    <t>1641121</t>
  </si>
  <si>
    <t>SIRLENE MARQUES DE MOURA</t>
  </si>
  <si>
    <t>07147517660</t>
  </si>
  <si>
    <t>1651789</t>
  </si>
  <si>
    <t>JANAINA CRISTINA GONCALVES SERAPIAO</t>
  </si>
  <si>
    <t>10741071606</t>
  </si>
  <si>
    <t>568144</t>
  </si>
  <si>
    <t>ALINE SOUZA MARQUES RODRIGUES</t>
  </si>
  <si>
    <t>11078886628</t>
  </si>
  <si>
    <t>1427002</t>
  </si>
  <si>
    <t>CAMILA GONCALVES DE CASTRO</t>
  </si>
  <si>
    <t>11744447624</t>
  </si>
  <si>
    <t>654605</t>
  </si>
  <si>
    <t>GISELE CONCEICAO DE PAULA ROSA</t>
  </si>
  <si>
    <t>11052729665</t>
  </si>
  <si>
    <t>1328558</t>
  </si>
  <si>
    <t>ASTERINO DA SILVA LEITE</t>
  </si>
  <si>
    <t>09783685686</t>
  </si>
  <si>
    <t>EMERENCIANA LISBOA DE SOUZA</t>
  </si>
  <si>
    <t>34408614653</t>
  </si>
  <si>
    <t>416459</t>
  </si>
  <si>
    <t>ADRIANA GALAFASSI</t>
  </si>
  <si>
    <t>00548876665</t>
  </si>
  <si>
    <t>434700</t>
  </si>
  <si>
    <t>MARIA DE FATIMA AVELINO AZARIAS</t>
  </si>
  <si>
    <t>68621264668</t>
  </si>
  <si>
    <t>609126 TEC</t>
  </si>
  <si>
    <t>MANOELA LUCIANO DE OLIVEIRA</t>
  </si>
  <si>
    <t>08197107688</t>
  </si>
  <si>
    <t>1580032</t>
  </si>
  <si>
    <t>MARCELO BASTOS DE SOUZA</t>
  </si>
  <si>
    <t>06008561600</t>
  </si>
  <si>
    <t>605415</t>
  </si>
  <si>
    <t>134545X</t>
  </si>
  <si>
    <t>ALYSSON SIQUEIRA MACHADO</t>
  </si>
  <si>
    <t>07299421631</t>
  </si>
  <si>
    <t>GERENCIA DE URGENCIA E EMERGENCIA</t>
  </si>
  <si>
    <t>160082</t>
  </si>
  <si>
    <t>MONICA AZEVEDO VILELA</t>
  </si>
  <si>
    <t>10044992807</t>
  </si>
  <si>
    <t>122680</t>
  </si>
  <si>
    <t>LUCIANA CARDOSO GONCALVES</t>
  </si>
  <si>
    <t>08594743645</t>
  </si>
  <si>
    <t>90992</t>
  </si>
  <si>
    <t>DANIELA MARIA DO ESPIRITO SANTO</t>
  </si>
  <si>
    <t>05511499650</t>
  </si>
  <si>
    <t>90791</t>
  </si>
  <si>
    <t>SUELI DE PAULA</t>
  </si>
  <si>
    <t>92405690659</t>
  </si>
  <si>
    <t>333394</t>
  </si>
  <si>
    <t>FERNANDA APARECIDA PEREIRA DE LIMA</t>
  </si>
  <si>
    <t>04824216656</t>
  </si>
  <si>
    <t>379280</t>
  </si>
  <si>
    <t>FLAVIA MIRANDA NUNES DE SOUZA</t>
  </si>
  <si>
    <t>03535253675</t>
  </si>
  <si>
    <t>586312</t>
  </si>
  <si>
    <t>SABRINA FERREIRA TAVARES</t>
  </si>
  <si>
    <t>10859833666</t>
  </si>
  <si>
    <t>625442</t>
  </si>
  <si>
    <t>PATRICIA OLINA SILVA SANTOS</t>
  </si>
  <si>
    <t>77733088615</t>
  </si>
  <si>
    <t>2873</t>
  </si>
  <si>
    <t>LIDIMAR SILVIANA GOMES DE AQUINO</t>
  </si>
  <si>
    <t>04497877612</t>
  </si>
  <si>
    <t>1352733</t>
  </si>
  <si>
    <t>ANA MICHELE MARTINS DOS SANTOS</t>
  </si>
  <si>
    <t>10799084638</t>
  </si>
  <si>
    <t>1591825</t>
  </si>
  <si>
    <t>NIRLENE LOPES SOUZA GONCALVES</t>
  </si>
  <si>
    <t>14980600646</t>
  </si>
  <si>
    <t>1446489</t>
  </si>
  <si>
    <t>BARBARA COSTA PRATES GARCIA</t>
  </si>
  <si>
    <t>12895471657</t>
  </si>
  <si>
    <t>87524</t>
  </si>
  <si>
    <t>ESTER MONTEIRO FERREIRA</t>
  </si>
  <si>
    <t>02169572651</t>
  </si>
  <si>
    <t>1668352</t>
  </si>
  <si>
    <t>IZABELLY ANDREIA PRATA</t>
  </si>
  <si>
    <t>13471971688</t>
  </si>
  <si>
    <t>1645913</t>
  </si>
  <si>
    <t>JESSICA SAMARA BEZERRA MARQUES DOS SANTOS</t>
  </si>
  <si>
    <t>12206048604</t>
  </si>
  <si>
    <t>1661716</t>
  </si>
  <si>
    <t>134609X</t>
  </si>
  <si>
    <t>ROSANA GRACA PINHEIRO LEAL</t>
  </si>
  <si>
    <t>04990939689</t>
  </si>
  <si>
    <t>765433</t>
  </si>
  <si>
    <t>LUCIANA DO CARMO BARBOSA OLIVEIRA</t>
  </si>
  <si>
    <t>00955455650</t>
  </si>
  <si>
    <t>1267809</t>
  </si>
  <si>
    <t>FLAVIANA SANTOS MOREIRA</t>
  </si>
  <si>
    <t>09793455616</t>
  </si>
  <si>
    <t>44796</t>
  </si>
  <si>
    <t>TALLITA MARTINS ROCHA TEIXEIRA</t>
  </si>
  <si>
    <t>02854903544</t>
  </si>
  <si>
    <t>125274</t>
  </si>
  <si>
    <t>ELAINE CRISTINA RAMOS LOPES</t>
  </si>
  <si>
    <t>08713761641</t>
  </si>
  <si>
    <t>5335</t>
  </si>
  <si>
    <t>LUCIANA APARECIDA VENTURA</t>
  </si>
  <si>
    <t>05856334604</t>
  </si>
  <si>
    <t>SMSA  J.CÍCL.4 SEM.FLEX 30HS-12 DIA 5/17</t>
  </si>
  <si>
    <t>1331328</t>
  </si>
  <si>
    <t>GRACIELLE FORTUNATO DOS SANTOS</t>
  </si>
  <si>
    <t>07800638642</t>
  </si>
  <si>
    <t>11644782</t>
  </si>
  <si>
    <t>WINIE TACIANA FONSECA E SILVA</t>
  </si>
  <si>
    <t>01312853603</t>
  </si>
  <si>
    <t>07231</t>
  </si>
  <si>
    <t>MARLENE CHAVES DE SOUZA</t>
  </si>
  <si>
    <t>69057060604</t>
  </si>
  <si>
    <t>1741</t>
  </si>
  <si>
    <t>FABIANA BORGES VELOSO</t>
  </si>
  <si>
    <t>06834683674</t>
  </si>
  <si>
    <t>1162739</t>
  </si>
  <si>
    <t>134643X</t>
  </si>
  <si>
    <t>LUCIANA FERREIRA LIMA</t>
  </si>
  <si>
    <t>00522731643</t>
  </si>
  <si>
    <t>40152</t>
  </si>
  <si>
    <t>PATRICIA AGRESTA LOVATO DA SILVA</t>
  </si>
  <si>
    <t>08379925670</t>
  </si>
  <si>
    <t>38940</t>
  </si>
  <si>
    <t>VALERIA HONORIO DE SOUZA</t>
  </si>
  <si>
    <t>08603293643</t>
  </si>
  <si>
    <t>788732</t>
  </si>
  <si>
    <t>MARINA MORENA VITOR CHAGAS</t>
  </si>
  <si>
    <t>06395056603</t>
  </si>
  <si>
    <t>6114</t>
  </si>
  <si>
    <t>TAYLAINE CAMILA AMANCIO OLIVEIRA</t>
  </si>
  <si>
    <t>12690772604</t>
  </si>
  <si>
    <t>5433</t>
  </si>
  <si>
    <t>HELENICE JACINTO DE SOUZA</t>
  </si>
  <si>
    <t>55911293668</t>
  </si>
  <si>
    <t>196429</t>
  </si>
  <si>
    <t>VIVIANE PEREIRA DE AQUINO</t>
  </si>
  <si>
    <t>07187705603</t>
  </si>
  <si>
    <t>J.FIXA - 30 HS SEM 13/19 SEG A SEX</t>
  </si>
  <si>
    <t>769076</t>
  </si>
  <si>
    <t>134688X</t>
  </si>
  <si>
    <t>MARLA AUGUSTA DE OLIVEIRA</t>
  </si>
  <si>
    <t>06940519696</t>
  </si>
  <si>
    <t>83179</t>
  </si>
  <si>
    <t>ESTER DIAS OLIVEIRA</t>
  </si>
  <si>
    <t>07919224640</t>
  </si>
  <si>
    <t>1139011</t>
  </si>
  <si>
    <t>134691X</t>
  </si>
  <si>
    <t>LETICIA CAMPOS LEITE MARTINS</t>
  </si>
  <si>
    <t>01658390660</t>
  </si>
  <si>
    <t>6435</t>
  </si>
  <si>
    <t>RENATA MAGALHAES MESQUITA SANTARELLI</t>
  </si>
  <si>
    <t>00034265643</t>
  </si>
  <si>
    <t>DIRETORIA DE PROMOCAO A SAUDE E VIGILANCIA EPIDEMIOLOGICA</t>
  </si>
  <si>
    <t>312617</t>
  </si>
  <si>
    <t>FELIPE AUGUSTO DOS SANTOS OLIVEIRA LIMA</t>
  </si>
  <si>
    <t>07431161603</t>
  </si>
  <si>
    <t>36216</t>
  </si>
  <si>
    <t>MOREL RICARDO DE ABREU</t>
  </si>
  <si>
    <t>07224461601</t>
  </si>
  <si>
    <t>J.FLEX 20HS/S-4 E 6H/D SEG/TER QUI/SEX</t>
  </si>
  <si>
    <t>59271</t>
  </si>
  <si>
    <t>JOAO ANTONIO SANTIAGO COSTA E SILVA</t>
  </si>
  <si>
    <t>10103972650</t>
  </si>
  <si>
    <t>90316</t>
  </si>
  <si>
    <t>134710X</t>
  </si>
  <si>
    <t>CECILIA CARPANEZ AREZO</t>
  </si>
  <si>
    <t>10604459645</t>
  </si>
  <si>
    <t>78374</t>
  </si>
  <si>
    <t>LEANDRO DAMASCENO COELHO</t>
  </si>
  <si>
    <t>04140945656</t>
  </si>
  <si>
    <t>52439</t>
  </si>
  <si>
    <t>FRANCIELLY STEPHANIE MOREIRA NAVES</t>
  </si>
  <si>
    <t>09040780609</t>
  </si>
  <si>
    <t>86139</t>
  </si>
  <si>
    <t>IANE APARECIDA DE ANDRADE</t>
  </si>
  <si>
    <t>08468868639</t>
  </si>
  <si>
    <t>37881</t>
  </si>
  <si>
    <t>RAQUEL BARBOZA GONCALVES</t>
  </si>
  <si>
    <t>09917687602</t>
  </si>
  <si>
    <t>1153525</t>
  </si>
  <si>
    <t>JOSIELE MARIA RODRIGUES</t>
  </si>
  <si>
    <t>15214727690</t>
  </si>
  <si>
    <t>14082T</t>
  </si>
  <si>
    <t>134755X</t>
  </si>
  <si>
    <t>GRACIELE MAIA ALVES</t>
  </si>
  <si>
    <t>04146179670</t>
  </si>
  <si>
    <t>1696352</t>
  </si>
  <si>
    <t>FRANCIELLE CAROLINNE PEREIRA FERREIRA</t>
  </si>
  <si>
    <t>10671963660</t>
  </si>
  <si>
    <t>1038569</t>
  </si>
  <si>
    <t>ELIZABETH DE JESUS RODRIGUES DA SILVA</t>
  </si>
  <si>
    <t>04011357642</t>
  </si>
  <si>
    <t>447498</t>
  </si>
  <si>
    <t>HENRIQUE CHAGAS COSTA</t>
  </si>
  <si>
    <t>12356488693</t>
  </si>
  <si>
    <t>90263</t>
  </si>
  <si>
    <t>GABRIELA CRISTINA SILVA TRINDADE</t>
  </si>
  <si>
    <t>10188710639</t>
  </si>
  <si>
    <t>598530</t>
  </si>
  <si>
    <t>AIEZA GISELE DA SILVA FERNANDES</t>
  </si>
  <si>
    <t>06755580694</t>
  </si>
  <si>
    <t>1159319</t>
  </si>
  <si>
    <t>134805X</t>
  </si>
  <si>
    <t>IZABEL GOMES DOS SANTOS</t>
  </si>
  <si>
    <t>88179338649</t>
  </si>
  <si>
    <t>1733387</t>
  </si>
  <si>
    <t>ELIANE PEREIRA DA SILVA</t>
  </si>
  <si>
    <t>08225670671</t>
  </si>
  <si>
    <t>1736331</t>
  </si>
  <si>
    <t>LUCIA CORREA BRAGA</t>
  </si>
  <si>
    <t>05271850609</t>
  </si>
  <si>
    <t>473080</t>
  </si>
  <si>
    <t>TANIA MARA BERNARDES SANTOS</t>
  </si>
  <si>
    <t>03688700651</t>
  </si>
  <si>
    <t>471802</t>
  </si>
  <si>
    <t>JULIANA FERNANDA BORGES FERREIRA SANTANA</t>
  </si>
  <si>
    <t>07404309638</t>
  </si>
  <si>
    <t>264795</t>
  </si>
  <si>
    <t>LARISSA FERREIRA JACOMINI TAVARES</t>
  </si>
  <si>
    <t>07162708625</t>
  </si>
  <si>
    <t>024209</t>
  </si>
  <si>
    <t>GERÊNCIA DE GESTÃO DO ACOMPANHAMENTO SOCIOFUNCIONAL E DA SAÚDE</t>
  </si>
  <si>
    <t>GUILHERME HENRIQUE RODRIGUES</t>
  </si>
  <si>
    <t>43246873828</t>
  </si>
  <si>
    <t>58243</t>
  </si>
  <si>
    <t>FLAVIA CRISTINA PERES OLIVEIRA</t>
  </si>
  <si>
    <t>04529102696</t>
  </si>
  <si>
    <t>1176660</t>
  </si>
  <si>
    <t>CYNTHIA MARA SOUZA TIBURCIO</t>
  </si>
  <si>
    <t>06621494670</t>
  </si>
  <si>
    <t>LUIZA CRISTINA CAMPOS DE SANTANA</t>
  </si>
  <si>
    <t>97193615653</t>
  </si>
  <si>
    <t>17515</t>
  </si>
  <si>
    <t>CRISTIANE MARIA DE FATIMA RODRIGUES GOMES</t>
  </si>
  <si>
    <t>05978900647</t>
  </si>
  <si>
    <t>02413098</t>
  </si>
  <si>
    <t>JEFFERSON VICENTE DA SILVA</t>
  </si>
  <si>
    <t>16263785683</t>
  </si>
  <si>
    <t>1479626</t>
  </si>
  <si>
    <t>VINICIUS DA SILVA SOARES</t>
  </si>
  <si>
    <t>11711697796</t>
  </si>
  <si>
    <t>1628788</t>
  </si>
  <si>
    <t>VIVIANE DE JESUS DA SILVA</t>
  </si>
  <si>
    <t>06016455610</t>
  </si>
  <si>
    <t>MILENA GRAZIELLE ROCHA MORAIS</t>
  </si>
  <si>
    <t>07381559692</t>
  </si>
  <si>
    <t>595691</t>
  </si>
  <si>
    <t>ALESSANDRO DE QUEIROZ SOARES</t>
  </si>
  <si>
    <t>04526912654</t>
  </si>
  <si>
    <t>686966</t>
  </si>
  <si>
    <t>GISELLE KAROL RODRIGUES TEIXEIRA</t>
  </si>
  <si>
    <t>05199871609</t>
  </si>
  <si>
    <t>385192</t>
  </si>
  <si>
    <t>134870X</t>
  </si>
  <si>
    <t>GRAZIELE TEIXEIRA DOS SANTOS ALVES</t>
  </si>
  <si>
    <t>08997478680</t>
  </si>
  <si>
    <t>5286</t>
  </si>
  <si>
    <t>FLORISBELA DE ORCENA</t>
  </si>
  <si>
    <t>04119890651</t>
  </si>
  <si>
    <t>1637206</t>
  </si>
  <si>
    <t>NATHALIA APARECIDA DE PAULA NEVES</t>
  </si>
  <si>
    <t>08121477662</t>
  </si>
  <si>
    <t>348492</t>
  </si>
  <si>
    <t>RENATA ALVES VAZ</t>
  </si>
  <si>
    <t>03295972648</t>
  </si>
  <si>
    <t>48489F</t>
  </si>
  <si>
    <t>JOYCE DE PAULA GOMES</t>
  </si>
  <si>
    <t>12458730671</t>
  </si>
  <si>
    <t>88681</t>
  </si>
  <si>
    <t>THUANNY GRANATO FONSECA SILVA</t>
  </si>
  <si>
    <t>01843674688</t>
  </si>
  <si>
    <t>90317</t>
  </si>
  <si>
    <t>VANIA GONCALVES DIAS</t>
  </si>
  <si>
    <t>11987747623</t>
  </si>
  <si>
    <t>1481814</t>
  </si>
  <si>
    <t>134898X</t>
  </si>
  <si>
    <t>ANDREIA MENDES MORENO</t>
  </si>
  <si>
    <t>76008045653</t>
  </si>
  <si>
    <t>1377632</t>
  </si>
  <si>
    <t>MARINA DE ABREU ARRUDA</t>
  </si>
  <si>
    <t>12790994617</t>
  </si>
  <si>
    <t>90331</t>
  </si>
  <si>
    <t>ERIKA INGRID SILVA LOURENCO</t>
  </si>
  <si>
    <t>09448483627</t>
  </si>
  <si>
    <t>VIVIANE CAROLINA BARBOSA DE SOUZA</t>
  </si>
  <si>
    <t>08052025605</t>
  </si>
  <si>
    <t>796405</t>
  </si>
  <si>
    <t>YOLANDA LUZ CAPISTRANO BRITO</t>
  </si>
  <si>
    <t>10008665648</t>
  </si>
  <si>
    <t>76320</t>
  </si>
  <si>
    <t>APARECIDA CONCEICAO BERNARDINA</t>
  </si>
  <si>
    <t>03867956650</t>
  </si>
  <si>
    <t>19229</t>
  </si>
  <si>
    <t>CIBELE OLIVEIRA RIBEIRO DOS SANTOS</t>
  </si>
  <si>
    <t>01652971661</t>
  </si>
  <si>
    <t>18028</t>
  </si>
  <si>
    <t>MARIA DAS DORES FAUSTINO</t>
  </si>
  <si>
    <t>00058496670</t>
  </si>
  <si>
    <t>456194</t>
  </si>
  <si>
    <t>LUIS HENRIQUE RIBEIRO BARBOSA</t>
  </si>
  <si>
    <t>06785519608</t>
  </si>
  <si>
    <t>90318</t>
  </si>
  <si>
    <t>SILVANE FELICIANO DE LIMA SILVA</t>
  </si>
  <si>
    <t>77749804668</t>
  </si>
  <si>
    <t>1506502</t>
  </si>
  <si>
    <t>NARDELIO DE OLIVEIRA REIS</t>
  </si>
  <si>
    <t>96102780604</t>
  </si>
  <si>
    <t>1701277</t>
  </si>
  <si>
    <t>VANESSA PEREIRA BOTELHO</t>
  </si>
  <si>
    <t>13699485650</t>
  </si>
  <si>
    <t>1629411</t>
  </si>
  <si>
    <t>MIRELLY CRISTINA DA SILVA</t>
  </si>
  <si>
    <t>10591429616</t>
  </si>
  <si>
    <t>1618540</t>
  </si>
  <si>
    <t>URSULA DE MOURA JUSTO</t>
  </si>
  <si>
    <t>94161771649</t>
  </si>
  <si>
    <t>1121329</t>
  </si>
  <si>
    <t>CHRISTINA FERREIRA RIBEIRO</t>
  </si>
  <si>
    <t>08133031680</t>
  </si>
  <si>
    <t>688695</t>
  </si>
  <si>
    <t>CLEONICE RODRIGUES SOARES</t>
  </si>
  <si>
    <t>07514626670</t>
  </si>
  <si>
    <t>546343</t>
  </si>
  <si>
    <t>LAENDER EDUARDO DA SILVA ALVES</t>
  </si>
  <si>
    <t>01275929621</t>
  </si>
  <si>
    <t>447713</t>
  </si>
  <si>
    <t>134996X</t>
  </si>
  <si>
    <t>MARTA FERREIRA DE PINHO</t>
  </si>
  <si>
    <t>00950365637</t>
  </si>
  <si>
    <t>308728</t>
  </si>
  <si>
    <t>MARCIA DO ROSARIO CAMELO SANTOS</t>
  </si>
  <si>
    <t>05170803621</t>
  </si>
  <si>
    <t>346754</t>
  </si>
  <si>
    <t>ROSILENE LOPES DE FARIA</t>
  </si>
  <si>
    <t>00387546650</t>
  </si>
  <si>
    <t>648549</t>
  </si>
  <si>
    <t>LETICIA GABRIELLA DE SOUZA SILVA</t>
  </si>
  <si>
    <t>13623331660</t>
  </si>
  <si>
    <t>658926</t>
  </si>
  <si>
    <t>MATHEUS LIMA DA CUNHA</t>
  </si>
  <si>
    <t>92895034249</t>
  </si>
  <si>
    <t>72526</t>
  </si>
  <si>
    <t>ARYANE SIMONE SILVA SANTOS</t>
  </si>
  <si>
    <t>07980203690</t>
  </si>
  <si>
    <t>316893</t>
  </si>
  <si>
    <t>ADRIANA MENDES DA CRUZ</t>
  </si>
  <si>
    <t>04782233663</t>
  </si>
  <si>
    <t>749545</t>
  </si>
  <si>
    <t>CARINA ARAUJO NORBERTO</t>
  </si>
  <si>
    <t>07449130637</t>
  </si>
  <si>
    <t>88238</t>
  </si>
  <si>
    <t>CAMILA DARLI ESTEVES DA CUNHA BARBOSA</t>
  </si>
  <si>
    <t>09391672639</t>
  </si>
  <si>
    <t>90621</t>
  </si>
  <si>
    <t>MARIA ANTONIA DA SILVA</t>
  </si>
  <si>
    <t>81557078653</t>
  </si>
  <si>
    <t>1027811</t>
  </si>
  <si>
    <t>MARIA APARECIDA RODRIGUES DANIEL</t>
  </si>
  <si>
    <t>05235680707</t>
  </si>
  <si>
    <t>994990</t>
  </si>
  <si>
    <t>CARINA MARIANA DA SILVA</t>
  </si>
  <si>
    <t>12675987603</t>
  </si>
  <si>
    <t>1360102</t>
  </si>
  <si>
    <t>ANDREZA SOARES PADILHA</t>
  </si>
  <si>
    <t>04014026655</t>
  </si>
  <si>
    <t>17103</t>
  </si>
  <si>
    <t>ELIZABETE APARECIDA MESSIAS DE ARAUJO</t>
  </si>
  <si>
    <t>05909989600</t>
  </si>
  <si>
    <t>1695553</t>
  </si>
  <si>
    <t>GISELLE DRUMOND COSTA DE ABREU ALMEIDA</t>
  </si>
  <si>
    <t>03201649694</t>
  </si>
  <si>
    <t>2417980</t>
  </si>
  <si>
    <t>GRACIELE GONCALVES DE OLIVEIRA NEVES</t>
  </si>
  <si>
    <t>08460871622</t>
  </si>
  <si>
    <t>1430038</t>
  </si>
  <si>
    <t>JOAO VICTOR EVANGELISTA CUNHA</t>
  </si>
  <si>
    <t>14072060607</t>
  </si>
  <si>
    <t>705267</t>
  </si>
  <si>
    <t>MARINA LIRIO RESENDE CERQUEIRA</t>
  </si>
  <si>
    <t>12213847673</t>
  </si>
  <si>
    <t>90320</t>
  </si>
  <si>
    <t>BRENO FARIA ARAUJO</t>
  </si>
  <si>
    <t>09534353698</t>
  </si>
  <si>
    <t>82298</t>
  </si>
  <si>
    <t>ELAINE CRISTINA DA SILVA</t>
  </si>
  <si>
    <t>01471983641</t>
  </si>
  <si>
    <t>415773</t>
  </si>
  <si>
    <t>YUDALKIS REYES MARTINEZ</t>
  </si>
  <si>
    <t>06603682184</t>
  </si>
  <si>
    <t>90288</t>
  </si>
  <si>
    <t>FRANCINETE DE JESUS SANTOS</t>
  </si>
  <si>
    <t>35153750310</t>
  </si>
  <si>
    <t>858021</t>
  </si>
  <si>
    <t>FRANCIELLE MARTINS OLIVEIRA COSTA FRANCA</t>
  </si>
  <si>
    <t>09482516621</t>
  </si>
  <si>
    <t>1631011</t>
  </si>
  <si>
    <t>EDUARDO DE OLIVEIRA SILVA</t>
  </si>
  <si>
    <t>03391672625</t>
  </si>
  <si>
    <t>685464</t>
  </si>
  <si>
    <t>LUCIENE MIRANDA DE OLIVEIRA RAMALHO</t>
  </si>
  <si>
    <t>88137520678</t>
  </si>
  <si>
    <t>642794</t>
  </si>
  <si>
    <t>IZABELA DE OLIVEIRA MACIEL</t>
  </si>
  <si>
    <t>12919664638</t>
  </si>
  <si>
    <t>88404</t>
  </si>
  <si>
    <t>135128X</t>
  </si>
  <si>
    <t>LARISSA BATISTA PENAS</t>
  </si>
  <si>
    <t>12823746641</t>
  </si>
  <si>
    <t>1192109</t>
  </si>
  <si>
    <t>THAIS BARROSO DE ALMEIDA</t>
  </si>
  <si>
    <t>07896109654</t>
  </si>
  <si>
    <t>1733434</t>
  </si>
  <si>
    <t>NATACHA HELMOLD RODRIGUES</t>
  </si>
  <si>
    <t>09180910637</t>
  </si>
  <si>
    <t>396705</t>
  </si>
  <si>
    <t>THALES ELIAS VALERIO</t>
  </si>
  <si>
    <t>11695851676</t>
  </si>
  <si>
    <t>78272</t>
  </si>
  <si>
    <t>THALYTA KETHLEEN SILVA</t>
  </si>
  <si>
    <t>02062022611</t>
  </si>
  <si>
    <t>1736346</t>
  </si>
  <si>
    <t>LARISSA RAFAELA SOUSA SANTOS</t>
  </si>
  <si>
    <t>13985208611</t>
  </si>
  <si>
    <t>1652510</t>
  </si>
  <si>
    <t>JULIETE DA SILVA DELFINO FIGUEIREDO</t>
  </si>
  <si>
    <t>10468516670</t>
  </si>
  <si>
    <t>1684705</t>
  </si>
  <si>
    <t>MARCELA MEIRELLES TOZZI</t>
  </si>
  <si>
    <t>14782376782</t>
  </si>
  <si>
    <t>90392</t>
  </si>
  <si>
    <t>DIEGO DRUMMOND TANOS LOPES</t>
  </si>
  <si>
    <t>07974348607</t>
  </si>
  <si>
    <t>84941</t>
  </si>
  <si>
    <t>135176X</t>
  </si>
  <si>
    <t>THAYANNY DE CASSIA APARECIDO</t>
  </si>
  <si>
    <t>09805061663</t>
  </si>
  <si>
    <t>1605540</t>
  </si>
  <si>
    <t>SARA SOUZA DA SILVA</t>
  </si>
  <si>
    <t>01598235605</t>
  </si>
  <si>
    <t>565809</t>
  </si>
  <si>
    <t>ISABELLA NACUR PINHEIRO</t>
  </si>
  <si>
    <t>12999952686</t>
  </si>
  <si>
    <t>88801</t>
  </si>
  <si>
    <t>GLICILAINE DA SILVA FARIAS DE PAULA</t>
  </si>
  <si>
    <t>07543852640</t>
  </si>
  <si>
    <t>1170254</t>
  </si>
  <si>
    <t>SHEILLA DE ALMEIDA SILVA</t>
  </si>
  <si>
    <t>04010090685</t>
  </si>
  <si>
    <t>614781</t>
  </si>
  <si>
    <t>ANA PAULA DA SILVA MENDES</t>
  </si>
  <si>
    <t>10804474664</t>
  </si>
  <si>
    <t>79000</t>
  </si>
  <si>
    <t>KELLY CRISTINA DE CARVALHO</t>
  </si>
  <si>
    <t>09447359671</t>
  </si>
  <si>
    <t>1610034</t>
  </si>
  <si>
    <t>ANDREIA REGINA DA SILVA ROCHA</t>
  </si>
  <si>
    <t>06754687606</t>
  </si>
  <si>
    <t>605780</t>
  </si>
  <si>
    <t>135209X</t>
  </si>
  <si>
    <t>JANAINA RUFO MONTEIRO FERREIRA</t>
  </si>
  <si>
    <t>05584679623</t>
  </si>
  <si>
    <t>453102</t>
  </si>
  <si>
    <t>THAYSSA MICHELLE DA COSTA</t>
  </si>
  <si>
    <t>91409535134</t>
  </si>
  <si>
    <t>53449</t>
  </si>
  <si>
    <t>CESAR AUGUSTO RABELO GONTIJO</t>
  </si>
  <si>
    <t>08506920671</t>
  </si>
  <si>
    <t>86339</t>
  </si>
  <si>
    <t>CAIO CESAR DE FIGUEIREDO</t>
  </si>
  <si>
    <t>08305499600</t>
  </si>
  <si>
    <t>MARCIA ANTONIA DOS SANTOS</t>
  </si>
  <si>
    <t>76146545600</t>
  </si>
  <si>
    <t>654796</t>
  </si>
  <si>
    <t>LUCIANA SILVA FAUSTINO</t>
  </si>
  <si>
    <t>01327966603</t>
  </si>
  <si>
    <t>154252</t>
  </si>
  <si>
    <t>GLAUCIA MAGDA BARBOSA</t>
  </si>
  <si>
    <t>76868702604</t>
  </si>
  <si>
    <t>387063</t>
  </si>
  <si>
    <t>RODRIGO BROILO</t>
  </si>
  <si>
    <t>00822141078</t>
  </si>
  <si>
    <t>59113</t>
  </si>
  <si>
    <t xml:space="preserve">RJ   - Rio de Janeiro                          </t>
  </si>
  <si>
    <t>VICTOR RAMOS CHAVES</t>
  </si>
  <si>
    <t>06852374602</t>
  </si>
  <si>
    <t>81167</t>
  </si>
  <si>
    <t>MARIA DO PERPETUO SOCORRO</t>
  </si>
  <si>
    <t>84864281653</t>
  </si>
  <si>
    <t>603511</t>
  </si>
  <si>
    <t>ROSANGELA PASSOS DA SILVA</t>
  </si>
  <si>
    <t>63786842604</t>
  </si>
  <si>
    <t>477038</t>
  </si>
  <si>
    <t>FERNANDA FERREIRA DELFINO</t>
  </si>
  <si>
    <t>01788181603</t>
  </si>
  <si>
    <t>1230514</t>
  </si>
  <si>
    <t>DANIELA ADRIANA DE LACERDA</t>
  </si>
  <si>
    <t>87505150634</t>
  </si>
  <si>
    <t>514157</t>
  </si>
  <si>
    <t>ALINE PARDO SANCHES</t>
  </si>
  <si>
    <t>06707328697</t>
  </si>
  <si>
    <t>611351</t>
  </si>
  <si>
    <t>LAURA GRAZIELA MOREIRA CARDOSO</t>
  </si>
  <si>
    <t>07502223606</t>
  </si>
  <si>
    <t>434034</t>
  </si>
  <si>
    <t>VANIA NEVES COSTA</t>
  </si>
  <si>
    <t>05770516607</t>
  </si>
  <si>
    <t>1448747</t>
  </si>
  <si>
    <t>135257X</t>
  </si>
  <si>
    <t>REGINA AMENO DE SOUZA</t>
  </si>
  <si>
    <t>02742917624</t>
  </si>
  <si>
    <t>1205245</t>
  </si>
  <si>
    <t>LUCINEIA DA SILVA SOUZA</t>
  </si>
  <si>
    <t>03546627679</t>
  </si>
  <si>
    <t>1401077</t>
  </si>
  <si>
    <t>JUSSARA ROSA DA SILVA</t>
  </si>
  <si>
    <t>03174065666</t>
  </si>
  <si>
    <t>475065</t>
  </si>
  <si>
    <t>ICARO GUSMAO NUNES</t>
  </si>
  <si>
    <t>13200262737</t>
  </si>
  <si>
    <t>66042</t>
  </si>
  <si>
    <t>REGINA DA SILVA MENEZES</t>
  </si>
  <si>
    <t>04515835661</t>
  </si>
  <si>
    <t>02408788</t>
  </si>
  <si>
    <t>135274X</t>
  </si>
  <si>
    <t>CAROLINA FERNANDES DA SILVA</t>
  </si>
  <si>
    <t>14234978647</t>
  </si>
  <si>
    <t>1551119</t>
  </si>
  <si>
    <t>LEONARDO NASCIMENTO ROCHA REZENDE</t>
  </si>
  <si>
    <t>00720697670</t>
  </si>
  <si>
    <t>231651</t>
  </si>
  <si>
    <t>GESSICA MENDES DE ALMEIDA</t>
  </si>
  <si>
    <t>11397746629</t>
  </si>
  <si>
    <t>1-FLEX 20H - 2ª 5ª/4T - 4ª 6ª/6M</t>
  </si>
  <si>
    <t>82295</t>
  </si>
  <si>
    <t>LUIS CLAUDIO FREITAS PEREIRA DE MELO</t>
  </si>
  <si>
    <t>08008333685</t>
  </si>
  <si>
    <t>71448</t>
  </si>
  <si>
    <t>LUZIA HELENA SILVA</t>
  </si>
  <si>
    <t>09380713606</t>
  </si>
  <si>
    <t>1192112</t>
  </si>
  <si>
    <t>135291X</t>
  </si>
  <si>
    <t>HERICA APARECIDA PONTES</t>
  </si>
  <si>
    <t>76476618687</t>
  </si>
  <si>
    <t>232237</t>
  </si>
  <si>
    <t>DAUANA FRANCISCA DOS ANJOS</t>
  </si>
  <si>
    <t>10395957664</t>
  </si>
  <si>
    <t>593136</t>
  </si>
  <si>
    <t>LIZANGELA FERRAZ DO NASCIMENTO</t>
  </si>
  <si>
    <t>07554420674</t>
  </si>
  <si>
    <t>4444</t>
  </si>
  <si>
    <t>DANIELLI ROBADEL SILVA</t>
  </si>
  <si>
    <t>10703326660</t>
  </si>
  <si>
    <t>83900</t>
  </si>
  <si>
    <t>CLAUDINEIA SILVERIA DE SOUSA</t>
  </si>
  <si>
    <t>07013445630</t>
  </si>
  <si>
    <t>25682</t>
  </si>
  <si>
    <t>135310X</t>
  </si>
  <si>
    <t>LETICIA APARECIDA OLIMPIO</t>
  </si>
  <si>
    <t>02521625604</t>
  </si>
  <si>
    <t>1350997</t>
  </si>
  <si>
    <t>MAIKO MALONY DE OLIVEIRA NAZARE</t>
  </si>
  <si>
    <t>77863178215</t>
  </si>
  <si>
    <t>1303903</t>
  </si>
  <si>
    <t>RITA BEATRIZ PIRES DE MAGALHAES</t>
  </si>
  <si>
    <t>04426065674</t>
  </si>
  <si>
    <t>RED 20/13 - 2ª/6:30 INT75' - 4ª6ª/3:15 M</t>
  </si>
  <si>
    <t>39691</t>
  </si>
  <si>
    <t>135324X</t>
  </si>
  <si>
    <t>ANA CRISTINA SOARES DANTAS</t>
  </si>
  <si>
    <t>79997201604</t>
  </si>
  <si>
    <t>070686</t>
  </si>
  <si>
    <t>GLAYCE MARY DA CONCEICAO RABELO PEREIRA</t>
  </si>
  <si>
    <t>01401366651</t>
  </si>
  <si>
    <t>477442</t>
  </si>
  <si>
    <t>HELIA EUGENIA AMARAL</t>
  </si>
  <si>
    <t>77518489600</t>
  </si>
  <si>
    <t>944170</t>
  </si>
  <si>
    <t>MARINA RODRIGUES NEIVA</t>
  </si>
  <si>
    <t>12927226652</t>
  </si>
  <si>
    <t>54406</t>
  </si>
  <si>
    <t>LUCINEIA PAULA CRISPIM ARAUJO</t>
  </si>
  <si>
    <t>04012183680</t>
  </si>
  <si>
    <t>550953</t>
  </si>
  <si>
    <t>MARIA ALICE SOUZA VIEIRA</t>
  </si>
  <si>
    <t>07499776638</t>
  </si>
  <si>
    <t>638975</t>
  </si>
  <si>
    <t>THALES DE MELO MASCI VALADAO CARDOSO</t>
  </si>
  <si>
    <t>12356162666</t>
  </si>
  <si>
    <t>82277</t>
  </si>
  <si>
    <t>MARCIA CRISTINE SILVA</t>
  </si>
  <si>
    <t>00537542639</t>
  </si>
  <si>
    <t>6744</t>
  </si>
  <si>
    <t>DEBORA CRISTINA MOURA CARVALHO</t>
  </si>
  <si>
    <t>09193927681</t>
  </si>
  <si>
    <t>583436</t>
  </si>
  <si>
    <t>AMANDA ALINE FLORES ARAUJO</t>
  </si>
  <si>
    <t>10694228605</t>
  </si>
  <si>
    <t>692109</t>
  </si>
  <si>
    <t>1-FLE 20HS - 2ª/5T -3ª/4T -5ª/6T -6ª/5M</t>
  </si>
  <si>
    <t>MAXCILENE ALVES XAVIER LIMA</t>
  </si>
  <si>
    <t>87855704604</t>
  </si>
  <si>
    <t>1728167</t>
  </si>
  <si>
    <t>MARINA VERDADE COSTA BARROS</t>
  </si>
  <si>
    <t>09435214673</t>
  </si>
  <si>
    <t>28061</t>
  </si>
  <si>
    <t>EDUARDO ORNELLAS DE OLIVEIRA</t>
  </si>
  <si>
    <t>08815797696</t>
  </si>
  <si>
    <t>37240</t>
  </si>
  <si>
    <t>JACINTA ROSA DE PAULO FERREIRA</t>
  </si>
  <si>
    <t>03285586648</t>
  </si>
  <si>
    <t>308554</t>
  </si>
  <si>
    <t>LUCAS HENRIQUE SANTOS</t>
  </si>
  <si>
    <t>14502060690</t>
  </si>
  <si>
    <t>1418250</t>
  </si>
  <si>
    <t>STEPHANIE CIOGLIA PRADO</t>
  </si>
  <si>
    <t>07157104601</t>
  </si>
  <si>
    <t>276488</t>
  </si>
  <si>
    <t>LARA MIRANDA RODRIGUES DA CUNHA</t>
  </si>
  <si>
    <t>02179266146</t>
  </si>
  <si>
    <t>81120</t>
  </si>
  <si>
    <t>ROSANGELA MARIA CAMPOS</t>
  </si>
  <si>
    <t>85719145672</t>
  </si>
  <si>
    <t>152433</t>
  </si>
  <si>
    <t>135453X</t>
  </si>
  <si>
    <t>GISLENE GONCALVES DA SILVA</t>
  </si>
  <si>
    <t>01333948670</t>
  </si>
  <si>
    <t>332820</t>
  </si>
  <si>
    <t>CAMILLA GONZAGA SILVEIRA</t>
  </si>
  <si>
    <t>12074333650</t>
  </si>
  <si>
    <t>1113859</t>
  </si>
  <si>
    <t>TABATA KARINY ADLIN DA SILVA</t>
  </si>
  <si>
    <t>01856706605</t>
  </si>
  <si>
    <t>J.FIXA 40HS.SEM - 8HS.DIA   HR 8/17</t>
  </si>
  <si>
    <t>1697947</t>
  </si>
  <si>
    <t>NAYANE GONCALVES DE LIMA ROMANO</t>
  </si>
  <si>
    <t>10626337682</t>
  </si>
  <si>
    <t>708231</t>
  </si>
  <si>
    <t>TELMA ANTUNES GONCALVES</t>
  </si>
  <si>
    <t>54668484687</t>
  </si>
  <si>
    <t>9273</t>
  </si>
  <si>
    <t>THAIS RODRIGUES SOARES</t>
  </si>
  <si>
    <t>01191229602</t>
  </si>
  <si>
    <t>48912</t>
  </si>
  <si>
    <t>135484X</t>
  </si>
  <si>
    <t>MARTA LUZIA GONCALVES RIBEIRO</t>
  </si>
  <si>
    <t>52462013687</t>
  </si>
  <si>
    <t>1111821</t>
  </si>
  <si>
    <t>DIOGO OLIVEIRA DE PAULA</t>
  </si>
  <si>
    <t>06993356635</t>
  </si>
  <si>
    <t>88290</t>
  </si>
  <si>
    <t>MICHELLE OLIVEIRA NINA ROCHA</t>
  </si>
  <si>
    <t>03882235535</t>
  </si>
  <si>
    <t>82722</t>
  </si>
  <si>
    <t>MARIA JOSE DE MOURA</t>
  </si>
  <si>
    <t>75409666615</t>
  </si>
  <si>
    <t>535894</t>
  </si>
  <si>
    <t>IVAN BORGES DOS SANTOS</t>
  </si>
  <si>
    <t>97733628687</t>
  </si>
  <si>
    <t>255050</t>
  </si>
  <si>
    <t>KARINE DE CASTRO DIAS DOS REIS</t>
  </si>
  <si>
    <t>12373310643</t>
  </si>
  <si>
    <t>500736</t>
  </si>
  <si>
    <t>ANA CLAUDIA LEITE DA SILVA FERREIRA</t>
  </si>
  <si>
    <t>12391979690</t>
  </si>
  <si>
    <t>76264</t>
  </si>
  <si>
    <t>135503X</t>
  </si>
  <si>
    <t>LUCIANA APARECIDA RIBEIRO</t>
  </si>
  <si>
    <t>04769928696</t>
  </si>
  <si>
    <t>1132371</t>
  </si>
  <si>
    <t>135520X</t>
  </si>
  <si>
    <t>ALINE SALES SOBRINHO</t>
  </si>
  <si>
    <t>00444318640</t>
  </si>
  <si>
    <t>25987</t>
  </si>
  <si>
    <t>RAFAELA PIRES DE MENDONCA DANTAS</t>
  </si>
  <si>
    <t>06629951638</t>
  </si>
  <si>
    <t>120746</t>
  </si>
  <si>
    <t>MARIANA GAMA KER</t>
  </si>
  <si>
    <t>09980198605</t>
  </si>
  <si>
    <t>81407</t>
  </si>
  <si>
    <t>GUILHERME AUGUSTO PIMENTA CRUZ</t>
  </si>
  <si>
    <t>02296433022</t>
  </si>
  <si>
    <t>86426</t>
  </si>
  <si>
    <t>LUANA DE PAULA GONCALVES SAYD</t>
  </si>
  <si>
    <t>11383369631</t>
  </si>
  <si>
    <t>1658722</t>
  </si>
  <si>
    <t>DIENEFER LORENA DE SOUZA SILVA</t>
  </si>
  <si>
    <t>01846018609</t>
  </si>
  <si>
    <t>1440993</t>
  </si>
  <si>
    <t>PATRICIA RIBEIRO NUNES NETTO</t>
  </si>
  <si>
    <t>10144577690</t>
  </si>
  <si>
    <t>J.FLEX20HS.-2ª3ª4ª6ª/6,6,4,4HDIA</t>
  </si>
  <si>
    <t>18614 TO</t>
  </si>
  <si>
    <t>ANA CRISTINA MARQUES LEAL</t>
  </si>
  <si>
    <t>07314049637</t>
  </si>
  <si>
    <t>61382</t>
  </si>
  <si>
    <t>STELA TEIXEIRA COTRIM</t>
  </si>
  <si>
    <t>75616335134</t>
  </si>
  <si>
    <t>85110</t>
  </si>
  <si>
    <t xml:space="preserve">GO   - Goias                                   </t>
  </si>
  <si>
    <t>FABIOLA DONATO LUCAS</t>
  </si>
  <si>
    <t>08229545677</t>
  </si>
  <si>
    <t>61420</t>
  </si>
  <si>
    <t>JOAO PEDRO DOS SANTOS SOARES</t>
  </si>
  <si>
    <t>04297014114</t>
  </si>
  <si>
    <t>88503</t>
  </si>
  <si>
    <t>CASSIA MARIA DUVAL</t>
  </si>
  <si>
    <t>52563200687</t>
  </si>
  <si>
    <t>5626</t>
  </si>
  <si>
    <t>ANA PAULA ASSIS DE OLIVEIRA SILVA</t>
  </si>
  <si>
    <t>11232691658</t>
  </si>
  <si>
    <t>1459032</t>
  </si>
  <si>
    <t>RUBIA CRISTINA LEITE DOS SANTOS</t>
  </si>
  <si>
    <t>14254804628</t>
  </si>
  <si>
    <t>1651040</t>
  </si>
  <si>
    <t>JOSIELE SILVA DE OLIVEIRA DE ALMEIDA</t>
  </si>
  <si>
    <t>04111771688</t>
  </si>
  <si>
    <t>852014</t>
  </si>
  <si>
    <t>ALEXANDRE DALVES DAMASCENO</t>
  </si>
  <si>
    <t>05430627674</t>
  </si>
  <si>
    <t>1467227</t>
  </si>
  <si>
    <t>INDIRA OLIVEIRA TOLENTINO MIRANDA</t>
  </si>
  <si>
    <t>10553098616</t>
  </si>
  <si>
    <t>42950</t>
  </si>
  <si>
    <t>CAROLLYN LUBE DIAS COSME</t>
  </si>
  <si>
    <t>16781553739</t>
  </si>
  <si>
    <t>90393</t>
  </si>
  <si>
    <t>RODRIGO DOS SANTOS SILVA</t>
  </si>
  <si>
    <t>04503417630</t>
  </si>
  <si>
    <t>383967</t>
  </si>
  <si>
    <t>DIANA MARIA TORRES CHAVES MATOSO</t>
  </si>
  <si>
    <t>05257389673</t>
  </si>
  <si>
    <t>44810</t>
  </si>
  <si>
    <t>LORRAINE RODRIGUES THEODORO</t>
  </si>
  <si>
    <t>70195857607</t>
  </si>
  <si>
    <t>1637245</t>
  </si>
  <si>
    <t>ELIETE MOREIRA DE ARAUJO</t>
  </si>
  <si>
    <t>06341099606</t>
  </si>
  <si>
    <t>1739865</t>
  </si>
  <si>
    <t>135579X</t>
  </si>
  <si>
    <t>FERNANDA RODRIGUES DA SILVA SOARES</t>
  </si>
  <si>
    <t>06681809600</t>
  </si>
  <si>
    <t>1731463</t>
  </si>
  <si>
    <t>LEILA SABRINA RODRIGUES DE SOUSA</t>
  </si>
  <si>
    <t>07980534611</t>
  </si>
  <si>
    <t>538024</t>
  </si>
  <si>
    <t>RENATO FERREIRA SANTOS</t>
  </si>
  <si>
    <t>09655223779</t>
  </si>
  <si>
    <t>407049</t>
  </si>
  <si>
    <t>FERNANDA SERRANO VAZ</t>
  </si>
  <si>
    <t>12509846612</t>
  </si>
  <si>
    <t>56606</t>
  </si>
  <si>
    <t>RAYANNE GONCALVES DANTAS GOMES</t>
  </si>
  <si>
    <t>11561182630</t>
  </si>
  <si>
    <t>81263</t>
  </si>
  <si>
    <t>ALEXANDRA AUREA NEVES</t>
  </si>
  <si>
    <t>03181318620</t>
  </si>
  <si>
    <t>248646</t>
  </si>
  <si>
    <t>MARIANA CECILIA NOGUEIRA MORAIS</t>
  </si>
  <si>
    <t>11239615655</t>
  </si>
  <si>
    <t>47244</t>
  </si>
  <si>
    <t>ELZIMAR DE PAOLI</t>
  </si>
  <si>
    <t>46175440625</t>
  </si>
  <si>
    <t>15256</t>
  </si>
  <si>
    <t>THAIS DE CAMPOS MENESES</t>
  </si>
  <si>
    <t>10586069640</t>
  </si>
  <si>
    <t>44084</t>
  </si>
  <si>
    <t>TCHAYRA TATIANE SOUZA</t>
  </si>
  <si>
    <t>11487386656</t>
  </si>
  <si>
    <t>85260</t>
  </si>
  <si>
    <t>SAMUEL INACIO OLIVEIRA ARAUJO</t>
  </si>
  <si>
    <t>11787372685</t>
  </si>
  <si>
    <t>87932</t>
  </si>
  <si>
    <t>ANA CLARA ANDRADE NORONHA SANTOS</t>
  </si>
  <si>
    <t>00550201190</t>
  </si>
  <si>
    <t>83763</t>
  </si>
  <si>
    <t>SEBASTIAN JUNIO LACERDA</t>
  </si>
  <si>
    <t>10285771680</t>
  </si>
  <si>
    <t>JESSIKA BEATRIZ ROCHA FRANCO</t>
  </si>
  <si>
    <t>08741032667</t>
  </si>
  <si>
    <t>90697</t>
  </si>
  <si>
    <t xml:space="preserve">HELVIO DA COSTA PARANHOS </t>
  </si>
  <si>
    <t>04176408626</t>
  </si>
  <si>
    <t>90914</t>
  </si>
  <si>
    <t>CIBELLE PATRICIA DE FREITAS VALADARES</t>
  </si>
  <si>
    <t>00882721500</t>
  </si>
  <si>
    <t>1688474</t>
  </si>
  <si>
    <t>135629X</t>
  </si>
  <si>
    <t>MARLENE PEREIRA DA SILVA</t>
  </si>
  <si>
    <t>40507149653</t>
  </si>
  <si>
    <t>1273508</t>
  </si>
  <si>
    <t>SUELY FERREIRA MORAIS</t>
  </si>
  <si>
    <t>03710341671</t>
  </si>
  <si>
    <t>302374</t>
  </si>
  <si>
    <t>BETHIELEN KETANY DOS SANTOS</t>
  </si>
  <si>
    <t>09339902602</t>
  </si>
  <si>
    <t>959267</t>
  </si>
  <si>
    <t>LAIS CHAVES DE SOUZA</t>
  </si>
  <si>
    <t>09704257678</t>
  </si>
  <si>
    <t>63455</t>
  </si>
  <si>
    <t>ROSIMEIRE DO ESPIRITO SANTO MOTTA PEREIRA</t>
  </si>
  <si>
    <t>02752740638</t>
  </si>
  <si>
    <t>535626</t>
  </si>
  <si>
    <t>LUDYMILA SILVA DIAS</t>
  </si>
  <si>
    <t>10489539637</t>
  </si>
  <si>
    <t>85655</t>
  </si>
  <si>
    <t>NATHALIA ALVES RIBEIRO</t>
  </si>
  <si>
    <t>11270487671</t>
  </si>
  <si>
    <t>73598</t>
  </si>
  <si>
    <t>KENIA JUNIA PALMEIRA BORGES FERREIRA</t>
  </si>
  <si>
    <t>02560971607</t>
  </si>
  <si>
    <t>325688</t>
  </si>
  <si>
    <t>RITA JANAINA CANDIDO SALDANHA</t>
  </si>
  <si>
    <t>06101132676</t>
  </si>
  <si>
    <t>531809</t>
  </si>
  <si>
    <t>GRAZIELLE ALINE FERNANDES MOREIRA</t>
  </si>
  <si>
    <t>09778916667</t>
  </si>
  <si>
    <t>1407359</t>
  </si>
  <si>
    <t>135677X</t>
  </si>
  <si>
    <t>BRENDA DA SILVA SANTOS</t>
  </si>
  <si>
    <t>11892509695</t>
  </si>
  <si>
    <t>568136</t>
  </si>
  <si>
    <t>TATIANA DA SILVA ANTUNES VIANA</t>
  </si>
  <si>
    <t>05764728673</t>
  </si>
  <si>
    <t>657821</t>
  </si>
  <si>
    <t>DAYANNE SHARON RIBEIRO BARBOSA</t>
  </si>
  <si>
    <t>06170454610</t>
  </si>
  <si>
    <t>709473</t>
  </si>
  <si>
    <t>TANIA APARECIDA BRAGA</t>
  </si>
  <si>
    <t>40877507600</t>
  </si>
  <si>
    <t>382627</t>
  </si>
  <si>
    <t>CLEIDE APARECIDA DA SILVA</t>
  </si>
  <si>
    <t>04408177652</t>
  </si>
  <si>
    <t>DIVA FRANCISCA DA SILVA SILVESTRE</t>
  </si>
  <si>
    <t>04209628670</t>
  </si>
  <si>
    <t>RAFAELA DA SILVA GOMES</t>
  </si>
  <si>
    <t>09519045660</t>
  </si>
  <si>
    <t>4820</t>
  </si>
  <si>
    <t>POLIANA PEREIRA RAMOS DE OLIVEIRA</t>
  </si>
  <si>
    <t>05294097630</t>
  </si>
  <si>
    <t>3488</t>
  </si>
  <si>
    <t>MICHELLE FERNANDA AUGUSTO SILVA</t>
  </si>
  <si>
    <t>01364439662</t>
  </si>
  <si>
    <t>448286</t>
  </si>
  <si>
    <t>ISILEIA EULALIA MEIRA ROCHA</t>
  </si>
  <si>
    <t>06631632692</t>
  </si>
  <si>
    <t>530086</t>
  </si>
  <si>
    <t>SIRLENE FERREIRA LAGE DUARTE</t>
  </si>
  <si>
    <t>03448123676</t>
  </si>
  <si>
    <t>677685</t>
  </si>
  <si>
    <t>MICHELLE SUZAN RIBEIRO</t>
  </si>
  <si>
    <t>10868628646</t>
  </si>
  <si>
    <t>1005419</t>
  </si>
  <si>
    <t>135730X</t>
  </si>
  <si>
    <t>SHYRLEIMAR FIALHO DE OLIVEIRA</t>
  </si>
  <si>
    <t>03604429609</t>
  </si>
  <si>
    <t>1092382</t>
  </si>
  <si>
    <t xml:space="preserve">MARIANE DA COSTA MOURA </t>
  </si>
  <si>
    <t>08915185684</t>
  </si>
  <si>
    <t>520342</t>
  </si>
  <si>
    <t>BARBARA MICHELLE CARNEIRO</t>
  </si>
  <si>
    <t>11010264648</t>
  </si>
  <si>
    <t>47298</t>
  </si>
  <si>
    <t>MARIANA QUADROS BARBOSA</t>
  </si>
  <si>
    <t>09791109630</t>
  </si>
  <si>
    <t>89770</t>
  </si>
  <si>
    <t>JESSICA MARIA BONCOMPAGNI MENEZES</t>
  </si>
  <si>
    <t>13628616697</t>
  </si>
  <si>
    <t>91016</t>
  </si>
  <si>
    <t>DANIEL ROGERIO PEREIRA</t>
  </si>
  <si>
    <t>05020593621</t>
  </si>
  <si>
    <t>487187</t>
  </si>
  <si>
    <t>HERMAN FERREIRA DA SILVA</t>
  </si>
  <si>
    <t>01412413656</t>
  </si>
  <si>
    <t>30533</t>
  </si>
  <si>
    <t>FLAVIA SANTANA DE OLIVEIRA</t>
  </si>
  <si>
    <t>13512944663</t>
  </si>
  <si>
    <t>1720581</t>
  </si>
  <si>
    <t>KAREN ASSIS DA SILVA</t>
  </si>
  <si>
    <t>15084723607</t>
  </si>
  <si>
    <t>1717388</t>
  </si>
  <si>
    <t>ROSELI DE OLIVEIRA</t>
  </si>
  <si>
    <t>00763324620</t>
  </si>
  <si>
    <t>869007</t>
  </si>
  <si>
    <t xml:space="preserve">JULIO CESAR DA SILVA </t>
  </si>
  <si>
    <t>00120620650</t>
  </si>
  <si>
    <t>69861</t>
  </si>
  <si>
    <t>SABRINE EMANUELE BARRA SILVA</t>
  </si>
  <si>
    <t>12993775642</t>
  </si>
  <si>
    <t>1350043</t>
  </si>
  <si>
    <t>ADRIANA PEREIRA GONCALVES</t>
  </si>
  <si>
    <t>04953729609</t>
  </si>
  <si>
    <t>SERVICO SOCIAL</t>
  </si>
  <si>
    <t>26786</t>
  </si>
  <si>
    <t>RUBIA RIBEIRO BICALHO</t>
  </si>
  <si>
    <t>11777066603</t>
  </si>
  <si>
    <t>46769</t>
  </si>
  <si>
    <t>135789X</t>
  </si>
  <si>
    <t>CAROLINE INACIO PESSOA</t>
  </si>
  <si>
    <t>09161935603</t>
  </si>
  <si>
    <t>43395</t>
  </si>
  <si>
    <t>MATHEUS MATOS MOHALLEM</t>
  </si>
  <si>
    <t>12752532610</t>
  </si>
  <si>
    <t>90201</t>
  </si>
  <si>
    <t>PEDRO HENRIQUE DE SOUZA PEREIRA</t>
  </si>
  <si>
    <t>11650647662</t>
  </si>
  <si>
    <t>90397</t>
  </si>
  <si>
    <t>JULIA AREDES DE ABREU MATOS</t>
  </si>
  <si>
    <t>11907046682</t>
  </si>
  <si>
    <t>SUELIA OLIVEIRA DE LIMA VIEIRA</t>
  </si>
  <si>
    <t>02953061657</t>
  </si>
  <si>
    <t>647249</t>
  </si>
  <si>
    <t>GABRIEL TEIXEIRA FIGUEIREDO</t>
  </si>
  <si>
    <t>06572862658</t>
  </si>
  <si>
    <t>82354</t>
  </si>
  <si>
    <t>DIEMACK ALLE OLIVEIRA RAMOS</t>
  </si>
  <si>
    <t>08741892682</t>
  </si>
  <si>
    <t>70789</t>
  </si>
  <si>
    <t>ARYANNA ASSIS TITO</t>
  </si>
  <si>
    <t>05498044631</t>
  </si>
  <si>
    <t>1-FLE 20H -2ª/5H -4ª/5H T -5ª/10H INT60'</t>
  </si>
  <si>
    <t>53177</t>
  </si>
  <si>
    <t>135811X</t>
  </si>
  <si>
    <t>ADRIANA COSTA DOURADO</t>
  </si>
  <si>
    <t>05134767688</t>
  </si>
  <si>
    <t>506499</t>
  </si>
  <si>
    <t>SARA MARQUES DE MOURA</t>
  </si>
  <si>
    <t>10586824669</t>
  </si>
  <si>
    <t>1441006</t>
  </si>
  <si>
    <t>MADELYN DEL SOCORRO ARANSIBIA RIVERA</t>
  </si>
  <si>
    <t>70283368675</t>
  </si>
  <si>
    <t>90290</t>
  </si>
  <si>
    <t>135825X</t>
  </si>
  <si>
    <t>MARIA EDUARDA SILVESTRE CARVALHO</t>
  </si>
  <si>
    <t>12361233606</t>
  </si>
  <si>
    <t>90710</t>
  </si>
  <si>
    <t>CAMILA GOMES MARCELINO</t>
  </si>
  <si>
    <t>14387570695</t>
  </si>
  <si>
    <t>707465</t>
  </si>
  <si>
    <t>135842X</t>
  </si>
  <si>
    <t>DANIELLY DE ARAUJO RETTORI</t>
  </si>
  <si>
    <t>06586209676</t>
  </si>
  <si>
    <t>389794</t>
  </si>
  <si>
    <t>DAYSE SANTOS DE ANDRADE</t>
  </si>
  <si>
    <t>04105384694</t>
  </si>
  <si>
    <t>1098056</t>
  </si>
  <si>
    <t>JAQUELINE LUCAS DA SILVA</t>
  </si>
  <si>
    <t>07282542473</t>
  </si>
  <si>
    <t>1735344</t>
  </si>
  <si>
    <t>VIVIAN NOGUEIRA MARTINS</t>
  </si>
  <si>
    <t>04855347620</t>
  </si>
  <si>
    <t>1665266</t>
  </si>
  <si>
    <t>NILDA DA SILVA MIRANDA NOGUEIRA</t>
  </si>
  <si>
    <t>26037203687</t>
  </si>
  <si>
    <t>20378</t>
  </si>
  <si>
    <t>LETICIA SAMPAIO BARBOSA OLIVEIRA</t>
  </si>
  <si>
    <t>10502174625</t>
  </si>
  <si>
    <t>73994</t>
  </si>
  <si>
    <t>SILVIA KOIZIMI APOCALYPSE</t>
  </si>
  <si>
    <t>04066194680</t>
  </si>
  <si>
    <t>136533</t>
  </si>
  <si>
    <t>BRUNA SOARES LACERDA</t>
  </si>
  <si>
    <t>11311947647</t>
  </si>
  <si>
    <t>86755</t>
  </si>
  <si>
    <t>SAMUEL LUCAS GOMES DE SOUZA</t>
  </si>
  <si>
    <t>11314894625</t>
  </si>
  <si>
    <t>12783</t>
  </si>
  <si>
    <t>ISADORA CRISTINA NASCIMENTO SILVA</t>
  </si>
  <si>
    <t>13846755664</t>
  </si>
  <si>
    <t>1733985</t>
  </si>
  <si>
    <t>JULIANA MONTEIRO MARQUES</t>
  </si>
  <si>
    <t>10638264626</t>
  </si>
  <si>
    <t>1741638</t>
  </si>
  <si>
    <t>135873X</t>
  </si>
  <si>
    <t>CLOTILDE MARIA DE OLIVEIRA</t>
  </si>
  <si>
    <t>04907624689</t>
  </si>
  <si>
    <t>329688</t>
  </si>
  <si>
    <t>AMANDA KETELLY SOUZA DOS SANTOS</t>
  </si>
  <si>
    <t>02319369660</t>
  </si>
  <si>
    <t>1442560</t>
  </si>
  <si>
    <t>JESSICA DE OLIVEIRA MORAIS</t>
  </si>
  <si>
    <t>13526827613</t>
  </si>
  <si>
    <t>1477398</t>
  </si>
  <si>
    <t>ROBERTA GONCALVES MOREIRA</t>
  </si>
  <si>
    <t>01349459640</t>
  </si>
  <si>
    <t>923274</t>
  </si>
  <si>
    <t>ANA CRISTINA SOUZA</t>
  </si>
  <si>
    <t>13438326833</t>
  </si>
  <si>
    <t>1481805</t>
  </si>
  <si>
    <t>135887X</t>
  </si>
  <si>
    <t>CINDILARA APARECIDA RODRIGUES DUARTE</t>
  </si>
  <si>
    <t>08828492635</t>
  </si>
  <si>
    <t>1237125</t>
  </si>
  <si>
    <t>135890X</t>
  </si>
  <si>
    <t>MARIANA MORAES BONFIM</t>
  </si>
  <si>
    <t>09123183683</t>
  </si>
  <si>
    <t>89970</t>
  </si>
  <si>
    <t>LUILA DE MELO TEIXEIRA</t>
  </si>
  <si>
    <t>07343535617</t>
  </si>
  <si>
    <t>54784</t>
  </si>
  <si>
    <t>KATIA APARECIDA DE SOUSA SANTOS</t>
  </si>
  <si>
    <t>02851443674</t>
  </si>
  <si>
    <t>1243896</t>
  </si>
  <si>
    <t>MAIRA OLIVEIRA DE SOUZA</t>
  </si>
  <si>
    <t>06431287606</t>
  </si>
  <si>
    <t>80869</t>
  </si>
  <si>
    <t>NERIO MARTINS DA SILVA</t>
  </si>
  <si>
    <t>77677242634</t>
  </si>
  <si>
    <t>GERENCIA DE ZOONOSES VENDA NOVA</t>
  </si>
  <si>
    <t>PATRICIA DE JESUS SILVA</t>
  </si>
  <si>
    <t>10675856647</t>
  </si>
  <si>
    <t>1130827</t>
  </si>
  <si>
    <t>ANDREA DEUSDET GUERRA</t>
  </si>
  <si>
    <t>27368086816</t>
  </si>
  <si>
    <t>1612227</t>
  </si>
  <si>
    <t>ROSICLEIA CHAGAS XAVIER DE LIMA</t>
  </si>
  <si>
    <t>07580826739</t>
  </si>
  <si>
    <t>1309896</t>
  </si>
  <si>
    <t>RACHEL FREITAS ALVES FERREIRA</t>
  </si>
  <si>
    <t>06788522600</t>
  </si>
  <si>
    <t>197421</t>
  </si>
  <si>
    <t xml:space="preserve">RAQUEL DOS SANTOS AMARANTE </t>
  </si>
  <si>
    <t>06615349604</t>
  </si>
  <si>
    <t>459930</t>
  </si>
  <si>
    <t>135923X</t>
  </si>
  <si>
    <t>THAIS LINO DOS REIS</t>
  </si>
  <si>
    <t>10155088637</t>
  </si>
  <si>
    <t>245463</t>
  </si>
  <si>
    <t>RAIMUNDO ISAQUE FERNANDES PAULINO</t>
  </si>
  <si>
    <t>04838132301</t>
  </si>
  <si>
    <t>307171</t>
  </si>
  <si>
    <t>CELIA DA SILVA CARDOSO LIMA</t>
  </si>
  <si>
    <t>00655207694</t>
  </si>
  <si>
    <t>1534291</t>
  </si>
  <si>
    <t>SIMARA DE SOUZA SAMPAIO</t>
  </si>
  <si>
    <t>03542121681</t>
  </si>
  <si>
    <t>1260086</t>
  </si>
  <si>
    <t>KENIA MARIA APARECIDA DE SOUZA</t>
  </si>
  <si>
    <t>03442185629</t>
  </si>
  <si>
    <t>1719745</t>
  </si>
  <si>
    <t>DEBORA CRISTINA ANTONIA DOS SANTOS</t>
  </si>
  <si>
    <t>13224071699</t>
  </si>
  <si>
    <t>1334234</t>
  </si>
  <si>
    <t>ALINE APARECIDA ALVES SOARES</t>
  </si>
  <si>
    <t>08827622659</t>
  </si>
  <si>
    <t>ELENIZE RODRIGUES VIEIRA COSTA</t>
  </si>
  <si>
    <t>08337022620</t>
  </si>
  <si>
    <t>1689452</t>
  </si>
  <si>
    <t>135954X</t>
  </si>
  <si>
    <t>MONICA NASCIMENTO CARDOSO</t>
  </si>
  <si>
    <t>12183005661</t>
  </si>
  <si>
    <t>1598828</t>
  </si>
  <si>
    <t>ALERSON RODRIGUES DE JESUS COSTA</t>
  </si>
  <si>
    <t>99604990659</t>
  </si>
  <si>
    <t>104672</t>
  </si>
  <si>
    <t>MAGNA PEREIRA MIRANDA</t>
  </si>
  <si>
    <t>06264866610</t>
  </si>
  <si>
    <t>1283049</t>
  </si>
  <si>
    <t>CAROLINE CARLA FIGUEIREDO</t>
  </si>
  <si>
    <t>11024616606</t>
  </si>
  <si>
    <t>1442154</t>
  </si>
  <si>
    <t>KEYLA MARIA DE OLIVEIRA DIAS LEITE DE MEIRELES</t>
  </si>
  <si>
    <t>02895213607</t>
  </si>
  <si>
    <t>135971X</t>
  </si>
  <si>
    <t>ANDRESSA MIRANDA GONTIJO</t>
  </si>
  <si>
    <t>08963915662</t>
  </si>
  <si>
    <t>77581</t>
  </si>
  <si>
    <t>MARIA APARECIDA DA SILVA DE OLIVEIRA</t>
  </si>
  <si>
    <t>03186700620</t>
  </si>
  <si>
    <t>1373825</t>
  </si>
  <si>
    <t>CRISTIANE GOMES AMORIM</t>
  </si>
  <si>
    <t>06923721644</t>
  </si>
  <si>
    <t>1726867</t>
  </si>
  <si>
    <t>LUANA MARTINS MOURA SILVA</t>
  </si>
  <si>
    <t>06679697565</t>
  </si>
  <si>
    <t>1089931</t>
  </si>
  <si>
    <t>MARLY CRISTINA DE SOUZA</t>
  </si>
  <si>
    <t>02946927628</t>
  </si>
  <si>
    <t>714678</t>
  </si>
  <si>
    <t>APARECIDA BEATRIZ DA SILVA</t>
  </si>
  <si>
    <t>74546562691</t>
  </si>
  <si>
    <t>1000208</t>
  </si>
  <si>
    <t>BEATRIZ DE FATIMA CARVALHO FERNANDES</t>
  </si>
  <si>
    <t>75848384649</t>
  </si>
  <si>
    <t>1-FLE 24H - 2ª A 6ª/4H N - SAB/4H M</t>
  </si>
  <si>
    <t>208863</t>
  </si>
  <si>
    <t>MOISES DO CARMO ALVES</t>
  </si>
  <si>
    <t>11176055666</t>
  </si>
  <si>
    <t>10866</t>
  </si>
  <si>
    <t>LETICIA VILLELA MORAIS ALMEIDA</t>
  </si>
  <si>
    <t>12216130656</t>
  </si>
  <si>
    <t>55670</t>
  </si>
  <si>
    <t>FELIPPE MIRANDA RIBAS</t>
  </si>
  <si>
    <t>12424688621</t>
  </si>
  <si>
    <t>90225</t>
  </si>
  <si>
    <t>RACHEL ADRIANA PENIDO</t>
  </si>
  <si>
    <t>00198440693</t>
  </si>
  <si>
    <t>02408246</t>
  </si>
  <si>
    <t>MARINES RODRIGUES DO PRADO SA</t>
  </si>
  <si>
    <t>00819598771</t>
  </si>
  <si>
    <t>1457128</t>
  </si>
  <si>
    <t>EDILAINE CORREA LIMA</t>
  </si>
  <si>
    <t>80806074604</t>
  </si>
  <si>
    <t>605745</t>
  </si>
  <si>
    <t>MARILENE PEREIRA ROCHA SOUZA</t>
  </si>
  <si>
    <t>03397605679</t>
  </si>
  <si>
    <t>599274</t>
  </si>
  <si>
    <t>135999X</t>
  </si>
  <si>
    <t>ISABELLA MOREIRA MAGALHAES</t>
  </si>
  <si>
    <t>14031754620</t>
  </si>
  <si>
    <t>22772</t>
  </si>
  <si>
    <t>SUELEN MAURICIA DINIZ</t>
  </si>
  <si>
    <t>08475063632</t>
  </si>
  <si>
    <t>837606</t>
  </si>
  <si>
    <t>IVONETE FERREIRA DA SILVA</t>
  </si>
  <si>
    <t>00141743670</t>
  </si>
  <si>
    <t>355565</t>
  </si>
  <si>
    <t>MARIA APARECIDA DOS REIS VELOSO</t>
  </si>
  <si>
    <t>05992576606</t>
  </si>
  <si>
    <t>1276798</t>
  </si>
  <si>
    <t>CINTIA JAQUES DE ANDRADE</t>
  </si>
  <si>
    <t>09725337611</t>
  </si>
  <si>
    <t>1694739</t>
  </si>
  <si>
    <t>MARIA CLARA DE SOUZA TEIXEIRA</t>
  </si>
  <si>
    <t>10836097696</t>
  </si>
  <si>
    <t>JULIANA DO VALLE SILVA</t>
  </si>
  <si>
    <t>07523131697</t>
  </si>
  <si>
    <t>136019X</t>
  </si>
  <si>
    <t>EMERSON GOMES DE SOUZA</t>
  </si>
  <si>
    <t>04166851616</t>
  </si>
  <si>
    <t>374386</t>
  </si>
  <si>
    <t>NILDA RODRIGUES LIMA SANTOS</t>
  </si>
  <si>
    <t>04878077662</t>
  </si>
  <si>
    <t>1505086</t>
  </si>
  <si>
    <t>ZITANIA ALVES NETO DO CARMO SILVA</t>
  </si>
  <si>
    <t>08933129677</t>
  </si>
  <si>
    <t>1697008</t>
  </si>
  <si>
    <t>CATIA DAS GRACAS EUFRASIO GOMES</t>
  </si>
  <si>
    <t>95771743615</t>
  </si>
  <si>
    <t>1481534</t>
  </si>
  <si>
    <t>ELIDIANE BATISTA DE ALMEIDA SILVA</t>
  </si>
  <si>
    <t>08143819604</t>
  </si>
  <si>
    <t>1457147</t>
  </si>
  <si>
    <t>JHONEY ROMULO RAMOS</t>
  </si>
  <si>
    <t>06517197630</t>
  </si>
  <si>
    <t>1-FLE 24H - 2ª3ª5ª/8H INT60'</t>
  </si>
  <si>
    <t>214860</t>
  </si>
  <si>
    <t>MARA LUIZ DA COSTA</t>
  </si>
  <si>
    <t>82664064649</t>
  </si>
  <si>
    <t>201813</t>
  </si>
  <si>
    <t>ANDREA CARVALHO LIMA</t>
  </si>
  <si>
    <t>03734054648</t>
  </si>
  <si>
    <t>1-FLE 24H - 2ª 4ª 6ª/8HS INT60'  7/16</t>
  </si>
  <si>
    <t>386330</t>
  </si>
  <si>
    <t>JOAO PEDRO FRANCO GIACOMINI</t>
  </si>
  <si>
    <t>02812382198</t>
  </si>
  <si>
    <t>90763</t>
  </si>
  <si>
    <t>PAULO CESAR DE FARIA JUNIOR</t>
  </si>
  <si>
    <t>10806848677</t>
  </si>
  <si>
    <t>74293</t>
  </si>
  <si>
    <t>MARINA GONCALVES DE SOUZA DA SILVA</t>
  </si>
  <si>
    <t>11677447648</t>
  </si>
  <si>
    <t>1413221</t>
  </si>
  <si>
    <t>EDINA SILVA DE OLIVEIRA</t>
  </si>
  <si>
    <t>00052628604</t>
  </si>
  <si>
    <t>5303</t>
  </si>
  <si>
    <t>RENATA BORLIDO REIS</t>
  </si>
  <si>
    <t>01523200677</t>
  </si>
  <si>
    <t>238433</t>
  </si>
  <si>
    <t>ESTEFANIA CORREA DE SOUZA</t>
  </si>
  <si>
    <t>07684825690</t>
  </si>
  <si>
    <t>68345</t>
  </si>
  <si>
    <t>ANDREIA GONCALVES CRIVELLARO</t>
  </si>
  <si>
    <t>10364173602</t>
  </si>
  <si>
    <t>1-FLE 20HS - 2ª/6T -4ª/4T -5ª/6M - 6ª/4M</t>
  </si>
  <si>
    <t>71229</t>
  </si>
  <si>
    <t>FABIANA PAULA BUENO DA SILVA</t>
  </si>
  <si>
    <t>07569633628</t>
  </si>
  <si>
    <t>72737</t>
  </si>
  <si>
    <t>136053X</t>
  </si>
  <si>
    <t>POLLYANE DA ROCHA GOMES</t>
  </si>
  <si>
    <t>06811960680</t>
  </si>
  <si>
    <t>711472</t>
  </si>
  <si>
    <t>ELIANE OLGA DA SILVA VERCOSA RIBEIRO</t>
  </si>
  <si>
    <t>05199525611</t>
  </si>
  <si>
    <t>268966</t>
  </si>
  <si>
    <t>JOICE RAIANE DE SOUZA</t>
  </si>
  <si>
    <t>10057167656</t>
  </si>
  <si>
    <t>1754047</t>
  </si>
  <si>
    <t>MARIA DA CONCEICAO LARA LOPES DE ALMEIDA</t>
  </si>
  <si>
    <t>04853084606</t>
  </si>
  <si>
    <t>816670</t>
  </si>
  <si>
    <t>MAGALI MARQUES MOREIRA ROCHA</t>
  </si>
  <si>
    <t>02383716626</t>
  </si>
  <si>
    <t>573342</t>
  </si>
  <si>
    <t>136067X</t>
  </si>
  <si>
    <t>ANA PAULA DA SILVA</t>
  </si>
  <si>
    <t>03813786676</t>
  </si>
  <si>
    <t>578271</t>
  </si>
  <si>
    <t>VANESSA APARECIDA DOS SANTOS PEREIRA</t>
  </si>
  <si>
    <t>09168960646</t>
  </si>
  <si>
    <t>541887</t>
  </si>
  <si>
    <t>SHEILA SOARES DOS SANTOS</t>
  </si>
  <si>
    <t>03233853629</t>
  </si>
  <si>
    <t>1-FLE 20HS - 2ª 3ª/5T - 5ª/4T - 6ª/6T</t>
  </si>
  <si>
    <t>298943</t>
  </si>
  <si>
    <t>JULIA BERNARDES COSTA E SILVA</t>
  </si>
  <si>
    <t>12389283667</t>
  </si>
  <si>
    <t>57791</t>
  </si>
  <si>
    <t>JANEY KRISLAIN ANDRADE SPENCER ANDRADE</t>
  </si>
  <si>
    <t>02340791693</t>
  </si>
  <si>
    <t>84186</t>
  </si>
  <si>
    <t>BERNARDO CASTORINO DE FARIA</t>
  </si>
  <si>
    <t>07644373640</t>
  </si>
  <si>
    <t>90605</t>
  </si>
  <si>
    <t>136084X</t>
  </si>
  <si>
    <t>SIBELE OLINDA GONCALVES</t>
  </si>
  <si>
    <t>97935689687</t>
  </si>
  <si>
    <t>7275</t>
  </si>
  <si>
    <t>VANESSA APARECIDA CALDEIRA BRANT</t>
  </si>
  <si>
    <t>03219294626</t>
  </si>
  <si>
    <t>5249</t>
  </si>
  <si>
    <t>LUCIANA LUIZA DE OLIVEIRA CELESTINO</t>
  </si>
  <si>
    <t>03820070699</t>
  </si>
  <si>
    <t>001073182</t>
  </si>
  <si>
    <t>IRANI FONSECA DOS SANTOS</t>
  </si>
  <si>
    <t>75445670600</t>
  </si>
  <si>
    <t>1198412</t>
  </si>
  <si>
    <t>AMANDA SAMARA DA CRUZ CORREA</t>
  </si>
  <si>
    <t>07317416681</t>
  </si>
  <si>
    <t>1645941</t>
  </si>
  <si>
    <t>IASLA LORRANE APARECIDA SILVA</t>
  </si>
  <si>
    <t>12645433600</t>
  </si>
  <si>
    <t>1446964</t>
  </si>
  <si>
    <t>AMANDA RUBIA SANTOS DE OLIVEIRA</t>
  </si>
  <si>
    <t>12970941660</t>
  </si>
  <si>
    <t>1579974</t>
  </si>
  <si>
    <t>JOAO PEREIRA COIMBRA</t>
  </si>
  <si>
    <t>87972840687</t>
  </si>
  <si>
    <t>770395</t>
  </si>
  <si>
    <t>GISELLE COIMBRA PANTOLFO</t>
  </si>
  <si>
    <t>05199869620</t>
  </si>
  <si>
    <t>1305329</t>
  </si>
  <si>
    <t>1-FLEX40-(2ª A 5ª)4 H DIF-C/INT60'-6ª/5M</t>
  </si>
  <si>
    <t>MONIQUE AVELLAR REZENDE FENELON</t>
  </si>
  <si>
    <t>04574128607</t>
  </si>
  <si>
    <t>330343</t>
  </si>
  <si>
    <t>PATRICIA COSTA CORREA AMANCIO</t>
  </si>
  <si>
    <t>00012929603</t>
  </si>
  <si>
    <t>241346</t>
  </si>
  <si>
    <t>ISABELLA FELIX GONCALVES</t>
  </si>
  <si>
    <t>10618595686</t>
  </si>
  <si>
    <t>17330</t>
  </si>
  <si>
    <t>VANESSA FLAVIA ARRUDA MARI RUELA</t>
  </si>
  <si>
    <t>07953646609</t>
  </si>
  <si>
    <t>ODONTOPEDIATRIA</t>
  </si>
  <si>
    <t>36440</t>
  </si>
  <si>
    <t>JOAO GABRIEL DE AZEVEDO JOSE ROMERO</t>
  </si>
  <si>
    <t>12244831620</t>
  </si>
  <si>
    <t>49500</t>
  </si>
  <si>
    <t>DANIELE GONCALVES BARBOSA</t>
  </si>
  <si>
    <t>09024397669</t>
  </si>
  <si>
    <t>57761</t>
  </si>
  <si>
    <t>JESSICA OSINAGA GANTIER</t>
  </si>
  <si>
    <t>88005720220</t>
  </si>
  <si>
    <t>56481</t>
  </si>
  <si>
    <t>136117X</t>
  </si>
  <si>
    <t>DANIEL MILLAS DE PAULA</t>
  </si>
  <si>
    <t>02240429631</t>
  </si>
  <si>
    <t>1489220</t>
  </si>
  <si>
    <t>LILIANA APARECIDA DE AVELAR REZENDE RIBEIRO</t>
  </si>
  <si>
    <t>03374902600</t>
  </si>
  <si>
    <t>343960</t>
  </si>
  <si>
    <t>HELENA AULER LOUREIRO</t>
  </si>
  <si>
    <t>11291665625</t>
  </si>
  <si>
    <t>17075</t>
  </si>
  <si>
    <t>YASMIN SOARES MANJUD MALUF</t>
  </si>
  <si>
    <t>09207179695</t>
  </si>
  <si>
    <t>90645</t>
  </si>
  <si>
    <t>LUIZA FERNANDA ODARA SOUZA</t>
  </si>
  <si>
    <t>09449677603</t>
  </si>
  <si>
    <t>73539</t>
  </si>
  <si>
    <t>PATRICIA GOMES DE MAGALHAES GAMALLO</t>
  </si>
  <si>
    <t>10089398629</t>
  </si>
  <si>
    <t>78552</t>
  </si>
  <si>
    <t>PAULO GABRIEL MEIRA LOMBELLO DE ARAUJO</t>
  </si>
  <si>
    <t>14687764606</t>
  </si>
  <si>
    <t>MARILDA EUNICE FERREIRA</t>
  </si>
  <si>
    <t>19020902172</t>
  </si>
  <si>
    <t>858</t>
  </si>
  <si>
    <t>CLAUDIANA VIEIRA DE SOUZA E CAMPOS</t>
  </si>
  <si>
    <t>01259853632</t>
  </si>
  <si>
    <t>298918</t>
  </si>
  <si>
    <t>EMANUELLE CAROLINE MEIRA LOMBELLO DE ARAUJO</t>
  </si>
  <si>
    <t>14687752608</t>
  </si>
  <si>
    <t>NERAILDES AGRIPINA LEAO SENA</t>
  </si>
  <si>
    <t>05887730692</t>
  </si>
  <si>
    <t>CLARISSA SOARES SILVA</t>
  </si>
  <si>
    <t>13952606642</t>
  </si>
  <si>
    <t>1728163</t>
  </si>
  <si>
    <t>SANDRA DE FATIMA SILVA</t>
  </si>
  <si>
    <t>75877040600</t>
  </si>
  <si>
    <t>998211</t>
  </si>
  <si>
    <t>CAMILA VIEIRA CARVALHO SIQUEIRA</t>
  </si>
  <si>
    <t>08248264696</t>
  </si>
  <si>
    <t>37120</t>
  </si>
  <si>
    <t>TATIANA CUNHA DE MORAES</t>
  </si>
  <si>
    <t>01166165558</t>
  </si>
  <si>
    <t>71223</t>
  </si>
  <si>
    <t>PATRICIA GIMPEL MOREIRA</t>
  </si>
  <si>
    <t>76437043687</t>
  </si>
  <si>
    <t>393338</t>
  </si>
  <si>
    <t>HUDSON GERALDO DA SILVA BARBOSA</t>
  </si>
  <si>
    <t>01211973603</t>
  </si>
  <si>
    <t>318029</t>
  </si>
  <si>
    <t>NAIARA FERREIRA MARQUES</t>
  </si>
  <si>
    <t>10314467610</t>
  </si>
  <si>
    <t>410956</t>
  </si>
  <si>
    <t>MARIANA LIGIA REGGIANI ALVES</t>
  </si>
  <si>
    <t>04950683659</t>
  </si>
  <si>
    <t>87506</t>
  </si>
  <si>
    <t>ANA CAROLINA FARIAS D ASSUMPCAO</t>
  </si>
  <si>
    <t>04381679610</t>
  </si>
  <si>
    <t>J.FLEX40HS.,3ªA6ª/10HDIA</t>
  </si>
  <si>
    <t>42491</t>
  </si>
  <si>
    <t>MARCOS ANTONIO COSTA</t>
  </si>
  <si>
    <t>03242078675</t>
  </si>
  <si>
    <t>29918</t>
  </si>
  <si>
    <t>CARLA ALMEIDA FRANCA</t>
  </si>
  <si>
    <t>00134629620</t>
  </si>
  <si>
    <t>34213</t>
  </si>
  <si>
    <t>JOAO MARCOS ROMEIRO ERNESTO</t>
  </si>
  <si>
    <t>15247900600</t>
  </si>
  <si>
    <t>CRISTIANE CORDEIRO FERREIRA BATISTA</t>
  </si>
  <si>
    <t>01257051660</t>
  </si>
  <si>
    <t>28565</t>
  </si>
  <si>
    <t>136165X</t>
  </si>
  <si>
    <t>GRASIELA NATALIA DE OLIVEIRA</t>
  </si>
  <si>
    <t>08696941624</t>
  </si>
  <si>
    <t>FARMACIA REGIONAL BARREIRO</t>
  </si>
  <si>
    <t>23834</t>
  </si>
  <si>
    <t>CAMILA KELLY GERMANO</t>
  </si>
  <si>
    <t>13619832641</t>
  </si>
  <si>
    <t>ELIZETE RODRIGUES DE SOUZA</t>
  </si>
  <si>
    <t>06663291688</t>
  </si>
  <si>
    <t>1577587</t>
  </si>
  <si>
    <t>STEPHANIE DO NASCIMENTO DE SOUZA NOGUEIRA</t>
  </si>
  <si>
    <t>07434684658</t>
  </si>
  <si>
    <t>1359341</t>
  </si>
  <si>
    <t>ANGELA MARIA DE CARVALHO FERREIRA</t>
  </si>
  <si>
    <t>41553306600</t>
  </si>
  <si>
    <t>FARMACIA REGIONAL OESTE</t>
  </si>
  <si>
    <t>1757089</t>
  </si>
  <si>
    <t>MARCOS LUIZ DE ANDRADE JUNIOR</t>
  </si>
  <si>
    <t>01787182622</t>
  </si>
  <si>
    <t>1589056</t>
  </si>
  <si>
    <t>DIOGO RUZA DE QUEIROZ</t>
  </si>
  <si>
    <t>08162604600</t>
  </si>
  <si>
    <t>66326</t>
  </si>
  <si>
    <t>DENISE FRANCE SILVA PEREIRA</t>
  </si>
  <si>
    <t>05277611681</t>
  </si>
  <si>
    <t>26845</t>
  </si>
  <si>
    <t>SAMANTA BARBARA VIEIRA DE OLIVEIRA</t>
  </si>
  <si>
    <t>10186358660</t>
  </si>
  <si>
    <t>35669</t>
  </si>
  <si>
    <t>136182X</t>
  </si>
  <si>
    <t>MARIO INACIO CARNEIRO NETO</t>
  </si>
  <si>
    <t>06276499633</t>
  </si>
  <si>
    <t>64993</t>
  </si>
  <si>
    <t>KLAYTON ROCHA BRAGA</t>
  </si>
  <si>
    <t>12272161650</t>
  </si>
  <si>
    <t>90835</t>
  </si>
  <si>
    <t xml:space="preserve">DIANE PATRICIA SILVA LEITE </t>
  </si>
  <si>
    <t>05105489624</t>
  </si>
  <si>
    <t>589705</t>
  </si>
  <si>
    <t>MILLEN CRISTINA MOREIRA BARBOSA DE QUEIROZ</t>
  </si>
  <si>
    <t>03212597690</t>
  </si>
  <si>
    <t>703785</t>
  </si>
  <si>
    <t>THAIS ALVES MOREIRA</t>
  </si>
  <si>
    <t>07847450640</t>
  </si>
  <si>
    <t>16416</t>
  </si>
  <si>
    <t>ELAINE OLIVEIRA SILVA</t>
  </si>
  <si>
    <t>05484576628</t>
  </si>
  <si>
    <t>39008</t>
  </si>
  <si>
    <t>136196X</t>
  </si>
  <si>
    <t>VIVIANE AGUILAR DA SILVA</t>
  </si>
  <si>
    <t>03667881673</t>
  </si>
  <si>
    <t>1-FLE 20HS - 3ª/5T -4ª/5M -5ª/4M -6ª/6T</t>
  </si>
  <si>
    <t>21352</t>
  </si>
  <si>
    <t>DAICIMAR PEREIRA ROCHA</t>
  </si>
  <si>
    <t>03700164670</t>
  </si>
  <si>
    <t>338314</t>
  </si>
  <si>
    <t>RENATA RITA FERREIRA</t>
  </si>
  <si>
    <t>03969904609</t>
  </si>
  <si>
    <t>1739017</t>
  </si>
  <si>
    <t>MARIO DA CONCEICAO DIAS DA CUNHA</t>
  </si>
  <si>
    <t>22993096672</t>
  </si>
  <si>
    <t>503073</t>
  </si>
  <si>
    <t>136201X</t>
  </si>
  <si>
    <t>MARIA APARECIDA DA ROCHA</t>
  </si>
  <si>
    <t>39073580668</t>
  </si>
  <si>
    <t>820407</t>
  </si>
  <si>
    <t>LUCIA BATISTA DE OLIVEIRA</t>
  </si>
  <si>
    <t>15462669844</t>
  </si>
  <si>
    <t>448222</t>
  </si>
  <si>
    <t>EDUARDO ROSA TEIXEIRA</t>
  </si>
  <si>
    <t>02739269692</t>
  </si>
  <si>
    <t>364586</t>
  </si>
  <si>
    <t>FERNANDA CATISANI</t>
  </si>
  <si>
    <t>06849874659</t>
  </si>
  <si>
    <t>89655</t>
  </si>
  <si>
    <t>ISABELLE DE ALCANTARA VERCOSA ARCANJO</t>
  </si>
  <si>
    <t>10959275665</t>
  </si>
  <si>
    <t>87586</t>
  </si>
  <si>
    <t>EDUARDO SOARES E SILVA</t>
  </si>
  <si>
    <t>05527364651</t>
  </si>
  <si>
    <t>1600636</t>
  </si>
  <si>
    <t xml:space="preserve">DAYANA ABOLAR DE AZEVEDO </t>
  </si>
  <si>
    <t>08132000676</t>
  </si>
  <si>
    <t>J.FL 30H SEM 6H DIA - 12:30/18:30 E 7/13</t>
  </si>
  <si>
    <t>1706023</t>
  </si>
  <si>
    <t>ROSEMEIRE FERREIRA PINTO</t>
  </si>
  <si>
    <t>76033970659</t>
  </si>
  <si>
    <t>7575</t>
  </si>
  <si>
    <t>JULIANA AURORA DE OLIVEIRA LOPES</t>
  </si>
  <si>
    <t>05581813680</t>
  </si>
  <si>
    <t>J.FLEX20HS.-2ª3ª5ª6ª/4HT-4ª/4HM</t>
  </si>
  <si>
    <t>28009</t>
  </si>
  <si>
    <t>DANIELA FERNANDA DE SOUSA</t>
  </si>
  <si>
    <t>11116363623</t>
  </si>
  <si>
    <t>DAURA REGINA DA SILVA</t>
  </si>
  <si>
    <t>04599245674</t>
  </si>
  <si>
    <t>07209</t>
  </si>
  <si>
    <t>JOYCE CAROLINE LANES AZEREDO FERREIRA</t>
  </si>
  <si>
    <t>12139499638</t>
  </si>
  <si>
    <t>1120110</t>
  </si>
  <si>
    <t>MERCIA DE FATIMA ROQUETTE SILVA</t>
  </si>
  <si>
    <t>53858824615</t>
  </si>
  <si>
    <t>473074</t>
  </si>
  <si>
    <t>ELISA BRUNA SILVA DE OLIVEIRA</t>
  </si>
  <si>
    <t>10288807669</t>
  </si>
  <si>
    <t>1487508</t>
  </si>
  <si>
    <t>EUNICE GONCALVES DE OLIVEIRA</t>
  </si>
  <si>
    <t>00937926620</t>
  </si>
  <si>
    <t>677662</t>
  </si>
  <si>
    <t>MARILIA DALVA GOMES</t>
  </si>
  <si>
    <t>03061925600</t>
  </si>
  <si>
    <t>295029</t>
  </si>
  <si>
    <t>CHRISTIANE KENNIA RIBEIRO MARTINS</t>
  </si>
  <si>
    <t>06297975604</t>
  </si>
  <si>
    <t>279279</t>
  </si>
  <si>
    <t>136229X</t>
  </si>
  <si>
    <t>MARCIO LANDE HISAO</t>
  </si>
  <si>
    <t>31020873884</t>
  </si>
  <si>
    <t>277740</t>
  </si>
  <si>
    <t>RONIN PAULO MARCELINO</t>
  </si>
  <si>
    <t>04990879686</t>
  </si>
  <si>
    <t>554431</t>
  </si>
  <si>
    <t>136232X</t>
  </si>
  <si>
    <t>MARIA APARECIDA SILVA MAMAO CASTRO</t>
  </si>
  <si>
    <t>02986798683</t>
  </si>
  <si>
    <t>11374</t>
  </si>
  <si>
    <t>HADASSA CHRISTINA DO AMARAL GOMES</t>
  </si>
  <si>
    <t>14761331747</t>
  </si>
  <si>
    <t>J.MENSAL 4,00 - FLEX - HOR:6:00/10:00</t>
  </si>
  <si>
    <t>18181</t>
  </si>
  <si>
    <t>PAULA CAROLINA MENDES SANTOS</t>
  </si>
  <si>
    <t>07720370600</t>
  </si>
  <si>
    <t>35843</t>
  </si>
  <si>
    <t>SANDRA MARIA CANDIDO</t>
  </si>
  <si>
    <t>00948613661</t>
  </si>
  <si>
    <t>1756870</t>
  </si>
  <si>
    <t>TAYNA DAS GRACAS SILVA SOUZA</t>
  </si>
  <si>
    <t>06679932580</t>
  </si>
  <si>
    <t>90857</t>
  </si>
  <si>
    <t>HELITON SILVA TANAJURA</t>
  </si>
  <si>
    <t>01365757579</t>
  </si>
  <si>
    <t>81891</t>
  </si>
  <si>
    <t>LORENA DE ALMEIDA BARROSO</t>
  </si>
  <si>
    <t>08267178619</t>
  </si>
  <si>
    <t>54602</t>
  </si>
  <si>
    <t>ROSANA MIRANDA MARTINS</t>
  </si>
  <si>
    <t>03794545648</t>
  </si>
  <si>
    <t>312015</t>
  </si>
  <si>
    <t>ANA JULIA AMARANTE DO CARMO</t>
  </si>
  <si>
    <t>08639384690</t>
  </si>
  <si>
    <t>MICHELE GOMES DOS SANTOS</t>
  </si>
  <si>
    <t>11315308614</t>
  </si>
  <si>
    <t>6-9387</t>
  </si>
  <si>
    <t xml:space="preserve">ZARLEY DAS NEVES </t>
  </si>
  <si>
    <t>72463414634</t>
  </si>
  <si>
    <t>02408476</t>
  </si>
  <si>
    <t>MARIA CAROLINA DE OLIVEIRA DE JESUS</t>
  </si>
  <si>
    <t>06224783624</t>
  </si>
  <si>
    <t>07282</t>
  </si>
  <si>
    <t>RAQUEL BATISTA DA SILVA</t>
  </si>
  <si>
    <t>04260951629</t>
  </si>
  <si>
    <t>6332</t>
  </si>
  <si>
    <t>RANA GABRIELA BARBOSA ROQUE</t>
  </si>
  <si>
    <t>12208591682</t>
  </si>
  <si>
    <t>90703</t>
  </si>
  <si>
    <t>136263X</t>
  </si>
  <si>
    <t>ANA PAULA DA SILVA ASSIS</t>
  </si>
  <si>
    <t>08239531652</t>
  </si>
  <si>
    <t>1195610</t>
  </si>
  <si>
    <t>LILIAN INACIA COSTA</t>
  </si>
  <si>
    <t>10396851614</t>
  </si>
  <si>
    <t>1396951</t>
  </si>
  <si>
    <t>REGIANE ALCANTARA SOARES</t>
  </si>
  <si>
    <t>06092186624</t>
  </si>
  <si>
    <t>1704747</t>
  </si>
  <si>
    <t>JEANE ANDRADE LOPES VARETO</t>
  </si>
  <si>
    <t>06764654638</t>
  </si>
  <si>
    <t>803040</t>
  </si>
  <si>
    <t>BIANCA BATISTA MARINHO</t>
  </si>
  <si>
    <t>05700734648</t>
  </si>
  <si>
    <t>767938</t>
  </si>
  <si>
    <t>SIRLANDIA ABREU PEREIRA</t>
  </si>
  <si>
    <t>00800493621</t>
  </si>
  <si>
    <t>397030</t>
  </si>
  <si>
    <t>136277X</t>
  </si>
  <si>
    <t>ITALO MATEUS PESSOA</t>
  </si>
  <si>
    <t>14030467601</t>
  </si>
  <si>
    <t>707467</t>
  </si>
  <si>
    <t>PATRICIA ANA DOS SANTOS</t>
  </si>
  <si>
    <t>03688101600</t>
  </si>
  <si>
    <t>421865</t>
  </si>
  <si>
    <t>JESSICA LURANY BATISTA</t>
  </si>
  <si>
    <t>09269680681</t>
  </si>
  <si>
    <t>31868</t>
  </si>
  <si>
    <t>LIVIA LUCIO DE MATTOS AMARO</t>
  </si>
  <si>
    <t>08766278660</t>
  </si>
  <si>
    <t>J.FLEX 20HS -  8H/2ª 3ª    4H/4ª</t>
  </si>
  <si>
    <t>172007 F</t>
  </si>
  <si>
    <t>FILIPE BOTELHO DA COSTA</t>
  </si>
  <si>
    <t>11860631657</t>
  </si>
  <si>
    <t>55389</t>
  </si>
  <si>
    <t>AMANDA CAROLINA NEIVA LEIJOTO LANNES</t>
  </si>
  <si>
    <t>10778939650</t>
  </si>
  <si>
    <t>DISF. TEMPOROMANDIBULAR DOR OROFACIAL</t>
  </si>
  <si>
    <t>43404</t>
  </si>
  <si>
    <t>ALICE BEATRIZ CASTRO</t>
  </si>
  <si>
    <t>13928123645</t>
  </si>
  <si>
    <t>55630</t>
  </si>
  <si>
    <t>MARINA SILVA COSTA</t>
  </si>
  <si>
    <t>13065345692</t>
  </si>
  <si>
    <t>59156</t>
  </si>
  <si>
    <t>IZABELLA COSTA NEVES SILVA</t>
  </si>
  <si>
    <t>11836452608</t>
  </si>
  <si>
    <t>83770</t>
  </si>
  <si>
    <t>SIMONE ISABEL DIAS MARQUES</t>
  </si>
  <si>
    <t>67974651687</t>
  </si>
  <si>
    <t>685</t>
  </si>
  <si>
    <t>LEONARDO MARINHO</t>
  </si>
  <si>
    <t>03572438624</t>
  </si>
  <si>
    <t>622549</t>
  </si>
  <si>
    <t>136294X</t>
  </si>
  <si>
    <t>LUCAS ASSIS FERNANDES</t>
  </si>
  <si>
    <t>13119175609</t>
  </si>
  <si>
    <t>58919</t>
  </si>
  <si>
    <t>DIXINIA MERCEDES CATIN HALLESLEVEN</t>
  </si>
  <si>
    <t>70027195643</t>
  </si>
  <si>
    <t>69262</t>
  </si>
  <si>
    <t>TAILA FRANCISCA AVELINO</t>
  </si>
  <si>
    <t>13427579638</t>
  </si>
  <si>
    <t>7152</t>
  </si>
  <si>
    <t>KELEN CAROLINA MARTINS SILVEIRA BOUCAS</t>
  </si>
  <si>
    <t>01485256607</t>
  </si>
  <si>
    <t>EDSON ANTUNES LUZ</t>
  </si>
  <si>
    <t>18320747813</t>
  </si>
  <si>
    <t>434043</t>
  </si>
  <si>
    <t>SIMONE APARECIDA DE FREITAS</t>
  </si>
  <si>
    <t>03054584690</t>
  </si>
  <si>
    <t>448477</t>
  </si>
  <si>
    <t>MORGANA MAGELLA MORAIS ARTHUSO</t>
  </si>
  <si>
    <t>01442568607</t>
  </si>
  <si>
    <t>42859</t>
  </si>
  <si>
    <t>NAIARA APARECIDA COSTA MOREIRA</t>
  </si>
  <si>
    <t>07976315692</t>
  </si>
  <si>
    <t>1495957</t>
  </si>
  <si>
    <t>136313X</t>
  </si>
  <si>
    <t>PAULA MOREIRA GOMES DE PAIVA SANTANA</t>
  </si>
  <si>
    <t>10173700608</t>
  </si>
  <si>
    <t>577825</t>
  </si>
  <si>
    <t>JOSIANE CAROLINE ILHEU DE ASSIS</t>
  </si>
  <si>
    <t>11562308610</t>
  </si>
  <si>
    <t>1747165</t>
  </si>
  <si>
    <t>NAYANE CRISTINA EMILIANA NEVES</t>
  </si>
  <si>
    <t>13054434621</t>
  </si>
  <si>
    <t>4778</t>
  </si>
  <si>
    <t>ISRAEL JULIO DE OLIVEIRA</t>
  </si>
  <si>
    <t>05875507675</t>
  </si>
  <si>
    <t>1139567</t>
  </si>
  <si>
    <t>MARCELO DIAS LADEIRA</t>
  </si>
  <si>
    <t>06676998645</t>
  </si>
  <si>
    <t>J.FLEX 20HS - 2ª 6ª/5M - 3ª/4M - 4ª/6T</t>
  </si>
  <si>
    <t>32653</t>
  </si>
  <si>
    <t>RICARDO EVANGELISTA PINHEIRO</t>
  </si>
  <si>
    <t>00524843600</t>
  </si>
  <si>
    <t>FLAVIA IZABEL MARTINS REIS</t>
  </si>
  <si>
    <t>42022940687</t>
  </si>
  <si>
    <t>2411176</t>
  </si>
  <si>
    <t>FABIANE DIOGO DE SOUZA</t>
  </si>
  <si>
    <t>04026290603</t>
  </si>
  <si>
    <t>866230</t>
  </si>
  <si>
    <t>FERNANDA GOMES DA SILVA</t>
  </si>
  <si>
    <t>05523900621</t>
  </si>
  <si>
    <t>770391</t>
  </si>
  <si>
    <t>DAIANNE ALVES DIAS MAXIMO</t>
  </si>
  <si>
    <t>12146748605</t>
  </si>
  <si>
    <t>1047970</t>
  </si>
  <si>
    <t>TAMARA DE JESUS COSTA</t>
  </si>
  <si>
    <t>00401091511</t>
  </si>
  <si>
    <t>GERÊNCIA DE REGULAÇÃO DO ACESSO HOSPITALAR</t>
  </si>
  <si>
    <t>438058</t>
  </si>
  <si>
    <t>J.FLEX20HS.-2ª4ª5ª6ª/6,4,4,6HDIA</t>
  </si>
  <si>
    <t>136327X</t>
  </si>
  <si>
    <t>LEONARDO DA COSTA SENA</t>
  </si>
  <si>
    <t>06823839619</t>
  </si>
  <si>
    <t>37586</t>
  </si>
  <si>
    <t>PEDRO LOPES GODINHO DELGADO</t>
  </si>
  <si>
    <t>06482266622</t>
  </si>
  <si>
    <t>J.FLEX20HS.-3ªA6ª/5,4:30,4:30,6HD</t>
  </si>
  <si>
    <t>81937</t>
  </si>
  <si>
    <t>136330X</t>
  </si>
  <si>
    <t>CLAUDIA MARIA BARBOSA SOUTO WANDERLEY</t>
  </si>
  <si>
    <t>04769235496</t>
  </si>
  <si>
    <t>62593</t>
  </si>
  <si>
    <t>JAINE PAULA DA SILVA</t>
  </si>
  <si>
    <t>11498273602</t>
  </si>
  <si>
    <t>1273501</t>
  </si>
  <si>
    <t>ABNER FIORESE BISSOLI</t>
  </si>
  <si>
    <t>14067844786</t>
  </si>
  <si>
    <t>71475</t>
  </si>
  <si>
    <t>PAOLA TASSIA FREITAS MENDONCA LIMA</t>
  </si>
  <si>
    <t>06933656683</t>
  </si>
  <si>
    <t>84898</t>
  </si>
  <si>
    <t>LUANA CAROLINA SILVA</t>
  </si>
  <si>
    <t>13083649622</t>
  </si>
  <si>
    <t>88304</t>
  </si>
  <si>
    <t>DEBORA DUARTE GONCALVES</t>
  </si>
  <si>
    <t>10752949675</t>
  </si>
  <si>
    <t>83979</t>
  </si>
  <si>
    <t>136344X</t>
  </si>
  <si>
    <t>RAYSSA EVANGELISTA DE SOUSA</t>
  </si>
  <si>
    <t>12579949640</t>
  </si>
  <si>
    <t>1109232</t>
  </si>
  <si>
    <t>GEANE RAMOS SANTANA ASSUNCAO</t>
  </si>
  <si>
    <t>05374058606</t>
  </si>
  <si>
    <t>447035</t>
  </si>
  <si>
    <t>FERNANDA FERREIRA RODRIGUES MUNIZ</t>
  </si>
  <si>
    <t>11262530652</t>
  </si>
  <si>
    <t>1122050</t>
  </si>
  <si>
    <t>MARILANE LACERDA SANTOS</t>
  </si>
  <si>
    <t>06659568603</t>
  </si>
  <si>
    <t>1152267</t>
  </si>
  <si>
    <t>LUIZ OTAVIO SILVA HORTA</t>
  </si>
  <si>
    <t>15651626689</t>
  </si>
  <si>
    <t>1706431</t>
  </si>
  <si>
    <t>GERALDO CLEUBER PEREIRA</t>
  </si>
  <si>
    <t>00246838680</t>
  </si>
  <si>
    <t>558762</t>
  </si>
  <si>
    <t>LIVIA FONTOURA OTONI ALMEIDA</t>
  </si>
  <si>
    <t>01495738639</t>
  </si>
  <si>
    <t>272017</t>
  </si>
  <si>
    <t>BARBARA SEEMANN RIBEIRO MARIA</t>
  </si>
  <si>
    <t>06000572670</t>
  </si>
  <si>
    <t>266578</t>
  </si>
  <si>
    <t>PAULA PLISKER BARBOSA DE FREITAS</t>
  </si>
  <si>
    <t>06880424651</t>
  </si>
  <si>
    <t>85573</t>
  </si>
  <si>
    <t>136358X</t>
  </si>
  <si>
    <t>SARAH VELOSO ARAUJO GOMES</t>
  </si>
  <si>
    <t>10457560673</t>
  </si>
  <si>
    <t>90460</t>
  </si>
  <si>
    <t>LUCAS MIRANDA DE CARVALHO AMORIM</t>
  </si>
  <si>
    <t>11573883611</t>
  </si>
  <si>
    <t>79654</t>
  </si>
  <si>
    <t>RAFAELLA CORRAIDE SANTANA LEIS</t>
  </si>
  <si>
    <t>14054557643</t>
  </si>
  <si>
    <t>1481365</t>
  </si>
  <si>
    <t>ELIANA SALUSTIANA BRUMANA</t>
  </si>
  <si>
    <t>59783281615</t>
  </si>
  <si>
    <t>923878</t>
  </si>
  <si>
    <t>KENIA DOS SANTOS BARBOSA</t>
  </si>
  <si>
    <t>12685695699</t>
  </si>
  <si>
    <t>655505</t>
  </si>
  <si>
    <t>LAISA CRISTINA PIAZZA MOREIRA</t>
  </si>
  <si>
    <t>09883043686</t>
  </si>
  <si>
    <t>374008</t>
  </si>
  <si>
    <t>LAIANE IRACI DE FREITAS CORREA</t>
  </si>
  <si>
    <t>08943078609</t>
  </si>
  <si>
    <t>256691</t>
  </si>
  <si>
    <t>HELEN CRISTINA DE SOUZA</t>
  </si>
  <si>
    <t>10930775651</t>
  </si>
  <si>
    <t>75088</t>
  </si>
  <si>
    <t>SUELI ALVES PESSOA</t>
  </si>
  <si>
    <t>05585942638</t>
  </si>
  <si>
    <t>792498</t>
  </si>
  <si>
    <t>DESIREE PIMENTA FLORES</t>
  </si>
  <si>
    <t>03715641665</t>
  </si>
  <si>
    <t>42203</t>
  </si>
  <si>
    <t>ALICE ASSIS CHAVES</t>
  </si>
  <si>
    <t>10180115600</t>
  </si>
  <si>
    <t>86413</t>
  </si>
  <si>
    <t>BRENO MURIEL DE OLIVEIRA FONSECA</t>
  </si>
  <si>
    <t>09495840619</t>
  </si>
  <si>
    <t>75233</t>
  </si>
  <si>
    <t>RAIRA LENOIR MORAES</t>
  </si>
  <si>
    <t>06456465630</t>
  </si>
  <si>
    <t>JURACI DA CRUZ SANTOS</t>
  </si>
  <si>
    <t>58399542687</t>
  </si>
  <si>
    <t>1379411</t>
  </si>
  <si>
    <t>LUCIENE NUNES SOUZA DE DEUS</t>
  </si>
  <si>
    <t>07128019600</t>
  </si>
  <si>
    <t>1401727</t>
  </si>
  <si>
    <t>LETICIA DANIELLE ESTEVAO</t>
  </si>
  <si>
    <t>14149523681</t>
  </si>
  <si>
    <t>1531862</t>
  </si>
  <si>
    <t>MURILO PAULO ALVES DOS SANTOS</t>
  </si>
  <si>
    <t>06770769670</t>
  </si>
  <si>
    <t>1560650</t>
  </si>
  <si>
    <t>136389X</t>
  </si>
  <si>
    <t>ANA CAROLINE HONORIO GARCIA</t>
  </si>
  <si>
    <t>11709921617</t>
  </si>
  <si>
    <t>21389</t>
  </si>
  <si>
    <t>LETICIA ROBERTA DE PAIVA SEVERIANO</t>
  </si>
  <si>
    <t>99300052691</t>
  </si>
  <si>
    <t>251453</t>
  </si>
  <si>
    <t>WILSON FERNANDO LIZARRAGA OCAMPO</t>
  </si>
  <si>
    <t>01249595630</t>
  </si>
  <si>
    <t>37359</t>
  </si>
  <si>
    <t>ALEXANDRE CESAR SANTOS</t>
  </si>
  <si>
    <t>07582728637</t>
  </si>
  <si>
    <t>1637171</t>
  </si>
  <si>
    <t>NICOLE FONT DOS SANTOS</t>
  </si>
  <si>
    <t>44219184821</t>
  </si>
  <si>
    <t>90324</t>
  </si>
  <si>
    <t>KAREN DE ALMEIDA PEREIRA</t>
  </si>
  <si>
    <t>10290302609</t>
  </si>
  <si>
    <t>79765</t>
  </si>
  <si>
    <t>RAISSA CHADES PINHEIRO FONSECA</t>
  </si>
  <si>
    <t>14321772737</t>
  </si>
  <si>
    <t>68308</t>
  </si>
  <si>
    <t>LAURA COTTA VALENTE</t>
  </si>
  <si>
    <t>09097194628</t>
  </si>
  <si>
    <t>67488</t>
  </si>
  <si>
    <t>LUCIMEIRE APARECIDA DE SOUSA</t>
  </si>
  <si>
    <t>01314708686</t>
  </si>
  <si>
    <t>605285</t>
  </si>
  <si>
    <t>MAURILIO DA CRUZ TRIGUEIRO</t>
  </si>
  <si>
    <t>03166240632</t>
  </si>
  <si>
    <t>37004</t>
  </si>
  <si>
    <t>ANA BEATRIZ SANTOS FURTADO</t>
  </si>
  <si>
    <t>03576909664</t>
  </si>
  <si>
    <t>2416995</t>
  </si>
  <si>
    <t>MARIA DO ROSARIO LOPES DA SILVA</t>
  </si>
  <si>
    <t>08028082637</t>
  </si>
  <si>
    <t>781818</t>
  </si>
  <si>
    <t>136408X</t>
  </si>
  <si>
    <t>BRUNA ALVES DOS SANTOS</t>
  </si>
  <si>
    <t>08811290627</t>
  </si>
  <si>
    <t>1714460</t>
  </si>
  <si>
    <t>ROSEMARY MIRANDA</t>
  </si>
  <si>
    <t>75429764604</t>
  </si>
  <si>
    <t>531718</t>
  </si>
  <si>
    <t>ROSA MARIA DA SILVA</t>
  </si>
  <si>
    <t>57747105649</t>
  </si>
  <si>
    <t>13222</t>
  </si>
  <si>
    <t>JACINTA GOMES BICALHO CAMILO</t>
  </si>
  <si>
    <t>90366069691</t>
  </si>
  <si>
    <t>1007729</t>
  </si>
  <si>
    <t>GABRIEL FONSECA ALVES CAVALCANTE</t>
  </si>
  <si>
    <t>14598940654</t>
  </si>
  <si>
    <t>1386010</t>
  </si>
  <si>
    <t>MARCIA APARECIDA DA SILVA</t>
  </si>
  <si>
    <t>05610425603</t>
  </si>
  <si>
    <t>603479</t>
  </si>
  <si>
    <t>136425X</t>
  </si>
  <si>
    <t>ERIKA RIGUEIRA MONTEIRO</t>
  </si>
  <si>
    <t>06288305642</t>
  </si>
  <si>
    <t>90929</t>
  </si>
  <si>
    <t>RAQUEL MARTA E SOUZA AFONSO MORAIS</t>
  </si>
  <si>
    <t>08498485630</t>
  </si>
  <si>
    <t>1732931</t>
  </si>
  <si>
    <t>DANIEL TRIGINELLI GUIMARAES</t>
  </si>
  <si>
    <t>05972581639</t>
  </si>
  <si>
    <t>015764</t>
  </si>
  <si>
    <t>SIMONE DA SILVA MOREIRA</t>
  </si>
  <si>
    <t>02752058519</t>
  </si>
  <si>
    <t>362122</t>
  </si>
  <si>
    <t>AMANDA SILVA SOUZA MARQUES</t>
  </si>
  <si>
    <t>09478635670</t>
  </si>
  <si>
    <t>17896TO</t>
  </si>
  <si>
    <t>DANIELA DE MELO GOMES</t>
  </si>
  <si>
    <t>06435315647</t>
  </si>
  <si>
    <t>J.FLEX  20HS SEM - 6 E 4HS DIA SEG A QUI</t>
  </si>
  <si>
    <t>10619</t>
  </si>
  <si>
    <t>DANIELLE VIEIRA DA SILVA</t>
  </si>
  <si>
    <t>11942805608</t>
  </si>
  <si>
    <t>24914</t>
  </si>
  <si>
    <t>POLLIANA CAROLINA DA SILVA SOUZA</t>
  </si>
  <si>
    <t>05519000670</t>
  </si>
  <si>
    <t>82540</t>
  </si>
  <si>
    <t>PAULO CESAR MAGRI JUNIOR</t>
  </si>
  <si>
    <t>11159432600</t>
  </si>
  <si>
    <t>1071073</t>
  </si>
  <si>
    <t>136442X</t>
  </si>
  <si>
    <t>ELIZABETH FERNANDES SILVA DOS SANTOS</t>
  </si>
  <si>
    <t>01492014605</t>
  </si>
  <si>
    <t>248654</t>
  </si>
  <si>
    <t>GABRIELA GONCALVES ABDALA</t>
  </si>
  <si>
    <t>03067266617</t>
  </si>
  <si>
    <t>155512</t>
  </si>
  <si>
    <t>CAMILA LAGE GUERRA</t>
  </si>
  <si>
    <t>09385386670</t>
  </si>
  <si>
    <t>73366</t>
  </si>
  <si>
    <t>SIDNEIA SILVIA FERREIRA</t>
  </si>
  <si>
    <t>01331050677</t>
  </si>
  <si>
    <t>1725831</t>
  </si>
  <si>
    <t>KARINE STEFFANY FERNANDES MARTINS</t>
  </si>
  <si>
    <t>10644825626</t>
  </si>
  <si>
    <t>711467</t>
  </si>
  <si>
    <t>POLLYANNA ANDREZA RIBEIRO DOS SANTOS</t>
  </si>
  <si>
    <t>01884264506</t>
  </si>
  <si>
    <t>91024</t>
  </si>
  <si>
    <t>GABRIELA FERNANDES REZENDE MOURA</t>
  </si>
  <si>
    <t>05824177678</t>
  </si>
  <si>
    <t>17912</t>
  </si>
  <si>
    <t>JANE SANTOS BATISTA</t>
  </si>
  <si>
    <t>02630288609</t>
  </si>
  <si>
    <t>1602122</t>
  </si>
  <si>
    <t>DAYANNE CRISTINA DE SOUZA FROIS</t>
  </si>
  <si>
    <t>09997239601</t>
  </si>
  <si>
    <t>1639315</t>
  </si>
  <si>
    <t>ADRIANA CARMONIA RUFINO</t>
  </si>
  <si>
    <t>03904700669</t>
  </si>
  <si>
    <t>322217</t>
  </si>
  <si>
    <t>FABIANA FERREIRA DA SILVA</t>
  </si>
  <si>
    <t>01682805662</t>
  </si>
  <si>
    <t>FARMACIA REGIONAL PAMPULHA</t>
  </si>
  <si>
    <t>MARCIO LOPES SILVA</t>
  </si>
  <si>
    <t>11279097620</t>
  </si>
  <si>
    <t>90107</t>
  </si>
  <si>
    <t>AMANDA CAROLINA DOS SANTOS</t>
  </si>
  <si>
    <t>08080876657</t>
  </si>
  <si>
    <t>76459</t>
  </si>
  <si>
    <t>SELMA DA SILVA SILVEIRA SANTOS</t>
  </si>
  <si>
    <t>50521225604</t>
  </si>
  <si>
    <t>LEONARDO SANTOS VIANA</t>
  </si>
  <si>
    <t>06485579605</t>
  </si>
  <si>
    <t>72575</t>
  </si>
  <si>
    <t>LUIZA DE ARAUJO RAMOS</t>
  </si>
  <si>
    <t>10408713640</t>
  </si>
  <si>
    <t>13686</t>
  </si>
  <si>
    <t>AURITA BARROS ZEPF</t>
  </si>
  <si>
    <t>05202114648</t>
  </si>
  <si>
    <t>623400</t>
  </si>
  <si>
    <t>CARLA CRISTINA SOUZA REIS</t>
  </si>
  <si>
    <t>94019703604</t>
  </si>
  <si>
    <t>15784</t>
  </si>
  <si>
    <t>MARIA DE LOURDES PIRES</t>
  </si>
  <si>
    <t>67665110606</t>
  </si>
  <si>
    <t>024021311</t>
  </si>
  <si>
    <t>ARLETE GOMES DOS REIS SILVA</t>
  </si>
  <si>
    <t>81461038634</t>
  </si>
  <si>
    <t>349167</t>
  </si>
  <si>
    <t>KAROLINY FAGUNDES FIRMINO</t>
  </si>
  <si>
    <t>02036666663</t>
  </si>
  <si>
    <t>1651031</t>
  </si>
  <si>
    <t>ZENI NOGUEIRA DE OLIVEIRA</t>
  </si>
  <si>
    <t>06975937621</t>
  </si>
  <si>
    <t>1149503</t>
  </si>
  <si>
    <t>THAIS APARECIDA REIS LAGE</t>
  </si>
  <si>
    <t>11103536699</t>
  </si>
  <si>
    <t>72744</t>
  </si>
  <si>
    <t>ANGELO MIGUEL DA SILVA</t>
  </si>
  <si>
    <t>08182368685</t>
  </si>
  <si>
    <t>J.FLEX 40HS.SEM - 8HS.NOITE INT60' 18/03</t>
  </si>
  <si>
    <t>MAYBILAILA KARINELY MARIANO RODRIGUES</t>
  </si>
  <si>
    <t>11626340650</t>
  </si>
  <si>
    <t>1336037</t>
  </si>
  <si>
    <t>SARA JESSICA DA SILVA ALCANTARA</t>
  </si>
  <si>
    <t>09550779661</t>
  </si>
  <si>
    <t>473538</t>
  </si>
  <si>
    <t>ARTHUR DINIZ VIAL</t>
  </si>
  <si>
    <t>02498792201</t>
  </si>
  <si>
    <t>61004</t>
  </si>
  <si>
    <t>ANA CECILIA MARI DE CASTRO</t>
  </si>
  <si>
    <t>10824305604</t>
  </si>
  <si>
    <t>46587</t>
  </si>
  <si>
    <t>MAGDA LETICIA RIBEIRO DOS SANTOS PEREIRA</t>
  </si>
  <si>
    <t>06781590685</t>
  </si>
  <si>
    <t>1685671</t>
  </si>
  <si>
    <t>DANIELLE DE FATIMA GERCOSSIMO</t>
  </si>
  <si>
    <t>05372949619</t>
  </si>
  <si>
    <t>700643</t>
  </si>
  <si>
    <t>AMANDA ALVES COSTA</t>
  </si>
  <si>
    <t>08658070603</t>
  </si>
  <si>
    <t>1515582</t>
  </si>
  <si>
    <t>ELIZANDRO CANDIDO DE SOUZA</t>
  </si>
  <si>
    <t>00394060679</t>
  </si>
  <si>
    <t>585727</t>
  </si>
  <si>
    <t>ANA MEL DOS SANTOS SIMAO</t>
  </si>
  <si>
    <t>70215118685</t>
  </si>
  <si>
    <t>1651777</t>
  </si>
  <si>
    <t>136523X</t>
  </si>
  <si>
    <t xml:space="preserve">JUSSARA AMANCIO FAGUNDES </t>
  </si>
  <si>
    <t>77142080663</t>
  </si>
  <si>
    <t>07300</t>
  </si>
  <si>
    <t>DAIANE CAROLINA RIBEIRO DE MATOS</t>
  </si>
  <si>
    <t>02254406604</t>
  </si>
  <si>
    <t>07223</t>
  </si>
  <si>
    <t>MELINA CAROLINA DOS REIS TOMAZ</t>
  </si>
  <si>
    <t>05376736601</t>
  </si>
  <si>
    <t>024020432</t>
  </si>
  <si>
    <t>VIVIANE GOMES FERREIRA PIRES</t>
  </si>
  <si>
    <t>04688070632</t>
  </si>
  <si>
    <t>579088</t>
  </si>
  <si>
    <t>JULIANA DA SILVA RIBEIRO</t>
  </si>
  <si>
    <t>08181444671</t>
  </si>
  <si>
    <t>626755</t>
  </si>
  <si>
    <t>TALITA PAULINA DE SOUZA SILVA</t>
  </si>
  <si>
    <t>11453439617</t>
  </si>
  <si>
    <t>26814</t>
  </si>
  <si>
    <t>GELCIANA SANTOS CARDOSO MARTINS</t>
  </si>
  <si>
    <t>09239163697</t>
  </si>
  <si>
    <t>LARISSA OLIVEIRA PINTO RODRIGUES</t>
  </si>
  <si>
    <t>07465626676</t>
  </si>
  <si>
    <t>ROBERTA CYNTIA VIEIRA RIOS LAGE</t>
  </si>
  <si>
    <t>02857630670</t>
  </si>
  <si>
    <t>68245</t>
  </si>
  <si>
    <t>TALITHA GONCALVES DOS SANTOS</t>
  </si>
  <si>
    <t>08342143694</t>
  </si>
  <si>
    <t>18742</t>
  </si>
  <si>
    <t>PERIODONTIA</t>
  </si>
  <si>
    <t>136537X</t>
  </si>
  <si>
    <t>CAETANO RARO RESENDE BORBA</t>
  </si>
  <si>
    <t>07189876677</t>
  </si>
  <si>
    <t>81724</t>
  </si>
  <si>
    <t>136540X</t>
  </si>
  <si>
    <t>GABRIELLA YUKA SHIOMATSU</t>
  </si>
  <si>
    <t>45868311892</t>
  </si>
  <si>
    <t>91634</t>
  </si>
  <si>
    <t>MARINA BARBOSA TAVARES</t>
  </si>
  <si>
    <t>09902421610</t>
  </si>
  <si>
    <t>72639</t>
  </si>
  <si>
    <t>VIVIANE SANTOS FRANCA</t>
  </si>
  <si>
    <t>09042618671</t>
  </si>
  <si>
    <t>60051</t>
  </si>
  <si>
    <t>LUISA DE LOURDES BARROS</t>
  </si>
  <si>
    <t>03058257120</t>
  </si>
  <si>
    <t>23266</t>
  </si>
  <si>
    <t>JOAO VITOR COTRIM GONCALVES</t>
  </si>
  <si>
    <t>05476222529</t>
  </si>
  <si>
    <t>80226</t>
  </si>
  <si>
    <t>GLAUCIA MARIA TEIXEIRA</t>
  </si>
  <si>
    <t>85140724634</t>
  </si>
  <si>
    <t>RENATA FERNANDES NOGUEIRA</t>
  </si>
  <si>
    <t>11923136666</t>
  </si>
  <si>
    <t>90723</t>
  </si>
  <si>
    <t>136554X</t>
  </si>
  <si>
    <t>ELENICE COSTA RODRIGUES</t>
  </si>
  <si>
    <t>07669621648</t>
  </si>
  <si>
    <t>07115</t>
  </si>
  <si>
    <t>BARBARA NATHALIA SAMPAIO DA COSTA PONTES</t>
  </si>
  <si>
    <t>06249231692</t>
  </si>
  <si>
    <t>024022612</t>
  </si>
  <si>
    <t>ESTER FERREIRA SOUZA</t>
  </si>
  <si>
    <t>11892262606</t>
  </si>
  <si>
    <t>1602120</t>
  </si>
  <si>
    <t>GABRIELA NATIVIDADE DA SILVA</t>
  </si>
  <si>
    <t>11824660600</t>
  </si>
  <si>
    <t>1589827</t>
  </si>
  <si>
    <t>GABRIELA ALFREDO TOMAZELLA</t>
  </si>
  <si>
    <t>36877661877</t>
  </si>
  <si>
    <t>39061</t>
  </si>
  <si>
    <t>MICHELLE CEZAR FRANCO</t>
  </si>
  <si>
    <t>11890558648</t>
  </si>
  <si>
    <t>54279</t>
  </si>
  <si>
    <t>DIANA GOMES AMORIM NASCIMENTO</t>
  </si>
  <si>
    <t>05127113643</t>
  </si>
  <si>
    <t>MIRIAM MARCIA MARQUES BORGES</t>
  </si>
  <si>
    <t>66193613668</t>
  </si>
  <si>
    <t>4548</t>
  </si>
  <si>
    <t>ISADORA LISBOA SENA</t>
  </si>
  <si>
    <t>09458943680</t>
  </si>
  <si>
    <t>78567</t>
  </si>
  <si>
    <t>PALOMA MARTINS DE JESUS ATAIDE</t>
  </si>
  <si>
    <t>10840803621</t>
  </si>
  <si>
    <t>ROSELANGELA LOPES BARBOSA</t>
  </si>
  <si>
    <t>07521827651</t>
  </si>
  <si>
    <t>6960</t>
  </si>
  <si>
    <t>EDILCE APARECIDA DOS SANTOS</t>
  </si>
  <si>
    <t>93332360663</t>
  </si>
  <si>
    <t>1527739</t>
  </si>
  <si>
    <t>TATIANE CAROLINA ANTUNES DE ARAUJO SILVA</t>
  </si>
  <si>
    <t>06883858695</t>
  </si>
  <si>
    <t>735582</t>
  </si>
  <si>
    <t>136585X</t>
  </si>
  <si>
    <t>EDILANIA FERREIRA DA COSTA</t>
  </si>
  <si>
    <t>01077987609</t>
  </si>
  <si>
    <t>250647</t>
  </si>
  <si>
    <t>CLEIDE ARAUJO ARCENDINO CARDOSO</t>
  </si>
  <si>
    <t>82784558649</t>
  </si>
  <si>
    <t>4559</t>
  </si>
  <si>
    <t>MARILIA PATRICIA DE FREITAS</t>
  </si>
  <si>
    <t>74591819604</t>
  </si>
  <si>
    <t>17509</t>
  </si>
  <si>
    <t>THIAGO RODRIGUES PEREIRA</t>
  </si>
  <si>
    <t>05478972606</t>
  </si>
  <si>
    <t>579657</t>
  </si>
  <si>
    <t>VALDIRENE PEREIRA GOMES</t>
  </si>
  <si>
    <t>06814729601</t>
  </si>
  <si>
    <t>GERÊNCIA DA REDE DE SAÚDE MENTAL</t>
  </si>
  <si>
    <t>44219</t>
  </si>
  <si>
    <t>AGRIMAR JUNIO MAIA</t>
  </si>
  <si>
    <t>06821226610</t>
  </si>
  <si>
    <t>026653</t>
  </si>
  <si>
    <t>PEDRO HENRIQUE PARDINI PIMENTEL</t>
  </si>
  <si>
    <t>09993406627</t>
  </si>
  <si>
    <t>84045</t>
  </si>
  <si>
    <t>CLEIDE DE FATIMA SILVA PEREIRA</t>
  </si>
  <si>
    <t>02981020641</t>
  </si>
  <si>
    <t>1066</t>
  </si>
  <si>
    <t>LUCAS MARTINS PEREIRA</t>
  </si>
  <si>
    <t>01388003678</t>
  </si>
  <si>
    <t>767955</t>
  </si>
  <si>
    <t>MARCOS VINICIUS MORAIS DIAS</t>
  </si>
  <si>
    <t>02260136699</t>
  </si>
  <si>
    <t>1690924</t>
  </si>
  <si>
    <t>GUILHERME ANTONIO SILVEIRA</t>
  </si>
  <si>
    <t>11035659662</t>
  </si>
  <si>
    <t>82428</t>
  </si>
  <si>
    <t>MARIA ELEONETE BELCHIOR DE SOUZA</t>
  </si>
  <si>
    <t>06790215662</t>
  </si>
  <si>
    <t>581103</t>
  </si>
  <si>
    <t>136621X</t>
  </si>
  <si>
    <t>JAQUELINE SAMUEL DE OLIVEIRA SILVA</t>
  </si>
  <si>
    <t>00653300646</t>
  </si>
  <si>
    <t>995888</t>
  </si>
  <si>
    <t>VANDERLICIA JUSTINA AUGUSTA DE SOUZA LIMA</t>
  </si>
  <si>
    <t>10244970629</t>
  </si>
  <si>
    <t>658322</t>
  </si>
  <si>
    <t>MATHEUS RODRIGUES QUEIROGA BARROS</t>
  </si>
  <si>
    <t>10905786793</t>
  </si>
  <si>
    <t>38557</t>
  </si>
  <si>
    <t xml:space="preserve">BA   - Bahia                                   </t>
  </si>
  <si>
    <t>VALERIA BARBOSA DE ANDRADE E SILVA</t>
  </si>
  <si>
    <t>00149161697</t>
  </si>
  <si>
    <t>28197</t>
  </si>
  <si>
    <t>JOSE MARCELO VAZ DE MELO</t>
  </si>
  <si>
    <t>07075022687</t>
  </si>
  <si>
    <t>J.FLEX20HS.-2ªA5ª/3,4,10,3HDIA</t>
  </si>
  <si>
    <t>5287</t>
  </si>
  <si>
    <t>HUDSON ROBERTO SILVA PRADO</t>
  </si>
  <si>
    <t>07998867698</t>
  </si>
  <si>
    <t>517630</t>
  </si>
  <si>
    <t>RAFAEL ARAUJO FRANCO</t>
  </si>
  <si>
    <t>05456897679</t>
  </si>
  <si>
    <t>55416</t>
  </si>
  <si>
    <t>CISSA NUNES SOARES</t>
  </si>
  <si>
    <t>06030591630</t>
  </si>
  <si>
    <t>83636</t>
  </si>
  <si>
    <t>WELLISON RODRIGUES RIBAS</t>
  </si>
  <si>
    <t>09569838639</t>
  </si>
  <si>
    <t>540927</t>
  </si>
  <si>
    <t>LUIZ CARLOS ROSA</t>
  </si>
  <si>
    <t>08039994705</t>
  </si>
  <si>
    <t>1014188</t>
  </si>
  <si>
    <t>HUDSON GUILHERME DE OLIVEIRA MOLINARIO</t>
  </si>
  <si>
    <t>75401428634</t>
  </si>
  <si>
    <t>1-FLE 24HS - SAB DOM / 12 D (7/19)</t>
  </si>
  <si>
    <t>6149</t>
  </si>
  <si>
    <t>MARIA APARECIDA DA ASSUMPCAO</t>
  </si>
  <si>
    <t>05714768647</t>
  </si>
  <si>
    <t>1331329</t>
  </si>
  <si>
    <t>VINICIUS NASCIMENTO FERREIRA</t>
  </si>
  <si>
    <t>12452172677</t>
  </si>
  <si>
    <t>82521</t>
  </si>
  <si>
    <t>REGINA KELLY NASCIMENTO CAITANO</t>
  </si>
  <si>
    <t>04818839671</t>
  </si>
  <si>
    <t>892897</t>
  </si>
  <si>
    <t>MARNUCELA DA SILVA NEVES DOS SANTOS</t>
  </si>
  <si>
    <t>07246402667</t>
  </si>
  <si>
    <t>504723</t>
  </si>
  <si>
    <t>ROSEMEIRE SYDNEY GELAPE</t>
  </si>
  <si>
    <t>71606785672</t>
  </si>
  <si>
    <t>1489272</t>
  </si>
  <si>
    <t>JANILZA APARECIDA PIO ROSA</t>
  </si>
  <si>
    <t>02377690696</t>
  </si>
  <si>
    <t>1767007</t>
  </si>
  <si>
    <t>136649X</t>
  </si>
  <si>
    <t>ELPHA CINTHYA CUBA DE SOUZA PERPETUO</t>
  </si>
  <si>
    <t>07295441760</t>
  </si>
  <si>
    <t>661158</t>
  </si>
  <si>
    <t>RAIMUNDA CARNEIRO MOREIRA</t>
  </si>
  <si>
    <t>03749744629</t>
  </si>
  <si>
    <t>1295202</t>
  </si>
  <si>
    <t>136652X</t>
  </si>
  <si>
    <t>ALINE FRANCIELE SANTOS DE OLIVEIRA</t>
  </si>
  <si>
    <t>07158528685</t>
  </si>
  <si>
    <t>515738</t>
  </si>
  <si>
    <t>TERESA CRISTINA ALCANTRA VIEIRA</t>
  </si>
  <si>
    <t>10254944663</t>
  </si>
  <si>
    <t>28070</t>
  </si>
  <si>
    <t>ERICA CRISTINA FERREIRA DE SOUZA</t>
  </si>
  <si>
    <t>06294034655</t>
  </si>
  <si>
    <t>65943</t>
  </si>
  <si>
    <t>EPOLIANA OLIVEIRA MACIEL MALAGOLI</t>
  </si>
  <si>
    <t>06214277645</t>
  </si>
  <si>
    <t>34590</t>
  </si>
  <si>
    <t>WELLIGTON COSTA NICANDIO</t>
  </si>
  <si>
    <t>10602144744</t>
  </si>
  <si>
    <t>62034</t>
  </si>
  <si>
    <t>VITOR DE ALMEIDA SOUZA</t>
  </si>
  <si>
    <t>09775732654</t>
  </si>
  <si>
    <t>80514</t>
  </si>
  <si>
    <t>MARIA CLARA RESENDE LIMA</t>
  </si>
  <si>
    <t>12149413620</t>
  </si>
  <si>
    <t>86541</t>
  </si>
  <si>
    <t>AMANDA ELLEN FERREIRA SILVA</t>
  </si>
  <si>
    <t>12997063639</t>
  </si>
  <si>
    <t>89638</t>
  </si>
  <si>
    <t>MARIANA DE MELO SANTOS</t>
  </si>
  <si>
    <t>06941773693</t>
  </si>
  <si>
    <t>71128</t>
  </si>
  <si>
    <t>RAQUEL MARIA AFONSO</t>
  </si>
  <si>
    <t>72472324634</t>
  </si>
  <si>
    <t>7852</t>
  </si>
  <si>
    <t>SIMONE MARIA DE SOUZA ALVES</t>
  </si>
  <si>
    <t>56936010644</t>
  </si>
  <si>
    <t>238162</t>
  </si>
  <si>
    <t>CYNTHIA TEIXEIRA PIMENTA</t>
  </si>
  <si>
    <t>10806949600</t>
  </si>
  <si>
    <t>71796</t>
  </si>
  <si>
    <t>LUCELIA RODRIGUES MARQUES ROCHA</t>
  </si>
  <si>
    <t>93819390634</t>
  </si>
  <si>
    <t>1-FLEX 20H -2ª/6T - 3ª/4M -4ª/5T -5ª/5M</t>
  </si>
  <si>
    <t>239129</t>
  </si>
  <si>
    <t>ALVARO RODRIGUES DOS SANTOS</t>
  </si>
  <si>
    <t>06973177654</t>
  </si>
  <si>
    <t>1666794</t>
  </si>
  <si>
    <t>RAFFAEL CHAVES MOURA</t>
  </si>
  <si>
    <t>07043705495</t>
  </si>
  <si>
    <t>1-FLEX 40H -2ª 6ª/8H INT60'-3ª4ª5ªSAB/6T</t>
  </si>
  <si>
    <t>DANIELA DA ROCHA MATOS</t>
  </si>
  <si>
    <t>10827961669</t>
  </si>
  <si>
    <t>JEANNE GONCALVES SANTANA</t>
  </si>
  <si>
    <t>07903157698</t>
  </si>
  <si>
    <t>024022631</t>
  </si>
  <si>
    <t>BIANCA BEATRIZ RODRIGUES SILVA VIEIRA</t>
  </si>
  <si>
    <t>15339258602</t>
  </si>
  <si>
    <t>1733394</t>
  </si>
  <si>
    <t>136683X</t>
  </si>
  <si>
    <t>BELMIRA TANIA ALMEIDA</t>
  </si>
  <si>
    <t>60387882634</t>
  </si>
  <si>
    <t>355042</t>
  </si>
  <si>
    <t>NELY XAVIER DE OLIVEIRA</t>
  </si>
  <si>
    <t>85798770672</t>
  </si>
  <si>
    <t>470986</t>
  </si>
  <si>
    <t>CAMILA BELTRAO PEREIRA</t>
  </si>
  <si>
    <t>32526013895</t>
  </si>
  <si>
    <t>1018165</t>
  </si>
  <si>
    <t>LUCIANA SOARES PEREIRA</t>
  </si>
  <si>
    <t>03186034620</t>
  </si>
  <si>
    <t>1565448</t>
  </si>
  <si>
    <t>MIRIAN AZEVEDO CAVALCANTI VIEIRA</t>
  </si>
  <si>
    <t>40343189615</t>
  </si>
  <si>
    <t>269373</t>
  </si>
  <si>
    <t>PATRICIA PEREIRA SILVA</t>
  </si>
  <si>
    <t>01403804699</t>
  </si>
  <si>
    <t>142395</t>
  </si>
  <si>
    <t>DEANE SOARES DE SOUZA</t>
  </si>
  <si>
    <t>05161072679</t>
  </si>
  <si>
    <t>10670</t>
  </si>
  <si>
    <t>JOAO LUCAS SANTOS ULHOA</t>
  </si>
  <si>
    <t>08641832670</t>
  </si>
  <si>
    <t>J.FLEX20HS.-2ª3ª5ª6ª/5,4:30,4:30,6HD</t>
  </si>
  <si>
    <t>57739</t>
  </si>
  <si>
    <t>ALINE DA SILVA GONCALVES</t>
  </si>
  <si>
    <t>10778689603</t>
  </si>
  <si>
    <t>55427</t>
  </si>
  <si>
    <t>LUANA ANTUNES SILQUEIRA NEVES</t>
  </si>
  <si>
    <t>11130705609</t>
  </si>
  <si>
    <t>GASTROENTEREOLOGIA</t>
  </si>
  <si>
    <t>74865</t>
  </si>
  <si>
    <t>BRUNA COSTA QUEIROZ</t>
  </si>
  <si>
    <t>09707598603</t>
  </si>
  <si>
    <t>73027</t>
  </si>
  <si>
    <t>136697X</t>
  </si>
  <si>
    <t>CAROLINA ELOA MIRANDA ROQUETTE</t>
  </si>
  <si>
    <t>11017059659</t>
  </si>
  <si>
    <t>85270</t>
  </si>
  <si>
    <t>J.FLEX20HS.-3ª4ª5ª/9,5,6HDIA</t>
  </si>
  <si>
    <t>ROSEMEIRE CAETANA DOS SANTOS</t>
  </si>
  <si>
    <t>00116359676</t>
  </si>
  <si>
    <t>542330</t>
  </si>
  <si>
    <t>VALERIA VITORIA SILVA CARNEIRO</t>
  </si>
  <si>
    <t>09166752620</t>
  </si>
  <si>
    <t>91098</t>
  </si>
  <si>
    <t>LUDMILA GONCALVES RIOS</t>
  </si>
  <si>
    <t>09775696674</t>
  </si>
  <si>
    <t>JOAO PEDRO FERREIRA DRUMOND</t>
  </si>
  <si>
    <t>07592186683</t>
  </si>
  <si>
    <t>FABIANA MENDES SILVA</t>
  </si>
  <si>
    <t>04490768656</t>
  </si>
  <si>
    <t>1377636</t>
  </si>
  <si>
    <t>FERNANDA ROMUALDO MARTINS</t>
  </si>
  <si>
    <t>07458922648</t>
  </si>
  <si>
    <t>1142429</t>
  </si>
  <si>
    <t>CRISTIANE PEREIRA DE CASTRO</t>
  </si>
  <si>
    <t>11398405680</t>
  </si>
  <si>
    <t>1757685</t>
  </si>
  <si>
    <t>VANESSA TEIXEIRA DE SIQUEIRA PAULA</t>
  </si>
  <si>
    <t>05126001639</t>
  </si>
  <si>
    <t>155460</t>
  </si>
  <si>
    <t>LUCIANA DUARTE SILVA</t>
  </si>
  <si>
    <t>08153323601</t>
  </si>
  <si>
    <t>37958</t>
  </si>
  <si>
    <t>VANY FERREIRA DE AZEVEDO OTONI</t>
  </si>
  <si>
    <t>71684506620</t>
  </si>
  <si>
    <t>5156TO</t>
  </si>
  <si>
    <t>CAROLINE CARDOSO NUNES SOUZA ALVES</t>
  </si>
  <si>
    <t>06528855609</t>
  </si>
  <si>
    <t>27616</t>
  </si>
  <si>
    <t>SUELLEN DA ROCHA MENDES</t>
  </si>
  <si>
    <t>08780294600</t>
  </si>
  <si>
    <t>42692</t>
  </si>
  <si>
    <t>LARISSA GIOVANA BARBOSA SOUTO</t>
  </si>
  <si>
    <t>11150276622</t>
  </si>
  <si>
    <t>78757</t>
  </si>
  <si>
    <t>ROSANA SILVA</t>
  </si>
  <si>
    <t>56898843672</t>
  </si>
  <si>
    <t>498584</t>
  </si>
  <si>
    <t xml:space="preserve">BARBARA DA CRUZ MACIEL </t>
  </si>
  <si>
    <t>03550217650</t>
  </si>
  <si>
    <t>17450</t>
  </si>
  <si>
    <t>MARIA APARECIDA PEREIRA FLORENTINO SANTOS</t>
  </si>
  <si>
    <t>56723644620</t>
  </si>
  <si>
    <t>409669</t>
  </si>
  <si>
    <t>ALINE FERREIRA DA SILVA COUTINHO</t>
  </si>
  <si>
    <t>05276512655</t>
  </si>
  <si>
    <t>382574</t>
  </si>
  <si>
    <t>136733X</t>
  </si>
  <si>
    <t>ALEF AUGUSTO DE CASTRO</t>
  </si>
  <si>
    <t>08799578670</t>
  </si>
  <si>
    <t>611540</t>
  </si>
  <si>
    <t>CLAUDIA ANTONIA DOS REIS</t>
  </si>
  <si>
    <t>96798742653</t>
  </si>
  <si>
    <t>26102</t>
  </si>
  <si>
    <t>MARCOS ROBERTO DOS SANTOS TEIXEIRA</t>
  </si>
  <si>
    <t>04551968692</t>
  </si>
  <si>
    <t>37385</t>
  </si>
  <si>
    <t>ALINE FATIMA ALVES TEIXEIRA</t>
  </si>
  <si>
    <t>01449787681</t>
  </si>
  <si>
    <t>64832</t>
  </si>
  <si>
    <t>MARIA CLAUDIA DE OLIVEIRA</t>
  </si>
  <si>
    <t>03468635621</t>
  </si>
  <si>
    <t>11116</t>
  </si>
  <si>
    <t>FERNANDO LUCIO ALCANTARA</t>
  </si>
  <si>
    <t>01268756695</t>
  </si>
  <si>
    <t>1335694</t>
  </si>
  <si>
    <t>IRENE TERESA VIEIRA FABRETTI</t>
  </si>
  <si>
    <t>22583611844</t>
  </si>
  <si>
    <t>47539</t>
  </si>
  <si>
    <t>DENISE ANTUNES MOREIRA SILVA</t>
  </si>
  <si>
    <t>68549989649</t>
  </si>
  <si>
    <t>749129</t>
  </si>
  <si>
    <t>MILENE VIVIANE RODRIGUES LEITE</t>
  </si>
  <si>
    <t>06917616630</t>
  </si>
  <si>
    <t>1630756</t>
  </si>
  <si>
    <t>136747X</t>
  </si>
  <si>
    <t>ROZILDA PEREIRA FAGUNDES SILVA</t>
  </si>
  <si>
    <t>64848086604</t>
  </si>
  <si>
    <t>1051653</t>
  </si>
  <si>
    <t>LORRAINE STEFANI DA SILVA</t>
  </si>
  <si>
    <t>13934749690</t>
  </si>
  <si>
    <t>1132695</t>
  </si>
  <si>
    <t>136750X</t>
  </si>
  <si>
    <t>ELEILSON MENDES DE BRITO</t>
  </si>
  <si>
    <t>15086019680</t>
  </si>
  <si>
    <t>1475060</t>
  </si>
  <si>
    <t>CLAUDIO NERY ZOGLIO</t>
  </si>
  <si>
    <t>85088072600</t>
  </si>
  <si>
    <t>603584</t>
  </si>
  <si>
    <t>REJANE MARTINS RAMOS</t>
  </si>
  <si>
    <t>07342183628</t>
  </si>
  <si>
    <t>24118</t>
  </si>
  <si>
    <t>THAMIRES GONTIJO DE MORAIS</t>
  </si>
  <si>
    <t>10230755631</t>
  </si>
  <si>
    <t>90453</t>
  </si>
  <si>
    <t>MUCIO RUDIMAR DA ROCHA E OLIVEIRA JUNIOR</t>
  </si>
  <si>
    <t>10490705693</t>
  </si>
  <si>
    <t>81913</t>
  </si>
  <si>
    <t>RAQUEL DIAS DUARTE DE CASTRO</t>
  </si>
  <si>
    <t>09926209610</t>
  </si>
  <si>
    <t>76827</t>
  </si>
  <si>
    <t>HENRIQUE MORAVIA DE ANDRADE SANTOS MOREIRA</t>
  </si>
  <si>
    <t>09704311630</t>
  </si>
  <si>
    <t>80298</t>
  </si>
  <si>
    <t>PATRICIA DOS SANTOS</t>
  </si>
  <si>
    <t>03472855622</t>
  </si>
  <si>
    <t>1747941</t>
  </si>
  <si>
    <t>DANIELLE CAROLINNE ALVES DE BRITO</t>
  </si>
  <si>
    <t>02560516586</t>
  </si>
  <si>
    <t>J.FLEX20HS.-2ª/5HT-3ª4ª6ª/5HM</t>
  </si>
  <si>
    <t>65644</t>
  </si>
  <si>
    <t>ANA LUISA BAGNO DE ALMEIDA</t>
  </si>
  <si>
    <t>10265790662</t>
  </si>
  <si>
    <t>73013</t>
  </si>
  <si>
    <t>REGIANE APARECIDA ANDRADE</t>
  </si>
  <si>
    <t>06798696627</t>
  </si>
  <si>
    <t>1310592</t>
  </si>
  <si>
    <t>FELIPE ARAUJO CAMARGOS DE CARVALHO</t>
  </si>
  <si>
    <t>10474319636</t>
  </si>
  <si>
    <t>80306</t>
  </si>
  <si>
    <t>ROSILENE GOMES HENRIQUES</t>
  </si>
  <si>
    <t>66555086653</t>
  </si>
  <si>
    <t>12272</t>
  </si>
  <si>
    <t>WESLEY DA SILVA OLIVEIRA</t>
  </si>
  <si>
    <t>02815502631</t>
  </si>
  <si>
    <t>02418713</t>
  </si>
  <si>
    <t>ALEXANDRA FERREIRA PENA</t>
  </si>
  <si>
    <t>04964236650</t>
  </si>
  <si>
    <t>6546</t>
  </si>
  <si>
    <t>JACQUELINE OLIVEIRA DE SOUZA</t>
  </si>
  <si>
    <t>08662573657</t>
  </si>
  <si>
    <t>07310</t>
  </si>
  <si>
    <t>136778X</t>
  </si>
  <si>
    <t>DANIELA ALVES MOREIRA</t>
  </si>
  <si>
    <t>03365462627</t>
  </si>
  <si>
    <t>744952</t>
  </si>
  <si>
    <t>THAIS FERNANDA VIEIRA</t>
  </si>
  <si>
    <t>09341466679</t>
  </si>
  <si>
    <t>1586555</t>
  </si>
  <si>
    <t>CIBELE LETICIA EUSTAQUIO DE OLIVEIRA</t>
  </si>
  <si>
    <t>99276607668</t>
  </si>
  <si>
    <t>366194</t>
  </si>
  <si>
    <t>SOLANGE ALVES ROCHA</t>
  </si>
  <si>
    <t>54266068620</t>
  </si>
  <si>
    <t>431241</t>
  </si>
  <si>
    <t>ELIA ALVES BANDEIRA</t>
  </si>
  <si>
    <t>06668897673</t>
  </si>
  <si>
    <t>447535</t>
  </si>
  <si>
    <t>MARCOS PAULO SOUZA LOPES</t>
  </si>
  <si>
    <t>07659726625</t>
  </si>
  <si>
    <t>1094004</t>
  </si>
  <si>
    <t>GRAZIELE LUCIANE DA SILVA CHAGAS</t>
  </si>
  <si>
    <t>08056061657</t>
  </si>
  <si>
    <t>972772</t>
  </si>
  <si>
    <t>GIANE MARA DE OLIVEIRA DIAS</t>
  </si>
  <si>
    <t>05533504630</t>
  </si>
  <si>
    <t>17139</t>
  </si>
  <si>
    <t>PAULA ZAGNOLI DE JESUS DANTAS</t>
  </si>
  <si>
    <t>05523041661</t>
  </si>
  <si>
    <t>99815</t>
  </si>
  <si>
    <t>PRISCILLA CINTRA DE OLIVEIRA</t>
  </si>
  <si>
    <t>12929519665</t>
  </si>
  <si>
    <t>81507</t>
  </si>
  <si>
    <t>BRUNA DUARTE GOMES COSTA</t>
  </si>
  <si>
    <t>13897428652</t>
  </si>
  <si>
    <t>90851</t>
  </si>
  <si>
    <t>JESSICA EUGENIA FIRMINO AMARAL</t>
  </si>
  <si>
    <t>09693316657</t>
  </si>
  <si>
    <t>87685</t>
  </si>
  <si>
    <t>136800X</t>
  </si>
  <si>
    <t>HELOISA DOS SANTOS GOMES</t>
  </si>
  <si>
    <t>86457772668</t>
  </si>
  <si>
    <t>64125</t>
  </si>
  <si>
    <t>EUNICE TEREZINHA DOS SANTOS</t>
  </si>
  <si>
    <t>02869455682</t>
  </si>
  <si>
    <t>647938</t>
  </si>
  <si>
    <t>DAIANE ALVES DE ANDRADE</t>
  </si>
  <si>
    <t>09946595630</t>
  </si>
  <si>
    <t>07317</t>
  </si>
  <si>
    <t>MAYRA CRISTINA PEREIRA NASCIMENTO</t>
  </si>
  <si>
    <t>12503730698</t>
  </si>
  <si>
    <t>1754020</t>
  </si>
  <si>
    <t>INGRID LOURENCO</t>
  </si>
  <si>
    <t>35434286839</t>
  </si>
  <si>
    <t>90407</t>
  </si>
  <si>
    <t>136814X</t>
  </si>
  <si>
    <t>CINTIA DE SOUZA OLIVEIRA</t>
  </si>
  <si>
    <t>08005571666</t>
  </si>
  <si>
    <t>1015827</t>
  </si>
  <si>
    <t>FABIANO GONCALVES SANTOS</t>
  </si>
  <si>
    <t>04584395683</t>
  </si>
  <si>
    <t>1410239</t>
  </si>
  <si>
    <t>SOPHIA HELENA CAMARGOS MOREIRA</t>
  </si>
  <si>
    <t>08761860611</t>
  </si>
  <si>
    <t>16507</t>
  </si>
  <si>
    <t>FARLEY MORAIS DE SOUZA</t>
  </si>
  <si>
    <t>04490861605</t>
  </si>
  <si>
    <t>1363998</t>
  </si>
  <si>
    <t xml:space="preserve">FABIANA PEREIRA TAVARES FERNANDES </t>
  </si>
  <si>
    <t>86404660687</t>
  </si>
  <si>
    <t>225857</t>
  </si>
  <si>
    <t>CAROLINE VIEIRA DE FREITAS</t>
  </si>
  <si>
    <t>09502522630</t>
  </si>
  <si>
    <t>60732</t>
  </si>
  <si>
    <t>MARCILENE DOS SANTOS BOMFIM</t>
  </si>
  <si>
    <t>89017234687</t>
  </si>
  <si>
    <t>227817</t>
  </si>
  <si>
    <t>THALITA ELLEN FERNANDES TIMOTEO</t>
  </si>
  <si>
    <t>13881897631</t>
  </si>
  <si>
    <t xml:space="preserve">JEAN PABLO ALVES ESTEVES </t>
  </si>
  <si>
    <t>12732505676</t>
  </si>
  <si>
    <t>51332</t>
  </si>
  <si>
    <t>136828X</t>
  </si>
  <si>
    <t>KARINA CALAIS MAYRINK</t>
  </si>
  <si>
    <t>10237564637</t>
  </si>
  <si>
    <t>18049-TO</t>
  </si>
  <si>
    <t>FLAVIA CAROLINA RESENDE VERISSIMO</t>
  </si>
  <si>
    <t>13224145641</t>
  </si>
  <si>
    <t>136831X</t>
  </si>
  <si>
    <t>THAYANE SIMOES AZEVEDO DO AMARAL</t>
  </si>
  <si>
    <t>11282631730</t>
  </si>
  <si>
    <t>90773</t>
  </si>
  <si>
    <t>PRISCILA BERCAM MEDEIROS LEITE</t>
  </si>
  <si>
    <t>06756749641</t>
  </si>
  <si>
    <t>240554</t>
  </si>
  <si>
    <t>DAIANA GONCALVES DE SOUZA</t>
  </si>
  <si>
    <t>10486800610</t>
  </si>
  <si>
    <t>5224</t>
  </si>
  <si>
    <t>CLAUDIA ZANFORLIN LAPERTOSA</t>
  </si>
  <si>
    <t>94098794691</t>
  </si>
  <si>
    <t>61262</t>
  </si>
  <si>
    <t>HELLEN CASSIA FREITAS DA SILVA</t>
  </si>
  <si>
    <t>12950783686</t>
  </si>
  <si>
    <t>1729431</t>
  </si>
  <si>
    <t>JESSICA MARIA COSTA SOUSA</t>
  </si>
  <si>
    <t>10189230630</t>
  </si>
  <si>
    <t>68370</t>
  </si>
  <si>
    <t>MARIA DE LOURDES GONCALVES DUTRA</t>
  </si>
  <si>
    <t>05719832602</t>
  </si>
  <si>
    <t>1697505</t>
  </si>
  <si>
    <t>LUCIANA RIBEIRO DA SILVA DOS REIS</t>
  </si>
  <si>
    <t>05604570656</t>
  </si>
  <si>
    <t>414743</t>
  </si>
  <si>
    <t>136845X</t>
  </si>
  <si>
    <t>ALCIDINEIA CASSIA DE MATOS QUINTINO DA CRUZ</t>
  </si>
  <si>
    <t>04467199608</t>
  </si>
  <si>
    <t>24020291</t>
  </si>
  <si>
    <t>JULIA JHENIFER PINHEIRO DA SILVA</t>
  </si>
  <si>
    <t>10710208626</t>
  </si>
  <si>
    <t>1720150</t>
  </si>
  <si>
    <t>GEIZIBEL CAETANA NETO</t>
  </si>
  <si>
    <t>07982599656</t>
  </si>
  <si>
    <t>1314094</t>
  </si>
  <si>
    <t>GUILHERME SOUZA LAMOUNIER</t>
  </si>
  <si>
    <t>05386181670</t>
  </si>
  <si>
    <t>90836</t>
  </si>
  <si>
    <t>RANIA BARBOSA NEVES</t>
  </si>
  <si>
    <t>11305119606</t>
  </si>
  <si>
    <t>466910</t>
  </si>
  <si>
    <t>THAIS OLIVEIRA DE BRITTO</t>
  </si>
  <si>
    <t>98355112504</t>
  </si>
  <si>
    <t>39871</t>
  </si>
  <si>
    <t>SHEILA SIRLENE SOARES FERNANDES</t>
  </si>
  <si>
    <t>03345152622</t>
  </si>
  <si>
    <t>1013605</t>
  </si>
  <si>
    <t>LIVIA SIMOES LACERDA DIAS</t>
  </si>
  <si>
    <t>04505382656</t>
  </si>
  <si>
    <t>229984</t>
  </si>
  <si>
    <t>136862X</t>
  </si>
  <si>
    <t>BRIANE PEREIRA DE OLIVEIRA</t>
  </si>
  <si>
    <t>15546738790</t>
  </si>
  <si>
    <t>1739065</t>
  </si>
  <si>
    <t>DIEGO GUEDES DE OLIVEIRA</t>
  </si>
  <si>
    <t>10787409685</t>
  </si>
  <si>
    <t>128464</t>
  </si>
  <si>
    <t>LORENA IASMIN DA ROCHA MENDES</t>
  </si>
  <si>
    <t>13067555651</t>
  </si>
  <si>
    <t>85674</t>
  </si>
  <si>
    <t>LUIZA AMELIA DE ALMEIDA SENRA</t>
  </si>
  <si>
    <t>04326133660</t>
  </si>
  <si>
    <t>4111</t>
  </si>
  <si>
    <t>GLAUCIA MARIA ESPECHIT</t>
  </si>
  <si>
    <t>01087047692</t>
  </si>
  <si>
    <t>457478</t>
  </si>
  <si>
    <t>DELICE ROSA VIEIRA CARVALHO</t>
  </si>
  <si>
    <t>81202393691</t>
  </si>
  <si>
    <t>248381</t>
  </si>
  <si>
    <t>FERNANDA COTA MARTINS BASTOS</t>
  </si>
  <si>
    <t>09949053609</t>
  </si>
  <si>
    <t>78524</t>
  </si>
  <si>
    <t>MARIA DOMINGAS BONFIM</t>
  </si>
  <si>
    <t>87948583653</t>
  </si>
  <si>
    <t>1555660</t>
  </si>
  <si>
    <t>ISABELLA SOUZA CAMPOS</t>
  </si>
  <si>
    <t>13257585667</t>
  </si>
  <si>
    <t>87684</t>
  </si>
  <si>
    <t>ROUZIELE SOARES BARBOSA</t>
  </si>
  <si>
    <t>01329970616</t>
  </si>
  <si>
    <t>517762</t>
  </si>
  <si>
    <t>CLEONILDES COSTA DOS SANTOS</t>
  </si>
  <si>
    <t>03416076656</t>
  </si>
  <si>
    <t>212954</t>
  </si>
  <si>
    <t>ELIANE GLEICE DO NASCIMENTO</t>
  </si>
  <si>
    <t>00131613693</t>
  </si>
  <si>
    <t>1741636</t>
  </si>
  <si>
    <t>136876X</t>
  </si>
  <si>
    <t>TAYLA DE SIQUEIRA CUPERTINO SANTOS</t>
  </si>
  <si>
    <t>13334193683</t>
  </si>
  <si>
    <t>6037</t>
  </si>
  <si>
    <t>JOSIELE LOPES MONTEIRO BORGES</t>
  </si>
  <si>
    <t>01491289678</t>
  </si>
  <si>
    <t>1483465</t>
  </si>
  <si>
    <t>NICOLLE LETICIA MIRANDA GAMA</t>
  </si>
  <si>
    <t>12432123654</t>
  </si>
  <si>
    <t>1744427</t>
  </si>
  <si>
    <t>DILCIMAR DA SILVA SOUZA</t>
  </si>
  <si>
    <t>00360596509</t>
  </si>
  <si>
    <t>1265814</t>
  </si>
  <si>
    <t>LETICIA GOMES BARCELOS</t>
  </si>
  <si>
    <t>06253821610</t>
  </si>
  <si>
    <t>69619</t>
  </si>
  <si>
    <t>JULIA AMARAL ALVES</t>
  </si>
  <si>
    <t>01759570613</t>
  </si>
  <si>
    <t>1-FLEX 20H -3ª4ª/6HS T - 5ª 6ª/4HS T</t>
  </si>
  <si>
    <t>82386</t>
  </si>
  <si>
    <t>PATRICIA DE JESUS MELO</t>
  </si>
  <si>
    <t>05476099654</t>
  </si>
  <si>
    <t>608143</t>
  </si>
  <si>
    <t>EMILY NEUBANER BICALHO</t>
  </si>
  <si>
    <t>01937264670</t>
  </si>
  <si>
    <t>1742522</t>
  </si>
  <si>
    <t>REGINA COELI DE MORAIS</t>
  </si>
  <si>
    <t>94023905615</t>
  </si>
  <si>
    <t>5143</t>
  </si>
  <si>
    <t>BRUNO DEMETRIO FERNANDES SANTANA</t>
  </si>
  <si>
    <t>06836468690</t>
  </si>
  <si>
    <t>657816</t>
  </si>
  <si>
    <t>136893X</t>
  </si>
  <si>
    <t>VANESSA PEREIRA DOS SANTOS</t>
  </si>
  <si>
    <t>07370141640</t>
  </si>
  <si>
    <t>FERNANDA REGINA SILVA GUGLIELMELLI</t>
  </si>
  <si>
    <t>01283025698</t>
  </si>
  <si>
    <t>315301</t>
  </si>
  <si>
    <t>JULIA DAINEZ DA COSTA</t>
  </si>
  <si>
    <t>47043877806</t>
  </si>
  <si>
    <t>60414</t>
  </si>
  <si>
    <t>ANDERSON TADEU DE SOUZA COSTA</t>
  </si>
  <si>
    <t>53812581604</t>
  </si>
  <si>
    <t>26855</t>
  </si>
  <si>
    <t>MAYARA SABRINA DE OLIVEIRA</t>
  </si>
  <si>
    <t>11358434654</t>
  </si>
  <si>
    <t>46096</t>
  </si>
  <si>
    <t>PATRICIA LESSA SARMENTO ALENCAR</t>
  </si>
  <si>
    <t>01318651611</t>
  </si>
  <si>
    <t>029181</t>
  </si>
  <si>
    <t>VALDENIA DE ASSUNCAO ARAUJO</t>
  </si>
  <si>
    <t>11438034695</t>
  </si>
  <si>
    <t>46562</t>
  </si>
  <si>
    <t>ADRIANA DE SA SOUZA</t>
  </si>
  <si>
    <t>02744265608</t>
  </si>
  <si>
    <t>29777</t>
  </si>
  <si>
    <t>DANIELA FLAVIA FONSECA COELHO</t>
  </si>
  <si>
    <t>04564261673</t>
  </si>
  <si>
    <t>12096</t>
  </si>
  <si>
    <t>TATIANE CRISTINE BATISTA</t>
  </si>
  <si>
    <t>10290119669</t>
  </si>
  <si>
    <t>399265</t>
  </si>
  <si>
    <t>55681</t>
  </si>
  <si>
    <t>AMANDA LUIZA FERREIRA</t>
  </si>
  <si>
    <t>05869860652</t>
  </si>
  <si>
    <t>1-FLEX 20H - 2ª/6T - 3ª/5:30M - 4ª/4:30M</t>
  </si>
  <si>
    <t>9399</t>
  </si>
  <si>
    <t>ANA CAROLINA DIAS SILVA</t>
  </si>
  <si>
    <t>10591437635</t>
  </si>
  <si>
    <t>J.FLEX20HS.-2ª5ª/4HM-3ª4ª6ª/4HT</t>
  </si>
  <si>
    <t>48149</t>
  </si>
  <si>
    <t>136909X</t>
  </si>
  <si>
    <t>DEBORAH MORGADO DE FARIA MIRANTE</t>
  </si>
  <si>
    <t>08864621695</t>
  </si>
  <si>
    <t>37619</t>
  </si>
  <si>
    <t>GLAUCIA MARIA MONTEIRO RIBEIRO</t>
  </si>
  <si>
    <t>56848480606</t>
  </si>
  <si>
    <t>386871</t>
  </si>
  <si>
    <t xml:space="preserve">KATLYN BEATRIZ DA SILVA SOUZA </t>
  </si>
  <si>
    <t>14838874642</t>
  </si>
  <si>
    <t>1771455</t>
  </si>
  <si>
    <t>LIDIA DOS SANTOS SOUZA</t>
  </si>
  <si>
    <t>01884967507</t>
  </si>
  <si>
    <t>91137</t>
  </si>
  <si>
    <t>JOSIANE SILVA FAGUNDES</t>
  </si>
  <si>
    <t>02809312630</t>
  </si>
  <si>
    <t>1692680</t>
  </si>
  <si>
    <t>IVANILDE NOGUEIRA SOARES</t>
  </si>
  <si>
    <t>93961553653</t>
  </si>
  <si>
    <t>1698965</t>
  </si>
  <si>
    <t>WESLEY DE OLIVEIRA RIBEIRO</t>
  </si>
  <si>
    <t>00481331670</t>
  </si>
  <si>
    <t>74685</t>
  </si>
  <si>
    <t>CATIA TEREZA BARBOSA</t>
  </si>
  <si>
    <t>98800973604</t>
  </si>
  <si>
    <t>344961</t>
  </si>
  <si>
    <t>EMILIA CRISTINA BASILIO DE SOUZA SANTOS</t>
  </si>
  <si>
    <t>05590482623</t>
  </si>
  <si>
    <t>02412563</t>
  </si>
  <si>
    <t>136926X</t>
  </si>
  <si>
    <t>RAQUEL FERREIRA LOPES MACHADO</t>
  </si>
  <si>
    <t>13743448696</t>
  </si>
  <si>
    <t>1674526</t>
  </si>
  <si>
    <t>DANIELLE STARLING TIRADENTES</t>
  </si>
  <si>
    <t>09786499662</t>
  </si>
  <si>
    <t>80220</t>
  </si>
  <si>
    <t>GISLEINE DE OLIVEIRA</t>
  </si>
  <si>
    <t>39080905801</t>
  </si>
  <si>
    <t>CENTRO DE ESTERILIZAÇÃO DE CÃES E GATOS LESTE</t>
  </si>
  <si>
    <t>26297</t>
  </si>
  <si>
    <t>CLAUDIA APARECIDA ALVES DE SOUZA</t>
  </si>
  <si>
    <t>95506845634</t>
  </si>
  <si>
    <t>1220861</t>
  </si>
  <si>
    <t>ROSELI MODESTO SILVA</t>
  </si>
  <si>
    <t>06372134675</t>
  </si>
  <si>
    <t>9123</t>
  </si>
  <si>
    <t>AMANDA LAGE ARAUJO ALVES</t>
  </si>
  <si>
    <t>09051591608</t>
  </si>
  <si>
    <t>76383</t>
  </si>
  <si>
    <t>LUCIANA LOPES DOS SANTOS</t>
  </si>
  <si>
    <t>04672229670</t>
  </si>
  <si>
    <t>1478947</t>
  </si>
  <si>
    <t>JOYCE LARISSA CUNHA MOREIRA</t>
  </si>
  <si>
    <t>13127719680</t>
  </si>
  <si>
    <t>1416888</t>
  </si>
  <si>
    <t>LARISSA PARIS GASPARINI</t>
  </si>
  <si>
    <t>13945846790</t>
  </si>
  <si>
    <t>82463</t>
  </si>
  <si>
    <t>MARIA CRISTINA COUTINHO</t>
  </si>
  <si>
    <t>77828194668</t>
  </si>
  <si>
    <t>5185</t>
  </si>
  <si>
    <t>ISABELA CRISTINE LOPES TEIXEIRA</t>
  </si>
  <si>
    <t>12652420623</t>
  </si>
  <si>
    <t>136943X</t>
  </si>
  <si>
    <t>FREDERICO FERNANDES BARBOSA DE FARIA</t>
  </si>
  <si>
    <t>03722726654</t>
  </si>
  <si>
    <t>459324</t>
  </si>
  <si>
    <t>PEDRO JORGE PERCIA NAME DE SOUZA FRANCO</t>
  </si>
  <si>
    <t>07199948450</t>
  </si>
  <si>
    <t>1-FL RE20/13 - 3ª/4H T - 4ª 5ª/8H INT60'</t>
  </si>
  <si>
    <t>79328</t>
  </si>
  <si>
    <t>RODOLFO LEAL SILVA</t>
  </si>
  <si>
    <t>04276783585</t>
  </si>
  <si>
    <t>56066</t>
  </si>
  <si>
    <t>ALOISIO FRANCO DE SAN JUAN ROMANELLI</t>
  </si>
  <si>
    <t>10786545658</t>
  </si>
  <si>
    <t>1-FLEX 20H - 2ª 6ª/6H T - 4ª/8HS INT120'</t>
  </si>
  <si>
    <t>76712</t>
  </si>
  <si>
    <t>BIANCA VIDAL SIMIM</t>
  </si>
  <si>
    <t>00132996626</t>
  </si>
  <si>
    <t>469610</t>
  </si>
  <si>
    <t>FLAVIO HENRIQUE DE LIMA</t>
  </si>
  <si>
    <t>54167531615</t>
  </si>
  <si>
    <t>16980</t>
  </si>
  <si>
    <t>J.FLEX20HS.-2ª3ª5ª/4HM-4ª6ª/4HT</t>
  </si>
  <si>
    <t>PAOLA GARCIAS PEREIRA</t>
  </si>
  <si>
    <t>10436881616</t>
  </si>
  <si>
    <t>90395</t>
  </si>
  <si>
    <t>136960X</t>
  </si>
  <si>
    <t>GIZELLE LORENA GONCALVES LIMA</t>
  </si>
  <si>
    <t>10097841617</t>
  </si>
  <si>
    <t>540922</t>
  </si>
  <si>
    <t>LUIZ GUSTAVO NUNES COSTA</t>
  </si>
  <si>
    <t>11169055664</t>
  </si>
  <si>
    <t>73964</t>
  </si>
  <si>
    <t>VANESSA DE OLIVEIRA COSTA</t>
  </si>
  <si>
    <t>07961512616</t>
  </si>
  <si>
    <t>1490221</t>
  </si>
  <si>
    <t>ROZANA APARECIDA FERREIRA</t>
  </si>
  <si>
    <t>78851920672</t>
  </si>
  <si>
    <t>503165</t>
  </si>
  <si>
    <t>MARIA DE FATIMA PEREIRA DE BRITO DOS SANTOS</t>
  </si>
  <si>
    <t>07460535680</t>
  </si>
  <si>
    <t>602233</t>
  </si>
  <si>
    <t>CLEIS MARIA BERTO BARBOSA</t>
  </si>
  <si>
    <t>00009096612</t>
  </si>
  <si>
    <t>1141554</t>
  </si>
  <si>
    <t>KAREN CHRISTINE MOGESIS SOARES FIGUEIREDO</t>
  </si>
  <si>
    <t>08876397639</t>
  </si>
  <si>
    <t>1740835</t>
  </si>
  <si>
    <t>LEONARDO DE OLIVEIRA</t>
  </si>
  <si>
    <t>00822570602</t>
  </si>
  <si>
    <t>636896</t>
  </si>
  <si>
    <t>136974X</t>
  </si>
  <si>
    <t>TAHISA CARLA BOAVENTURA DA CUNHA</t>
  </si>
  <si>
    <t>08891301671</t>
  </si>
  <si>
    <t>399263</t>
  </si>
  <si>
    <t>MARTILDES SANTANA SANTOS DE OLIVEIRA</t>
  </si>
  <si>
    <t>02880809630</t>
  </si>
  <si>
    <t>311092</t>
  </si>
  <si>
    <t>ROBERTA CRISTINA CARVALHO DOS SANTOS</t>
  </si>
  <si>
    <t>08400698630</t>
  </si>
  <si>
    <t>1438945</t>
  </si>
  <si>
    <t>BERISLENE FRANCA DA ROCHA DOS SANTOS</t>
  </si>
  <si>
    <t>01191423689</t>
  </si>
  <si>
    <t>394419</t>
  </si>
  <si>
    <t>SIRLEIA ROCHA DE SOUZA</t>
  </si>
  <si>
    <t>96072270697</t>
  </si>
  <si>
    <t>1156279</t>
  </si>
  <si>
    <t>MARLAINE GABRIELA TAVARES MARQUES</t>
  </si>
  <si>
    <t>08159446675</t>
  </si>
  <si>
    <t>554620</t>
  </si>
  <si>
    <t>LAURIA GOMES SANTANA</t>
  </si>
  <si>
    <t>14796738622</t>
  </si>
  <si>
    <t>1506561</t>
  </si>
  <si>
    <t>WASHINGTON LUIZ DE PAULA BARROS</t>
  </si>
  <si>
    <t>97151556691</t>
  </si>
  <si>
    <t>159919</t>
  </si>
  <si>
    <t>ORRARA WANDELLA RESENDE SANTOS</t>
  </si>
  <si>
    <t>12130563651</t>
  </si>
  <si>
    <t>41509</t>
  </si>
  <si>
    <t>LIDIANE MIGUEL COSTA</t>
  </si>
  <si>
    <t>06695104670</t>
  </si>
  <si>
    <t>J.FLEX 20HS S - 5H DIA    13/18 E 7/12</t>
  </si>
  <si>
    <t>369358</t>
  </si>
  <si>
    <t>136988X</t>
  </si>
  <si>
    <t>FERNANDA FARNESI CARLOS DIAS</t>
  </si>
  <si>
    <t>11371903611</t>
  </si>
  <si>
    <t>48976</t>
  </si>
  <si>
    <t>CECILIA NUNES GOMES</t>
  </si>
  <si>
    <t>09022418693</t>
  </si>
  <si>
    <t>J.FLEX20HS.-2ªA5ª/6,6,4,4HDIA</t>
  </si>
  <si>
    <t>44480</t>
  </si>
  <si>
    <t>DEBORA DE SOUZA SALES DE OLIVEIRA</t>
  </si>
  <si>
    <t>07654139659</t>
  </si>
  <si>
    <t>1701244</t>
  </si>
  <si>
    <t>CARLA CELIA FERNANDES</t>
  </si>
  <si>
    <t>72470704634</t>
  </si>
  <si>
    <t>1706890</t>
  </si>
  <si>
    <t>FELIPE MACHADO DOS SANTOS</t>
  </si>
  <si>
    <t>07639545943</t>
  </si>
  <si>
    <t>75420</t>
  </si>
  <si>
    <t>MARIANA DE OLIVEIRA SILVA</t>
  </si>
  <si>
    <t>12489861646</t>
  </si>
  <si>
    <t>79638</t>
  </si>
  <si>
    <t>137008X</t>
  </si>
  <si>
    <t>ROSANGELA APARECIDA VIEIRA</t>
  </si>
  <si>
    <t>63475324687</t>
  </si>
  <si>
    <t>25060</t>
  </si>
  <si>
    <t xml:space="preserve">MARIANA SILVA DE OLIVEIRA </t>
  </si>
  <si>
    <t>07892557660</t>
  </si>
  <si>
    <t>16662</t>
  </si>
  <si>
    <t>137011X</t>
  </si>
  <si>
    <t>MARIA DIVA CAMILO DOS SANTOS</t>
  </si>
  <si>
    <t>03133807676</t>
  </si>
  <si>
    <t>807339</t>
  </si>
  <si>
    <t>ALINE RAFAELA CRUZ DA SILVA</t>
  </si>
  <si>
    <t>07344208628</t>
  </si>
  <si>
    <t>1642001</t>
  </si>
  <si>
    <t>GRACIANE FERREIRA DA SILVA</t>
  </si>
  <si>
    <t>01216987696</t>
  </si>
  <si>
    <t>1417417</t>
  </si>
  <si>
    <t>KLEITON BORGES PEREIRA</t>
  </si>
  <si>
    <t>03427425665</t>
  </si>
  <si>
    <t>240506</t>
  </si>
  <si>
    <t>FLAVIA AUXILIADORA SAMPAIO</t>
  </si>
  <si>
    <t>00053918657</t>
  </si>
  <si>
    <t>1046900</t>
  </si>
  <si>
    <t>GUSTAVO ALEXANDRE SOUZA</t>
  </si>
  <si>
    <t>11547046619</t>
  </si>
  <si>
    <t>043194</t>
  </si>
  <si>
    <t>MARLETE PEREIRA LOIOLA</t>
  </si>
  <si>
    <t>04182656660</t>
  </si>
  <si>
    <t>394189</t>
  </si>
  <si>
    <t>SIDINEI LUNA DE OLIVEIRA</t>
  </si>
  <si>
    <t>05748826690</t>
  </si>
  <si>
    <t>1142669</t>
  </si>
  <si>
    <t>NAGILA CRISTINA DE SOUZA BONIFACIO</t>
  </si>
  <si>
    <t>11478827629</t>
  </si>
  <si>
    <t>1363106</t>
  </si>
  <si>
    <t>ROGERIO VIEIRA CALDEIRA</t>
  </si>
  <si>
    <t>55093477672</t>
  </si>
  <si>
    <t>J FLEX 20HS SE - 5H D 8/13 SEG/QUA A SEX</t>
  </si>
  <si>
    <t>20757</t>
  </si>
  <si>
    <t>JOSIANA CANDIDO</t>
  </si>
  <si>
    <t>05487979600</t>
  </si>
  <si>
    <t>1328560</t>
  </si>
  <si>
    <t>PAOLA CRISTINA MARTINS</t>
  </si>
  <si>
    <t>12738853684</t>
  </si>
  <si>
    <t>1587765</t>
  </si>
  <si>
    <t>THAIS CAROLINA QUEIROZ DOS SANTOS</t>
  </si>
  <si>
    <t>02075045631</t>
  </si>
  <si>
    <t>1456738</t>
  </si>
  <si>
    <t>YASMINE KALEQUE RUBATINO</t>
  </si>
  <si>
    <t>09450762660</t>
  </si>
  <si>
    <t>4602</t>
  </si>
  <si>
    <t>137039X</t>
  </si>
  <si>
    <t>HELOISA HELENA NEVES</t>
  </si>
  <si>
    <t>84813830668</t>
  </si>
  <si>
    <t>366381</t>
  </si>
  <si>
    <t>JULIANA MARQUES FERNANDES COSTA TEIXEIRA</t>
  </si>
  <si>
    <t>04189247677</t>
  </si>
  <si>
    <t>417748</t>
  </si>
  <si>
    <t>GUILHERME FLAVIO DE OLIVEIRA</t>
  </si>
  <si>
    <t>06830468612</t>
  </si>
  <si>
    <t>046841</t>
  </si>
  <si>
    <t>MARIA CRISTINA FERNANDES SOUZA</t>
  </si>
  <si>
    <t>09591071698</t>
  </si>
  <si>
    <t>70262</t>
  </si>
  <si>
    <t>ALINE ALVES DIOLINDO</t>
  </si>
  <si>
    <t>07426414655</t>
  </si>
  <si>
    <t>597241</t>
  </si>
  <si>
    <t>PATRICIA DA CRUZ DINIZ</t>
  </si>
  <si>
    <t>01433795698</t>
  </si>
  <si>
    <t>24904</t>
  </si>
  <si>
    <t>CARLOS EDUARDO VITERBO PRADO</t>
  </si>
  <si>
    <t>07529509675</t>
  </si>
  <si>
    <t>57301</t>
  </si>
  <si>
    <t>HELENICE SILVA OLIVEIRA PEREIRA</t>
  </si>
  <si>
    <t>62586106687</t>
  </si>
  <si>
    <t>363141</t>
  </si>
  <si>
    <t>SABRINA MARTINS BATISTA</t>
  </si>
  <si>
    <t>04113243654</t>
  </si>
  <si>
    <t>15066 TO</t>
  </si>
  <si>
    <t>EFIGENIA DAS GRACAS PINTO DIAS</t>
  </si>
  <si>
    <t>19872232687</t>
  </si>
  <si>
    <t>17641</t>
  </si>
  <si>
    <t>MARGARETE ALVES DE OLIVEIRA</t>
  </si>
  <si>
    <t>73325937691</t>
  </si>
  <si>
    <t>801704</t>
  </si>
  <si>
    <t>137056X</t>
  </si>
  <si>
    <t>LEANDRA PRATES DINIZ</t>
  </si>
  <si>
    <t>16805920760</t>
  </si>
  <si>
    <t>90226</t>
  </si>
  <si>
    <t>EDNA APARECIDA DAMAS</t>
  </si>
  <si>
    <t>04738165631</t>
  </si>
  <si>
    <t>91059</t>
  </si>
  <si>
    <t>TATIANA CONCEICAO DA SILVA</t>
  </si>
  <si>
    <t>08904951658</t>
  </si>
  <si>
    <t>1604283</t>
  </si>
  <si>
    <t>LIVIA APARECIDA PEREIRA</t>
  </si>
  <si>
    <t>16545004611</t>
  </si>
  <si>
    <t>VALERIA RODRIGUES DA SILVA</t>
  </si>
  <si>
    <t>00021022690</t>
  </si>
  <si>
    <t>635268</t>
  </si>
  <si>
    <t>MARIA APARECIDA SENRA REZENDE</t>
  </si>
  <si>
    <t>78615461600</t>
  </si>
  <si>
    <t>10901</t>
  </si>
  <si>
    <t>137073X</t>
  </si>
  <si>
    <t>BEATRIZ TAVARES SANGIORGI</t>
  </si>
  <si>
    <t>07349711689</t>
  </si>
  <si>
    <t>21562</t>
  </si>
  <si>
    <t>FERNANDA VASCONCELOS PACHECO</t>
  </si>
  <si>
    <t>12226748660</t>
  </si>
  <si>
    <t>J.FLEX 20HS -  5H DIA  14/19  3ª A 6ª</t>
  </si>
  <si>
    <t>89649</t>
  </si>
  <si>
    <t>MARIA LUCIA CELLA MIRANDA</t>
  </si>
  <si>
    <t>12721458671</t>
  </si>
  <si>
    <t>91216</t>
  </si>
  <si>
    <t>MARLEIDY DE PAULA ALVES RIBEIRO</t>
  </si>
  <si>
    <t>09351732690</t>
  </si>
  <si>
    <t>26679</t>
  </si>
  <si>
    <t>ARTHUR LIMA ERTHAL</t>
  </si>
  <si>
    <t>08361375660</t>
  </si>
  <si>
    <t>74114</t>
  </si>
  <si>
    <t>LAURA PIFANO SOARES</t>
  </si>
  <si>
    <t>13963043717</t>
  </si>
  <si>
    <t>87423</t>
  </si>
  <si>
    <t>CLEUSA MEDEIROS ANDRADE</t>
  </si>
  <si>
    <t>67681620630</t>
  </si>
  <si>
    <t>1335690</t>
  </si>
  <si>
    <t>LAURA CALDAS NETO</t>
  </si>
  <si>
    <t>08037641627</t>
  </si>
  <si>
    <t>49271</t>
  </si>
  <si>
    <t>137087X</t>
  </si>
  <si>
    <t>VICTORIA FERNANDA TEODORA COSTA</t>
  </si>
  <si>
    <t>11080871675</t>
  </si>
  <si>
    <t>87951</t>
  </si>
  <si>
    <t>JORDANA DOS SANTOS</t>
  </si>
  <si>
    <t>06902338680</t>
  </si>
  <si>
    <t>25112</t>
  </si>
  <si>
    <t>JOANA PEREIRA DOS SANTOS VILACA</t>
  </si>
  <si>
    <t>08371043600</t>
  </si>
  <si>
    <t>206258</t>
  </si>
  <si>
    <t>ALINE BARROS ALVES</t>
  </si>
  <si>
    <t>12477331655</t>
  </si>
  <si>
    <t>915293</t>
  </si>
  <si>
    <t>VALERIA SANTOS DE SOUZA</t>
  </si>
  <si>
    <t>07320994631</t>
  </si>
  <si>
    <t>47630</t>
  </si>
  <si>
    <t>BRUNA EMANUELLE ALVES FERREIRA</t>
  </si>
  <si>
    <t>05870331692</t>
  </si>
  <si>
    <t>202323</t>
  </si>
  <si>
    <t>GIOVANNA DINIZ LANNA</t>
  </si>
  <si>
    <t>14976695611</t>
  </si>
  <si>
    <t>1701802</t>
  </si>
  <si>
    <t>SAMANTA NEVES DOS SANTOS</t>
  </si>
  <si>
    <t>03331720607</t>
  </si>
  <si>
    <t>12051</t>
  </si>
  <si>
    <t>BIANCA DELA MURA PASQUARELLI</t>
  </si>
  <si>
    <t>11341183688</t>
  </si>
  <si>
    <t>90206</t>
  </si>
  <si>
    <t>137106X</t>
  </si>
  <si>
    <t>VENIZIA AGDA DINIZ SILVA</t>
  </si>
  <si>
    <t>14370070660</t>
  </si>
  <si>
    <t>1456290</t>
  </si>
  <si>
    <t>MARCELO HENRIQUE SILVA NUNES</t>
  </si>
  <si>
    <t>04912925543</t>
  </si>
  <si>
    <t>75422</t>
  </si>
  <si>
    <t>ANTONIO JOSE DE ALBUQUERQUE COLARES</t>
  </si>
  <si>
    <t>02624309241</t>
  </si>
  <si>
    <t>1392637</t>
  </si>
  <si>
    <t>ANA FLAVIA RIBEIRO CORREA MAIA</t>
  </si>
  <si>
    <t>06337316681</t>
  </si>
  <si>
    <t>02411268</t>
  </si>
  <si>
    <t>STEPHANIE PAULA SEGAL DE ALMEIDA</t>
  </si>
  <si>
    <t>12488452696</t>
  </si>
  <si>
    <t>1561578</t>
  </si>
  <si>
    <t>MICHELLE FERREIRA RESENDE</t>
  </si>
  <si>
    <t>12120091692</t>
  </si>
  <si>
    <t>1-FLEX 20H - 2ª 5ª/4T - 4ª 6ª/6T</t>
  </si>
  <si>
    <t>596011</t>
  </si>
  <si>
    <t>LARISSA KELY ROCHA GUIMARAES</t>
  </si>
  <si>
    <t>11602609667</t>
  </si>
  <si>
    <t>91456</t>
  </si>
  <si>
    <t>137123X</t>
  </si>
  <si>
    <t>EUNICE INEZ FONSECA SANTOS</t>
  </si>
  <si>
    <t>78123518668</t>
  </si>
  <si>
    <t>893151</t>
  </si>
  <si>
    <t>VIVIANA PAULA BARBOSA COSTA MARQUES</t>
  </si>
  <si>
    <t>07404908698</t>
  </si>
  <si>
    <t>68091</t>
  </si>
  <si>
    <t>KARINE TATIANE EUGENIO DE JESUS</t>
  </si>
  <si>
    <t>01848791674</t>
  </si>
  <si>
    <t>91061</t>
  </si>
  <si>
    <t>ALESSANDRA RODRIGUES RUAS VIEIRA MACIEL</t>
  </si>
  <si>
    <t>04087163636</t>
  </si>
  <si>
    <t>57578</t>
  </si>
  <si>
    <t>LINDALVA APARECIDA DE MELO</t>
  </si>
  <si>
    <t>84830255668</t>
  </si>
  <si>
    <t>700155</t>
  </si>
  <si>
    <t>ALESSANDRA RAMOS DE SOUZA</t>
  </si>
  <si>
    <t>00199448612</t>
  </si>
  <si>
    <t>1330846</t>
  </si>
  <si>
    <t>FLAVIA GUEDES LUCIO</t>
  </si>
  <si>
    <t>04490993692</t>
  </si>
  <si>
    <t>6627</t>
  </si>
  <si>
    <t>AURO SERGIO PERDIGAO DE BRITO</t>
  </si>
  <si>
    <t>09779141600</t>
  </si>
  <si>
    <t>64802</t>
  </si>
  <si>
    <t>137137X</t>
  </si>
  <si>
    <t>ELAINE DAGMA GONZAGA CAMPOS TORGA</t>
  </si>
  <si>
    <t>57473188615</t>
  </si>
  <si>
    <t>8179</t>
  </si>
  <si>
    <t>CAROLINA ROCHA SOARES</t>
  </si>
  <si>
    <t>13441988647</t>
  </si>
  <si>
    <t>89526</t>
  </si>
  <si>
    <t>137140X</t>
  </si>
  <si>
    <t>LUIZA TEIXEIRA RODRIGUES DAMAZIO</t>
  </si>
  <si>
    <t>01807230651</t>
  </si>
  <si>
    <t>46808</t>
  </si>
  <si>
    <t>LAIANA SILVA DE ASSIS ALMEIDA</t>
  </si>
  <si>
    <t>11044579625</t>
  </si>
  <si>
    <t>42293</t>
  </si>
  <si>
    <t>HITANA HIONARA SOUSA RIBEIRO</t>
  </si>
  <si>
    <t>11918956618</t>
  </si>
  <si>
    <t>50511</t>
  </si>
  <si>
    <t>ROMUALDO CALDAS DA COSTA</t>
  </si>
  <si>
    <t>88320316200</t>
  </si>
  <si>
    <t>1404443</t>
  </si>
  <si>
    <t>MARIA SILVIA DE JESUS NUNES MEIRA</t>
  </si>
  <si>
    <t>08714840642</t>
  </si>
  <si>
    <t>557993</t>
  </si>
  <si>
    <t>137154X</t>
  </si>
  <si>
    <t>MATHEUS NEIVA CARVALHO</t>
  </si>
  <si>
    <t>12566828610</t>
  </si>
  <si>
    <t>87078</t>
  </si>
  <si>
    <t>SUZANE SANTOS LEODORO</t>
  </si>
  <si>
    <t>09378990622</t>
  </si>
  <si>
    <t>REGIANE GOMES ESTEVES</t>
  </si>
  <si>
    <t>06498829621</t>
  </si>
  <si>
    <t>1731450</t>
  </si>
  <si>
    <t>ELSON ALEX OLIVEIRA CARDOSO</t>
  </si>
  <si>
    <t>07590259675</t>
  </si>
  <si>
    <t>1235712</t>
  </si>
  <si>
    <t>ESTEVAO MOREIRA DAVID</t>
  </si>
  <si>
    <t>11818019663</t>
  </si>
  <si>
    <t>73946</t>
  </si>
  <si>
    <t>FLAVIANE DOS SANTOS SILVA</t>
  </si>
  <si>
    <t>10428002609</t>
  </si>
  <si>
    <t>26617</t>
  </si>
  <si>
    <t>VICTOR ANDRADE NUNES</t>
  </si>
  <si>
    <t>12078636614</t>
  </si>
  <si>
    <t>56263</t>
  </si>
  <si>
    <t>VIVIANE GONCALVES MARTINS</t>
  </si>
  <si>
    <t>06365292660</t>
  </si>
  <si>
    <t>585758</t>
  </si>
  <si>
    <t>JESSICA CAROLINE FERREIRA PEIXOTO</t>
  </si>
  <si>
    <t>11410378667</t>
  </si>
  <si>
    <t>595151</t>
  </si>
  <si>
    <t>ELAYNE ALAYNE BRAGA DE DEUS</t>
  </si>
  <si>
    <t>05815123676</t>
  </si>
  <si>
    <t>69140</t>
  </si>
  <si>
    <t>137168X</t>
  </si>
  <si>
    <t>PATRICIA CONCEICAO OLIVEIRA SILVA</t>
  </si>
  <si>
    <t>00495594601</t>
  </si>
  <si>
    <t>1016937</t>
  </si>
  <si>
    <t>MAYARA DE FREITAS PAIVA</t>
  </si>
  <si>
    <t>14226983785</t>
  </si>
  <si>
    <t>48414</t>
  </si>
  <si>
    <t>LARISSA PEREIRA NASCIMENTO</t>
  </si>
  <si>
    <t>08392712633</t>
  </si>
  <si>
    <t>22725</t>
  </si>
  <si>
    <t>AMANDA NEVES CRUZ COELHO</t>
  </si>
  <si>
    <t>06658949611</t>
  </si>
  <si>
    <t>255954</t>
  </si>
  <si>
    <t>GUILHERME GONCALVES XAVIER</t>
  </si>
  <si>
    <t>12365430767</t>
  </si>
  <si>
    <t>90987</t>
  </si>
  <si>
    <t>JULIANA PAMPLONA SOUZA REIS</t>
  </si>
  <si>
    <t>07495649623</t>
  </si>
  <si>
    <t>1579742</t>
  </si>
  <si>
    <t>VICTOR GAMA VAN EIJK</t>
  </si>
  <si>
    <t>09976338678</t>
  </si>
  <si>
    <t>91310</t>
  </si>
  <si>
    <t>LIDIANE APARECIDA CLAUDIO</t>
  </si>
  <si>
    <t>11436381665</t>
  </si>
  <si>
    <t>13466T</t>
  </si>
  <si>
    <t>DEBORA AMANUELLE ALMEIDA DA SILVA</t>
  </si>
  <si>
    <t>11824436645</t>
  </si>
  <si>
    <t>311210</t>
  </si>
  <si>
    <t>CAROLINE SUELLEN VIEIRA DINIZ</t>
  </si>
  <si>
    <t>11728384613</t>
  </si>
  <si>
    <t>ANA CAROLINA ALVES MARQUES</t>
  </si>
  <si>
    <t>07939153684</t>
  </si>
  <si>
    <t>1379395</t>
  </si>
  <si>
    <t>137185X</t>
  </si>
  <si>
    <t>YURI FERREIRA DE MORAIS</t>
  </si>
  <si>
    <t>11559491612</t>
  </si>
  <si>
    <t>91463</t>
  </si>
  <si>
    <t>RAFAELA RAMOS DE OLIVEIRA LOPES</t>
  </si>
  <si>
    <t>09792841636</t>
  </si>
  <si>
    <t>35148</t>
  </si>
  <si>
    <t>ANNA KAROLINA ALVES AMARAL</t>
  </si>
  <si>
    <t>08813243618</t>
  </si>
  <si>
    <t>1772058</t>
  </si>
  <si>
    <t>MARCIA NIEDERBERGER DOS SANTOS</t>
  </si>
  <si>
    <t>05423391610</t>
  </si>
  <si>
    <t>1268508</t>
  </si>
  <si>
    <t>TONNY LUCCAS GONCALVES SILVEIRA</t>
  </si>
  <si>
    <t>04128360686</t>
  </si>
  <si>
    <t>66199</t>
  </si>
  <si>
    <t>LAILA MARIA PENA GONCALVES DE SOUZA</t>
  </si>
  <si>
    <t>12518460683</t>
  </si>
  <si>
    <t>58870</t>
  </si>
  <si>
    <t>ERIKA RODRIGUES DE ASSIS</t>
  </si>
  <si>
    <t>76141659691</t>
  </si>
  <si>
    <t>63105</t>
  </si>
  <si>
    <t>LUDMILA MATOS RIBEIRO CHAVES</t>
  </si>
  <si>
    <t>12339058643</t>
  </si>
  <si>
    <t>1776724</t>
  </si>
  <si>
    <t>LETICIA FERNANDA FORTES FALLER</t>
  </si>
  <si>
    <t>12407899636</t>
  </si>
  <si>
    <t>91573</t>
  </si>
  <si>
    <t>RAFAEL FAGUNDES DE FIGUEIREDO</t>
  </si>
  <si>
    <t>10824882679</t>
  </si>
  <si>
    <t>77337</t>
  </si>
  <si>
    <t>FERNANDO AFRANIO PALMEIRA DE OLIVEIRA</t>
  </si>
  <si>
    <t>11013956648</t>
  </si>
  <si>
    <t>J.FLEX20HS.-2ª3ª5ª6ª/5HSDIAT</t>
  </si>
  <si>
    <t>69680</t>
  </si>
  <si>
    <t>MATHEUS CALDEIRA SIUVES</t>
  </si>
  <si>
    <t>11520157614</t>
  </si>
  <si>
    <t>79921</t>
  </si>
  <si>
    <t>NEUZILENE DA PENHA RODRIGUES</t>
  </si>
  <si>
    <t>08904696607</t>
  </si>
  <si>
    <t>884318</t>
  </si>
  <si>
    <t>BRUNA TEREZA DE MELO E SILVA</t>
  </si>
  <si>
    <t>09265593628</t>
  </si>
  <si>
    <t>024021644</t>
  </si>
  <si>
    <t>RICHARDI NEVES RAMOS</t>
  </si>
  <si>
    <t>08751970600</t>
  </si>
  <si>
    <t>91171</t>
  </si>
  <si>
    <t>137218X</t>
  </si>
  <si>
    <t>MARIANA QUARESMA CAVALCANTE</t>
  </si>
  <si>
    <t>05159312170</t>
  </si>
  <si>
    <t>82893</t>
  </si>
  <si>
    <t>137221X</t>
  </si>
  <si>
    <t>JESSICA LOUZADA DOS SANTOS DIAS</t>
  </si>
  <si>
    <t>09603979651</t>
  </si>
  <si>
    <t>529740</t>
  </si>
  <si>
    <t>ANTONIA LILIAN MOREIRA</t>
  </si>
  <si>
    <t>04067816642</t>
  </si>
  <si>
    <t>334086</t>
  </si>
  <si>
    <t>ANA PAULA GOMES DOS REIS</t>
  </si>
  <si>
    <t>07553914622</t>
  </si>
  <si>
    <t>638358</t>
  </si>
  <si>
    <t>JANE DIAS COSTA</t>
  </si>
  <si>
    <t>96047305687</t>
  </si>
  <si>
    <t>1483529</t>
  </si>
  <si>
    <t>TATIANE RODRIGUES PEIXOTO</t>
  </si>
  <si>
    <t>05959498600</t>
  </si>
  <si>
    <t>693499</t>
  </si>
  <si>
    <t>ANA ALICE FERREIRA TAVARES</t>
  </si>
  <si>
    <t>69873925104</t>
  </si>
  <si>
    <t>48329</t>
  </si>
  <si>
    <t>ANGELO ALVES DE MOURA</t>
  </si>
  <si>
    <t>06482307671</t>
  </si>
  <si>
    <t>80466</t>
  </si>
  <si>
    <t>FERNANDO AUGUSTO JANUARIO DE MENEZES</t>
  </si>
  <si>
    <t>12273032625</t>
  </si>
  <si>
    <t>82417</t>
  </si>
  <si>
    <t>ANDREA FRANCHINI SILVEIRA DE CASTILHO</t>
  </si>
  <si>
    <t>05306805647</t>
  </si>
  <si>
    <t>46615</t>
  </si>
  <si>
    <t>JOYCE APARECIDA ELIAS VIANA</t>
  </si>
  <si>
    <t>11668076659</t>
  </si>
  <si>
    <t>653796</t>
  </si>
  <si>
    <t>JULIA FREIRE BUERE GREEN</t>
  </si>
  <si>
    <t>06513332613</t>
  </si>
  <si>
    <t>51080</t>
  </si>
  <si>
    <t>SAMUEL MADEIRA CAMPOS MELO</t>
  </si>
  <si>
    <t>00795485395</t>
  </si>
  <si>
    <t>1-FLEX 20H -2ª/10 INT60' -4ª/6T -5ª/4T</t>
  </si>
  <si>
    <t>82790</t>
  </si>
  <si>
    <t>DIEGO HERNANE DINIZ SILVA</t>
  </si>
  <si>
    <t>12276825650</t>
  </si>
  <si>
    <t>44159</t>
  </si>
  <si>
    <t>AMANDA MAIA GOUTHIER DUARTE</t>
  </si>
  <si>
    <t>09805581667</t>
  </si>
  <si>
    <t>51748</t>
  </si>
  <si>
    <t>137249X</t>
  </si>
  <si>
    <t>ANDREA FREITAS GONCALVES</t>
  </si>
  <si>
    <t>01448490626</t>
  </si>
  <si>
    <t>1544429</t>
  </si>
  <si>
    <t>PRISCILA ISA DE RESENDE</t>
  </si>
  <si>
    <t>01457555689</t>
  </si>
  <si>
    <t>65188</t>
  </si>
  <si>
    <t>GUILHERME HENRIQUE DA COSTA</t>
  </si>
  <si>
    <t>11576544605</t>
  </si>
  <si>
    <t>87557</t>
  </si>
  <si>
    <t>137252X</t>
  </si>
  <si>
    <t>YASMIN PISSOLATI MATTOS BRETZ</t>
  </si>
  <si>
    <t>11863409670</t>
  </si>
  <si>
    <t>62018</t>
  </si>
  <si>
    <t>TAYNARA PATRICIA DE OLIVEIRA SILVA</t>
  </si>
  <si>
    <t>12659573638</t>
  </si>
  <si>
    <t>19695</t>
  </si>
  <si>
    <t>LUCAS BAPTISTA PEREIRA</t>
  </si>
  <si>
    <t>09825809671</t>
  </si>
  <si>
    <t>72963</t>
  </si>
  <si>
    <t>LILIAN LIMA FERREIRA</t>
  </si>
  <si>
    <t>05444655632</t>
  </si>
  <si>
    <t>MATHAEUS LOPES DE ANDRADE</t>
  </si>
  <si>
    <t>11804029602</t>
  </si>
  <si>
    <t>91044</t>
  </si>
  <si>
    <t>LUANNA ALVES FARAGO CHAMONE</t>
  </si>
  <si>
    <t>11740017633</t>
  </si>
  <si>
    <t>489358</t>
  </si>
  <si>
    <t>THAMYRES CAMARGO MAIA CIRNE DE ALBUQUERQUE</t>
  </si>
  <si>
    <t>09528453694</t>
  </si>
  <si>
    <t>241275</t>
  </si>
  <si>
    <t>BIANCA GABRIELA DA SILVA</t>
  </si>
  <si>
    <t>10954717678</t>
  </si>
  <si>
    <t>1702954</t>
  </si>
  <si>
    <t>REGIANE AMARAL SOUSA</t>
  </si>
  <si>
    <t>11717731619</t>
  </si>
  <si>
    <t>28726</t>
  </si>
  <si>
    <t>ALEXANDRE ALVES MAIA SANTOS</t>
  </si>
  <si>
    <t>03537502630</t>
  </si>
  <si>
    <t>02416222</t>
  </si>
  <si>
    <t>MARCIA GOMES DA SILVA</t>
  </si>
  <si>
    <t>03309438635</t>
  </si>
  <si>
    <t>02408454</t>
  </si>
  <si>
    <t>ALINE APARECIDA VIEIRA</t>
  </si>
  <si>
    <t>01212896645</t>
  </si>
  <si>
    <t>502530</t>
  </si>
  <si>
    <t>FERNANDA VIANA RAMOS</t>
  </si>
  <si>
    <t>01411407636</t>
  </si>
  <si>
    <t>17919</t>
  </si>
  <si>
    <t>DEBORA CHAVES DE CARVALHO</t>
  </si>
  <si>
    <t>05743146608</t>
  </si>
  <si>
    <t>920938</t>
  </si>
  <si>
    <t>RENATA SILVA DE ABREU</t>
  </si>
  <si>
    <t>12615118676</t>
  </si>
  <si>
    <t>91571</t>
  </si>
  <si>
    <t>JANNOSTACIA BENVINDO MARQUES DOS SANTOS</t>
  </si>
  <si>
    <t>01168296307</t>
  </si>
  <si>
    <t>1628779</t>
  </si>
  <si>
    <t>ANA VIVIAN DE MIRANDA TRINDADE</t>
  </si>
  <si>
    <t>09947762688</t>
  </si>
  <si>
    <t>91577</t>
  </si>
  <si>
    <t>VANESSA APARECIDA TEIXEIRA SOUSA</t>
  </si>
  <si>
    <t>14358952666</t>
  </si>
  <si>
    <t>1766997</t>
  </si>
  <si>
    <t>FERNANDA MOTA FRANCO</t>
  </si>
  <si>
    <t>09899476617</t>
  </si>
  <si>
    <t>90680</t>
  </si>
  <si>
    <t>HELEN CRISTINA SANTANA DE ANDRADE</t>
  </si>
  <si>
    <t>07746785697</t>
  </si>
  <si>
    <t>1714052</t>
  </si>
  <si>
    <t>MERCIA NICEIA OLIVEIRA DE SOUZA</t>
  </si>
  <si>
    <t>01455698610</t>
  </si>
  <si>
    <t>414812</t>
  </si>
  <si>
    <t>137283X</t>
  </si>
  <si>
    <t>CLARA MIRANDA PEREIRA</t>
  </si>
  <si>
    <t>01643173685</t>
  </si>
  <si>
    <t>90103</t>
  </si>
  <si>
    <t>ANNA CAROLLINA CARDOSO REZENDE DE SOUZA</t>
  </si>
  <si>
    <t>10968119603</t>
  </si>
  <si>
    <t>1-FLEX 20H - 3ª 5ª/5 T  -  4ª/10 INT60'</t>
  </si>
  <si>
    <t>78242</t>
  </si>
  <si>
    <t>ALEXANDRA FERREIRA DA COSTA</t>
  </si>
  <si>
    <t>08131750620</t>
  </si>
  <si>
    <t>1637224</t>
  </si>
  <si>
    <t>ANDRESSA RIBEIRO DA SILVA</t>
  </si>
  <si>
    <t>06942704660</t>
  </si>
  <si>
    <t>395449</t>
  </si>
  <si>
    <t>GIULIA CAMPOS FERREIRA</t>
  </si>
  <si>
    <t>12908693674</t>
  </si>
  <si>
    <t>87637</t>
  </si>
  <si>
    <t>RADAMES NICOLODELLI SILVA</t>
  </si>
  <si>
    <t>07159262921</t>
  </si>
  <si>
    <t>J.FL 20HS S- 6 E 4HS DIA SEG, QUA A SEX</t>
  </si>
  <si>
    <t>57694</t>
  </si>
  <si>
    <t>GABRIELA MACHADO FAIOLI</t>
  </si>
  <si>
    <t>12324675617</t>
  </si>
  <si>
    <t>90567</t>
  </si>
  <si>
    <t>ANA CAROLINA ALVES DE FREITAS</t>
  </si>
  <si>
    <t>12714590608</t>
  </si>
  <si>
    <t>14002</t>
  </si>
  <si>
    <t>137297X</t>
  </si>
  <si>
    <t>FABIO EDUARDO CAMPOS ARCHANJO</t>
  </si>
  <si>
    <t>60018232604</t>
  </si>
  <si>
    <t>J.FL 20HS S - 4HS DIA 7/11 E 13:30/17:30</t>
  </si>
  <si>
    <t>27055</t>
  </si>
  <si>
    <t>FILIPE GUSTAVO SILVA SOUZA</t>
  </si>
  <si>
    <t>11079078614</t>
  </si>
  <si>
    <t>1252010</t>
  </si>
  <si>
    <t>MARCUS VINICIUS ARAUJO MENEZES</t>
  </si>
  <si>
    <t>13626077624</t>
  </si>
  <si>
    <t>43718-G</t>
  </si>
  <si>
    <t>VIVIANE CRISTINA FERNANDES CARDOSO</t>
  </si>
  <si>
    <t>12815427680</t>
  </si>
  <si>
    <t>1481546</t>
  </si>
  <si>
    <t>FABIANA BORLIDO REIS</t>
  </si>
  <si>
    <t>06462619678</t>
  </si>
  <si>
    <t>226122</t>
  </si>
  <si>
    <t>KAROLINA ANDRADE BRAGANCA</t>
  </si>
  <si>
    <t>07702857676</t>
  </si>
  <si>
    <t>254479</t>
  </si>
  <si>
    <t>PEDRO HENRIQUE ADRIANO LARA SILVA</t>
  </si>
  <si>
    <t>08620260677</t>
  </si>
  <si>
    <t>67002</t>
  </si>
  <si>
    <t>RAFAELLA FERREIRA CORDEIRO E CARDOSO</t>
  </si>
  <si>
    <t>10630255679</t>
  </si>
  <si>
    <t>47371</t>
  </si>
  <si>
    <t>137316X</t>
  </si>
  <si>
    <t>FABIOLA OEWEL</t>
  </si>
  <si>
    <t>02493592603</t>
  </si>
  <si>
    <t>J.FLEX20HS.-3ªA6ª/4,6,4,6HDIA</t>
  </si>
  <si>
    <t>34401</t>
  </si>
  <si>
    <t>CAROLINA SILVA VIANA</t>
  </si>
  <si>
    <t>13506131699</t>
  </si>
  <si>
    <t>91568</t>
  </si>
  <si>
    <t>SARA ALOIS DE ABREU MARTINS DA COSTA</t>
  </si>
  <si>
    <t>10045143609</t>
  </si>
  <si>
    <t>69163</t>
  </si>
  <si>
    <t>CATIOLENE APARECIDA DE ANDRADE GOMES</t>
  </si>
  <si>
    <t>03599742600</t>
  </si>
  <si>
    <t>627155</t>
  </si>
  <si>
    <t>ESTER JULIA MENDES PEREIRA</t>
  </si>
  <si>
    <t>15222909662</t>
  </si>
  <si>
    <t>1445122</t>
  </si>
  <si>
    <t>ARIANE CRISTINA FRANCA FERNANDES</t>
  </si>
  <si>
    <t>07105301619</t>
  </si>
  <si>
    <t>478789</t>
  </si>
  <si>
    <t>TAYNA CRISTINA DA SILVA</t>
  </si>
  <si>
    <t>13277226662</t>
  </si>
  <si>
    <t>595554</t>
  </si>
  <si>
    <t>PATRICIA DE FATIMA ALVES DA MATA</t>
  </si>
  <si>
    <t>05940098630</t>
  </si>
  <si>
    <t>651364</t>
  </si>
  <si>
    <t>ANNA CHRISTINA DA CUNHA MARTINS PINHEIRO</t>
  </si>
  <si>
    <t>86970119653</t>
  </si>
  <si>
    <t>15640</t>
  </si>
  <si>
    <t>137333X</t>
  </si>
  <si>
    <t>AMANDA DARLENE LACERDA DOS SANTOS</t>
  </si>
  <si>
    <t>10171376684</t>
  </si>
  <si>
    <t>1 - FLEX 20H -2ª/5M -4ª/6M -5ª/4T -6ª/5T</t>
  </si>
  <si>
    <t>25694</t>
  </si>
  <si>
    <t>PRISCILA TOLEDO PEREIRA</t>
  </si>
  <si>
    <t>09558218600</t>
  </si>
  <si>
    <t>74730</t>
  </si>
  <si>
    <t>LUCIENE AFONSINA FERNANDES</t>
  </si>
  <si>
    <t>04701476609</t>
  </si>
  <si>
    <t>2327</t>
  </si>
  <si>
    <t>JULIANA DE ALMEIDA SOUZA ALVES</t>
  </si>
  <si>
    <t>03205407660</t>
  </si>
  <si>
    <t>241488</t>
  </si>
  <si>
    <t>MARLA GABRIELA LIMA</t>
  </si>
  <si>
    <t>08155139689</t>
  </si>
  <si>
    <t>54980</t>
  </si>
  <si>
    <t>KEILA VALERIA FERREIRA NUNES PINTO</t>
  </si>
  <si>
    <t>57251762668</t>
  </si>
  <si>
    <t>54284</t>
  </si>
  <si>
    <t>SONIA APARECIDA SILVA IZIDORIO</t>
  </si>
  <si>
    <t>63950537600</t>
  </si>
  <si>
    <t>448362</t>
  </si>
  <si>
    <t>LARA MELO DIAS</t>
  </si>
  <si>
    <t>12882609620</t>
  </si>
  <si>
    <t>1651073</t>
  </si>
  <si>
    <t>137350X</t>
  </si>
  <si>
    <t>NATALIA APARECIDA DE ASSUNCAO ARAUJO</t>
  </si>
  <si>
    <t>10938988603</t>
  </si>
  <si>
    <t>44401</t>
  </si>
  <si>
    <t>MARIA ROMILDA BRITO DA SILVA LOURENCO</t>
  </si>
  <si>
    <t>68290462620</t>
  </si>
  <si>
    <t>2411214</t>
  </si>
  <si>
    <t>DARLENE VIANA REIS</t>
  </si>
  <si>
    <t>06629216580</t>
  </si>
  <si>
    <t>687917</t>
  </si>
  <si>
    <t>URSULA CAROLINE NUNES BATISTA</t>
  </si>
  <si>
    <t>11732912610</t>
  </si>
  <si>
    <t>87909</t>
  </si>
  <si>
    <t>ALGIANE DE CASSIA ARAGAO REIS ALVIM</t>
  </si>
  <si>
    <t>00063912651</t>
  </si>
  <si>
    <t>25899</t>
  </si>
  <si>
    <t>137364X</t>
  </si>
  <si>
    <t>IEDA RENATA MATEUS SILVA</t>
  </si>
  <si>
    <t>05141860620</t>
  </si>
  <si>
    <t>786266</t>
  </si>
  <si>
    <t>LUCAS PINTO ALMEIDA BARBOSA</t>
  </si>
  <si>
    <t>01779574681</t>
  </si>
  <si>
    <t>70814</t>
  </si>
  <si>
    <t>KENIA KELLY FERREIRA DE FREITAS</t>
  </si>
  <si>
    <t>09159829605</t>
  </si>
  <si>
    <t>759794</t>
  </si>
  <si>
    <t>JOSE MIGUEL ASSIS BORGES</t>
  </si>
  <si>
    <t>01522729178</t>
  </si>
  <si>
    <t>74023</t>
  </si>
  <si>
    <t>NAYARA RIGO CHIMELI</t>
  </si>
  <si>
    <t>11733492607</t>
  </si>
  <si>
    <t>81806</t>
  </si>
  <si>
    <t>LUCIANA FERNANDES SOALHEIRO PRADO ALVES</t>
  </si>
  <si>
    <t>09894458602</t>
  </si>
  <si>
    <t>91428</t>
  </si>
  <si>
    <t>JULIMARY LILIAN DE OLIVEIRA</t>
  </si>
  <si>
    <t>97846457691</t>
  </si>
  <si>
    <t>18268</t>
  </si>
  <si>
    <t>VALERIA CRISTINA DOS REIS</t>
  </si>
  <si>
    <t>98052721687</t>
  </si>
  <si>
    <t>18796</t>
  </si>
  <si>
    <t>DANGELA DE LOURDES FERNANDES BARBOSA</t>
  </si>
  <si>
    <t>04783238677</t>
  </si>
  <si>
    <t>1457732</t>
  </si>
  <si>
    <t>137378X</t>
  </si>
  <si>
    <t>JULIANA DE JESUS SILVA</t>
  </si>
  <si>
    <t>12743777656</t>
  </si>
  <si>
    <t>25770</t>
  </si>
  <si>
    <t>ITALA CRISTINA FIDELES GONCALVES MIRANDA</t>
  </si>
  <si>
    <t>08553089665</t>
  </si>
  <si>
    <t>298318</t>
  </si>
  <si>
    <t>HELDEVAM PEREIRA CAMPOS JUNIOR</t>
  </si>
  <si>
    <t>05778165196</t>
  </si>
  <si>
    <t>1-FLE 20H-2ª/6T-3ª/5:30M-5ª/4T -6ª/4:30M</t>
  </si>
  <si>
    <t>22023 TO</t>
  </si>
  <si>
    <t>137381X</t>
  </si>
  <si>
    <t>KELLY PRISCILLA CANDIDA SILVA</t>
  </si>
  <si>
    <t>05652867655</t>
  </si>
  <si>
    <t>946231</t>
  </si>
  <si>
    <t>RAQUEL FERREIRA PACHECO</t>
  </si>
  <si>
    <t>07731661652</t>
  </si>
  <si>
    <t>43625</t>
  </si>
  <si>
    <t>CASSIA SOUZA LEMOS</t>
  </si>
  <si>
    <t>08120478690</t>
  </si>
  <si>
    <t>MARCIA MARIA NELSON</t>
  </si>
  <si>
    <t>66272912668</t>
  </si>
  <si>
    <t>20276</t>
  </si>
  <si>
    <t>NAYARA BRANDAO DOS SANTOS</t>
  </si>
  <si>
    <t>11185618643</t>
  </si>
  <si>
    <t>1595655</t>
  </si>
  <si>
    <t>GUSTAVO CANESSO BICALHO</t>
  </si>
  <si>
    <t>11091369607</t>
  </si>
  <si>
    <t>21649</t>
  </si>
  <si>
    <t>LORENA COTA SCARPATTI</t>
  </si>
  <si>
    <t>13373302641</t>
  </si>
  <si>
    <t>53858</t>
  </si>
  <si>
    <t>MARCIA FARIAS</t>
  </si>
  <si>
    <t>06138264690</t>
  </si>
  <si>
    <t>1709624</t>
  </si>
  <si>
    <t>HELEN ANGELINA PIRES</t>
  </si>
  <si>
    <t>99288834672</t>
  </si>
  <si>
    <t>123325</t>
  </si>
  <si>
    <t>137400X</t>
  </si>
  <si>
    <t>ELECANDRA MARIA DOS SANTOS</t>
  </si>
  <si>
    <t>80425860604</t>
  </si>
  <si>
    <t>02409431</t>
  </si>
  <si>
    <t>MARCOS PRADO AMARAL JUNIOR</t>
  </si>
  <si>
    <t>11343553601</t>
  </si>
  <si>
    <t>78997</t>
  </si>
  <si>
    <t>MARCO ANTONIO VALENTE ROQUE</t>
  </si>
  <si>
    <t>09877178630</t>
  </si>
  <si>
    <t>83774</t>
  </si>
  <si>
    <t>KATIA ECILENE RODRIGUES DE OLIVEIRA</t>
  </si>
  <si>
    <t>68093764615</t>
  </si>
  <si>
    <t>662434</t>
  </si>
  <si>
    <t>BERNARDO LISBOA DE FELIPE</t>
  </si>
  <si>
    <t>07528107662</t>
  </si>
  <si>
    <t>69796</t>
  </si>
  <si>
    <t>CRISTIANE DA MATA SARSUR MACHADO</t>
  </si>
  <si>
    <t>06196899600</t>
  </si>
  <si>
    <t>98860</t>
  </si>
  <si>
    <t>1-FLEX 20H - 2ª/5M - 3ª/6M - 5ª 6ª/4:30T</t>
  </si>
  <si>
    <t>MARIA DE LOURDES DA CONCEICAO</t>
  </si>
  <si>
    <t>03793149676</t>
  </si>
  <si>
    <t>843430</t>
  </si>
  <si>
    <t>ISABELA REGINA BRAGA DA SILVA</t>
  </si>
  <si>
    <t>13941069632</t>
  </si>
  <si>
    <t>692948</t>
  </si>
  <si>
    <t>FABIANA PERES LEAL SANTOS</t>
  </si>
  <si>
    <t>14738502662</t>
  </si>
  <si>
    <t>137414X</t>
  </si>
  <si>
    <t>KATIA MARA MARTINS DA SILVA</t>
  </si>
  <si>
    <t>08421729632</t>
  </si>
  <si>
    <t>1691983</t>
  </si>
  <si>
    <t>ANA CLAUDIA ALVES MARINHO</t>
  </si>
  <si>
    <t>10521069602</t>
  </si>
  <si>
    <t>1414509</t>
  </si>
  <si>
    <t>JULIANA DE FARIA HERINGER</t>
  </si>
  <si>
    <t>91991323620</t>
  </si>
  <si>
    <t>4964</t>
  </si>
  <si>
    <t>LAIS DA SILVA ASSIS</t>
  </si>
  <si>
    <t>13569829642</t>
  </si>
  <si>
    <t>1565500</t>
  </si>
  <si>
    <t>THIAGO DINIZ AFEITOS</t>
  </si>
  <si>
    <t>05976856659</t>
  </si>
  <si>
    <t>112030F</t>
  </si>
  <si>
    <t>MISMA PEREIRA DOS SANTOS BRAGA</t>
  </si>
  <si>
    <t>08940276620</t>
  </si>
  <si>
    <t>720716</t>
  </si>
  <si>
    <t>BIANCA FERREIRA ROCHA</t>
  </si>
  <si>
    <t>15490154608</t>
  </si>
  <si>
    <t>1641968</t>
  </si>
  <si>
    <t>SIMONE ROZA DE OLIVEIRA RUAS</t>
  </si>
  <si>
    <t>05585925628</t>
  </si>
  <si>
    <t>383046</t>
  </si>
  <si>
    <t>137428X</t>
  </si>
  <si>
    <t>DEIZE GOMES DOS SANTOS</t>
  </si>
  <si>
    <t>09093661604</t>
  </si>
  <si>
    <t>1012997</t>
  </si>
  <si>
    <t>ILZA MARIA DAS MERCES MENDES</t>
  </si>
  <si>
    <t>61473278600</t>
  </si>
  <si>
    <t>512868</t>
  </si>
  <si>
    <t>137431X</t>
  </si>
  <si>
    <t>SANDRA LOPES DA SILVA</t>
  </si>
  <si>
    <t>03026468681</t>
  </si>
  <si>
    <t>270872</t>
  </si>
  <si>
    <t>NILTON GREGORIO JANUARIO</t>
  </si>
  <si>
    <t>80111122600</t>
  </si>
  <si>
    <t>1377649</t>
  </si>
  <si>
    <t>MARY LUCIANE CARVALHO ARAUJO</t>
  </si>
  <si>
    <t>02960570618</t>
  </si>
  <si>
    <t>1356846</t>
  </si>
  <si>
    <t>NATALIA COURA GOMES</t>
  </si>
  <si>
    <t>09075796633</t>
  </si>
  <si>
    <t>410957</t>
  </si>
  <si>
    <t>POLLYANNE FIGUEIREDO DE OLIVEIRA</t>
  </si>
  <si>
    <t>11086293690</t>
  </si>
  <si>
    <t>469232</t>
  </si>
  <si>
    <t>NAYARA AGUIAR TEIXEIRA</t>
  </si>
  <si>
    <t>11751962660</t>
  </si>
  <si>
    <t>47573</t>
  </si>
  <si>
    <t>DEYSIANE DA SILVA CRUZ LIMA</t>
  </si>
  <si>
    <t>11404379681</t>
  </si>
  <si>
    <t>6432</t>
  </si>
  <si>
    <t>WILLIAM RODRIGUES SANTOS</t>
  </si>
  <si>
    <t>07254093635</t>
  </si>
  <si>
    <t>397076</t>
  </si>
  <si>
    <t>ADILEIA MARIA DAMACENA DA COSTA REIS</t>
  </si>
  <si>
    <t>04406299696</t>
  </si>
  <si>
    <t>913014</t>
  </si>
  <si>
    <t>KENYA CORREA DA SILVA</t>
  </si>
  <si>
    <t>01570884641</t>
  </si>
  <si>
    <t>1481810</t>
  </si>
  <si>
    <t>AGDA ALVES CORREIA</t>
  </si>
  <si>
    <t>06312905675</t>
  </si>
  <si>
    <t>448307</t>
  </si>
  <si>
    <t>SHIRLEY RODRIGUES BRAGA</t>
  </si>
  <si>
    <t>15359742658</t>
  </si>
  <si>
    <t>1679908</t>
  </si>
  <si>
    <t>137445X</t>
  </si>
  <si>
    <t>ISABELA CRISTINA BATISTA TEIXEIRA</t>
  </si>
  <si>
    <t>15537053608</t>
  </si>
  <si>
    <t>1745812</t>
  </si>
  <si>
    <t>FABIANA COELHO LEANDRO</t>
  </si>
  <si>
    <t>05037747660</t>
  </si>
  <si>
    <t>271123</t>
  </si>
  <si>
    <t>DEBORA LUCIA MARTINS MACHADO</t>
  </si>
  <si>
    <t>56836589187</t>
  </si>
  <si>
    <t>1419160</t>
  </si>
  <si>
    <t>JULIANA RODRIGUES DE SOUZA SEBASTIAO</t>
  </si>
  <si>
    <t>11137672609</t>
  </si>
  <si>
    <t>1580185</t>
  </si>
  <si>
    <t>JONATHAN ADRIANO SILVA PORTO</t>
  </si>
  <si>
    <t>12364233640</t>
  </si>
  <si>
    <t>88341</t>
  </si>
  <si>
    <t>HALLEF PRATA BORGES ABI HABIB</t>
  </si>
  <si>
    <t>10245487751</t>
  </si>
  <si>
    <t>91564</t>
  </si>
  <si>
    <t>LARISSA SOUZA E FREITAS</t>
  </si>
  <si>
    <t>12423728654</t>
  </si>
  <si>
    <t>90903</t>
  </si>
  <si>
    <t>ISADORA SADDI DE CARVALHO</t>
  </si>
  <si>
    <t>12391975600</t>
  </si>
  <si>
    <t>87380</t>
  </si>
  <si>
    <t>GABRIELLA MARTINS CARVALHO</t>
  </si>
  <si>
    <t>11250350646</t>
  </si>
  <si>
    <t>85627</t>
  </si>
  <si>
    <t>137459X</t>
  </si>
  <si>
    <t>GABRIELLA DE ASSIS SOUZA</t>
  </si>
  <si>
    <t>08628292675</t>
  </si>
  <si>
    <t>1749090</t>
  </si>
  <si>
    <t>JULIANE CRISTINA BORGES SILVA</t>
  </si>
  <si>
    <t>07744120620</t>
  </si>
  <si>
    <t>1751083</t>
  </si>
  <si>
    <t>DANIELA CRISTINA REIS</t>
  </si>
  <si>
    <t>07321955605</t>
  </si>
  <si>
    <t>39353</t>
  </si>
  <si>
    <t>LUCILENE BENTO DE SOUZA</t>
  </si>
  <si>
    <t>05383426680</t>
  </si>
  <si>
    <t>462168</t>
  </si>
  <si>
    <t>CLAUDIA MATIAS DOS SANTOS OLIVEIRA</t>
  </si>
  <si>
    <t>08124435782</t>
  </si>
  <si>
    <t>1491795</t>
  </si>
  <si>
    <t>LIDIANE APARECIDA DE MIRANDA</t>
  </si>
  <si>
    <t>01482571609</t>
  </si>
  <si>
    <t>312013</t>
  </si>
  <si>
    <t>ANA CAROLINA ROCHA MUNIZ</t>
  </si>
  <si>
    <t>06998592639</t>
  </si>
  <si>
    <t>41963</t>
  </si>
  <si>
    <t>LILIAN PAULA MELGACO DE ANDRADE ZAMBON</t>
  </si>
  <si>
    <t>03045215661</t>
  </si>
  <si>
    <t>91320</t>
  </si>
  <si>
    <t>MARIA APARECIDA DO AMARAL CAVALCANTE</t>
  </si>
  <si>
    <t>80579370763</t>
  </si>
  <si>
    <t>8352</t>
  </si>
  <si>
    <t>RAFAEL MURTA MOREIRA BARROSO</t>
  </si>
  <si>
    <t>06421672655</t>
  </si>
  <si>
    <t>70420</t>
  </si>
  <si>
    <t>137476X</t>
  </si>
  <si>
    <t>CINTIA COELHO DE SOUSA</t>
  </si>
  <si>
    <t>06436524690</t>
  </si>
  <si>
    <t>540963</t>
  </si>
  <si>
    <t>RAFAEL PESSOA DE CARVALHO</t>
  </si>
  <si>
    <t>12379892644</t>
  </si>
  <si>
    <t>21732</t>
  </si>
  <si>
    <t>ROSIMEIRO RODRIGUES DE SOUZA</t>
  </si>
  <si>
    <t>01169314694</t>
  </si>
  <si>
    <t>648854</t>
  </si>
  <si>
    <t>SERGIO HENRIQUE BENFENATTI BOTELHO</t>
  </si>
  <si>
    <t>11131018656</t>
  </si>
  <si>
    <t>55467</t>
  </si>
  <si>
    <t>EMILY SAMARA SOARES</t>
  </si>
  <si>
    <t>14189556637</t>
  </si>
  <si>
    <t>VIVIANE GISELY NEVES LOVATO</t>
  </si>
  <si>
    <t>11019367709</t>
  </si>
  <si>
    <t>1492653</t>
  </si>
  <si>
    <t>VERONICA CAROLINE EVARISTO LIMA</t>
  </si>
  <si>
    <t>05705490607</t>
  </si>
  <si>
    <t>614228</t>
  </si>
  <si>
    <t>PALOMA COUTO PESSOA</t>
  </si>
  <si>
    <t>11376843641</t>
  </si>
  <si>
    <t>531659</t>
  </si>
  <si>
    <t>LEANDRO MONTEIRO DA SILVA</t>
  </si>
  <si>
    <t>07439397606</t>
  </si>
  <si>
    <t>449136</t>
  </si>
  <si>
    <t>LARISSA LUIZA TORRES FEROLLA</t>
  </si>
  <si>
    <t>07284134690</t>
  </si>
  <si>
    <t>38904</t>
  </si>
  <si>
    <t>SARA SUELEN ALVES SALVADOR</t>
  </si>
  <si>
    <t>09979134607</t>
  </si>
  <si>
    <t>BRENDA FAGUNDES DOS SANTOS</t>
  </si>
  <si>
    <t>12823334610</t>
  </si>
  <si>
    <t>1771039</t>
  </si>
  <si>
    <t>CRISTIANO FELIX DOS SANTOS SILVA FILHO</t>
  </si>
  <si>
    <t>10321316673</t>
  </si>
  <si>
    <t>73517</t>
  </si>
  <si>
    <t>ANNA KAROLINE SILVA DIAS</t>
  </si>
  <si>
    <t>10066804620</t>
  </si>
  <si>
    <t>38415</t>
  </si>
  <si>
    <t>SHEYLA ALFENAS DA SILVA ROMANIELLO</t>
  </si>
  <si>
    <t>03087038636</t>
  </si>
  <si>
    <t>241879</t>
  </si>
  <si>
    <t>ICARO PINHEIRO DOS SANTOS</t>
  </si>
  <si>
    <t>09852385690</t>
  </si>
  <si>
    <t>663753</t>
  </si>
  <si>
    <t>GLAUCIENE GONCALVES COSTA</t>
  </si>
  <si>
    <t>04036207679</t>
  </si>
  <si>
    <t>14075</t>
  </si>
  <si>
    <t>ERICA APARECIDA BARBOSA ALVES</t>
  </si>
  <si>
    <t>07252494632</t>
  </si>
  <si>
    <t>1477394</t>
  </si>
  <si>
    <t>GABRIELLA VICTORIA BORGES DE OLIVEIRA</t>
  </si>
  <si>
    <t>02266340603</t>
  </si>
  <si>
    <t>1526527</t>
  </si>
  <si>
    <t>FRANCIELLE THAIS FERNANDES</t>
  </si>
  <si>
    <t>11637199600</t>
  </si>
  <si>
    <t>1512808</t>
  </si>
  <si>
    <t>DENISE MENDES TAVEIRA</t>
  </si>
  <si>
    <t>54644984604</t>
  </si>
  <si>
    <t>35198</t>
  </si>
  <si>
    <t>NICOLY FERNANDES LIMA</t>
  </si>
  <si>
    <t>12510633651</t>
  </si>
  <si>
    <t>52217</t>
  </si>
  <si>
    <t>RENATA CASSEMIRO DOMINGOS</t>
  </si>
  <si>
    <t>00511550600</t>
  </si>
  <si>
    <t>605004</t>
  </si>
  <si>
    <t>ANA MAURA GOMES PEGO</t>
  </si>
  <si>
    <t>08353208636</t>
  </si>
  <si>
    <t>1755570</t>
  </si>
  <si>
    <t>137543X</t>
  </si>
  <si>
    <t>LIVIA LOPES NOGUEIRA</t>
  </si>
  <si>
    <t>11272226603</t>
  </si>
  <si>
    <t>76513</t>
  </si>
  <si>
    <t>HELOYSA AGUIAR MACHADO</t>
  </si>
  <si>
    <t>13775687688</t>
  </si>
  <si>
    <t>1478766</t>
  </si>
  <si>
    <t>EDNA LUIZA FERREIRA GIUDICE</t>
  </si>
  <si>
    <t>09969520636</t>
  </si>
  <si>
    <t>1-FLEX 20H -4ª/6T -5ª/10HS INT60' -6ª/4M</t>
  </si>
  <si>
    <t>68220</t>
  </si>
  <si>
    <t>CLEITON GOMES SIRINEU</t>
  </si>
  <si>
    <t>08948519697</t>
  </si>
  <si>
    <t>44096</t>
  </si>
  <si>
    <t>NATALIA XAVIER PINTO E FARAGE</t>
  </si>
  <si>
    <t>12913846696</t>
  </si>
  <si>
    <t>89695</t>
  </si>
  <si>
    <t>LUIZA SAPUCAIA MARTINS ROLAND</t>
  </si>
  <si>
    <t>11425072623</t>
  </si>
  <si>
    <t>91436</t>
  </si>
  <si>
    <t>ELIANE PEREIRA CANDIDO GOMES</t>
  </si>
  <si>
    <t>06049793638</t>
  </si>
  <si>
    <t>569242</t>
  </si>
  <si>
    <t>JOYCE SA DOS SANTOS</t>
  </si>
  <si>
    <t>09046891666</t>
  </si>
  <si>
    <t>1441485</t>
  </si>
  <si>
    <t>137560X</t>
  </si>
  <si>
    <t>LETICIA LORRANY VIANA</t>
  </si>
  <si>
    <t>12553062621</t>
  </si>
  <si>
    <t>886617</t>
  </si>
  <si>
    <t>MARCELO PEREIRA DE MOURA</t>
  </si>
  <si>
    <t>47639164672</t>
  </si>
  <si>
    <t>0240714</t>
  </si>
  <si>
    <t>VITORIA TORRES DOS SANTOS</t>
  </si>
  <si>
    <t>01654436690</t>
  </si>
  <si>
    <t>RHAYANE MARIA MEDEIROS RIBEIRO DO CARMO</t>
  </si>
  <si>
    <t>11747611646</t>
  </si>
  <si>
    <t>J.FLEX 20H S. - 2ª 4ª 6ª/ 4T - 3ª 5ª/ 4M</t>
  </si>
  <si>
    <t>47548</t>
  </si>
  <si>
    <t>SIRLENE DE JESUS OLIVEIRA SOUZA</t>
  </si>
  <si>
    <t>02776549636</t>
  </si>
  <si>
    <t>8422</t>
  </si>
  <si>
    <t>JOILSON DE JESUS SILVA</t>
  </si>
  <si>
    <t>96035960600</t>
  </si>
  <si>
    <t>220161</t>
  </si>
  <si>
    <t>NAYARA SOUZA CRUZ</t>
  </si>
  <si>
    <t>09677886681</t>
  </si>
  <si>
    <t>48610</t>
  </si>
  <si>
    <t>KATHLEEN LAIS COSTA CARDOSO</t>
  </si>
  <si>
    <t>01953076661</t>
  </si>
  <si>
    <t>1719643</t>
  </si>
  <si>
    <t>BRUNO SUDARIO FRANCA</t>
  </si>
  <si>
    <t>05148121688</t>
  </si>
  <si>
    <t>344491</t>
  </si>
  <si>
    <t>CRISTIANE MOREIRA FERNANDES SANTOS</t>
  </si>
  <si>
    <t>01493406647</t>
  </si>
  <si>
    <t>5927</t>
  </si>
  <si>
    <t>RACHEL RODRIGUES DORNELAS</t>
  </si>
  <si>
    <t>04278749635</t>
  </si>
  <si>
    <t>9260</t>
  </si>
  <si>
    <t>JONATHAS NEGREIROS SILVA</t>
  </si>
  <si>
    <t>39792897372</t>
  </si>
  <si>
    <t>38547</t>
  </si>
  <si>
    <t>MARIA DE LOURDES DA COSTA BRAZ</t>
  </si>
  <si>
    <t>67678017634</t>
  </si>
  <si>
    <t>524030</t>
  </si>
  <si>
    <t>VANICE LUIZ FONSECA DA SILVA</t>
  </si>
  <si>
    <t>06122843601</t>
  </si>
  <si>
    <t>749578</t>
  </si>
  <si>
    <t>137588X</t>
  </si>
  <si>
    <t>MABELLANY SILVA DE ARAUJO</t>
  </si>
  <si>
    <t>03839739616</t>
  </si>
  <si>
    <t>4317</t>
  </si>
  <si>
    <t>WELLINGTON GUIMARAES DE OLIVEIRA</t>
  </si>
  <si>
    <t>06798052657</t>
  </si>
  <si>
    <t>65519</t>
  </si>
  <si>
    <t>LUCIANA TANAKA DE QUEIROZ</t>
  </si>
  <si>
    <t>09407228606</t>
  </si>
  <si>
    <t>66448</t>
  </si>
  <si>
    <t>137591X</t>
  </si>
  <si>
    <t>ITATIANE CARVALHO DOS SANTOS ESTEVES</t>
  </si>
  <si>
    <t>09579773602</t>
  </si>
  <si>
    <t>7191</t>
  </si>
  <si>
    <t>RAQUEL FERREIRA NOGUEIRA</t>
  </si>
  <si>
    <t>10583214630</t>
  </si>
  <si>
    <t>1-FLEX RED20/13 - 3ª 5ª/6T - 6ª/1HR M</t>
  </si>
  <si>
    <t>69621</t>
  </si>
  <si>
    <t>SAMUEL BATISTA SANTAREM</t>
  </si>
  <si>
    <t>09916902658</t>
  </si>
  <si>
    <t>395076</t>
  </si>
  <si>
    <t>LUANA APARECIDA GUIMARAES</t>
  </si>
  <si>
    <t>08022719609</t>
  </si>
  <si>
    <t>257876</t>
  </si>
  <si>
    <t>LILIAN APARECIDA</t>
  </si>
  <si>
    <t>03206709610</t>
  </si>
  <si>
    <t>624269</t>
  </si>
  <si>
    <t>JULIA BARROS SILVA</t>
  </si>
  <si>
    <t>08686901638</t>
  </si>
  <si>
    <t>90457</t>
  </si>
  <si>
    <t>DIOLINA PEREIRA DA SILVA</t>
  </si>
  <si>
    <t>04690662614</t>
  </si>
  <si>
    <t>1573697</t>
  </si>
  <si>
    <t>AICHELE TEIXEIRA LIS</t>
  </si>
  <si>
    <t>07680495637</t>
  </si>
  <si>
    <t>1-FLEX 20HS - 4ª/6M 5ª/10 INT60' - 6ª/4T</t>
  </si>
  <si>
    <t>254196</t>
  </si>
  <si>
    <t>ROSIANE RODRIGUES GONCALVES DE OLIVEIRA</t>
  </si>
  <si>
    <t>06345625680</t>
  </si>
  <si>
    <t>9203</t>
  </si>
  <si>
    <t>PEDRO HENRIQUE EMYGDIO</t>
  </si>
  <si>
    <t>12213884609</t>
  </si>
  <si>
    <t>89546</t>
  </si>
  <si>
    <t>FRANCISCO MATHEUS MACHADO DE BARROS</t>
  </si>
  <si>
    <t>08421089633</t>
  </si>
  <si>
    <t>1FL 20H-2ª/4:30M-3ª/4:30T-4ª/5T-6ª/6IN60</t>
  </si>
  <si>
    <t>RENATA AGUIAR FERREIRA</t>
  </si>
  <si>
    <t>04043925638</t>
  </si>
  <si>
    <t>2408864</t>
  </si>
  <si>
    <t>LARISSA MATOS VENTURA</t>
  </si>
  <si>
    <t>06718491586</t>
  </si>
  <si>
    <t>89942</t>
  </si>
  <si>
    <t>137607X</t>
  </si>
  <si>
    <t>ANA ROSA RODRIGUES DA SILVA</t>
  </si>
  <si>
    <t>08203650686</t>
  </si>
  <si>
    <t>1074538</t>
  </si>
  <si>
    <t>ANA BEATRIZ DE AQUINO REIS</t>
  </si>
  <si>
    <t>14699991610</t>
  </si>
  <si>
    <t>91083</t>
  </si>
  <si>
    <t>137610X</t>
  </si>
  <si>
    <t>VITOR DE GODOY ROUSSEFF PRADO</t>
  </si>
  <si>
    <t>08926338673</t>
  </si>
  <si>
    <t>78535</t>
  </si>
  <si>
    <t>LETICIA FERNANDA MAGELA SILVA AYRES</t>
  </si>
  <si>
    <t>11189148641</t>
  </si>
  <si>
    <t>1459050</t>
  </si>
  <si>
    <t>AUREA PEREIRA CANDIDO</t>
  </si>
  <si>
    <t>90800141687</t>
  </si>
  <si>
    <t>7374</t>
  </si>
  <si>
    <t>IARA BATISTA DOS SANTOS</t>
  </si>
  <si>
    <t>25142119649</t>
  </si>
  <si>
    <t>2412557</t>
  </si>
  <si>
    <t>ALICE BENTO DA SILVA</t>
  </si>
  <si>
    <t>49343050410</t>
  </si>
  <si>
    <t>15964</t>
  </si>
  <si>
    <t>HELOISA COSTA LEONCIO</t>
  </si>
  <si>
    <t>04473215601</t>
  </si>
  <si>
    <t>71778</t>
  </si>
  <si>
    <t>MARIA FERNANDA BARBOSA SILVA</t>
  </si>
  <si>
    <t>11244443603</t>
  </si>
  <si>
    <t>75926</t>
  </si>
  <si>
    <t>WALLYSSON COSTA TOSATTI</t>
  </si>
  <si>
    <t>10553862626</t>
  </si>
  <si>
    <t>58952</t>
  </si>
  <si>
    <t>CLARICE RACIOPPI GOMES BATISTA</t>
  </si>
  <si>
    <t>06067075652</t>
  </si>
  <si>
    <t>85466</t>
  </si>
  <si>
    <t>1-FLEX 20HS - 3ª/6T - 4ª 5ª/4M - 6ª/6M</t>
  </si>
  <si>
    <t>THAYS IZABELLE ANDRADE MORAES</t>
  </si>
  <si>
    <t>13914295678</t>
  </si>
  <si>
    <t>6908</t>
  </si>
  <si>
    <t>137624X</t>
  </si>
  <si>
    <t>IVANETE PEREIRA DE CARVALHO FILGUEIRAS</t>
  </si>
  <si>
    <t>83660224634</t>
  </si>
  <si>
    <t>7339</t>
  </si>
  <si>
    <t>CLAUDIA REGINA GUILHERME PEREIRA</t>
  </si>
  <si>
    <t>04668095656</t>
  </si>
  <si>
    <t>469567</t>
  </si>
  <si>
    <t>JESSICA LIMA DE SOUZA</t>
  </si>
  <si>
    <t>12083825608</t>
  </si>
  <si>
    <t>1504056</t>
  </si>
  <si>
    <t>JOAO OTAVIO DE OLIVEIRA SILVA</t>
  </si>
  <si>
    <t>10576078603</t>
  </si>
  <si>
    <t>88490</t>
  </si>
  <si>
    <t>MARCO ANTONIO DE CASTRO</t>
  </si>
  <si>
    <t>08729931673</t>
  </si>
  <si>
    <t>472715</t>
  </si>
  <si>
    <t>TAIMARA SANTOS NASCIMENTO</t>
  </si>
  <si>
    <t>12382547642</t>
  </si>
  <si>
    <t>1476843</t>
  </si>
  <si>
    <t>SUELY EUSTAQUIO BARROSO DO PATROCINIO</t>
  </si>
  <si>
    <t>69884935653</t>
  </si>
  <si>
    <t>333322</t>
  </si>
  <si>
    <t>GIZIELLE GLEYKTA DE OLIVEIRA VITORINO</t>
  </si>
  <si>
    <t>03539648089</t>
  </si>
  <si>
    <t>687695</t>
  </si>
  <si>
    <t>FABIANA FERREIRA TEIXEIRA</t>
  </si>
  <si>
    <t>06650908622</t>
  </si>
  <si>
    <t>19174</t>
  </si>
  <si>
    <t>137638X</t>
  </si>
  <si>
    <t>GABRIELA STEFANI DE OLIVEIRA PORTO</t>
  </si>
  <si>
    <t>01877235679</t>
  </si>
  <si>
    <t>7179</t>
  </si>
  <si>
    <t>HEBER VIANA LOPES</t>
  </si>
  <si>
    <t>79193579691</t>
  </si>
  <si>
    <t>584121</t>
  </si>
  <si>
    <t>LETICIA SILVA DOS SANTOS</t>
  </si>
  <si>
    <t>01836766610</t>
  </si>
  <si>
    <t>1485816</t>
  </si>
  <si>
    <t>137641X</t>
  </si>
  <si>
    <t>EMMANUELLE MAJELLA DE SOUSA</t>
  </si>
  <si>
    <t>06056537633</t>
  </si>
  <si>
    <t>1515587</t>
  </si>
  <si>
    <t>FRANCINI GOMES DOS SANTOS</t>
  </si>
  <si>
    <t>12035518601</t>
  </si>
  <si>
    <t>6483</t>
  </si>
  <si>
    <t>EDMARA SOARES CORDEIRO</t>
  </si>
  <si>
    <t>09473153651</t>
  </si>
  <si>
    <t>1119505</t>
  </si>
  <si>
    <t>ANDRESSA SUELEM COSTA SANTOS</t>
  </si>
  <si>
    <t>08573325623</t>
  </si>
  <si>
    <t>1143831</t>
  </si>
  <si>
    <t>ISABELLA REY DE SOUZA DELFINO</t>
  </si>
  <si>
    <t>08397388621</t>
  </si>
  <si>
    <t>1-FLEX 24H - 2ª/12N - 3ª/12D</t>
  </si>
  <si>
    <t>81580</t>
  </si>
  <si>
    <t>SHEILA DE JESUS LISBOA</t>
  </si>
  <si>
    <t>01357313640</t>
  </si>
  <si>
    <t>367431</t>
  </si>
  <si>
    <t xml:space="preserve">VANESSA DE SOUZA SANTOS </t>
  </si>
  <si>
    <t>83932283600</t>
  </si>
  <si>
    <t>207799</t>
  </si>
  <si>
    <t>MAIARA THAIS PEREIRA DO NASCIMENTO</t>
  </si>
  <si>
    <t>09186607693</t>
  </si>
  <si>
    <t>605973</t>
  </si>
  <si>
    <t>MARILIA APARECIDA MOREIRA</t>
  </si>
  <si>
    <t>53689453615</t>
  </si>
  <si>
    <t>8737</t>
  </si>
  <si>
    <t>ZAIRA MARIA DE JESUS</t>
  </si>
  <si>
    <t>95988912672</t>
  </si>
  <si>
    <t>213137</t>
  </si>
  <si>
    <t>TATIANE MARIA DE ALVARENGA PEREIRA</t>
  </si>
  <si>
    <t>09053635661</t>
  </si>
  <si>
    <t>91658</t>
  </si>
  <si>
    <t>LEONARDO GONCALVES DE OLIVEIRA AMARAL</t>
  </si>
  <si>
    <t>08397523693</t>
  </si>
  <si>
    <t>1273506</t>
  </si>
  <si>
    <t>137655X</t>
  </si>
  <si>
    <t>LUCIANE DORAZIO PARREIRA SOARES</t>
  </si>
  <si>
    <t>04185114621</t>
  </si>
  <si>
    <t>15850</t>
  </si>
  <si>
    <t>1-FLEX 20H -3ª/5M -4ª/6T -5ª/5T -6ª/4M</t>
  </si>
  <si>
    <t>VINICIUS THEOFILO DA ROCHA MORAIS</t>
  </si>
  <si>
    <t>10072952601</t>
  </si>
  <si>
    <t>63306</t>
  </si>
  <si>
    <t xml:space="preserve">LETICIA FERREIRA TEODORO </t>
  </si>
  <si>
    <t>12103565622</t>
  </si>
  <si>
    <t>596097</t>
  </si>
  <si>
    <t>LUANA CAROLINA RODRIGUES ROCHA</t>
  </si>
  <si>
    <t>11562664670</t>
  </si>
  <si>
    <t>58546</t>
  </si>
  <si>
    <t>VANESSA OLIVEIRA DE SOUZA MARTINS</t>
  </si>
  <si>
    <t>07434764686</t>
  </si>
  <si>
    <t>9102</t>
  </si>
  <si>
    <t>137669X</t>
  </si>
  <si>
    <t>BRUNA GOMES DOS SANTOS OLIVEIRA</t>
  </si>
  <si>
    <t>11461473683</t>
  </si>
  <si>
    <t>49277</t>
  </si>
  <si>
    <t>RAQUEL PAULA DE OLIVEIRA</t>
  </si>
  <si>
    <t>08133619661</t>
  </si>
  <si>
    <t>1086270</t>
  </si>
  <si>
    <t>VIVIANNE ODILE DA LUZ HENRIQUES</t>
  </si>
  <si>
    <t>70144535645</t>
  </si>
  <si>
    <t>88565</t>
  </si>
  <si>
    <t>SILVANA MARIA FERREIRA</t>
  </si>
  <si>
    <t>92423531672</t>
  </si>
  <si>
    <t>9598</t>
  </si>
  <si>
    <t>JULIA GOMES ANDRADE</t>
  </si>
  <si>
    <t>12743541610</t>
  </si>
  <si>
    <t>J.FLEX20HS.-3ªA6ª/5HSDIAM</t>
  </si>
  <si>
    <t>90224</t>
  </si>
  <si>
    <t>GISELDA DE OLIVEIRA MARTINS</t>
  </si>
  <si>
    <t>04681116629</t>
  </si>
  <si>
    <t>364341</t>
  </si>
  <si>
    <t>ANGELICA MARIA FERREIRA</t>
  </si>
  <si>
    <t>01266356681</t>
  </si>
  <si>
    <t>545044</t>
  </si>
  <si>
    <t>MARLON BRENDO ALVES</t>
  </si>
  <si>
    <t>46725638805</t>
  </si>
  <si>
    <t>1179093</t>
  </si>
  <si>
    <t>DANIELLE DOS SANTOS</t>
  </si>
  <si>
    <t>05499091684</t>
  </si>
  <si>
    <t>448419</t>
  </si>
  <si>
    <t>MAGDA GONCALVES VILELA</t>
  </si>
  <si>
    <t>03972191642</t>
  </si>
  <si>
    <t>344920</t>
  </si>
  <si>
    <t>KARLA GERALDA DA CRUZ</t>
  </si>
  <si>
    <t>03059835632</t>
  </si>
  <si>
    <t>618876</t>
  </si>
  <si>
    <t>ANGELITA MAGALHAES ALVES</t>
  </si>
  <si>
    <t>04759082603</t>
  </si>
  <si>
    <t>14855</t>
  </si>
  <si>
    <t>GUILLERMO ANTONIO MACIAS RONDON</t>
  </si>
  <si>
    <t>34491660697</t>
  </si>
  <si>
    <t>12522</t>
  </si>
  <si>
    <t>137686X</t>
  </si>
  <si>
    <t>CARLA LUIZA OLIVEIRA</t>
  </si>
  <si>
    <t>06720858602</t>
  </si>
  <si>
    <t>42749</t>
  </si>
  <si>
    <t>FERNANDO MARTINS DAMACENO</t>
  </si>
  <si>
    <t>13085876600</t>
  </si>
  <si>
    <t>1086135</t>
  </si>
  <si>
    <t>NAYARA ROBERTA ANDRADE TOCAFUNDO</t>
  </si>
  <si>
    <t>09399069613</t>
  </si>
  <si>
    <t>41393</t>
  </si>
  <si>
    <t>GABRIEL DE ALMEIDA GIARDINI</t>
  </si>
  <si>
    <t>08246198629</t>
  </si>
  <si>
    <t>J.FLEX 20H S. - 3ª 5ª 6ª/5T -  4ª/ 5M</t>
  </si>
  <si>
    <t>88511</t>
  </si>
  <si>
    <t>CORINTA FERREIRA DA COSTA</t>
  </si>
  <si>
    <t>80776035134</t>
  </si>
  <si>
    <t>638046</t>
  </si>
  <si>
    <t>ALCIDES DE SOUSA</t>
  </si>
  <si>
    <t>03487670640</t>
  </si>
  <si>
    <t>225391</t>
  </si>
  <si>
    <t>VIRGINIA DOS SANTOS</t>
  </si>
  <si>
    <t>97225711687</t>
  </si>
  <si>
    <t>368559</t>
  </si>
  <si>
    <t>FERNANDA CAROLINA DE SOUZA PENA</t>
  </si>
  <si>
    <t>13152601662</t>
  </si>
  <si>
    <t>641360</t>
  </si>
  <si>
    <t>MARCO TULIO SILVA GUIMARAES</t>
  </si>
  <si>
    <t>61798118653</t>
  </si>
  <si>
    <t>19886</t>
  </si>
  <si>
    <t>CLAUDINEI INACIO FROIS</t>
  </si>
  <si>
    <t>90135237653</t>
  </si>
  <si>
    <t>331539</t>
  </si>
  <si>
    <t>JOSIANE GRAZIELA DE PAULO</t>
  </si>
  <si>
    <t>07515866683</t>
  </si>
  <si>
    <t>489920</t>
  </si>
  <si>
    <t>J.FLEX20HS.-2ª3ª4ª6ª/4HT-5ª/4HM</t>
  </si>
  <si>
    <t>LORENA ARAUJO SALOMAO</t>
  </si>
  <si>
    <t>07431242603</t>
  </si>
  <si>
    <t>86235</t>
  </si>
  <si>
    <t>MARIA JOANA MOURA DOS SANTOS</t>
  </si>
  <si>
    <t>01575743698</t>
  </si>
  <si>
    <t>1165275</t>
  </si>
  <si>
    <t>IRANI MARIA MIRANDA</t>
  </si>
  <si>
    <t>02808333692</t>
  </si>
  <si>
    <t>90736</t>
  </si>
  <si>
    <t>137722X</t>
  </si>
  <si>
    <t>JULIANA MACIEL DE ARAUJO</t>
  </si>
  <si>
    <t>35071609860</t>
  </si>
  <si>
    <t>56196</t>
  </si>
  <si>
    <t>RAFAELA MAGALHAES ROSSI</t>
  </si>
  <si>
    <t>03963769599</t>
  </si>
  <si>
    <t>67165</t>
  </si>
  <si>
    <t>PAULO HENRIQUE RESENDE MELGES</t>
  </si>
  <si>
    <t>09920334626</t>
  </si>
  <si>
    <t>76545</t>
  </si>
  <si>
    <t>ANA LUIZA DE SOUZA BRANDAO</t>
  </si>
  <si>
    <t>07253686675</t>
  </si>
  <si>
    <t>1-FLEX 20HS - 3ª/6T - 4ª 5ª/4T - 6ª/6M</t>
  </si>
  <si>
    <t>19952</t>
  </si>
  <si>
    <t>FERNANDO MAGALHAES DE OLIVEIRA</t>
  </si>
  <si>
    <t>06528259666</t>
  </si>
  <si>
    <t>GERENCIA DE ZOONOSES NORTE</t>
  </si>
  <si>
    <t>MILENA GOMES PEREIRA</t>
  </si>
  <si>
    <t>14401292669</t>
  </si>
  <si>
    <t>1714027</t>
  </si>
  <si>
    <t>ANDREA COELHO DA SILVEIRA GONCALVES</t>
  </si>
  <si>
    <t>94017433634</t>
  </si>
  <si>
    <t>1-FLEX 20HS - 2ª 3ª 4ª/5T - 6ª/5M</t>
  </si>
  <si>
    <t>29818</t>
  </si>
  <si>
    <t>MICHELY FERNANDA RAFAEL MOREIRA DUARTE</t>
  </si>
  <si>
    <t>12934013669</t>
  </si>
  <si>
    <t>1334237</t>
  </si>
  <si>
    <t>DINAR PEREIRA DA CONCEICAO</t>
  </si>
  <si>
    <t>27156276883</t>
  </si>
  <si>
    <t>1305926</t>
  </si>
  <si>
    <t>ANDREIA ROSARIA ASSUNCAO</t>
  </si>
  <si>
    <t>04597541659</t>
  </si>
  <si>
    <t>625816</t>
  </si>
  <si>
    <t>LAYZA FERNANDES ANDRADE</t>
  </si>
  <si>
    <t>16125923681</t>
  </si>
  <si>
    <t>1778396</t>
  </si>
  <si>
    <t>137736X</t>
  </si>
  <si>
    <t>CLAUDIO DE PAULA</t>
  </si>
  <si>
    <t>42140854691</t>
  </si>
  <si>
    <t>29326</t>
  </si>
  <si>
    <t>GABRIEL SENRA DE SIQUEIRA</t>
  </si>
  <si>
    <t>10459770632</t>
  </si>
  <si>
    <t>61750</t>
  </si>
  <si>
    <t>KATIA DOS SANTOS MORAIS</t>
  </si>
  <si>
    <t>88362914653</t>
  </si>
  <si>
    <t>322753</t>
  </si>
  <si>
    <t>INGRID TAYANA DE CASTRO OLIVEIRA</t>
  </si>
  <si>
    <t>12386614670</t>
  </si>
  <si>
    <t>1164722</t>
  </si>
  <si>
    <t>JOSE VITOR SANTOS MARTINS</t>
  </si>
  <si>
    <t>10467576602</t>
  </si>
  <si>
    <t>38837</t>
  </si>
  <si>
    <t>GEISY CRISTINA CRUZ ROCHA SOUZA</t>
  </si>
  <si>
    <t>07444623635</t>
  </si>
  <si>
    <t>24004416</t>
  </si>
  <si>
    <t>LORRAINE CHRISTINE DE SOUZA MELO BARBOSA CLAUDIO</t>
  </si>
  <si>
    <t>09348256610</t>
  </si>
  <si>
    <t>82624</t>
  </si>
  <si>
    <t>TEVIN GRACIANO GOMES FERREIRA</t>
  </si>
  <si>
    <t>10181073633</t>
  </si>
  <si>
    <t>85684</t>
  </si>
  <si>
    <t>GRAZIELLE FRANCISCA PEREIRA ROCHA</t>
  </si>
  <si>
    <t>04739484609</t>
  </si>
  <si>
    <t>300120</t>
  </si>
  <si>
    <t>GLEICE VALENTIM NUNES</t>
  </si>
  <si>
    <t>00715316613</t>
  </si>
  <si>
    <t>229716</t>
  </si>
  <si>
    <t>LUCIANA PAULA BATISTA</t>
  </si>
  <si>
    <t>04143436620</t>
  </si>
  <si>
    <t>805243</t>
  </si>
  <si>
    <t>FABIANA FERNANDES PENIDO</t>
  </si>
  <si>
    <t>06789504664</t>
  </si>
  <si>
    <t>1759121</t>
  </si>
  <si>
    <t>ELAINE CRISTINA TAVARES SOUZA</t>
  </si>
  <si>
    <t>04360183658</t>
  </si>
  <si>
    <t>1742845</t>
  </si>
  <si>
    <t>LETICIA PATROCINIO SOUZA</t>
  </si>
  <si>
    <t>14839252696</t>
  </si>
  <si>
    <t>1522920</t>
  </si>
  <si>
    <t>KESIA SILVA DE JESUS</t>
  </si>
  <si>
    <t>13943555640</t>
  </si>
  <si>
    <t>1500547</t>
  </si>
  <si>
    <t>MARCIO MARTINS DO CARMO</t>
  </si>
  <si>
    <t>06367292659</t>
  </si>
  <si>
    <t>AMANDA XAVIER PEDRAS ALVES</t>
  </si>
  <si>
    <t>11282383655</t>
  </si>
  <si>
    <t>53049</t>
  </si>
  <si>
    <t>137767X</t>
  </si>
  <si>
    <t>ANA PAULA SOUZA EVARISTO</t>
  </si>
  <si>
    <t>11277255644</t>
  </si>
  <si>
    <t>21940</t>
  </si>
  <si>
    <t>IVIS PEREIRA SOUZA</t>
  </si>
  <si>
    <t>10367301660</t>
  </si>
  <si>
    <t>611315</t>
  </si>
  <si>
    <t>137770X</t>
  </si>
  <si>
    <t>ROSANGELA DE SOUSA LIMA</t>
  </si>
  <si>
    <t>04686680638</t>
  </si>
  <si>
    <t>02419950</t>
  </si>
  <si>
    <t>DAIANY JOYCE DE MELLO ARAUJO</t>
  </si>
  <si>
    <t>01946243663</t>
  </si>
  <si>
    <t>1750075</t>
  </si>
  <si>
    <t>OZANA APARECIDA BARBOSA DA SILVA</t>
  </si>
  <si>
    <t>96049812691</t>
  </si>
  <si>
    <t>1503072</t>
  </si>
  <si>
    <t>FERNANDA PAULA DE OLIVEIRA</t>
  </si>
  <si>
    <t>09264346678</t>
  </si>
  <si>
    <t>1632385</t>
  </si>
  <si>
    <t>SHEILA MARA DE OLIVEIRA</t>
  </si>
  <si>
    <t>90819535672</t>
  </si>
  <si>
    <t>25427</t>
  </si>
  <si>
    <t>FLAVIA ALMEIDA ASSIS</t>
  </si>
  <si>
    <t>09202085684</t>
  </si>
  <si>
    <t>265189</t>
  </si>
  <si>
    <t>ADRIANO CAMPOS ZAZA</t>
  </si>
  <si>
    <t>05542309682</t>
  </si>
  <si>
    <t>416369</t>
  </si>
  <si>
    <t>RAFAELA MALAGOLI DOS SANTOS</t>
  </si>
  <si>
    <t>10859348610</t>
  </si>
  <si>
    <t>84889</t>
  </si>
  <si>
    <t>JOYCE ROBERTA MATIAS DA SILVA</t>
  </si>
  <si>
    <t>01463313624</t>
  </si>
  <si>
    <t>J.FLEX 20H- 2ª/6H M - 3ª 4ª/5H M - 5ª/4M</t>
  </si>
  <si>
    <t>654946</t>
  </si>
  <si>
    <t>KATIANE BRITO SILVA BRAGA</t>
  </si>
  <si>
    <t>96025980691</t>
  </si>
  <si>
    <t>1797509</t>
  </si>
  <si>
    <t>137784X</t>
  </si>
  <si>
    <t>CAROLINA OLIVEIRA SANTOS</t>
  </si>
  <si>
    <t>07961315624</t>
  </si>
  <si>
    <t>77065</t>
  </si>
  <si>
    <t>LUCIENE GOMES DE ALMEIDA VENCESLAU</t>
  </si>
  <si>
    <t>03354378697</t>
  </si>
  <si>
    <t>915668</t>
  </si>
  <si>
    <t>ALESSANDRA REJANE SCHWENCK</t>
  </si>
  <si>
    <t>03779195607</t>
  </si>
  <si>
    <t>1061146</t>
  </si>
  <si>
    <t>VAGNER GONCALVES DE OLIVEIRA JUNIOR</t>
  </si>
  <si>
    <t>10765575620</t>
  </si>
  <si>
    <t>J.FLEX20HS.-2ª3ª6ª/4HT-4ª5ª/4HM</t>
  </si>
  <si>
    <t>54309</t>
  </si>
  <si>
    <t>LILIAN RENATA PIRES RESENDE</t>
  </si>
  <si>
    <t>08132643674</t>
  </si>
  <si>
    <t>1662643</t>
  </si>
  <si>
    <t>ALINE CRISTINA TEIXEIRA COSTA</t>
  </si>
  <si>
    <t>06028201626</t>
  </si>
  <si>
    <t>91716</t>
  </si>
  <si>
    <t>KELLY APARECIDA GONCALVES SCHUFFNER</t>
  </si>
  <si>
    <t>12355955603</t>
  </si>
  <si>
    <t>1487512</t>
  </si>
  <si>
    <t>EVERTON SOUZA NEVES</t>
  </si>
  <si>
    <t>07219195613</t>
  </si>
  <si>
    <t>495811</t>
  </si>
  <si>
    <t>GEORGIANE FAUSTINO DA SILVA</t>
  </si>
  <si>
    <t>08250840674</t>
  </si>
  <si>
    <t>1435129</t>
  </si>
  <si>
    <t>LEONARDO GOMES SALOMAO</t>
  </si>
  <si>
    <t>09821427650</t>
  </si>
  <si>
    <t>83983</t>
  </si>
  <si>
    <t>137798X</t>
  </si>
  <si>
    <t>PAULO FRANCISCO CORREA DE BARROS FILHO</t>
  </si>
  <si>
    <t>13298532703</t>
  </si>
  <si>
    <t>59688</t>
  </si>
  <si>
    <t>ARIADNE DO CARMO PEREIRA</t>
  </si>
  <si>
    <t>03365061630</t>
  </si>
  <si>
    <t>476974</t>
  </si>
  <si>
    <t>ANA BEATRIZ MARTINS GERVASIO</t>
  </si>
  <si>
    <t>03895957305</t>
  </si>
  <si>
    <t>76058</t>
  </si>
  <si>
    <t>ANDESLAM DE ARAUJO NEVES</t>
  </si>
  <si>
    <t>13043438639</t>
  </si>
  <si>
    <t>1748936</t>
  </si>
  <si>
    <t>137803X</t>
  </si>
  <si>
    <t>EVA MENDES INACIO</t>
  </si>
  <si>
    <t>90042158672</t>
  </si>
  <si>
    <t>992259</t>
  </si>
  <si>
    <t>WALAYNA ABREU</t>
  </si>
  <si>
    <t>07439103114</t>
  </si>
  <si>
    <t>18313</t>
  </si>
  <si>
    <t>AMAURY JOSE DE ARAUJO</t>
  </si>
  <si>
    <t>04907026609</t>
  </si>
  <si>
    <t>020492</t>
  </si>
  <si>
    <t>CLOTILDE APARECIDA NUNES ANDRADE</t>
  </si>
  <si>
    <t>98005693672</t>
  </si>
  <si>
    <t>1-FLEX 20H -3ª/8 INT60' -4ª 5ª 6ª/4T</t>
  </si>
  <si>
    <t>54082</t>
  </si>
  <si>
    <t>MATUSALEM FAUSTINO DE PAULA</t>
  </si>
  <si>
    <t>76511391604</t>
  </si>
  <si>
    <t>1182394</t>
  </si>
  <si>
    <t>THIAGO DE OLIVEIRA RODRIGUES</t>
  </si>
  <si>
    <t>07537782628</t>
  </si>
  <si>
    <t>1160656</t>
  </si>
  <si>
    <t>WALESKA CANDIDO FERREIRA</t>
  </si>
  <si>
    <t>01082650641</t>
  </si>
  <si>
    <t>434182</t>
  </si>
  <si>
    <t>CRISTINA CARNEIRO RABELO DA SILVA</t>
  </si>
  <si>
    <t>02706802685</t>
  </si>
  <si>
    <t>1476836</t>
  </si>
  <si>
    <t>DAYANNE FAEDA PRADO DE CASTRO</t>
  </si>
  <si>
    <t>09422034612</t>
  </si>
  <si>
    <t>1247471</t>
  </si>
  <si>
    <t>JOANA DARQUE MENDES</t>
  </si>
  <si>
    <t>03879129673</t>
  </si>
  <si>
    <t>352474</t>
  </si>
  <si>
    <t>PEDRO CARLOS LEAO DE ANDRADE</t>
  </si>
  <si>
    <t>60495235687</t>
  </si>
  <si>
    <t>21008</t>
  </si>
  <si>
    <t>ANDREIA DE JESUS SOUZA</t>
  </si>
  <si>
    <t>00524698678</t>
  </si>
  <si>
    <t>024022790</t>
  </si>
  <si>
    <t>137817X</t>
  </si>
  <si>
    <t>STEFANY NEVES MARTINS</t>
  </si>
  <si>
    <t>09382343660</t>
  </si>
  <si>
    <t>7288</t>
  </si>
  <si>
    <t>137820X</t>
  </si>
  <si>
    <t>JESSICA PEREIRA DE ALMEIDA</t>
  </si>
  <si>
    <t>11697107605</t>
  </si>
  <si>
    <t>1454350</t>
  </si>
  <si>
    <t>GEISYANE FERREIRA DA SILVA DINIZ FREITAS</t>
  </si>
  <si>
    <t>09072669673</t>
  </si>
  <si>
    <t>310108</t>
  </si>
  <si>
    <t>QUENI CAROLINI DIAS</t>
  </si>
  <si>
    <t>05505904637</t>
  </si>
  <si>
    <t>661872</t>
  </si>
  <si>
    <t>VANI GALDINO SILVA</t>
  </si>
  <si>
    <t>06912075690</t>
  </si>
  <si>
    <t>2416089</t>
  </si>
  <si>
    <t>GLAUCIA CARNEIRO RODRIGUES DA SILVA</t>
  </si>
  <si>
    <t>03172359662</t>
  </si>
  <si>
    <t>1215642</t>
  </si>
  <si>
    <t>LORENA GOMES FILOCRE SARAIVA</t>
  </si>
  <si>
    <t>07525833605</t>
  </si>
  <si>
    <t>91678</t>
  </si>
  <si>
    <t>LARISSA LOPES MIRANDA</t>
  </si>
  <si>
    <t>02311961640</t>
  </si>
  <si>
    <t>24022238</t>
  </si>
  <si>
    <t>137834X</t>
  </si>
  <si>
    <t>ELIETTE APARECIDA BARROS</t>
  </si>
  <si>
    <t>10994737645</t>
  </si>
  <si>
    <t>945920</t>
  </si>
  <si>
    <t>MARIA CECI DOS SANTOS BRAGA</t>
  </si>
  <si>
    <t>43187331653</t>
  </si>
  <si>
    <t>ANA CLAUDIA SOARES SOUZA</t>
  </si>
  <si>
    <t>01872280609</t>
  </si>
  <si>
    <t>7402</t>
  </si>
  <si>
    <t>SHIRLEI THIAGO SILVA</t>
  </si>
  <si>
    <t>03292233640</t>
  </si>
  <si>
    <t>354101</t>
  </si>
  <si>
    <t>LEDY APARECIDA PEREIRA DA SILVA</t>
  </si>
  <si>
    <t>04412340627</t>
  </si>
  <si>
    <t>1201950</t>
  </si>
  <si>
    <t>STEFANE LOPES VIEIRA</t>
  </si>
  <si>
    <t>09748876683</t>
  </si>
  <si>
    <t>426195</t>
  </si>
  <si>
    <t>MARCIA CHAVES FERREIRA ATADEU</t>
  </si>
  <si>
    <t>01209649616</t>
  </si>
  <si>
    <t>1751788</t>
  </si>
  <si>
    <t>MARCELA BARBOSA ALMEIDA</t>
  </si>
  <si>
    <t>11613698640</t>
  </si>
  <si>
    <t>1-FLEX 20HS -2ª/6T -3ª/6M -4ª/4T -5ª/4M</t>
  </si>
  <si>
    <t>77903</t>
  </si>
  <si>
    <t>ANDREZZA PAULA FERREIRA FIUZA</t>
  </si>
  <si>
    <t>09193658680</t>
  </si>
  <si>
    <t>68368</t>
  </si>
  <si>
    <t>137848X</t>
  </si>
  <si>
    <t>LUCIANA MARIA DOS SANTOS</t>
  </si>
  <si>
    <t>06982051625</t>
  </si>
  <si>
    <t>1196822</t>
  </si>
  <si>
    <t>GISELLE CLAUDIA GOMES DE SOUSA</t>
  </si>
  <si>
    <t>03998658610</t>
  </si>
  <si>
    <t>1751781</t>
  </si>
  <si>
    <t>REGIANE POLIANA DA SILVA</t>
  </si>
  <si>
    <t>10659040611</t>
  </si>
  <si>
    <t>1361526</t>
  </si>
  <si>
    <t>ESTER DANIELLE AMARAL DOS SANTOS</t>
  </si>
  <si>
    <t>04885474663</t>
  </si>
  <si>
    <t>1360930</t>
  </si>
  <si>
    <t>CLAUDIA REGINA VITORINO</t>
  </si>
  <si>
    <t>03123481697</t>
  </si>
  <si>
    <t>07243</t>
  </si>
  <si>
    <t>GUSTAVO FLORENTINO GONCALVES</t>
  </si>
  <si>
    <t>12689135612</t>
  </si>
  <si>
    <t>675690</t>
  </si>
  <si>
    <t>CARLOS RENATO ALVES</t>
  </si>
  <si>
    <t>08735109688</t>
  </si>
  <si>
    <t>580283</t>
  </si>
  <si>
    <t>ALEXANDRA RIBEIRO SIMIAO FERREIRA</t>
  </si>
  <si>
    <t>06786821600</t>
  </si>
  <si>
    <t>1512804</t>
  </si>
  <si>
    <t>MARCO AURELIO MENDES DE SOUZA</t>
  </si>
  <si>
    <t>03159008657</t>
  </si>
  <si>
    <t>148386</t>
  </si>
  <si>
    <t>BRUNA ALVES FERREIRA</t>
  </si>
  <si>
    <t>14602882625</t>
  </si>
  <si>
    <t>ANA CAROLINA LEITE</t>
  </si>
  <si>
    <t>01257939602</t>
  </si>
  <si>
    <t>137865X</t>
  </si>
  <si>
    <t>THAIS CAROLINA DE JESUS SILVA LANA</t>
  </si>
  <si>
    <t>07330491683</t>
  </si>
  <si>
    <t>CINTIA GOMES RIBEIRO ROCHA</t>
  </si>
  <si>
    <t>01439148635</t>
  </si>
  <si>
    <t>1781382</t>
  </si>
  <si>
    <t>REGILENE DA CONCEICAO SOUSA PINTO RODRIGUES</t>
  </si>
  <si>
    <t>06222764681</t>
  </si>
  <si>
    <t>762004</t>
  </si>
  <si>
    <t>ADRIANA CRISTINA COUTINHO</t>
  </si>
  <si>
    <t>00702508632</t>
  </si>
  <si>
    <t>1348998</t>
  </si>
  <si>
    <t>LUCIANA DE OLIVEIRA RUBERTO</t>
  </si>
  <si>
    <t>04182284690</t>
  </si>
  <si>
    <t>240363</t>
  </si>
  <si>
    <t>ANDERSON BARRETO COSTA</t>
  </si>
  <si>
    <t>06298551611</t>
  </si>
  <si>
    <t>1751115</t>
  </si>
  <si>
    <t>IGOR VINICIUS CORREA</t>
  </si>
  <si>
    <t>12927227624</t>
  </si>
  <si>
    <t>1489257</t>
  </si>
  <si>
    <t>LARA LORRANY GOMES SILVA</t>
  </si>
  <si>
    <t>01999964667</t>
  </si>
  <si>
    <t>61547</t>
  </si>
  <si>
    <t>AUGUSTO ZBONIK MENDES</t>
  </si>
  <si>
    <t>06901855966</t>
  </si>
  <si>
    <t>77123</t>
  </si>
  <si>
    <t>REGIANE GONCALVES DO NASCIMENTO DANTAS</t>
  </si>
  <si>
    <t>03947345640</t>
  </si>
  <si>
    <t>1719508</t>
  </si>
  <si>
    <t>137879X</t>
  </si>
  <si>
    <t>MARCIA SANTOS ANDRADE</t>
  </si>
  <si>
    <t>03005260674</t>
  </si>
  <si>
    <t>JOSIE MAIZA SILVA FERNANDES</t>
  </si>
  <si>
    <t>08593953670</t>
  </si>
  <si>
    <t>1623061</t>
  </si>
  <si>
    <t>137882X</t>
  </si>
  <si>
    <t>PRISCILA DA PAZ REIS</t>
  </si>
  <si>
    <t>09094607603</t>
  </si>
  <si>
    <t>1712824</t>
  </si>
  <si>
    <t>FRANCIELLE LAISSA SILVA FERNANDES</t>
  </si>
  <si>
    <t>14442831629</t>
  </si>
  <si>
    <t>6072</t>
  </si>
  <si>
    <t>SIRLENE LIMA COSTA DOMINGUES</t>
  </si>
  <si>
    <t>06429907600</t>
  </si>
  <si>
    <t>11345</t>
  </si>
  <si>
    <t>ANA PAULA DE OLIVEIRA COSTA</t>
  </si>
  <si>
    <t>09815982699</t>
  </si>
  <si>
    <t>78120</t>
  </si>
  <si>
    <t>TAIANNE FIORE SCHUMANN</t>
  </si>
  <si>
    <t>10889244685</t>
  </si>
  <si>
    <t>86685</t>
  </si>
  <si>
    <t>AMANDA DE ARAUJO ASSIS MARTINS</t>
  </si>
  <si>
    <t>11773760670</t>
  </si>
  <si>
    <t>63825</t>
  </si>
  <si>
    <t>MARILENE DE SOUSA MONTEIRO</t>
  </si>
  <si>
    <t>09217609650</t>
  </si>
  <si>
    <t>447130</t>
  </si>
  <si>
    <t>ROBERTO HILARIO FERREIRA FILHO</t>
  </si>
  <si>
    <t>10229504604</t>
  </si>
  <si>
    <t>65336</t>
  </si>
  <si>
    <t>DOUGLAS MARCUS SANTOS</t>
  </si>
  <si>
    <t>03646621664</t>
  </si>
  <si>
    <t>61161</t>
  </si>
  <si>
    <t>RODRIGO SILVA SIMAS</t>
  </si>
  <si>
    <t>08106098788</t>
  </si>
  <si>
    <t>SUPERVISOR</t>
  </si>
  <si>
    <t>SAUDE MENTAL</t>
  </si>
  <si>
    <t>36848</t>
  </si>
  <si>
    <t>DIEGO HENRIQUE ALVES DA PENHA</t>
  </si>
  <si>
    <t>12927592675</t>
  </si>
  <si>
    <t>1637177</t>
  </si>
  <si>
    <t>MARIA DO SOCORRO ALVES LEMOS</t>
  </si>
  <si>
    <t>09072985320</t>
  </si>
  <si>
    <t>12626</t>
  </si>
  <si>
    <t>THAISMAN GONCALVES DIAS PEREIRA</t>
  </si>
  <si>
    <t>11429412640</t>
  </si>
  <si>
    <t>521521</t>
  </si>
  <si>
    <t>JOAO VITOR SILVA ALMEIDA</t>
  </si>
  <si>
    <t>01927164680</t>
  </si>
  <si>
    <t>691684</t>
  </si>
  <si>
    <t>NATALIA RUBIA RODRIGUES SOUZA</t>
  </si>
  <si>
    <t>10526693606</t>
  </si>
  <si>
    <t>91373</t>
  </si>
  <si>
    <t>JULIANA LEMOS RABELO</t>
  </si>
  <si>
    <t>06513021618</t>
  </si>
  <si>
    <t>225862</t>
  </si>
  <si>
    <t>ROSALINA MARTINS TEIXEIRA</t>
  </si>
  <si>
    <t>52951430663</t>
  </si>
  <si>
    <t>4074</t>
  </si>
  <si>
    <t>DANIELA MARIA DINARDI ALVES PINTO</t>
  </si>
  <si>
    <t>56887370697</t>
  </si>
  <si>
    <t>ÁLCOOL E OUTRAS DROGAS</t>
  </si>
  <si>
    <t>1784-TO</t>
  </si>
  <si>
    <t>RENATA DE MAGALHAES QUEIROZ</t>
  </si>
  <si>
    <t>04179506670</t>
  </si>
  <si>
    <t>38071</t>
  </si>
  <si>
    <t>IVANILDE MOREIRA DE ALMEIDA</t>
  </si>
  <si>
    <t>93039409620</t>
  </si>
  <si>
    <t>243037</t>
  </si>
  <si>
    <t>ROSIMARY GODINHO DA SILVEIRA</t>
  </si>
  <si>
    <t>96040734604</t>
  </si>
  <si>
    <t>845129</t>
  </si>
  <si>
    <t>SHEILA EVANGELISTA PIRES</t>
  </si>
  <si>
    <t>04821794659</t>
  </si>
  <si>
    <t>859176</t>
  </si>
  <si>
    <t>ALINE GABRIELE RIBEIRO CERQUEIRA SANTOS</t>
  </si>
  <si>
    <t>08920574677</t>
  </si>
  <si>
    <t>13692</t>
  </si>
  <si>
    <t>DIENISAN SILVA DE CARVALHO</t>
  </si>
  <si>
    <t>07218963676</t>
  </si>
  <si>
    <t>388304</t>
  </si>
  <si>
    <t>TULIOLA ALMEIDA DE SOUZA LIMA</t>
  </si>
  <si>
    <t>06660107657</t>
  </si>
  <si>
    <t>SUPERVISOR - COORDENAÇÃO</t>
  </si>
  <si>
    <t>29875</t>
  </si>
  <si>
    <t>ALINE CAMPOS DE ALMEIDA</t>
  </si>
  <si>
    <t>05963432642</t>
  </si>
  <si>
    <t>14383</t>
  </si>
  <si>
    <t>ELAINE MARIA DE SOUZA MAURICIO</t>
  </si>
  <si>
    <t>06336788644</t>
  </si>
  <si>
    <t>396507</t>
  </si>
  <si>
    <t>FRANCISLENE DE SOUZA RIBEIRO</t>
  </si>
  <si>
    <t>13979677656</t>
  </si>
  <si>
    <t>1798907</t>
  </si>
  <si>
    <t>RAFAEL DA SILVA ROCHA</t>
  </si>
  <si>
    <t>08473130693</t>
  </si>
  <si>
    <t>1084537</t>
  </si>
  <si>
    <t>137929X</t>
  </si>
  <si>
    <t>LIDILENE XAVIER DE FARIA FREITAS</t>
  </si>
  <si>
    <t>06113679632</t>
  </si>
  <si>
    <t>024022803</t>
  </si>
  <si>
    <t>LUCIANA MACHADO CARVALHO</t>
  </si>
  <si>
    <t>11486762603</t>
  </si>
  <si>
    <t>FERNANDA ALVES DO NASCIMENTO</t>
  </si>
  <si>
    <t>01849605688</t>
  </si>
  <si>
    <t>730752</t>
  </si>
  <si>
    <t>137932X</t>
  </si>
  <si>
    <t>RAPHAELLA DIAS VILLA NOVA</t>
  </si>
  <si>
    <t>12354110600</t>
  </si>
  <si>
    <t>76363</t>
  </si>
  <si>
    <t>FABIANA RODRIGUES NASCIMENTO</t>
  </si>
  <si>
    <t>01592574688</t>
  </si>
  <si>
    <t>ERIKA DAYANA DE FRANCA LIMA FIDENCIO</t>
  </si>
  <si>
    <t>83885315572</t>
  </si>
  <si>
    <t>90663</t>
  </si>
  <si>
    <t>SARAH PROTE TAVARES DA CUNHA</t>
  </si>
  <si>
    <t>10556159624</t>
  </si>
  <si>
    <t>1194465</t>
  </si>
  <si>
    <t>SOLANGE RIBEIRO DE OLIVEIRA SALVIO</t>
  </si>
  <si>
    <t>97102369620</t>
  </si>
  <si>
    <t>866</t>
  </si>
  <si>
    <t>ALICE FERREIRA TOMAZ DE SOUZA</t>
  </si>
  <si>
    <t>02130255663</t>
  </si>
  <si>
    <t>91563</t>
  </si>
  <si>
    <t>ANA MARTA LOBOSQUE DE OLIVEIRA</t>
  </si>
  <si>
    <t>29367603649</t>
  </si>
  <si>
    <t>INFÂNCIA E ADOLESCÊNCIA</t>
  </si>
  <si>
    <t>13875</t>
  </si>
  <si>
    <t>BARBARA BALBINA DE JESUS OLIVEIRA</t>
  </si>
  <si>
    <t>01968205616</t>
  </si>
  <si>
    <t>1390767</t>
  </si>
  <si>
    <t>JESSICA MORAIS DE ALMEIDA MOURA</t>
  </si>
  <si>
    <t>12115031601</t>
  </si>
  <si>
    <t>06804</t>
  </si>
  <si>
    <t>KAREN FERREIRA DE SOUZA</t>
  </si>
  <si>
    <t>02174923637</t>
  </si>
  <si>
    <t>658291</t>
  </si>
  <si>
    <t>137946X</t>
  </si>
  <si>
    <t>LUIZA PINHEIRO E MOREIRA</t>
  </si>
  <si>
    <t>03229217675</t>
  </si>
  <si>
    <t>050359</t>
  </si>
  <si>
    <t>BRAYNER NATHAN SILVA SANTOS</t>
  </si>
  <si>
    <t>12446325629</t>
  </si>
  <si>
    <t>1494812</t>
  </si>
  <si>
    <t>JAQUELINE LIAL COSTA</t>
  </si>
  <si>
    <t>11243750669</t>
  </si>
  <si>
    <t>39238</t>
  </si>
  <si>
    <t>RICARDO ALVES PEREIRA</t>
  </si>
  <si>
    <t>67324614604</t>
  </si>
  <si>
    <t>KESSIA FERNANDA FERREIRA NUNES JACINTHO</t>
  </si>
  <si>
    <t>08119599616</t>
  </si>
  <si>
    <t>717068</t>
  </si>
  <si>
    <t>ALEXANDRE DA SILVA ANTONIO</t>
  </si>
  <si>
    <t>91526639653</t>
  </si>
  <si>
    <t>398542</t>
  </si>
  <si>
    <t>AMANDA WERNECK ANSALONI</t>
  </si>
  <si>
    <t>10060361646</t>
  </si>
  <si>
    <t>46662</t>
  </si>
  <si>
    <t>LEONARDO FERREIRA DA SILVA</t>
  </si>
  <si>
    <t>01591811600</t>
  </si>
  <si>
    <t>510944</t>
  </si>
  <si>
    <t>JOSILENE GONCALVES RODRIGUES</t>
  </si>
  <si>
    <t>00822970619</t>
  </si>
  <si>
    <t>JAILENE DOS SANTOS MENDONCA</t>
  </si>
  <si>
    <t>01095018531</t>
  </si>
  <si>
    <t>6509</t>
  </si>
  <si>
    <t>MAYRA DIAS DE OLIVEIRA</t>
  </si>
  <si>
    <t>11265356645</t>
  </si>
  <si>
    <t>1706434</t>
  </si>
  <si>
    <t>FRANCIELEN DE ALMEIDA</t>
  </si>
  <si>
    <t>34401703812</t>
  </si>
  <si>
    <t>63398</t>
  </si>
  <si>
    <t>DANIELE DAS GRACAS SILVA ROSA</t>
  </si>
  <si>
    <t>06596455645</t>
  </si>
  <si>
    <t>679829</t>
  </si>
  <si>
    <t>ROBERTO CARLOS AMANTINO</t>
  </si>
  <si>
    <t>95688153687</t>
  </si>
  <si>
    <t>137963X</t>
  </si>
  <si>
    <t>FRANCIELLE SANTANA SANTOS</t>
  </si>
  <si>
    <t>06299405686</t>
  </si>
  <si>
    <t>84119</t>
  </si>
  <si>
    <t>DILEIDE APARECIDA VIEGAS DA SILVA</t>
  </si>
  <si>
    <t>49591843615</t>
  </si>
  <si>
    <t>10384</t>
  </si>
  <si>
    <t>MARCELO DOS SANTOS VALE</t>
  </si>
  <si>
    <t>07047348697</t>
  </si>
  <si>
    <t>1648607</t>
  </si>
  <si>
    <t>RAQUEL ETRUSCO LUZ</t>
  </si>
  <si>
    <t>05255770680</t>
  </si>
  <si>
    <t>J.FLEX20HS.-2ª4ª5ª6ª/6,6,4,4HDIA</t>
  </si>
  <si>
    <t>8542-TO</t>
  </si>
  <si>
    <t>ELISA LUIZA VIANA DUARTE</t>
  </si>
  <si>
    <t>03224823640</t>
  </si>
  <si>
    <t>1168442</t>
  </si>
  <si>
    <t>NIVIA CRISTINA MOREIRA DOS SANTOS</t>
  </si>
  <si>
    <t>05424635636</t>
  </si>
  <si>
    <t>25079</t>
  </si>
  <si>
    <t>TALITA DRIELLE SILVA FERREIRA</t>
  </si>
  <si>
    <t>12752905661</t>
  </si>
  <si>
    <t>1521126</t>
  </si>
  <si>
    <t>MARLENE DE FATIMA CARVALHO</t>
  </si>
  <si>
    <t>69477868604</t>
  </si>
  <si>
    <t>382233</t>
  </si>
  <si>
    <t>JASMINY SANTOS DE ASSIS</t>
  </si>
  <si>
    <t>12150745658</t>
  </si>
  <si>
    <t>25276</t>
  </si>
  <si>
    <t>ISABELLA SOUZA DE CARVALHO</t>
  </si>
  <si>
    <t>15549567652</t>
  </si>
  <si>
    <t>137977X</t>
  </si>
  <si>
    <t>137980X</t>
  </si>
  <si>
    <t>CESAR WANDERLEY MATIAS</t>
  </si>
  <si>
    <t>04945240655</t>
  </si>
  <si>
    <t>GISELLE PIRES DOMINGOS</t>
  </si>
  <si>
    <t>05149260665</t>
  </si>
  <si>
    <t>86416</t>
  </si>
  <si>
    <t>EDNA APARECIDA DE SOUZA RASTE</t>
  </si>
  <si>
    <t>01168628660</t>
  </si>
  <si>
    <t>1234271</t>
  </si>
  <si>
    <t>ROSENILDE SOUSA SANTOS</t>
  </si>
  <si>
    <t>97135437691</t>
  </si>
  <si>
    <t>01256N</t>
  </si>
  <si>
    <t>THAIS FERREIRA DOS SANTOS BRAGA</t>
  </si>
  <si>
    <t>06436380671</t>
  </si>
  <si>
    <t>91714</t>
  </si>
  <si>
    <t>J.FLEX20HS.-2ª4ª5ª6ª/4,4,4,8HDIA</t>
  </si>
  <si>
    <t>137994X</t>
  </si>
  <si>
    <t>JAIRO TOMAZ RODRIGUES</t>
  </si>
  <si>
    <t>49982397672</t>
  </si>
  <si>
    <t>90740</t>
  </si>
  <si>
    <t>VALQUIRIA TEIXEIRA DINIZ</t>
  </si>
  <si>
    <t>00158988655</t>
  </si>
  <si>
    <t>11984T</t>
  </si>
  <si>
    <t>NATHALIA AGATHA PEDERSOLI ROCHA</t>
  </si>
  <si>
    <t>08530675622</t>
  </si>
  <si>
    <t>475219</t>
  </si>
  <si>
    <t>GABRIELA APARECIDA DA SILVA</t>
  </si>
  <si>
    <t>12331823669</t>
  </si>
  <si>
    <t>138000X</t>
  </si>
  <si>
    <t>LUCIANA CRISTINA CHAGAS JACINTO</t>
  </si>
  <si>
    <t>01384617671</t>
  </si>
  <si>
    <t>15793</t>
  </si>
  <si>
    <t>TANIA REGINA DE CARVALHO GONCALVES</t>
  </si>
  <si>
    <t>50077112687</t>
  </si>
  <si>
    <t>61922</t>
  </si>
  <si>
    <t>MARIA BERNADETH RIBEIRO VIEIRA</t>
  </si>
  <si>
    <t>64922200649</t>
  </si>
  <si>
    <t>517202</t>
  </si>
  <si>
    <t>MARCELA BELTRAN OLIVEIRA STOCHIERO</t>
  </si>
  <si>
    <t>15076567693</t>
  </si>
  <si>
    <t>91071</t>
  </si>
  <si>
    <t>SHEILA LUCIA DE FREITAS PINTO</t>
  </si>
  <si>
    <t>03575523690</t>
  </si>
  <si>
    <t>923241</t>
  </si>
  <si>
    <t>DEBORA ALMEIDA SANTOS</t>
  </si>
  <si>
    <t>11866909681</t>
  </si>
  <si>
    <t>586826</t>
  </si>
  <si>
    <t>GRAZIELE GONTIJO SILVA</t>
  </si>
  <si>
    <t>10093274610</t>
  </si>
  <si>
    <t>45064</t>
  </si>
  <si>
    <t>EVERALDO RODRIGUES DA SILVA JUNIOR</t>
  </si>
  <si>
    <t>01361879602</t>
  </si>
  <si>
    <t>316900</t>
  </si>
  <si>
    <t>FERNANDA BARBOSA RODRIGUES ARMENDANI</t>
  </si>
  <si>
    <t>01283060680</t>
  </si>
  <si>
    <t>1190571</t>
  </si>
  <si>
    <t>138014X</t>
  </si>
  <si>
    <t>ANDRE CHRISPIM</t>
  </si>
  <si>
    <t>09011532651</t>
  </si>
  <si>
    <t>19393</t>
  </si>
  <si>
    <t>MISLEINE PEREIRA DE OLIVEIRA DE SOUZA</t>
  </si>
  <si>
    <t>07280182682</t>
  </si>
  <si>
    <t>857157</t>
  </si>
  <si>
    <t>RONILDA DE ALMEIDA MORAES</t>
  </si>
  <si>
    <t>94161941668</t>
  </si>
  <si>
    <t>272193</t>
  </si>
  <si>
    <t>FERNANDA DIAS DE SOUZA</t>
  </si>
  <si>
    <t>05438637601</t>
  </si>
  <si>
    <t>15703</t>
  </si>
  <si>
    <t>SANDRELENE DE PAULA ELLER MOIA</t>
  </si>
  <si>
    <t>04045258655</t>
  </si>
  <si>
    <t>359350</t>
  </si>
  <si>
    <t>PERCILIANE MEIRELES RODRIGUES SANTOS</t>
  </si>
  <si>
    <t>07192187640</t>
  </si>
  <si>
    <t>1038931</t>
  </si>
  <si>
    <t>DAYANNE APARECIDA VIEIRA</t>
  </si>
  <si>
    <t>07600065630</t>
  </si>
  <si>
    <t>260371</t>
  </si>
  <si>
    <t>LUISA LOPES CARVALHO E SILVA</t>
  </si>
  <si>
    <t>13458662677</t>
  </si>
  <si>
    <t>1-FLEX 20H-2ª/4:30M-3ª/5M-5ª/4:30T-6ª/6M</t>
  </si>
  <si>
    <t>50797</t>
  </si>
  <si>
    <t>RICARDO FERREIRA BATISTA</t>
  </si>
  <si>
    <t>03071273622</t>
  </si>
  <si>
    <t>138028X</t>
  </si>
  <si>
    <t>ESMERLITE DA SILVA ANTONIO RAFAEL</t>
  </si>
  <si>
    <t>50224298615</t>
  </si>
  <si>
    <t>1526000</t>
  </si>
  <si>
    <t>LUIZA MARCIA FERREIRA DINIZ</t>
  </si>
  <si>
    <t>12412144680</t>
  </si>
  <si>
    <t>60280</t>
  </si>
  <si>
    <t>ANETE VITARELLI</t>
  </si>
  <si>
    <t>41978447604</t>
  </si>
  <si>
    <t>17284</t>
  </si>
  <si>
    <t>138062X</t>
  </si>
  <si>
    <t>LUIZA CONCEICAO ALMEIDA AMBROSIO</t>
  </si>
  <si>
    <t>01913149609</t>
  </si>
  <si>
    <t>RAFAELA FURTADO DE MENDONCA PICININ MARTINS</t>
  </si>
  <si>
    <t>14415014607</t>
  </si>
  <si>
    <t>91123</t>
  </si>
  <si>
    <t>ELAINE DOMINGOS DAMASCENO</t>
  </si>
  <si>
    <t>04584018626</t>
  </si>
  <si>
    <t>ANDREIA GOMES DOS REIS</t>
  </si>
  <si>
    <t>07481905622</t>
  </si>
  <si>
    <t>807317</t>
  </si>
  <si>
    <t>CRISTIANO GREGORIO AVELAR</t>
  </si>
  <si>
    <t>09457117603</t>
  </si>
  <si>
    <t>779514</t>
  </si>
  <si>
    <t>1-FLE 20H -2ª 3ª/5M - 4ª/6T - 5ª/4M</t>
  </si>
  <si>
    <t>EDSON JOSE ALVES</t>
  </si>
  <si>
    <t>04069207619</t>
  </si>
  <si>
    <t>66709</t>
  </si>
  <si>
    <t>CAROLINA MOSCOVITCH MENESES</t>
  </si>
  <si>
    <t>11468018663</t>
  </si>
  <si>
    <t>81854</t>
  </si>
  <si>
    <t>MARILENE PEREIRA</t>
  </si>
  <si>
    <t>46975560625</t>
  </si>
  <si>
    <t>1118510</t>
  </si>
  <si>
    <t>ANDREIA ELIZA DE SOUZA</t>
  </si>
  <si>
    <t>03249721646</t>
  </si>
  <si>
    <t>585786</t>
  </si>
  <si>
    <t>ANA TEREZA MEDRADO CORREIA</t>
  </si>
  <si>
    <t>07886778618</t>
  </si>
  <si>
    <t>267761</t>
  </si>
  <si>
    <t>HERNANI LUIS CHEVREUX OLIVEIRA COELHO DIAS</t>
  </si>
  <si>
    <t>01486107656</t>
  </si>
  <si>
    <t>40274</t>
  </si>
  <si>
    <t>BARBARA MENDES CASTELAR</t>
  </si>
  <si>
    <t>13626565777</t>
  </si>
  <si>
    <t>71971</t>
  </si>
  <si>
    <t>THATIANY PHAOLA MORAES E SILVA</t>
  </si>
  <si>
    <t>01398257621</t>
  </si>
  <si>
    <t>7401</t>
  </si>
  <si>
    <t>JACQUELINE DA SILVA BONFIM EVANGELISTA</t>
  </si>
  <si>
    <t>05487121664</t>
  </si>
  <si>
    <t>1483464</t>
  </si>
  <si>
    <t>CLARIANA CONTARINI SOUZA</t>
  </si>
  <si>
    <t>11668743620</t>
  </si>
  <si>
    <t>80275</t>
  </si>
  <si>
    <t>ANGELA FRANCISCA SOARES DE AGUIAR</t>
  </si>
  <si>
    <t>73262854620</t>
  </si>
  <si>
    <t>1295184</t>
  </si>
  <si>
    <t>BRENDA BHERING ANDRADE</t>
  </si>
  <si>
    <t>12020891603</t>
  </si>
  <si>
    <t>85947</t>
  </si>
  <si>
    <t>ANA CLARA BARROS DOS SANTOS</t>
  </si>
  <si>
    <t>12027904611</t>
  </si>
  <si>
    <t>614771</t>
  </si>
  <si>
    <t>JORDANA AFONSO DIAS</t>
  </si>
  <si>
    <t>05905784647</t>
  </si>
  <si>
    <t>73189</t>
  </si>
  <si>
    <t>BARBARA MICHELLE LEMOS LIMA COSTA</t>
  </si>
  <si>
    <t>08047248650</t>
  </si>
  <si>
    <t>30111</t>
  </si>
  <si>
    <t>BRUNO MOREIRA DA SILVA</t>
  </si>
  <si>
    <t>08417494693</t>
  </si>
  <si>
    <t>45796</t>
  </si>
  <si>
    <t>ANDERSON BRITO PEREIRA</t>
  </si>
  <si>
    <t>12715076681</t>
  </si>
  <si>
    <t>1393980</t>
  </si>
  <si>
    <t>138093X</t>
  </si>
  <si>
    <t>ROSEANE FONSECA PRADO DE SOUSA</t>
  </si>
  <si>
    <t>93316372687</t>
  </si>
  <si>
    <t>1224507</t>
  </si>
  <si>
    <t>MARIA RITA DE CASSIA MADEIRA</t>
  </si>
  <si>
    <t>57356696649</t>
  </si>
  <si>
    <t>029301</t>
  </si>
  <si>
    <t>GLEICIELLE LARANJEIRA RIBEIRO</t>
  </si>
  <si>
    <t>10394347625</t>
  </si>
  <si>
    <t>1042155</t>
  </si>
  <si>
    <t>SIRLENE DE OLIVEIRA COSTA</t>
  </si>
  <si>
    <t>02999193661</t>
  </si>
  <si>
    <t>175494</t>
  </si>
  <si>
    <t>GLEICE KELEN DIAS DOS SANTOS</t>
  </si>
  <si>
    <t>09611981686</t>
  </si>
  <si>
    <t>60584</t>
  </si>
  <si>
    <t>LUAN RODRIGUES VIEIRA</t>
  </si>
  <si>
    <t>01900612607</t>
  </si>
  <si>
    <t>55792</t>
  </si>
  <si>
    <t>LUCAS EDUARDO SOUZA ASSUNCAO LOPES</t>
  </si>
  <si>
    <t>11161596607</t>
  </si>
  <si>
    <t>50260</t>
  </si>
  <si>
    <t>MONICA APARECIDA FIRMINO BARBOSA FERREIRA DE ASSIS</t>
  </si>
  <si>
    <t>03665203694</t>
  </si>
  <si>
    <t>1547846</t>
  </si>
  <si>
    <t>BRENDA ALICE MARTINS ANDRADE</t>
  </si>
  <si>
    <t>12919800671</t>
  </si>
  <si>
    <t>532695</t>
  </si>
  <si>
    <t>JOSELMA GRAZIELA CAPRUNI CORREA</t>
  </si>
  <si>
    <t>06367115609</t>
  </si>
  <si>
    <t>505761</t>
  </si>
  <si>
    <t>138112X</t>
  </si>
  <si>
    <t>POLYANA MARTINS DE SOUZA</t>
  </si>
  <si>
    <t>08026132688</t>
  </si>
  <si>
    <t>1063473</t>
  </si>
  <si>
    <t>PAOLA BIANCA DE MATOS GOMES BARBOSA</t>
  </si>
  <si>
    <t>09386776677</t>
  </si>
  <si>
    <t>615305</t>
  </si>
  <si>
    <t>MARIA SONIA NAVARRO ARAYA</t>
  </si>
  <si>
    <t>18580483204</t>
  </si>
  <si>
    <t>02419927</t>
  </si>
  <si>
    <t>KEYLLA LOMES BIANCO OTTONE</t>
  </si>
  <si>
    <t>06596295699</t>
  </si>
  <si>
    <t>9059</t>
  </si>
  <si>
    <t>DIOGO PIERAZZOLI DE OLIVEIRA</t>
  </si>
  <si>
    <t>13058958609</t>
  </si>
  <si>
    <t>1161721</t>
  </si>
  <si>
    <t>ROBERTO CESAR SILVA</t>
  </si>
  <si>
    <t>01187426636</t>
  </si>
  <si>
    <t>709870</t>
  </si>
  <si>
    <t>TAUANE DOS SANTOS ALVES</t>
  </si>
  <si>
    <t>01940639689</t>
  </si>
  <si>
    <t>7436</t>
  </si>
  <si>
    <t>LUSNEIDE ALVES ROSA</t>
  </si>
  <si>
    <t>97998583649</t>
  </si>
  <si>
    <t>347067</t>
  </si>
  <si>
    <t>138126X</t>
  </si>
  <si>
    <t>MARIA LUIZA CANDIDO ELIAS</t>
  </si>
  <si>
    <t>11917994680</t>
  </si>
  <si>
    <t>90879</t>
  </si>
  <si>
    <t>NAYARA DE SOUSA LUCENA</t>
  </si>
  <si>
    <t>03105095136</t>
  </si>
  <si>
    <t>91857</t>
  </si>
  <si>
    <t>ALINE CAROLINA PERPETUO RIBEIRO</t>
  </si>
  <si>
    <t>10845417690</t>
  </si>
  <si>
    <t>665088</t>
  </si>
  <si>
    <t>SALMA ELISA ATTONI</t>
  </si>
  <si>
    <t>09049913695</t>
  </si>
  <si>
    <t>263365</t>
  </si>
  <si>
    <t>MARILIA RAQUEL LUZ DA COSTA</t>
  </si>
  <si>
    <t>06747911695</t>
  </si>
  <si>
    <t>1597115</t>
  </si>
  <si>
    <t>DANIELA ERLE SANTOS CARDOZO</t>
  </si>
  <si>
    <t>12198693682</t>
  </si>
  <si>
    <t>1442070</t>
  </si>
  <si>
    <t>ANDREZA PEREIRA DE LIMA</t>
  </si>
  <si>
    <t>08122971644</t>
  </si>
  <si>
    <t>687691</t>
  </si>
  <si>
    <t>DEBORA HELENA PINTO CANDIDO</t>
  </si>
  <si>
    <t>08638821611</t>
  </si>
  <si>
    <t>FERNANDA HELENA MENEZES SILVA DE FREITAS</t>
  </si>
  <si>
    <t>14288366674</t>
  </si>
  <si>
    <t>660622</t>
  </si>
  <si>
    <t>RAFAELLA XAVIER PIETRA</t>
  </si>
  <si>
    <t>05522378689</t>
  </si>
  <si>
    <t>68343</t>
  </si>
  <si>
    <t>138143X</t>
  </si>
  <si>
    <t>FABRICIA DE OLIVEIRA MARTINS</t>
  </si>
  <si>
    <t>04824185670</t>
  </si>
  <si>
    <t>487503</t>
  </si>
  <si>
    <t>SANDRA LUCIA GONCALVES SOUZA</t>
  </si>
  <si>
    <t>73035009600</t>
  </si>
  <si>
    <t>26699</t>
  </si>
  <si>
    <t>MEIRE TEOFILA DE SEIXAS</t>
  </si>
  <si>
    <t>55592090668</t>
  </si>
  <si>
    <t>1648209</t>
  </si>
  <si>
    <t>CHRISTIAN PEREIRA ANTONIO</t>
  </si>
  <si>
    <t>11799002608</t>
  </si>
  <si>
    <t>83925</t>
  </si>
  <si>
    <t>ADRIANA SOARES DE OLIVEIRA</t>
  </si>
  <si>
    <t>00043075690</t>
  </si>
  <si>
    <t>553925</t>
  </si>
  <si>
    <t>LANNA ELISA FURTADO OLIVEIRA</t>
  </si>
  <si>
    <t>08118109682</t>
  </si>
  <si>
    <t>62483</t>
  </si>
  <si>
    <t>SCHIRLEY LUIZA DA SILVA</t>
  </si>
  <si>
    <t>83960260687</t>
  </si>
  <si>
    <t>1793189</t>
  </si>
  <si>
    <t>RAFAELA RODRIGUES DA SILVA</t>
  </si>
  <si>
    <t>11791026656</t>
  </si>
  <si>
    <t>1453107</t>
  </si>
  <si>
    <t>MESSIAS PRADO CARDOSO</t>
  </si>
  <si>
    <t>06421570658</t>
  </si>
  <si>
    <t>394205</t>
  </si>
  <si>
    <t>138157X</t>
  </si>
  <si>
    <t>MARIA CAROLINA BARBOSA COSTA</t>
  </si>
  <si>
    <t>11113409606</t>
  </si>
  <si>
    <t>87731</t>
  </si>
  <si>
    <t>MARESSA DIAS AMORIM GODOY</t>
  </si>
  <si>
    <t>10123360692</t>
  </si>
  <si>
    <t>392785</t>
  </si>
  <si>
    <t>JULIA KAROLINA VIEIRA LOPES</t>
  </si>
  <si>
    <t>11639382623</t>
  </si>
  <si>
    <t>1547797</t>
  </si>
  <si>
    <t>RACHEL ALBERGARIA DE CASTRO MAGALHAES</t>
  </si>
  <si>
    <t>10784619611</t>
  </si>
  <si>
    <t>83872</t>
  </si>
  <si>
    <t>DARLAN VINICIUS MENEZES FERREIRA</t>
  </si>
  <si>
    <t>01533468680</t>
  </si>
  <si>
    <t>1187155</t>
  </si>
  <si>
    <t>LILIA ROSA DE OLIVEIRA</t>
  </si>
  <si>
    <t>95476792600</t>
  </si>
  <si>
    <t>138174X</t>
  </si>
  <si>
    <t>THAINARA DE SOUZA RAMOS</t>
  </si>
  <si>
    <t>01495736695</t>
  </si>
  <si>
    <t>413925</t>
  </si>
  <si>
    <t>CARLA CIBELE ROSA DE SOUZA</t>
  </si>
  <si>
    <t>03995414621</t>
  </si>
  <si>
    <t>192545</t>
  </si>
  <si>
    <t>SIMONELLY FIGUEIREDO DA SILVA</t>
  </si>
  <si>
    <t>05782480696</t>
  </si>
  <si>
    <t>48661</t>
  </si>
  <si>
    <t>MARCELA LANNA SOARES</t>
  </si>
  <si>
    <t>06714818602</t>
  </si>
  <si>
    <t>448021</t>
  </si>
  <si>
    <t>GABRIELLE CRISTINA MOREIRA FONSECA</t>
  </si>
  <si>
    <t>02324694662</t>
  </si>
  <si>
    <t>1616712</t>
  </si>
  <si>
    <t>JOMAR BATISTA GAVIAO DE CARVALHO</t>
  </si>
  <si>
    <t>04767590647</t>
  </si>
  <si>
    <t>69402</t>
  </si>
  <si>
    <t>GERALDA TATHIANY DOS SANTOS SOARES</t>
  </si>
  <si>
    <t>10037034618</t>
  </si>
  <si>
    <t>138188X</t>
  </si>
  <si>
    <t>ANA PAULA LOPES ARAUJO</t>
  </si>
  <si>
    <t>10377136646</t>
  </si>
  <si>
    <t>50010</t>
  </si>
  <si>
    <t>ADRIANA CRISTINA GOMES</t>
  </si>
  <si>
    <t>63931478653</t>
  </si>
  <si>
    <t>648558</t>
  </si>
  <si>
    <t>138191X</t>
  </si>
  <si>
    <t>ALINE CRISTIANE ALVES BATISTA</t>
  </si>
  <si>
    <t>10865869642</t>
  </si>
  <si>
    <t>849279</t>
  </si>
  <si>
    <t>MARILENE GONCALVES DE SOUZA</t>
  </si>
  <si>
    <t>62741721653</t>
  </si>
  <si>
    <t>02406711</t>
  </si>
  <si>
    <t>JOAO ROBERTO FARIAS DE SOUZA</t>
  </si>
  <si>
    <t>12150356678</t>
  </si>
  <si>
    <t>90108</t>
  </si>
  <si>
    <t>IARA MOREIRA CASTRO</t>
  </si>
  <si>
    <t>10976948605</t>
  </si>
  <si>
    <t>78539</t>
  </si>
  <si>
    <t>NAIARA FERNANDA PINHEIRO FRANCISCO</t>
  </si>
  <si>
    <t>10207124655</t>
  </si>
  <si>
    <t>1718953</t>
  </si>
  <si>
    <t>LUIZA GARCIA BRAGA</t>
  </si>
  <si>
    <t>12899145673</t>
  </si>
  <si>
    <t>601698</t>
  </si>
  <si>
    <t>ANA CLAUDIA CONCEICAO ROCHA</t>
  </si>
  <si>
    <t>92595880578</t>
  </si>
  <si>
    <t>91064</t>
  </si>
  <si>
    <t>BARBARA FERNANDES RIBEIRO CAMPOS</t>
  </si>
  <si>
    <t>11884308660</t>
  </si>
  <si>
    <t>42294</t>
  </si>
  <si>
    <t>VANDA RENATA OLIVEIRA CAETANO</t>
  </si>
  <si>
    <t>01350532690</t>
  </si>
  <si>
    <t>4362</t>
  </si>
  <si>
    <t>JOELMA NUNES ALVES LEITE</t>
  </si>
  <si>
    <t>58254803404</t>
  </si>
  <si>
    <t>1327810</t>
  </si>
  <si>
    <t>LORENA CRISTINA APARECIDA TEIXEIRA</t>
  </si>
  <si>
    <t>01362079600</t>
  </si>
  <si>
    <t>478591</t>
  </si>
  <si>
    <t>CRISTINA IGNACIA JANUARIO</t>
  </si>
  <si>
    <t>06979247697</t>
  </si>
  <si>
    <t>8794</t>
  </si>
  <si>
    <t>138207X</t>
  </si>
  <si>
    <t>SANDRA DE CASSIA SANTIAGO LOPES FARIAS</t>
  </si>
  <si>
    <t>67341683600</t>
  </si>
  <si>
    <t>1804457</t>
  </si>
  <si>
    <t>MARCO ANTONIO BASBAUM</t>
  </si>
  <si>
    <t>50925954772</t>
  </si>
  <si>
    <t>13622</t>
  </si>
  <si>
    <t>ELAINE CRISTINA BERNARDES FREIRE</t>
  </si>
  <si>
    <t>07575512624</t>
  </si>
  <si>
    <t>1614077</t>
  </si>
  <si>
    <t>RAQUEL CUNHA LARA</t>
  </si>
  <si>
    <t>07765073621</t>
  </si>
  <si>
    <t>26893</t>
  </si>
  <si>
    <t>KARINA CLAUDINO EUSTAQUIO</t>
  </si>
  <si>
    <t>11042131686</t>
  </si>
  <si>
    <t>1505269</t>
  </si>
  <si>
    <t>ADRIANA FLAVIA MIRANDA</t>
  </si>
  <si>
    <t>97762300678</t>
  </si>
  <si>
    <t>185062</t>
  </si>
  <si>
    <t>ELSEMARA SILVEIRA ALIPIO COSTA</t>
  </si>
  <si>
    <t>04034374667</t>
  </si>
  <si>
    <t>1-FLEX 20H -2ª/6M -4ª/6T -5ª/4T -6ª/4M</t>
  </si>
  <si>
    <t>20261</t>
  </si>
  <si>
    <t>FLAVIA SANTOS DELGADO SILVA</t>
  </si>
  <si>
    <t>11243593628</t>
  </si>
  <si>
    <t>40633</t>
  </si>
  <si>
    <t>GISELE SANTOS GONCALVES</t>
  </si>
  <si>
    <t>03226228676</t>
  </si>
  <si>
    <t>12576</t>
  </si>
  <si>
    <t>ANA PAULA RINCO VIEIRA</t>
  </si>
  <si>
    <t>01661322689</t>
  </si>
  <si>
    <t>1539042</t>
  </si>
  <si>
    <t>JUNIA DARK VIEIRA LELIS LIGORIO</t>
  </si>
  <si>
    <t>03613336685</t>
  </si>
  <si>
    <t>J.FLEX20HS.-2ª4ª6ª/4HM-3ª5ª/4HT</t>
  </si>
  <si>
    <t>14135</t>
  </si>
  <si>
    <t>SORAIA DE OLIVEIRA DA SILVA</t>
  </si>
  <si>
    <t>93457537615</t>
  </si>
  <si>
    <t>248899</t>
  </si>
  <si>
    <t>138224X</t>
  </si>
  <si>
    <t>ROMULO CESAR RODARTE ELIAS</t>
  </si>
  <si>
    <t>05187533606</t>
  </si>
  <si>
    <t>1-FLEX 20H - 2ª5ª/5M - 3ª/4T - 6ª/6T</t>
  </si>
  <si>
    <t>9343 TO</t>
  </si>
  <si>
    <t>VITORIA SOUZA SILVA LOIOLA</t>
  </si>
  <si>
    <t>13253324613</t>
  </si>
  <si>
    <t>22471 TO</t>
  </si>
  <si>
    <t>SILVANA APARECIDA RIBEIRO</t>
  </si>
  <si>
    <t>87232006691</t>
  </si>
  <si>
    <t>1807471</t>
  </si>
  <si>
    <t>KARINE CALDEIRA SOARES SANTOS</t>
  </si>
  <si>
    <t>05251595689</t>
  </si>
  <si>
    <t>6780</t>
  </si>
  <si>
    <t>CAROLINE FELIZARDO ARAUJO</t>
  </si>
  <si>
    <t>11247044696</t>
  </si>
  <si>
    <t>84690</t>
  </si>
  <si>
    <t>MICHELLE MARIA DE SOUZA CARNEIRO</t>
  </si>
  <si>
    <t>05862181652</t>
  </si>
  <si>
    <t>02419932</t>
  </si>
  <si>
    <t>EDNEIVA SILVA DA CRUZ</t>
  </si>
  <si>
    <t>07446911689</t>
  </si>
  <si>
    <t>695019</t>
  </si>
  <si>
    <t>JOAO VICTOR SOARES ASSUNCAO</t>
  </si>
  <si>
    <t>01919569618</t>
  </si>
  <si>
    <t>83861</t>
  </si>
  <si>
    <t>138238X</t>
  </si>
  <si>
    <t>VICTOR CESAR DOS SANTOS CHAVES</t>
  </si>
  <si>
    <t>11817931652</t>
  </si>
  <si>
    <t>966924</t>
  </si>
  <si>
    <t>NEIDE MARIA DIAS MONTEIRO</t>
  </si>
  <si>
    <t>84679948604</t>
  </si>
  <si>
    <t>1585293</t>
  </si>
  <si>
    <t>JOSIANE APARECIDA DE MAGALHAES ALMEIDA SANTOS</t>
  </si>
  <si>
    <t>04915260674</t>
  </si>
  <si>
    <t>6663</t>
  </si>
  <si>
    <t>138241X</t>
  </si>
  <si>
    <t>KELLY CRISTINA DE SOUZA</t>
  </si>
  <si>
    <t>08770918627</t>
  </si>
  <si>
    <t>14410 T</t>
  </si>
  <si>
    <t>VITOR BERNARDES ROSSI</t>
  </si>
  <si>
    <t>13835671669</t>
  </si>
  <si>
    <t>90119</t>
  </si>
  <si>
    <t>ERIKA APARECIDA OLIVEIRA DE MENEZES RIBEIRO</t>
  </si>
  <si>
    <t>07956257662</t>
  </si>
  <si>
    <t>1094993</t>
  </si>
  <si>
    <t>TANIA DE CASTRO MATOS</t>
  </si>
  <si>
    <t>80789196620</t>
  </si>
  <si>
    <t>DEBORA CRISTINA REZENDE DA SILVA SANTOS</t>
  </si>
  <si>
    <t>07955829603</t>
  </si>
  <si>
    <t>1653510</t>
  </si>
  <si>
    <t>MARTA SIRLEI PEREIRA</t>
  </si>
  <si>
    <t>00123152658</t>
  </si>
  <si>
    <t>394886</t>
  </si>
  <si>
    <t>CLAUDIANE CLAUDINA DE SOUZA</t>
  </si>
  <si>
    <t>08176735639</t>
  </si>
  <si>
    <t>1807762</t>
  </si>
  <si>
    <t>SHEILA NATALIA FERREIRA</t>
  </si>
  <si>
    <t>03616427681</t>
  </si>
  <si>
    <t>1737052</t>
  </si>
  <si>
    <t>NEIDIMAR RODRIGUES DE AMORIM</t>
  </si>
  <si>
    <t>87949130644</t>
  </si>
  <si>
    <t>920954</t>
  </si>
  <si>
    <t>DEBORAH DA SILVA CUNHA SANTOS</t>
  </si>
  <si>
    <t>13523479622</t>
  </si>
  <si>
    <t>559742</t>
  </si>
  <si>
    <t>RUBIA CRISTINA DA SILVA</t>
  </si>
  <si>
    <t>12433050618</t>
  </si>
  <si>
    <t>1220005</t>
  </si>
  <si>
    <t>VERLAINE PEREIRA DOS SANTOS</t>
  </si>
  <si>
    <t>11216427640</t>
  </si>
  <si>
    <t>1478064</t>
  </si>
  <si>
    <t>MARA LAISA PEREIRA</t>
  </si>
  <si>
    <t>11995121681</t>
  </si>
  <si>
    <t>1615209</t>
  </si>
  <si>
    <t>TAINA RAGNI RIBEIRO VAZ</t>
  </si>
  <si>
    <t>09336429620</t>
  </si>
  <si>
    <t>68966</t>
  </si>
  <si>
    <t>SCARLATT ROSE ABREU SOUZA</t>
  </si>
  <si>
    <t>11387509640</t>
  </si>
  <si>
    <t>6740</t>
  </si>
  <si>
    <t>138269X</t>
  </si>
  <si>
    <t>LUCIANA RESENDE BOAVENTURA</t>
  </si>
  <si>
    <t>01574775170</t>
  </si>
  <si>
    <t>65090</t>
  </si>
  <si>
    <t>LARISSA MARTINS RESENDE</t>
  </si>
  <si>
    <t>14374550690</t>
  </si>
  <si>
    <t>1288938</t>
  </si>
  <si>
    <t>ROSANGELA GOMES DE OLIVEIRA MARTINS</t>
  </si>
  <si>
    <t>68186711600</t>
  </si>
  <si>
    <t>18640</t>
  </si>
  <si>
    <t>138272X</t>
  </si>
  <si>
    <t>QEZIA CRISTINA FONSECA DE JESUS</t>
  </si>
  <si>
    <t>84379430510</t>
  </si>
  <si>
    <t>76050</t>
  </si>
  <si>
    <t>LUCAS ALVES BARROSO</t>
  </si>
  <si>
    <t>09841993651</t>
  </si>
  <si>
    <t>73040</t>
  </si>
  <si>
    <t>BARBARA MENDES BRANDAO VELOSO</t>
  </si>
  <si>
    <t>10494315610</t>
  </si>
  <si>
    <t>72742</t>
  </si>
  <si>
    <t>RENATA GONZAGA DA SILVA</t>
  </si>
  <si>
    <t>10620906677</t>
  </si>
  <si>
    <t>GERENCIA DE OPERACOES DE CAMPO</t>
  </si>
  <si>
    <t>ANDREIA CRISTINA DE ALMEIDA</t>
  </si>
  <si>
    <t>00537523685</t>
  </si>
  <si>
    <t>355059</t>
  </si>
  <si>
    <t>ARTUR PINHEIRO DE SENA</t>
  </si>
  <si>
    <t>11274673607</t>
  </si>
  <si>
    <t>81842</t>
  </si>
  <si>
    <t>VANUSA SEBASTIANA DA SILVA VENTURA</t>
  </si>
  <si>
    <t>04139331640</t>
  </si>
  <si>
    <t>24021709</t>
  </si>
  <si>
    <t>MICHELLE CONCEICAO MARTINS VIEIRA</t>
  </si>
  <si>
    <t>07458790636</t>
  </si>
  <si>
    <t>1728190</t>
  </si>
  <si>
    <t>GISELLE MARQUES MARTINS</t>
  </si>
  <si>
    <t>12984197607</t>
  </si>
  <si>
    <t>13167</t>
  </si>
  <si>
    <t>ARYANE QUITERIA NOGUEIRA</t>
  </si>
  <si>
    <t>05611566626</t>
  </si>
  <si>
    <t>242770</t>
  </si>
  <si>
    <t>VERONICA SILVA FRANCA</t>
  </si>
  <si>
    <t>12671024703</t>
  </si>
  <si>
    <t>1743723</t>
  </si>
  <si>
    <t>CAMILA ELLEM NEVES</t>
  </si>
  <si>
    <t>08118320669</t>
  </si>
  <si>
    <t>5925</t>
  </si>
  <si>
    <t xml:space="preserve">JOSIANE APARECIDA DO CARMO </t>
  </si>
  <si>
    <t>07989125617</t>
  </si>
  <si>
    <t>565927</t>
  </si>
  <si>
    <t>PAULA EMANUELLE REZENDE SILVA ARAUJO</t>
  </si>
  <si>
    <t>08137508651</t>
  </si>
  <si>
    <t>17725</t>
  </si>
  <si>
    <t>ROSIRENE DA MOTA SOUZA</t>
  </si>
  <si>
    <t>04828252606</t>
  </si>
  <si>
    <t>304727</t>
  </si>
  <si>
    <t>THAIS FERNANDA GOMES</t>
  </si>
  <si>
    <t>10127103600</t>
  </si>
  <si>
    <t>733926</t>
  </si>
  <si>
    <t>CAMILA PAOLA BATISTA MARIA SENA</t>
  </si>
  <si>
    <t>06028221651</t>
  </si>
  <si>
    <t>361375</t>
  </si>
  <si>
    <t>BRAULIO PEDRA LEMOS</t>
  </si>
  <si>
    <t>05269287609</t>
  </si>
  <si>
    <t>50790</t>
  </si>
  <si>
    <t>ANA PAULA CARDOSO</t>
  </si>
  <si>
    <t>03964379662</t>
  </si>
  <si>
    <t>239963</t>
  </si>
  <si>
    <t>FERNANDA DE CASSIA ROCHA KADDOURA</t>
  </si>
  <si>
    <t>03538935602</t>
  </si>
  <si>
    <t>52272</t>
  </si>
  <si>
    <t>138305X</t>
  </si>
  <si>
    <t>NICHOLAS ALMEIDA SA</t>
  </si>
  <si>
    <t>11441031693</t>
  </si>
  <si>
    <t>83115</t>
  </si>
  <si>
    <t>CARLA MEIRELES PAIXAO DA SILVA</t>
  </si>
  <si>
    <t>09517899610</t>
  </si>
  <si>
    <t>1727582</t>
  </si>
  <si>
    <t>FABIANA MARIA GONCALVES ROCHA</t>
  </si>
  <si>
    <t>05485321682</t>
  </si>
  <si>
    <t>172403</t>
  </si>
  <si>
    <t>MARIA AUXILIADORA VIEIRA</t>
  </si>
  <si>
    <t>95390170687</t>
  </si>
  <si>
    <t>434611</t>
  </si>
  <si>
    <t>KARINA DE FREITAS RODRIGUES</t>
  </si>
  <si>
    <t>12529014612</t>
  </si>
  <si>
    <t>NORRANY GOMES DE ALMEIDA</t>
  </si>
  <si>
    <t>12115524624</t>
  </si>
  <si>
    <t>1803905</t>
  </si>
  <si>
    <t>GABRIELLE LUIZA SILVA SANTOS</t>
  </si>
  <si>
    <t>14264394660</t>
  </si>
  <si>
    <t>7372</t>
  </si>
  <si>
    <t>ALINE CORDEIRO DE MIRANDA</t>
  </si>
  <si>
    <t>07306863614</t>
  </si>
  <si>
    <t>85571</t>
  </si>
  <si>
    <t>BARBARA JESSICA DE MELO CEZAR DIAS</t>
  </si>
  <si>
    <t>10933598629</t>
  </si>
  <si>
    <t>541203</t>
  </si>
  <si>
    <t>FERNANDA CRISTINA FERREIRA DUARTE</t>
  </si>
  <si>
    <t>06447351635</t>
  </si>
  <si>
    <t>340571</t>
  </si>
  <si>
    <t>138319X</t>
  </si>
  <si>
    <t>PAMELA ALMEIDINAS VITOR</t>
  </si>
  <si>
    <t>02164683617</t>
  </si>
  <si>
    <t>1514536</t>
  </si>
  <si>
    <t>PATRICIA BATISTA DE JESUS</t>
  </si>
  <si>
    <t>07731712664</t>
  </si>
  <si>
    <t>447909</t>
  </si>
  <si>
    <t>LILIANE APARECIDA ROSA COELHO DE OLIVEIRA</t>
  </si>
  <si>
    <t>04125618674</t>
  </si>
  <si>
    <t>1377645</t>
  </si>
  <si>
    <t>CRISTINA DE ALMEIDA CRUZ</t>
  </si>
  <si>
    <t>04408397695</t>
  </si>
  <si>
    <t>495454</t>
  </si>
  <si>
    <t>PAULA COSTA MACHADO</t>
  </si>
  <si>
    <t>13056681626</t>
  </si>
  <si>
    <t>84212</t>
  </si>
  <si>
    <t>ELISA DE MATOS SILVA LIMA</t>
  </si>
  <si>
    <t>04519340675</t>
  </si>
  <si>
    <t>INGRID SKARLLET DA SILVA COSTA</t>
  </si>
  <si>
    <t>12009875605</t>
  </si>
  <si>
    <t>1136008</t>
  </si>
  <si>
    <t>RENATA TEIXEIRA DE MELO DINIZ</t>
  </si>
  <si>
    <t>09255182633</t>
  </si>
  <si>
    <t>83742</t>
  </si>
  <si>
    <t>BRENDA MATOS DE OLIVEIRA</t>
  </si>
  <si>
    <t>13348811627</t>
  </si>
  <si>
    <t>1459509</t>
  </si>
  <si>
    <t>ELIANE GUIMARAES</t>
  </si>
  <si>
    <t>00055519601</t>
  </si>
  <si>
    <t>836334</t>
  </si>
  <si>
    <t>SHEILLA DA SILVA LIMA</t>
  </si>
  <si>
    <t>05919060662</t>
  </si>
  <si>
    <t>6463</t>
  </si>
  <si>
    <t>138336X</t>
  </si>
  <si>
    <t>AMANDA CANDIDO MONTEIRO</t>
  </si>
  <si>
    <t>11688194665</t>
  </si>
  <si>
    <t>81532</t>
  </si>
  <si>
    <t>LUCIENE APARECIDA DE CASTRO ROCHA</t>
  </si>
  <si>
    <t>04650043697</t>
  </si>
  <si>
    <t>834885</t>
  </si>
  <si>
    <t>RENATA DE JESUS PEREIRA NICACIO</t>
  </si>
  <si>
    <t>05610669650</t>
  </si>
  <si>
    <t>1653500</t>
  </si>
  <si>
    <t>CIBELE CRISTINA DE OLIVEIRA</t>
  </si>
  <si>
    <t>04345086671</t>
  </si>
  <si>
    <t>1771460</t>
  </si>
  <si>
    <t>NATALY TREVENZOLI RODRIGUES</t>
  </si>
  <si>
    <t>05981607602</t>
  </si>
  <si>
    <t>421954</t>
  </si>
  <si>
    <t>CAROLINA FIRMINA LOPES</t>
  </si>
  <si>
    <t>12170167676</t>
  </si>
  <si>
    <t>1202761</t>
  </si>
  <si>
    <t>ANA CAROLINA SOUZA DUARTE</t>
  </si>
  <si>
    <t>12880500621</t>
  </si>
  <si>
    <t>92078</t>
  </si>
  <si>
    <t>SONIA MARIA GUEDES RENDEIRO</t>
  </si>
  <si>
    <t>80720919720</t>
  </si>
  <si>
    <t>2415083</t>
  </si>
  <si>
    <t>KAIZA VITORIA ASSIS SANTANA</t>
  </si>
  <si>
    <t>14175713654</t>
  </si>
  <si>
    <t>1672507</t>
  </si>
  <si>
    <t xml:space="preserve">VINICIUS GEOVANI DIAS ALMEIDA </t>
  </si>
  <si>
    <t>02154118623</t>
  </si>
  <si>
    <t>KITTARO OITTAVO MOREIRA TEIXEIRA DA LUZ</t>
  </si>
  <si>
    <t>05064080514</t>
  </si>
  <si>
    <t>92049</t>
  </si>
  <si>
    <t>SHEILA MARIA GONCALVES LAGARES</t>
  </si>
  <si>
    <t>84691867600</t>
  </si>
  <si>
    <t>1040767</t>
  </si>
  <si>
    <t>138353X</t>
  </si>
  <si>
    <t>CRISTIANE PRISCILA DOS SANTOS</t>
  </si>
  <si>
    <t>08123984677</t>
  </si>
  <si>
    <t>1799712</t>
  </si>
  <si>
    <t>FERNANDA ALVES MARTINS</t>
  </si>
  <si>
    <t>07966418626</t>
  </si>
  <si>
    <t>1746855</t>
  </si>
  <si>
    <t>RENATO POLICARPO DA SILVA</t>
  </si>
  <si>
    <t>01787537692</t>
  </si>
  <si>
    <t>612790</t>
  </si>
  <si>
    <t>BARBARA FABEL BERNUCCI</t>
  </si>
  <si>
    <t>06884521678</t>
  </si>
  <si>
    <t>76245</t>
  </si>
  <si>
    <t>SILMARA DOS SANTOS</t>
  </si>
  <si>
    <t>11616265655</t>
  </si>
  <si>
    <t>1483519</t>
  </si>
  <si>
    <t>BRUNO PHILIPE DOMINGUES</t>
  </si>
  <si>
    <t>02228651648</t>
  </si>
  <si>
    <t>1698646</t>
  </si>
  <si>
    <t>MARIA TERESA ALVES MACHADO RABELO</t>
  </si>
  <si>
    <t>45524670697</t>
  </si>
  <si>
    <t>14108</t>
  </si>
  <si>
    <t>VITOR CUNHA DE ALMEIDA BARBOSA</t>
  </si>
  <si>
    <t>13658578670</t>
  </si>
  <si>
    <t>J.FLEX 20H - 2ª 3ª/5H M  - 5ª 6ª/5H T</t>
  </si>
  <si>
    <t>92047</t>
  </si>
  <si>
    <t>138367X</t>
  </si>
  <si>
    <t>JESSICA DAINEZ DA COSTA</t>
  </si>
  <si>
    <t>39891358801</t>
  </si>
  <si>
    <t>85976</t>
  </si>
  <si>
    <t>MARCELO DE OLIVEIRA LYRIO</t>
  </si>
  <si>
    <t>00213291762</t>
  </si>
  <si>
    <t>ULISSES REZENDE BRANDAO</t>
  </si>
  <si>
    <t>37535763871</t>
  </si>
  <si>
    <t>74215</t>
  </si>
  <si>
    <t>ADRIANA ARCANJO SANTARELLI</t>
  </si>
  <si>
    <t>83505490687</t>
  </si>
  <si>
    <t>35201</t>
  </si>
  <si>
    <t>WESLLEY MOGESIS SOARES FIGUEIREDO</t>
  </si>
  <si>
    <t>06138114612</t>
  </si>
  <si>
    <t>300538</t>
  </si>
  <si>
    <t>CAMILA DE VASCONCELLOS FERREIRA</t>
  </si>
  <si>
    <t>03926134682</t>
  </si>
  <si>
    <t>1258835</t>
  </si>
  <si>
    <t>HUGO CESAR PIVA</t>
  </si>
  <si>
    <t>01855282607</t>
  </si>
  <si>
    <t>92050</t>
  </si>
  <si>
    <t>STEPHANIE SAN JUAN</t>
  </si>
  <si>
    <t>08947968609</t>
  </si>
  <si>
    <t>1795630</t>
  </si>
  <si>
    <t>RAFAELA VALERIANA DE OLIVEIRA MONTENEGRO</t>
  </si>
  <si>
    <t>78868157691</t>
  </si>
  <si>
    <t>8293</t>
  </si>
  <si>
    <t xml:space="preserve">NATHALIA DIAS DE OLIVEIRA </t>
  </si>
  <si>
    <t>13645711619</t>
  </si>
  <si>
    <t>13715</t>
  </si>
  <si>
    <t>CAMILA CRISTINA PRADO</t>
  </si>
  <si>
    <t>11911701606</t>
  </si>
  <si>
    <t>92060</t>
  </si>
  <si>
    <t>138384X</t>
  </si>
  <si>
    <t>ADRIANA SILVA BARBOSA DE CASTRO</t>
  </si>
  <si>
    <t>00523210612</t>
  </si>
  <si>
    <t>1735508</t>
  </si>
  <si>
    <t>ANDREA DE FATIMA MOURA</t>
  </si>
  <si>
    <t>79475370625</t>
  </si>
  <si>
    <t>413922</t>
  </si>
  <si>
    <t>ALEXIA LOURDES MENEZES DA SILVA</t>
  </si>
  <si>
    <t>14702999680</t>
  </si>
  <si>
    <t>91118</t>
  </si>
  <si>
    <t>KARINA ALVES DE OLIVEIRA</t>
  </si>
  <si>
    <t>11968979646</t>
  </si>
  <si>
    <t>6682</t>
  </si>
  <si>
    <t>SABRINA BARBOSA PEREIRA</t>
  </si>
  <si>
    <t>10857068695</t>
  </si>
  <si>
    <t>ALESSANDRO DE ALMEIDA SILVA</t>
  </si>
  <si>
    <t>00237446693</t>
  </si>
  <si>
    <t>301529</t>
  </si>
  <si>
    <t>LIDIA DE ASSIS CHAVES</t>
  </si>
  <si>
    <t>10966384601</t>
  </si>
  <si>
    <t>84499</t>
  </si>
  <si>
    <t>DANIA RAPHAELLA DA SILVA ALMEIDA</t>
  </si>
  <si>
    <t>08518794625</t>
  </si>
  <si>
    <t>1117980</t>
  </si>
  <si>
    <t>JULIA CARMANINE BRANDAO MACHADO</t>
  </si>
  <si>
    <t>11862913625</t>
  </si>
  <si>
    <t>92149</t>
  </si>
  <si>
    <t>CAIO CARVALHAIS CHAVES</t>
  </si>
  <si>
    <t>13488247600</t>
  </si>
  <si>
    <t>92185</t>
  </si>
  <si>
    <t>PATRICIA SCHNEIDER DE PINHO DIAS MORAES</t>
  </si>
  <si>
    <t>02838924630</t>
  </si>
  <si>
    <t>6878</t>
  </si>
  <si>
    <t xml:space="preserve">ANA PAULA RODRIGUES OLIVEIRA </t>
  </si>
  <si>
    <t>12834196613</t>
  </si>
  <si>
    <t>43515</t>
  </si>
  <si>
    <t>ELISIANE FIGUEIREDO CASTRO</t>
  </si>
  <si>
    <t>09225311613</t>
  </si>
  <si>
    <t>1329218</t>
  </si>
  <si>
    <t>ELIZA PICKLER BRATTI</t>
  </si>
  <si>
    <t>10379381940</t>
  </si>
  <si>
    <t>92056</t>
  </si>
  <si>
    <t>ROSILEIDE NUNES FERREIRA DOS SANTOS</t>
  </si>
  <si>
    <t>11478301694</t>
  </si>
  <si>
    <t>6787</t>
  </si>
  <si>
    <t>SILMA DA SILVA SIMAO</t>
  </si>
  <si>
    <t>06463237680</t>
  </si>
  <si>
    <t>935802</t>
  </si>
  <si>
    <t>NILZA DA CONCEICAO BRAZ</t>
  </si>
  <si>
    <t>69655634604</t>
  </si>
  <si>
    <t>2407176</t>
  </si>
  <si>
    <t>MEIRE ELEN FERREIRA DE ASSIS</t>
  </si>
  <si>
    <t>03767382601</t>
  </si>
  <si>
    <t>1384726</t>
  </si>
  <si>
    <t>AFRANIO LOURES BANDEIRA DIAS</t>
  </si>
  <si>
    <t>49794361615</t>
  </si>
  <si>
    <t>23230</t>
  </si>
  <si>
    <t>JUCIANE APARECIDA DE SA</t>
  </si>
  <si>
    <t>05820289650</t>
  </si>
  <si>
    <t>1813000</t>
  </si>
  <si>
    <t>138417X</t>
  </si>
  <si>
    <t>STEPHANIE RODRIGUES DE ABREU</t>
  </si>
  <si>
    <t>11246364638</t>
  </si>
  <si>
    <t>CLARISSA SILVA PIMENTA</t>
  </si>
  <si>
    <t>11539591603</t>
  </si>
  <si>
    <t>507339</t>
  </si>
  <si>
    <t>CASSIO ROCHA JANUARIO</t>
  </si>
  <si>
    <t>02460376286</t>
  </si>
  <si>
    <t>92234</t>
  </si>
  <si>
    <t>NICOLY LANE MOREIRA COSTA</t>
  </si>
  <si>
    <t>11990225608</t>
  </si>
  <si>
    <t>ANA CRISTINA MARINHO PEREIRA</t>
  </si>
  <si>
    <t>71210067668</t>
  </si>
  <si>
    <t>4516</t>
  </si>
  <si>
    <t>ELCI FELIX BARBOZA</t>
  </si>
  <si>
    <t>56698313653</t>
  </si>
  <si>
    <t>22554</t>
  </si>
  <si>
    <t>FERNANDA RACHEL ALMEIDA CAMPOS</t>
  </si>
  <si>
    <t>06792543667</t>
  </si>
  <si>
    <t>92168</t>
  </si>
  <si>
    <t>LARISSA SPAKOSKY FRANCO</t>
  </si>
  <si>
    <t>08889514698</t>
  </si>
  <si>
    <t>318408</t>
  </si>
  <si>
    <t>ROSILENE DA SILVA PROFETA</t>
  </si>
  <si>
    <t>06765132635</t>
  </si>
  <si>
    <t>1637215</t>
  </si>
  <si>
    <t>PEDRO LUIZ MACIEL CAETANO</t>
  </si>
  <si>
    <t>07419289654</t>
  </si>
  <si>
    <t>92173</t>
  </si>
  <si>
    <t>LARISSA GONCALVES REZENDE</t>
  </si>
  <si>
    <t>13766387626</t>
  </si>
  <si>
    <t>92166</t>
  </si>
  <si>
    <t>138434X</t>
  </si>
  <si>
    <t>ALESSANDRA PAULA FELIPE BERNARDO</t>
  </si>
  <si>
    <t>01203511612</t>
  </si>
  <si>
    <t>7187</t>
  </si>
  <si>
    <t>MARCOS VINICIUS PIO</t>
  </si>
  <si>
    <t>15142905610</t>
  </si>
  <si>
    <t>ANA PAULA DOS SANTOS CORREA</t>
  </si>
  <si>
    <t>05526397610</t>
  </si>
  <si>
    <t>775693</t>
  </si>
  <si>
    <t>KESSIA STEFANY MARCELINA DUARTE DINIZ</t>
  </si>
  <si>
    <t>11349979651</t>
  </si>
  <si>
    <t>602675</t>
  </si>
  <si>
    <t>TAYLOR GABRIEL DA SILVA PIO</t>
  </si>
  <si>
    <t>02351147669</t>
  </si>
  <si>
    <t>1728174</t>
  </si>
  <si>
    <t>ELISANGELA FERREIRA AMADOR</t>
  </si>
  <si>
    <t>05787251695</t>
  </si>
  <si>
    <t>1261713</t>
  </si>
  <si>
    <t>RENATA MACHADO CEPERA</t>
  </si>
  <si>
    <t>06634502684</t>
  </si>
  <si>
    <t>92052</t>
  </si>
  <si>
    <t>RAISSA APARECIDA DE LACERDA</t>
  </si>
  <si>
    <t>09088976694</t>
  </si>
  <si>
    <t>1552525</t>
  </si>
  <si>
    <t>HELIDIANE FIGUEIREDO DOS SANTOS</t>
  </si>
  <si>
    <t>07525439621</t>
  </si>
  <si>
    <t>356591</t>
  </si>
  <si>
    <t>ARTHUR GUILHERME RIBEIRO DE FIGUEIREDO</t>
  </si>
  <si>
    <t>07305023680</t>
  </si>
  <si>
    <t>32845</t>
  </si>
  <si>
    <t>PAULA LUIZA ISABELLA CRUZ</t>
  </si>
  <si>
    <t>10169866610</t>
  </si>
  <si>
    <t>92079</t>
  </si>
  <si>
    <t>138448X</t>
  </si>
  <si>
    <t>MARIA JULIA DE SOUZA VIEIRA</t>
  </si>
  <si>
    <t>11147455619</t>
  </si>
  <si>
    <t>948276</t>
  </si>
  <si>
    <t>138451X</t>
  </si>
  <si>
    <t>VANESSA JACQUELINE SILVA MOREIRA</t>
  </si>
  <si>
    <t>71292683600</t>
  </si>
  <si>
    <t>882096</t>
  </si>
  <si>
    <t>JOSHUA OLIVEIRA BARROSO</t>
  </si>
  <si>
    <t>11551301628</t>
  </si>
  <si>
    <t>128785</t>
  </si>
  <si>
    <t>MARINA LIMA ALVES</t>
  </si>
  <si>
    <t>08684688600</t>
  </si>
  <si>
    <t>1536746</t>
  </si>
  <si>
    <t>EDUARDO FERNANDES FERREIRA</t>
  </si>
  <si>
    <t>05972026643</t>
  </si>
  <si>
    <t>115738F</t>
  </si>
  <si>
    <t>FERNANDA DAS GRACAS DA SILVA</t>
  </si>
  <si>
    <t>12639641689</t>
  </si>
  <si>
    <t>629647</t>
  </si>
  <si>
    <t>LEILA LIMA DE PAULA</t>
  </si>
  <si>
    <t>84431822615</t>
  </si>
  <si>
    <t>1813063</t>
  </si>
  <si>
    <t>GEOVANNIA JUNIA DA SILVA COSTA</t>
  </si>
  <si>
    <t>09727896693</t>
  </si>
  <si>
    <t>PEDRO CHAVES FERREIRA</t>
  </si>
  <si>
    <t>12055095692</t>
  </si>
  <si>
    <t>1-FLEX 20H - 3ª/6T - 4ª5ª/5T - 6ª4T</t>
  </si>
  <si>
    <t>92244</t>
  </si>
  <si>
    <t>CECILIA SIMONE PEREIRA RIBEIRO</t>
  </si>
  <si>
    <t>08422464608</t>
  </si>
  <si>
    <t>1782944</t>
  </si>
  <si>
    <t>138465X</t>
  </si>
  <si>
    <t>ELAINE LUCIA AMORIM CARRARA</t>
  </si>
  <si>
    <t>15793562818</t>
  </si>
  <si>
    <t>28154</t>
  </si>
  <si>
    <t>SAMARA LOURENCO NEPOMUCENO</t>
  </si>
  <si>
    <t>11202755631</t>
  </si>
  <si>
    <t>1450809</t>
  </si>
  <si>
    <t>JACQUELINE XAVIER DE OLIVEIRA</t>
  </si>
  <si>
    <t>05487134642</t>
  </si>
  <si>
    <t>1134760</t>
  </si>
  <si>
    <t>ALICE LUZIA MIRANDA HAUEISEN</t>
  </si>
  <si>
    <t>08661410657</t>
  </si>
  <si>
    <t>82282</t>
  </si>
  <si>
    <t>INAIE FERREIRA DA SILVA</t>
  </si>
  <si>
    <t>05970530654</t>
  </si>
  <si>
    <t>91821</t>
  </si>
  <si>
    <t>SANIZETE APARECIDA DE OLIVEIRA</t>
  </si>
  <si>
    <t>02541434669</t>
  </si>
  <si>
    <t>359647</t>
  </si>
  <si>
    <t>MARIUZA REZENDE BARBOSA VIEIRA</t>
  </si>
  <si>
    <t>86388657672</t>
  </si>
  <si>
    <t>736707</t>
  </si>
  <si>
    <t>RAFAELA DE AVELLAR GUEDES TEIXEIRA</t>
  </si>
  <si>
    <t>01773718622</t>
  </si>
  <si>
    <t>92062</t>
  </si>
  <si>
    <t>LARISSA PAOLA FERREIRA FIGUEIREDO</t>
  </si>
  <si>
    <t>12519116684</t>
  </si>
  <si>
    <t>92189</t>
  </si>
  <si>
    <t>138479X</t>
  </si>
  <si>
    <t>ISADORA DE LIMA QUIODETO</t>
  </si>
  <si>
    <t>09931559608</t>
  </si>
  <si>
    <t>92045</t>
  </si>
  <si>
    <t>TAINARA LELIS DE MIRANDA</t>
  </si>
  <si>
    <t>13602696650</t>
  </si>
  <si>
    <t>92295</t>
  </si>
  <si>
    <t>138482X</t>
  </si>
  <si>
    <t>1-FLEX 20H- 3ª/6M- 4ª/ 4M - 5ª/6T- 6ª/4T</t>
  </si>
  <si>
    <t>THAIS MELO MENDES</t>
  </si>
  <si>
    <t>01193883679</t>
  </si>
  <si>
    <t>112537</t>
  </si>
  <si>
    <t>JOYCE MACHADO DA SILVA SANTOS</t>
  </si>
  <si>
    <t>10594641608</t>
  </si>
  <si>
    <t>23017</t>
  </si>
  <si>
    <t>ROSELI ALVES DE JESUS GABRIEL</t>
  </si>
  <si>
    <t>04686716683</t>
  </si>
  <si>
    <t>14762</t>
  </si>
  <si>
    <t>NAILA TRICIA DO ESPIRITO SANTO</t>
  </si>
  <si>
    <t>02468774647</t>
  </si>
  <si>
    <t>33859</t>
  </si>
  <si>
    <t>ELIZABETE SENA CARDOSO</t>
  </si>
  <si>
    <t>03600554603</t>
  </si>
  <si>
    <t>626495</t>
  </si>
  <si>
    <t>BEATRIZ FIGUEIREDO LIMA</t>
  </si>
  <si>
    <t>09629468697</t>
  </si>
  <si>
    <t>92283</t>
  </si>
  <si>
    <t>MARINA SAMMARCO EZILIANO</t>
  </si>
  <si>
    <t>42452605808</t>
  </si>
  <si>
    <t>90860</t>
  </si>
  <si>
    <t>MARIA APARECIDA DOS SANTOS OLIVEIRA</t>
  </si>
  <si>
    <t>99996731634</t>
  </si>
  <si>
    <t>1173810</t>
  </si>
  <si>
    <t>ANDRIELLY AYANDA GONCALVES CARNEIRO</t>
  </si>
  <si>
    <t>11388855682</t>
  </si>
  <si>
    <t>1632345</t>
  </si>
  <si>
    <t>138496X</t>
  </si>
  <si>
    <t>138501X</t>
  </si>
  <si>
    <t>RAFAELA BRUNA FERREIRA MARTINS FERNANDES</t>
  </si>
  <si>
    <t>11043999620</t>
  </si>
  <si>
    <t>DILAETE FRANCISCO LISBOA</t>
  </si>
  <si>
    <t>06740711666</t>
  </si>
  <si>
    <t>425766</t>
  </si>
  <si>
    <t>CAROLINE KAREN BERNARDO DOS SANTOS</t>
  </si>
  <si>
    <t>12667263650</t>
  </si>
  <si>
    <t>6041</t>
  </si>
  <si>
    <t>HELOISA FERREIRA DA CRUZ</t>
  </si>
  <si>
    <t>05122076669</t>
  </si>
  <si>
    <t>19578</t>
  </si>
  <si>
    <t>RAQUEL MARQUES ALVES</t>
  </si>
  <si>
    <t>08858610601</t>
  </si>
  <si>
    <t>2813</t>
  </si>
  <si>
    <t>PATRICIA ALMEIDA DE VASCONCELLOS ROCHA</t>
  </si>
  <si>
    <t>08831722670</t>
  </si>
  <si>
    <t>91903</t>
  </si>
  <si>
    <t>138515X</t>
  </si>
  <si>
    <t>KAROLAYNE JESSICA DOS SANTOS RIBEIRO</t>
  </si>
  <si>
    <t>02161744658</t>
  </si>
  <si>
    <t>1490198</t>
  </si>
  <si>
    <t>ALVIR SILVA DE GOUVEIA</t>
  </si>
  <si>
    <t>02775266983</t>
  </si>
  <si>
    <t>91819</t>
  </si>
  <si>
    <t>LETICIA SIQUEIRA ARAUJO</t>
  </si>
  <si>
    <t>11178202623</t>
  </si>
  <si>
    <t>92316</t>
  </si>
  <si>
    <t>JULIANO LIMA SANTOS</t>
  </si>
  <si>
    <t>91628270063</t>
  </si>
  <si>
    <t>68587</t>
  </si>
  <si>
    <t>FABIANA RESENDE DE SOUZA</t>
  </si>
  <si>
    <t>05195186677</t>
  </si>
  <si>
    <t>208378</t>
  </si>
  <si>
    <t>FERNANDA CRISTINA DE JESUS</t>
  </si>
  <si>
    <t>01251492630</t>
  </si>
  <si>
    <t>1477396</t>
  </si>
  <si>
    <t>THAIS DE PAULA QUEIROZ</t>
  </si>
  <si>
    <t>11450247695</t>
  </si>
  <si>
    <t>91904</t>
  </si>
  <si>
    <t>GABRIELLE BAIA PIMENTA DE MORAES</t>
  </si>
  <si>
    <t>09595526690</t>
  </si>
  <si>
    <t>91574</t>
  </si>
  <si>
    <t>LIDIA MARIA MATOS ROCHA</t>
  </si>
  <si>
    <t>11923793659</t>
  </si>
  <si>
    <t>92242</t>
  </si>
  <si>
    <t>THAIS GARCIA SANTOS</t>
  </si>
  <si>
    <t>08986407680</t>
  </si>
  <si>
    <t>128783</t>
  </si>
  <si>
    <t>138529X</t>
  </si>
  <si>
    <t>PEDRO HENRIQUE QUEIROZ NEVES</t>
  </si>
  <si>
    <t>10087652609</t>
  </si>
  <si>
    <t>92184</t>
  </si>
  <si>
    <t>CAROLINA GUIMARAES BOTELHO</t>
  </si>
  <si>
    <t>09860735638</t>
  </si>
  <si>
    <t>61429</t>
  </si>
  <si>
    <t>FABIANA APARECIDA MELEGIDI LOPES</t>
  </si>
  <si>
    <t>06433519652</t>
  </si>
  <si>
    <t>138532X</t>
  </si>
  <si>
    <t>CARLOS EDUARDO TORRES COSTA LACERDA</t>
  </si>
  <si>
    <t>05929506620</t>
  </si>
  <si>
    <t>92076</t>
  </si>
  <si>
    <t>SHEILA OLIVEIRA ALMEIDA</t>
  </si>
  <si>
    <t>04778583680</t>
  </si>
  <si>
    <t>149070</t>
  </si>
  <si>
    <t>AGATHA MARCELA ANDRADE DE AGUIAR</t>
  </si>
  <si>
    <t>09970760629</t>
  </si>
  <si>
    <t>76166</t>
  </si>
  <si>
    <t>PAULA TRINDADE CUNHA</t>
  </si>
  <si>
    <t>05748118696</t>
  </si>
  <si>
    <t>1157613</t>
  </si>
  <si>
    <t>LEOLINA ALVES DE SOUZA NEVES</t>
  </si>
  <si>
    <t>03273809698</t>
  </si>
  <si>
    <t>584090</t>
  </si>
  <si>
    <t>FERNANDA PEREIRA DA SILVA</t>
  </si>
  <si>
    <t>10261671677</t>
  </si>
  <si>
    <t>1142042</t>
  </si>
  <si>
    <t>LARISSA REIS BAETA</t>
  </si>
  <si>
    <t>11417952644</t>
  </si>
  <si>
    <t>92472</t>
  </si>
  <si>
    <t>TEREZA CRISTINA AMARAL ENIS</t>
  </si>
  <si>
    <t>05261203635</t>
  </si>
  <si>
    <t>453893</t>
  </si>
  <si>
    <t>HUGO GABRIEL TAVARES COUTO</t>
  </si>
  <si>
    <t>11863310622</t>
  </si>
  <si>
    <t>92241</t>
  </si>
  <si>
    <t>LIDINAURA DA SILVA RODRIGUES</t>
  </si>
  <si>
    <t>06577783624</t>
  </si>
  <si>
    <t>612743</t>
  </si>
  <si>
    <t>FABIANA HELENA SILVA ASSIS</t>
  </si>
  <si>
    <t>12548147606</t>
  </si>
  <si>
    <t>92192</t>
  </si>
  <si>
    <t>NAIARA DA SILVA SANTOS</t>
  </si>
  <si>
    <t>10061139670</t>
  </si>
  <si>
    <t>1519370</t>
  </si>
  <si>
    <t>MARCOS FELIPE CALAIS DA SILVA</t>
  </si>
  <si>
    <t>12752998651</t>
  </si>
  <si>
    <t>92190</t>
  </si>
  <si>
    <t>MARIA ALICE SILVA CARVALHO</t>
  </si>
  <si>
    <t>12834919666</t>
  </si>
  <si>
    <t>20141 TO</t>
  </si>
  <si>
    <t>AMANDA RABELLO CONCEICAO</t>
  </si>
  <si>
    <t>11667659626</t>
  </si>
  <si>
    <t>92187</t>
  </si>
  <si>
    <t>ANA BEATRIZ MOTTA ARAGAO CORTEZ</t>
  </si>
  <si>
    <t>44846914852</t>
  </si>
  <si>
    <t>92287</t>
  </si>
  <si>
    <t>FABIO BARCELOS CHACON</t>
  </si>
  <si>
    <t>08979705603</t>
  </si>
  <si>
    <t>32124</t>
  </si>
  <si>
    <t>MARCOS LEANDRO BARBOSA</t>
  </si>
  <si>
    <t>10989716635</t>
  </si>
  <si>
    <t>79279</t>
  </si>
  <si>
    <t xml:space="preserve">ISABELA RODRIGUES ROCHA </t>
  </si>
  <si>
    <t>10832044679</t>
  </si>
  <si>
    <t>53980</t>
  </si>
  <si>
    <t>WALTER MOREIRA FONSECA</t>
  </si>
  <si>
    <t>09243368621</t>
  </si>
  <si>
    <t>71487</t>
  </si>
  <si>
    <t>138594X</t>
  </si>
  <si>
    <t>MANUELA CAPANEMA BAHIA DE REZENDE</t>
  </si>
  <si>
    <t>02097941605</t>
  </si>
  <si>
    <t>92474</t>
  </si>
  <si>
    <t>ADELIA MARIA CARVALHO DOS SANTOS</t>
  </si>
  <si>
    <t>02034500601</t>
  </si>
  <si>
    <t>6257</t>
  </si>
  <si>
    <t>LORENA ALVES DA SILVA</t>
  </si>
  <si>
    <t>12977474617</t>
  </si>
  <si>
    <t>92448</t>
  </si>
  <si>
    <t>MIRIAM FERNANDES BASTOS</t>
  </si>
  <si>
    <t>08642261609</t>
  </si>
  <si>
    <t>892896</t>
  </si>
  <si>
    <t>BARBARA OLIVEIRA SANTOS</t>
  </si>
  <si>
    <t>08706151655</t>
  </si>
  <si>
    <t>209883</t>
  </si>
  <si>
    <t>ADRIANE BARCELOS CARDOSO CABANELLAS</t>
  </si>
  <si>
    <t>04533981623</t>
  </si>
  <si>
    <t>658341</t>
  </si>
  <si>
    <t>BRENDA BATISTA DA SILVA</t>
  </si>
  <si>
    <t>12971775682</t>
  </si>
  <si>
    <t>LUCIA HELENA LIMA QUIORATO</t>
  </si>
  <si>
    <t>10571979637</t>
  </si>
  <si>
    <t>1470653</t>
  </si>
  <si>
    <t>RODRIGO ALISSON DA SILVA REIS</t>
  </si>
  <si>
    <t>00375041699</t>
  </si>
  <si>
    <t>284164</t>
  </si>
  <si>
    <t>INGRID RAFAELA CORREA PIMENTEL ARCANJO</t>
  </si>
  <si>
    <t>11624005608</t>
  </si>
  <si>
    <t>86060</t>
  </si>
  <si>
    <t>ISABELA CORREA RIGOTTO</t>
  </si>
  <si>
    <t>10527334685</t>
  </si>
  <si>
    <t>92319</t>
  </si>
  <si>
    <t>DANIELA FERREIRA DOS SANTOS</t>
  </si>
  <si>
    <t>09073839637</t>
  </si>
  <si>
    <t>1257912</t>
  </si>
  <si>
    <t>MATHEUS DE SOUZA PENNA</t>
  </si>
  <si>
    <t>12735720683</t>
  </si>
  <si>
    <t>92259</t>
  </si>
  <si>
    <t>CLAUDIA FABIANA COSTA LIMA</t>
  </si>
  <si>
    <t>06203463612</t>
  </si>
  <si>
    <t>679602</t>
  </si>
  <si>
    <t>DANIELA GOMES DURO VIEIRA</t>
  </si>
  <si>
    <t>95319727615</t>
  </si>
  <si>
    <t>1235710</t>
  </si>
  <si>
    <t>TALITA MACIEL BORGES</t>
  </si>
  <si>
    <t>07315247645</t>
  </si>
  <si>
    <t>J.FLEX20HS.-2ª4ª5ª6ª/5,6,4:30,4:30HD</t>
  </si>
  <si>
    <t>10839</t>
  </si>
  <si>
    <t>138613X</t>
  </si>
  <si>
    <t>MARIA REIS DE SOUZA</t>
  </si>
  <si>
    <t>04950624644</t>
  </si>
  <si>
    <t>796395</t>
  </si>
  <si>
    <t>LUCIA ELAINE DA SILVA</t>
  </si>
  <si>
    <t>87038110691</t>
  </si>
  <si>
    <t>7498</t>
  </si>
  <si>
    <t>PAULA FONSECA PORTO</t>
  </si>
  <si>
    <t>01835682650</t>
  </si>
  <si>
    <t>92427</t>
  </si>
  <si>
    <t>LIVIA KNEIPP RODRIGUES</t>
  </si>
  <si>
    <t>12372924680</t>
  </si>
  <si>
    <t>78355</t>
  </si>
  <si>
    <t>MARIA EDNA BRANDAO MACHADO</t>
  </si>
  <si>
    <t>34271066672</t>
  </si>
  <si>
    <t>SHEILA ALVES DA SILVA NOGUEIRA</t>
  </si>
  <si>
    <t>09076490686</t>
  </si>
  <si>
    <t>1670888</t>
  </si>
  <si>
    <t>THAIS APARECIDA PEREIRA SILVA</t>
  </si>
  <si>
    <t>03992971627</t>
  </si>
  <si>
    <t>1411579</t>
  </si>
  <si>
    <t>FERNANDA RIBEIRO GONCALVES</t>
  </si>
  <si>
    <t>08658074692</t>
  </si>
  <si>
    <t>92439</t>
  </si>
  <si>
    <t>LIVIA SILVA OLIVEIRA LIBRELON</t>
  </si>
  <si>
    <t>01438153694</t>
  </si>
  <si>
    <t>180005</t>
  </si>
  <si>
    <t>ELIANE MENDONCA CAMPOS</t>
  </si>
  <si>
    <t>06162664643</t>
  </si>
  <si>
    <t>BARBARA ISABELA FERREIRA FAZENDEIRO MATIAS</t>
  </si>
  <si>
    <t>01604259647</t>
  </si>
  <si>
    <t>316132</t>
  </si>
  <si>
    <t>138627X</t>
  </si>
  <si>
    <t>ELIABE SILVA DE ABREU</t>
  </si>
  <si>
    <t>13516111607</t>
  </si>
  <si>
    <t>92235</t>
  </si>
  <si>
    <t>GUILHERME SIMEAO CASATI</t>
  </si>
  <si>
    <t>12947481658</t>
  </si>
  <si>
    <t>92114</t>
  </si>
  <si>
    <t>138630X</t>
  </si>
  <si>
    <t>DANIELE BARBOSA</t>
  </si>
  <si>
    <t>09543078602</t>
  </si>
  <si>
    <t>749553</t>
  </si>
  <si>
    <t>ANA CLARA ANCELMO ROSA</t>
  </si>
  <si>
    <t>14665246696</t>
  </si>
  <si>
    <t>1698014</t>
  </si>
  <si>
    <t>ISABELLA ZECHLINSKI MACHADO</t>
  </si>
  <si>
    <t>13914356642</t>
  </si>
  <si>
    <t>92475</t>
  </si>
  <si>
    <t>JESSICA SILVA JANUARIO</t>
  </si>
  <si>
    <t>12090592664</t>
  </si>
  <si>
    <t>579085</t>
  </si>
  <si>
    <t>ROBERTA OLIVEIRA DE SOUZA BRANDAO</t>
  </si>
  <si>
    <t>05452003690</t>
  </si>
  <si>
    <t>1326841</t>
  </si>
  <si>
    <t>CRISTINA ROSA DA SILVA OLIVEIRA</t>
  </si>
  <si>
    <t>04583517688</t>
  </si>
  <si>
    <t>1347485</t>
  </si>
  <si>
    <t>HUDSON HENRIQUE SANTOS VANDI</t>
  </si>
  <si>
    <t>10659638665</t>
  </si>
  <si>
    <t>92153</t>
  </si>
  <si>
    <t>138644X</t>
  </si>
  <si>
    <t>JACQUELINE FERNANDES SOARES</t>
  </si>
  <si>
    <t>01492673633</t>
  </si>
  <si>
    <t>26208</t>
  </si>
  <si>
    <t>MARCELO FERREIRA MOITINHA</t>
  </si>
  <si>
    <t>01845414683</t>
  </si>
  <si>
    <t>1602127</t>
  </si>
  <si>
    <t>EVA RODRIGUES</t>
  </si>
  <si>
    <t>84937718649</t>
  </si>
  <si>
    <t>07157</t>
  </si>
  <si>
    <t>MARIA APARECIDA DE JESUS</t>
  </si>
  <si>
    <t>50737252634</t>
  </si>
  <si>
    <t>1329228</t>
  </si>
  <si>
    <t>JOAO VITOR DE SOUZA</t>
  </si>
  <si>
    <t>01884006647</t>
  </si>
  <si>
    <t>1769673</t>
  </si>
  <si>
    <t>RENATA OLIVEIRA FERREIRA</t>
  </si>
  <si>
    <t>13672307645</t>
  </si>
  <si>
    <t>92429</t>
  </si>
  <si>
    <t>RENATA OLIVEIRA PARREIRAS</t>
  </si>
  <si>
    <t>03214963619</t>
  </si>
  <si>
    <t>30355</t>
  </si>
  <si>
    <t>DANIELA ANDRADE DOS SANTOS</t>
  </si>
  <si>
    <t>08732721617</t>
  </si>
  <si>
    <t>91101</t>
  </si>
  <si>
    <t>JULIA ADRIANE FONSECA LOBO</t>
  </si>
  <si>
    <t>11536493651</t>
  </si>
  <si>
    <t>92188</t>
  </si>
  <si>
    <t>IARA CRISTINA JANUARIO</t>
  </si>
  <si>
    <t>05023950603</t>
  </si>
  <si>
    <t>696212</t>
  </si>
  <si>
    <t>ANDREIA FELIPE TEIXEIRA</t>
  </si>
  <si>
    <t>11707217610</t>
  </si>
  <si>
    <t>948260</t>
  </si>
  <si>
    <t>138658X</t>
  </si>
  <si>
    <t>PRISCILA SOUZA PINHEIRO</t>
  </si>
  <si>
    <t>11396480633</t>
  </si>
  <si>
    <t>588713</t>
  </si>
  <si>
    <t>DANRLEY DUARTE CORREA</t>
  </si>
  <si>
    <t>11837664676</t>
  </si>
  <si>
    <t>85719</t>
  </si>
  <si>
    <t>LUIS GUSTAVO SOARES NEVES TEIXEIRA</t>
  </si>
  <si>
    <t>09906724684</t>
  </si>
  <si>
    <t>92454</t>
  </si>
  <si>
    <t>138661X</t>
  </si>
  <si>
    <t>ADRIANA CANCADO MUNAYER</t>
  </si>
  <si>
    <t>74542613615</t>
  </si>
  <si>
    <t>11396</t>
  </si>
  <si>
    <t>ADILSON DOS REIS</t>
  </si>
  <si>
    <t>70699151600</t>
  </si>
  <si>
    <t>1818406</t>
  </si>
  <si>
    <t>ROLANDO GIOVANI</t>
  </si>
  <si>
    <t>20564988634</t>
  </si>
  <si>
    <t>PROTESE DENTARIA</t>
  </si>
  <si>
    <t>12918</t>
  </si>
  <si>
    <t>SILVIA HELENA DE OLIVEIRA</t>
  </si>
  <si>
    <t>00366214632</t>
  </si>
  <si>
    <t>28709</t>
  </si>
  <si>
    <t>RAISSA MENDES PEREIRA</t>
  </si>
  <si>
    <t>10809420686</t>
  </si>
  <si>
    <t>92440</t>
  </si>
  <si>
    <t>THALES AUGUSTO COMINI JUNIOR</t>
  </si>
  <si>
    <t>04263196643</t>
  </si>
  <si>
    <t>397691</t>
  </si>
  <si>
    <t>LEIA FERNANDA DE SOUZA</t>
  </si>
  <si>
    <t>03912632693</t>
  </si>
  <si>
    <t>736955</t>
  </si>
  <si>
    <t>GABRIELA VIEIRA MARTINS</t>
  </si>
  <si>
    <t>02808035675</t>
  </si>
  <si>
    <t>1421675</t>
  </si>
  <si>
    <t>THALITA VILARINO SAMORA</t>
  </si>
  <si>
    <t>11649331673</t>
  </si>
  <si>
    <t>46998</t>
  </si>
  <si>
    <t>138675X</t>
  </si>
  <si>
    <t>MICHELE DE AGUIAR SOUZA</t>
  </si>
  <si>
    <t>32551402859</t>
  </si>
  <si>
    <t>92476</t>
  </si>
  <si>
    <t>BRUNA EBNER SALVATO</t>
  </si>
  <si>
    <t>11997021617</t>
  </si>
  <si>
    <t>92051</t>
  </si>
  <si>
    <t>ANA LUIZA REGINA MARIA FONSECA SILVA</t>
  </si>
  <si>
    <t>12842411650</t>
  </si>
  <si>
    <t>92209</t>
  </si>
  <si>
    <t>GABRIELA SILVA RANGEL</t>
  </si>
  <si>
    <t>09036026601</t>
  </si>
  <si>
    <t>92423</t>
  </si>
  <si>
    <t>DANIEL VELASQUEZ QUIROZ</t>
  </si>
  <si>
    <t>09921404121</t>
  </si>
  <si>
    <t>91688</t>
  </si>
  <si>
    <t>GABRIELLA GUIMARAES CAIRES</t>
  </si>
  <si>
    <t>11225309603</t>
  </si>
  <si>
    <t>74248</t>
  </si>
  <si>
    <t>FERNANDA MENDES PEREIRA</t>
  </si>
  <si>
    <t>07591212656</t>
  </si>
  <si>
    <t>730020</t>
  </si>
  <si>
    <t>STEPHANIE APARECIDA RODRIGUES DE ARAUJO</t>
  </si>
  <si>
    <t>12324627647</t>
  </si>
  <si>
    <t>687337</t>
  </si>
  <si>
    <t>LAURA CARVALHO PARREIRAS</t>
  </si>
  <si>
    <t>12397365685</t>
  </si>
  <si>
    <t>92320</t>
  </si>
  <si>
    <t>JULYA EDUARDA MIRANDA DA SILVA</t>
  </si>
  <si>
    <t>10556439660</t>
  </si>
  <si>
    <t>36778</t>
  </si>
  <si>
    <t>IRLANDIA MARIA DE ARAUJO</t>
  </si>
  <si>
    <t>72800003634</t>
  </si>
  <si>
    <t>1089123</t>
  </si>
  <si>
    <t>138689X</t>
  </si>
  <si>
    <t>CLARA COSTA RESENDE</t>
  </si>
  <si>
    <t>02235655637</t>
  </si>
  <si>
    <t>92406</t>
  </si>
  <si>
    <t>NATALIA RODRIGUES GOMES DE ASSIS</t>
  </si>
  <si>
    <t>13056993601</t>
  </si>
  <si>
    <t>92529</t>
  </si>
  <si>
    <t>MICHELLE ARAGAO GUIMARAES SILVA</t>
  </si>
  <si>
    <t>22981259881</t>
  </si>
  <si>
    <t>92289</t>
  </si>
  <si>
    <t>138692X</t>
  </si>
  <si>
    <t>CLARICE GARCIA ROCHA</t>
  </si>
  <si>
    <t>08841099682</t>
  </si>
  <si>
    <t>65278</t>
  </si>
  <si>
    <t>LUCAS CARDOSO ARAUJO</t>
  </si>
  <si>
    <t>12629668681</t>
  </si>
  <si>
    <t>63829</t>
  </si>
  <si>
    <t>JESSICA PEREIRA ROSA</t>
  </si>
  <si>
    <t>01902356675</t>
  </si>
  <si>
    <t>23669</t>
  </si>
  <si>
    <t>DAVI SILVA FERREIRA GUIMARAES</t>
  </si>
  <si>
    <t>01341593657</t>
  </si>
  <si>
    <t>517421</t>
  </si>
  <si>
    <t>ANGELA CRISTINA NICOLAU</t>
  </si>
  <si>
    <t>15475453721</t>
  </si>
  <si>
    <t>1644499</t>
  </si>
  <si>
    <t>LUCIANA MOYLE DE SOUZA JORGE PORTO</t>
  </si>
  <si>
    <t>05089102694</t>
  </si>
  <si>
    <t>262628</t>
  </si>
  <si>
    <t>SHEILA DE ALMEIDA BICACO</t>
  </si>
  <si>
    <t>02351337603</t>
  </si>
  <si>
    <t>1413489</t>
  </si>
  <si>
    <t>LETICIA PARREIRA DE ALMEIDA</t>
  </si>
  <si>
    <t>13939804657</t>
  </si>
  <si>
    <t>56701</t>
  </si>
  <si>
    <t>ROSEMARY FRANCISCA LINS DOS SANTOS</t>
  </si>
  <si>
    <t>64574970634</t>
  </si>
  <si>
    <t>29125</t>
  </si>
  <si>
    <t>DOUGLAS DOS SANTOS CARNEIRO</t>
  </si>
  <si>
    <t>10813526639</t>
  </si>
  <si>
    <t>899769</t>
  </si>
  <si>
    <t>MARIA LEDA DE SOUSA LIMA</t>
  </si>
  <si>
    <t>97668710604</t>
  </si>
  <si>
    <t>LORRANE STEFANE DOS SANTOS PEREIRA</t>
  </si>
  <si>
    <t>02292628643</t>
  </si>
  <si>
    <t>1792502</t>
  </si>
  <si>
    <t>138708X</t>
  </si>
  <si>
    <t>PATRICIA DARLENE LOPES DO CARMO</t>
  </si>
  <si>
    <t>08364067613</t>
  </si>
  <si>
    <t>1606329</t>
  </si>
  <si>
    <t>BRUNA FERRAZ LIMA</t>
  </si>
  <si>
    <t>11186509643</t>
  </si>
  <si>
    <t>78450</t>
  </si>
  <si>
    <t>138711X</t>
  </si>
  <si>
    <t>IZABELLA LOBATO MENEZES</t>
  </si>
  <si>
    <t>08973732609</t>
  </si>
  <si>
    <t>68106</t>
  </si>
  <si>
    <t>ANNA PAULA OLIVEIRA SCHIAVO</t>
  </si>
  <si>
    <t>08146408699</t>
  </si>
  <si>
    <t>92183</t>
  </si>
  <si>
    <t>NATHALIA REIS FERNANDES</t>
  </si>
  <si>
    <t>12376118654</t>
  </si>
  <si>
    <t>92438</t>
  </si>
  <si>
    <t>J.FL 20H S - 3ª 4ª 6ª/5H M - 5ª/5H T</t>
  </si>
  <si>
    <t>CARLA RIBEIRO DA SILVA</t>
  </si>
  <si>
    <t>08107746660</t>
  </si>
  <si>
    <t>1762335</t>
  </si>
  <si>
    <t>ALEXANDRA MENDONCA ROCHA</t>
  </si>
  <si>
    <t>04060534641</t>
  </si>
  <si>
    <t>349175</t>
  </si>
  <si>
    <t>NILZA BRAS NICACIO CARDOSO</t>
  </si>
  <si>
    <t>10811983625</t>
  </si>
  <si>
    <t>1718079</t>
  </si>
  <si>
    <t>ISABELLA ALEXANDRA SILVA PEREIRA ROSA</t>
  </si>
  <si>
    <t>12532633611</t>
  </si>
  <si>
    <t>92400</t>
  </si>
  <si>
    <t>CAMILA DE OLIVEIRA SANTOS</t>
  </si>
  <si>
    <t>12157209638</t>
  </si>
  <si>
    <t>92389</t>
  </si>
  <si>
    <t>THAYRINE SARAIVA FERRAZ</t>
  </si>
  <si>
    <t>09017041641</t>
  </si>
  <si>
    <t>1180061</t>
  </si>
  <si>
    <t>VALQUIRIA LUCIA MELO DE MENDONCA</t>
  </si>
  <si>
    <t>03667629664</t>
  </si>
  <si>
    <t>706065</t>
  </si>
  <si>
    <t>138725X</t>
  </si>
  <si>
    <t>RENATA DE CALAZANS GOMES</t>
  </si>
  <si>
    <t>07051740695</t>
  </si>
  <si>
    <t>21783</t>
  </si>
  <si>
    <t>GABRIEL FELIPE SANTANA SILVA</t>
  </si>
  <si>
    <t>12673590641</t>
  </si>
  <si>
    <t>92386</t>
  </si>
  <si>
    <t>SOFIA STURZENEKER PORTO</t>
  </si>
  <si>
    <t>13889720692</t>
  </si>
  <si>
    <t>92387</t>
  </si>
  <si>
    <t>AMANDA VIEIRA LOPES</t>
  </si>
  <si>
    <t>01949021610</t>
  </si>
  <si>
    <t>LIDIANE NATALI LEMOS GOMES</t>
  </si>
  <si>
    <t>07526221611</t>
  </si>
  <si>
    <t>024116303</t>
  </si>
  <si>
    <t>SAMIRA FLAVIANA TEIXEIRA DA CRUZ</t>
  </si>
  <si>
    <t>12295207673</t>
  </si>
  <si>
    <t>1704758</t>
  </si>
  <si>
    <t>GRACINDA APARECIDA SILVA DE PAULA</t>
  </si>
  <si>
    <t>59622032672</t>
  </si>
  <si>
    <t>1292048</t>
  </si>
  <si>
    <t>CIBELE BENTO SOARES DUTRA AMENO</t>
  </si>
  <si>
    <t>04226578678</t>
  </si>
  <si>
    <t>024020688</t>
  </si>
  <si>
    <t>MARIA LUIZA REIS ROCHA</t>
  </si>
  <si>
    <t>10789768640</t>
  </si>
  <si>
    <t>703434</t>
  </si>
  <si>
    <t>JAQUELINE LILIANE FELIX DE OLIVEIRA</t>
  </si>
  <si>
    <t>14940244628</t>
  </si>
  <si>
    <t>1767661</t>
  </si>
  <si>
    <t>138739X</t>
  </si>
  <si>
    <t>AUGUSTO LUIZ BARBOSA FERNANDES</t>
  </si>
  <si>
    <t>14139223685</t>
  </si>
  <si>
    <t>14047T</t>
  </si>
  <si>
    <t>JULIA CHIHONDO KANJONGO</t>
  </si>
  <si>
    <t>70226108600</t>
  </si>
  <si>
    <t>92315</t>
  </si>
  <si>
    <t>LAURA FERNANDA LANZETTA</t>
  </si>
  <si>
    <t>01604893699</t>
  </si>
  <si>
    <t>555226</t>
  </si>
  <si>
    <t>138742X</t>
  </si>
  <si>
    <t>LEANDRO PINTO DA COSTA</t>
  </si>
  <si>
    <t>03458433635</t>
  </si>
  <si>
    <t>318597</t>
  </si>
  <si>
    <t>SIDNEI DIAS FERREIRA</t>
  </si>
  <si>
    <t>00963219626</t>
  </si>
  <si>
    <t>1430867</t>
  </si>
  <si>
    <t>VALQUIRIA ZEFERINO MELO DE SOUZA</t>
  </si>
  <si>
    <t>83996621604</t>
  </si>
  <si>
    <t>625877</t>
  </si>
  <si>
    <t>RITA MARIA DE JESUS PIMENTA</t>
  </si>
  <si>
    <t>66419271649</t>
  </si>
  <si>
    <t>203820</t>
  </si>
  <si>
    <t>MONIQUE RESENDE CAMARGOS</t>
  </si>
  <si>
    <t>06617046617</t>
  </si>
  <si>
    <t>58869</t>
  </si>
  <si>
    <t>LUIS FILIPE PEREIRA SANTOS</t>
  </si>
  <si>
    <t>11038988683</t>
  </si>
  <si>
    <t>J.FLEX20HS.-3ª4ª6ª/6,10,4HDIA</t>
  </si>
  <si>
    <t>54300</t>
  </si>
  <si>
    <t>BRUNA ANDREZA SILVA CORDEIRO</t>
  </si>
  <si>
    <t>12654376613</t>
  </si>
  <si>
    <t>29258</t>
  </si>
  <si>
    <t>VALERIA DIAS DE ARAUJO</t>
  </si>
  <si>
    <t>11280289643</t>
  </si>
  <si>
    <t>4304</t>
  </si>
  <si>
    <t>FERNANDA DE ARAUJO MORAIS CARVALHO</t>
  </si>
  <si>
    <t>01459474678</t>
  </si>
  <si>
    <t>8180</t>
  </si>
  <si>
    <t>ROSANGELA APARECIDA SANTIAGO</t>
  </si>
  <si>
    <t>02414189681</t>
  </si>
  <si>
    <t>1789603</t>
  </si>
  <si>
    <t>ALMIR MARQUIORE JUNIOR</t>
  </si>
  <si>
    <t>12105824650</t>
  </si>
  <si>
    <t>92246</t>
  </si>
  <si>
    <t>BEATRIZ RUSSO PIRES MONTEIRO</t>
  </si>
  <si>
    <t>12101417600</t>
  </si>
  <si>
    <t>92662</t>
  </si>
  <si>
    <t>138756X</t>
  </si>
  <si>
    <t>LUIZA REIS MELO</t>
  </si>
  <si>
    <t>11572255609</t>
  </si>
  <si>
    <t>92058</t>
  </si>
  <si>
    <t>LUIZA SOARES MOREIRA</t>
  </si>
  <si>
    <t>13932850661</t>
  </si>
  <si>
    <t>92064</t>
  </si>
  <si>
    <t>MARIANA INACIO MARCAL</t>
  </si>
  <si>
    <t>11976266629</t>
  </si>
  <si>
    <t>92250</t>
  </si>
  <si>
    <t>ALINE COELHO GOMES NOGUEIRA DOS SANTOS</t>
  </si>
  <si>
    <t>06286316698</t>
  </si>
  <si>
    <t>1192099</t>
  </si>
  <si>
    <t>GARDENIA SODRE DE OLIVEIRA BATISTA CONCEICAO</t>
  </si>
  <si>
    <t>03781385612</t>
  </si>
  <si>
    <t>61012</t>
  </si>
  <si>
    <t>DANIELA CRISTINA MARQUES SOARES</t>
  </si>
  <si>
    <t>08098116697</t>
  </si>
  <si>
    <t>5741</t>
  </si>
  <si>
    <t>VALQUIRA DE OLIVEIRA PAULA</t>
  </si>
  <si>
    <t>80700578668</t>
  </si>
  <si>
    <t>268557</t>
  </si>
  <si>
    <t>MARIANA CASSIA SANTOS MEDEIROS</t>
  </si>
  <si>
    <t>11494640627</t>
  </si>
  <si>
    <t>620650</t>
  </si>
  <si>
    <t>JULIA CASALI GUEDES</t>
  </si>
  <si>
    <t>32576638899</t>
  </si>
  <si>
    <t>92159</t>
  </si>
  <si>
    <t>ELISABETE RAMOS FERNANDES</t>
  </si>
  <si>
    <t>02731438673</t>
  </si>
  <si>
    <t>7519</t>
  </si>
  <si>
    <t>JOYSE CRISTINA RODRIGUES DA SILVA</t>
  </si>
  <si>
    <t>13477243625</t>
  </si>
  <si>
    <t>1132370</t>
  </si>
  <si>
    <t>138773X</t>
  </si>
  <si>
    <t>FERNANDA CLAUDIA DE MORAIS</t>
  </si>
  <si>
    <t>08158407641</t>
  </si>
  <si>
    <t>40070</t>
  </si>
  <si>
    <t>BERNARDO AUGUSTO WILKE SILVA</t>
  </si>
  <si>
    <t>11749616602</t>
  </si>
  <si>
    <t>64457</t>
  </si>
  <si>
    <t>JHONATAN MESQUITA DE ARAUJO</t>
  </si>
  <si>
    <t>12419668693</t>
  </si>
  <si>
    <t>642433</t>
  </si>
  <si>
    <t>GLAIR TEODORICO DA SILVA</t>
  </si>
  <si>
    <t>57059110682</t>
  </si>
  <si>
    <t>396909</t>
  </si>
  <si>
    <t>LUISA SCHUMACHER MAGALHAES</t>
  </si>
  <si>
    <t>11585944610</t>
  </si>
  <si>
    <t>73042</t>
  </si>
  <si>
    <t>MARIA CLARA VASCONCELOS ANDRADE</t>
  </si>
  <si>
    <t>00670270164</t>
  </si>
  <si>
    <t>92293</t>
  </si>
  <si>
    <t>KELLE VANESSA DE FATIMA ALVES</t>
  </si>
  <si>
    <t>07819903600</t>
  </si>
  <si>
    <t>1294164</t>
  </si>
  <si>
    <t>DANIELLE RUAS SANTOS</t>
  </si>
  <si>
    <t>07657822600</t>
  </si>
  <si>
    <t>90449</t>
  </si>
  <si>
    <t>ROZANGELA ALVES RICARDO</t>
  </si>
  <si>
    <t>03593645602</t>
  </si>
  <si>
    <t>1651688</t>
  </si>
  <si>
    <t>RAQUEL PENIDO OLIVEIRA</t>
  </si>
  <si>
    <t>11727113640</t>
  </si>
  <si>
    <t xml:space="preserve">1-FLEX 20H - 3ª6ª/6T - 4ª/4M - 5ª/4T </t>
  </si>
  <si>
    <t>92481</t>
  </si>
  <si>
    <t>FERNANDA MARINHO DE JESUS FERREIRA</t>
  </si>
  <si>
    <t>03131490543</t>
  </si>
  <si>
    <t>06629</t>
  </si>
  <si>
    <t>VIVIANE APARECIDA DE LIMA</t>
  </si>
  <si>
    <t>04787555626</t>
  </si>
  <si>
    <t>535677</t>
  </si>
  <si>
    <t>VALERIA DAROWISH MOREIRA</t>
  </si>
  <si>
    <t>90381548600</t>
  </si>
  <si>
    <t>159595</t>
  </si>
  <si>
    <t>ROSELY DA CONCEICAO SANTANA DA SILVA</t>
  </si>
  <si>
    <t>73545155668</t>
  </si>
  <si>
    <t>520772</t>
  </si>
  <si>
    <t>GISLANIA LINO DA SILVA GOUVEA</t>
  </si>
  <si>
    <t>99017210672</t>
  </si>
  <si>
    <t>920941</t>
  </si>
  <si>
    <t>RAFAELA CAROLLINE DE PAULA ATAIDE</t>
  </si>
  <si>
    <t>09779070664</t>
  </si>
  <si>
    <t>389208</t>
  </si>
  <si>
    <t>MARINA BRETTAS TAVARES</t>
  </si>
  <si>
    <t>11592798616</t>
  </si>
  <si>
    <t>92521</t>
  </si>
  <si>
    <t>TULLIUS MIRANDA STAROPOLI</t>
  </si>
  <si>
    <t>01361569670</t>
  </si>
  <si>
    <t>642160</t>
  </si>
  <si>
    <t>REJANE DA CONCEICAO CORDEIRO</t>
  </si>
  <si>
    <t>94270872691</t>
  </si>
  <si>
    <t>8809</t>
  </si>
  <si>
    <t>BRENDA PAIXAO MARINHO</t>
  </si>
  <si>
    <t>08084134655</t>
  </si>
  <si>
    <t>92224</t>
  </si>
  <si>
    <t>DAYANE MAYARA DUTRA</t>
  </si>
  <si>
    <t>07592421607</t>
  </si>
  <si>
    <t>74628</t>
  </si>
  <si>
    <t>INGRID SILVA MOREIRA</t>
  </si>
  <si>
    <t>11898140642</t>
  </si>
  <si>
    <t>92282</t>
  </si>
  <si>
    <t>AMANDA CALIXTO DE PAULA</t>
  </si>
  <si>
    <t>14210641626</t>
  </si>
  <si>
    <t>1560655</t>
  </si>
  <si>
    <t>GESSICA CLAUDINO ALVES</t>
  </si>
  <si>
    <t>10233716696</t>
  </si>
  <si>
    <t>57453</t>
  </si>
  <si>
    <t>IVANETE APARECIDA DOS SANTOS COTA</t>
  </si>
  <si>
    <t>41444329634</t>
  </si>
  <si>
    <t>64693</t>
  </si>
  <si>
    <t>138806X</t>
  </si>
  <si>
    <t>MARY GRAZIELLE RODRIGUES DOS SANTOS</t>
  </si>
  <si>
    <t>01499895631</t>
  </si>
  <si>
    <t>36319</t>
  </si>
  <si>
    <t>GRACIELA MARIA FERREIRA</t>
  </si>
  <si>
    <t>08289772670</t>
  </si>
  <si>
    <t>1639326</t>
  </si>
  <si>
    <t>LUCAS DE OLIVEIRA RIBEIRO</t>
  </si>
  <si>
    <t>10225120640</t>
  </si>
  <si>
    <t>J.FLEX20HS.-2ªA5ª/6,4,5,5HDIA</t>
  </si>
  <si>
    <t>78671</t>
  </si>
  <si>
    <t>MIRLAINE DA CONCEICAO DIAS</t>
  </si>
  <si>
    <t>11433028697</t>
  </si>
  <si>
    <t>9986</t>
  </si>
  <si>
    <t>MICHELLE CRISTINA DA ROCHA LOPES</t>
  </si>
  <si>
    <t>02059368650</t>
  </si>
  <si>
    <t>1657346</t>
  </si>
  <si>
    <t>LUCIANO DOS SANTOS BARBOSA</t>
  </si>
  <si>
    <t>08197306613</t>
  </si>
  <si>
    <t>585432</t>
  </si>
  <si>
    <t>ELISA GUIMARAES DE FIGUEIREDO</t>
  </si>
  <si>
    <t>08735524669</t>
  </si>
  <si>
    <t>92516</t>
  </si>
  <si>
    <t>MARILENE GOMES CORREIA</t>
  </si>
  <si>
    <t>13584270626</t>
  </si>
  <si>
    <t>J.FLEX 20HS - 5H/2ª 4ª,   4H/3ª,   6H/6ª</t>
  </si>
  <si>
    <t>617981</t>
  </si>
  <si>
    <t>GABRIELA AZEREDO DE PAULA</t>
  </si>
  <si>
    <t>09495583624</t>
  </si>
  <si>
    <t>92181</t>
  </si>
  <si>
    <t>TATIANE DOS SANTOS OLIVEIRA FERREIRA</t>
  </si>
  <si>
    <t>12094584623</t>
  </si>
  <si>
    <t>349391 F</t>
  </si>
  <si>
    <t>LUANA TONUCCI ESTRELA</t>
  </si>
  <si>
    <t>08901173654</t>
  </si>
  <si>
    <t>313679</t>
  </si>
  <si>
    <t>ARACELLE DE ALVARENGA VIEIRA</t>
  </si>
  <si>
    <t>05775543602</t>
  </si>
  <si>
    <t>208796</t>
  </si>
  <si>
    <t>ANA KARINE LEMOS DA SILVA</t>
  </si>
  <si>
    <t>13759978665</t>
  </si>
  <si>
    <t>7523</t>
  </si>
  <si>
    <t>CRISTIANE SILVA LACERDA</t>
  </si>
  <si>
    <t>04995578676</t>
  </si>
  <si>
    <t>31479</t>
  </si>
  <si>
    <t>STEPHANI ALONSO DOS SANTOS</t>
  </si>
  <si>
    <t>10158921674</t>
  </si>
  <si>
    <t>RAISSA OHARA LOPES DA CONCEICAO</t>
  </si>
  <si>
    <t>10301271666</t>
  </si>
  <si>
    <t>1435768</t>
  </si>
  <si>
    <t>CARLOS CEZAR MARTINS DE OLIVEIRA</t>
  </si>
  <si>
    <t>11754293689</t>
  </si>
  <si>
    <t>77132</t>
  </si>
  <si>
    <t>NEIDE IRIS PEREIRA DE JESUS SILVA</t>
  </si>
  <si>
    <t>98873598668</t>
  </si>
  <si>
    <t>7360</t>
  </si>
  <si>
    <t>ANDREZA SILVA SOUZA OLIVEIRA</t>
  </si>
  <si>
    <t>04513299614</t>
  </si>
  <si>
    <t>1313918</t>
  </si>
  <si>
    <t>SARA VANIA TORRES</t>
  </si>
  <si>
    <t>51906279691</t>
  </si>
  <si>
    <t>02411320</t>
  </si>
  <si>
    <t>ARTUR HENRIQUE SAMPAIO LIMA ARAUJO</t>
  </si>
  <si>
    <t>11088199666</t>
  </si>
  <si>
    <t>92677</t>
  </si>
  <si>
    <t>138837X</t>
  </si>
  <si>
    <t>MARCELA CRISTINA ROCHA TARQUINIO</t>
  </si>
  <si>
    <t>11748870602</t>
  </si>
  <si>
    <t>46306</t>
  </si>
  <si>
    <t>ADA SABRINA NOGUEIRA DA SILVA NERY</t>
  </si>
  <si>
    <t>12299920650</t>
  </si>
  <si>
    <t>28162</t>
  </si>
  <si>
    <t>138840X</t>
  </si>
  <si>
    <t>DANIELA FERREIRA NUNES</t>
  </si>
  <si>
    <t>06655796407</t>
  </si>
  <si>
    <t>128672</t>
  </si>
  <si>
    <t>TAMIRES DIAS VIEIRA</t>
  </si>
  <si>
    <t>08819457652</t>
  </si>
  <si>
    <t>MARIANA CAMPOS MARTINS</t>
  </si>
  <si>
    <t>02133705651</t>
  </si>
  <si>
    <t>92665</t>
  </si>
  <si>
    <t>JOSIANE GONCALVES DE BRITO LOPES</t>
  </si>
  <si>
    <t>06229715651</t>
  </si>
  <si>
    <t>448136</t>
  </si>
  <si>
    <t>TIAGO SILVA REZENDE</t>
  </si>
  <si>
    <t>03533864642</t>
  </si>
  <si>
    <t>30587</t>
  </si>
  <si>
    <t>RENATA SOUSA DE FREITAS GONCALVES</t>
  </si>
  <si>
    <t>93234775249</t>
  </si>
  <si>
    <t>10312-5</t>
  </si>
  <si>
    <t>LUCAS SOARES DE AMORIM</t>
  </si>
  <si>
    <t>13765652695</t>
  </si>
  <si>
    <t>CRISTINA SOERMANE DA SILVA</t>
  </si>
  <si>
    <t>03786630623</t>
  </si>
  <si>
    <t>7218</t>
  </si>
  <si>
    <t>NATALIA CRISTINA SENRA RODRIGUES</t>
  </si>
  <si>
    <t>07212463620</t>
  </si>
  <si>
    <t>390991</t>
  </si>
  <si>
    <t>MARILIA DA SILVA LIMA GOMES</t>
  </si>
  <si>
    <t>10545556643</t>
  </si>
  <si>
    <t>7140</t>
  </si>
  <si>
    <t>PABLO DOS SANTOS FLORIANO</t>
  </si>
  <si>
    <t>09324713663</t>
  </si>
  <si>
    <t>73559</t>
  </si>
  <si>
    <t>MATHEUS CARDOSO MURTA BOTELHO</t>
  </si>
  <si>
    <t>01282795678</t>
  </si>
  <si>
    <t>83668</t>
  </si>
  <si>
    <t>J.FLEX20HS.-2ª3ª6ª/5HM-5ª/5HT</t>
  </si>
  <si>
    <t>LUDIMILA ALESSANDRA MARIANO</t>
  </si>
  <si>
    <t>04571334656</t>
  </si>
  <si>
    <t>123998</t>
  </si>
  <si>
    <t>RONINA APARECIDA BARBOSA</t>
  </si>
  <si>
    <t>05043296690</t>
  </si>
  <si>
    <t>256701</t>
  </si>
  <si>
    <t>138868X</t>
  </si>
  <si>
    <t>JURACI PEREIRA DA SILVA</t>
  </si>
  <si>
    <t>03092974603</t>
  </si>
  <si>
    <t>605629</t>
  </si>
  <si>
    <t>138871X</t>
  </si>
  <si>
    <t>PATRICIA DE PAULA CAETANO</t>
  </si>
  <si>
    <t>05026552161</t>
  </si>
  <si>
    <t>1149159</t>
  </si>
  <si>
    <t>LAIS LEAO CALUMBY</t>
  </si>
  <si>
    <t>12379896631</t>
  </si>
  <si>
    <t>92447</t>
  </si>
  <si>
    <t>KAROLINA RIBEIRO MARTINS REZENDE</t>
  </si>
  <si>
    <t>01895632650</t>
  </si>
  <si>
    <t>47313</t>
  </si>
  <si>
    <t>IRISLANE GOMES RODRIGUES</t>
  </si>
  <si>
    <t>12275398600</t>
  </si>
  <si>
    <t>1261715</t>
  </si>
  <si>
    <t>CAMILA LIMA GERVASIO MENDES</t>
  </si>
  <si>
    <t>10708549640</t>
  </si>
  <si>
    <t>253401-F</t>
  </si>
  <si>
    <t>NIKOLAS DO VALE PEDREIRA</t>
  </si>
  <si>
    <t>07137414303</t>
  </si>
  <si>
    <t>91068</t>
  </si>
  <si>
    <t>VITOR HUGO MARQUES MIRANDA</t>
  </si>
  <si>
    <t>13404522605</t>
  </si>
  <si>
    <t>92675</t>
  </si>
  <si>
    <t>MARCELA DE SOUZA MAYNARD CERQUEIRA</t>
  </si>
  <si>
    <t>08254000662</t>
  </si>
  <si>
    <t>92663</t>
  </si>
  <si>
    <t>SOFIA LANNES TOLENTINO</t>
  </si>
  <si>
    <t>07146974600</t>
  </si>
  <si>
    <t>92409</t>
  </si>
  <si>
    <t>138885X</t>
  </si>
  <si>
    <t>LETICIA LUZ MILANESE</t>
  </si>
  <si>
    <t>03087270539</t>
  </si>
  <si>
    <t>92638</t>
  </si>
  <si>
    <t>ANA CAROLINA TASSARA AZEVEDO</t>
  </si>
  <si>
    <t>07481396647</t>
  </si>
  <si>
    <t>92634</t>
  </si>
  <si>
    <t>THAIS DE ALMEIDA CASCAO</t>
  </si>
  <si>
    <t>07153170677</t>
  </si>
  <si>
    <t>92517</t>
  </si>
  <si>
    <t>LUISA LINHARES DE CARVALHO CARIM</t>
  </si>
  <si>
    <t>10468806679</t>
  </si>
  <si>
    <t>68138</t>
  </si>
  <si>
    <t>BRENO CAMARGOS MUCELLI SPOLAOR</t>
  </si>
  <si>
    <t>06552033621</t>
  </si>
  <si>
    <t>92339</t>
  </si>
  <si>
    <t>ANA MARIA FIDELIS SILVA CAMPOS</t>
  </si>
  <si>
    <t>12995858685</t>
  </si>
  <si>
    <t>85715</t>
  </si>
  <si>
    <t>MARCELA LOURENCO CEZARINO DA SILVA</t>
  </si>
  <si>
    <t>14426891612</t>
  </si>
  <si>
    <t>1529432</t>
  </si>
  <si>
    <t>JAQUELINE DA SILVA RODRIGUES</t>
  </si>
  <si>
    <t>08187748605</t>
  </si>
  <si>
    <t>1819238</t>
  </si>
  <si>
    <t>TAMARA RUBIA GOMES</t>
  </si>
  <si>
    <t>02122432683</t>
  </si>
  <si>
    <t>47348</t>
  </si>
  <si>
    <t>138899X</t>
  </si>
  <si>
    <t>CINTHYA COTRIM PRIMO</t>
  </si>
  <si>
    <t>00812266595</t>
  </si>
  <si>
    <t>52449</t>
  </si>
  <si>
    <t>MARCIO JUNIO FAGUNDES DO VALE</t>
  </si>
  <si>
    <t>08345195695</t>
  </si>
  <si>
    <t>J.FLEX20HS.-2ª4ª/5HM-3ª5ª/5HT</t>
  </si>
  <si>
    <t>35602</t>
  </si>
  <si>
    <t>MARIA ALICE LEITE DE MENEZES</t>
  </si>
  <si>
    <t>10071912606</t>
  </si>
  <si>
    <t>658849</t>
  </si>
  <si>
    <t>PATRICIA PIMENTA NUNES</t>
  </si>
  <si>
    <t>07262412612</t>
  </si>
  <si>
    <t>91270</t>
  </si>
  <si>
    <t>138904X</t>
  </si>
  <si>
    <t>DIOGENES NEVES GODINHO</t>
  </si>
  <si>
    <t>06993749602</t>
  </si>
  <si>
    <t>021424</t>
  </si>
  <si>
    <t>RAFAELA SOARES ROCHA SILVA</t>
  </si>
  <si>
    <t>12668515696</t>
  </si>
  <si>
    <t>61676</t>
  </si>
  <si>
    <t>MARCELO MOREIRA DA SILVA</t>
  </si>
  <si>
    <t>04169710673</t>
  </si>
  <si>
    <t>1343244</t>
  </si>
  <si>
    <t>LORRAINE ALINE DE SOUSA</t>
  </si>
  <si>
    <t>01917882602</t>
  </si>
  <si>
    <t>1826250</t>
  </si>
  <si>
    <t>LUCINEIA SANTOS PRADO</t>
  </si>
  <si>
    <t>08851402655</t>
  </si>
  <si>
    <t>1820450</t>
  </si>
  <si>
    <t>ALEX APARECIDO LOPES JUNIOR</t>
  </si>
  <si>
    <t>15036492617</t>
  </si>
  <si>
    <t>1665577</t>
  </si>
  <si>
    <t>LUIZA FONTES E SOUZA</t>
  </si>
  <si>
    <t>07297499676</t>
  </si>
  <si>
    <t>92528</t>
  </si>
  <si>
    <t>ALINE CRISTINE MARCELINO PAIXAO</t>
  </si>
  <si>
    <t>11827079630</t>
  </si>
  <si>
    <t>J.FLEX20HS.-2ª5ª/5HT4ª6ª/5HM</t>
  </si>
  <si>
    <t>23610-TO</t>
  </si>
  <si>
    <t>RHAMIS MARQUES SANTOS</t>
  </si>
  <si>
    <t>13103798660</t>
  </si>
  <si>
    <t>633207</t>
  </si>
  <si>
    <t>CAMILA DE MATOS SILVA</t>
  </si>
  <si>
    <t>11258299666</t>
  </si>
  <si>
    <t>620874</t>
  </si>
  <si>
    <t>138918X</t>
  </si>
  <si>
    <t>VIVIANE VIEIRA BATISTA</t>
  </si>
  <si>
    <t>04533553664</t>
  </si>
  <si>
    <t>4136</t>
  </si>
  <si>
    <t>KENIA DE JESUS MACIEL</t>
  </si>
  <si>
    <t>09102966697</t>
  </si>
  <si>
    <t>MARCOS DANILO ASSUNCAO OLIVEIRA</t>
  </si>
  <si>
    <t>42003903615</t>
  </si>
  <si>
    <t>14373</t>
  </si>
  <si>
    <t>ROSALIA DE ALCANTARA SILVA SANTOS</t>
  </si>
  <si>
    <t>80648339653</t>
  </si>
  <si>
    <t>361401</t>
  </si>
  <si>
    <t>RAIZA GOMES DE CAMPOS</t>
  </si>
  <si>
    <t>08409855682</t>
  </si>
  <si>
    <t>332353</t>
  </si>
  <si>
    <t>ADRIANA APARECIDA DE SOUZA</t>
  </si>
  <si>
    <t>00470825693</t>
  </si>
  <si>
    <t>435178</t>
  </si>
  <si>
    <t>CAROLINE ALICE RIBEIRO SOARES DAS NEVES</t>
  </si>
  <si>
    <t>05971795651</t>
  </si>
  <si>
    <t>583564</t>
  </si>
  <si>
    <t>NARLA HELEM LINA DE OLIVEIRA</t>
  </si>
  <si>
    <t>09053141669</t>
  </si>
  <si>
    <t>648689</t>
  </si>
  <si>
    <t>SANDRA HELENA DE OLIVEIRA</t>
  </si>
  <si>
    <t>87544075672</t>
  </si>
  <si>
    <t>02409860</t>
  </si>
  <si>
    <t>SUELI MARIA GARCIA</t>
  </si>
  <si>
    <t>00007756658</t>
  </si>
  <si>
    <t>396500</t>
  </si>
  <si>
    <t>ANA PAULA MARIA DE SOUSA</t>
  </si>
  <si>
    <t>04438293650</t>
  </si>
  <si>
    <t>1-FLEX 20H -2ª 4ª 5ª 6ª/5HS T</t>
  </si>
  <si>
    <t>249274</t>
  </si>
  <si>
    <t>DANIELA GONCALVES FERREIRA</t>
  </si>
  <si>
    <t>05161012692</t>
  </si>
  <si>
    <t>26933</t>
  </si>
  <si>
    <t>DAYANNE ARCANJO DA SILVA</t>
  </si>
  <si>
    <t>10363156658</t>
  </si>
  <si>
    <t>685462</t>
  </si>
  <si>
    <t>LIDIA ESTEFANE GOMES DE CASTRO</t>
  </si>
  <si>
    <t>02062964609</t>
  </si>
  <si>
    <t>06896</t>
  </si>
  <si>
    <t>ODALICE GONCALVES DO OURO SOUZA</t>
  </si>
  <si>
    <t>03954504626</t>
  </si>
  <si>
    <t>489163</t>
  </si>
  <si>
    <t>FERNANDA LOPES BESSA</t>
  </si>
  <si>
    <t>10616027613</t>
  </si>
  <si>
    <t>92667</t>
  </si>
  <si>
    <t>BRUNO DOLABELA COSTA</t>
  </si>
  <si>
    <t>03633007679</t>
  </si>
  <si>
    <t>1083559</t>
  </si>
  <si>
    <t>RAYSSA CORREA MALACHIAS</t>
  </si>
  <si>
    <t>06996381606</t>
  </si>
  <si>
    <t>79535</t>
  </si>
  <si>
    <t>LUISA DANIELLA FALCAO ANDRADE RUTTNIG</t>
  </si>
  <si>
    <t>12019986620</t>
  </si>
  <si>
    <t>735951</t>
  </si>
  <si>
    <t>138949X</t>
  </si>
  <si>
    <t>1-FLE 20HS - 2ª/4T -4ª/4M -5ª/6T -6ª/6M</t>
  </si>
  <si>
    <t>CLARICE JULIA SILVA NUNES</t>
  </si>
  <si>
    <t>60729546691</t>
  </si>
  <si>
    <t>1546780</t>
  </si>
  <si>
    <t>MARIA VITORIA SANTANA DE SOUZA</t>
  </si>
  <si>
    <t>13277548600</t>
  </si>
  <si>
    <t>1549705</t>
  </si>
  <si>
    <t>138952X</t>
  </si>
  <si>
    <t>ADRIANA GUEDES REBOUCAS</t>
  </si>
  <si>
    <t>01387372661</t>
  </si>
  <si>
    <t>9308</t>
  </si>
  <si>
    <t>JACQUELINE DA SILVA ARAUJO</t>
  </si>
  <si>
    <t>82773076672</t>
  </si>
  <si>
    <t>1146197</t>
  </si>
  <si>
    <t>ERIKA LUCIA FERREIRA</t>
  </si>
  <si>
    <t>10659818647</t>
  </si>
  <si>
    <t>1460185</t>
  </si>
  <si>
    <t>FILIPE NAPPI MATEUS</t>
  </si>
  <si>
    <t>11467971685</t>
  </si>
  <si>
    <t>72856</t>
  </si>
  <si>
    <t>GLEICIELE MOREIRA DOS SANTOS</t>
  </si>
  <si>
    <t>06400199608</t>
  </si>
  <si>
    <t>921178</t>
  </si>
  <si>
    <t>IARA SILVA</t>
  </si>
  <si>
    <t>71768670625</t>
  </si>
  <si>
    <t>784570</t>
  </si>
  <si>
    <t>LUCINEA BARBOZA AZEVEDO</t>
  </si>
  <si>
    <t>07578927604</t>
  </si>
  <si>
    <t>1825744</t>
  </si>
  <si>
    <t>MADERSON ALVARES DE SOUZA CABRAL</t>
  </si>
  <si>
    <t>10310870607</t>
  </si>
  <si>
    <t>1-FLEX 12H - 2ª/4N - 4ª/8H INT 60'</t>
  </si>
  <si>
    <t>74632</t>
  </si>
  <si>
    <t>JANAINA CARVALHO MARCOS</t>
  </si>
  <si>
    <t>12101848694</t>
  </si>
  <si>
    <t>1773551</t>
  </si>
  <si>
    <t>THIAGO HENRIQUE LARA VEAS</t>
  </si>
  <si>
    <t>13418495621</t>
  </si>
  <si>
    <t>17243</t>
  </si>
  <si>
    <t>FERNANDA PEIXOTO TAVARES</t>
  </si>
  <si>
    <t>12363062604</t>
  </si>
  <si>
    <t>52782</t>
  </si>
  <si>
    <t>138966X</t>
  </si>
  <si>
    <t>RAFAELA PEREIRA ROCHA REIS</t>
  </si>
  <si>
    <t>11540234606</t>
  </si>
  <si>
    <t>694548</t>
  </si>
  <si>
    <t>SILVANA MARCIA REIS NOGUEIRA</t>
  </si>
  <si>
    <t>01535639660</t>
  </si>
  <si>
    <t>1754022</t>
  </si>
  <si>
    <t>RAFAEL ARTUR LOPES SOUZA</t>
  </si>
  <si>
    <t>01434041565</t>
  </si>
  <si>
    <t>89241</t>
  </si>
  <si>
    <t>NATALIA APARECIDA CARNEIRO MEIRELES</t>
  </si>
  <si>
    <t>07886746686</t>
  </si>
  <si>
    <t>21268</t>
  </si>
  <si>
    <t>J.FLEX40HS.,2ªA5ª/10HSDIA</t>
  </si>
  <si>
    <t>KARLA CRISTINA MARTINS</t>
  </si>
  <si>
    <t>04008735674</t>
  </si>
  <si>
    <t>43736</t>
  </si>
  <si>
    <t>KISSILA VENTURA DE OLIVEIRA</t>
  </si>
  <si>
    <t>11502668645</t>
  </si>
  <si>
    <t>1311108</t>
  </si>
  <si>
    <t>GUILHERME JUNIOR DE VASCONCELOS</t>
  </si>
  <si>
    <t>14555830652</t>
  </si>
  <si>
    <t>1298628</t>
  </si>
  <si>
    <t>SARAH OLIVEIRA DE ABREU</t>
  </si>
  <si>
    <t>01842135686</t>
  </si>
  <si>
    <t>1786489</t>
  </si>
  <si>
    <t>ALVARO LUCCA TORRES BRANDAO</t>
  </si>
  <si>
    <t>13737240647</t>
  </si>
  <si>
    <t>92218</t>
  </si>
  <si>
    <t>GRAZIELY MARIA ALMEIDA FERREIRA</t>
  </si>
  <si>
    <t>15246074609</t>
  </si>
  <si>
    <t>1736302</t>
  </si>
  <si>
    <t>MARIA HELOIZA LOPES DIAS</t>
  </si>
  <si>
    <t>16598697654</t>
  </si>
  <si>
    <t>138983X</t>
  </si>
  <si>
    <t>MARCELO TEOFILO DA SILVA</t>
  </si>
  <si>
    <t>27807509600</t>
  </si>
  <si>
    <t>ENGENHEIRO</t>
  </si>
  <si>
    <t>ENGENHARIA CIVIL</t>
  </si>
  <si>
    <t>29145/D</t>
  </si>
  <si>
    <t>RONALDO DE PAULA BORGES</t>
  </si>
  <si>
    <t>73999571691</t>
  </si>
  <si>
    <t>00524C</t>
  </si>
  <si>
    <t>VIVIANE BERNARDES DA SILVA</t>
  </si>
  <si>
    <t>01429895683</t>
  </si>
  <si>
    <t>1822548</t>
  </si>
  <si>
    <t>MARILEA DA SILVA PERES</t>
  </si>
  <si>
    <t>68397950630</t>
  </si>
  <si>
    <t>579815</t>
  </si>
  <si>
    <t>MARCELLA CAROLINE DOS SANTOS</t>
  </si>
  <si>
    <t>10346693624</t>
  </si>
  <si>
    <t>1829971</t>
  </si>
  <si>
    <t>SANDRA MARIA HERNENDEZ PAVON</t>
  </si>
  <si>
    <t>06581172111</t>
  </si>
  <si>
    <t>92099</t>
  </si>
  <si>
    <t>ANA CAROLINA STEFANE DE OLIVEIRA</t>
  </si>
  <si>
    <t>09153108647</t>
  </si>
  <si>
    <t>1323097</t>
  </si>
  <si>
    <t>EDVANIA ANDRADE DE MOURA SILVA</t>
  </si>
  <si>
    <t>09094359600</t>
  </si>
  <si>
    <t>18124TO</t>
  </si>
  <si>
    <t>SANDRA DE SOUZA FARIAS</t>
  </si>
  <si>
    <t>05477925655</t>
  </si>
  <si>
    <t>332743</t>
  </si>
  <si>
    <t>138997X</t>
  </si>
  <si>
    <t>URSULA BARRIO CASTRO</t>
  </si>
  <si>
    <t>76087107649</t>
  </si>
  <si>
    <t>8350</t>
  </si>
  <si>
    <t>DOUGLAS PEREIRA PASSOS</t>
  </si>
  <si>
    <t>09547522604</t>
  </si>
  <si>
    <t>1518050</t>
  </si>
  <si>
    <t>ALEXANDRE REIS</t>
  </si>
  <si>
    <t>03034629656</t>
  </si>
  <si>
    <t>1170987</t>
  </si>
  <si>
    <t>CINTIA CRISTIANE ALVES COSTA</t>
  </si>
  <si>
    <t>01421692694</t>
  </si>
  <si>
    <t>1824978</t>
  </si>
  <si>
    <t>PALOMA KELY BALDUINO</t>
  </si>
  <si>
    <t>11754070620</t>
  </si>
  <si>
    <t>1120116</t>
  </si>
  <si>
    <t>LUCIANA CRUZ SOUZA</t>
  </si>
  <si>
    <t>97907855691</t>
  </si>
  <si>
    <t>618879</t>
  </si>
  <si>
    <t>VANESSA BARBOSA CEZARIO</t>
  </si>
  <si>
    <t>04779960606</t>
  </si>
  <si>
    <t>719562</t>
  </si>
  <si>
    <t>GESSICA FELIX MARTINS</t>
  </si>
  <si>
    <t>10527913600</t>
  </si>
  <si>
    <t>44919</t>
  </si>
  <si>
    <t>DANIELLE DA SILVA BERNARDES</t>
  </si>
  <si>
    <t>03915858609</t>
  </si>
  <si>
    <t>970574</t>
  </si>
  <si>
    <t>ISABELA LOBO LIMA</t>
  </si>
  <si>
    <t>12041034610</t>
  </si>
  <si>
    <t>92661</t>
  </si>
  <si>
    <t>RAISA SANTIAGO FERREIRA</t>
  </si>
  <si>
    <t>09709277626</t>
  </si>
  <si>
    <t>5641</t>
  </si>
  <si>
    <t>ALESSANDRA LIMA DOS SANTOS ROSA</t>
  </si>
  <si>
    <t>06784721659</t>
  </si>
  <si>
    <t>1400357</t>
  </si>
  <si>
    <t>CAMYLA ALEXANDRA ANDRADE E SILVA</t>
  </si>
  <si>
    <t>08935607665</t>
  </si>
  <si>
    <t>68003</t>
  </si>
  <si>
    <t>ALEXANDRE AUGUSTO MARCAL DE ARAUJO</t>
  </si>
  <si>
    <t>11403036608</t>
  </si>
  <si>
    <t>1048265</t>
  </si>
  <si>
    <t>139017X</t>
  </si>
  <si>
    <t>HELOISA EDUARDA GONCALVES DA COSTA</t>
  </si>
  <si>
    <t>02189378656</t>
  </si>
  <si>
    <t>1504053</t>
  </si>
  <si>
    <t>139020X</t>
  </si>
  <si>
    <t>EDMILSON SOUZA HERMONT</t>
  </si>
  <si>
    <t>11122180683</t>
  </si>
  <si>
    <t>1768478</t>
  </si>
  <si>
    <t>ANDREZA GONCALVES CARVALHO ARAUJO</t>
  </si>
  <si>
    <t>09989930694</t>
  </si>
  <si>
    <t>MARILIA APARECIDA FIDELIS E MOURA</t>
  </si>
  <si>
    <t>06855274684</t>
  </si>
  <si>
    <t>26910</t>
  </si>
  <si>
    <t>ALANA EFIGENIA DE SOUZA</t>
  </si>
  <si>
    <t>07782785650</t>
  </si>
  <si>
    <t>461972</t>
  </si>
  <si>
    <t>POLYANA CAROLINE SILVA</t>
  </si>
  <si>
    <t>12774899630</t>
  </si>
  <si>
    <t>1135858</t>
  </si>
  <si>
    <t>ANDRESA MENDES PEREIRA</t>
  </si>
  <si>
    <t>13561215602</t>
  </si>
  <si>
    <t>1111989</t>
  </si>
  <si>
    <t xml:space="preserve">ANDRE LUIZ RIGUEIRA DA SILVA </t>
  </si>
  <si>
    <t>01197685693</t>
  </si>
  <si>
    <t>34772</t>
  </si>
  <si>
    <t xml:space="preserve">1-FLEX 20H - 3ª4ª/10H INT 60' </t>
  </si>
  <si>
    <t>ERIKA CHRISTINA RAMOS CESAR</t>
  </si>
  <si>
    <t>09832120667</t>
  </si>
  <si>
    <t>51831</t>
  </si>
  <si>
    <t>MARIANA LEAO CALUMBY</t>
  </si>
  <si>
    <t>10462117650</t>
  </si>
  <si>
    <t>92920</t>
  </si>
  <si>
    <t>139034X</t>
  </si>
  <si>
    <t>LETICIA BRUNA DE SOUZA</t>
  </si>
  <si>
    <t>09965441600</t>
  </si>
  <si>
    <t>NADJA STELLA CARDOSO ALFENAS MOL</t>
  </si>
  <si>
    <t>12731399767</t>
  </si>
  <si>
    <t>1075767</t>
  </si>
  <si>
    <t>RENATA APARECIDA MIRANDA LOPES</t>
  </si>
  <si>
    <t>05492802607</t>
  </si>
  <si>
    <t>170328</t>
  </si>
  <si>
    <t>GRAZIELLE BARBOSA</t>
  </si>
  <si>
    <t>07028064638</t>
  </si>
  <si>
    <t>345079</t>
  </si>
  <si>
    <t>THAYNARA CELIANE DE ASSUNCAO SILVA</t>
  </si>
  <si>
    <t>70464195667</t>
  </si>
  <si>
    <t>29455</t>
  </si>
  <si>
    <t>DANIELA BRITO SANTOS</t>
  </si>
  <si>
    <t>07173802628</t>
  </si>
  <si>
    <t>1819232</t>
  </si>
  <si>
    <t>DEBORA FERREIRA TEODORO</t>
  </si>
  <si>
    <t>09634877605</t>
  </si>
  <si>
    <t>39156</t>
  </si>
  <si>
    <t>IESSER NICK LAUAR BARBOSA</t>
  </si>
  <si>
    <t>13782952693</t>
  </si>
  <si>
    <t>92646</t>
  </si>
  <si>
    <t>139048X</t>
  </si>
  <si>
    <t>RAFAELA SANTOS DE ARAUJO</t>
  </si>
  <si>
    <t>10445813601</t>
  </si>
  <si>
    <t>42358</t>
  </si>
  <si>
    <t>LUCIENE DE OLIVEIRA GARCIA</t>
  </si>
  <si>
    <t>05285538602</t>
  </si>
  <si>
    <t>531449</t>
  </si>
  <si>
    <t>139051X</t>
  </si>
  <si>
    <t>LUILA OLIVEIRA VASCONCELOS</t>
  </si>
  <si>
    <t>02090178647</t>
  </si>
  <si>
    <t>92248</t>
  </si>
  <si>
    <t>NEUZA APARECIDA SILVA</t>
  </si>
  <si>
    <t>00947220640</t>
  </si>
  <si>
    <t>1482273</t>
  </si>
  <si>
    <t>ERIKA CAROLINE MACHADO GUERRA</t>
  </si>
  <si>
    <t>10394722655</t>
  </si>
  <si>
    <t>177932-TO</t>
  </si>
  <si>
    <t>CLAUDINEY JESUS COSTA SOUZA RODRIGUES</t>
  </si>
  <si>
    <t>05538011631</t>
  </si>
  <si>
    <t>1819229</t>
  </si>
  <si>
    <t>FREDERICO ELIAS TALHARI</t>
  </si>
  <si>
    <t>11711096601</t>
  </si>
  <si>
    <t>80520</t>
  </si>
  <si>
    <t>JOAO PAULO DE OLIVEIRA VILAS BOAS</t>
  </si>
  <si>
    <t>08641990666</t>
  </si>
  <si>
    <t>58510</t>
  </si>
  <si>
    <t>SAMUEL AZEVEDO ARAUJO PEDROSA</t>
  </si>
  <si>
    <t>06731558621</t>
  </si>
  <si>
    <t>90595</t>
  </si>
  <si>
    <t>DANIELA GRACIOSO GUIMARAES MELAZO</t>
  </si>
  <si>
    <t>08018842680</t>
  </si>
  <si>
    <t>559570</t>
  </si>
  <si>
    <t>SANDRA CORDEIRO CAMPOS DA SILVA</t>
  </si>
  <si>
    <t>06206056694</t>
  </si>
  <si>
    <t>024020785</t>
  </si>
  <si>
    <t>GISLENE BARBOSA PIMENTEL</t>
  </si>
  <si>
    <t>07910414684</t>
  </si>
  <si>
    <t>434190</t>
  </si>
  <si>
    <t>HENRIQUE BASTOS DE CASTRO SOARES</t>
  </si>
  <si>
    <t>12517134677</t>
  </si>
  <si>
    <t>92430</t>
  </si>
  <si>
    <t>BIANCA APARECIDA SOARES LARA</t>
  </si>
  <si>
    <t>13805803664</t>
  </si>
  <si>
    <t>J.FLEX20HS.-3ªA6ª/6,4,4,6HDIA</t>
  </si>
  <si>
    <t>23649</t>
  </si>
  <si>
    <t>139065X</t>
  </si>
  <si>
    <t>RONALDO EDEIR DE CARVALHO</t>
  </si>
  <si>
    <t>73539597620</t>
  </si>
  <si>
    <t>718145</t>
  </si>
  <si>
    <t>NATHALIA DULCE MOREIRA DOS SANTOS</t>
  </si>
  <si>
    <t>06731196614</t>
  </si>
  <si>
    <t>14835</t>
  </si>
  <si>
    <t>JACQUELINE DA SILVA NEIVA CHAVES</t>
  </si>
  <si>
    <t>11659893607</t>
  </si>
  <si>
    <t>07244</t>
  </si>
  <si>
    <t>MAYANDRA ALVES RIBEIRO</t>
  </si>
  <si>
    <t>09699624604</t>
  </si>
  <si>
    <t>1066680</t>
  </si>
  <si>
    <t>LARISSA ALVIM WERNER</t>
  </si>
  <si>
    <t>10904817644</t>
  </si>
  <si>
    <t>82562</t>
  </si>
  <si>
    <t>FELIPE TEIXEIRA AMORIM</t>
  </si>
  <si>
    <t>01238062679</t>
  </si>
  <si>
    <t>74954</t>
  </si>
  <si>
    <t>THASSIA ESTHEFANY PEREIRA SOARES</t>
  </si>
  <si>
    <t>06322623621</t>
  </si>
  <si>
    <t>1473771</t>
  </si>
  <si>
    <t>ALESSANDRA ALMEIDA ARAUJO</t>
  </si>
  <si>
    <t>10027385639</t>
  </si>
  <si>
    <t>1694763</t>
  </si>
  <si>
    <t>TANIA OLIVEIRA LIMA</t>
  </si>
  <si>
    <t>11841937622</t>
  </si>
  <si>
    <t>25928</t>
  </si>
  <si>
    <t>KAMILA CRISTINA GONCALVES SILVA</t>
  </si>
  <si>
    <t>01573685640</t>
  </si>
  <si>
    <t>1311699</t>
  </si>
  <si>
    <t>PEDRO HENRIQUE DE PAULA ROSA ARAUJO</t>
  </si>
  <si>
    <t>07439107616</t>
  </si>
  <si>
    <t>1524806</t>
  </si>
  <si>
    <t>139079X</t>
  </si>
  <si>
    <t>TAIANE DE OLIVEIRA CARVALHO</t>
  </si>
  <si>
    <t>09860187673</t>
  </si>
  <si>
    <t>1802489</t>
  </si>
  <si>
    <t>JADE BOTELHO ROSA</t>
  </si>
  <si>
    <t>13900771600</t>
  </si>
  <si>
    <t>1189023</t>
  </si>
  <si>
    <t>LARISSA RIBEIRO DE JESUS</t>
  </si>
  <si>
    <t>70329269674</t>
  </si>
  <si>
    <t>1822542</t>
  </si>
  <si>
    <t>LUCAS NOGUEIRA DINIZ</t>
  </si>
  <si>
    <t>12900440661</t>
  </si>
  <si>
    <t>85991</t>
  </si>
  <si>
    <t>FABIANO COSTA SOARES</t>
  </si>
  <si>
    <t>82290164615</t>
  </si>
  <si>
    <t>43609</t>
  </si>
  <si>
    <t>BRENDA CAROLINE DE SOUZA PAIVA</t>
  </si>
  <si>
    <t>10206742614</t>
  </si>
  <si>
    <t>19770</t>
  </si>
  <si>
    <t>ERIKA FERREIRA DA SILVA</t>
  </si>
  <si>
    <t>01950767612</t>
  </si>
  <si>
    <t>1358080</t>
  </si>
  <si>
    <t>ALINE KELLY DA SILVA ROSA</t>
  </si>
  <si>
    <t>06321795623</t>
  </si>
  <si>
    <t>1787790</t>
  </si>
  <si>
    <t>ELIANE CORREA DA SILVA</t>
  </si>
  <si>
    <t>35983116649</t>
  </si>
  <si>
    <t>26637</t>
  </si>
  <si>
    <t>RENATA BORGES DE MORAIS FORTES RIBEIRO</t>
  </si>
  <si>
    <t>10719564697</t>
  </si>
  <si>
    <t>74208</t>
  </si>
  <si>
    <t>LUZINARIA CARDOSO MACHADO</t>
  </si>
  <si>
    <t>84372532687</t>
  </si>
  <si>
    <t>22429</t>
  </si>
  <si>
    <t>THAISA VERONICA MAGALHAES</t>
  </si>
  <si>
    <t>10359004679</t>
  </si>
  <si>
    <t>47205</t>
  </si>
  <si>
    <t>MARCELLE APARECIDA DE OLIVEIRA</t>
  </si>
  <si>
    <t>08698826601</t>
  </si>
  <si>
    <t>17970</t>
  </si>
  <si>
    <t>BRENDA JENNIFER SILVA GUIMARAES</t>
  </si>
  <si>
    <t>14020778663</t>
  </si>
  <si>
    <t>1580694</t>
  </si>
  <si>
    <t>GIOVANNA GONTIJO ALVES DE SOUSA OHANA</t>
  </si>
  <si>
    <t>10295807660</t>
  </si>
  <si>
    <t>92572</t>
  </si>
  <si>
    <t>IZABELA PRETELI TEIXEIRA LEAL</t>
  </si>
  <si>
    <t>13123927628</t>
  </si>
  <si>
    <t>91152</t>
  </si>
  <si>
    <t>139115X</t>
  </si>
  <si>
    <t>CAROLINA DE OLIVEIRA GORETTI</t>
  </si>
  <si>
    <t>08974062658</t>
  </si>
  <si>
    <t>1-FL 20H - 2ª/5T - 3ª/4T - 4ª/5M - 5ª/6M</t>
  </si>
  <si>
    <t>13858</t>
  </si>
  <si>
    <t>VINICIUS ROCHA VIANA DE SOUZA</t>
  </si>
  <si>
    <t>08069126698</t>
  </si>
  <si>
    <t>84495</t>
  </si>
  <si>
    <t>ALINE DOS SANTOS ROSA</t>
  </si>
  <si>
    <t>11014994608</t>
  </si>
  <si>
    <t>1720575</t>
  </si>
  <si>
    <t>LUCAS PINHO SIMOES</t>
  </si>
  <si>
    <t>12901529690</t>
  </si>
  <si>
    <t>63839</t>
  </si>
  <si>
    <t>ERICA GERUZA DOS SANTOS</t>
  </si>
  <si>
    <t>09071125602</t>
  </si>
  <si>
    <t>20299</t>
  </si>
  <si>
    <t>CRISTIANE BATISTA MOREIRA DA SILVA ALCANTARA ALMEIDA</t>
  </si>
  <si>
    <t>01264511680</t>
  </si>
  <si>
    <t>19727</t>
  </si>
  <si>
    <t>MARCIA PEREIRA DA SILVA</t>
  </si>
  <si>
    <t>04120596656</t>
  </si>
  <si>
    <t>1222</t>
  </si>
  <si>
    <t>ANDRE DE TASSIS CABRAL FERNANDES</t>
  </si>
  <si>
    <t>11447867629</t>
  </si>
  <si>
    <t>92791</t>
  </si>
  <si>
    <t>ANA VITORIA MELO DE SOUZA</t>
  </si>
  <si>
    <t>03322454207</t>
  </si>
  <si>
    <t>1507366</t>
  </si>
  <si>
    <t>ALEXIA DOS SANTOS RIBEIRO</t>
  </si>
  <si>
    <t>07549505659</t>
  </si>
  <si>
    <t>91840</t>
  </si>
  <si>
    <t>NATALIA ALVES SILVA CELESTINO</t>
  </si>
  <si>
    <t>06006413680</t>
  </si>
  <si>
    <t>127771</t>
  </si>
  <si>
    <t>ANA DAS DORES ARAUJO CARVALHAES</t>
  </si>
  <si>
    <t>41782585672</t>
  </si>
  <si>
    <t>1806026</t>
  </si>
  <si>
    <t>139129X</t>
  </si>
  <si>
    <t>BETHANIA RABELO BARROSO</t>
  </si>
  <si>
    <t>12538651670</t>
  </si>
  <si>
    <t>641852</t>
  </si>
  <si>
    <t>FABIANE LACERDA DE OLIVEIRA</t>
  </si>
  <si>
    <t>10295837730</t>
  </si>
  <si>
    <t>160302</t>
  </si>
  <si>
    <t>MARCELA LIBERATO EUFRASIO SOUZA</t>
  </si>
  <si>
    <t>05251954670</t>
  </si>
  <si>
    <t>403636</t>
  </si>
  <si>
    <t>139132X</t>
  </si>
  <si>
    <t>CLAUDIA DE JESUS SANTANA</t>
  </si>
  <si>
    <t>93859597604</t>
  </si>
  <si>
    <t>30890</t>
  </si>
  <si>
    <t>MARIANNE DE CASTRO ROCHA CUNEGUNDES</t>
  </si>
  <si>
    <t>07360317665</t>
  </si>
  <si>
    <t>471461</t>
  </si>
  <si>
    <t>SALVA DO PATROCINIO DE LIMA</t>
  </si>
  <si>
    <t>02422876625</t>
  </si>
  <si>
    <t>1049244</t>
  </si>
  <si>
    <t>ANGELA CRISTINA DIAS</t>
  </si>
  <si>
    <t>00386221650</t>
  </si>
  <si>
    <t>1823677</t>
  </si>
  <si>
    <t>MATEUS JORGE NARDELLI</t>
  </si>
  <si>
    <t>11676365621</t>
  </si>
  <si>
    <t>87605</t>
  </si>
  <si>
    <t>ELISA FREITAS MACEDO</t>
  </si>
  <si>
    <t>08756506600</t>
  </si>
  <si>
    <t>84523</t>
  </si>
  <si>
    <t>CAMILA MINELLI DIAS</t>
  </si>
  <si>
    <t>08267297626</t>
  </si>
  <si>
    <t>201747</t>
  </si>
  <si>
    <t>139146X</t>
  </si>
  <si>
    <t>CASSIA ROSANA COELHO DE PAULA</t>
  </si>
  <si>
    <t>00227597605</t>
  </si>
  <si>
    <t>250642</t>
  </si>
  <si>
    <t xml:space="preserve">GUILHERME RIBEIRO CAMARA                </t>
  </si>
  <si>
    <t>88434176653</t>
  </si>
  <si>
    <t>32415</t>
  </si>
  <si>
    <t>MARTIN FERREIRA BUCEK</t>
  </si>
  <si>
    <t>00643030638</t>
  </si>
  <si>
    <t>46399</t>
  </si>
  <si>
    <t>CINARA DOS ANJOS</t>
  </si>
  <si>
    <t>02738719600</t>
  </si>
  <si>
    <t>616099</t>
  </si>
  <si>
    <t>ARIANE DOS SANTOS CIPRIANO</t>
  </si>
  <si>
    <t>06205597640</t>
  </si>
  <si>
    <t>377828</t>
  </si>
  <si>
    <t>MIRIAM CELINA SALOMAO BRUCK SIQUEIRA</t>
  </si>
  <si>
    <t>52227286687</t>
  </si>
  <si>
    <t>7272</t>
  </si>
  <si>
    <t>ADRIANA PATRICIA DOS SANTOS</t>
  </si>
  <si>
    <t>05463022623</t>
  </si>
  <si>
    <t>924624</t>
  </si>
  <si>
    <t>FILIPE FERNANDES ALVES</t>
  </si>
  <si>
    <t>04387271507</t>
  </si>
  <si>
    <t>74081</t>
  </si>
  <si>
    <t>JOELMA MARIA DANIEL EMIDIO</t>
  </si>
  <si>
    <t>04440442641</t>
  </si>
  <si>
    <t>018730</t>
  </si>
  <si>
    <t>LIDIANY DE SOUZA SANTANA</t>
  </si>
  <si>
    <t>05472316600</t>
  </si>
  <si>
    <t>1367549</t>
  </si>
  <si>
    <t>WILLIAN PEREIRA DUARTE</t>
  </si>
  <si>
    <t>96740620687</t>
  </si>
  <si>
    <t>1436931</t>
  </si>
  <si>
    <t>1-FLEX 20H - 2ª/4T- 4ª/4M- 5ª/6M- 6ª/6T</t>
  </si>
  <si>
    <t>JUNIA FERREIRA SOARES</t>
  </si>
  <si>
    <t>06795967638</t>
  </si>
  <si>
    <t>544623</t>
  </si>
  <si>
    <t>139163X</t>
  </si>
  <si>
    <t>PATRICIA NEVES OLIVEIRA</t>
  </si>
  <si>
    <t>04436943623</t>
  </si>
  <si>
    <t>LUCIENE APARECIDA FERREIRA</t>
  </si>
  <si>
    <t>05472758629</t>
  </si>
  <si>
    <t>1067578</t>
  </si>
  <si>
    <t>LEILA GOMES SOARES</t>
  </si>
  <si>
    <t>69088276668</t>
  </si>
  <si>
    <t>91159</t>
  </si>
  <si>
    <t>ALUANA TADEU FERNANDES HONORATO</t>
  </si>
  <si>
    <t>09232426609</t>
  </si>
  <si>
    <t>918950</t>
  </si>
  <si>
    <t>LEONARDO ROSSI DE FIGUEIREDO MARINHO</t>
  </si>
  <si>
    <t>03037164603</t>
  </si>
  <si>
    <t>39703</t>
  </si>
  <si>
    <t>GUSTAVO CAYO DE AZEVEDO</t>
  </si>
  <si>
    <t>10951561600</t>
  </si>
  <si>
    <t>44098</t>
  </si>
  <si>
    <t>J.FLEX20HS.-2ª3ª/5HT-5ª6ª/5HM</t>
  </si>
  <si>
    <t>JAQUELINE SILVA OLIVEIRA</t>
  </si>
  <si>
    <t>06312014673</t>
  </si>
  <si>
    <t>1442563</t>
  </si>
  <si>
    <t>FLAVIA FIALHO GIRUNDI</t>
  </si>
  <si>
    <t>09336472631</t>
  </si>
  <si>
    <t>35419</t>
  </si>
  <si>
    <t>139177X</t>
  </si>
  <si>
    <t>YNARA AUGUSTA DA SILVA SANTOS</t>
  </si>
  <si>
    <t>13143053607</t>
  </si>
  <si>
    <t>1522718</t>
  </si>
  <si>
    <t>LAIS DE CARVALHO PINHEIRO</t>
  </si>
  <si>
    <t>07407538433</t>
  </si>
  <si>
    <t>91457</t>
  </si>
  <si>
    <t>PEDRO HENRIQUE DIAS SALES</t>
  </si>
  <si>
    <t>06991614602</t>
  </si>
  <si>
    <t>63530</t>
  </si>
  <si>
    <t>139180X</t>
  </si>
  <si>
    <t>VANESSA CRISTINA ALVES</t>
  </si>
  <si>
    <t>01360827692</t>
  </si>
  <si>
    <t>454049</t>
  </si>
  <si>
    <t>JULIANA CARVALHO RODRIGUES</t>
  </si>
  <si>
    <t>00821353551</t>
  </si>
  <si>
    <t>732341</t>
  </si>
  <si>
    <t>MARIA LUIZA BISI FERREIRA</t>
  </si>
  <si>
    <t>12231562650</t>
  </si>
  <si>
    <t>63833</t>
  </si>
  <si>
    <t>ALESSANDRA PAULA DE OLIVEIRA</t>
  </si>
  <si>
    <t>04087159604</t>
  </si>
  <si>
    <t>4999</t>
  </si>
  <si>
    <t>FABIANO LUCAS DOS SANTOS DUTRA</t>
  </si>
  <si>
    <t>08704894618</t>
  </si>
  <si>
    <t>222879</t>
  </si>
  <si>
    <t>CENTRO DE REFERENCIA REGIONAL EM SAUDE DO TRABALHADOR BARREIRO</t>
  </si>
  <si>
    <t>VANDA MARIA DA SILVA</t>
  </si>
  <si>
    <t>75877600672</t>
  </si>
  <si>
    <t>7542</t>
  </si>
  <si>
    <t>MARLI QUARESMA SILVA</t>
  </si>
  <si>
    <t>10348709633</t>
  </si>
  <si>
    <t>981964</t>
  </si>
  <si>
    <t>JESSICA DA SILVA ANDRADE MEDEIROS</t>
  </si>
  <si>
    <t>11102177652</t>
  </si>
  <si>
    <t>9647</t>
  </si>
  <si>
    <t>LUCIANA SABINA DOS SANTOS</t>
  </si>
  <si>
    <t>03700784627</t>
  </si>
  <si>
    <t>1502568</t>
  </si>
  <si>
    <t>GABRIELA ELISE AQUINO DE ALCANTARA MANACES</t>
  </si>
  <si>
    <t>01399408631</t>
  </si>
  <si>
    <t>406464</t>
  </si>
  <si>
    <t>MARIANA VANY DA SILVA GONTIJO</t>
  </si>
  <si>
    <t>11193253667</t>
  </si>
  <si>
    <t>737449</t>
  </si>
  <si>
    <t>139194X</t>
  </si>
  <si>
    <t>FARMACIA REGIONAL NORDESTE</t>
  </si>
  <si>
    <t>AMANDA DIAS MACHADO</t>
  </si>
  <si>
    <t>10916036693</t>
  </si>
  <si>
    <t>71641</t>
  </si>
  <si>
    <t>MARIA APARECIDA AUGUSTO</t>
  </si>
  <si>
    <t>70385467672</t>
  </si>
  <si>
    <t>1082897</t>
  </si>
  <si>
    <t>MARIANA SOARES DA SILVA</t>
  </si>
  <si>
    <t>11158643608</t>
  </si>
  <si>
    <t>20383</t>
  </si>
  <si>
    <t>NILZA LORENA VITOR QUEIROZ</t>
  </si>
  <si>
    <t>09450891630</t>
  </si>
  <si>
    <t>32304</t>
  </si>
  <si>
    <t>MAYARA KAROLINE LOPES DE SOUZA</t>
  </si>
  <si>
    <t>11200467698</t>
  </si>
  <si>
    <t>1147264</t>
  </si>
  <si>
    <t>ALEXIA CRISTINA DEODATO ALVES DOS SANTOS</t>
  </si>
  <si>
    <t>14747800670</t>
  </si>
  <si>
    <t>1377272</t>
  </si>
  <si>
    <t>CAROLINE KATONEN SOUSA COSTA</t>
  </si>
  <si>
    <t>11872739610</t>
  </si>
  <si>
    <t>39076</t>
  </si>
  <si>
    <t>LUCAS EMANUEL CAVANILLA LATORRE</t>
  </si>
  <si>
    <t>12669500609</t>
  </si>
  <si>
    <t>92478</t>
  </si>
  <si>
    <t>TALITA LOPES DO NASCIMENTO SILVA</t>
  </si>
  <si>
    <t>04038394590</t>
  </si>
  <si>
    <t>83081</t>
  </si>
  <si>
    <t>GUSTAVO DOS SANTOS ALVES MARIA</t>
  </si>
  <si>
    <t>10661075648</t>
  </si>
  <si>
    <t>85534</t>
  </si>
  <si>
    <t>MARIA JOSE CAETANA DAMASCENO</t>
  </si>
  <si>
    <t>90995430691</t>
  </si>
  <si>
    <t>528882</t>
  </si>
  <si>
    <t>VANESSA APARECIDA NASCIMENTO DE OLIVEIRA</t>
  </si>
  <si>
    <t>05172886648</t>
  </si>
  <si>
    <t>332264</t>
  </si>
  <si>
    <t>LUANA PEREIRA DIAS</t>
  </si>
  <si>
    <t>08189825607</t>
  </si>
  <si>
    <t>541143</t>
  </si>
  <si>
    <t>FERNANDA DE MATOS CAMPOS</t>
  </si>
  <si>
    <t>03774637601</t>
  </si>
  <si>
    <t>317704</t>
  </si>
  <si>
    <t>CARLOS AUSBERT QUINTELA CHAGAS FILHO</t>
  </si>
  <si>
    <t>01450958605</t>
  </si>
  <si>
    <t>48175</t>
  </si>
  <si>
    <t>LUIZ FERNANDO FERREIRA DE OLIVEIRA</t>
  </si>
  <si>
    <t>10598204636</t>
  </si>
  <si>
    <t>809773</t>
  </si>
  <si>
    <t>HELEN DE SOUZA CORRAIDE SANTANA</t>
  </si>
  <si>
    <t>07932467683</t>
  </si>
  <si>
    <t>642152</t>
  </si>
  <si>
    <t>CRISTIANE AMORIM DE PAULA</t>
  </si>
  <si>
    <t>06063148655</t>
  </si>
  <si>
    <t>016094</t>
  </si>
  <si>
    <t>LIDIANE PEREIRA SOARES</t>
  </si>
  <si>
    <t>05715955610</t>
  </si>
  <si>
    <t>382386</t>
  </si>
  <si>
    <t>JUCILENE PINHEIRO PINTO DA SILVA</t>
  </si>
  <si>
    <t>81712855387</t>
  </si>
  <si>
    <t>1549449</t>
  </si>
  <si>
    <t>ANDREIA FERREIRA OLIVEIRA SOARES</t>
  </si>
  <si>
    <t>95628819620</t>
  </si>
  <si>
    <t>FRANCISCO DE ASSIS NASCIMENTO CASTRO</t>
  </si>
  <si>
    <t>03641804639</t>
  </si>
  <si>
    <t>312005</t>
  </si>
  <si>
    <t>139227X</t>
  </si>
  <si>
    <t>NARDINA GUEDES DE ANDRADE</t>
  </si>
  <si>
    <t>03367805670</t>
  </si>
  <si>
    <t>614443</t>
  </si>
  <si>
    <t>GUILHERME RAFAEL GOMIDE PINHEIRO</t>
  </si>
  <si>
    <t>07871292676</t>
  </si>
  <si>
    <t>13179</t>
  </si>
  <si>
    <t>ANDERS MARINUS ULBERG NETO</t>
  </si>
  <si>
    <t>02825327654</t>
  </si>
  <si>
    <t>311913</t>
  </si>
  <si>
    <t>THAIS APARECIDA MIRANDA RANGEL</t>
  </si>
  <si>
    <t>08830423637</t>
  </si>
  <si>
    <t>41651</t>
  </si>
  <si>
    <t>FERNANDA CAROLINA TEIXEIRA CONCEICAO</t>
  </si>
  <si>
    <t>70010875646</t>
  </si>
  <si>
    <t>30360</t>
  </si>
  <si>
    <t>IVONE COSTA TRINDADE SILVA</t>
  </si>
  <si>
    <t>61100846620</t>
  </si>
  <si>
    <t>753136</t>
  </si>
  <si>
    <t>PATRICIA CANUTO</t>
  </si>
  <si>
    <t>11884558690</t>
  </si>
  <si>
    <t>88556</t>
  </si>
  <si>
    <t>GABRIELA REGINA ROSA</t>
  </si>
  <si>
    <t>96085150687</t>
  </si>
  <si>
    <t>02415333</t>
  </si>
  <si>
    <t>139244X</t>
  </si>
  <si>
    <t>PAMELLA PASINI DE OLIVEIRA CORGOSINHO</t>
  </si>
  <si>
    <t>02198538601</t>
  </si>
  <si>
    <t>1831164</t>
  </si>
  <si>
    <t>ERICA SOARES DOS SANTOS</t>
  </si>
  <si>
    <t>11767415605</t>
  </si>
  <si>
    <t>JUSCILENE SILVA MACHADO BORGES</t>
  </si>
  <si>
    <t>08851330646</t>
  </si>
  <si>
    <t>1794521</t>
  </si>
  <si>
    <t>TANIA SEVERA GONCALVES</t>
  </si>
  <si>
    <t>12109561602</t>
  </si>
  <si>
    <t>735760</t>
  </si>
  <si>
    <t>LARA STEPHANY E SILVA CORREA</t>
  </si>
  <si>
    <t>07324713629</t>
  </si>
  <si>
    <t>1829262</t>
  </si>
  <si>
    <t>CAROLINA MILAGRES DE MORAIS</t>
  </si>
  <si>
    <t>11894453603</t>
  </si>
  <si>
    <t>87853</t>
  </si>
  <si>
    <t>VANIA ISABEL SANCHA ALMEIDA DELGADO</t>
  </si>
  <si>
    <t>70291681603</t>
  </si>
  <si>
    <t>92276</t>
  </si>
  <si>
    <t>BRENO ROSEVELT DIONISIO DA ROCHA COSTA</t>
  </si>
  <si>
    <t>12271707692</t>
  </si>
  <si>
    <t>612776</t>
  </si>
  <si>
    <t>WILLIAM ROMAIR DE BRITO VIEIRA</t>
  </si>
  <si>
    <t>60944773672</t>
  </si>
  <si>
    <t>582638</t>
  </si>
  <si>
    <t>DOUGLAS RODRIGUES DA SILVA</t>
  </si>
  <si>
    <t>08660116682</t>
  </si>
  <si>
    <t>434793</t>
  </si>
  <si>
    <t>NAYARA ACASIA ALVES DE MAGALHAES</t>
  </si>
  <si>
    <t>14242544693</t>
  </si>
  <si>
    <t>1766995</t>
  </si>
  <si>
    <t>139258X</t>
  </si>
  <si>
    <t>CARLA MARIA RODRIGUES TAVARES</t>
  </si>
  <si>
    <t>91478146672</t>
  </si>
  <si>
    <t>1242285</t>
  </si>
  <si>
    <t>139261X</t>
  </si>
  <si>
    <t>BARBARA DANIELA DA ROCHA</t>
  </si>
  <si>
    <t>12342979657</t>
  </si>
  <si>
    <t>1795527</t>
  </si>
  <si>
    <t>JULIO CESAR LEMES MACEDO</t>
  </si>
  <si>
    <t>05837655646</t>
  </si>
  <si>
    <t>50436</t>
  </si>
  <si>
    <t>SHIRLEI APARECIDA SANTOS DE SOUZA</t>
  </si>
  <si>
    <t>07888044646</t>
  </si>
  <si>
    <t>44759</t>
  </si>
  <si>
    <t>PEDRO RIBEIRO DE JESUS ALMEIDA</t>
  </si>
  <si>
    <t>86119608583</t>
  </si>
  <si>
    <t>87624</t>
  </si>
  <si>
    <t>GRACIELLE DE SOUZA SILVA</t>
  </si>
  <si>
    <t>01617031607</t>
  </si>
  <si>
    <t>1739040</t>
  </si>
  <si>
    <t>CRISTIANA ANDRADE COELHO DIAS</t>
  </si>
  <si>
    <t>13935104693</t>
  </si>
  <si>
    <t>92477</t>
  </si>
  <si>
    <t>MARCELO CAETANO PONZO</t>
  </si>
  <si>
    <t>11024561607</t>
  </si>
  <si>
    <t>56347</t>
  </si>
  <si>
    <t>CRISTIANA DOS REIS PEREIRA RODRIGUES</t>
  </si>
  <si>
    <t>04334880690</t>
  </si>
  <si>
    <t>1437230</t>
  </si>
  <si>
    <t>CYNTHIA LETICIA FERREIRA</t>
  </si>
  <si>
    <t>07544378683</t>
  </si>
  <si>
    <t>68197</t>
  </si>
  <si>
    <t>JANE LOPES DA SILVA OLIVEIRA</t>
  </si>
  <si>
    <t>75403528687</t>
  </si>
  <si>
    <t>169336</t>
  </si>
  <si>
    <t>ANA CRISTINA GONCALVES DE ABREU</t>
  </si>
  <si>
    <t>90808827634</t>
  </si>
  <si>
    <t>603347</t>
  </si>
  <si>
    <t>KAROLINE AUGUSTA MARTINS FONSECA SARAIVA</t>
  </si>
  <si>
    <t>13964027642</t>
  </si>
  <si>
    <t>1694125</t>
  </si>
  <si>
    <t>EREMI EVANGELISTA DE OLIVEIRA</t>
  </si>
  <si>
    <t>03260986669</t>
  </si>
  <si>
    <t>367432</t>
  </si>
  <si>
    <t>139275X</t>
  </si>
  <si>
    <t>DANIELA SILVA MAGALHAES</t>
  </si>
  <si>
    <t>11876795697</t>
  </si>
  <si>
    <t>245446</t>
  </si>
  <si>
    <t>ROBSON VIEIRA LINCOLN</t>
  </si>
  <si>
    <t>94238235649</t>
  </si>
  <si>
    <t>192753</t>
  </si>
  <si>
    <t>PATRICIA GERMANIA DA SILVA</t>
  </si>
  <si>
    <t>04265543618</t>
  </si>
  <si>
    <t>155922</t>
  </si>
  <si>
    <t>PATRICIA JUNQUEIRA DE RESENDE</t>
  </si>
  <si>
    <t>09297770690</t>
  </si>
  <si>
    <t>69549</t>
  </si>
  <si>
    <t>ADRIANA BUENO SAUL</t>
  </si>
  <si>
    <t>89569601604</t>
  </si>
  <si>
    <t>503785</t>
  </si>
  <si>
    <t>ROBERT GABRIEL MOREIRA DOS SANTOS</t>
  </si>
  <si>
    <t>12701921678</t>
  </si>
  <si>
    <t>50526</t>
  </si>
  <si>
    <t>RAFAELLA ROSE SOUZA BONFIM</t>
  </si>
  <si>
    <t>04975177609</t>
  </si>
  <si>
    <t>202214</t>
  </si>
  <si>
    <t>MARTA STEFANIE RODRIGUES DOS SANTOS</t>
  </si>
  <si>
    <t>01754973620</t>
  </si>
  <si>
    <t>27826</t>
  </si>
  <si>
    <t>SABRINA PAMELA CEZAR CASSEMIRO</t>
  </si>
  <si>
    <t>13499428636</t>
  </si>
  <si>
    <t>93049</t>
  </si>
  <si>
    <t>IRANI FERNANDES RIBAS</t>
  </si>
  <si>
    <t>58378294234</t>
  </si>
  <si>
    <t>570961</t>
  </si>
  <si>
    <t>139289X</t>
  </si>
  <si>
    <t>KESSIA HELENA CLEMENCIA DE SOUZA</t>
  </si>
  <si>
    <t>02069139662</t>
  </si>
  <si>
    <t>25302</t>
  </si>
  <si>
    <t>MARCILENE ANACLETO MELGACO</t>
  </si>
  <si>
    <t>01493464680</t>
  </si>
  <si>
    <t>04/55554</t>
  </si>
  <si>
    <t>139292X</t>
  </si>
  <si>
    <t>ADRIANA GOMES RODRIGUES SIQUEIRA</t>
  </si>
  <si>
    <t>04963863600</t>
  </si>
  <si>
    <t>22599</t>
  </si>
  <si>
    <t>MARY DE MORAIS DURSO</t>
  </si>
  <si>
    <t>01495468666</t>
  </si>
  <si>
    <t>50778</t>
  </si>
  <si>
    <t>RAFAEL LAS CASAS</t>
  </si>
  <si>
    <t>07637991652</t>
  </si>
  <si>
    <t>85217</t>
  </si>
  <si>
    <t>AMARILES REJANE MOREIRA DE VETE LIMA</t>
  </si>
  <si>
    <t>80164641653</t>
  </si>
  <si>
    <t>10044</t>
  </si>
  <si>
    <t>MARILIA APARECIDA DA LUZ DE JESUS</t>
  </si>
  <si>
    <t>07581142655</t>
  </si>
  <si>
    <t>IVAN PAULO DA SILVA</t>
  </si>
  <si>
    <t>13268301630</t>
  </si>
  <si>
    <t>58528</t>
  </si>
  <si>
    <t>ALINE SENNA MORATO</t>
  </si>
  <si>
    <t>08437764637</t>
  </si>
  <si>
    <t>476330</t>
  </si>
  <si>
    <t>FLAVIA CHRISTIANNE DE JESUS SILVA</t>
  </si>
  <si>
    <t>05270540622</t>
  </si>
  <si>
    <t>3195</t>
  </si>
  <si>
    <t>SAVIA GABRIELA TAMEIRAO PEDROSO GREGORIO DE SOUZA</t>
  </si>
  <si>
    <t>09985139623</t>
  </si>
  <si>
    <t>92666</t>
  </si>
  <si>
    <t>LUISA CARDOSO MAIA</t>
  </si>
  <si>
    <t>10531527603</t>
  </si>
  <si>
    <t>92874</t>
  </si>
  <si>
    <t>SAMARA DOS SANTOS PORTELA</t>
  </si>
  <si>
    <t>70337872600</t>
  </si>
  <si>
    <t>1782360</t>
  </si>
  <si>
    <t>MARINA BRANT MOREIRA MARTINS</t>
  </si>
  <si>
    <t>10763174645</t>
  </si>
  <si>
    <t>CLINICO GERAL</t>
  </si>
  <si>
    <t>78367</t>
  </si>
  <si>
    <t>AMANDA CRISTINA PITORRA RODRIGUES</t>
  </si>
  <si>
    <t>15888811645</t>
  </si>
  <si>
    <t>1539040</t>
  </si>
  <si>
    <t>ANGELA MORENA ORTIZ PIRES RIBEIRO</t>
  </si>
  <si>
    <t>00607922214</t>
  </si>
  <si>
    <t>91698</t>
  </si>
  <si>
    <t>139308X</t>
  </si>
  <si>
    <t>VALERIA MARTINS DE ALMEIDA DA SILVA CARVALHO</t>
  </si>
  <si>
    <t>04465932650</t>
  </si>
  <si>
    <t>74766</t>
  </si>
  <si>
    <t>RAQUEL FERRAZ FERNANDES SILVA</t>
  </si>
  <si>
    <t>14072374628</t>
  </si>
  <si>
    <t>139311X</t>
  </si>
  <si>
    <t>SHEILLA CIRIACO LOPES LUIZ</t>
  </si>
  <si>
    <t>05316348680</t>
  </si>
  <si>
    <t>1565508</t>
  </si>
  <si>
    <t>SILVANA DA SILVA LUCIO</t>
  </si>
  <si>
    <t>02792654686</t>
  </si>
  <si>
    <t>486976</t>
  </si>
  <si>
    <t>CRISTIANE SANTOS CARDOSO</t>
  </si>
  <si>
    <t>01650253605</t>
  </si>
  <si>
    <t>1789593</t>
  </si>
  <si>
    <t>GIRLENES TORRES COELHO</t>
  </si>
  <si>
    <t>09657549604</t>
  </si>
  <si>
    <t>AMANDA GERALDA VIANA COSTA ALMEIDA</t>
  </si>
  <si>
    <t>07560368603</t>
  </si>
  <si>
    <t>1671255</t>
  </si>
  <si>
    <t xml:space="preserve">RAQUEL DA CONCEICAO CRUZ </t>
  </si>
  <si>
    <t>64274659615</t>
  </si>
  <si>
    <t>784585</t>
  </si>
  <si>
    <t>KAREN GOMES DA SILVA</t>
  </si>
  <si>
    <t>07519606678</t>
  </si>
  <si>
    <t>1810857</t>
  </si>
  <si>
    <t>ONEZIMO TADEU D ASSUNCAO</t>
  </si>
  <si>
    <t>05626158650</t>
  </si>
  <si>
    <t>27342</t>
  </si>
  <si>
    <t>FERNANDA COLEN MILAGRES BRANDAO</t>
  </si>
  <si>
    <t>11943306656</t>
  </si>
  <si>
    <t>251233</t>
  </si>
  <si>
    <t>ALANNA DRUMOND TERRI OLIVEIRA</t>
  </si>
  <si>
    <t>01622958632</t>
  </si>
  <si>
    <t>731851</t>
  </si>
  <si>
    <t>139325X</t>
  </si>
  <si>
    <t>MILENA PASSINI MEDEIROS</t>
  </si>
  <si>
    <t>06695315612</t>
  </si>
  <si>
    <t>88269</t>
  </si>
  <si>
    <t xml:space="preserve">AUXILIADORA MARIA MENDES FONTES </t>
  </si>
  <si>
    <t>05791698631</t>
  </si>
  <si>
    <t>1830444</t>
  </si>
  <si>
    <t>LETICIA CLARA LOPES DA SILVA</t>
  </si>
  <si>
    <t>15157120605</t>
  </si>
  <si>
    <t>1478770</t>
  </si>
  <si>
    <t>CINTIA PEREIRA RAMOS</t>
  </si>
  <si>
    <t>00825487650</t>
  </si>
  <si>
    <t>30340</t>
  </si>
  <si>
    <t>VINICIUS GARCIA ARCALA</t>
  </si>
  <si>
    <t>40872677842</t>
  </si>
  <si>
    <t>89326</t>
  </si>
  <si>
    <t>FAGNER ALVES DA SILVA</t>
  </si>
  <si>
    <t>05270461676</t>
  </si>
  <si>
    <t>489906</t>
  </si>
  <si>
    <t>DAYANNE CRISTINA TERENCIO</t>
  </si>
  <si>
    <t>10694542652</t>
  </si>
  <si>
    <t>902049</t>
  </si>
  <si>
    <t>ALVARO GERALDO DE OLIVEIRA ANDRADE ARAUJO</t>
  </si>
  <si>
    <t>09519537619</t>
  </si>
  <si>
    <t>1-FLEX 20H - 2ª/4T - 4ª/4M - 5ª 6ª/6T</t>
  </si>
  <si>
    <t>40971</t>
  </si>
  <si>
    <t>CAMILA DE ALMEIDA FREITAS</t>
  </si>
  <si>
    <t>15154085663</t>
  </si>
  <si>
    <t>1466858</t>
  </si>
  <si>
    <t>RAYSSA DE SOUZA LARA MARCHEZANE</t>
  </si>
  <si>
    <t>11376842670</t>
  </si>
  <si>
    <t>737143</t>
  </si>
  <si>
    <t>ROSIMEIRE GOES</t>
  </si>
  <si>
    <t>00537279598</t>
  </si>
  <si>
    <t>381563</t>
  </si>
  <si>
    <t>MARIA EDVANIA GALDINO DOS SANTOS</t>
  </si>
  <si>
    <t>27805694842</t>
  </si>
  <si>
    <t>448620</t>
  </si>
  <si>
    <t>139339X</t>
  </si>
  <si>
    <t>LUDMILA PAULINA DE JESUS</t>
  </si>
  <si>
    <t>10057400628</t>
  </si>
  <si>
    <t>1-FLEX 20H - 3ª/4M - 4ª 6ª/5T - 5ª/6T</t>
  </si>
  <si>
    <t>531888</t>
  </si>
  <si>
    <t>GLEISON PEREIRA RAMOS DE SOUZA</t>
  </si>
  <si>
    <t>01837128626</t>
  </si>
  <si>
    <t>139342X</t>
  </si>
  <si>
    <t>MATHEUS NASCIMENTO OTONI VIEIRA</t>
  </si>
  <si>
    <t>09961017641</t>
  </si>
  <si>
    <t>84026</t>
  </si>
  <si>
    <t>MAURO LUCIO NASCIMENTO LIMA</t>
  </si>
  <si>
    <t>81189885620</t>
  </si>
  <si>
    <t>16555/4-D</t>
  </si>
  <si>
    <t>MARIA LUIZA DE OLIVEIRA</t>
  </si>
  <si>
    <t>09694733626</t>
  </si>
  <si>
    <t>1249019</t>
  </si>
  <si>
    <t>JONATHAN MATEUS DA SILVA</t>
  </si>
  <si>
    <t>12080808656</t>
  </si>
  <si>
    <t>1587338</t>
  </si>
  <si>
    <t>DANIEL DO ESPIRITO SANTO GOMES</t>
  </si>
  <si>
    <t>06924493610</t>
  </si>
  <si>
    <t>398264</t>
  </si>
  <si>
    <t>ELIANE DE LOURDES VIEIRA VEIGA</t>
  </si>
  <si>
    <t>03301428606</t>
  </si>
  <si>
    <t>91146</t>
  </si>
  <si>
    <t>ANTONIO CARLOS PINTO GUIMARAES</t>
  </si>
  <si>
    <t>13365452672</t>
  </si>
  <si>
    <t>9445</t>
  </si>
  <si>
    <t>JUCIMARA MARIA LEITE</t>
  </si>
  <si>
    <t>08166060647</t>
  </si>
  <si>
    <t>1066883</t>
  </si>
  <si>
    <t>PALOMA THALITA DE SOUZA SILVEIRA</t>
  </si>
  <si>
    <t>10912484608</t>
  </si>
  <si>
    <t>30394</t>
  </si>
  <si>
    <t>LUCIANA ROBERTA OLIVEIRA PRUDENCIO</t>
  </si>
  <si>
    <t>07343854631</t>
  </si>
  <si>
    <t>17053</t>
  </si>
  <si>
    <t>IZABELA CRISTINA FERREIRA BARBOSA</t>
  </si>
  <si>
    <t>13046255675</t>
  </si>
  <si>
    <t>10172</t>
  </si>
  <si>
    <t>KELLEN CRISTINE DE SOUZA BORGES</t>
  </si>
  <si>
    <t>10048247693</t>
  </si>
  <si>
    <t>MAYLA LUIZA BRAZ CAMILO</t>
  </si>
  <si>
    <t>11141445689</t>
  </si>
  <si>
    <t>1235117</t>
  </si>
  <si>
    <t>JORGE MOREIRA TORRES</t>
  </si>
  <si>
    <t>08322201672</t>
  </si>
  <si>
    <t>5676</t>
  </si>
  <si>
    <t>LORENA APARECIDA DE SOUZA CASTRO</t>
  </si>
  <si>
    <t>10839539665</t>
  </si>
  <si>
    <t>858032</t>
  </si>
  <si>
    <t>BRENO ALVES ALMEIDA</t>
  </si>
  <si>
    <t>12495567673</t>
  </si>
  <si>
    <t>92674</t>
  </si>
  <si>
    <t>PAULA CAROLINA MOURAO SIMOES</t>
  </si>
  <si>
    <t>04278579616</t>
  </si>
  <si>
    <t>13783</t>
  </si>
  <si>
    <t>139373X</t>
  </si>
  <si>
    <t>GABRIELA TRAVIZANI PRADO</t>
  </si>
  <si>
    <t>07764825646</t>
  </si>
  <si>
    <t>30406</t>
  </si>
  <si>
    <t>MARIANA ALMEIDA MAIA</t>
  </si>
  <si>
    <t>07383535669</t>
  </si>
  <si>
    <t>160637</t>
  </si>
  <si>
    <t>TASSIA DANIELLE DINIZ</t>
  </si>
  <si>
    <t>08295437674</t>
  </si>
  <si>
    <t>267736</t>
  </si>
  <si>
    <t>THAIRINE CAMARGOS MENEZES</t>
  </si>
  <si>
    <t>01873175698</t>
  </si>
  <si>
    <t>1839026</t>
  </si>
  <si>
    <t>EUSTAQUIO ALVES FERREIRA</t>
  </si>
  <si>
    <t>31775365620</t>
  </si>
  <si>
    <t>1207165</t>
  </si>
  <si>
    <t>JULIA RIBAS DE AGUILAR</t>
  </si>
  <si>
    <t>12894146612</t>
  </si>
  <si>
    <t>92239</t>
  </si>
  <si>
    <t>JULIANA FERREIRA REIS</t>
  </si>
  <si>
    <t>07919348617</t>
  </si>
  <si>
    <t>16397</t>
  </si>
  <si>
    <t>THAIS CANCADO LEITE</t>
  </si>
  <si>
    <t>13925405690</t>
  </si>
  <si>
    <t>92518</t>
  </si>
  <si>
    <t>ANNE CAROLINE PERES DE FARIA DIAS</t>
  </si>
  <si>
    <t>11398555657</t>
  </si>
  <si>
    <t>340728</t>
  </si>
  <si>
    <t>139387X</t>
  </si>
  <si>
    <t>ISABELA CORREA BORGES</t>
  </si>
  <si>
    <t>08870354695</t>
  </si>
  <si>
    <t>CARLITO GONCALVES SANTOS</t>
  </si>
  <si>
    <t>87561581653</t>
  </si>
  <si>
    <t>991752</t>
  </si>
  <si>
    <t>OREMISE MARTINS DE OLIVEIRA</t>
  </si>
  <si>
    <t>02765382697</t>
  </si>
  <si>
    <t>1776362</t>
  </si>
  <si>
    <t>139390X</t>
  </si>
  <si>
    <t>ISABELLA PUGLIA DE LUNA</t>
  </si>
  <si>
    <t>06753591630</t>
  </si>
  <si>
    <t>15837-TO</t>
  </si>
  <si>
    <t>CRISTIAN WARLLEY PEREIRA</t>
  </si>
  <si>
    <t>09514622618</t>
  </si>
  <si>
    <t>80518</t>
  </si>
  <si>
    <t>STEPHANIE ROCHA CAETANO</t>
  </si>
  <si>
    <t>02242597680</t>
  </si>
  <si>
    <t>06802</t>
  </si>
  <si>
    <t>ANA PAULA TRINDADE SILVA</t>
  </si>
  <si>
    <t>03348508606</t>
  </si>
  <si>
    <t>256936</t>
  </si>
  <si>
    <t>GABRIELA LEMES DAVID</t>
  </si>
  <si>
    <t>13502273669</t>
  </si>
  <si>
    <t>93097</t>
  </si>
  <si>
    <t>VITORIA STEPHANIE DOS REIS</t>
  </si>
  <si>
    <t>15015487606</t>
  </si>
  <si>
    <t>7172</t>
  </si>
  <si>
    <t>LARA FABYAN LOPES DA CUNHA</t>
  </si>
  <si>
    <t>16163726642</t>
  </si>
  <si>
    <t>7557</t>
  </si>
  <si>
    <t>BRENO GOMES DE OLIVEIRA DIAS</t>
  </si>
  <si>
    <t>04344403100</t>
  </si>
  <si>
    <t>68154</t>
  </si>
  <si>
    <t>RAQUEL MARTINS PINTO</t>
  </si>
  <si>
    <t>05972194600</t>
  </si>
  <si>
    <t>17683</t>
  </si>
  <si>
    <t>ROSIMERY IANNARELLI</t>
  </si>
  <si>
    <t>74536745653</t>
  </si>
  <si>
    <t>04659</t>
  </si>
  <si>
    <t>VALDINEIA SILVA VIEIRA</t>
  </si>
  <si>
    <t>79434983649</t>
  </si>
  <si>
    <t>1530969</t>
  </si>
  <si>
    <t>139406X</t>
  </si>
  <si>
    <t>LAYSLA LORRAINE FONTOURA NUNES COELHO</t>
  </si>
  <si>
    <t>12344849602</t>
  </si>
  <si>
    <t>1481361</t>
  </si>
  <si>
    <t>MATHEUS PESSOA SOARES OLIVEIRA</t>
  </si>
  <si>
    <t>09541382606</t>
  </si>
  <si>
    <t>90062</t>
  </si>
  <si>
    <t>DHJEINNE THAINARA SOUZA PEREIRA</t>
  </si>
  <si>
    <t>08653669698</t>
  </si>
  <si>
    <t>801898</t>
  </si>
  <si>
    <t>NATHALIA CARDINALI DE CARVALHO</t>
  </si>
  <si>
    <t>11992398607</t>
  </si>
  <si>
    <t>1505277</t>
  </si>
  <si>
    <t>THAUANY SILVA SOARES</t>
  </si>
  <si>
    <t>13769266609</t>
  </si>
  <si>
    <t>1500579</t>
  </si>
  <si>
    <t>ROSELI RODRIGUES DOS SANTOS</t>
  </si>
  <si>
    <t>02971906604</t>
  </si>
  <si>
    <t>29297</t>
  </si>
  <si>
    <t>J.FLEX20HS.-2ª6ª/5HM-4ª5ª/5HT</t>
  </si>
  <si>
    <t>ROGERIA EDWIRGES PATRICIO PIMENTA</t>
  </si>
  <si>
    <t>06009097606</t>
  </si>
  <si>
    <t>685763</t>
  </si>
  <si>
    <t>PALOMA FERNANDA ALVES DE OLIVEIRA</t>
  </si>
  <si>
    <t>01952221641</t>
  </si>
  <si>
    <t>737142</t>
  </si>
  <si>
    <t>JACQUELINE RUBIA DE SOUZA PAIVA DA SILVA</t>
  </si>
  <si>
    <t>05528292697</t>
  </si>
  <si>
    <t>98868F</t>
  </si>
  <si>
    <t>139423X</t>
  </si>
  <si>
    <t>CARMEN LUCIA SOARES GOMES</t>
  </si>
  <si>
    <t>44121334604</t>
  </si>
  <si>
    <t>19283</t>
  </si>
  <si>
    <t>GLISIA REGINA DE OLIVEIRA</t>
  </si>
  <si>
    <t>03383910610</t>
  </si>
  <si>
    <t>91165</t>
  </si>
  <si>
    <t>J.FLEX20HS.-2ªA5ª4HM/6ª4HT</t>
  </si>
  <si>
    <t>JOSE BISPO DE SOUZA</t>
  </si>
  <si>
    <t>05419119617</t>
  </si>
  <si>
    <t>1822905</t>
  </si>
  <si>
    <t>BRUNO RAMALHO FIGUEIREDO</t>
  </si>
  <si>
    <t>10543663655</t>
  </si>
  <si>
    <t>029797</t>
  </si>
  <si>
    <t>DIEGO VALU RODRIGUES</t>
  </si>
  <si>
    <t>01527811611</t>
  </si>
  <si>
    <t>29880</t>
  </si>
  <si>
    <t>STEFANI APARECIDA DOS REIS</t>
  </si>
  <si>
    <t>12224921640</t>
  </si>
  <si>
    <t>1749356</t>
  </si>
  <si>
    <t>SONIA LUCIA LAURINDA CEZARIO</t>
  </si>
  <si>
    <t>07638789873</t>
  </si>
  <si>
    <t>396579</t>
  </si>
  <si>
    <t>CELIO RISE SABINO</t>
  </si>
  <si>
    <t>10217060609</t>
  </si>
  <si>
    <t>659404</t>
  </si>
  <si>
    <t>NATALIA CRISTINA DOS SANTOS</t>
  </si>
  <si>
    <t>01493527606</t>
  </si>
  <si>
    <t>449046</t>
  </si>
  <si>
    <t>ALICE DE FATIMA PAULA</t>
  </si>
  <si>
    <t>03380909670</t>
  </si>
  <si>
    <t>1698979</t>
  </si>
  <si>
    <t>139437X</t>
  </si>
  <si>
    <t>CRISTIANE VALERIA MOREIRA SILVA</t>
  </si>
  <si>
    <t>12630662675</t>
  </si>
  <si>
    <t>90884</t>
  </si>
  <si>
    <t>139440X</t>
  </si>
  <si>
    <t>ADRIANA APARECIDA DA SILVA</t>
  </si>
  <si>
    <t>04466922632</t>
  </si>
  <si>
    <t>135974</t>
  </si>
  <si>
    <t>BRUNO GERALDO MAGELA TRINDADE FAGUNDES</t>
  </si>
  <si>
    <t>11674712618</t>
  </si>
  <si>
    <t>491879</t>
  </si>
  <si>
    <t>RODRIGO GOES E LIMA</t>
  </si>
  <si>
    <t>01830136623</t>
  </si>
  <si>
    <t>48150</t>
  </si>
  <si>
    <t>DALVA CADEU DE OLIVEIRA</t>
  </si>
  <si>
    <t>87967235649</t>
  </si>
  <si>
    <t>15814F</t>
  </si>
  <si>
    <t>LIGIANE FIGUEIREDO FALCI</t>
  </si>
  <si>
    <t>09701063600</t>
  </si>
  <si>
    <t>MEDICINA DO TRABALHO</t>
  </si>
  <si>
    <t>75245</t>
  </si>
  <si>
    <t>LOTAÇÃO</t>
  </si>
  <si>
    <t>GESTÃO</t>
  </si>
  <si>
    <t>REDE COMPLEMENTAR</t>
  </si>
  <si>
    <t>CENTRO DE CONVIVÊNCIA CARLOS PRATES</t>
  </si>
  <si>
    <t>ATENÇÃO PRIMÁRIA</t>
  </si>
  <si>
    <t>URGÊNCIA</t>
  </si>
  <si>
    <t>CENTRO DE SAÚDE BAIRRO DAS INDÚSTRIAS</t>
  </si>
  <si>
    <t>GERENCIA DE CONTROLE E AVALIACAO</t>
  </si>
  <si>
    <t>GERENCIA DE VIGILANCIA SANITARIA VENDA NOVA</t>
  </si>
  <si>
    <t>GERENCIA DE ZOONOSES BARREIRO</t>
  </si>
  <si>
    <t>1 – DADOS DO PROFISSIONAL / VÍNCULO ATUAL</t>
  </si>
  <si>
    <t>vs  0001.00.121120</t>
  </si>
  <si>
    <t>Formatação alterada</t>
  </si>
  <si>
    <t>Excluir</t>
  </si>
  <si>
    <t>DATA DE INÍCIO</t>
  </si>
  <si>
    <t>Alterado</t>
  </si>
  <si>
    <t>EQUIPE</t>
  </si>
  <si>
    <t>BÁSICA ESF N°</t>
  </si>
  <si>
    <t>APOIO</t>
  </si>
  <si>
    <t>SAÚDE BUCAL ESB Nº</t>
  </si>
  <si>
    <t>NASF</t>
  </si>
  <si>
    <t>AUTORIZADO ATE</t>
  </si>
  <si>
    <t>Acertar tamanho da coluna</t>
  </si>
  <si>
    <t>TIPO DE JORNADA</t>
  </si>
  <si>
    <t>SEMANAL - HORÁRIO DE TABALHO</t>
  </si>
  <si>
    <t>ÀS</t>
  </si>
  <si>
    <t>DIAS TRABALHADOS</t>
  </si>
  <si>
    <t>Fórmula alterada</t>
  </si>
  <si>
    <t>PLANTÃO - HORÁRIO</t>
  </si>
  <si>
    <t>FERISTA</t>
  </si>
  <si>
    <t>2°</t>
  </si>
  <si>
    <t>3°</t>
  </si>
  <si>
    <t>4°</t>
  </si>
  <si>
    <t>5°</t>
  </si>
  <si>
    <t>6°</t>
  </si>
  <si>
    <t>SÁB</t>
  </si>
  <si>
    <t>DOM</t>
  </si>
  <si>
    <t>CAMPO ALTERADO</t>
  </si>
  <si>
    <t>ESCALA</t>
  </si>
  <si>
    <t>12X36</t>
  </si>
  <si>
    <t>12X60</t>
  </si>
  <si>
    <t>12X72</t>
  </si>
  <si>
    <t>2 – ALTERAÇÃO</t>
  </si>
  <si>
    <t>PRORROGAÇÃO</t>
  </si>
  <si>
    <t>LOTAÇÃO/CARGA HORÁRIA/ PLANTÃO</t>
  </si>
  <si>
    <t>MOTIVO DA CONTRATAÇÃO</t>
  </si>
  <si>
    <t>MOTIVO DA CONTRATAÇÃO:</t>
  </si>
  <si>
    <r>
      <rPr>
        <b/>
        <sz val="12"/>
        <color rgb="FF000000"/>
        <rFont val="Calibri"/>
        <family val="2"/>
        <charset val="1"/>
      </rPr>
      <t xml:space="preserve">3 – JUSTIFICATIVA </t>
    </r>
    <r>
      <rPr>
        <i/>
        <sz val="12"/>
        <color rgb="FF000000"/>
        <rFont val="Calibri"/>
        <family val="2"/>
        <charset val="1"/>
      </rPr>
      <t>(ANEXAR COMPROVANTES DE FÉRIAS, APOSENTADORIA, LICENÇAS, LAUDOS, ETC.)</t>
    </r>
  </si>
  <si>
    <t>4 – DECLARAÇÃO DE CIÊNCIA DO PROFISSIONAL EM RELAÇÃO À ALTERAÇÃO CONTRATUAL</t>
  </si>
  <si>
    <r>
      <rPr>
        <b/>
        <sz val="8"/>
        <color rgb="FF000000"/>
        <rFont val="Calibri"/>
        <family val="2"/>
        <charset val="1"/>
      </rPr>
      <t xml:space="preserve">1. </t>
    </r>
    <r>
      <rPr>
        <sz val="8"/>
        <color rgb="FF000000"/>
        <rFont val="Calibri"/>
        <family val="2"/>
        <charset val="1"/>
      </rPr>
      <t>DA ALTERAÇÃO DA BASE DO CONTRATO ADMINISTRATIVO FIRMADO COM A SECRETARIA MUNICIPAL DE SAÚDE DE BELO HORIZONTE, E DE PLENO ACORDO COM OS NOVOS TERMOS;</t>
    </r>
  </si>
  <si>
    <r>
      <rPr>
        <b/>
        <sz val="8"/>
        <color rgb="FF000000"/>
        <rFont val="Calibri"/>
        <family val="2"/>
        <charset val="1"/>
      </rPr>
      <t xml:space="preserve">2. </t>
    </r>
    <r>
      <rPr>
        <sz val="8"/>
        <color rgb="FF000000"/>
        <rFont val="Calibri"/>
        <family val="2"/>
        <charset val="1"/>
      </rPr>
      <t>QUE O VALOR DA REMUNERAÇÃO MENSAL SERÁ CALCULADO COM BASE NA ALTERAÇÃO, CONSIDERANDO OS PARÂMETROS DEFINIDOS POR LEI;</t>
    </r>
  </si>
  <si>
    <r>
      <rPr>
        <b/>
        <sz val="8"/>
        <color rgb="FF000000"/>
        <rFont val="Calibri"/>
        <family val="2"/>
        <charset val="1"/>
      </rPr>
      <t xml:space="preserve">3. </t>
    </r>
    <r>
      <rPr>
        <sz val="8"/>
        <color rgb="FF000000"/>
        <rFont val="Calibri"/>
        <family val="2"/>
        <charset val="1"/>
      </rPr>
      <t>QUE NO CASO DE DESISTÊNCIA DA ALTERAÇÃO SOLICITADA, A DRES DEVE SER COMUNICADA IMEDIATAMENTE, PARA CANCELAMENTO DESSE PROCESSO JUNTO À GGCAT;</t>
    </r>
  </si>
  <si>
    <r>
      <rPr>
        <b/>
        <sz val="8"/>
        <color rgb="FF000000"/>
        <rFont val="Calibri"/>
        <family val="2"/>
        <charset val="1"/>
      </rPr>
      <t xml:space="preserve">4. </t>
    </r>
    <r>
      <rPr>
        <sz val="8"/>
        <color rgb="FF000000"/>
        <rFont val="Calibri"/>
        <family val="2"/>
        <charset val="1"/>
      </rPr>
      <t xml:space="preserve">DA NECESSIDADE DE PREENCHER E ANEXAR À ESTA SOLICITAÇÃO UMA NOVA </t>
    </r>
    <r>
      <rPr>
        <b/>
        <sz val="8"/>
        <color rgb="FF000000"/>
        <rFont val="Calibri"/>
        <family val="2"/>
        <charset val="1"/>
      </rPr>
      <t>DECLARAÇÃO DE VÍNCULOS (EXCETO EM CASOS DE PRORROGAÇÕES DE CONTRATOS)</t>
    </r>
    <r>
      <rPr>
        <sz val="8"/>
        <color rgb="FF000000"/>
        <rFont val="Calibri"/>
        <family val="2"/>
        <charset val="1"/>
      </rPr>
      <t>.</t>
    </r>
  </si>
  <si>
    <t xml:space="preserve">                     _____/_____/_________                                ___________________________________________
                 DATA                                                                 ASSINATURA DO PROFISSIONAL</t>
  </si>
  <si>
    <t>5 – ASSINATURAS UNIDADE DE ORIGEM</t>
  </si>
  <si>
    <r>
      <rPr>
        <b/>
        <sz val="12"/>
        <color rgb="FF000000"/>
        <rFont val="Calibri"/>
        <family val="2"/>
        <charset val="1"/>
      </rPr>
      <t xml:space="preserve">5.1 – ASSINATURAS UNIDADE DE DESTINO </t>
    </r>
    <r>
      <rPr>
        <i/>
        <sz val="12"/>
        <color rgb="FF000000"/>
        <rFont val="Calibri"/>
        <family val="2"/>
        <charset val="1"/>
      </rPr>
      <t>(SE FOR O CASO)</t>
    </r>
  </si>
  <si>
    <t>GERENTE UNIDADE - LOTAÇÃO 1</t>
  </si>
  <si>
    <t>_____________________________________________</t>
  </si>
  <si>
    <t>ASSINATURA / CARIMBO</t>
  </si>
  <si>
    <t>DIRETOR - LOTAÇÃO 1</t>
  </si>
  <si>
    <t>GERENTE UNIDADE - LOTAÇÃO 2</t>
  </si>
  <si>
    <t>DIRETOR - LOTAÇÃO 2</t>
  </si>
  <si>
    <r>
      <rPr>
        <b/>
        <sz val="12"/>
        <color rgb="FF000000"/>
        <rFont val="Calibri"/>
        <family val="2"/>
        <charset val="1"/>
      </rPr>
      <t xml:space="preserve">6 – REMUNERAÇÃO ATUALIZADA </t>
    </r>
    <r>
      <rPr>
        <i/>
        <sz val="12"/>
        <color rgb="FF000000"/>
        <rFont val="Calibri"/>
        <family val="2"/>
        <charset val="1"/>
      </rPr>
      <t>(PARA PREENCHIMENTO DA GGCAT)</t>
    </r>
  </si>
  <si>
    <t>TOTAL</t>
  </si>
  <si>
    <t>VENCIMENTO BASE: _____________________</t>
  </si>
  <si>
    <t>PRÊMIO EQUIPE PSF:____________________</t>
  </si>
  <si>
    <t>LOTAÇÃO 1:</t>
  </si>
  <si>
    <t>LOTAÇÃO 2:</t>
  </si>
  <si>
    <t>PRÊMIO EQUIPE DE APOIO:______________</t>
  </si>
  <si>
    <t>ABONO URGÊNCIA: ____________________</t>
  </si>
  <si>
    <t>ABONO REDE COMPLEMENTAR:__________</t>
  </si>
  <si>
    <t>ABONO FIXAÇÃO: _____________________</t>
  </si>
  <si>
    <t>REMUNERAÇÃO: ______________________</t>
  </si>
  <si>
    <t>CUSTO MENSAL: _______________________</t>
  </si>
  <si>
    <t>NÃO HÁ ALTERAÇÃO DE REMUNERAÇÃO</t>
  </si>
  <si>
    <t>7 – ANÁLISE GGCAT</t>
  </si>
  <si>
    <t>Tamanho da Linha alterada</t>
  </si>
  <si>
    <t xml:space="preserve">                     _____/_____/_________                                ___________________________________________
             DATA                                                                                RESPONSÁVEL GGCAT</t>
  </si>
  <si>
    <t>8 – PARECER GGCAT</t>
  </si>
  <si>
    <t>(  ) NÃO AUTORIZADO</t>
  </si>
  <si>
    <t>AUTORIZADO:</t>
  </si>
  <si>
    <t>(  ) ATÉ SUBSTITUIÇÃO POR EFETIVO</t>
  </si>
  <si>
    <t>(  ) ATÉ A DATA _____/_____/_________</t>
  </si>
  <si>
    <t>SIGESP RELACIONADO: __________________________                          CCG: __________________________</t>
  </si>
  <si>
    <t>(  ) PROCESSAR ALTERAÇÃO A PARTIR DE: _____/_____/_______</t>
  </si>
  <si>
    <t xml:space="preserve">                         _____/_____/_________                                ___________________________________________
         DATA                                                                                GERENTE GGCAT</t>
  </si>
  <si>
    <t>9 – ORDEM DE SERVIÇO</t>
  </si>
  <si>
    <t xml:space="preserve">                 _____/_____/_________                                         _______________________________________________
                            DATA                                                              ASSINATURA DO SECRETÁRIO MUNICIPAL DE SAÚDE</t>
  </si>
  <si>
    <t>CONCATENADO</t>
  </si>
  <si>
    <t>REGIONAL</t>
  </si>
  <si>
    <t>CENTRO_SUL</t>
  </si>
  <si>
    <t>VENDA_NOVA</t>
  </si>
  <si>
    <t>NÍVEL_CENTRAL</t>
  </si>
  <si>
    <t>BARREIRO - CENTRAL DE ESTERILIZAÇÃO - CEST</t>
  </si>
  <si>
    <t>B - CENTRAL DE ESTERILIZAÇÃO - CEST</t>
  </si>
  <si>
    <t>B - CENTRO DE CONVIVÊNCIA - CC</t>
  </si>
  <si>
    <t>B - CENTRO DE ESPECIALIDADES MÉDICAS - CEM</t>
  </si>
  <si>
    <t>B - CENTRO DE ESPECIALIDADES ODONTOLÓGICAS - CEO</t>
  </si>
  <si>
    <t>B - CENTRO DE ESTERILIZAÇÃO DE CÃES E GATOS - CECG</t>
  </si>
  <si>
    <t>B - CENTRO DE REFERÊNCIA EM REABILITAÇÃO - CREAB</t>
  </si>
  <si>
    <t>B - CENTRO DE REFERÊNCIA EM SAÚDE MENTAL - ÁLCOOL E DROGAS - CERSAM-AD</t>
  </si>
  <si>
    <t>B - CENTRO DE REFERÊNCIA EM SAÚDE MENTAL - CERSAM</t>
  </si>
  <si>
    <t>B - CENTRO DE REFERÊNCIA REGIONAL EM SAÚDE DO TRABALHADOR - CEREST</t>
  </si>
  <si>
    <t>B - CENTRO DE SAÚDE BAIRRO DAS INDÚSTRIAS - CSBI</t>
  </si>
  <si>
    <t>B - CENTRO DE SAÚDE BARREIRO DE CIMA - CSBC</t>
  </si>
  <si>
    <t>B - CENTRO DE SAÚDE BONSUCESSO - CSBS</t>
  </si>
  <si>
    <t>B - CENTRO DE SAÚDE CARLOS RENATO DIAS - CSCRD</t>
  </si>
  <si>
    <t>B - CENTRO DE SAÚDE DIAMANTE-TEIXEIRA DIAS - CSDTD</t>
  </si>
  <si>
    <t>B - CENTRO DE SAÚDE EDUARDO MAURO DE ARAÚJO - MIRAMAR - CSEMAM</t>
  </si>
  <si>
    <t>B - CENTRO DE SAÚDE FRANCISCO GOMES BARBOSA - TIROL - CSFGBT</t>
  </si>
  <si>
    <t>GABINETE</t>
  </si>
  <si>
    <t>B - CENTRO DE SAÚDE INDEPENDÊNCIA - CSIN</t>
  </si>
  <si>
    <t>B - CENTRO DE SAÚDE ITAIPÚ/JATOBÁ - CSIJ</t>
  </si>
  <si>
    <t>B - CENTRO DE SAÚDE LISANDRA ANGÉLICA DAVID JUSTINO - TÚNEL DE IBIRITÉ - CSLADJTI</t>
  </si>
  <si>
    <t>B - CENTRO DE SAÚDE MANGUEIRAS - CSMA</t>
  </si>
  <si>
    <t>B - CENTRO DE SAÚDE MARIA MADALENA TEODORO - LINDÉIA - CSMMT</t>
  </si>
  <si>
    <t>B - CENTRO DE SAÚDE MILIONÁRIOS - CSMI</t>
  </si>
  <si>
    <t>B - CENTRO DE SAÚDE PILAR/OLHOS D'ÁGUA - CSPI</t>
  </si>
  <si>
    <t>B - CENTRO DE SAÚDE REGINA - CSR</t>
  </si>
  <si>
    <t>GERAE - COORD. DE REABILITAÇÃO</t>
  </si>
  <si>
    <t>B - CENTRO DE SAÚDE SANTA CECÍLIA - CSSC</t>
  </si>
  <si>
    <t>B - CENTRO DE SAÚDE URUCUIA - CSU</t>
  </si>
  <si>
    <t>B - CENTRO DE SAÚDE VALE DO JATOBÁ - CSVJ</t>
  </si>
  <si>
    <t>B - CENTRO DE SAÚDE VILA CEMIG - CSVC</t>
  </si>
  <si>
    <t>B - CENTRO DE SAÚDE VILA PINHO - CSVP</t>
  </si>
  <si>
    <t>B - DIRETORIA REGIONAL DE SAÚDE - DRES</t>
  </si>
  <si>
    <t>B - FARMÁCIA REGIONAL - FAR</t>
  </si>
  <si>
    <t>B - GERÊNCIA DE ASSISTÊNCIA, EPIDEMIOLOGIA E REGULAÇÃO - GAERE</t>
  </si>
  <si>
    <t>B - GERÊNCIA DE VIGILÂNCIA SANITÁRIA - GEVIS</t>
  </si>
  <si>
    <t>B - GERÊNCIA DE ZOONOSES - GERZO</t>
  </si>
  <si>
    <t>B - UNIDADE DE PRONTO ATENDIMENTO - UPA</t>
  </si>
  <si>
    <t>CS - CENTRAL DE ESTERILIZAÇÃO - CEST</t>
  </si>
  <si>
    <t>CS - CENTRO DE CONVIVÊNCIA CÉSAR CAMPOS - CC</t>
  </si>
  <si>
    <t>CS - CENTRO DE ESPECIALIDADES MÉDICAS - CEM</t>
  </si>
  <si>
    <t>CS - CENTRO DE ESPECIALIDADES ODONTOLÓGICAS - CEO</t>
  </si>
  <si>
    <t>CS - CENTRO DE ESPECIALIDADES ODONTOLÓGICAS PARACATU - CEO</t>
  </si>
  <si>
    <t>CS - CENTRO DE MUNICIPAL DE DIAGNÓSTICO POR IMAGEM - CMDI</t>
  </si>
  <si>
    <t>CS - CENTRO DE REFERÊNCIA EM REABILITAÇÃO - CREAB</t>
  </si>
  <si>
    <t>CS - CENTRO DE REFERÊNCIA MUNICIPAL EM SAÚDE DO TRABALHADOR - CEREST</t>
  </si>
  <si>
    <t>CS - CENTRO DE REFERÊNCIAS IMUNOBIOLÓGICAS ESPECIAIS - CRIE</t>
  </si>
  <si>
    <t>CS - CENTRO DE SAÚDE CAFEZAL - CSCL</t>
  </si>
  <si>
    <t>CS - CENTRO DE SAÚDE CARLOS CHAGAS - CSCC</t>
  </si>
  <si>
    <t>CS - CENTRO DE SAÚDE CONJUNTO SANTA MARIA - CSCSM</t>
  </si>
  <si>
    <t>CS - CENTRO DE SAÚDE MENINO JESUS - CSMJ</t>
  </si>
  <si>
    <t>CS - CENTRO DE SAÚDE NOSSA SENHORA APARECIDA - CSNSA</t>
  </si>
  <si>
    <t>CS - CENTRO DE SAÚDE NOSSA SENHORA DE FÁTIMA - CSNSF</t>
  </si>
  <si>
    <t>CS - CENTRO DE SAÚDE OSWALDO CRUZ - CSOC</t>
  </si>
  <si>
    <t>CS - CENTRO DE SAÚDE PADRE TARCÍSIO - CSPET</t>
  </si>
  <si>
    <t>CS - CENTRO DE SAÚDE SANTA LÚCIA - CSSL</t>
  </si>
  <si>
    <t>CS - CENTRO DE SAÚDE SANTA RITA DE CÁSSIA - CSSR</t>
  </si>
  <si>
    <t>CS - CENTRO DE SAÚDE SÃO MIGUEL ARCANJO - CSSMA</t>
  </si>
  <si>
    <t>CS - CENTRO DE SAÚDE TIA AMÂNCIA - CSTA</t>
  </si>
  <si>
    <t>CS - CENTRO DE TESTAGEM E ACONSELHAMENTO - CTA</t>
  </si>
  <si>
    <t>CS - CENTRO DE TREINAMENTO E REFERÊNCIA EM DOENÇAS INFECCIOSAS E PARASITÁRIAS ORESTES DINIZ - CTRDIPOD</t>
  </si>
  <si>
    <t>CS - DIRETORIA REGIONAL DE SAÚDE - DRES</t>
  </si>
  <si>
    <t>CS - FARMÁCIA REGIONAL - FAR</t>
  </si>
  <si>
    <t>CS - GERÊNCIA DE ASSISTÊNCIA, EPIDEMIOLOGIA E REGULAÇÃO - GAERE</t>
  </si>
  <si>
    <t>CS - GERÊNCIA DE VIGILÂNCIA SANITÁRIA - GEVIS</t>
  </si>
  <si>
    <t>CS - GERÊNCIA DE ZOONOSES - GERZO</t>
  </si>
  <si>
    <t>CS - LABORATÓRIO DE BROMATOLOGIA - LBROM</t>
  </si>
  <si>
    <t>CS - LABORATÓRIO DE PRÓTESE E ODONTOLOGIA - LPO</t>
  </si>
  <si>
    <t>CS - LABORATÓRIO REGIONAL CENTRO SUL-PAMPULHA - LRCSP</t>
  </si>
  <si>
    <t>CS - SERVIÇO DE URGÊNCIA PSIQUIÁTRICA - SUP</t>
  </si>
  <si>
    <t>CS - UNIDADE DE REFERÊNCIA SECUNDÁRIA - URS</t>
  </si>
  <si>
    <t>L - CENTRAL DE ESTERILIZAÇÃO - CEST</t>
  </si>
  <si>
    <t>L - CENTRO DE CONVIVÊNCIA ARTUR BISPO ROSÁRIO - CC</t>
  </si>
  <si>
    <t>L - CENTRO DE ESPECIALIDADES MÉDICAS - CEM</t>
  </si>
  <si>
    <t>L - CENTRO DE ESTERILIZAÇÃO DE CÃES E GATOS - CECG</t>
  </si>
  <si>
    <t>L - CENTRO DE REFERÊNCIA EM REABILITAÇÃO - CREAB</t>
  </si>
  <si>
    <t>L - CENTRO DE REFERÊNCIA EM SAÚDE MENTAL - CERSAM</t>
  </si>
  <si>
    <t>L - CENTRO DE SAÚDE ALTO VERA CRUZ - CSAVC</t>
  </si>
  <si>
    <t>L - CENTRO DE SAÚDE BOA VISTA - CSBV</t>
  </si>
  <si>
    <t>L - CENTRO DE SAÚDE GRANJA DE FREITAS - CSGF</t>
  </si>
  <si>
    <t>L - CENTRO DE SAÚDE HORTO - CSHOR</t>
  </si>
  <si>
    <t>L - CENTRO DE SAÚDE MARCO ANTÔNIO MENEZES - CSMAM</t>
  </si>
  <si>
    <t>L - CENTRO DE SAÚDE MARIANO DE ABREU - CSMAB</t>
  </si>
  <si>
    <t>L - CENTRO DE SAÚDE NOVO HORIZONTE - CSNH</t>
  </si>
  <si>
    <t>L - CENTRO DE SAÚDE PARAÍSO - CSPA</t>
  </si>
  <si>
    <t>L - CENTRO DE SAÚDE POMPÉIA - CSPOM</t>
  </si>
  <si>
    <t>L - CENTRO DE SAÚDE SANTA INÊS - CSSI</t>
  </si>
  <si>
    <t>L - CENTRO DE SAÚDE SÃO GERALDO - CSSGO</t>
  </si>
  <si>
    <t>L - CENTRO DE SAÚDE SÃO JOSÉ OPERÁRIO - CSSJO</t>
  </si>
  <si>
    <t>L - CENTRO DE SAÚDE TAQUARIL - CSTQ</t>
  </si>
  <si>
    <t>L - CENTRO DE SAÚDE VERA CRUZ - CSVCZ</t>
  </si>
  <si>
    <t>L - CENTRO DE TESTAGEM E ACONSELHAMENTO - SERVIÇO DE ATENDIMENTO ESPECIALIZADO - CTA/SAE</t>
  </si>
  <si>
    <t>L - DIRETORIA REGIONAL DE SAÚDE - DRES</t>
  </si>
  <si>
    <t>L - FARMÁCIA REGIONAL - FAR</t>
  </si>
  <si>
    <t>L - GERÊNCIA DE ASSISTÊNCIA, EPIDEMIOLOGIA E REGULAÇÃO - GAERE</t>
  </si>
  <si>
    <t>L - GERÊNCIA DE VIGILÂNCIA SANITÁRIA - GEVIS</t>
  </si>
  <si>
    <t>L - GERÊNCIA DE ZOONOSES - GERZO</t>
  </si>
  <si>
    <t>L - LABORATÓRIO REGIONAL LESTE-NORDESTE - LRLNE</t>
  </si>
  <si>
    <t>L - UNIDADE DE PRONTO ATENDIMENTO - UPA</t>
  </si>
  <si>
    <t>L - UNIDADE DE REFERÊNCIA SECUNDÁRIA SAGRADA FAMÍLIA - URSSF</t>
  </si>
  <si>
    <t>L - UNIDADE DE REFERÊNCIA SECUNDÁRIA SAUDADE - URSSA</t>
  </si>
  <si>
    <t>N - CENTRAL DE ESTERILIZAÇÃO - CEST</t>
  </si>
  <si>
    <t>N - CENTRO DE CONTROLE DE ZOONOSES - CCZ</t>
  </si>
  <si>
    <t>N - CENTRO DE CONVIVÊNCIA PROVIDÊNCIA - CC</t>
  </si>
  <si>
    <t>N - CENTRO DE ESPECIALIDADES MÉDICAS - CEM</t>
  </si>
  <si>
    <t>N - CENTRO DE ESTERILIZAÇÃO DE CÃES E GATOS - CECG</t>
  </si>
  <si>
    <t>N - CENTRO DE REFERÊNCIA EM SAÚDE MENTAL - CERSAM</t>
  </si>
  <si>
    <t>N - CENTRO DE SAÚDE AARÃO REIS - CSAR</t>
  </si>
  <si>
    <t>N - CENTRO DE SAÚDE CAMPO ALEGRE - CSCA</t>
  </si>
  <si>
    <t>N - CENTRO DE SAÚDE ETELVINA CARNEIRO - CSEC</t>
  </si>
  <si>
    <t>N - CENTRO DE SAÚDE FELICIDADE II - CSFE</t>
  </si>
  <si>
    <t>N - CENTRO DE SAÚDE FLORAMAR - CSF</t>
  </si>
  <si>
    <t>N - CENTRO DE SAÚDE GUARANI - CSGUA</t>
  </si>
  <si>
    <t>N - CENTRO DE SAÚDE HELIÓPOLIS - CSHE</t>
  </si>
  <si>
    <t>N - CENTRO DE SAÚDE JAQUELINE - CSJ</t>
  </si>
  <si>
    <t>N - CENTRO DE SAÚDE JAQUELINE II - CSJAQ</t>
  </si>
  <si>
    <t>N - CENTRO DE SAÚDE JARDIM FELICIDADE - CSJFE</t>
  </si>
  <si>
    <t>N - CENTRO DE SAÚDE JARDIM GUANABARA - CSJG</t>
  </si>
  <si>
    <t>N - CENTRO DE SAÚDE LAJEDO - CSLAJ</t>
  </si>
  <si>
    <t>N - CENTRO DE SAÚDE MG VINTE - CSMGV</t>
  </si>
  <si>
    <t>N - CENTRO DE SAÚDE NOVO AARÃO REIS - CSNAR</t>
  </si>
  <si>
    <t>N - CENTRO DE SAÚDE PRIMEIRO DE MAIO - CSPM</t>
  </si>
  <si>
    <t>N - CENTRO DE SAÚDE PROVIDÊNCIA - CSPR</t>
  </si>
  <si>
    <t>N - CENTRO DE SAÚDE SÃO BERNARDO - CSSBE</t>
  </si>
  <si>
    <t>N - CENTRO DE SAÚDE SÃO TOMÁS - CSSTO</t>
  </si>
  <si>
    <t>N - CENTRO DE SAÚDE TUPI - CST</t>
  </si>
  <si>
    <t>N - CENTRO DE SAÚDE ZILAH SPÓSITO - CSZS</t>
  </si>
  <si>
    <t>N - DIRETORIA REGIONAL DE SAÚDE - DRES</t>
  </si>
  <si>
    <t>N - FARMÁCIA REGIONAL - FAR</t>
  </si>
  <si>
    <t>N - GERÊNCIA DE ASSISTÊNCIA, EPIDEMIOLOGIA E REGULAÇÃO - GAERE</t>
  </si>
  <si>
    <t>N - GERÊNCIA DE VIGILÂNCIA SANITÁRIA - GEVIS</t>
  </si>
  <si>
    <t>N - GERÊNCIA DE ZOONOSES - GERZO</t>
  </si>
  <si>
    <t>N - LABORATÓRIO DE ZOONOSES - LZOON</t>
  </si>
  <si>
    <t>N - UNIDADE DE PRONTO ATENDIMENTO - UPA</t>
  </si>
  <si>
    <t>NC - ASSESSORIA DE COMUNICAÇÃO SOCIAL - ASCOM-SA</t>
  </si>
  <si>
    <t>NC - ASSESSORIA DE EDUCAÇÃO EM SAÚDE - ASEDS</t>
  </si>
  <si>
    <t>NC - ASSESSORIA DE PLANEJAMENTO E AÇÕES INTERSETORIAIS - ASPLAN-SA</t>
  </si>
  <si>
    <t>NC - ASSESSORIA DE TECNOLOGIA DA INFORMAÇÃO EM SAÚDE - ASTIS-SA</t>
  </si>
  <si>
    <t>NC - ASSESSORIA JURÍDICA - AJU-SA</t>
  </si>
  <si>
    <t>NC - CONSELHO MUNICIPAL DE POLÍTICAS SOBRE DROGAS DE BELO HORIZONTE - CMPD-BH</t>
  </si>
  <si>
    <t>NC - CONSELHO MUNICIPAL DE SAÚDE - CMS</t>
  </si>
  <si>
    <t>NC - DIRETORIA DE ASSISTÊNCIA À SAÚDE - DIAS</t>
  </si>
  <si>
    <t>NC - DIRETORIA DE LOGÍSTICA E SUPRIMENTOS - DLOS</t>
  </si>
  <si>
    <t>NC - DIRETORIA DE ORÇAMENTO E FINANÇAS - DIOF</t>
  </si>
  <si>
    <t>NC - DIRETORIA DE PROMOÇÃO À SAÚDE E VIGILÂNCIA EPIDEMIOLÓGICA - DPSV</t>
  </si>
  <si>
    <t>NC - DIRETORIA DE REGULAÇÃO DE MÉDIA E ALTA COMPLEXIDADE EM SAÚDE - DMAC</t>
  </si>
  <si>
    <t>NC - DIRETORIA DE VIGILÂNCIA SANITÁRIA - DVSA</t>
  </si>
  <si>
    <t>NC - DIRETORIA DE ZOONOSES - DIZO</t>
  </si>
  <si>
    <t>NC - DIRETORIA ESTRATÉGICA DE PESSOAS - DIEP</t>
  </si>
  <si>
    <t>NC - GABINETE</t>
  </si>
  <si>
    <t>NC - GEAPS - COORD. DE ACADEMIAS DA CIDADE E NASF</t>
  </si>
  <si>
    <t>NC - GEAPS - COORD. DE SAÚDE BUCAL</t>
  </si>
  <si>
    <t>NC - GEICS - COORD. DA CRIANÇA E DO ADOLESCENTE</t>
  </si>
  <si>
    <t>NC - GEICS - COORD. DE ATENÇÃO INTEGRAL À SAÚDE DA MULHER/PERINATAL</t>
  </si>
  <si>
    <t>NC - GEICS - COORD. DE SAÚDE SEXUAL E ATENÇÃO ÀS DST/AIDS E HEPATITES VIRAIS</t>
  </si>
  <si>
    <t>NC - GEICS - COORD. INTEGRAL À SAÚDE DO ADULTO E DO IDOSO</t>
  </si>
  <si>
    <t>NC - GEICS - COORD. SERVIÇO DE ATENÇÃO DOMICILIAR - SAD</t>
  </si>
  <si>
    <t>NC - GERAE - COORD. DE REABILITAÇÃO</t>
  </si>
  <si>
    <t>NC - GERAM - COORD. DE TRATAMENTO FORA DO DOMICÍLIO</t>
  </si>
  <si>
    <t>NC - GERÊNCIA DA REDE AMBULATORIAL ESPECIALIZADA - GERAE</t>
  </si>
  <si>
    <t>NC - GERÊNCIA DA REDE DE SAÚDE MENTAL - GRSAM</t>
  </si>
  <si>
    <t>NC - GERÊNCIA DE APOIO TÉCNICO À SAÚDE - GATES</t>
  </si>
  <si>
    <t>NC - GERÊNCIA DE ASSISTÊNCIA FARMACÊUTICA E INSUMOS ESSENCIAIS - GAFIE</t>
  </si>
  <si>
    <t>NC - GERÊNCIA DE ATENÇÃO PRIMÁRIA À SAÚDE - GEAPS</t>
  </si>
  <si>
    <t>NC - GERÊNCIA DE AUDITORIA - GEAUD-SA</t>
  </si>
  <si>
    <t>NC - GERÊNCIA DE COMPRAS - GCOMP-SA</t>
  </si>
  <si>
    <t>NC - GERÊNCIA DE CONTABILIDADE - GERCT-SA</t>
  </si>
  <si>
    <t>NC - GERÊNCIA DE CONTRATAÇÃO DE SERVIÇOS GERAIS E ENGENHARIA - GCOSE</t>
  </si>
  <si>
    <t>NC - GERÊNCIA DE CONTRATOS E CONVÊNIOS - GECCO-SA</t>
  </si>
  <si>
    <t>NC - GERÊNCIA DE CONTROLE E AVALIAÇÃO - GECAV</t>
  </si>
  <si>
    <t>NC - GERÊNCIA DE ESTERILIZAÇÃO DE ANIMAIS - GEEAN</t>
  </si>
  <si>
    <t>NC - GERÊNCIA DE GESTÃO DE CONTRATOS ADMINISTRATIVOS TEMPORÁRIOS - GGCAT</t>
  </si>
  <si>
    <t>NC - GERÊNCIA DE GESTÃO DE CONTRATOS ASSISTENCIAIS - GCOAS</t>
  </si>
  <si>
    <t>NC - GERÊNCIA DE GESTÃO DE PESSOAS - GESPE</t>
  </si>
  <si>
    <t>NC - GERÊNCIA DE INTEGRAÇÃO DO CUIDADO À SAÚDE - GEICS</t>
  </si>
  <si>
    <t>NC - GERÊNCIA DE LOGÍSTICA, APOIO À REDE E ALMOXARIFADO - GELOG-SA</t>
  </si>
  <si>
    <t>NC - GERÊNCIA DE MANUTENÇÃO - GEMAN</t>
  </si>
  <si>
    <t>NC - GERÊNCIA DE OPERAÇÕES DE CAMPO - GEOPC</t>
  </si>
  <si>
    <t>NC - GERÊNCIA DE ORÇAMENTO E FINANÇAS - GEOFI-SA</t>
  </si>
  <si>
    <t>NC - GERÊNCIA DE PRESTAÇÃO DE CONTAS - GPCON-SA</t>
  </si>
  <si>
    <t>NC - GERÊNCIA DE PROCESSAMENTO DA DESPESA - GPDES-SA</t>
  </si>
  <si>
    <t>NC - GERÊNCIA DE PRODUTOS DE INTERESSE DA SAÚDE - GPRIS</t>
  </si>
  <si>
    <t>NC - GERÊNCIA DE PROMOÇÃO À SAÚDE - GEPSA</t>
  </si>
  <si>
    <t>NC - GERÊNCIA DE REGULAÇÃO DO ACESSO AMBULATORIAL - GERAM</t>
  </si>
  <si>
    <t>NC - GERÊNCIA DE REGULAÇÃO DO ACESSO HOSPITALAR - GERAH</t>
  </si>
  <si>
    <t>NC - GERÊNCIA DE SERVIÇOS DE INTERESSE DA SAÚDE - GSEIS</t>
  </si>
  <si>
    <t>NC - GERÊNCIA DE URGÊNCIA E EMERGÊNCIA - GEURE</t>
  </si>
  <si>
    <t>NC - GERÊNCIA DE VIGILÂNCIA EPIDEMIOLÓGICA - GVIGE</t>
  </si>
  <si>
    <t>NC - GEURE - COORD. DO TRANSPORTE SANITÁRIO</t>
  </si>
  <si>
    <t>NC - GVIGE - COORD. DE ATENÇÃO À SAÚDE DO VIAJANTE</t>
  </si>
  <si>
    <t>NC - GVIGE - COORD. DE SAÚDE DO TRABALHADOR</t>
  </si>
  <si>
    <t>NC - GVIGE - COORD. TÉCNICA DE IMUNIZAÇÃO</t>
  </si>
  <si>
    <t>NC - HOSPITAL METROPOLITANO ODILON BEHRENS - HOB</t>
  </si>
  <si>
    <t>NC - SERVIÇO DE ATENDIMENTO MÓVEL DE URGÊNCIA E TRANSPORTE EM SAÚDE - SAMU-TS</t>
  </si>
  <si>
    <t>NC - SUBSECRETARIA DE ATENÇÃO À SAÚDE - SUASA</t>
  </si>
  <si>
    <t>NC - SUBSECRETARIA DE ORÇAMENTO, GESTÃO E FINANÇAS - SUOGF</t>
  </si>
  <si>
    <t>NC - SUBSECRETARIA DE PROMOÇÃO E VIGILÂNCIA À SAÚDE - SUPVISA</t>
  </si>
  <si>
    <t>NE - CENTRAL DE ESTERILIZAÇÃO - CEST</t>
  </si>
  <si>
    <t>NE - CENTRO DE CONVIVÊNCIA SÃO PAULO - CC</t>
  </si>
  <si>
    <t>NE - CENTRO DE ESPECIALIDADES MÉDICAS - CEM</t>
  </si>
  <si>
    <t>NE - CENTRO DE REFERÊNCIA EM SAÚDE MENTAL - ÁLCOOL E DROGAS - CERSAM-AD</t>
  </si>
  <si>
    <t>NE - CENTRO DE REFERÊNCIA EM SAÚDE MENTAL - CERSAM</t>
  </si>
  <si>
    <t>NE - CENTRO DE REFERÊNCIA EM SAÚDE MENTAL INFANTIL - CERSAMI</t>
  </si>
  <si>
    <t>NE - CENTRO DE SAÚDE ALCIDES LINS - CSAL</t>
  </si>
  <si>
    <t>NE - CENTRO DE SAÚDE CACHOEIRINHA - CSC</t>
  </si>
  <si>
    <t>NE - CENTRO DE SAÚDE CAPITÃO EDUARDO - CSCE</t>
  </si>
  <si>
    <t>NE - CENTRO DE SAÚDE CIDADE OZANAN - CSCON</t>
  </si>
  <si>
    <t>NE - CENTRO DE SAÚDE CONJUNTO PAULO VI - CSCPVI</t>
  </si>
  <si>
    <t>NE - CENTRO DE SAÚDE DOM JOAQUIM - CSDJ</t>
  </si>
  <si>
    <t>NE - CENTRO DE SAÚDE EFIGÊNCIA MURTA DE FIGUEIREDO - CSEME</t>
  </si>
  <si>
    <t>NE - CENTRO DE SAÚDE GENTIL GOMES - CSGG</t>
  </si>
  <si>
    <t>NE - CENTRO DE SAÚDE GOIÂNIA - CSGOI</t>
  </si>
  <si>
    <t>NE - CENTRO DE SAÚDE LEOPOLDO CHRISÓSTOMO DE CASTRO - CSLCC</t>
  </si>
  <si>
    <t>NE - CENTRO DE SAÚDE MARCELO PONTEL GOMES - CSMPG</t>
  </si>
  <si>
    <t>NE - CENTRO DE SAÚDE MARIA GORETTI - CSMG</t>
  </si>
  <si>
    <t>NE - CENTRO DE SAÚDE MARIVANDA BALEEIRO - CSMBA</t>
  </si>
  <si>
    <t>NE - CENTRO DE SAÚDE NAZARÉ - CSN</t>
  </si>
  <si>
    <t>NE - CENTRO DE SAÚDE OLAVO ALBINO CORREIA - CSOAC</t>
  </si>
  <si>
    <t>NE - CENTRO DE SAÚDE PADRE FERNANDO DE MELO - CSPFM</t>
  </si>
  <si>
    <t>NE - CENTRO DE SAÚDE RIBEIRO DE ABREU - CSRA</t>
  </si>
  <si>
    <t>NE - CENTRO DE SAÚDE SÃO GABRIEL - CSSG</t>
  </si>
  <si>
    <t>NE - CENTRO DE SAÚDE SÃO MARCOS - CSSM</t>
  </si>
  <si>
    <t>NE - CENTRO DE SAÚDE SÃO PAULO - CSSP</t>
  </si>
  <si>
    <t>NE - CENTRO DE SAÚDE VILA MARIA - CSVM</t>
  </si>
  <si>
    <t>NE - DIRETORIA REGIONAL DE SAÚDE - DRES</t>
  </si>
  <si>
    <t>NE - FARMÁCIA REGIONAL - FAR</t>
  </si>
  <si>
    <t>NE - GERÊNCIA DE ASSISTÊNCIA, EPIDEMIOLOGIA E REGULAÇÃO - GAERE</t>
  </si>
  <si>
    <t>NE - GERÊNCIA DE VIGILÂNCIA SANITÁRIA - GEVIS</t>
  </si>
  <si>
    <t>NE - GERÊNCIA DE ZOONOSES - GERZO</t>
  </si>
  <si>
    <t>NE - UNIDADE DE PRONTO ATENDIMENTO - UPA</t>
  </si>
  <si>
    <t>NO - CENTRAL DE ESTERILIZAÇÃO - CEST</t>
  </si>
  <si>
    <t>NO - CENTRO DE CONVIVÊNCIA CARLOS PRATES - CC</t>
  </si>
  <si>
    <t>NO - CENTRO DE ESPECIALIDADES MÉDICAS - CEM</t>
  </si>
  <si>
    <t>NO - CENTRO DE ESTERILIZAÇÃO DE CÃES E GATOS - CECG</t>
  </si>
  <si>
    <t>NO - CENTRO DE REFERÊNCIA EM REABILITAÇÃO - CREAB</t>
  </si>
  <si>
    <t>NO - CENTRO DE REFERÊNCIA EM SAÚDE MENTAL - CERSAM</t>
  </si>
  <si>
    <t>NO - CENTRO DE REFERÊNCIA EM SAÚDE MENTAL INFANTIL - CERSAMI</t>
  </si>
  <si>
    <t>NO - CENTRO DE SAÚDE BOM JESUS - CSBJ</t>
  </si>
  <si>
    <t>NO - CENTRO DE SAÚDE CALIFÓRNIA - CSCAL</t>
  </si>
  <si>
    <t>NO - CENTRO DE SAÚDE CARLOS PRATES - CSCP</t>
  </si>
  <si>
    <t>NO - CENTRO DE SAÚDE COQUEIROS -</t>
  </si>
  <si>
    <t>NO - CENTRO DE SAÚDE DOM BOSCO - CSDB</t>
  </si>
  <si>
    <t>NO - CENTRO DE SAÚDE DOM CABRAL - CSDC</t>
  </si>
  <si>
    <t>NO - CENTRO DE SAÚDE ELZA MARTINS DA CRUZ - CSEMC</t>
  </si>
  <si>
    <t>NO - CENTRO DE SAÚDE ERMELINDA - CSE</t>
  </si>
  <si>
    <t>NO - CENTRO DE SAÚDE GLÓRIA - CSG</t>
  </si>
  <si>
    <t>NO - CENTRO DE SAÚDE JARDIM FILADÉLFIA - CSJF</t>
  </si>
  <si>
    <t>NO - CENTRO DE SAÚDE JARDIM MONTANHÊS - CSJM</t>
  </si>
  <si>
    <t>NO - CENTRO DE SAÚDE JOÃO PINHEIRO - CSJP</t>
  </si>
  <si>
    <t>NO - CENTRO DE SAÚDE PADRE EUSTÁQUIO - CSPE</t>
  </si>
  <si>
    <t>NO - CENTRO DE SAÚDE PEDREIRA PRADO LOPES - CSPL</t>
  </si>
  <si>
    <t>NO - CENTRO DE SAÚDE SANTOS ANJOS - CSSAN</t>
  </si>
  <si>
    <t>NO - CENTRO DE SAÚDE SÃO CRISTÓVÃO - CSSCR</t>
  </si>
  <si>
    <t>NO - CENTRO MUNICIPAL DE OFTALMOLOGIA - CMO</t>
  </si>
  <si>
    <t>NO - DIRETORIA REGIONAL DE SAÚDE - DRES</t>
  </si>
  <si>
    <t>NO - FARMÁCIA REGIONAL - FAR</t>
  </si>
  <si>
    <t>NO - GERÊNCIA DE ASSISTÊNCIA, EPIDEMIOLOGIA E REGULAÇÃO - GAERE</t>
  </si>
  <si>
    <t>NO - GERÊNCIA DE VIGILÂNCIA SANITÁRIA - GEVIS</t>
  </si>
  <si>
    <t>NO - GERÊNCIA DE ZOONOSES - GERZO</t>
  </si>
  <si>
    <t>NO - LABORATÓRIO MUNICIPAL DE REFERÊNCIA DE ANÁLISES CLÍNICAS E CITOPATOLOGIA - LMR</t>
  </si>
  <si>
    <t>NO - LABORATÓRIO REGIONAL - LRNO</t>
  </si>
  <si>
    <t>NO - UNIDADE DE REFERÊNCIA SECUNDÁRIA PADRE EUSTÁQUIO - URSPE</t>
  </si>
  <si>
    <t>O - CENTRAL DE ESTERILIZAÇÃO - CEST</t>
  </si>
  <si>
    <t>O - CENTRO DE CONVIVÊNCIA - CC</t>
  </si>
  <si>
    <t>O - CENTRO DE ESPECIALIDADES MÉDICAS - CEM</t>
  </si>
  <si>
    <t>O - CENTRO DE ESTERILIZAÇÃO DE CÃES E GATOS - CECG</t>
  </si>
  <si>
    <t>O - CENTRO DE REFERÊNCIA EM SAÚDE MENTAL - CERSAM</t>
  </si>
  <si>
    <t>O - CENTRO DE SAÚDE AMILCAR VIANA MARTINS - CSAVM</t>
  </si>
  <si>
    <t>O - CENTRO DE SAÚDE BETÂNIA - CSB</t>
  </si>
  <si>
    <t>O - CENTRO DE SAÚDE CABANA - CSCAB</t>
  </si>
  <si>
    <t>O - CENTRO DE SAÚDE CAMARGOS - CSCM</t>
  </si>
  <si>
    <t>O - CENTRO DE SAÚDE CÍCERO IDELFONSO - CSCI</t>
  </si>
  <si>
    <t>O - CENTRO DE SAÚDE CONJUNTO BETÂNIA - CSCB</t>
  </si>
  <si>
    <t>O - CENTRO DE SAÚDE HAVAÍ - CSH</t>
  </si>
  <si>
    <t>O - CENTRO DE SAÚDE JOÃO XXIII - CSJXXIII</t>
  </si>
  <si>
    <t>O - CENTRO DE SAÚDE NORALDINO DE LIMA - CSNL</t>
  </si>
  <si>
    <t>O - CENTRO DE SAÚDE PALMEIRAS - CSPAS</t>
  </si>
  <si>
    <t>O - CENTRO DE SAÚDE SALGADO FILHO - CSSFO</t>
  </si>
  <si>
    <t>O - CENTRO DE SAÚDE SANTA MARIA - CSSMA</t>
  </si>
  <si>
    <t>O - CENTRO DE SAÚDE SÃO JORGE - CSSJOR</t>
  </si>
  <si>
    <t>O - CENTRO DE SAÚDE VENTOSA - CSV</t>
  </si>
  <si>
    <t>O - CENTRO DE SAÚDE VILA IMPERIAL - CSVI</t>
  </si>
  <si>
    <t>O - CENTRO DE SAÚDE VILA LEONINA - CSVL</t>
  </si>
  <si>
    <t>O - CENTRO DE SAÚDE VISTA ALEGRE - CSVA</t>
  </si>
  <si>
    <t>O - CENTRO DE SAÚDE WALDOMIRO LOBO - CSVLO</t>
  </si>
  <si>
    <t>O - DIRETORIA REGIONAL DE SAÚDE - DRES</t>
  </si>
  <si>
    <t>O - FARMÁCIA REGIONAL - FAR</t>
  </si>
  <si>
    <t>O - GERÊNCIA DE ASSISTÊNCIA, EPIDEMIOLOGIA E REGULAÇÃO - GAERE</t>
  </si>
  <si>
    <t>O - GERÊNCIA DE VIGILÂNCIA SANITÁRIA - GEVIS</t>
  </si>
  <si>
    <t>O - GERÊNCIA DE ZOONOSES - GERZO</t>
  </si>
  <si>
    <t>O - LABORATÓRIO REGIONAL OESTE-BARREIRO - LROB</t>
  </si>
  <si>
    <t>O - UNIDADE DE PRONTO ATENDIMENTO - UPA</t>
  </si>
  <si>
    <t>O - UNIDADE DE REFERÊNCIA SECUNDÁRIA CAMPOS SALES - URSCSAL</t>
  </si>
  <si>
    <t>P - CENTRO DE CONVIVÊNCIA LAGOA DA PAMPULHA - CC</t>
  </si>
  <si>
    <t>P - CENTRO DE ESPECIALIDADES MÉDICAS - CEM</t>
  </si>
  <si>
    <t>P - CENTRO DE REFERÊNCIA EM SAÚDE MENTAL - ÁLCOOL E DROGAS - CERSAM-AD</t>
  </si>
  <si>
    <t>P - CENTRO DE REFERÊNCIA EM SAÚDE MENTAL - ÁLCOOL E DROGAS PAMPULHA\NOROESTE - CERSAM-AD</t>
  </si>
  <si>
    <t>P - CENTRO DE REFERÊNCIA EM SAÚDE MENTAL - CERSAM</t>
  </si>
  <si>
    <t>P - CENTRO DE SAÚDE CONFISCO - CSCO</t>
  </si>
  <si>
    <t>P - CENTRO DE SAÚDE DOM ORIONE - CSDO</t>
  </si>
  <si>
    <t>P - CENTRO DE SAÚDE ITAMARATI - CSI</t>
  </si>
  <si>
    <t>P - CENTRO DE SAÚDE JARDIM ALVORADA - CSJA</t>
  </si>
  <si>
    <t>P - CENTRO DE SAÚDE OURO PRETO - CSOP</t>
  </si>
  <si>
    <t>P - CENTRO DE SAÚDE PADRE JOAQUIM MAIA - CSPEM</t>
  </si>
  <si>
    <t>P - CENTRO DE SAÚDE PADRE TIAGO - CSPT</t>
  </si>
  <si>
    <t>P - CENTRO DE SAÚDE SANTA AMÉLIA - CSSA</t>
  </si>
  <si>
    <t>P - CENTRO DE SAÚDE SANTA ROSA - CSSRO</t>
  </si>
  <si>
    <t>P - CENTRO DE SAÚDE SANTA TEREZINHA - CSST</t>
  </si>
  <si>
    <t>P - CENTRO DE SAÚDE SÃO FRANCISCO - CSSFR</t>
  </si>
  <si>
    <t>P - CENTRO DE SAÚDE SÃO JOSÉ - CSSJ</t>
  </si>
  <si>
    <t>P - CENTRO DE SAÚDE SERRANO - CSS</t>
  </si>
  <si>
    <t>P - CENTRO DE SAÚDE TREVO - CSTR</t>
  </si>
  <si>
    <t>P - DIRETORIA REGIONAL DE SAÚDE - DRES</t>
  </si>
  <si>
    <t>P - FARMÁCIA REGIONAL - FAR</t>
  </si>
  <si>
    <t>P - GERÊNCIA DE ASSISTÊNCIA, EPIDEMIOLOGIA E REGULAÇÃO - GAERE</t>
  </si>
  <si>
    <t>P - GERÊNCIA DE VIGILÂNCIA SANITÁRIA - GEVIS</t>
  </si>
  <si>
    <t>P - GERÊNCIA DE ZOONOSES - GERZO</t>
  </si>
  <si>
    <t>P - UNIDADE DE PRONTO ATENDIMENTO - UPA</t>
  </si>
  <si>
    <t>VN - CENTRAL DE ESTERILIZAÇÃO - CEST</t>
  </si>
  <si>
    <t>VN - CENTRO DE CONVIVÊNCIA - CC</t>
  </si>
  <si>
    <t>VN - CENTRO DE ESPECIALIDADES MÉDICAS - CEM</t>
  </si>
  <si>
    <t>VN - CENTRO DE ESPECIALIDADES ODONTOLÓGICAS - CEO</t>
  </si>
  <si>
    <t>VN - CENTRO DE REFERÊNCIA EM REABILITAÇÃO - CREAB</t>
  </si>
  <si>
    <t>VN - CENTRO DE REFERÊNCIA EM SAÚDE MENTAL - CERSAM</t>
  </si>
  <si>
    <t>VN - CENTRO DE SAÚDE ALAMEDA DOS IPÊS - CSAI</t>
  </si>
  <si>
    <t>VN - CENTRO DE SAÚDE ANDRADAS - CSA</t>
  </si>
  <si>
    <t>VN - CENTRO DE SAÚDE CÉU AZUL - CSCAZ</t>
  </si>
  <si>
    <t>VN - CENTRO DE SAÚDE COPACABANA - CSCOP</t>
  </si>
  <si>
    <t>VN - CENTRO DE SAÚDE JARDIM COMERCIÁRIOS - CSJC</t>
  </si>
  <si>
    <t>VN - CENTRO DE SAÚDE JARDIM EUROPA - CSJE</t>
  </si>
  <si>
    <t>VN - CENTRO DE SAÚDE JARDIM LEBLON - CSJL</t>
  </si>
  <si>
    <t>VN - CENTRO DE SAÚDE LAGOA - CSL</t>
  </si>
  <si>
    <t>VN - CENTRO DE SAÚDE MANTIQUEIRA - CSMAN</t>
  </si>
  <si>
    <t>VN - CENTRO DE SAÚDE MINAS CAIXA - CSMC</t>
  </si>
  <si>
    <t>VN - CENTRO DE SAÚDE NOVA YORK - CSNI</t>
  </si>
  <si>
    <t>VN - CENTRO DE SAÚDE PARAÚNA - CSPAR</t>
  </si>
  <si>
    <t>VN - CENTRO DE SAÚDE PIRATININGA - CSPIR</t>
  </si>
  <si>
    <t>VN - CENTRO DE SAÚDE RIO BRANCO - CSRB</t>
  </si>
  <si>
    <t>VN - CENTRO DE SAÚDE SANTA MÔNICA - CSSMO</t>
  </si>
  <si>
    <t>VN - CENTRO DE SAÚDE SANTO ANTÔNIO - CSSANT</t>
  </si>
  <si>
    <t>VN - CENTRO DE SAÚDE SERRA VERDE - CSSV</t>
  </si>
  <si>
    <t>VN - DIRETORIA REGIONAL DE SAÚDE - DRES</t>
  </si>
  <si>
    <t>VN - FARMÁCIA REGIONAL - FAR</t>
  </si>
  <si>
    <t>VN - GERÊNCIA DE ASSISTÊNCIA, EPIDEMIOLOGIA E REGULAÇÃO - GAERE</t>
  </si>
  <si>
    <t>VN - GERÊNCIA DE VIGILÂNCIA SANITÁRIA - GEVIS</t>
  </si>
  <si>
    <t>VN - GERÊNCIA DE ZOONOSES - GERZO</t>
  </si>
  <si>
    <t>VN - LABORATÓRIO REGIONAL NORTE-VENDA NOVA - LRNVN</t>
  </si>
  <si>
    <t>VN - UNIDADE DE PRONTO ATENDIMENTO - UPA</t>
  </si>
  <si>
    <t>139454X</t>
  </si>
  <si>
    <t>139468X</t>
  </si>
  <si>
    <t>139471X</t>
  </si>
  <si>
    <t>139499X</t>
  </si>
  <si>
    <t>139504X</t>
  </si>
  <si>
    <t>139518X</t>
  </si>
  <si>
    <t>139521X</t>
  </si>
  <si>
    <t>MARCELA RIBEIRO PASSOS CIRINO</t>
  </si>
  <si>
    <t>GABRIEL MOREIRA ALVES REIS</t>
  </si>
  <si>
    <t>ANTHONY MENDES PEREIRA PRADO</t>
  </si>
  <si>
    <t>FABIANA SOARES DA SILVA</t>
  </si>
  <si>
    <t>MARCIO FELIPE COSTA ESMERIO</t>
  </si>
  <si>
    <t>LEILA GONCALVES PENA</t>
  </si>
  <si>
    <t>MARCIA ALVES SANTANA</t>
  </si>
  <si>
    <t>FERNANDA LANNA FERREIRA MARIANO</t>
  </si>
  <si>
    <t>CLEIA MARIA PIRES</t>
  </si>
  <si>
    <t>RICARDO DIAS LISBOA</t>
  </si>
  <si>
    <t>RAYANE SANTOS FERNANDES RIBEIRO</t>
  </si>
  <si>
    <t>LUIZA GABRIELA NORONHA SANTIAGO</t>
  </si>
  <si>
    <t>AMANDA QUEREN BARBOSA VIEIRA</t>
  </si>
  <si>
    <t>BARBARA KAORI MIRANDA SATO</t>
  </si>
  <si>
    <t>LILIANE BRAS LISBOA</t>
  </si>
  <si>
    <t>JONAS REBOUCAS BOTELHO</t>
  </si>
  <si>
    <t>ROSILEI BARBOSA SOARES</t>
  </si>
  <si>
    <t>EDILENE ANDRADE SOUZA</t>
  </si>
  <si>
    <t>AMANDA LETICIA DA CONCEICAO PEREIRA COSTA</t>
  </si>
  <si>
    <t>LUDMILA VIRGILINO DE SOUZA</t>
  </si>
  <si>
    <t>ANA ALICE ALVES DOS SANTOS</t>
  </si>
  <si>
    <t>ANDRESA RODRIGUES ROQUE</t>
  </si>
  <si>
    <t>JUNIA MARIA PEREIRA ANTUNES</t>
  </si>
  <si>
    <t>ANA CRISTINA DE FARIA CAMPOS AMANCIO</t>
  </si>
  <si>
    <t>RAMON MEIRA ASSIS</t>
  </si>
  <si>
    <t>ZELI GONCALVES DA SILVA</t>
  </si>
  <si>
    <t>SOLANGE FINS</t>
  </si>
  <si>
    <t>AMANDA DA SILVA SIMOES</t>
  </si>
  <si>
    <t>LEANDRO CURI DE LIMA E SOUSA</t>
  </si>
  <si>
    <t>ADIMAR PINHEIRO RIBEIRO MATIAS</t>
  </si>
  <si>
    <t>VITORIA LARRISSA LIMA BARBOSA</t>
  </si>
  <si>
    <t>ANDRELINA ANTONIA ALKIMIN</t>
  </si>
  <si>
    <t>MARIA CLARETH RODRIGUES DA SILVA</t>
  </si>
  <si>
    <t>LORRANE BENTA DA SILVA</t>
  </si>
  <si>
    <t>ANDREZA GONSALEZ RODRIGUES MOTA</t>
  </si>
  <si>
    <t>MARIA DE FATIMA BARROS CARDOSO</t>
  </si>
  <si>
    <t>HELENICE APARECIDA DO NASCIMENTO ASSUNCAO</t>
  </si>
  <si>
    <t>THAIS ANNE GONCALVES</t>
  </si>
  <si>
    <t>JOICE JULIANA DA SILVA CARNIEL</t>
  </si>
  <si>
    <t>SIRLENE FERREIRA DA SILVA MARQUES DE OLIVEIRA</t>
  </si>
  <si>
    <t>ROBERTA CARVALHO TORRES</t>
  </si>
  <si>
    <t>LAURENT FERREIRA FERNANDES</t>
  </si>
  <si>
    <t>WALQUIRIA DE OLIVEIRA RAMOS MENDES</t>
  </si>
  <si>
    <t>BARBARA DE RESENDE SANTORIO</t>
  </si>
  <si>
    <t>GRAZIELE BARBARA DOS SANTOS</t>
  </si>
  <si>
    <t>PEDRO ALVES IAREDE</t>
  </si>
  <si>
    <t>RUTH MAIA DE OLIVEIRA</t>
  </si>
  <si>
    <t>DANIELA CARVALHO WESTIN PASCHOAL</t>
  </si>
  <si>
    <t>MARIA LUIZA GONZAGA DA ROCHA</t>
  </si>
  <si>
    <t>KYZE LINO QUINTELA</t>
  </si>
  <si>
    <t>BARBARA DUTRA DO NASCIMENTO</t>
  </si>
  <si>
    <t>FELIPE VIEIRA GUARCONI</t>
  </si>
  <si>
    <t>13909548628</t>
  </si>
  <si>
    <t>09470781694</t>
  </si>
  <si>
    <t>16094740661</t>
  </si>
  <si>
    <t>03694483675</t>
  </si>
  <si>
    <t>15231217697</t>
  </si>
  <si>
    <t>06740442665</t>
  </si>
  <si>
    <t>59488280697</t>
  </si>
  <si>
    <t>10747416680</t>
  </si>
  <si>
    <t>00475241622</t>
  </si>
  <si>
    <t>07451895637</t>
  </si>
  <si>
    <t>11758453613</t>
  </si>
  <si>
    <t>10157046621</t>
  </si>
  <si>
    <t>13055691644</t>
  </si>
  <si>
    <t>40253369878</t>
  </si>
  <si>
    <t>05842687690</t>
  </si>
  <si>
    <t>06217326647</t>
  </si>
  <si>
    <t>04437307682</t>
  </si>
  <si>
    <t>04738104683</t>
  </si>
  <si>
    <t>01759982210</t>
  </si>
  <si>
    <t>02031544608</t>
  </si>
  <si>
    <t>12520086602</t>
  </si>
  <si>
    <t>06351242622</t>
  </si>
  <si>
    <t>10123760607</t>
  </si>
  <si>
    <t>06128236600</t>
  </si>
  <si>
    <t>11388001632</t>
  </si>
  <si>
    <t>67645933615</t>
  </si>
  <si>
    <t>27782921600</t>
  </si>
  <si>
    <t>12205411683</t>
  </si>
  <si>
    <t>05833473632</t>
  </si>
  <si>
    <t>01193763690</t>
  </si>
  <si>
    <t>12040524681</t>
  </si>
  <si>
    <t>76178978634</t>
  </si>
  <si>
    <t>07349236603</t>
  </si>
  <si>
    <t>07289508637</t>
  </si>
  <si>
    <t>11354603613</t>
  </si>
  <si>
    <t>05173998652</t>
  </si>
  <si>
    <t>04656951676</t>
  </si>
  <si>
    <t>09555236640</t>
  </si>
  <si>
    <t>06874087681</t>
  </si>
  <si>
    <t>01235835600</t>
  </si>
  <si>
    <t>12741455627</t>
  </si>
  <si>
    <t>01282480685</t>
  </si>
  <si>
    <t>01422445623</t>
  </si>
  <si>
    <t>10760593680</t>
  </si>
  <si>
    <t>12557097667</t>
  </si>
  <si>
    <t>11139213660</t>
  </si>
  <si>
    <t>76784797604</t>
  </si>
  <si>
    <t>03437554670</t>
  </si>
  <si>
    <t>02811913602</t>
  </si>
  <si>
    <t>01967254532</t>
  </si>
  <si>
    <t>07459138657</t>
  </si>
  <si>
    <t>12899074636</t>
  </si>
  <si>
    <t>1-FLEX 20H - 2ª 4ª/8HS INT60' - 6ª/4M</t>
  </si>
  <si>
    <t>J.FLEX20HS.-2ª5ª6ª/8,8,4HDIA</t>
  </si>
  <si>
    <t>J.FLEX RED 12/7:48 - 2ª 3ª / 3:54H M</t>
  </si>
  <si>
    <t>1-FLEX 20H - 3ª/5T - 4ª 5ª/4:30M - 6ª/6T</t>
  </si>
  <si>
    <t>1-FLEX 20H -2ª/6T -3ª/5T -4ª/5M -5ª/4T</t>
  </si>
  <si>
    <t>1-FLEX 20H - 2ª 6ª/4M - 3ª 4ª 5ª/4T</t>
  </si>
  <si>
    <t>J FLEX 20H - 4ª 10 INT60"/ 5ª 4T / 6ª 4T</t>
  </si>
  <si>
    <t>92468</t>
  </si>
  <si>
    <t>82015</t>
  </si>
  <si>
    <t>381691</t>
  </si>
  <si>
    <t>1597489</t>
  </si>
  <si>
    <t>1481362</t>
  </si>
  <si>
    <t>705615</t>
  </si>
  <si>
    <t>90966</t>
  </si>
  <si>
    <t>323135</t>
  </si>
  <si>
    <t>34491</t>
  </si>
  <si>
    <t>732811</t>
  </si>
  <si>
    <t>93033</t>
  </si>
  <si>
    <t>1261859</t>
  </si>
  <si>
    <t>92865</t>
  </si>
  <si>
    <t>1515516</t>
  </si>
  <si>
    <t>59925</t>
  </si>
  <si>
    <t>558955</t>
  </si>
  <si>
    <t>773796</t>
  </si>
  <si>
    <t>79179</t>
  </si>
  <si>
    <t>1558074</t>
  </si>
  <si>
    <t>53965</t>
  </si>
  <si>
    <t>8449</t>
  </si>
  <si>
    <t>1803902</t>
  </si>
  <si>
    <t>65816</t>
  </si>
  <si>
    <t>78423</t>
  </si>
  <si>
    <t>1121363</t>
  </si>
  <si>
    <t>1479655</t>
  </si>
  <si>
    <t>1553477</t>
  </si>
  <si>
    <t>59945</t>
  </si>
  <si>
    <t>1529751</t>
  </si>
  <si>
    <t>238217</t>
  </si>
  <si>
    <t>274190</t>
  </si>
  <si>
    <t>63659</t>
  </si>
  <si>
    <t>27003</t>
  </si>
  <si>
    <t>1333303</t>
  </si>
  <si>
    <t>10846</t>
  </si>
  <si>
    <t>2417932</t>
  </si>
  <si>
    <t>1127547</t>
  </si>
  <si>
    <t>371468</t>
  </si>
  <si>
    <t>21642</t>
  </si>
  <si>
    <t>1508211</t>
  </si>
  <si>
    <t>1662565</t>
  </si>
  <si>
    <t>58583</t>
  </si>
  <si>
    <t>61831</t>
  </si>
  <si>
    <t>92714</t>
  </si>
  <si>
    <t>1503102</t>
  </si>
  <si>
    <t>103847</t>
  </si>
  <si>
    <t>1831163</t>
  </si>
  <si>
    <t>78955</t>
  </si>
  <si>
    <t>1309079</t>
  </si>
  <si>
    <t>87634</t>
  </si>
  <si>
    <t>001520325</t>
  </si>
  <si>
    <t>11458</t>
  </si>
  <si>
    <t>ARMEZINA LAIA DA SILVA LUCIO</t>
  </si>
  <si>
    <t>01548607606</t>
  </si>
  <si>
    <t>433141</t>
  </si>
  <si>
    <t>19067</t>
  </si>
  <si>
    <t>1-FLEX 20H - 2ª/4T - 3ª 4ª/8HS INT60'</t>
  </si>
  <si>
    <t>AMANDA MENDES CLEMENTE VILELLA</t>
  </si>
  <si>
    <t>11905381646</t>
  </si>
  <si>
    <t>J.FLEX20HS.-2ª3ª5ª6ª/5HSDIAM</t>
  </si>
  <si>
    <t>92411</t>
  </si>
  <si>
    <t>DANIELLE RODRIGUES PEREIRA RESENDE</t>
  </si>
  <si>
    <t>04634513684</t>
  </si>
  <si>
    <t>LILIAN DE PAULA GONCALVES REIS</t>
  </si>
  <si>
    <t>08837955669</t>
  </si>
  <si>
    <t>FABRIZIA CRISTINA DOS SANTOS CASTRO</t>
  </si>
  <si>
    <t>08011448684</t>
  </si>
  <si>
    <t>KESSIA DANIELLE PINHEIRO BUENO</t>
  </si>
  <si>
    <t>11016980639</t>
  </si>
  <si>
    <t>CLEIDE MARIA APARECIDA DE SOUZA</t>
  </si>
  <si>
    <t>03056718635</t>
  </si>
  <si>
    <t>RAYANE ALVES FORTUNATO</t>
  </si>
  <si>
    <t>10461022656</t>
  </si>
  <si>
    <t>FERNANDA JESSICA DE ALMEIDA SANTOS</t>
  </si>
  <si>
    <t>10002852608</t>
  </si>
  <si>
    <t>LUIS FELIPE FORTES GUTIERREZ</t>
  </si>
  <si>
    <t>09739383661</t>
  </si>
  <si>
    <t>PAULA SANTOS LEOCADIO MARTINS</t>
  </si>
  <si>
    <t>06865768612</t>
  </si>
  <si>
    <t>AMANDA HONORIA ALVIM BARBOSA</t>
  </si>
  <si>
    <t>12439707660</t>
  </si>
  <si>
    <t>CLEYTON FAGUNDES AGUILAR</t>
  </si>
  <si>
    <t>06392236643</t>
  </si>
  <si>
    <t>KARINA CONCEICAO DE OLIVEIRA</t>
  </si>
  <si>
    <t>09507038698</t>
  </si>
  <si>
    <t>139549X</t>
  </si>
  <si>
    <t>DEBORA STEFANE DE SOUSA FERREIRA</t>
  </si>
  <si>
    <t>13140492677</t>
  </si>
  <si>
    <t>SILVANA MARQUES DA SILVA</t>
  </si>
  <si>
    <t>08094354623</t>
  </si>
  <si>
    <t>ALICE FERNANDES ANSELMO</t>
  </si>
  <si>
    <t>12782999630</t>
  </si>
  <si>
    <t>139552X</t>
  </si>
  <si>
    <t>SARAH AVILA COSTA</t>
  </si>
  <si>
    <t>08742793645</t>
  </si>
  <si>
    <t>ANNA LUIZA BICALHO CAPANEMA</t>
  </si>
  <si>
    <t>67636985691</t>
  </si>
  <si>
    <t>CRISTIANO DOS SANTOS FIGUEIREDO</t>
  </si>
  <si>
    <t>05087451608</t>
  </si>
  <si>
    <t>BRENNER HENRIQUE SANTOS MIRANDA</t>
  </si>
  <si>
    <t>02172575690</t>
  </si>
  <si>
    <t>VANESSA NATALIA PORTO DA CRUZ</t>
  </si>
  <si>
    <t>06618951658</t>
  </si>
  <si>
    <t>ADRIANA GUERCI MAGALHAES</t>
  </si>
  <si>
    <t>01617769657</t>
  </si>
  <si>
    <t xml:space="preserve">LEONARDO DE LIMA LEITE </t>
  </si>
  <si>
    <t>01599816547</t>
  </si>
  <si>
    <t>SORAIA XAVIER FARAH</t>
  </si>
  <si>
    <t>00881664650</t>
  </si>
  <si>
    <t>FRANCISLENE MARCIA MIRANDA</t>
  </si>
  <si>
    <t>01291667660</t>
  </si>
  <si>
    <t>THABATA PEREIRA DE OLIVEIRA</t>
  </si>
  <si>
    <t>10616331606</t>
  </si>
  <si>
    <t>MARCELO ANTONIO DE CARVALHO</t>
  </si>
  <si>
    <t>93786085668</t>
  </si>
  <si>
    <t>BRUNA FONTES DE GOUVEA VASCONCELOS</t>
  </si>
  <si>
    <t>13779811693</t>
  </si>
  <si>
    <t>DANIELA BORGES SOARES DE VASCONCELLOS</t>
  </si>
  <si>
    <t>00403079640</t>
  </si>
  <si>
    <t>FREDERICO ASSUNCAO VIANA</t>
  </si>
  <si>
    <t>01306998611</t>
  </si>
  <si>
    <t>ELIANE MAGALHAES DE CASTRO</t>
  </si>
  <si>
    <t>72951370687</t>
  </si>
  <si>
    <t>JESSICA MARIA CAMPOS SALLES</t>
  </si>
  <si>
    <t>12455498638</t>
  </si>
  <si>
    <t>FERNANDA LOIOLA REGIS FERREIRA</t>
  </si>
  <si>
    <t>07879728600</t>
  </si>
  <si>
    <t>LETICIA SILVA SANTOS</t>
  </si>
  <si>
    <t>13102493696</t>
  </si>
  <si>
    <t>MONICA FRANCIELLY DE SOUZA LEITE DAMASCENO</t>
  </si>
  <si>
    <t>10445645636</t>
  </si>
  <si>
    <t>139583X</t>
  </si>
  <si>
    <t>MAGNA ELIANE DINIZ PEREIRA MARQUES</t>
  </si>
  <si>
    <t>50734954620</t>
  </si>
  <si>
    <t>THAYNA NASCIMENTO DE OLIVEIRA</t>
  </si>
  <si>
    <t>13036359680</t>
  </si>
  <si>
    <t>ALEX DIAS FERREIRA</t>
  </si>
  <si>
    <t>07497505610</t>
  </si>
  <si>
    <t>MAIZA CASSIA BONFIM</t>
  </si>
  <si>
    <t>11064847625</t>
  </si>
  <si>
    <t>FABIOLA NUNES DE OLIVEIRA MALTA</t>
  </si>
  <si>
    <t>11838559663</t>
  </si>
  <si>
    <t>EDMA DE OLIVEIRA COTA</t>
  </si>
  <si>
    <t>63667410697</t>
  </si>
  <si>
    <t>JULIANA REGINA DA SILVA ROCHA</t>
  </si>
  <si>
    <t>02833055684</t>
  </si>
  <si>
    <t>MONICA MOURAO CALDAS MAGALHAES</t>
  </si>
  <si>
    <t>80930271653</t>
  </si>
  <si>
    <t>IANCA LUIZA MARTINS BATISTA</t>
  </si>
  <si>
    <t>13112073681</t>
  </si>
  <si>
    <t>139597X</t>
  </si>
  <si>
    <t>CAROLINA VIEIRA CUNHA</t>
  </si>
  <si>
    <t>01872806651</t>
  </si>
  <si>
    <t>JOYCILENE SILVA DOS SANTOS NARCISIO</t>
  </si>
  <si>
    <t>08316803690</t>
  </si>
  <si>
    <t>SUELEN PORTELA DA SILVA</t>
  </si>
  <si>
    <t>08285331644</t>
  </si>
  <si>
    <t>CRISTIANO AFONSO SANTANA E SILVA</t>
  </si>
  <si>
    <t>06655721660</t>
  </si>
  <si>
    <t>SIMONE PINHEIRO DE SOUZA SANTOS</t>
  </si>
  <si>
    <t>05826419695</t>
  </si>
  <si>
    <t>139602X</t>
  </si>
  <si>
    <t>QUELI FERREIRA RIOS</t>
  </si>
  <si>
    <t>03785604688</t>
  </si>
  <si>
    <t>NUBIA ALVES FERNANDES CALIXTO</t>
  </si>
  <si>
    <t>01195865686</t>
  </si>
  <si>
    <t>BRENDHA GARRIDO GUEDES</t>
  </si>
  <si>
    <t>02333494646</t>
  </si>
  <si>
    <t>NARCIZO LEAO DAS CANDEIAS</t>
  </si>
  <si>
    <t>34460888653</t>
  </si>
  <si>
    <t>RAMON CAMPELO REZENDE</t>
  </si>
  <si>
    <t>03387935692</t>
  </si>
  <si>
    <t>INGRID NATTANY GOMES ESTEVAM</t>
  </si>
  <si>
    <t>13256063675</t>
  </si>
  <si>
    <t>VIVIAN LEMOS DINIZ</t>
  </si>
  <si>
    <t>04698219655</t>
  </si>
  <si>
    <t>ANNA LUIZA VIEIRA E SA TOLENTINO</t>
  </si>
  <si>
    <t>01569774609</t>
  </si>
  <si>
    <t>139809X</t>
  </si>
  <si>
    <t>ISABELA MORAIS TORRES XAVIER BRANDAO</t>
  </si>
  <si>
    <t>09939696663</t>
  </si>
  <si>
    <t>GUILHERME LOPES PAIVA MONTEIRO</t>
  </si>
  <si>
    <t>12102445607</t>
  </si>
  <si>
    <t>WILSON OLIVEIRA RAMOS</t>
  </si>
  <si>
    <t>04359288646</t>
  </si>
  <si>
    <t>139812X</t>
  </si>
  <si>
    <t>MARIA APARECIDA DE FREITAS MARTINS</t>
  </si>
  <si>
    <t>37825240634</t>
  </si>
  <si>
    <t>JANAINA COELHO DOS SANTOS FELIPE</t>
  </si>
  <si>
    <t>03601464659</t>
  </si>
  <si>
    <t>ANA PAULA SANTOS FERNANDES</t>
  </si>
  <si>
    <t>02082987620</t>
  </si>
  <si>
    <t>139826X</t>
  </si>
  <si>
    <t>1679596</t>
  </si>
  <si>
    <t>15189</t>
  </si>
  <si>
    <t>73387</t>
  </si>
  <si>
    <t>504779</t>
  </si>
  <si>
    <t>253778</t>
  </si>
  <si>
    <t>609060</t>
  </si>
  <si>
    <t>658923</t>
  </si>
  <si>
    <t>73951</t>
  </si>
  <si>
    <t>346832</t>
  </si>
  <si>
    <t>734603</t>
  </si>
  <si>
    <t>1558296</t>
  </si>
  <si>
    <t>282164</t>
  </si>
  <si>
    <t>1146174</t>
  </si>
  <si>
    <t>890267</t>
  </si>
  <si>
    <t>86347</t>
  </si>
  <si>
    <t>250094</t>
  </si>
  <si>
    <t>602019</t>
  </si>
  <si>
    <t>366396</t>
  </si>
  <si>
    <t>1746846</t>
  </si>
  <si>
    <t>1561580</t>
  </si>
  <si>
    <t>7502</t>
  </si>
  <si>
    <t>35183</t>
  </si>
  <si>
    <t>8072</t>
  </si>
  <si>
    <t>1535038</t>
  </si>
  <si>
    <t>295514</t>
  </si>
  <si>
    <t>1-FL 20-2ª/4M -3ª/5:30T-5ª/6M-6ª/4:30T</t>
  </si>
  <si>
    <t>212746</t>
  </si>
  <si>
    <t>1681503</t>
  </si>
  <si>
    <t>26161</t>
  </si>
  <si>
    <t>297353</t>
  </si>
  <si>
    <t>0352</t>
  </si>
  <si>
    <t>10261</t>
  </si>
  <si>
    <t>155931</t>
  </si>
  <si>
    <t>1840625</t>
  </si>
  <si>
    <t>1830409</t>
  </si>
  <si>
    <t>1414816</t>
  </si>
  <si>
    <t>696301</t>
  </si>
  <si>
    <t>90437</t>
  </si>
  <si>
    <t>9494</t>
  </si>
  <si>
    <t>1220000</t>
  </si>
  <si>
    <t>1763939</t>
  </si>
  <si>
    <t>1267806</t>
  </si>
  <si>
    <t>193255</t>
  </si>
  <si>
    <t>63104</t>
  </si>
  <si>
    <t>1267191</t>
  </si>
  <si>
    <t>528765</t>
  </si>
  <si>
    <t>22183</t>
  </si>
  <si>
    <t>243112</t>
  </si>
  <si>
    <t>1845393</t>
  </si>
  <si>
    <t>28830</t>
  </si>
  <si>
    <t>551065</t>
  </si>
  <si>
    <t>6913</t>
  </si>
  <si>
    <t>1831134</t>
  </si>
  <si>
    <t>1595063</t>
  </si>
  <si>
    <t>1838465</t>
  </si>
  <si>
    <t>737568</t>
  </si>
  <si>
    <t>8357</t>
  </si>
  <si>
    <t>74957</t>
  </si>
  <si>
    <t>1560662</t>
  </si>
  <si>
    <t>369488</t>
  </si>
  <si>
    <t>90546</t>
  </si>
  <si>
    <t>1255812</t>
  </si>
  <si>
    <t>1040804</t>
  </si>
  <si>
    <t>001491800</t>
  </si>
  <si>
    <t>KELEM REGINA SANT ANA</t>
  </si>
  <si>
    <t>J.FLEX40HS.,2ª4ª5ª6ª/10HSDIA</t>
  </si>
  <si>
    <t>1-FLEX 20H -2ª/5T-3ª/3T-4ª/4M-6ª/8 INT60</t>
  </si>
  <si>
    <t>2417380</t>
  </si>
  <si>
    <t>ANGELICA FERNANDES TEIXEIRA</t>
  </si>
  <si>
    <t>03623497118</t>
  </si>
  <si>
    <t>82822</t>
  </si>
  <si>
    <t>CAMILA TEIXEIRA CASTELAN</t>
  </si>
  <si>
    <t>12353369723</t>
  </si>
  <si>
    <t>16413</t>
  </si>
  <si>
    <t>GUILHERME HENRIQUE DA SILVA</t>
  </si>
  <si>
    <t>01465364609</t>
  </si>
  <si>
    <t>NEIDE LOPES GREGORIO</t>
  </si>
  <si>
    <t>65144368620</t>
  </si>
  <si>
    <t>4473</t>
  </si>
  <si>
    <t>CHRISTIAN DIEGO HERNANDEZ CAMACHO</t>
  </si>
  <si>
    <t>86211974566</t>
  </si>
  <si>
    <t>92061</t>
  </si>
  <si>
    <t>LORRAINE ROBERTA LEAO</t>
  </si>
  <si>
    <t>02222163609</t>
  </si>
  <si>
    <t>1823668</t>
  </si>
  <si>
    <t>VALDENIA NEPOMUCENO PESSOA SANTOS</t>
  </si>
  <si>
    <t>06035521614</t>
  </si>
  <si>
    <t>4430</t>
  </si>
  <si>
    <t>MARCELA PIRES LAZZARINI ARAUJO</t>
  </si>
  <si>
    <t>10248863606</t>
  </si>
  <si>
    <t>83505</t>
  </si>
  <si>
    <t>MARIANA BARBOZA ROCHA</t>
  </si>
  <si>
    <t>08248021602</t>
  </si>
  <si>
    <t>7238</t>
  </si>
  <si>
    <t>TALLES AUGUSTO MARTINS GOMES</t>
  </si>
  <si>
    <t>07648171678</t>
  </si>
  <si>
    <t>76329</t>
  </si>
  <si>
    <t>DEBORAH AGUIDA ROCHA</t>
  </si>
  <si>
    <t>11202369677</t>
  </si>
  <si>
    <t>24021047</t>
  </si>
  <si>
    <t>GABRIELA SIMAO DOS REIS SOARES</t>
  </si>
  <si>
    <t>13138637698</t>
  </si>
  <si>
    <t>1466219</t>
  </si>
  <si>
    <t>139843X</t>
  </si>
  <si>
    <t>NOADIA GONCALVES SANTOS BARBOSA</t>
  </si>
  <si>
    <t>06366707677</t>
  </si>
  <si>
    <t>ALICE ARANTES REZENDE COSTA E SILVA</t>
  </si>
  <si>
    <t>10606060626</t>
  </si>
  <si>
    <t>93243</t>
  </si>
  <si>
    <t>CAROLINA ABADE BARBOSA</t>
  </si>
  <si>
    <t>10767963628</t>
  </si>
  <si>
    <t>88239</t>
  </si>
  <si>
    <t>GRAZIELA LUIZA DE OLIVEIRA LOUZADA</t>
  </si>
  <si>
    <t>06370052604</t>
  </si>
  <si>
    <t>68997</t>
  </si>
  <si>
    <t>BARBARA MARIA HENRIQUE PELES</t>
  </si>
  <si>
    <t>01390852628</t>
  </si>
  <si>
    <t>J.FLEX20HS.-2ªA5ª/4HT-6ª/4HM</t>
  </si>
  <si>
    <t>5654</t>
  </si>
  <si>
    <t>GABRIELA CRUZ BARTOLI</t>
  </si>
  <si>
    <t>08952509692</t>
  </si>
  <si>
    <t>44349</t>
  </si>
  <si>
    <t>DANIELLE MENEZES DE OLIVEIRA</t>
  </si>
  <si>
    <t>15520356629</t>
  </si>
  <si>
    <t>1733429</t>
  </si>
  <si>
    <t>139857X</t>
  </si>
  <si>
    <t>WESLER GERALDO DOS ANJOS MOREIRA</t>
  </si>
  <si>
    <t>01518882641</t>
  </si>
  <si>
    <t>14501</t>
  </si>
  <si>
    <t>CELINA APARECIDA DE ARAUJO SOUZA</t>
  </si>
  <si>
    <t>03483566686</t>
  </si>
  <si>
    <t>255063</t>
  </si>
  <si>
    <t>139860X</t>
  </si>
  <si>
    <t>KAYZE DAIANE SILVESTRE GURGEL</t>
  </si>
  <si>
    <t>10481852654</t>
  </si>
  <si>
    <t>364069</t>
  </si>
  <si>
    <t>CLERLEY RAMOS PINHEIRO</t>
  </si>
  <si>
    <t>02508414280</t>
  </si>
  <si>
    <t>1227041</t>
  </si>
  <si>
    <t>VITOR MARQUES MAGALHAES</t>
  </si>
  <si>
    <t>01790734606</t>
  </si>
  <si>
    <t>62933</t>
  </si>
  <si>
    <t>CARINA SANTOS BOMEDIANO NOGUEIRA</t>
  </si>
  <si>
    <t>07547310907</t>
  </si>
  <si>
    <t>98341</t>
  </si>
  <si>
    <t>GLAUCIA MARIA TORRES DE OLIVEIRA</t>
  </si>
  <si>
    <t>02818286603</t>
  </si>
  <si>
    <t>605466</t>
  </si>
  <si>
    <t>BRENO DE ALMEIDA MOURA</t>
  </si>
  <si>
    <t>00440456118</t>
  </si>
  <si>
    <t>79171</t>
  </si>
  <si>
    <t>JACQUELINE FERREIRA DA SILVA</t>
  </si>
  <si>
    <t>02893734685</t>
  </si>
  <si>
    <t>637392</t>
  </si>
  <si>
    <t>AMANDA KELLY DE OLIVEIRA</t>
  </si>
  <si>
    <t>09617945690</t>
  </si>
  <si>
    <t>1397162</t>
  </si>
  <si>
    <t>CARLA GOMES PEIXOTO</t>
  </si>
  <si>
    <t>69613974687</t>
  </si>
  <si>
    <t>1645595</t>
  </si>
  <si>
    <t>VANDERLEI ANTONIO SOARES</t>
  </si>
  <si>
    <t>03631706693</t>
  </si>
  <si>
    <t>1814768</t>
  </si>
  <si>
    <t>DEISE KELLY OLIVEIRA E SILVA</t>
  </si>
  <si>
    <t>10420787690</t>
  </si>
  <si>
    <t>692211</t>
  </si>
  <si>
    <t>ANGELA RAMOS LOPES DA SILVA</t>
  </si>
  <si>
    <t>06156534644</t>
  </si>
  <si>
    <t>1820584</t>
  </si>
  <si>
    <t>139874X</t>
  </si>
  <si>
    <t>MARGARIDA ANALIA ROBERTA</t>
  </si>
  <si>
    <t>30566347687</t>
  </si>
  <si>
    <t>006994</t>
  </si>
  <si>
    <t>KARINA CRISTINA BARBOSA</t>
  </si>
  <si>
    <t>03102597629</t>
  </si>
  <si>
    <t>1828546</t>
  </si>
  <si>
    <t>CELITA RESENDE RODRIGUES</t>
  </si>
  <si>
    <t>80196039649</t>
  </si>
  <si>
    <t>434747</t>
  </si>
  <si>
    <t>LUIZA BEATRIZ HERGL MAGALHAES</t>
  </si>
  <si>
    <t>10489434614</t>
  </si>
  <si>
    <t>79536</t>
  </si>
  <si>
    <t>CARLOS HENRIQUE PEREIRA DINIZ</t>
  </si>
  <si>
    <t>08961641603</t>
  </si>
  <si>
    <t>158179</t>
  </si>
  <si>
    <t>MARCELLA APARECIDA DE OLIVEIRA</t>
  </si>
  <si>
    <t>08656000667</t>
  </si>
  <si>
    <t>37499</t>
  </si>
  <si>
    <t>GABRIELLE RODRIGUES COSTA BARBOSA</t>
  </si>
  <si>
    <t>15217349689</t>
  </si>
  <si>
    <t>FABIANA RODRIGUES MARTINS</t>
  </si>
  <si>
    <t>03752215658</t>
  </si>
  <si>
    <t>6975</t>
  </si>
  <si>
    <t>LUZIA DE MENEZES MELGACO</t>
  </si>
  <si>
    <t>58883835620</t>
  </si>
  <si>
    <t>211070</t>
  </si>
  <si>
    <t>BRUNA CRISTINA ROSA CORREA</t>
  </si>
  <si>
    <t>11617758701</t>
  </si>
  <si>
    <t>137161</t>
  </si>
  <si>
    <t>139888X</t>
  </si>
  <si>
    <t>BARBARA MOREIRA OTTOMAR</t>
  </si>
  <si>
    <t>10186420641</t>
  </si>
  <si>
    <t>56784</t>
  </si>
  <si>
    <t>IGNES DE LIMA COUTINHO</t>
  </si>
  <si>
    <t>10794289681</t>
  </si>
  <si>
    <t>41642</t>
  </si>
  <si>
    <t>139891X</t>
  </si>
  <si>
    <t>PATRICIA EMMANUELLE CUNHA</t>
  </si>
  <si>
    <t>03070931669</t>
  </si>
  <si>
    <t>176076</t>
  </si>
  <si>
    <t>ANA PAULA ALVES RODRIGUES</t>
  </si>
  <si>
    <t>07402452603</t>
  </si>
  <si>
    <t>24832</t>
  </si>
  <si>
    <t>YASMIM OLIVEIRA DE WINDSOR SILVA</t>
  </si>
  <si>
    <t>14961193631</t>
  </si>
  <si>
    <t>730619</t>
  </si>
  <si>
    <t>RENATO GOMES PEREIRA</t>
  </si>
  <si>
    <t>01389274640</t>
  </si>
  <si>
    <t>394493</t>
  </si>
  <si>
    <t>GABRIEL MONTEIRO FERNANDES DA SILVA</t>
  </si>
  <si>
    <t>12595196600</t>
  </si>
  <si>
    <t>1513906</t>
  </si>
  <si>
    <t>THIAGO CARVALHO RODRIGUES ANDRADE</t>
  </si>
  <si>
    <t>11220930636</t>
  </si>
  <si>
    <t>JOAO VIANNEY RODRIGUES CAMBUY</t>
  </si>
  <si>
    <t>02873100605</t>
  </si>
  <si>
    <t>50220</t>
  </si>
  <si>
    <t>THIAGO UBALDO CARNEIRO DE MENDONCA</t>
  </si>
  <si>
    <t>07746416659</t>
  </si>
  <si>
    <t>302538</t>
  </si>
  <si>
    <t>NATALIA MIRANDA LAGE</t>
  </si>
  <si>
    <t>06754436603</t>
  </si>
  <si>
    <t>600371</t>
  </si>
  <si>
    <t>EMANUELLE MACEDO LANZ</t>
  </si>
  <si>
    <t>15865996665</t>
  </si>
  <si>
    <t>1813058</t>
  </si>
  <si>
    <t>139910X</t>
  </si>
  <si>
    <t>DAMILLE ALVES DOS SANTOS</t>
  </si>
  <si>
    <t>14283192635</t>
  </si>
  <si>
    <t>28078</t>
  </si>
  <si>
    <t>GERÊNCIA DE PROMOÇÃO À SAÚDE</t>
  </si>
  <si>
    <t>CENTRO DE CONVIVÊNCIA BARREIRO</t>
  </si>
  <si>
    <t>CENTRO DE ESPECIALIDADES ODONTOLOGICAS BARREIRO</t>
  </si>
  <si>
    <t>CENTRO DE REABILITAÇÃO BARREIRO</t>
  </si>
  <si>
    <t>CENTRO DE REFERENCIA EM SAUDE MENTAL ALCOOL E DROGAS BARREIRO</t>
  </si>
  <si>
    <t>CENTRO DE CONVIVÊNCIA CÉSAR CAMPOS</t>
  </si>
  <si>
    <t>CENTRO DE ESPECIALIDADES ODONTOLOGICAS CENTRO-SUL</t>
  </si>
  <si>
    <t>CENTRO DE REFERÊNCIA MUNICIPAL EM SAÚDE DO TRABALHADOR CENTRO-SUL</t>
  </si>
  <si>
    <t>GERENCIA DE VIGILANCIA SANITARIA CENTRO-SUL</t>
  </si>
  <si>
    <t>GERENCIA DE ZOONOSES CENTRO-SUL</t>
  </si>
  <si>
    <t>LABORATORIO DE BROMATOLOGIA</t>
  </si>
  <si>
    <t>LABORATORIO REGIONAL CENTRO-SUL/PAMPULHA</t>
  </si>
  <si>
    <t>SERVICO DE URGENCIA PSIQUIATRICA</t>
  </si>
  <si>
    <t>UNIDADE DE REFERENCIA SECUNDARIA CENTRO-SUL</t>
  </si>
  <si>
    <t>CENTRO DE CONVIVÊNCIA ARTHUR BISPO DO ROSÁRIO</t>
  </si>
  <si>
    <t>CENTRO DE TESTAGEM E ACONSELHAMENTO - SERVICO DE ATENDIMENTO ESPECIALIZADO</t>
  </si>
  <si>
    <t>GERENCIA DE VIGILANCIA SANITARIA LESTE</t>
  </si>
  <si>
    <t>GERENCIA DE ZOONOSES LESTE</t>
  </si>
  <si>
    <t>LABORATORIO REGIONAL LESTE/NORDESTE</t>
  </si>
  <si>
    <t>UNIDADE DE REFERENCIA SECUNDARIA SAGRADA FAMILIA</t>
  </si>
  <si>
    <t>UNIDADE DE REFERENCIA SECUNDARIA SAUDADE</t>
  </si>
  <si>
    <t>CENTRO DE CONVIVENCIA PROVIDENCIA</t>
  </si>
  <si>
    <t>CENTRO DE CONVIVÊNCIA ROSIMEIRE SILVA</t>
  </si>
  <si>
    <t>CENTRO DE ESTERILIZAÇÃO DE CÃES E GATOS NORTE</t>
  </si>
  <si>
    <t>LABORATORIO DE ZOONOSES</t>
  </si>
  <si>
    <t>ASSESSORIA DE COMUNICAÇÃO SOCIAL</t>
  </si>
  <si>
    <t>ASSESSORIA DE PLANEJAMENTO E ACOES INTERSETORIAIS</t>
  </si>
  <si>
    <t>ASSESSORIA DE TECNOLOGIA DA INFORMACAO EM SAUDE</t>
  </si>
  <si>
    <t>CONSELHO MUNICIPAL DE POLÍTICAS SOBRE DROGAS DE BELO HORIZONTE</t>
  </si>
  <si>
    <t>CONSELHO MUNICIPAL DE SAÚDE</t>
  </si>
  <si>
    <t>DIRETORIA DE LOGÍSTICA E SUPRIMENTOS</t>
  </si>
  <si>
    <t>DIRETORIA DE ORCAMENTO E FINANCAS</t>
  </si>
  <si>
    <t>DIRETORIA ESTRATEGICA DE PESSOAS</t>
  </si>
  <si>
    <t>GERÊNCIA DE AUDITORIA</t>
  </si>
  <si>
    <t>GERÊNCIA DE COMPRAS</t>
  </si>
  <si>
    <t>GERÊNCIA DE CONTABILIDADE</t>
  </si>
  <si>
    <t>GERÊNCIA DE CONTRATAÇÃO DE SERVIÇOS GERAIS E DE ENGENHARIA</t>
  </si>
  <si>
    <t>GERÊNCIA DE CONTRATOS E CONVÊNIOS</t>
  </si>
  <si>
    <t>GERÊNCIA DE ESTERILIZAÇÃO DE ANIMAIS</t>
  </si>
  <si>
    <t>GERÊNCIA DE GESTÃO DE CONTRATOS ASSISTENCIAIS</t>
  </si>
  <si>
    <t>GERENCIA DE GESTAO DE PESSOAS</t>
  </si>
  <si>
    <t>GERÊNCIA DE LOGÍSTICA, APOIO À REDE E ALMOXARIFADO</t>
  </si>
  <si>
    <t>GERÊNCIA DE MANUTENÇÃO</t>
  </si>
  <si>
    <t>GERÊNCIA DE ORÇAMENTO E FINANÇAS</t>
  </si>
  <si>
    <t>GERÊNCIA DE PRESTAÇÃO DE CONTAS</t>
  </si>
  <si>
    <t>GERÊNCIA DE PROCESSAMENTO DA DESPESA</t>
  </si>
  <si>
    <t>GERÊNCIA DE PRODUTOS DE INTERESSE DA SAÚDE</t>
  </si>
  <si>
    <t>GERÊNCIA DE SERVIÇOS DE INTERESSE DA SAÚDE</t>
  </si>
  <si>
    <t>HOSPITAL METROPOLITANO ODILON BEHRENS</t>
  </si>
  <si>
    <t>SUBSECRETARIA DE ATENÇÃO À SAÚDE</t>
  </si>
  <si>
    <t>SUBSECRETARIA DE ORÇAMENTO, GESTÃO E FINANÇAS</t>
  </si>
  <si>
    <t>CENTRO DE CONVIVÊNCIA SÃO PAULO</t>
  </si>
  <si>
    <t>CENTRO DE REFERENCIA EM SAUDE MENTAL ALCOOL E DROGAS NORDESTE</t>
  </si>
  <si>
    <t>CENTRO DE REFERENCIA EM SAUDE MENTAL INFANTIL NORDESTE</t>
  </si>
  <si>
    <t>GERENCIA DE VIGILANCIA SANITARIA NORDESTE</t>
  </si>
  <si>
    <t>GERENCIA DE ZOONOSES NORDESTE</t>
  </si>
  <si>
    <t>CENTRO DE ESTERILIZAÇÃO DE CÃES E GATOS NOROESTE</t>
  </si>
  <si>
    <t>CENTRO DE REFERENCIA EM SAUDE MENTAL INFANTIL NOROESTE</t>
  </si>
  <si>
    <t>CENTRO DE SAÚDE ELZA MARTINS DA CRUZ</t>
  </si>
  <si>
    <t>FARMACIA REGIONAL NOROESTE</t>
  </si>
  <si>
    <t>GERENCIA DE VIGILANCIA SANITARIA NOROESTE</t>
  </si>
  <si>
    <t>LABORATORIO MUNICIPAL DE REFERENCIA DE ANALISES CLINICAS E CITOPATOLOGIA</t>
  </si>
  <si>
    <t>LABORATORIO REGIONAL NOROESTE</t>
  </si>
  <si>
    <t>UNIDADE DE REFERENCIA SECUNDARIA PADRE EUSTAQUIO</t>
  </si>
  <si>
    <t>CENTRO DE CONVIVÊNCIA OESTE</t>
  </si>
  <si>
    <t>CENTRO DE ESTERILIZAÇÃO DE CÃES E GATOS OESTE</t>
  </si>
  <si>
    <t>GERENCIA DE VIGILANCIA SANITARIA OESTE</t>
  </si>
  <si>
    <t>GERENCIA DE ZOONOSES OESTE</t>
  </si>
  <si>
    <t>LABORATORIO REGIONAL OESTE/BARREIRO</t>
  </si>
  <si>
    <t>UNIDADE DE REFERENCIA SECUNDARIA CAMPOS SALES</t>
  </si>
  <si>
    <t>CENTRO DE CONVIVÊNCIA NISE DA SILVEIRA</t>
  </si>
  <si>
    <t>CENTRO DE REFERENCIA EM SAUDE MENTAL ALCOOL E DROGAS PAMPULHA</t>
  </si>
  <si>
    <t>CENTRO DE REFERÊNCIA EM SAÚDE MENTAL - ÁLCOOL E DROGAS PAMPULHA/NOROESTE</t>
  </si>
  <si>
    <t>GERENCIA DE ZOONOSES PAMPULHA</t>
  </si>
  <si>
    <t>CENTRO DE CONVIVÊNCIA MARCUS MATRAGA</t>
  </si>
  <si>
    <t>CENTRO DE ESPECIALIDADES ODONTOLOGICAS VENDA NOVA</t>
  </si>
  <si>
    <t>LABORATORIO REGIONAL NORTE/VENDA NOVA</t>
  </si>
  <si>
    <t>REDE DE URGÊNCIA</t>
  </si>
  <si>
    <t>Antigo (CDC)</t>
  </si>
  <si>
    <t>Adotar esta lista (ARTE)</t>
  </si>
  <si>
    <t>VN - CENTRO DE CONVIVÊNCIA MARCUS MATRAGA -</t>
  </si>
  <si>
    <t>P - CENTRO DE CONVIVÊNCIA NISE DA SILVEIRA -</t>
  </si>
  <si>
    <t>N - CENTRO DE CONVIVÊNCIA ROSIMEIRE SILVA -</t>
  </si>
  <si>
    <t>VN - CENTRO DE REFERÊNCIA EM SAÚDE MENTAL - ÁLCOOL E OUTRAS DROGAS - CERSAM-AD</t>
  </si>
  <si>
    <t>B - CENTRO DE SAÚDE DR. JOSÉ DOMINGOS</t>
  </si>
  <si>
    <t>CENTRO DE SAÚDE SÃO GABRIEL</t>
  </si>
  <si>
    <t>CENTRO DE SAúDE MG VINTE</t>
  </si>
  <si>
    <t>C.S. MG VINTE</t>
  </si>
  <si>
    <t>NO - CENTRO DE SAÚDE PINDORAMA - CSP</t>
  </si>
  <si>
    <t>C.S. RIBEIRO DE ABREU</t>
  </si>
  <si>
    <t>NC - GERÊNCIA DE GESTÃO DO ACOMPANHAMENTO SÓCIO FUNCIONAL E DA SAÚDE - GGASF</t>
  </si>
  <si>
    <t>NE - CENTRO DE SAÚDE FÁBIO CORREA LIMA - CSFCL</t>
  </si>
  <si>
    <t>C.S. CARLOS PRATES</t>
  </si>
  <si>
    <t>C.S. PALMEIRAS</t>
  </si>
  <si>
    <t>C.S. ERMELINDA</t>
  </si>
  <si>
    <t>C.S. NOVO HORIZONTE</t>
  </si>
  <si>
    <t>C.S. NORALDINO DE LIMA</t>
  </si>
  <si>
    <t>C.S. OSWALDO CRUZ</t>
  </si>
  <si>
    <t>C.S. ALCIDES LINS</t>
  </si>
  <si>
    <t>C.S. CALIFORNIA</t>
  </si>
  <si>
    <t>C.S. BETANIA</t>
  </si>
  <si>
    <t>C.S. LEOPOLDO CHRISOSTOMO DE CASTRO</t>
  </si>
  <si>
    <t>Dias - Coord. De Saúde Sexual E Atenção Ás Dst/Aids E Hepatites Virais</t>
  </si>
  <si>
    <t>Dias - Coord. Da Criança E Do Adolecente</t>
  </si>
  <si>
    <t>Dias - Coord. Integral Á Saúde Do Adulto E Idoso</t>
  </si>
  <si>
    <t>GERENCIA DE PROMOCAO DA SAUDE</t>
  </si>
  <si>
    <t>ESTEFANE ALVES FERREIRA</t>
  </si>
  <si>
    <t>09889154641</t>
  </si>
  <si>
    <t>1112960</t>
  </si>
  <si>
    <t>ALESSANDRA DE SENA RIBEIRO</t>
  </si>
  <si>
    <t>03299894641</t>
  </si>
  <si>
    <t>472763</t>
  </si>
  <si>
    <t>DAYSE DE OLIVEIRA SARNAGLIA</t>
  </si>
  <si>
    <t>12371186627</t>
  </si>
  <si>
    <t>9990</t>
  </si>
  <si>
    <t>RENATA FREIRE JARDIM DOS SANTOS</t>
  </si>
  <si>
    <t>03969900611</t>
  </si>
  <si>
    <t>3456</t>
  </si>
  <si>
    <t>139907X</t>
  </si>
  <si>
    <t>RITA DE CASSIA GOMES TEIXEIRA</t>
  </si>
  <si>
    <t>92433995604</t>
  </si>
  <si>
    <t>19523</t>
  </si>
  <si>
    <t>CLAUDIA ALMEIDA MAGALHAES</t>
  </si>
  <si>
    <t>04244396624</t>
  </si>
  <si>
    <t>1641110</t>
  </si>
  <si>
    <t>DENISE ALVES MOREIRA</t>
  </si>
  <si>
    <t>02040372555</t>
  </si>
  <si>
    <t>382145</t>
  </si>
  <si>
    <t>BRUNA OLIVEIRA TANO</t>
  </si>
  <si>
    <t>15019517690</t>
  </si>
  <si>
    <t>1824462</t>
  </si>
  <si>
    <t>ANA CLARA FERREIRA CAETANO</t>
  </si>
  <si>
    <t>11904459641</t>
  </si>
  <si>
    <t>61498</t>
  </si>
  <si>
    <t>JESSICA ALVES DE OLIVEIRA</t>
  </si>
  <si>
    <t>12349665658</t>
  </si>
  <si>
    <t>57326</t>
  </si>
  <si>
    <t>ZELIA DAS GRACAS VIEIRA</t>
  </si>
  <si>
    <t>03751314695</t>
  </si>
  <si>
    <t>7732</t>
  </si>
  <si>
    <t>LEILA FERNANDA DOS SANTOS</t>
  </si>
  <si>
    <t>01442564601</t>
  </si>
  <si>
    <t>322342</t>
  </si>
  <si>
    <t>PAOLA CONCEICAO DA SILVA</t>
  </si>
  <si>
    <t>01491252677</t>
  </si>
  <si>
    <t>313685</t>
  </si>
  <si>
    <t>ELAINE BENFICA NASCIMENTO</t>
  </si>
  <si>
    <t>07208032688</t>
  </si>
  <si>
    <t>2416517</t>
  </si>
  <si>
    <t>LILIANE CRISTINA RIBEIRO DOS SANTOS</t>
  </si>
  <si>
    <t>01896335659</t>
  </si>
  <si>
    <t>1803916</t>
  </si>
  <si>
    <t>RENATO MOREIRA LINHARES</t>
  </si>
  <si>
    <t>04137717680</t>
  </si>
  <si>
    <t>1-FLEX 20H - 3ª6ª/5T - 5ª/10INT60'</t>
  </si>
  <si>
    <t>46541</t>
  </si>
  <si>
    <t>ANA FLAVIA MACIEL DIAS</t>
  </si>
  <si>
    <t>12096797608</t>
  </si>
  <si>
    <t>56126</t>
  </si>
  <si>
    <t>139924X</t>
  </si>
  <si>
    <t>GILMARA ROBERTA SOARES MARQUES</t>
  </si>
  <si>
    <t>03030624609</t>
  </si>
  <si>
    <t>537818</t>
  </si>
  <si>
    <t>ANA CRISTINA DE OLIVEIRA</t>
  </si>
  <si>
    <t>13687403670</t>
  </si>
  <si>
    <t>23591</t>
  </si>
  <si>
    <t>ERIKA CONCEICAO GONZAGA GOMES</t>
  </si>
  <si>
    <t>50810251604</t>
  </si>
  <si>
    <t>1569078</t>
  </si>
  <si>
    <t>WENDEL DIAS COELHO</t>
  </si>
  <si>
    <t>05909213636</t>
  </si>
  <si>
    <t>448860</t>
  </si>
  <si>
    <t>THALISSA MANOELE DE SOUZA OLIVEIRA</t>
  </si>
  <si>
    <t>12938651686</t>
  </si>
  <si>
    <t>1054695</t>
  </si>
  <si>
    <t>CLEUZA DO CARMO XISTO</t>
  </si>
  <si>
    <t>50817205691</t>
  </si>
  <si>
    <t>623</t>
  </si>
  <si>
    <t>CINTIA OLIVEIRA FERREIRA DE MOURA</t>
  </si>
  <si>
    <t>04052526686</t>
  </si>
  <si>
    <t>626051</t>
  </si>
  <si>
    <t>ANA PAULA FERREIRA</t>
  </si>
  <si>
    <t>06010605636</t>
  </si>
  <si>
    <t>309137</t>
  </si>
  <si>
    <t>DANIEL VITOR DIAS MACEDO</t>
  </si>
  <si>
    <t>11600099610</t>
  </si>
  <si>
    <t>92929</t>
  </si>
  <si>
    <t>139938X</t>
  </si>
  <si>
    <t>DENISE MOURA BRUZINGA</t>
  </si>
  <si>
    <t>01251316662</t>
  </si>
  <si>
    <t>1835749</t>
  </si>
  <si>
    <t>GIULIA TOLEDO FERRAZ</t>
  </si>
  <si>
    <t>12186255626</t>
  </si>
  <si>
    <t>90593</t>
  </si>
  <si>
    <t>ANA PAULA ALDEMAR AGUIAR</t>
  </si>
  <si>
    <t>15488793631</t>
  </si>
  <si>
    <t>14215T</t>
  </si>
  <si>
    <t>139941X</t>
  </si>
  <si>
    <t>CAROLINA MARTINELLI MASCARENHAS DE LUCENA CARVALHO</t>
  </si>
  <si>
    <t>12461592608</t>
  </si>
  <si>
    <t>80440</t>
  </si>
  <si>
    <t>BRENDA LUIZA DOS SANTOS</t>
  </si>
  <si>
    <t>12295793629</t>
  </si>
  <si>
    <t>1261848</t>
  </si>
  <si>
    <t>LUCIANA MARIA RIBEIRO DE CARVALHO</t>
  </si>
  <si>
    <t>04571042604</t>
  </si>
  <si>
    <t>9084</t>
  </si>
  <si>
    <t>MARCONI MOURA FERNANDES</t>
  </si>
  <si>
    <t>07576124660</t>
  </si>
  <si>
    <t>33566</t>
  </si>
  <si>
    <t>DANIELE APARECIDA DE ALMEIDA</t>
  </si>
  <si>
    <t>11743272600</t>
  </si>
  <si>
    <t>1633784</t>
  </si>
  <si>
    <t>SHEILA REGINA DE SOUZA MARTINS</t>
  </si>
  <si>
    <t>12651089605</t>
  </si>
  <si>
    <t>1223303</t>
  </si>
  <si>
    <t>AMAURY ROBERTO DE OLIVEIRA SANTANA</t>
  </si>
  <si>
    <t>10336350651</t>
  </si>
  <si>
    <t>1094974</t>
  </si>
  <si>
    <t>FLAVIA TALINI DOS SANTOS AURELIANO</t>
  </si>
  <si>
    <t>05555743696</t>
  </si>
  <si>
    <t>4330</t>
  </si>
  <si>
    <t>ALINE FIGUEIREDO SOUTO</t>
  </si>
  <si>
    <t>10098102605</t>
  </si>
  <si>
    <t>742050</t>
  </si>
  <si>
    <t>CLAUDINEI FORTUNATO DOS SANTOS</t>
  </si>
  <si>
    <t>03898553671</t>
  </si>
  <si>
    <t>397965</t>
  </si>
  <si>
    <t>139955X</t>
  </si>
  <si>
    <t>ALCIDES ALVES DA SILVA FILHO</t>
  </si>
  <si>
    <t>09184346701</t>
  </si>
  <si>
    <t>757976</t>
  </si>
  <si>
    <t>APARECIDA GERALDA JESUS DO CARMO</t>
  </si>
  <si>
    <t>42033691691</t>
  </si>
  <si>
    <t>1564335</t>
  </si>
  <si>
    <t>JESSICA PEREIRA SILVA</t>
  </si>
  <si>
    <t>10289491622</t>
  </si>
  <si>
    <t>JULIANA ALVES DE ALMEIDA</t>
  </si>
  <si>
    <t>08992208600</t>
  </si>
  <si>
    <t>1576764</t>
  </si>
  <si>
    <t>MIRELE CRISTINE TOSATTI MARTINS</t>
  </si>
  <si>
    <t>93504284668</t>
  </si>
  <si>
    <t>1178</t>
  </si>
  <si>
    <t>FLAVIO JOSE DE SOUSA</t>
  </si>
  <si>
    <t>90109040678</t>
  </si>
  <si>
    <t>397204</t>
  </si>
  <si>
    <t>LUCIANA APARECIDA ALVES</t>
  </si>
  <si>
    <t>03158590670</t>
  </si>
  <si>
    <t>1266920</t>
  </si>
  <si>
    <t>ADRIANA APARECIDA DE OLIVEIRA</t>
  </si>
  <si>
    <t>05261852609</t>
  </si>
  <si>
    <t>983878</t>
  </si>
  <si>
    <t>ANA CAROLINE ALVES DE ASSIS</t>
  </si>
  <si>
    <t>09639189669</t>
  </si>
  <si>
    <t>024185</t>
  </si>
  <si>
    <t>MAILTON DIAS BARBOSA</t>
  </si>
  <si>
    <t>00763975648</t>
  </si>
  <si>
    <t>430105</t>
  </si>
  <si>
    <t>139969X</t>
  </si>
  <si>
    <t>DESIRRE DE CAREN SANTANA SILVA</t>
  </si>
  <si>
    <t>11807828603</t>
  </si>
  <si>
    <t>28355</t>
  </si>
  <si>
    <t>139972X</t>
  </si>
  <si>
    <t>KATIA MARA RIBEIRO</t>
  </si>
  <si>
    <t>06408642608</t>
  </si>
  <si>
    <t>19189</t>
  </si>
  <si>
    <t>DENIS WILLIAN DA SILVA</t>
  </si>
  <si>
    <t>05681031659</t>
  </si>
  <si>
    <t>395978</t>
  </si>
  <si>
    <t>MARIA ISABEL SILVINA DE OLIVEIRA DE ALMEIDA</t>
  </si>
  <si>
    <t>01415341680</t>
  </si>
  <si>
    <t>599472</t>
  </si>
  <si>
    <t>LUCIANA ALVES DE SOUZA</t>
  </si>
  <si>
    <t>02659292612</t>
  </si>
  <si>
    <t>24926</t>
  </si>
  <si>
    <t>DENISE MARQUES RODRIGUES</t>
  </si>
  <si>
    <t>12414696605</t>
  </si>
  <si>
    <t>1091376</t>
  </si>
  <si>
    <t>LUDIMILA SILVA CARNEIRO ANDRADE</t>
  </si>
  <si>
    <t>07311838606</t>
  </si>
  <si>
    <t>632415</t>
  </si>
  <si>
    <t>CAROLINA BEATRIZ ROCHA DE PAULA</t>
  </si>
  <si>
    <t>13228207676</t>
  </si>
  <si>
    <t>46640</t>
  </si>
  <si>
    <t>CHRISTIANE DO PATROCINIO CORDEIRO</t>
  </si>
  <si>
    <t>10744408628</t>
  </si>
  <si>
    <t>JULIANA CRISTINA MENEZES</t>
  </si>
  <si>
    <t>06995545605</t>
  </si>
  <si>
    <t>CINTHIA DO CARMO NUNES</t>
  </si>
  <si>
    <t>11361493682</t>
  </si>
  <si>
    <t>1735001</t>
  </si>
  <si>
    <t>J.FLEX 24HS S - SEG/SEX - 4 HORÁRIOS</t>
  </si>
  <si>
    <t>JAQUELINE RODRIGUES FAGUNDES FERRAZ</t>
  </si>
  <si>
    <t>11903618681</t>
  </si>
  <si>
    <t>SELMA CRISTINA SIMOES</t>
  </si>
  <si>
    <t>03022202679</t>
  </si>
  <si>
    <t>VIVIA CAMILA IZARIAS DE CASTRO SILVA</t>
  </si>
  <si>
    <t>01568768680</t>
  </si>
  <si>
    <t>JADER NASCIMENTO SOUZA</t>
  </si>
  <si>
    <t>03797081596</t>
  </si>
  <si>
    <t>139986X</t>
  </si>
  <si>
    <t>SIMONE RIBEIRO COIMBRA DIAS</t>
  </si>
  <si>
    <t>03089213648</t>
  </si>
  <si>
    <t>ISABELA MARTINS BECATTINI PEREIRA</t>
  </si>
  <si>
    <t>10169948692</t>
  </si>
  <si>
    <t>CAMILLA MARIA SIQUEIRA</t>
  </si>
  <si>
    <t>15273400660</t>
  </si>
  <si>
    <t>ROSELI GOMES DOS SANTOS PEREIRA</t>
  </si>
  <si>
    <t>06620295690</t>
  </si>
  <si>
    <t>GIULLIARD ALVES DA SILVA</t>
  </si>
  <si>
    <t>05254852607</t>
  </si>
  <si>
    <t>STEPHANE DA SILVA SANTOS MARQUES</t>
  </si>
  <si>
    <t>10755971612</t>
  </si>
  <si>
    <t>ERIKA RESENDE ANDRADE</t>
  </si>
  <si>
    <t>11504577671</t>
  </si>
  <si>
    <t>ANA LUIZA DE SOUZA OLIVEIRA</t>
  </si>
  <si>
    <t>70128167670</t>
  </si>
  <si>
    <t>THAIS CRISTINA LOPES DOS SANTOS TOME</t>
  </si>
  <si>
    <t>10098182609</t>
  </si>
  <si>
    <t>NIVALDO ALEX GOMES</t>
  </si>
  <si>
    <t>04587433640</t>
  </si>
  <si>
    <t>LARISSA SOARES SILVA</t>
  </si>
  <si>
    <t>11885699611</t>
  </si>
  <si>
    <t>STEFANY DO AMARAL ROLIM</t>
  </si>
  <si>
    <t>11337050652</t>
  </si>
  <si>
    <t>SAMILA GEORGIA NOGUEIRA DOS REIS</t>
  </si>
  <si>
    <t>07392857690</t>
  </si>
  <si>
    <t>MARCIA GOMES ROELA</t>
  </si>
  <si>
    <t>95495282604</t>
  </si>
  <si>
    <t>140006X</t>
  </si>
  <si>
    <t>GIZELE CRISTINA BERNARDO DOS SANTOS</t>
  </si>
  <si>
    <t>05331584608</t>
  </si>
  <si>
    <t>ELIZANGELA DE ABREU ALVES</t>
  </si>
  <si>
    <t>05698802629</t>
  </si>
  <si>
    <t>GABRIELLA FONSECA DINIZ</t>
  </si>
  <si>
    <t>02178271600</t>
  </si>
  <si>
    <t>PABLO FLORES TAVARES</t>
  </si>
  <si>
    <t>11378229614</t>
  </si>
  <si>
    <t>GABRIEL MARQUES DOS REIS</t>
  </si>
  <si>
    <t>08066476639</t>
  </si>
  <si>
    <t>THAIS MICHELE DE JESUS FERNANDES DO NASCIMENTO</t>
  </si>
  <si>
    <t>13970073626</t>
  </si>
  <si>
    <t>BIANCA LARA DE OLIVEIRA</t>
  </si>
  <si>
    <t>12262969639</t>
  </si>
  <si>
    <t>MARILETE NUNES DE JESUS</t>
  </si>
  <si>
    <t>73072370672</t>
  </si>
  <si>
    <t>BARBARA CRISTINA BORTOLOTO SILVA</t>
  </si>
  <si>
    <t>08952042662</t>
  </si>
  <si>
    <t>PATRICIA DE FATIMA COELHO</t>
  </si>
  <si>
    <t>06377842600</t>
  </si>
  <si>
    <t>CRISTIANE SOARES DE SOUZA</t>
  </si>
  <si>
    <t>06116755607</t>
  </si>
  <si>
    <t>ANA LUIZA MACEDO DA SILVA</t>
  </si>
  <si>
    <t>11475160658</t>
  </si>
  <si>
    <t>NUBIA CARLA MACEDO DE SANTANA</t>
  </si>
  <si>
    <t>08583603650</t>
  </si>
  <si>
    <t>ELENNA SACCA</t>
  </si>
  <si>
    <t>00235432644</t>
  </si>
  <si>
    <t>DIGIANE ARAUJO VILELA</t>
  </si>
  <si>
    <t>08287101638</t>
  </si>
  <si>
    <t>ADRIANE CRISTINA BERNUY ROCHA</t>
  </si>
  <si>
    <t>08097169681</t>
  </si>
  <si>
    <t>140023X</t>
  </si>
  <si>
    <t>FERNANDA BEATRIZ ROCHA DIAS DE FREITAS</t>
  </si>
  <si>
    <t>10731281640</t>
  </si>
  <si>
    <t>GUSTAVO TULIO SILVEIRA SOUSA</t>
  </si>
  <si>
    <t>07819562692</t>
  </si>
  <si>
    <t>ANA CLAUDIA PAULA DOS SANTOS</t>
  </si>
  <si>
    <t>30567689859</t>
  </si>
  <si>
    <t>PAMELLA DANIELLE MARINHO OLIVEIRA</t>
  </si>
  <si>
    <t>14424710696</t>
  </si>
  <si>
    <t>MARLON PIRES FERREIRA</t>
  </si>
  <si>
    <t>94443009604</t>
  </si>
  <si>
    <t>MAGNA VALERIA MACHADO</t>
  </si>
  <si>
    <t>00538723637</t>
  </si>
  <si>
    <t>SUELEN MARINA SOARES DOS SANTOS</t>
  </si>
  <si>
    <t>10206341628</t>
  </si>
  <si>
    <t>BRUNO CAMPOS DA CRUZ</t>
  </si>
  <si>
    <t>01451008635</t>
  </si>
  <si>
    <t>RUTH APARECIDA DOMINGUES ALVES DOS SANTOS</t>
  </si>
  <si>
    <t>79021956691</t>
  </si>
  <si>
    <t>ALESSANDRA GLORIA TORRES</t>
  </si>
  <si>
    <t>02798064694</t>
  </si>
  <si>
    <t>140037X</t>
  </si>
  <si>
    <t>ELDY MARQUES DOS SANTOS</t>
  </si>
  <si>
    <t>03634102608</t>
  </si>
  <si>
    <t>NATHALIA NUNES BARBOSA PEREIRA</t>
  </si>
  <si>
    <t>10635598639</t>
  </si>
  <si>
    <t>140040X</t>
  </si>
  <si>
    <t>VINICIUS DUARTE SILVA</t>
  </si>
  <si>
    <t>02046623622</t>
  </si>
  <si>
    <t>MECIA SILVA SABINO ROCHA</t>
  </si>
  <si>
    <t>03196882756</t>
  </si>
  <si>
    <t>LUANA RIBEIRO BELLEZIA FERREIRA</t>
  </si>
  <si>
    <t>01462588603</t>
  </si>
  <si>
    <t>1806046</t>
  </si>
  <si>
    <t>573284</t>
  </si>
  <si>
    <t>851302</t>
  </si>
  <si>
    <t>59762</t>
  </si>
  <si>
    <t xml:space="preserve">1-FLEX 20H - 3ª4ª/5T -  5ª/10 INT60' </t>
  </si>
  <si>
    <t>77512</t>
  </si>
  <si>
    <t>1743706</t>
  </si>
  <si>
    <t>07582</t>
  </si>
  <si>
    <t>586118</t>
  </si>
  <si>
    <t>4968351</t>
  </si>
  <si>
    <t>46483</t>
  </si>
  <si>
    <t>1764473</t>
  </si>
  <si>
    <t>43677</t>
  </si>
  <si>
    <t>327276</t>
  </si>
  <si>
    <t>024023129</t>
  </si>
  <si>
    <t>1544443</t>
  </si>
  <si>
    <t>12727 TO</t>
  </si>
  <si>
    <t>1987</t>
  </si>
  <si>
    <t>20460</t>
  </si>
  <si>
    <t>562260</t>
  </si>
  <si>
    <t>1838464</t>
  </si>
  <si>
    <t>1831789</t>
  </si>
  <si>
    <t>81971</t>
  </si>
  <si>
    <t>1399050</t>
  </si>
  <si>
    <t>1566272</t>
  </si>
  <si>
    <t>709898</t>
  </si>
  <si>
    <t>305735</t>
  </si>
  <si>
    <t>9914</t>
  </si>
  <si>
    <t>382649</t>
  </si>
  <si>
    <t>47306</t>
  </si>
  <si>
    <t>903283</t>
  </si>
  <si>
    <t>692280</t>
  </si>
  <si>
    <t>554379</t>
  </si>
  <si>
    <t>1658717</t>
  </si>
  <si>
    <t>1-FLEX 20H - 3ª/6T - 4ª/10 IN60' - 5ª/4M</t>
  </si>
  <si>
    <t>93277</t>
  </si>
  <si>
    <t>551712</t>
  </si>
  <si>
    <t>1529459</t>
  </si>
  <si>
    <t>323182</t>
  </si>
  <si>
    <t>885701</t>
  </si>
  <si>
    <t>26989</t>
  </si>
  <si>
    <t>56192</t>
  </si>
  <si>
    <t>1852159</t>
  </si>
  <si>
    <t>47802F</t>
  </si>
  <si>
    <t>1818213</t>
  </si>
  <si>
    <t>473940</t>
  </si>
  <si>
    <t>699959</t>
  </si>
  <si>
    <t>175588</t>
  </si>
  <si>
    <t>487638</t>
  </si>
  <si>
    <t>J.FLEX RED12/7:48 - 4ª/4M  6ª/3:48M</t>
  </si>
  <si>
    <t>VICENTE DE PAULO ALMEIDA</t>
  </si>
  <si>
    <t>60415088615</t>
  </si>
  <si>
    <t>14200</t>
  </si>
  <si>
    <t>001357178</t>
  </si>
  <si>
    <t>091428</t>
  </si>
  <si>
    <t>1-FLEX RED20/13 -2ª/4T-3ª/6 IN180'-5ª/3M</t>
  </si>
  <si>
    <t>J.FLEX20HS.-2ªA5ª/5HDIAMANHÃ</t>
  </si>
  <si>
    <t>KESIA CRISTINA DO NASCIMENTO SANTIAGO SALES</t>
  </si>
  <si>
    <t>09403409681</t>
  </si>
  <si>
    <t>ANA FLAVIA BARBOSA MATIAS</t>
  </si>
  <si>
    <t>11088080693</t>
  </si>
  <si>
    <t>ROSANGELA ALVES DA SILVA</t>
  </si>
  <si>
    <t>59179414672</t>
  </si>
  <si>
    <t>BARBARA LIMA VILAR GUIMARAES</t>
  </si>
  <si>
    <t>10221489665</t>
  </si>
  <si>
    <t>CAROLINA GIBSON SILVA</t>
  </si>
  <si>
    <t>10607436638</t>
  </si>
  <si>
    <t>SARAH PEREIRA SOUTO MAIA</t>
  </si>
  <si>
    <t>06347364506</t>
  </si>
  <si>
    <t>MARLI FERREIRA AMORIM</t>
  </si>
  <si>
    <t>00698545648</t>
  </si>
  <si>
    <t>MARIANA DE GUIMARAENS FERREIRA CARVALHO</t>
  </si>
  <si>
    <t>09091442654</t>
  </si>
  <si>
    <t>CAMILLA TONINI VIEIRA</t>
  </si>
  <si>
    <t>07149334652</t>
  </si>
  <si>
    <t>KATLEN GISELLE DA SILVA</t>
  </si>
  <si>
    <t>16515910673</t>
  </si>
  <si>
    <t>KAMILLA RODRIGUES DE SOUZA LIMA ZEFERINO</t>
  </si>
  <si>
    <t>10272045624</t>
  </si>
  <si>
    <t>VANESSA ROCHA LOPES AGUIAR</t>
  </si>
  <si>
    <t>10582941644</t>
  </si>
  <si>
    <t>140054X</t>
  </si>
  <si>
    <t>CAROLINA GONCALVES SALVADOR FREITAS</t>
  </si>
  <si>
    <t>07803131603</t>
  </si>
  <si>
    <t>EDUARDO DE CARVALHO BARBOSA</t>
  </si>
  <si>
    <t>08763154650</t>
  </si>
  <si>
    <t>NAYARA SANTOS CABRAL</t>
  </si>
  <si>
    <t>12666215636</t>
  </si>
  <si>
    <t>VIVIANE LOPES DE FRANCA</t>
  </si>
  <si>
    <t>11443777650</t>
  </si>
  <si>
    <t>JULIANO FERNANDES DE CASTRO GOMES</t>
  </si>
  <si>
    <t>05285268630</t>
  </si>
  <si>
    <t>JAQUELINE APARECIDA FONSECA ASSUNCAO</t>
  </si>
  <si>
    <t>06127653690</t>
  </si>
  <si>
    <t>NATHALYA PINHEIRO PAIVA</t>
  </si>
  <si>
    <t>86119770259</t>
  </si>
  <si>
    <t>VILMEIA DA SILVA</t>
  </si>
  <si>
    <t>63949989668</t>
  </si>
  <si>
    <t>ALINE DIAS DA SILVA</t>
  </si>
  <si>
    <t>09207258641</t>
  </si>
  <si>
    <t>140068X</t>
  </si>
  <si>
    <t>SUELI AUGUSTA DE PAULA</t>
  </si>
  <si>
    <t>03812052660</t>
  </si>
  <si>
    <t>RENATA ALEXANDRA DE OLIVEIRA EVA</t>
  </si>
  <si>
    <t>99739267653</t>
  </si>
  <si>
    <t>ARTHUR KHALIL ASSIS TUM</t>
  </si>
  <si>
    <t>02891569121</t>
  </si>
  <si>
    <t>140071X</t>
  </si>
  <si>
    <t>ANA CAROLINA ELOI ARANHA</t>
  </si>
  <si>
    <t>11699632693</t>
  </si>
  <si>
    <t>ANGELICA DE OLIVEIRA DOS SANTOS</t>
  </si>
  <si>
    <t>01605963607</t>
  </si>
  <si>
    <t>LUCIANA DE CASTRO OLIVEIRA</t>
  </si>
  <si>
    <t>05322722696</t>
  </si>
  <si>
    <t>GABRIELA SANTANA FERREIRA</t>
  </si>
  <si>
    <t>13757558626</t>
  </si>
  <si>
    <t>NATALIA CRISTINA FONTENELLE BISCOTTO</t>
  </si>
  <si>
    <t>06452039636</t>
  </si>
  <si>
    <t>LUIZA MARIA BERTOLACCINI BAETA DE OLIVEIRA</t>
  </si>
  <si>
    <t>12480130690</t>
  </si>
  <si>
    <t>ARIADYNE LUCIANA DE SOUZA FARIA TEIXEIRA</t>
  </si>
  <si>
    <t>10822457636</t>
  </si>
  <si>
    <t>HELEN SILEZIA DE CARVALHO PEREIRA</t>
  </si>
  <si>
    <t>00118879669</t>
  </si>
  <si>
    <t>DAVIDSON COELHO JACOME</t>
  </si>
  <si>
    <t>01303395630</t>
  </si>
  <si>
    <t>TATIANA FERREIRA MAGALHAES BRAGA</t>
  </si>
  <si>
    <t>12241748609</t>
  </si>
  <si>
    <t>ROSILENE DOS SANTOS GODINHO</t>
  </si>
  <si>
    <t>03095536607</t>
  </si>
  <si>
    <t>CINTIA FAICAL PARENTI</t>
  </si>
  <si>
    <t>00118439693</t>
  </si>
  <si>
    <t>140085X</t>
  </si>
  <si>
    <t>CARLIANA MENDES COSTA</t>
  </si>
  <si>
    <t>02865715604</t>
  </si>
  <si>
    <t>GABRIELA DE SALES CASTRO CAMPANHA</t>
  </si>
  <si>
    <t>04626908659</t>
  </si>
  <si>
    <t>TANIELE NOVAIS DOS SANTOS</t>
  </si>
  <si>
    <t>10501668683</t>
  </si>
  <si>
    <t>VERONICA CRUZ MORAIS</t>
  </si>
  <si>
    <t>11634277724</t>
  </si>
  <si>
    <t>ANTONIO CARLOS GOMES JUNIOR</t>
  </si>
  <si>
    <t>98909878649</t>
  </si>
  <si>
    <t>ELAINE VIANA FERREIRA</t>
  </si>
  <si>
    <t>73740527668</t>
  </si>
  <si>
    <t>IARA MEDEIROS MELO</t>
  </si>
  <si>
    <t>11849559643</t>
  </si>
  <si>
    <t>ANA LUIZA SILVA MULLER</t>
  </si>
  <si>
    <t>11271970619</t>
  </si>
  <si>
    <t>SHIRLEY VERSTEEG DE OLIVEIRA</t>
  </si>
  <si>
    <t>34395873553</t>
  </si>
  <si>
    <t>GABRIELA SANTOS CORREA NALON</t>
  </si>
  <si>
    <t>09535328603</t>
  </si>
  <si>
    <t>LILIAN SOBRAL DAS CHAGAS</t>
  </si>
  <si>
    <t>11383454663</t>
  </si>
  <si>
    <t>TAMIRES TAYNA FIGUEIREDO GOMES</t>
  </si>
  <si>
    <t>13530064688</t>
  </si>
  <si>
    <t>LUCIANA CLEMENCIA DE OLIVEIRA</t>
  </si>
  <si>
    <t>83923934653</t>
  </si>
  <si>
    <t>140099X</t>
  </si>
  <si>
    <t>140104X</t>
  </si>
  <si>
    <t>GABRIELE LUIZA DE SOUZA ROCHA</t>
  </si>
  <si>
    <t>12939195609</t>
  </si>
  <si>
    <t>SABRINA MORAIS DE MATOS</t>
  </si>
  <si>
    <t>03778097644</t>
  </si>
  <si>
    <t>LUCAS WAGNER DE JESUS MARQUES</t>
  </si>
  <si>
    <t>01784865664</t>
  </si>
  <si>
    <t>VANDA LUCIA DA SILVA TEODOZIO</t>
  </si>
  <si>
    <t>77142489634</t>
  </si>
  <si>
    <t>SUZANA CRISTINA GOMES ACACIO</t>
  </si>
  <si>
    <t>88209113615</t>
  </si>
  <si>
    <t>SORAIA CARDOSO DA SILVA</t>
  </si>
  <si>
    <t>04013128608</t>
  </si>
  <si>
    <t>DANIELE CANESSO DE SOUZA</t>
  </si>
  <si>
    <t>01377526607</t>
  </si>
  <si>
    <t>OMERILDA ROSA DE SOUZA</t>
  </si>
  <si>
    <t>03677484600</t>
  </si>
  <si>
    <t>J.FLEX 20H S. - 3ª/6M - 4ª 5ª/4M 6ª/6T</t>
  </si>
  <si>
    <t>43100</t>
  </si>
  <si>
    <t>93273</t>
  </si>
  <si>
    <t>769072</t>
  </si>
  <si>
    <t>83220</t>
  </si>
  <si>
    <t>93190</t>
  </si>
  <si>
    <t>82418</t>
  </si>
  <si>
    <t>114950</t>
  </si>
  <si>
    <t>51645</t>
  </si>
  <si>
    <t>59657</t>
  </si>
  <si>
    <t>1854289</t>
  </si>
  <si>
    <t>87780</t>
  </si>
  <si>
    <t>75045</t>
  </si>
  <si>
    <t>024020702</t>
  </si>
  <si>
    <t>70225</t>
  </si>
  <si>
    <t>705847</t>
  </si>
  <si>
    <t>896981</t>
  </si>
  <si>
    <t>1495939</t>
  </si>
  <si>
    <t>1559382</t>
  </si>
  <si>
    <t>1-J.FLEX 24HS S - 2ª4ª/6M - DOM/12H D</t>
  </si>
  <si>
    <t>73878</t>
  </si>
  <si>
    <t>604783</t>
  </si>
  <si>
    <t>93286</t>
  </si>
  <si>
    <t>6761</t>
  </si>
  <si>
    <t>1013415</t>
  </si>
  <si>
    <t>90960</t>
  </si>
  <si>
    <t>268088</t>
  </si>
  <si>
    <t>35758</t>
  </si>
  <si>
    <t>889337</t>
  </si>
  <si>
    <t>27052</t>
  </si>
  <si>
    <t>1071603</t>
  </si>
  <si>
    <t>93275</t>
  </si>
  <si>
    <t>656081</t>
  </si>
  <si>
    <t>02406055</t>
  </si>
  <si>
    <t>309147</t>
  </si>
  <si>
    <t>659555</t>
  </si>
  <si>
    <t>1759113</t>
  </si>
  <si>
    <t>31815</t>
  </si>
  <si>
    <t>171267</t>
  </si>
  <si>
    <t>172390</t>
  </si>
  <si>
    <t>9762</t>
  </si>
  <si>
    <t>19199TO</t>
  </si>
  <si>
    <t>02412695</t>
  </si>
  <si>
    <t>27822</t>
  </si>
  <si>
    <t>21074</t>
  </si>
  <si>
    <t>78014</t>
  </si>
  <si>
    <t>219669</t>
  </si>
  <si>
    <t>36587</t>
  </si>
  <si>
    <t>439206</t>
  </si>
  <si>
    <t>1392247</t>
  </si>
  <si>
    <t>475972</t>
  </si>
  <si>
    <t>56760</t>
  </si>
  <si>
    <t>589097</t>
  </si>
  <si>
    <t>653547</t>
  </si>
  <si>
    <t>024023126</t>
  </si>
  <si>
    <t>832404</t>
  </si>
  <si>
    <t>652372</t>
  </si>
  <si>
    <t>26843</t>
  </si>
  <si>
    <t>0010 - CREF - CONSELHO REG DE EDUCACAO FISICA</t>
  </si>
  <si>
    <t>0011 - Conselho Regional de Enfermagem MG</t>
  </si>
  <si>
    <t>0012 - Conselho Regional de Psicologia</t>
  </si>
  <si>
    <t>0019 - CRFa - Conselho Regional Fonoaudiologia</t>
  </si>
  <si>
    <t>0005 - Conselho Regional de Medicina</t>
  </si>
  <si>
    <t>0014 - Conselho Regional de Fisioterapia</t>
  </si>
  <si>
    <t>0008 - Conselho Regional de Serviço Social MG</t>
  </si>
  <si>
    <t>0020 - CRTR - Conselho Reg Técnicos Radiologia</t>
  </si>
  <si>
    <t>0003 - Conselho Regional de Odontologia</t>
  </si>
  <si>
    <t xml:space="preserve">0009 - CRF - Conselho Regional de Farmacia     </t>
  </si>
  <si>
    <t>KELLY CASSIANE COSTA MATOS</t>
  </si>
  <si>
    <t>0017 - CRMV - Cons. Reg. Medicina Veterinária</t>
  </si>
  <si>
    <t>0021 - CRQ - Conselho Regional de Química</t>
  </si>
  <si>
    <t>02407091</t>
  </si>
  <si>
    <t>0022 - CRESS CONSELHO REG. DE SERVIÇO SOCIAL</t>
  </si>
  <si>
    <t>0013 - CRBIO - CONSELHO REGIONAL DE BIOLOGIA</t>
  </si>
  <si>
    <t>0027 - CRBM - CONSELHO REGIONAL DE BIOMEDICINA</t>
  </si>
  <si>
    <t>0023 - CONSELHO REGIONAL DE NUTRIÇÃO</t>
  </si>
  <si>
    <t>0028 - CRMV - CONS. REGIONAL MED. VETERINARIA</t>
  </si>
  <si>
    <t>0002 - Conselho Federal de Contabilidade</t>
  </si>
  <si>
    <t>0016 - CRN - Conselho Regional Nutricionistas</t>
  </si>
  <si>
    <t>1-FLEX RED20/13  - 2ª/4T - 3ª/9 INT60'</t>
  </si>
  <si>
    <t>1-FL 24H-2ª/4T-3ª/6M-5ª/10 INT60'-6ª/4M'</t>
  </si>
  <si>
    <t>1-FLEX 20H -2ª/6T -4ª/6M -5ª/4M -6ª/4T</t>
  </si>
  <si>
    <t>690838</t>
  </si>
  <si>
    <t>J.FLEX20HS.-4ª5ª6ª/10,4,6HDIA</t>
  </si>
  <si>
    <t>0006 - Conselho Regional de Engenharia, Arquite</t>
  </si>
  <si>
    <t>J.FL 20H-2ª 4ª 5ª 6ª/6H M,4H T,4H M,6H T</t>
  </si>
  <si>
    <t>ELISA APARECIDA CAMPOS DE OLIVEIRA MARTINS</t>
  </si>
  <si>
    <t>93305494620</t>
  </si>
  <si>
    <t>1822312</t>
  </si>
  <si>
    <t>MARINA DE LIMA RODRIGUES</t>
  </si>
  <si>
    <t>10920275648</t>
  </si>
  <si>
    <t>90092</t>
  </si>
  <si>
    <t>VINICIUS ARRUDA NASSIF LANA</t>
  </si>
  <si>
    <t>00402813618</t>
  </si>
  <si>
    <t>1656</t>
  </si>
  <si>
    <t>LEONARDO LARA RIBEIRO</t>
  </si>
  <si>
    <t>00391265601</t>
  </si>
  <si>
    <t>37012</t>
  </si>
  <si>
    <t>GUSTAVO HENRIQUE SILVA SIDRIM</t>
  </si>
  <si>
    <t>12992147621</t>
  </si>
  <si>
    <t>91385</t>
  </si>
  <si>
    <t>140118X</t>
  </si>
  <si>
    <t>FERNANDA DE FREITAS CAMILO DE OLIVEIRA</t>
  </si>
  <si>
    <t>09272363624</t>
  </si>
  <si>
    <t>837593</t>
  </si>
  <si>
    <t>140121X</t>
  </si>
  <si>
    <t>PRISCILA AUGUSTA CILENTO BASTOS E SILVA</t>
  </si>
  <si>
    <t>09172252600</t>
  </si>
  <si>
    <t>93278</t>
  </si>
  <si>
    <t>EDUARDO DA CONCEICAO VITOR</t>
  </si>
  <si>
    <t>07820098678</t>
  </si>
  <si>
    <t>ANA CRISTINA DE JESUS DE AQUINO</t>
  </si>
  <si>
    <t>04496200694</t>
  </si>
  <si>
    <t>1361341</t>
  </si>
  <si>
    <t>JACQUELINE NEVES DOS SANTOS</t>
  </si>
  <si>
    <t>70022020659</t>
  </si>
  <si>
    <t>94694</t>
  </si>
  <si>
    <t>ELENY COSTA RIBEIRO</t>
  </si>
  <si>
    <t>71761667653</t>
  </si>
  <si>
    <t>242906</t>
  </si>
  <si>
    <t>KIZY MILLENE FERREIRA DA COSTA LAGE</t>
  </si>
  <si>
    <t>05845298644</t>
  </si>
  <si>
    <t>52977</t>
  </si>
  <si>
    <t>MICAELLE PIZZOTI ALVES BENTO</t>
  </si>
  <si>
    <t>09615841650</t>
  </si>
  <si>
    <t>504609</t>
  </si>
  <si>
    <t>J.FLEX 20H -2ª/6T -3ª/6M - 4ª/4M -5ª/4T</t>
  </si>
  <si>
    <t>LUIZ OLIMPIO GARCIA PEDROSA</t>
  </si>
  <si>
    <t>30126762600</t>
  </si>
  <si>
    <t>13829</t>
  </si>
  <si>
    <t>RAMON VINICIUS DE SOUSA SANTOS</t>
  </si>
  <si>
    <t>14953495608</t>
  </si>
  <si>
    <t>140135X</t>
  </si>
  <si>
    <t>MARIA GERALDA LEAL DA SILVA</t>
  </si>
  <si>
    <t>05391904625</t>
  </si>
  <si>
    <t>ADRIANA GOMES DE SOUZA</t>
  </si>
  <si>
    <t>04499503604</t>
  </si>
  <si>
    <t>739703</t>
  </si>
  <si>
    <t>LUISA AVANCINI CABRAL</t>
  </si>
  <si>
    <t>14237694658</t>
  </si>
  <si>
    <t>65388</t>
  </si>
  <si>
    <t>ANA CARLA COSTA ROCHA</t>
  </si>
  <si>
    <t>05018343621</t>
  </si>
  <si>
    <t>7684</t>
  </si>
  <si>
    <t>KLEVER WENCESLAU RIBEIRO</t>
  </si>
  <si>
    <t>01953918611</t>
  </si>
  <si>
    <t>65577</t>
  </si>
  <si>
    <t>REBECA SILVA BORGES VASCONCELOS</t>
  </si>
  <si>
    <t>08978542689</t>
  </si>
  <si>
    <t>425386</t>
  </si>
  <si>
    <t>140149X</t>
  </si>
  <si>
    <t>IGOR FELIPE DOS SANTOS BORGES</t>
  </si>
  <si>
    <t>12889120643</t>
  </si>
  <si>
    <t>044123</t>
  </si>
  <si>
    <t>140152X</t>
  </si>
  <si>
    <t>KARINA GIZELE TEIXEIRA</t>
  </si>
  <si>
    <t>09848990658</t>
  </si>
  <si>
    <t>45944</t>
  </si>
  <si>
    <t>JULIA MARIA SIMAO DA ROCHA</t>
  </si>
  <si>
    <t>06147036629</t>
  </si>
  <si>
    <t>53237</t>
  </si>
  <si>
    <t>MARIA JOSE MELO</t>
  </si>
  <si>
    <t>87065223604</t>
  </si>
  <si>
    <t>1569953</t>
  </si>
  <si>
    <t>ANDRE LUIZ CANDIDO GUIMARAES</t>
  </si>
  <si>
    <t>10361224680</t>
  </si>
  <si>
    <t>35638</t>
  </si>
  <si>
    <t>ANA CAROLINA MOREIRA COLARES</t>
  </si>
  <si>
    <t>06214397624</t>
  </si>
  <si>
    <t>52077</t>
  </si>
  <si>
    <t>ESTHER LUANA RODRIGUES LATALISA</t>
  </si>
  <si>
    <t>09792862633</t>
  </si>
  <si>
    <t>12678</t>
  </si>
  <si>
    <t>SAMUEL FERNANDES MAGALHAES</t>
  </si>
  <si>
    <t>10269587683</t>
  </si>
  <si>
    <t>68523</t>
  </si>
  <si>
    <t>140166X</t>
  </si>
  <si>
    <t>ISNARD FERNANDES DE SOUZA NETO</t>
  </si>
  <si>
    <t>13571837630</t>
  </si>
  <si>
    <t>687848</t>
  </si>
  <si>
    <t>FABIANA DAS DORES DO CARMO</t>
  </si>
  <si>
    <t>03112849655</t>
  </si>
  <si>
    <t>02408786</t>
  </si>
  <si>
    <t>THIAGO BORGES DE LIMA</t>
  </si>
  <si>
    <t>12511078775</t>
  </si>
  <si>
    <t>J.FL 20HS S - 5HS DIA 12:45/17:45 E 7/12</t>
  </si>
  <si>
    <t>7700</t>
  </si>
  <si>
    <t>GIULIANA DE OLIVEIRA</t>
  </si>
  <si>
    <t>05254376732</t>
  </si>
  <si>
    <t>307313</t>
  </si>
  <si>
    <t>PAULA MEYER DE LIMA SILVEIRA</t>
  </si>
  <si>
    <t>12379917655</t>
  </si>
  <si>
    <t>84199</t>
  </si>
  <si>
    <t>JULIANA RAYANE FREIRE</t>
  </si>
  <si>
    <t>AMALIA RIBEIRO</t>
  </si>
  <si>
    <t>ANYELLE CORREIA BALTHA</t>
  </si>
  <si>
    <t>ESTEFANIA PEREIRA DINIZ</t>
  </si>
  <si>
    <t>THAIS OLIVEIRA NOLASCO</t>
  </si>
  <si>
    <t>POLLYANNA OLIVEIRA BARROS CARDOSO</t>
  </si>
  <si>
    <t>140183X</t>
  </si>
  <si>
    <t>PAULA SERRANEGRA MARINHO VIEIRA</t>
  </si>
  <si>
    <t>ANDREZA DA SILVA MENEZES</t>
  </si>
  <si>
    <t>LUCAS FERREIRA REZENDE</t>
  </si>
  <si>
    <t>JOSE HYDE AUGUSTO ZSCHABER ANACLETO</t>
  </si>
  <si>
    <t>JOAO VITOR PEREIRA PIMENTEL</t>
  </si>
  <si>
    <t>TALITA PROFIRO FAUSTINO</t>
  </si>
  <si>
    <t>JESSICA LIMA DO VAL SILVA</t>
  </si>
  <si>
    <t>AMANDA MARIA FERNANDEZ E SILVA OLIVEIRA</t>
  </si>
  <si>
    <t>ELISAMA ELIOENAI DE LACENA</t>
  </si>
  <si>
    <t>140197X</t>
  </si>
  <si>
    <t>GABRIELA MARIANNE GONCALVES FERNANDES</t>
  </si>
  <si>
    <t>DANIELLE PRISCILA DELFINO</t>
  </si>
  <si>
    <t>ELIZABETE RAMOS VIANA DE CARVALHO</t>
  </si>
  <si>
    <t>VIVIANE DE SOUZA FONSECA</t>
  </si>
  <si>
    <t>140202X</t>
  </si>
  <si>
    <t>MARIA APARECIDA DINIZ</t>
  </si>
  <si>
    <t>JHESSICA CAROLAINE RODRIGUES DE OLIVEIRA</t>
  </si>
  <si>
    <t>CARLOS MAGNO MOREIRA</t>
  </si>
  <si>
    <t>MARCIA DA CONCEICAO GRACIANO</t>
  </si>
  <si>
    <t>MARINA ANDRADE TEIXEIRA</t>
  </si>
  <si>
    <t>ROSIMARY GONCALVES DE ALMEIDA LAGE</t>
  </si>
  <si>
    <t>140216X</t>
  </si>
  <si>
    <t>MARINA DE ASSIS FERNANDES</t>
  </si>
  <si>
    <t>01634024699</t>
  </si>
  <si>
    <t>04597084657</t>
  </si>
  <si>
    <t>11705357636</t>
  </si>
  <si>
    <t>13503744665</t>
  </si>
  <si>
    <t>07218061630</t>
  </si>
  <si>
    <t>06713321631</t>
  </si>
  <si>
    <t>13748509693</t>
  </si>
  <si>
    <t>12215714603</t>
  </si>
  <si>
    <t>09927213697</t>
  </si>
  <si>
    <t>13092373600</t>
  </si>
  <si>
    <t>11670785602</t>
  </si>
  <si>
    <t>16866981603</t>
  </si>
  <si>
    <t>11086248635</t>
  </si>
  <si>
    <t>08212858669</t>
  </si>
  <si>
    <t>08234771698</t>
  </si>
  <si>
    <t>02058240642</t>
  </si>
  <si>
    <t>13574743696</t>
  </si>
  <si>
    <t>04996862688</t>
  </si>
  <si>
    <t>09316694647</t>
  </si>
  <si>
    <t>50835831604</t>
  </si>
  <si>
    <t>01881814661</t>
  </si>
  <si>
    <t>09731978623</t>
  </si>
  <si>
    <t>95272844653</t>
  </si>
  <si>
    <t>03633877576</t>
  </si>
  <si>
    <t>56480679687</t>
  </si>
  <si>
    <t>10087440695</t>
  </si>
  <si>
    <t>OTORRINOLARINGOLOGIA</t>
  </si>
  <si>
    <t>1-FLEX RED20/13  - 4ª5ª/4M - 6ª/5M</t>
  </si>
  <si>
    <t>J.FLE 24HS S-12DIA-7/19 E 19/7 SAB E DOM</t>
  </si>
  <si>
    <t>1-FIXA 20HS - 2ª A 6ª/ 4HS MANHÃ</t>
  </si>
  <si>
    <t>1-FLEX RED20/13  - 2ª 4ª/4T - 5ª/5M</t>
  </si>
  <si>
    <t>J.FLEX20HS.-2ªA5ª/5,6,5,4HDIA</t>
  </si>
  <si>
    <t>J.FLEX20HS.-3ªA6ª/6,4,6,4HDIA</t>
  </si>
  <si>
    <t>8280-TO</t>
  </si>
  <si>
    <t>6-9149</t>
  </si>
  <si>
    <t>74128</t>
  </si>
  <si>
    <t>472755</t>
  </si>
  <si>
    <t>84131</t>
  </si>
  <si>
    <t>91453</t>
  </si>
  <si>
    <t>1555993</t>
  </si>
  <si>
    <t>170330</t>
  </si>
  <si>
    <t>61329</t>
  </si>
  <si>
    <t>107629F</t>
  </si>
  <si>
    <t>6690</t>
  </si>
  <si>
    <t>85582</t>
  </si>
  <si>
    <t>89944</t>
  </si>
  <si>
    <t>92304</t>
  </si>
  <si>
    <t>07610</t>
  </si>
  <si>
    <t>47167</t>
  </si>
  <si>
    <t>28641</t>
  </si>
  <si>
    <t>25904</t>
  </si>
  <si>
    <t>14649T</t>
  </si>
  <si>
    <t>1337103</t>
  </si>
  <si>
    <t>615310</t>
  </si>
  <si>
    <t>24548</t>
  </si>
  <si>
    <t>1830406</t>
  </si>
  <si>
    <t>057838</t>
  </si>
  <si>
    <t>640012</t>
  </si>
  <si>
    <t>64972</t>
  </si>
  <si>
    <t>646843</t>
  </si>
  <si>
    <t>88310</t>
  </si>
  <si>
    <t>J.FLEX20HS.-2ª3ª4ª6ª/4HM-5ª/4HT</t>
  </si>
  <si>
    <t>1 - RED 12/7:48 - 3ª 4ª 6ª/2M - 5ª/1:48T</t>
  </si>
  <si>
    <t>1-FLE RED20/13- 2ª/8INT60'- 5ª/3T- 6ª/2M</t>
  </si>
  <si>
    <t>VITOR COELHO CAPEL DE RESENDE</t>
  </si>
  <si>
    <t>70010044132</t>
  </si>
  <si>
    <t>J.FLEX20HS.-2ª3ª4ª6ª/5HSDIAM</t>
  </si>
  <si>
    <t>93311</t>
  </si>
  <si>
    <t>LUCIANA CRISTINA DAFINIS</t>
  </si>
  <si>
    <t>77182880644</t>
  </si>
  <si>
    <t>46166</t>
  </si>
  <si>
    <t>FLAVIA MAURA CAMPOS</t>
  </si>
  <si>
    <t>92365817653</t>
  </si>
  <si>
    <t>634417</t>
  </si>
  <si>
    <t>ERIKA ALVES DE AVILA BUENO</t>
  </si>
  <si>
    <t>05355780679</t>
  </si>
  <si>
    <t>32068</t>
  </si>
  <si>
    <t>VALDIRENE MARIA CELESTINO FERREIRA</t>
  </si>
  <si>
    <t>00971605637</t>
  </si>
  <si>
    <t>440991</t>
  </si>
  <si>
    <t>ELISA SANTIAGO BARBOSA</t>
  </si>
  <si>
    <t>09209978641</t>
  </si>
  <si>
    <t>281274</t>
  </si>
  <si>
    <t>WELZA BENIGNA LOBO SANTOS NETA</t>
  </si>
  <si>
    <t>06113459608</t>
  </si>
  <si>
    <t>66952</t>
  </si>
  <si>
    <t>VILMA TELES PEREIRA DA SILVA</t>
  </si>
  <si>
    <t>04481973676</t>
  </si>
  <si>
    <t>21274</t>
  </si>
  <si>
    <t>DANIELLE MARTINS DA COSTA EUSTAQUIO</t>
  </si>
  <si>
    <t>05330952638</t>
  </si>
  <si>
    <t>88998</t>
  </si>
  <si>
    <t>SILVIA AMARAL DE AGUIAR</t>
  </si>
  <si>
    <t>07828238665</t>
  </si>
  <si>
    <t>225020</t>
  </si>
  <si>
    <t>MICHELE VERONICA DA SILVA ARAUJO</t>
  </si>
  <si>
    <t>06917261670</t>
  </si>
  <si>
    <t>1529678</t>
  </si>
  <si>
    <t>VANIA MARIA ANDRADE RAMOS</t>
  </si>
  <si>
    <t>02415220647</t>
  </si>
  <si>
    <t>10509</t>
  </si>
  <si>
    <t>GLEICE ADRIANA DE LIMA</t>
  </si>
  <si>
    <t>03240678608</t>
  </si>
  <si>
    <t>715907</t>
  </si>
  <si>
    <t>TATIANA APARECIDA DE LIMA MONTICELLI</t>
  </si>
  <si>
    <t>36651776851</t>
  </si>
  <si>
    <t>800673</t>
  </si>
  <si>
    <t>SIRLENE DE OLIVEIRA E SILVA</t>
  </si>
  <si>
    <t>05805259613</t>
  </si>
  <si>
    <t>558862</t>
  </si>
  <si>
    <t>NATHALIA PADUA PEREIRA</t>
  </si>
  <si>
    <t>08602200609</t>
  </si>
  <si>
    <t>91739</t>
  </si>
  <si>
    <t>LAURA ALVES FARIA</t>
  </si>
  <si>
    <t>14604529680</t>
  </si>
  <si>
    <t>LARISSA LIMA DOS SANTOS</t>
  </si>
  <si>
    <t>14503109669</t>
  </si>
  <si>
    <t>7136334</t>
  </si>
  <si>
    <t>KATIA ANASTACIA CAMPOS QUIRINO</t>
  </si>
  <si>
    <t>98999001687</t>
  </si>
  <si>
    <t>414554</t>
  </si>
  <si>
    <t>MARIA VICTORIA DE OLIVEIRA</t>
  </si>
  <si>
    <t>60798482362</t>
  </si>
  <si>
    <t>1691974</t>
  </si>
  <si>
    <t>BARBARA DE MELO THEOBALDO</t>
  </si>
  <si>
    <t>11453774670</t>
  </si>
  <si>
    <t>81934</t>
  </si>
  <si>
    <t>SOLANGE MORAES DA SILVA SOUZA DE SA</t>
  </si>
  <si>
    <t>79281540649</t>
  </si>
  <si>
    <t>1463095</t>
  </si>
  <si>
    <t>CRISTINA MARIA DA COSTA</t>
  </si>
  <si>
    <t>01082723622</t>
  </si>
  <si>
    <t>NATHALIA DE SOUZA FERNANDES MOREIRA</t>
  </si>
  <si>
    <t>11117197646</t>
  </si>
  <si>
    <t>1494129</t>
  </si>
  <si>
    <t>KAWAN GUIMARAES DE OLIVEIRA</t>
  </si>
  <si>
    <t>11565968662</t>
  </si>
  <si>
    <t>659545</t>
  </si>
  <si>
    <t>MAYARA ROCHA DOS SANTOS</t>
  </si>
  <si>
    <t>10814921639</t>
  </si>
  <si>
    <t>458435</t>
  </si>
  <si>
    <t>CARLA MARIA PEREIRA SILVA</t>
  </si>
  <si>
    <t>06191798644</t>
  </si>
  <si>
    <t>1397964</t>
  </si>
  <si>
    <t>RAFAEL GONCALVES DA SILVA MAIA</t>
  </si>
  <si>
    <t>11591826632</t>
  </si>
  <si>
    <t>1524506</t>
  </si>
  <si>
    <t>ISABELLA DE FATIMA VILELA</t>
  </si>
  <si>
    <t>05573646630</t>
  </si>
  <si>
    <t>84681</t>
  </si>
  <si>
    <t>CRISTIANO RODRIGUES PEDRA</t>
  </si>
  <si>
    <t>04869767694</t>
  </si>
  <si>
    <t>524863</t>
  </si>
  <si>
    <t>ERIKA LIMA PIMENTA</t>
  </si>
  <si>
    <t>06006923610</t>
  </si>
  <si>
    <t>64875</t>
  </si>
  <si>
    <t>DEBORA MAGALHAES DE SOUZA CALMON</t>
  </si>
  <si>
    <t>04388818186</t>
  </si>
  <si>
    <t>J.FLEX20HS.-2ª3ª5ª/6,4,10HDIA</t>
  </si>
  <si>
    <t>93303</t>
  </si>
  <si>
    <t>PEDRO DURSO SANDOVAL BABO</t>
  </si>
  <si>
    <t>09710495640</t>
  </si>
  <si>
    <t>42711</t>
  </si>
  <si>
    <t>LEANDRO DE OLIVEIRA</t>
  </si>
  <si>
    <t>05343713610</t>
  </si>
  <si>
    <t>709891</t>
  </si>
  <si>
    <t>TATYANE CARVALHO ALVES</t>
  </si>
  <si>
    <t>11351957651</t>
  </si>
  <si>
    <t>1186653</t>
  </si>
  <si>
    <t>MARIANA PEREIRA VELOSO</t>
  </si>
  <si>
    <t>07482335633</t>
  </si>
  <si>
    <t>13861</t>
  </si>
  <si>
    <t>MARLI VITAL</t>
  </si>
  <si>
    <t>64505146634</t>
  </si>
  <si>
    <t>1361333</t>
  </si>
  <si>
    <t>CLERIA DE SOUZA SANTOS</t>
  </si>
  <si>
    <t>00716008688</t>
  </si>
  <si>
    <t>920934</t>
  </si>
  <si>
    <t>MATEUS MORENO LIMA</t>
  </si>
  <si>
    <t>05467017101</t>
  </si>
  <si>
    <t>91274</t>
  </si>
  <si>
    <t>GUSTAVO FERREIRA CARDOSO</t>
  </si>
  <si>
    <t>11496847636</t>
  </si>
  <si>
    <t>80853</t>
  </si>
  <si>
    <t>FERNANDO JUNIO CARDOSO DUARTE</t>
  </si>
  <si>
    <t>13926743603</t>
  </si>
  <si>
    <t>67883</t>
  </si>
  <si>
    <t>ANA CLAUDIA BORGES DE FREITAS</t>
  </si>
  <si>
    <t>09416741698</t>
  </si>
  <si>
    <t>253768</t>
  </si>
  <si>
    <t>LETICIA NATYELLE CARDOSO FIGUEIREDO</t>
  </si>
  <si>
    <t>14320095677</t>
  </si>
  <si>
    <t>140247X</t>
  </si>
  <si>
    <t>140250X</t>
  </si>
  <si>
    <t>140264X</t>
  </si>
  <si>
    <t>ROSANA NEVES SILVA</t>
  </si>
  <si>
    <t>TATIANA SILVEIRA FERREIRA</t>
  </si>
  <si>
    <t>ERICA BEATRIZ FARIA COELHO</t>
  </si>
  <si>
    <t>MARINA INACIO COIMBRA</t>
  </si>
  <si>
    <t>MARCIA TAINA SILVA SANTOS</t>
  </si>
  <si>
    <t>ANA CAROLINA DE OLIVEIRA DO CARMO</t>
  </si>
  <si>
    <t>DAYSE GOMES LARANJEIRA</t>
  </si>
  <si>
    <t>140278X</t>
  </si>
  <si>
    <t>ANA CAROLINA CUNHA ROCHA</t>
  </si>
  <si>
    <t>JANAINA JOSE CORREA DE CASTRO</t>
  </si>
  <si>
    <t>VILENE MARIA APARECIDA ALVES</t>
  </si>
  <si>
    <t>140281X</t>
  </si>
  <si>
    <t>ELEN MIRIANE FERNANDES PEREIRA</t>
  </si>
  <si>
    <t>MARCIO ANTONIO SANTOS RAMOS PIRES</t>
  </si>
  <si>
    <t>CAROLINE MIRANDA MALTARO</t>
  </si>
  <si>
    <t>JESSICA SILVA FERNANDES DO CARMO</t>
  </si>
  <si>
    <t>ELIANE FATIMA PINTO FERNANDES</t>
  </si>
  <si>
    <t>ROBERTO SOARES DA SILVA LIMA</t>
  </si>
  <si>
    <t>NICOLE JESSICA OLIVEIRA PIOVESANA DA SILVA</t>
  </si>
  <si>
    <t>IANCA BARBARA PEREIRA DA CRUZ</t>
  </si>
  <si>
    <t>FABIANA ALVES CAMPOS</t>
  </si>
  <si>
    <t>LIDIA PEREIRA BARBOSA</t>
  </si>
  <si>
    <t>PATRICIA FERNANDA ANDRADE SILVA</t>
  </si>
  <si>
    <t>MARCUS VINICIUS DE CASTRO ALBERGARIA</t>
  </si>
  <si>
    <t>SABRINA DE CASTRO VALERIANO SOARES</t>
  </si>
  <si>
    <t>ADRIANA SENA MOURA</t>
  </si>
  <si>
    <t>CASSIA SILENE PEREIRA DE JESUS</t>
  </si>
  <si>
    <t>140488X</t>
  </si>
  <si>
    <t>ANA CRISTINA PIRES MOREIRA</t>
  </si>
  <si>
    <t>FRANCIELE PEREIRA</t>
  </si>
  <si>
    <t>140491X</t>
  </si>
  <si>
    <t>ELIANE APARECIDA DA SILVA BARBOSA</t>
  </si>
  <si>
    <t>MARIA LUISA DO ESPIRITO SANTO DEL RIO</t>
  </si>
  <si>
    <t>VANDA ALVES LIMA</t>
  </si>
  <si>
    <t>GILMARA LOPES DA SILVA</t>
  </si>
  <si>
    <t>SONIA IMACULADA DUTRA</t>
  </si>
  <si>
    <t>VANUSA LIMA DA NOBREGA</t>
  </si>
  <si>
    <t>SIRLENE MATEUS FERNANDES</t>
  </si>
  <si>
    <t>STEFANE BARTOLOMEU DUARTE SOUZA</t>
  </si>
  <si>
    <t>PAULA SILVA NEVES</t>
  </si>
  <si>
    <t>ANDERSON SILVA DE OLIVEIRA</t>
  </si>
  <si>
    <t>140507X</t>
  </si>
  <si>
    <t>ADRIANA RIBEIRO ESTEVES</t>
  </si>
  <si>
    <t>MARCIA CRISTINA ALMEIDA SOARES</t>
  </si>
  <si>
    <t>05452729631</t>
  </si>
  <si>
    <t>01633441679</t>
  </si>
  <si>
    <t>06505558640</t>
  </si>
  <si>
    <t>01485969670</t>
  </si>
  <si>
    <t>12094993639</t>
  </si>
  <si>
    <t>02182908617</t>
  </si>
  <si>
    <t>08953507693</t>
  </si>
  <si>
    <t>11197033602</t>
  </si>
  <si>
    <t>04637945674</t>
  </si>
  <si>
    <t>88838315604</t>
  </si>
  <si>
    <t>15267384658</t>
  </si>
  <si>
    <t>09196191694</t>
  </si>
  <si>
    <t>11465192654</t>
  </si>
  <si>
    <t>03648038192</t>
  </si>
  <si>
    <t>25124854634</t>
  </si>
  <si>
    <t>05492721780</t>
  </si>
  <si>
    <t>08315946676</t>
  </si>
  <si>
    <t>11361871628</t>
  </si>
  <si>
    <t>01290127697</t>
  </si>
  <si>
    <t>08135349688</t>
  </si>
  <si>
    <t>06291577666</t>
  </si>
  <si>
    <t>06703480664</t>
  </si>
  <si>
    <t>10273792652</t>
  </si>
  <si>
    <t>01496381670</t>
  </si>
  <si>
    <t>86399080606</t>
  </si>
  <si>
    <t>03773034610</t>
  </si>
  <si>
    <t>10698820622</t>
  </si>
  <si>
    <t>07125253601</t>
  </si>
  <si>
    <t>10774908602</t>
  </si>
  <si>
    <t>05181053696</t>
  </si>
  <si>
    <t>04368767608</t>
  </si>
  <si>
    <t>59521490659</t>
  </si>
  <si>
    <t>50514199172</t>
  </si>
  <si>
    <t>62176080653</t>
  </si>
  <si>
    <t>14245662662</t>
  </si>
  <si>
    <t>11228960690</t>
  </si>
  <si>
    <t>03773114648</t>
  </si>
  <si>
    <t>01412595665</t>
  </si>
  <si>
    <t>09642956608</t>
  </si>
  <si>
    <t xml:space="preserve">DIRETORIA REGIONAL DE SAUDE OESTE                                               </t>
  </si>
  <si>
    <t xml:space="preserve">UNIDADE DE PRONTO ATENDIMENTO OESTE                                             </t>
  </si>
  <si>
    <t xml:space="preserve">CENTRAL DE ESTERILIZACAO NOROESTE                                               </t>
  </si>
  <si>
    <t xml:space="preserve">UNIDADE DE PRONTO ATENDIMENTO LESTE                                             </t>
  </si>
  <si>
    <t xml:space="preserve">CENTRO DE REFERENCIA EM SAUDE MENTAL NOROESTE                                   </t>
  </si>
  <si>
    <t xml:space="preserve">UNIDADE DE PRONTO ATENDIMENTO NORTE                                             </t>
  </si>
  <si>
    <t xml:space="preserve">UNIDADE DE PRONTO ATENDIMENTO PAMPULHA                                          </t>
  </si>
  <si>
    <t xml:space="preserve">UNIDADE DE PRONTO ATENDIMENTO BARREIRO                                          </t>
  </si>
  <si>
    <t xml:space="preserve">GERENCIA DE ASSISTENCIA, EPIDEMIOLOGIA E REGULACAO NORTE                        </t>
  </si>
  <si>
    <t xml:space="preserve">CENTRO DE REFERENCIA EM SAUDE MENTAL PAMPULHA                                   </t>
  </si>
  <si>
    <t xml:space="preserve">UNIDADE DE PRONTO ATENDIMENTO VENDA NOVA                                        </t>
  </si>
  <si>
    <t xml:space="preserve">CENTRO DE REFERENCIA EM SAUDE MENTAL OESTE                                      </t>
  </si>
  <si>
    <t xml:space="preserve">CENTRO DE REFERENCIA EM SAUDE MENTAL VENDA NOVA                                 </t>
  </si>
  <si>
    <t xml:space="preserve">UNIDADE DE PRONTO ATENDIMENTO NORDESTE                                          </t>
  </si>
  <si>
    <t xml:space="preserve">CENTRO DE ESPECIALIDADES MEDICAS NORDESTE                                       </t>
  </si>
  <si>
    <t xml:space="preserve">CENTRO DE ESPECIALIDADES MEDICAS OESTE                                          </t>
  </si>
  <si>
    <t xml:space="preserve">DIRETORIA DE ASSISTENCIA A SAUDE                                                </t>
  </si>
  <si>
    <t xml:space="preserve">CENTRAL DE ESTERILIZACAO NORTE                                                  </t>
  </si>
  <si>
    <t xml:space="preserve">GERENCIA DE VIGILANCIA SANITARIA BARREIRO                                       </t>
  </si>
  <si>
    <t xml:space="preserve">DIRETORIA REGIONAL DE SAUDE CENTRO-SUL                                          </t>
  </si>
  <si>
    <t xml:space="preserve">CENTRAL DE ESTERILIZACAO VENDA NOVA                                             </t>
  </si>
  <si>
    <t xml:space="preserve">CENTRO DE REFERENCIA EM SAUDE MENTAL NORDESTE                                   </t>
  </si>
  <si>
    <t xml:space="preserve">CENTRO DE REFERENCIA EM SAUDE MENTAL NORTE                                      </t>
  </si>
  <si>
    <t xml:space="preserve">CENTRO DE REFERENCIA EM REABILITACAO LESTE                                      </t>
  </si>
  <si>
    <t xml:space="preserve">GERENCIA DE ASSISTENCIA, EPIDEMIOLOGIA E REGULACAO NORDESTE                     </t>
  </si>
  <si>
    <t xml:space="preserve">GERENCIA DE ASSISTENCIA, EPIDEMIOLOGIA E REGULACAO OESTE                        </t>
  </si>
  <si>
    <t xml:space="preserve">CENTRO DE REFERENCIA DE IMUNOBIOLOGICOS ESPECIAIS                               </t>
  </si>
  <si>
    <t>CENTRO DE SAÚDE  OSWALDO CRUZ</t>
  </si>
  <si>
    <t xml:space="preserve">GERENCIA DE VIGILANCIA EPIDEMIOLOGICA                                           </t>
  </si>
  <si>
    <t xml:space="preserve">CENTRO DE REFERENCIA EM REABILITACAO NOROESTE                                   </t>
  </si>
  <si>
    <t xml:space="preserve">CENTRAL DE ESTERILIZACAO CENTRO-SUL                                             </t>
  </si>
  <si>
    <t xml:space="preserve">CENTRO DE ESPECIALIDADES MEDICAS CENTRO-SUL                                     </t>
  </si>
  <si>
    <t xml:space="preserve">CENTRAL DE ESTERILIZACAO NORDESTE                                               </t>
  </si>
  <si>
    <t xml:space="preserve">CENTRO DE REFERENCIA EM REABILITACAO CENTRO-SUL                                 </t>
  </si>
  <si>
    <t>CENTRO DE SAÚDE  SÃO MIGUEL ARCANJO</t>
  </si>
  <si>
    <t xml:space="preserve">CENTRAL DE ESTERILIZACAO OESTE                                                  </t>
  </si>
  <si>
    <t xml:space="preserve">CENTRO MUNICIPAL DE OFTALMOLOGIA                                                </t>
  </si>
  <si>
    <t xml:space="preserve">DIRETORIA REGIONAL DE SAUDE NOROESTE                                            </t>
  </si>
  <si>
    <t xml:space="preserve">CENTRO DE REFERENCIA EM SAUDE MENTAL BARREIRO                                   </t>
  </si>
  <si>
    <t xml:space="preserve">CENTRO DE REFERENCIA EM SAUDE MENTAL LESTE                                      </t>
  </si>
  <si>
    <t xml:space="preserve">DIRETORIA REGIONAL DE SAUDE NORDESTE                                            </t>
  </si>
  <si>
    <t xml:space="preserve">CENTRO DE ESPECIALIDADES MEDICAS BARREIRO                                       </t>
  </si>
  <si>
    <t xml:space="preserve">DIRETORIA DE VIGILANCIA SANITARIA                                               </t>
  </si>
  <si>
    <t xml:space="preserve">GERENCIA DE ASSISTENCIA, EPIDEMIOLOGIA E REGULACAO VENDA NOVA                   </t>
  </si>
  <si>
    <t xml:space="preserve">CENTRO DE ESPECIALIDADES MEDICAS NOROESTE                                       </t>
  </si>
  <si>
    <t xml:space="preserve">FARMACIA REGIONAL LESTE                                                         </t>
  </si>
  <si>
    <t xml:space="preserve">CENTRO DE REFERENCIA EM REABILITACAO VENDA NOVA                                 </t>
  </si>
  <si>
    <t xml:space="preserve">GERENCIA DE ASSISTENCIA, EPIDEMIOLOGIA E REGULACAO PAMPULHA                     </t>
  </si>
  <si>
    <t xml:space="preserve">FARMACIA REGIONAL CENTRO-SUL                                                    </t>
  </si>
  <si>
    <t xml:space="preserve">CENTRO DE ESTERILIZACAO DE CAES E GATOS BARREIRO                                </t>
  </si>
  <si>
    <t xml:space="preserve">CENTRAL DE ESTERILIZACAO BARREIRO                                               </t>
  </si>
  <si>
    <t xml:space="preserve">GERENCIA DE VIGILANCIA SANITARIA NORTE                                          </t>
  </si>
  <si>
    <t xml:space="preserve">GERENCIA DE ASSISTENCIA, EPIDEMIOLOGIA E REGULACAO LESTE                        </t>
  </si>
  <si>
    <t xml:space="preserve">GERENCIA DE ASSISTENCIA, EPIDEMIOLOGIA E REGULACAO BARREIRO                     </t>
  </si>
  <si>
    <t xml:space="preserve">DIRETORIA REGIONAL DE SAUDE NORTE                                               </t>
  </si>
  <si>
    <t xml:space="preserve">CENTRAL DE ESTERILIZACAO LESTE                                                  </t>
  </si>
  <si>
    <t xml:space="preserve">DIRETORIA REGIONAL DE SAUDE PAMPULHA                                            </t>
  </si>
  <si>
    <t xml:space="preserve">GERENCIA DE ASSISTENCIA, EPIDEMIOLOGIA E REGULACAO CENTRO-SUL                   </t>
  </si>
  <si>
    <t xml:space="preserve">GERENCIA DE ATENCAO PRIMARIA A SAUDE                                            </t>
  </si>
  <si>
    <t xml:space="preserve">CENTRO DE ESPECIALIDADES MEDICAS PAMPULHA                                       </t>
  </si>
  <si>
    <t xml:space="preserve">CENTRO DE ESPECIALIDADES MEDICAS LESTE                                          </t>
  </si>
  <si>
    <t xml:space="preserve">FARMACIA REGIONAL VENDA NOVA                                                    </t>
  </si>
  <si>
    <t xml:space="preserve">DIRETORIA REGIONAL DE SAUDE VENDA NOVA                                          </t>
  </si>
  <si>
    <t xml:space="preserve">GERENCIA DE VIGILANCIA SANITARIA PAMPULHA                                       </t>
  </si>
  <si>
    <t xml:space="preserve">GERENCIA DE OPERACOES DE CAMPO                                                  </t>
  </si>
  <si>
    <t xml:space="preserve">DIRETORIA DE ZOONOSES                                                           </t>
  </si>
  <si>
    <t xml:space="preserve">DIRETORIA REGIONAL DE SAUDE BARREIRO                                            </t>
  </si>
  <si>
    <t xml:space="preserve">DIRETORIA DE REGULACAO DE MEDIA E ALTA COMPLEXIDADE EM SAUDE                    </t>
  </si>
  <si>
    <t xml:space="preserve">SUBSECRETARIA DE PROMOCAO E VIGILANCIA A SAUDE                                  </t>
  </si>
  <si>
    <t xml:space="preserve">DIRETORIA REGIONAL DE SAUDE LESTE                                               </t>
  </si>
  <si>
    <t xml:space="preserve">GERENCIA DE URGENCIA E EMERGENCIA                                               </t>
  </si>
  <si>
    <t xml:space="preserve">DIRETORIA DE PROMOCAO A SAUDE E VIGILANCIA EPIDEMIOLOGICA                       </t>
  </si>
  <si>
    <t xml:space="preserve">CENTRO DE ESPECIALIDADES MEDICAS VENDA NOVA                                     </t>
  </si>
  <si>
    <t xml:space="preserve">FARMACIA REGIONAL BARREIRO                                                      </t>
  </si>
  <si>
    <t xml:space="preserve">FARMACIA REGIONAL OESTE                                                         </t>
  </si>
  <si>
    <t xml:space="preserve">FARMACIA REGIONAL PAMPULHA                                                      </t>
  </si>
  <si>
    <t xml:space="preserve">GERENCIA DE ASSISTENCIA, EPIDEMIOLOGIA E REGULACAO NOROESTE                     </t>
  </si>
  <si>
    <t xml:space="preserve">ASSESSORIA JURIDICA                                                             </t>
  </si>
  <si>
    <t xml:space="preserve">CENTRO DE REFERENCIA REGIONAL EM SAUDE DO TRABALHADOR BARREIRO                  </t>
  </si>
  <si>
    <t xml:space="preserve">FARMACIA REGIONAL NORDESTE                                                      </t>
  </si>
  <si>
    <t xml:space="preserve">GERENCIA DE PROMOCAO DA SAUDE                                                   </t>
  </si>
  <si>
    <t xml:space="preserve">GERENCIA DE VIGILANCIA SANITARIA VENDA NOVA                                     </t>
  </si>
  <si>
    <t xml:space="preserve">CENTRO DE ESPECIALIDADES MEDICAS NORTE                                          </t>
  </si>
  <si>
    <t xml:space="preserve">FARMACIA REGIONAL NORTE                                                         </t>
  </si>
  <si>
    <t>1-FLEX 20H - 2ª3ª/6T - 5ª/4T - 6ª/4M</t>
  </si>
  <si>
    <t>400748</t>
  </si>
  <si>
    <t>968762</t>
  </si>
  <si>
    <t>27128</t>
  </si>
  <si>
    <t>40126</t>
  </si>
  <si>
    <t>23683</t>
  </si>
  <si>
    <t>600207</t>
  </si>
  <si>
    <t>91193</t>
  </si>
  <si>
    <t>55132</t>
  </si>
  <si>
    <t>85832</t>
  </si>
  <si>
    <t>361120</t>
  </si>
  <si>
    <t>358284</t>
  </si>
  <si>
    <t>948275</t>
  </si>
  <si>
    <t>258323</t>
  </si>
  <si>
    <t>81894</t>
  </si>
  <si>
    <t>826</t>
  </si>
  <si>
    <t>25783</t>
  </si>
  <si>
    <t>66459</t>
  </si>
  <si>
    <t>54626</t>
  </si>
  <si>
    <t>817671</t>
  </si>
  <si>
    <t>434269</t>
  </si>
  <si>
    <t>6212</t>
  </si>
  <si>
    <t>55742</t>
  </si>
  <si>
    <t>1742869</t>
  </si>
  <si>
    <t>413921</t>
  </si>
  <si>
    <t>1573393</t>
  </si>
  <si>
    <t>6254</t>
  </si>
  <si>
    <t>337084</t>
  </si>
  <si>
    <t>62473</t>
  </si>
  <si>
    <t>644383</t>
  </si>
  <si>
    <t>7225</t>
  </si>
  <si>
    <t>877093</t>
  </si>
  <si>
    <t>784590</t>
  </si>
  <si>
    <t>1579072</t>
  </si>
  <si>
    <t>49354</t>
  </si>
  <si>
    <t>20131</t>
  </si>
  <si>
    <t>93420</t>
  </si>
  <si>
    <t>7599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</si>
</sst>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6" x14ac:knownFonts="1">
    <font>
      <sz val="11"/>
      <color rgb="FF000000"/>
      <name val="Arial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i/>
      <sz val="9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b/>
      <sz val="12"/>
      <color rgb="FF000000"/>
      <name val="Verdana"/>
      <family val="2"/>
      <charset val="1"/>
    </font>
    <font>
      <sz val="12"/>
      <name val="Calibri"/>
      <family val="2"/>
      <charset val="1"/>
    </font>
    <font>
      <b/>
      <sz val="1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FFFFFF"/>
      <name val="Arial"/>
      <family val="2"/>
      <charset val="1"/>
    </font>
    <font>
      <b/>
      <sz val="11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name val="Arial"/>
      <family val="2"/>
      <charset val="1"/>
    </font>
    <font>
      <i/>
      <sz val="12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10"/>
      <color rgb="FF000000"/>
      <name val="Calibri"/>
      <family val="2"/>
    </font>
    <font>
      <sz val="11"/>
      <color rgb="FF000000"/>
      <name val="Arial"/>
      <family val="2"/>
    </font>
    <font>
      <b/>
      <sz val="10"/>
      <color rgb="FFFFFFFF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262626"/>
        <bgColor rgb="FF333300"/>
      </patternFill>
    </fill>
    <fill>
      <patternFill patternType="solid">
        <fgColor rgb="FFEBF1DE"/>
        <bgColor rgb="FFF2F2F2"/>
      </patternFill>
    </fill>
    <fill>
      <patternFill patternType="solid">
        <fgColor rgb="FFDCE6F2"/>
        <bgColor rgb="FFDEDEDE"/>
      </patternFill>
    </fill>
    <fill>
      <patternFill patternType="solid">
        <fgColor rgb="FFF2DCDB"/>
        <bgColor rgb="FFDEDEDE"/>
      </patternFill>
    </fill>
    <fill>
      <patternFill patternType="solid">
        <fgColor rgb="FFF2F2F2"/>
        <bgColor rgb="FFEBF1DE"/>
      </patternFill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B7B7B7"/>
        <bgColor rgb="FFB3A2C7"/>
      </patternFill>
    </fill>
    <fill>
      <patternFill patternType="solid">
        <fgColor rgb="FF95B3D7"/>
        <bgColor rgb="FFB7B7B7"/>
      </patternFill>
    </fill>
    <fill>
      <patternFill patternType="solid">
        <fgColor rgb="FFC3D69B"/>
        <bgColor rgb="FFCCCCCC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FF00"/>
      </patternFill>
    </fill>
    <fill>
      <patternFill patternType="solid">
        <fgColor rgb="FFB3A2C7"/>
        <bgColor rgb="FFB7B7B7"/>
      </patternFill>
    </fill>
    <fill>
      <patternFill patternType="solid">
        <fgColor rgb="FFDEDEDE"/>
        <bgColor rgb="FFD8D8D8"/>
      </patternFill>
    </fill>
    <fill>
      <patternFill patternType="solid">
        <fgColor rgb="FFD8D8D8"/>
        <bgColor rgb="FFDEDEDE"/>
      </patternFill>
    </fill>
    <fill>
      <patternFill patternType="solid">
        <fgColor rgb="FF351C75"/>
        <bgColor rgb="FF262626"/>
      </patternFill>
    </fill>
    <fill>
      <patternFill patternType="solid">
        <fgColor rgb="FF351C75"/>
        <bgColor indexed="64"/>
      </patternFill>
    </fill>
  </fills>
  <borders count="7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rgb="FFB7B7B7"/>
      </right>
      <top style="medium">
        <color rgb="FFB7B7B7"/>
      </top>
      <bottom style="medium">
        <color rgb="FFB7B7B7"/>
      </bottom>
      <diagonal/>
    </border>
    <border>
      <left style="thin">
        <color rgb="FFB7B7B7"/>
      </left>
      <right style="thin">
        <color rgb="FFB7B7B7"/>
      </right>
      <top style="medium">
        <color rgb="FFB7B7B7"/>
      </top>
      <bottom style="medium">
        <color rgb="FFB7B7B7"/>
      </bottom>
      <diagonal/>
    </border>
    <border>
      <left style="thin">
        <color rgb="FFB7B7B7"/>
      </left>
      <right style="thin">
        <color rgb="FFB7B7B7"/>
      </right>
      <top style="medium">
        <color rgb="FFB7B7B7"/>
      </top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medium">
        <color rgb="FFB7B7B7"/>
      </bottom>
      <diagonal/>
    </border>
    <border>
      <left style="thin">
        <color rgb="FFB7B7B7"/>
      </left>
      <right style="thin">
        <color rgb="FFB7B7B7"/>
      </right>
      <top style="thin">
        <color rgb="FFB7B7B7"/>
      </top>
      <bottom/>
      <diagonal/>
    </border>
    <border>
      <left style="thin">
        <color rgb="FFB7B7B7"/>
      </left>
      <right/>
      <top style="thin">
        <color rgb="FFB7B7B7"/>
      </top>
      <bottom style="medium">
        <color rgb="FFB7B7B7"/>
      </bottom>
      <diagonal/>
    </border>
    <border>
      <left style="medium">
        <color auto="1"/>
      </left>
      <right style="thin">
        <color rgb="FFB7B7B7"/>
      </right>
      <top style="thin">
        <color rgb="FFB7B7B7"/>
      </top>
      <bottom style="medium">
        <color rgb="FFB7B7B7"/>
      </bottom>
      <diagonal/>
    </border>
    <border>
      <left style="medium">
        <color auto="1"/>
      </left>
      <right style="medium">
        <color auto="1"/>
      </right>
      <top style="thin">
        <color rgb="FFB7B7B7"/>
      </top>
      <bottom style="medium">
        <color rgb="FFB7B7B7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rgb="FFB7B7B7"/>
      </bottom>
      <diagonal/>
    </border>
    <border>
      <left/>
      <right style="medium">
        <color auto="1"/>
      </right>
      <top/>
      <bottom/>
      <diagonal/>
    </border>
    <border>
      <left style="medium">
        <color rgb="FFB7B7B7"/>
      </left>
      <right style="thin">
        <color rgb="FFB7B7B7"/>
      </right>
      <top/>
      <bottom style="thin">
        <color auto="1"/>
      </bottom>
      <diagonal/>
    </border>
    <border>
      <left style="thin">
        <color rgb="FFB7B7B7"/>
      </left>
      <right style="thin">
        <color rgb="FFB7B7B7"/>
      </right>
      <top/>
      <bottom style="thin">
        <color auto="1"/>
      </bottom>
      <diagonal/>
    </border>
    <border>
      <left style="thin">
        <color rgb="FFB7B7B7"/>
      </left>
      <right style="thin">
        <color rgb="FFB7B7B7"/>
      </right>
      <top/>
      <bottom/>
      <diagonal/>
    </border>
    <border>
      <left style="thin">
        <color rgb="FFB7B7B7"/>
      </left>
      <right/>
      <top/>
      <bottom/>
      <diagonal/>
    </border>
    <border>
      <left/>
      <right/>
      <top/>
      <bottom style="thin">
        <color rgb="FFB7B7B7"/>
      </bottom>
      <diagonal/>
    </border>
    <border>
      <left style="medium">
        <color auto="1"/>
      </left>
      <right style="thin">
        <color rgb="FFB7B7B7"/>
      </right>
      <top style="medium">
        <color rgb="FFB7B7B7"/>
      </top>
      <bottom/>
      <diagonal/>
    </border>
    <border>
      <left/>
      <right/>
      <top style="thin">
        <color rgb="FFB7B7B7"/>
      </top>
      <bottom/>
      <diagonal/>
    </border>
    <border>
      <left style="thin">
        <color rgb="FFB7B7B7"/>
      </left>
      <right/>
      <top style="thin">
        <color rgb="FFB7B7B7"/>
      </top>
      <bottom/>
      <diagonal/>
    </border>
    <border>
      <left style="thin">
        <color rgb="FFB7B7B7"/>
      </left>
      <right style="medium">
        <color auto="1"/>
      </right>
      <top style="thin">
        <color rgb="FFB7B7B7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rgb="FFB7B7B7"/>
      </right>
      <top style="medium">
        <color auto="1"/>
      </top>
      <bottom style="medium">
        <color rgb="FFB7B7B7"/>
      </bottom>
      <diagonal/>
    </border>
    <border>
      <left style="medium">
        <color rgb="FFB7B7B7"/>
      </left>
      <right style="medium">
        <color rgb="FFB7B7B7"/>
      </right>
      <top style="medium">
        <color auto="1"/>
      </top>
      <bottom style="medium">
        <color rgb="FFB7B7B7"/>
      </bottom>
      <diagonal/>
    </border>
    <border>
      <left style="medium">
        <color rgb="FFB7B7B7"/>
      </left>
      <right style="medium">
        <color rgb="FFB7B7B7"/>
      </right>
      <top style="medium">
        <color auto="1"/>
      </top>
      <bottom/>
      <diagonal/>
    </border>
    <border>
      <left style="medium">
        <color rgb="FFB7B7B7"/>
      </left>
      <right/>
      <top style="medium">
        <color auto="1"/>
      </top>
      <bottom style="medium">
        <color rgb="FFB7B7B7"/>
      </bottom>
      <diagonal/>
    </border>
    <border>
      <left/>
      <right style="medium">
        <color rgb="FFB7B7B7"/>
      </right>
      <top/>
      <bottom/>
      <diagonal/>
    </border>
    <border>
      <left style="medium">
        <color rgb="FFB7B7B7"/>
      </left>
      <right style="medium">
        <color rgb="FFB7B7B7"/>
      </right>
      <top/>
      <bottom/>
      <diagonal/>
    </border>
    <border>
      <left style="medium">
        <color rgb="FFB7B7B7"/>
      </left>
      <right/>
      <top/>
      <bottom/>
      <diagonal/>
    </border>
    <border>
      <left style="medium">
        <color auto="1"/>
      </left>
      <right style="medium">
        <color rgb="FFB7B7B7"/>
      </right>
      <top style="medium">
        <color rgb="FFB7B7B7"/>
      </top>
      <bottom style="medium">
        <color auto="1"/>
      </bottom>
      <diagonal/>
    </border>
    <border>
      <left style="medium">
        <color rgb="FFB7B7B7"/>
      </left>
      <right style="medium">
        <color rgb="FFB7B7B7"/>
      </right>
      <top style="medium">
        <color rgb="FFB7B7B7"/>
      </top>
      <bottom style="medium">
        <color auto="1"/>
      </bottom>
      <diagonal/>
    </border>
    <border>
      <left style="medium">
        <color rgb="FFB7B7B7"/>
      </left>
      <right style="medium">
        <color rgb="FFB7B7B7"/>
      </right>
      <top style="medium">
        <color rgb="FFB7B7B7"/>
      </top>
      <bottom/>
      <diagonal/>
    </border>
    <border>
      <left style="medium">
        <color rgb="FFB7B7B7"/>
      </left>
      <right style="medium">
        <color rgb="FFB7B7B7"/>
      </right>
      <top/>
      <bottom style="medium">
        <color auto="1"/>
      </bottom>
      <diagonal/>
    </border>
    <border>
      <left style="medium">
        <color rgb="FFB7B7B7"/>
      </left>
      <right/>
      <top style="medium">
        <color rgb="FFB7B7B7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B7B7B7"/>
      </bottom>
      <diagonal/>
    </border>
    <border>
      <left/>
      <right/>
      <top style="medium">
        <color auto="1"/>
      </top>
      <bottom style="medium">
        <color rgb="FFB7B7B7"/>
      </bottom>
      <diagonal/>
    </border>
    <border>
      <left/>
      <right style="medium">
        <color auto="1"/>
      </right>
      <top style="medium">
        <color auto="1"/>
      </top>
      <bottom style="medium">
        <color rgb="FFB7B7B7"/>
      </bottom>
      <diagonal/>
    </border>
    <border>
      <left/>
      <right style="thin">
        <color rgb="FFB7B7B7"/>
      </right>
      <top/>
      <bottom/>
      <diagonal/>
    </border>
    <border>
      <left style="thin">
        <color rgb="FFB7B7B7"/>
      </left>
      <right style="thin">
        <color rgb="FFB7B7B7"/>
      </right>
      <top style="medium">
        <color rgb="FFB7B7B7"/>
      </top>
      <bottom style="medium">
        <color auto="1"/>
      </bottom>
      <diagonal/>
    </border>
    <border>
      <left style="thin">
        <color rgb="FFB7B7B7"/>
      </left>
      <right style="thin">
        <color rgb="FFB7B7B7"/>
      </right>
      <top/>
      <bottom style="medium">
        <color auto="1"/>
      </bottom>
      <diagonal/>
    </border>
    <border>
      <left style="thin">
        <color rgb="FFB7B7B7"/>
      </left>
      <right style="medium">
        <color auto="1"/>
      </right>
      <top style="medium">
        <color rgb="FFB7B7B7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B7B7B7"/>
      </right>
      <top style="medium">
        <color auto="1"/>
      </top>
      <bottom style="medium">
        <color auto="1"/>
      </bottom>
      <diagonal/>
    </border>
    <border>
      <left style="thin">
        <color rgb="FFB7B7B7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auto="1"/>
      </left>
      <right style="medium">
        <color rgb="FFFFFFFF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rgb="FFCCCCCC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CCCCCC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rgb="FFCCCCCC"/>
      </top>
      <bottom style="medium">
        <color auto="1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2" fillId="0" borderId="0"/>
    <xf numFmtId="0" fontId="2" fillId="0" borderId="0"/>
  </cellStyleXfs>
  <cellXfs count="271">
    <xf numFmtId="0" fontId="0" fillId="0" borderId="0" xfId="0"/>
    <xf numFmtId="0" fontId="0" fillId="0" borderId="0" xfId="0" applyFont="1" applyBorder="1" applyAlignment="1" applyProtection="1"/>
    <xf numFmtId="0" fontId="4" fillId="3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2" borderId="1" xfId="0" applyFont="1" applyFill="1" applyBorder="1" applyAlignment="1" applyProtection="1">
      <alignment vertical="center"/>
    </xf>
    <xf numFmtId="0" fontId="4" fillId="5" borderId="0" xfId="0" applyFont="1" applyFill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5" fillId="2" borderId="1" xfId="0" applyFont="1" applyFill="1" applyBorder="1" applyAlignment="1" applyProtection="1">
      <alignment horizontal="left" vertical="center"/>
    </xf>
    <xf numFmtId="0" fontId="4" fillId="3" borderId="1" xfId="0" applyFont="1" applyFill="1" applyBorder="1" applyAlignment="1" applyProtection="1">
      <alignment vertical="center"/>
      <protection locked="0"/>
    </xf>
    <xf numFmtId="0" fontId="2" fillId="0" borderId="0" xfId="0" applyFont="1" applyAlignment="1" applyProtection="1"/>
    <xf numFmtId="0" fontId="0" fillId="0" borderId="0" xfId="0" applyFont="1" applyAlignment="1" applyProtection="1"/>
    <xf numFmtId="0" fontId="2" fillId="0" borderId="0" xfId="0" applyFont="1" applyBorder="1" applyAlignment="1" applyProtection="1"/>
    <xf numFmtId="0" fontId="1" fillId="0" borderId="0" xfId="1" applyFont="1" applyAlignment="1" applyProtection="1">
      <protection locked="0"/>
    </xf>
    <xf numFmtId="0" fontId="2" fillId="0" borderId="0" xfId="4" applyFont="1" applyBorder="1" applyAlignment="1" applyProtection="1"/>
    <xf numFmtId="0" fontId="6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0" fillId="0" borderId="3" xfId="0" applyFont="1" applyBorder="1" applyAlignment="1" applyProtection="1"/>
    <xf numFmtId="0" fontId="0" fillId="0" borderId="4" xfId="0" applyFont="1" applyBorder="1" applyAlignment="1" applyProtection="1"/>
    <xf numFmtId="0" fontId="8" fillId="0" borderId="4" xfId="0" applyFont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vertical="center"/>
    </xf>
    <xf numFmtId="0" fontId="4" fillId="7" borderId="4" xfId="0" applyFont="1" applyFill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vertical="center" wrapText="1"/>
    </xf>
    <xf numFmtId="0" fontId="4" fillId="7" borderId="4" xfId="0" applyFont="1" applyFill="1" applyBorder="1" applyAlignment="1" applyProtection="1">
      <alignment horizontal="center" vertical="center"/>
    </xf>
    <xf numFmtId="164" fontId="4" fillId="7" borderId="4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/>
    <xf numFmtId="0" fontId="1" fillId="0" borderId="0" xfId="0" applyFont="1" applyAlignment="1" applyProtection="1"/>
    <xf numFmtId="0" fontId="5" fillId="8" borderId="1" xfId="0" applyFont="1" applyFill="1" applyBorder="1" applyAlignment="1" applyProtection="1">
      <alignment horizontal="center" vertical="center" wrapText="1"/>
    </xf>
    <xf numFmtId="0" fontId="5" fillId="8" borderId="1" xfId="0" applyFont="1" applyFill="1" applyBorder="1" applyAlignment="1" applyProtection="1">
      <alignment horizontal="center" vertical="center"/>
    </xf>
    <xf numFmtId="0" fontId="15" fillId="8" borderId="0" xfId="0" applyFont="1" applyFill="1" applyAlignment="1" applyProtection="1"/>
    <xf numFmtId="0" fontId="0" fillId="0" borderId="0" xfId="0" applyAlignment="1" applyProtection="1">
      <alignment horizontal="center" vertical="center"/>
    </xf>
    <xf numFmtId="0" fontId="1" fillId="0" borderId="0" xfId="2" applyAlignment="1" applyProtection="1">
      <protection locked="0"/>
    </xf>
    <xf numFmtId="0" fontId="16" fillId="8" borderId="0" xfId="2" applyFont="1" applyFill="1" applyAlignment="1" applyProtection="1">
      <protection locked="0"/>
    </xf>
    <xf numFmtId="0" fontId="1" fillId="0" borderId="0" xfId="2" applyFont="1" applyAlignment="1" applyProtection="1">
      <protection locked="0"/>
    </xf>
    <xf numFmtId="0" fontId="4" fillId="0" borderId="0" xfId="0" applyFont="1" applyAlignment="1" applyProtection="1">
      <alignment vertical="center" wrapText="1"/>
    </xf>
    <xf numFmtId="0" fontId="17" fillId="9" borderId="6" xfId="0" applyFont="1" applyFill="1" applyBorder="1" applyAlignment="1" applyProtection="1">
      <alignment vertical="center" wrapText="1"/>
    </xf>
    <xf numFmtId="0" fontId="17" fillId="9" borderId="7" xfId="0" applyFont="1" applyFill="1" applyBorder="1" applyAlignment="1" applyProtection="1">
      <alignment vertical="center" wrapText="1"/>
    </xf>
    <xf numFmtId="0" fontId="0" fillId="11" borderId="0" xfId="0" applyFont="1" applyFill="1" applyAlignment="1" applyProtection="1"/>
    <xf numFmtId="0" fontId="14" fillId="9" borderId="5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 vertical="center" wrapText="1"/>
    </xf>
    <xf numFmtId="0" fontId="14" fillId="9" borderId="7" xfId="0" applyFont="1" applyFill="1" applyBorder="1" applyAlignment="1" applyProtection="1">
      <alignment horizontal="center" vertical="center" wrapText="1"/>
    </xf>
    <xf numFmtId="0" fontId="0" fillId="12" borderId="0" xfId="0" applyFont="1" applyFill="1" applyAlignment="1" applyProtection="1"/>
    <xf numFmtId="0" fontId="1" fillId="9" borderId="6" xfId="0" applyFont="1" applyFill="1" applyBorder="1" applyAlignment="1" applyProtection="1">
      <alignment horizontal="left" vertical="center"/>
    </xf>
    <xf numFmtId="0" fontId="1" fillId="9" borderId="7" xfId="0" applyFont="1" applyFill="1" applyBorder="1" applyAlignment="1" applyProtection="1">
      <alignment horizontal="left" vertical="center"/>
    </xf>
    <xf numFmtId="0" fontId="0" fillId="13" borderId="0" xfId="0" applyFont="1" applyFill="1" applyAlignment="1" applyProtection="1"/>
    <xf numFmtId="0" fontId="14" fillId="9" borderId="11" xfId="0" applyFont="1" applyFill="1" applyBorder="1" applyAlignment="1" applyProtection="1">
      <alignment horizontal="left" vertical="center" wrapText="1"/>
    </xf>
    <xf numFmtId="0" fontId="14" fillId="9" borderId="12" xfId="0" applyFont="1" applyFill="1" applyBorder="1" applyAlignment="1" applyProtection="1">
      <alignment horizontal="left" vertical="center" wrapText="1"/>
    </xf>
    <xf numFmtId="0" fontId="14" fillId="9" borderId="13" xfId="0" applyFont="1" applyFill="1" applyBorder="1" applyAlignment="1" applyProtection="1">
      <alignment horizontal="left" vertical="center" wrapText="1"/>
    </xf>
    <xf numFmtId="0" fontId="14" fillId="9" borderId="14" xfId="0" applyFont="1" applyFill="1" applyBorder="1" applyAlignment="1" applyProtection="1">
      <alignment horizontal="left" vertical="center" wrapText="1"/>
    </xf>
    <xf numFmtId="0" fontId="14" fillId="9" borderId="15" xfId="0" applyFont="1" applyFill="1" applyBorder="1" applyAlignment="1" applyProtection="1">
      <alignment horizontal="left" vertical="center" wrapText="1"/>
    </xf>
    <xf numFmtId="0" fontId="14" fillId="9" borderId="16" xfId="0" applyFont="1" applyFill="1" applyBorder="1" applyAlignment="1" applyProtection="1">
      <alignment horizontal="left" vertical="center" wrapText="1"/>
    </xf>
    <xf numFmtId="0" fontId="14" fillId="9" borderId="17" xfId="0" applyFont="1" applyFill="1" applyBorder="1" applyAlignment="1" applyProtection="1">
      <alignment horizontal="left" vertical="center" wrapText="1"/>
    </xf>
    <xf numFmtId="0" fontId="1" fillId="0" borderId="0" xfId="0" applyFont="1" applyAlignment="1" applyProtection="1">
      <alignment vertical="center"/>
    </xf>
    <xf numFmtId="0" fontId="14" fillId="9" borderId="19" xfId="0" applyFont="1" applyFill="1" applyBorder="1" applyAlignment="1" applyProtection="1">
      <alignment horizontal="center" vertical="center" wrapText="1"/>
    </xf>
    <xf numFmtId="0" fontId="1" fillId="9" borderId="0" xfId="0" applyFont="1" applyFill="1" applyAlignment="1" applyProtection="1">
      <alignment vertical="center"/>
    </xf>
    <xf numFmtId="0" fontId="1" fillId="9" borderId="0" xfId="0" applyFont="1" applyFill="1" applyAlignment="1" applyProtection="1"/>
    <xf numFmtId="0" fontId="0" fillId="14" borderId="0" xfId="0" applyFont="1" applyFill="1" applyAlignment="1" applyProtection="1"/>
    <xf numFmtId="0" fontId="14" fillId="9" borderId="0" xfId="0" applyFont="1" applyFill="1" applyAlignment="1" applyProtection="1">
      <alignment horizontal="center" vertical="center" wrapText="1"/>
    </xf>
    <xf numFmtId="0" fontId="1" fillId="9" borderId="0" xfId="0" applyFont="1" applyFill="1" applyAlignment="1" applyProtection="1">
      <alignment horizontal="center" vertical="center"/>
    </xf>
    <xf numFmtId="0" fontId="1" fillId="9" borderId="19" xfId="0" applyFont="1" applyFill="1" applyBorder="1" applyAlignment="1" applyProtection="1">
      <alignment vertical="center"/>
    </xf>
    <xf numFmtId="0" fontId="14" fillId="9" borderId="10" xfId="0" applyFont="1" applyFill="1" applyBorder="1" applyAlignment="1" applyProtection="1">
      <alignment horizontal="center" vertical="center" wrapText="1"/>
    </xf>
    <xf numFmtId="0" fontId="14" fillId="9" borderId="20" xfId="0" applyFont="1" applyFill="1" applyBorder="1" applyAlignment="1" applyProtection="1">
      <alignment horizontal="center" vertical="center" wrapText="1"/>
    </xf>
    <xf numFmtId="0" fontId="1" fillId="9" borderId="20" xfId="0" applyFont="1" applyFill="1" applyBorder="1" applyAlignment="1" applyProtection="1">
      <alignment horizontal="center" vertical="center"/>
    </xf>
    <xf numFmtId="0" fontId="1" fillId="9" borderId="20" xfId="0" applyFont="1" applyFill="1" applyBorder="1" applyAlignment="1" applyProtection="1">
      <alignment vertical="center"/>
    </xf>
    <xf numFmtId="0" fontId="1" fillId="9" borderId="20" xfId="0" applyFont="1" applyFill="1" applyBorder="1" applyAlignment="1" applyProtection="1"/>
    <xf numFmtId="0" fontId="1" fillId="9" borderId="21" xfId="0" applyFont="1" applyFill="1" applyBorder="1" applyAlignment="1" applyProtection="1">
      <alignment vertical="center"/>
    </xf>
    <xf numFmtId="0" fontId="0" fillId="9" borderId="0" xfId="0" applyFont="1" applyFill="1" applyAlignment="1" applyProtection="1"/>
    <xf numFmtId="0" fontId="1" fillId="9" borderId="23" xfId="0" applyFont="1" applyFill="1" applyBorder="1" applyAlignment="1" applyProtection="1">
      <alignment vertical="center"/>
    </xf>
    <xf numFmtId="0" fontId="0" fillId="10" borderId="0" xfId="0" applyFont="1" applyFill="1" applyAlignment="1" applyProtection="1"/>
    <xf numFmtId="0" fontId="1" fillId="9" borderId="24" xfId="0" applyFont="1" applyFill="1" applyBorder="1" applyAlignment="1" applyProtection="1">
      <alignment horizontal="center" vertical="center"/>
    </xf>
    <xf numFmtId="0" fontId="1" fillId="9" borderId="25" xfId="0" applyFont="1" applyFill="1" applyBorder="1" applyAlignment="1" applyProtection="1">
      <alignment horizontal="center" vertical="center"/>
    </xf>
    <xf numFmtId="0" fontId="1" fillId="9" borderId="26" xfId="0" applyFont="1" applyFill="1" applyBorder="1" applyAlignment="1" applyProtection="1"/>
    <xf numFmtId="0" fontId="1" fillId="9" borderId="26" xfId="0" applyFont="1" applyFill="1" applyBorder="1" applyAlignment="1" applyProtection="1">
      <alignment vertical="center"/>
    </xf>
    <xf numFmtId="0" fontId="1" fillId="9" borderId="26" xfId="0" applyFont="1" applyFill="1" applyBorder="1" applyAlignment="1" applyProtection="1">
      <alignment horizontal="center" vertical="center"/>
    </xf>
    <xf numFmtId="0" fontId="1" fillId="9" borderId="27" xfId="0" applyFont="1" applyFill="1" applyBorder="1" applyAlignment="1" applyProtection="1">
      <alignment vertical="center"/>
    </xf>
    <xf numFmtId="0" fontId="1" fillId="13" borderId="0" xfId="0" applyFont="1" applyFill="1" applyAlignment="1" applyProtection="1">
      <alignment vertical="center"/>
    </xf>
    <xf numFmtId="0" fontId="20" fillId="9" borderId="19" xfId="0" applyFont="1" applyFill="1" applyBorder="1" applyAlignment="1" applyProtection="1"/>
    <xf numFmtId="0" fontId="20" fillId="9" borderId="0" xfId="0" applyFont="1" applyFill="1" applyBorder="1" applyAlignment="1" applyProtection="1"/>
    <xf numFmtId="0" fontId="1" fillId="9" borderId="0" xfId="0" applyFont="1" applyFill="1" applyBorder="1" applyAlignment="1" applyProtection="1">
      <alignment horizontal="center" vertical="center"/>
    </xf>
    <xf numFmtId="0" fontId="1" fillId="9" borderId="0" xfId="0" applyFont="1" applyFill="1" applyBorder="1" applyAlignment="1" applyProtection="1">
      <alignment vertical="center"/>
    </xf>
    <xf numFmtId="0" fontId="1" fillId="13" borderId="0" xfId="0" applyFont="1" applyFill="1" applyAlignment="1" applyProtection="1">
      <alignment horizontal="center" vertical="center"/>
    </xf>
    <xf numFmtId="0" fontId="14" fillId="9" borderId="29" xfId="0" applyFont="1" applyFill="1" applyBorder="1" applyAlignment="1" applyProtection="1">
      <alignment horizontal="left" vertical="center" wrapText="1"/>
    </xf>
    <xf numFmtId="0" fontId="1" fillId="13" borderId="0" xfId="0" applyFont="1" applyFill="1" applyBorder="1" applyAlignment="1" applyProtection="1">
      <alignment vertical="center"/>
    </xf>
    <xf numFmtId="0" fontId="0" fillId="13" borderId="0" xfId="0" applyFont="1" applyFill="1" applyBorder="1" applyAlignment="1" applyProtection="1"/>
    <xf numFmtId="0" fontId="1" fillId="13" borderId="30" xfId="0" applyFont="1" applyFill="1" applyBorder="1" applyAlignment="1" applyProtection="1">
      <alignment vertical="center"/>
    </xf>
    <xf numFmtId="0" fontId="1" fillId="13" borderId="30" xfId="0" applyFont="1" applyFill="1" applyBorder="1" applyAlignment="1" applyProtection="1"/>
    <xf numFmtId="0" fontId="1" fillId="13" borderId="0" xfId="0" applyFont="1" applyFill="1" applyBorder="1" applyAlignment="1" applyProtection="1"/>
    <xf numFmtId="0" fontId="14" fillId="13" borderId="31" xfId="0" applyFont="1" applyFill="1" applyBorder="1" applyAlignment="1" applyProtection="1">
      <alignment horizontal="left" vertical="center" wrapText="1"/>
    </xf>
    <xf numFmtId="0" fontId="14" fillId="13" borderId="15" xfId="0" applyFont="1" applyFill="1" applyBorder="1" applyAlignment="1" applyProtection="1">
      <alignment horizontal="left" vertical="center" wrapText="1"/>
    </xf>
    <xf numFmtId="0" fontId="0" fillId="9" borderId="0" xfId="0" applyFont="1" applyFill="1" applyBorder="1" applyAlignment="1" applyProtection="1"/>
    <xf numFmtId="0" fontId="14" fillId="9" borderId="32" xfId="0" applyFont="1" applyFill="1" applyBorder="1" applyAlignment="1" applyProtection="1">
      <alignment horizontal="left" vertical="center" wrapText="1"/>
    </xf>
    <xf numFmtId="0" fontId="14" fillId="9" borderId="33" xfId="0" applyFont="1" applyFill="1" applyBorder="1" applyAlignment="1" applyProtection="1">
      <alignment horizontal="left" vertical="center" wrapText="1"/>
    </xf>
    <xf numFmtId="0" fontId="14" fillId="9" borderId="34" xfId="0" applyFont="1" applyFill="1" applyBorder="1" applyAlignment="1" applyProtection="1">
      <alignment horizontal="left" vertical="center" wrapText="1"/>
    </xf>
    <xf numFmtId="0" fontId="1" fillId="9" borderId="0" xfId="0" applyFont="1" applyFill="1" applyBorder="1" applyAlignment="1" applyProtection="1"/>
    <xf numFmtId="0" fontId="14" fillId="9" borderId="0" xfId="0" applyFont="1" applyFill="1" applyBorder="1" applyAlignment="1" applyProtection="1">
      <alignment horizontal="left" vertical="center" wrapText="1"/>
    </xf>
    <xf numFmtId="0" fontId="14" fillId="9" borderId="35" xfId="0" applyFont="1" applyFill="1" applyBorder="1" applyAlignment="1" applyProtection="1">
      <alignment horizontal="left" vertical="center" wrapText="1"/>
    </xf>
    <xf numFmtId="0" fontId="14" fillId="9" borderId="36" xfId="0" applyFont="1" applyFill="1" applyBorder="1" applyAlignment="1" applyProtection="1">
      <alignment horizontal="center" vertical="center" wrapText="1"/>
    </xf>
    <xf numFmtId="0" fontId="14" fillId="9" borderId="37" xfId="0" applyFont="1" applyFill="1" applyBorder="1" applyAlignment="1" applyProtection="1">
      <alignment horizontal="center" vertical="center" wrapText="1"/>
    </xf>
    <xf numFmtId="0" fontId="1" fillId="9" borderId="38" xfId="0" applyFont="1" applyFill="1" applyBorder="1" applyAlignment="1" applyProtection="1">
      <alignment horizontal="center" vertical="center"/>
    </xf>
    <xf numFmtId="0" fontId="1" fillId="9" borderId="37" xfId="0" applyFont="1" applyFill="1" applyBorder="1" applyAlignment="1" applyProtection="1">
      <alignment vertical="center"/>
    </xf>
    <xf numFmtId="0" fontId="1" fillId="9" borderId="37" xfId="0" applyFont="1" applyFill="1" applyBorder="1" applyAlignment="1" applyProtection="1">
      <alignment horizontal="center" vertical="center"/>
    </xf>
    <xf numFmtId="0" fontId="1" fillId="9" borderId="38" xfId="0" applyFont="1" applyFill="1" applyBorder="1" applyAlignment="1" applyProtection="1">
      <alignment vertical="center"/>
    </xf>
    <xf numFmtId="0" fontId="1" fillId="9" borderId="37" xfId="0" applyFont="1" applyFill="1" applyBorder="1" applyAlignment="1" applyProtection="1">
      <alignment horizontal="left" vertical="center"/>
    </xf>
    <xf numFmtId="0" fontId="19" fillId="9" borderId="37" xfId="0" applyFont="1" applyFill="1" applyBorder="1" applyAlignment="1" applyProtection="1">
      <alignment horizontal="center" vertical="center"/>
    </xf>
    <xf numFmtId="0" fontId="19" fillId="9" borderId="39" xfId="0" applyFont="1" applyFill="1" applyBorder="1" applyAlignment="1" applyProtection="1">
      <alignment horizontal="center" vertical="center"/>
    </xf>
    <xf numFmtId="0" fontId="1" fillId="9" borderId="0" xfId="0" applyFont="1" applyFill="1" applyAlignment="1" applyProtection="1">
      <alignment horizontal="left" vertical="center"/>
    </xf>
    <xf numFmtId="0" fontId="1" fillId="9" borderId="40" xfId="0" applyFont="1" applyFill="1" applyBorder="1" applyAlignment="1" applyProtection="1">
      <alignment horizontal="left" vertical="center"/>
    </xf>
    <xf numFmtId="0" fontId="1" fillId="9" borderId="41" xfId="0" applyFont="1" applyFill="1" applyBorder="1" applyAlignment="1" applyProtection="1">
      <alignment horizontal="left" vertical="center"/>
    </xf>
    <xf numFmtId="0" fontId="1" fillId="9" borderId="41" xfId="0" applyFont="1" applyFill="1" applyBorder="1" applyAlignment="1" applyProtection="1"/>
    <xf numFmtId="0" fontId="19" fillId="9" borderId="41" xfId="0" applyFont="1" applyFill="1" applyBorder="1" applyAlignment="1" applyProtection="1">
      <alignment horizontal="center" vertical="center"/>
    </xf>
    <xf numFmtId="0" fontId="19" fillId="9" borderId="42" xfId="0" applyFont="1" applyFill="1" applyBorder="1" applyAlignment="1" applyProtection="1">
      <alignment horizontal="center" vertical="center"/>
    </xf>
    <xf numFmtId="0" fontId="19" fillId="9" borderId="0" xfId="0" applyFont="1" applyFill="1" applyAlignment="1" applyProtection="1">
      <alignment horizontal="center" vertical="center"/>
    </xf>
    <xf numFmtId="0" fontId="14" fillId="9" borderId="43" xfId="0" applyFont="1" applyFill="1" applyBorder="1" applyAlignment="1" applyProtection="1">
      <alignment horizontal="center" vertical="center" wrapText="1"/>
    </xf>
    <xf numFmtId="0" fontId="14" fillId="9" borderId="44" xfId="0" applyFont="1" applyFill="1" applyBorder="1" applyAlignment="1" applyProtection="1">
      <alignment horizontal="center" vertical="center" wrapText="1"/>
    </xf>
    <xf numFmtId="0" fontId="1" fillId="9" borderId="41" xfId="0" applyFont="1" applyFill="1" applyBorder="1" applyAlignment="1" applyProtection="1">
      <alignment horizontal="center" vertical="center"/>
    </xf>
    <xf numFmtId="0" fontId="1" fillId="9" borderId="44" xfId="0" applyFont="1" applyFill="1" applyBorder="1" applyAlignment="1" applyProtection="1">
      <alignment vertical="center"/>
    </xf>
    <xf numFmtId="0" fontId="1" fillId="9" borderId="44" xfId="0" applyFont="1" applyFill="1" applyBorder="1" applyAlignment="1" applyProtection="1">
      <alignment horizontal="center" vertical="center"/>
    </xf>
    <xf numFmtId="0" fontId="1" fillId="9" borderId="45" xfId="0" applyFont="1" applyFill="1" applyBorder="1" applyAlignment="1" applyProtection="1">
      <alignment horizontal="center" vertical="center"/>
    </xf>
    <xf numFmtId="0" fontId="1" fillId="9" borderId="46" xfId="0" applyFont="1" applyFill="1" applyBorder="1" applyAlignment="1" applyProtection="1">
      <alignment vertical="center"/>
    </xf>
    <xf numFmtId="0" fontId="1" fillId="9" borderId="45" xfId="0" applyFont="1" applyFill="1" applyBorder="1" applyAlignment="1" applyProtection="1">
      <alignment vertical="center"/>
    </xf>
    <xf numFmtId="0" fontId="14" fillId="9" borderId="47" xfId="0" applyFont="1" applyFill="1" applyBorder="1" applyAlignment="1" applyProtection="1">
      <alignment horizontal="center" vertical="center" wrapText="1"/>
    </xf>
    <xf numFmtId="0" fontId="14" fillId="9" borderId="48" xfId="0" applyFont="1" applyFill="1" applyBorder="1" applyAlignment="1" applyProtection="1">
      <alignment horizontal="center" vertical="center" wrapText="1"/>
    </xf>
    <xf numFmtId="0" fontId="14" fillId="9" borderId="49" xfId="0" applyFont="1" applyFill="1" applyBorder="1" applyAlignment="1" applyProtection="1">
      <alignment horizontal="center" vertical="center" wrapText="1"/>
    </xf>
    <xf numFmtId="0" fontId="1" fillId="9" borderId="49" xfId="0" applyFont="1" applyFill="1" applyBorder="1" applyAlignment="1" applyProtection="1">
      <alignment vertical="center"/>
    </xf>
    <xf numFmtId="0" fontId="1" fillId="9" borderId="46" xfId="0" applyFont="1" applyFill="1" applyBorder="1" applyAlignment="1" applyProtection="1"/>
    <xf numFmtId="0" fontId="1" fillId="9" borderId="44" xfId="0" applyFont="1" applyFill="1" applyBorder="1" applyAlignment="1" applyProtection="1"/>
    <xf numFmtId="0" fontId="1" fillId="9" borderId="46" xfId="0" applyFont="1" applyFill="1" applyBorder="1" applyAlignment="1" applyProtection="1">
      <alignment horizontal="center" vertical="center"/>
    </xf>
    <xf numFmtId="0" fontId="1" fillId="9" borderId="47" xfId="0" applyFont="1" applyFill="1" applyBorder="1" applyAlignment="1" applyProtection="1">
      <alignment vertical="center"/>
    </xf>
    <xf numFmtId="0" fontId="1" fillId="9" borderId="43" xfId="0" applyFont="1" applyFill="1" applyBorder="1" applyAlignment="1" applyProtection="1">
      <alignment vertical="center"/>
    </xf>
    <xf numFmtId="0" fontId="1" fillId="9" borderId="47" xfId="0" applyFont="1" applyFill="1" applyBorder="1" applyAlignment="1" applyProtection="1">
      <alignment horizontal="center" vertical="center"/>
    </xf>
    <xf numFmtId="0" fontId="14" fillId="13" borderId="13" xfId="0" applyFont="1" applyFill="1" applyBorder="1" applyAlignment="1" applyProtection="1">
      <alignment horizontal="left" vertical="center" wrapText="1"/>
    </xf>
    <xf numFmtId="0" fontId="1" fillId="9" borderId="48" xfId="0" applyFont="1" applyFill="1" applyBorder="1" applyAlignment="1" applyProtection="1"/>
    <xf numFmtId="0" fontId="1" fillId="9" borderId="49" xfId="0" applyFont="1" applyFill="1" applyBorder="1" applyAlignment="1" applyProtection="1"/>
    <xf numFmtId="0" fontId="1" fillId="9" borderId="50" xfId="0" applyFont="1" applyFill="1" applyBorder="1" applyAlignment="1" applyProtection="1"/>
    <xf numFmtId="0" fontId="1" fillId="9" borderId="19" xfId="0" applyFont="1" applyFill="1" applyBorder="1" applyAlignment="1" applyProtection="1"/>
    <xf numFmtId="0" fontId="1" fillId="9" borderId="23" xfId="0" applyFont="1" applyFill="1" applyBorder="1" applyAlignment="1" applyProtection="1"/>
    <xf numFmtId="0" fontId="4" fillId="9" borderId="51" xfId="0" applyFont="1" applyFill="1" applyBorder="1" applyAlignment="1" applyProtection="1">
      <alignment vertical="center" wrapText="1"/>
    </xf>
    <xf numFmtId="0" fontId="1" fillId="9" borderId="52" xfId="0" applyFont="1" applyFill="1" applyBorder="1" applyAlignment="1" applyProtection="1"/>
    <xf numFmtId="0" fontId="1" fillId="9" borderId="52" xfId="0" applyFont="1" applyFill="1" applyBorder="1" applyAlignment="1" applyProtection="1">
      <alignment vertical="center"/>
    </xf>
    <xf numFmtId="0" fontId="1" fillId="9" borderId="54" xfId="0" applyFont="1" applyFill="1" applyBorder="1" applyAlignment="1" applyProtection="1"/>
    <xf numFmtId="0" fontId="14" fillId="9" borderId="56" xfId="0" applyFont="1" applyFill="1" applyBorder="1" applyAlignment="1" applyProtection="1">
      <alignment horizontal="center" vertical="center" wrapText="1"/>
    </xf>
    <xf numFmtId="0" fontId="14" fillId="9" borderId="57" xfId="0" applyFont="1" applyFill="1" applyBorder="1" applyAlignment="1" applyProtection="1">
      <alignment horizontal="center" vertical="center" wrapText="1"/>
    </xf>
    <xf numFmtId="0" fontId="14" fillId="12" borderId="48" xfId="0" applyFont="1" applyFill="1" applyBorder="1" applyAlignment="1" applyProtection="1">
      <alignment horizontal="center" vertical="center" wrapText="1"/>
    </xf>
    <xf numFmtId="0" fontId="14" fillId="12" borderId="49" xfId="0" applyFont="1" applyFill="1" applyBorder="1" applyAlignment="1" applyProtection="1">
      <alignment horizontal="center" vertical="center" wrapText="1"/>
    </xf>
    <xf numFmtId="0" fontId="1" fillId="12" borderId="43" xfId="0" applyFont="1" applyFill="1" applyBorder="1" applyAlignment="1" applyProtection="1">
      <alignment vertical="center"/>
    </xf>
    <xf numFmtId="0" fontId="1" fillId="12" borderId="44" xfId="0" applyFont="1" applyFill="1" applyBorder="1" applyAlignment="1" applyProtection="1">
      <alignment vertical="center"/>
    </xf>
    <xf numFmtId="0" fontId="1" fillId="12" borderId="47" xfId="0" applyFont="1" applyFill="1" applyBorder="1" applyAlignment="1" applyProtection="1">
      <alignment horizontal="center" vertical="center"/>
    </xf>
    <xf numFmtId="0" fontId="1" fillId="0" borderId="10" xfId="0" applyFont="1" applyBorder="1" applyAlignment="1" applyProtection="1"/>
    <xf numFmtId="0" fontId="1" fillId="0" borderId="20" xfId="0" applyFont="1" applyBorder="1" applyAlignment="1" applyProtection="1"/>
    <xf numFmtId="0" fontId="1" fillId="0" borderId="60" xfId="0" applyFont="1" applyBorder="1" applyAlignment="1" applyProtection="1"/>
    <xf numFmtId="0" fontId="1" fillId="0" borderId="21" xfId="0" applyFont="1" applyBorder="1" applyAlignment="1" applyProtection="1"/>
    <xf numFmtId="0" fontId="0" fillId="0" borderId="19" xfId="0" applyFont="1" applyBorder="1" applyAlignment="1" applyProtection="1"/>
    <xf numFmtId="0" fontId="1" fillId="0" borderId="0" xfId="0" applyFont="1" applyBorder="1" applyAlignment="1" applyProtection="1"/>
    <xf numFmtId="0" fontId="1" fillId="0" borderId="61" xfId="0" applyFont="1" applyBorder="1" applyAlignment="1" applyProtection="1"/>
    <xf numFmtId="0" fontId="1" fillId="0" borderId="23" xfId="0" applyFont="1" applyBorder="1" applyAlignment="1" applyProtection="1"/>
    <xf numFmtId="0" fontId="1" fillId="0" borderId="19" xfId="0" applyFont="1" applyBorder="1" applyAlignment="1" applyProtection="1"/>
    <xf numFmtId="0" fontId="0" fillId="0" borderId="61" xfId="0" applyFont="1" applyBorder="1" applyAlignment="1" applyProtection="1"/>
    <xf numFmtId="0" fontId="2" fillId="13" borderId="0" xfId="0" applyFont="1" applyFill="1" applyAlignment="1" applyProtection="1"/>
    <xf numFmtId="0" fontId="1" fillId="0" borderId="62" xfId="0" applyFont="1" applyBorder="1" applyAlignment="1" applyProtection="1"/>
    <xf numFmtId="0" fontId="0" fillId="0" borderId="23" xfId="0" applyFont="1" applyBorder="1" applyAlignment="1" applyProtection="1"/>
    <xf numFmtId="0" fontId="1" fillId="0" borderId="34" xfId="0" applyFont="1" applyBorder="1" applyAlignment="1" applyProtection="1"/>
    <xf numFmtId="0" fontId="1" fillId="0" borderId="64" xfId="0" applyFont="1" applyBorder="1" applyAlignment="1" applyProtection="1"/>
    <xf numFmtId="0" fontId="1" fillId="0" borderId="35" xfId="0" applyFont="1" applyBorder="1" applyAlignment="1" applyProtection="1"/>
    <xf numFmtId="0" fontId="1" fillId="0" borderId="0" xfId="0" applyFont="1" applyAlignment="1" applyProtection="1">
      <alignment vertical="center" wrapText="1"/>
    </xf>
    <xf numFmtId="0" fontId="1" fillId="0" borderId="33" xfId="0" applyFont="1" applyBorder="1" applyAlignment="1" applyProtection="1"/>
    <xf numFmtId="0" fontId="0" fillId="0" borderId="0" xfId="0" applyFont="1" applyAlignment="1" applyProtection="1">
      <alignment horizontal="center"/>
    </xf>
    <xf numFmtId="0" fontId="5" fillId="17" borderId="65" xfId="0" applyFont="1" applyFill="1" applyBorder="1" applyAlignment="1" applyProtection="1">
      <alignment horizontal="center" vertical="center" wrapText="1"/>
    </xf>
    <xf numFmtId="0" fontId="5" fillId="17" borderId="66" xfId="0" applyFont="1" applyFill="1" applyBorder="1" applyAlignment="1" applyProtection="1">
      <alignment horizontal="center" vertical="center" wrapText="1"/>
    </xf>
    <xf numFmtId="0" fontId="5" fillId="17" borderId="0" xfId="0" applyFont="1" applyFill="1" applyBorder="1" applyAlignment="1" applyProtection="1">
      <alignment horizontal="center" vertical="center" wrapText="1"/>
    </xf>
    <xf numFmtId="0" fontId="4" fillId="0" borderId="67" xfId="0" applyFont="1" applyBorder="1" applyAlignment="1" applyProtection="1">
      <alignment vertical="center" wrapText="1"/>
    </xf>
    <xf numFmtId="0" fontId="23" fillId="0" borderId="68" xfId="0" applyFont="1" applyBorder="1" applyAlignment="1">
      <alignment vertical="center" wrapText="1"/>
    </xf>
    <xf numFmtId="0" fontId="24" fillId="0" borderId="0" xfId="0" applyFont="1"/>
    <xf numFmtId="0" fontId="25" fillId="18" borderId="69" xfId="0" applyFont="1" applyFill="1" applyBorder="1" applyAlignment="1">
      <alignment horizontal="center" vertical="center" wrapText="1"/>
    </xf>
    <xf numFmtId="0" fontId="25" fillId="18" borderId="68" xfId="0" applyFont="1" applyFill="1" applyBorder="1" applyAlignment="1">
      <alignment horizontal="center" vertical="center" wrapText="1"/>
    </xf>
    <xf numFmtId="0" fontId="23" fillId="0" borderId="70" xfId="0" applyFont="1" applyBorder="1" applyAlignment="1">
      <alignment vertical="center" wrapText="1"/>
    </xf>
    <xf numFmtId="0" fontId="23" fillId="0" borderId="71" xfId="0" applyFont="1" applyBorder="1" applyAlignment="1">
      <alignment horizontal="center" vertical="center" wrapText="1"/>
    </xf>
    <xf numFmtId="0" fontId="23" fillId="0" borderId="71" xfId="0" applyFont="1" applyBorder="1" applyAlignment="1">
      <alignment vertical="center" wrapText="1"/>
    </xf>
    <xf numFmtId="14" fontId="5" fillId="8" borderId="1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3" fillId="2" borderId="1" xfId="0" applyFont="1" applyFill="1" applyBorder="1" applyAlignment="1" applyProtection="1">
      <alignment horizontal="left" vertical="center"/>
    </xf>
    <xf numFmtId="0" fontId="4" fillId="4" borderId="1" xfId="0" applyFont="1" applyFill="1" applyBorder="1" applyAlignment="1" applyProtection="1">
      <alignment horizontal="left" vertical="center"/>
      <protection locked="0"/>
    </xf>
    <xf numFmtId="0" fontId="4" fillId="5" borderId="1" xfId="0" applyFont="1" applyFill="1" applyBorder="1" applyAlignment="1" applyProtection="1">
      <alignment horizontal="left" vertical="center"/>
      <protection hidden="1"/>
    </xf>
    <xf numFmtId="0" fontId="4" fillId="3" borderId="1" xfId="0" applyFont="1" applyFill="1" applyBorder="1" applyAlignment="1" applyProtection="1">
      <alignment horizontal="left" vertical="center"/>
      <protection locked="0"/>
    </xf>
    <xf numFmtId="14" fontId="4" fillId="5" borderId="1" xfId="0" applyNumberFormat="1" applyFont="1" applyFill="1" applyBorder="1" applyAlignment="1" applyProtection="1">
      <alignment horizontal="left" vertical="center"/>
      <protection hidden="1"/>
    </xf>
    <xf numFmtId="164" fontId="4" fillId="4" borderId="1" xfId="0" applyNumberFormat="1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 wrapText="1"/>
    </xf>
    <xf numFmtId="0" fontId="7" fillId="0" borderId="2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justify" wrapText="1"/>
    </xf>
    <xf numFmtId="0" fontId="5" fillId="2" borderId="4" xfId="0" applyFont="1" applyFill="1" applyBorder="1" applyAlignment="1" applyProtection="1">
      <alignment horizontal="left" vertical="center"/>
    </xf>
    <xf numFmtId="0" fontId="4" fillId="7" borderId="4" xfId="0" applyFont="1" applyFill="1" applyBorder="1" applyAlignment="1" applyProtection="1">
      <alignment horizontal="left" vertical="center"/>
    </xf>
    <xf numFmtId="0" fontId="4" fillId="7" borderId="4" xfId="0" applyFont="1" applyFill="1" applyBorder="1" applyAlignment="1" applyProtection="1">
      <alignment horizontal="center" vertical="center"/>
    </xf>
    <xf numFmtId="20" fontId="4" fillId="7" borderId="4" xfId="0" applyNumberFormat="1" applyFont="1" applyFill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left" vertical="center"/>
    </xf>
    <xf numFmtId="0" fontId="5" fillId="2" borderId="4" xfId="0" applyFont="1" applyFill="1" applyBorder="1" applyAlignment="1" applyProtection="1">
      <alignment horizontal="left" vertical="center" wrapText="1"/>
    </xf>
    <xf numFmtId="0" fontId="11" fillId="0" borderId="4" xfId="0" applyFont="1" applyBorder="1" applyAlignment="1" applyProtection="1">
      <alignment horizontal="center"/>
    </xf>
    <xf numFmtId="0" fontId="12" fillId="0" borderId="4" xfId="0" applyFont="1" applyBorder="1" applyAlignment="1" applyProtection="1">
      <alignment horizontal="left" vertical="center"/>
    </xf>
    <xf numFmtId="0" fontId="13" fillId="0" borderId="4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justify" vertical="center"/>
    </xf>
    <xf numFmtId="0" fontId="12" fillId="0" borderId="4" xfId="0" applyFont="1" applyBorder="1" applyAlignment="1" applyProtection="1">
      <alignment horizontal="justify" wrapText="1"/>
    </xf>
    <xf numFmtId="0" fontId="12" fillId="0" borderId="4" xfId="0" applyFont="1" applyBorder="1" applyAlignment="1" applyProtection="1">
      <alignment horizontal="center" wrapText="1"/>
    </xf>
    <xf numFmtId="0" fontId="14" fillId="6" borderId="4" xfId="0" applyFont="1" applyFill="1" applyBorder="1" applyAlignment="1" applyProtection="1">
      <alignment horizontal="center"/>
    </xf>
    <xf numFmtId="0" fontId="14" fillId="0" borderId="4" xfId="0" applyFont="1" applyBorder="1" applyAlignment="1" applyProtection="1">
      <alignment horizontal="center" wrapText="1"/>
    </xf>
    <xf numFmtId="0" fontId="4" fillId="0" borderId="4" xfId="0" applyFont="1" applyBorder="1" applyAlignment="1" applyProtection="1">
      <alignment horizontal="left" vertical="center" wrapText="1"/>
    </xf>
    <xf numFmtId="0" fontId="17" fillId="9" borderId="5" xfId="0" applyFont="1" applyFill="1" applyBorder="1" applyAlignment="1" applyProtection="1">
      <alignment vertical="center" wrapText="1"/>
    </xf>
    <xf numFmtId="0" fontId="17" fillId="9" borderId="6" xfId="0" applyFont="1" applyFill="1" applyBorder="1" applyAlignment="1" applyProtection="1">
      <alignment vertical="center" wrapText="1"/>
    </xf>
    <xf numFmtId="0" fontId="14" fillId="9" borderId="8" xfId="0" applyFont="1" applyFill="1" applyBorder="1" applyAlignment="1" applyProtection="1">
      <alignment horizontal="center" vertical="center" wrapText="1"/>
    </xf>
    <xf numFmtId="0" fontId="14" fillId="7" borderId="9" xfId="0" applyFont="1" applyFill="1" applyBorder="1" applyAlignment="1" applyProtection="1">
      <alignment horizontal="center" vertical="center" wrapText="1"/>
    </xf>
    <xf numFmtId="0" fontId="14" fillId="10" borderId="9" xfId="0" applyFont="1" applyFill="1" applyBorder="1" applyAlignment="1" applyProtection="1">
      <alignment horizontal="center" vertical="center" wrapText="1"/>
    </xf>
    <xf numFmtId="0" fontId="14" fillId="9" borderId="9" xfId="0" applyFont="1" applyFill="1" applyBorder="1" applyAlignment="1" applyProtection="1">
      <alignment horizontal="left" vertical="center" wrapText="1"/>
    </xf>
    <xf numFmtId="0" fontId="14" fillId="9" borderId="10" xfId="0" applyFont="1" applyFill="1" applyBorder="1" applyAlignment="1" applyProtection="1">
      <alignment horizontal="center" vertical="center" wrapText="1"/>
    </xf>
    <xf numFmtId="0" fontId="14" fillId="9" borderId="9" xfId="0" applyFont="1" applyFill="1" applyBorder="1" applyAlignment="1" applyProtection="1">
      <alignment horizontal="left" wrapText="1"/>
    </xf>
    <xf numFmtId="0" fontId="1" fillId="9" borderId="6" xfId="0" applyFont="1" applyFill="1" applyBorder="1" applyAlignment="1" applyProtection="1"/>
    <xf numFmtId="0" fontId="18" fillId="9" borderId="6" xfId="0" applyFont="1" applyFill="1" applyBorder="1" applyAlignment="1" applyProtection="1">
      <alignment horizontal="center" vertical="center" wrapText="1"/>
    </xf>
    <xf numFmtId="0" fontId="14" fillId="9" borderId="5" xfId="0" applyFont="1" applyFill="1" applyBorder="1" applyAlignment="1" applyProtection="1">
      <alignment horizontal="center" vertical="center" wrapText="1"/>
    </xf>
    <xf numFmtId="0" fontId="19" fillId="9" borderId="5" xfId="0" applyFont="1" applyFill="1" applyBorder="1" applyAlignment="1" applyProtection="1">
      <alignment horizontal="center" vertical="center"/>
    </xf>
    <xf numFmtId="164" fontId="1" fillId="7" borderId="8" xfId="0" applyNumberFormat="1" applyFont="1" applyFill="1" applyBorder="1" applyAlignment="1" applyProtection="1">
      <alignment horizontal="center" vertical="center"/>
    </xf>
    <xf numFmtId="0" fontId="14" fillId="7" borderId="18" xfId="0" applyFont="1" applyFill="1" applyBorder="1" applyAlignment="1" applyProtection="1">
      <alignment horizontal="left" vertical="center" wrapText="1"/>
    </xf>
    <xf numFmtId="0" fontId="14" fillId="9" borderId="19" xfId="0" applyFont="1" applyFill="1" applyBorder="1" applyAlignment="1" applyProtection="1">
      <alignment horizontal="center" vertical="center" wrapText="1"/>
    </xf>
    <xf numFmtId="0" fontId="1" fillId="7" borderId="4" xfId="0" applyFont="1" applyFill="1" applyBorder="1" applyAlignment="1" applyProtection="1">
      <alignment horizontal="center" vertical="center"/>
    </xf>
    <xf numFmtId="0" fontId="1" fillId="0" borderId="4" xfId="0" applyFont="1" applyBorder="1" applyAlignment="1" applyProtection="1"/>
    <xf numFmtId="0" fontId="14" fillId="9" borderId="22" xfId="0" applyFont="1" applyFill="1" applyBorder="1" applyAlignment="1" applyProtection="1">
      <alignment horizontal="center" vertical="center" wrapText="1"/>
    </xf>
    <xf numFmtId="0" fontId="1" fillId="13" borderId="4" xfId="0" applyFont="1" applyFill="1" applyBorder="1" applyAlignment="1" applyProtection="1">
      <alignment horizontal="center" vertical="center"/>
    </xf>
    <xf numFmtId="0" fontId="1" fillId="7" borderId="4" xfId="0" applyFont="1" applyFill="1" applyBorder="1" applyAlignment="1" applyProtection="1">
      <alignment vertical="center"/>
    </xf>
    <xf numFmtId="0" fontId="4" fillId="14" borderId="28" xfId="0" applyFont="1" applyFill="1" applyBorder="1" applyAlignment="1" applyProtection="1">
      <alignment horizontal="center" vertical="center"/>
    </xf>
    <xf numFmtId="0" fontId="4" fillId="14" borderId="0" xfId="0" applyFont="1" applyFill="1" applyBorder="1" applyAlignment="1" applyProtection="1">
      <alignment horizontal="center" vertical="center"/>
    </xf>
    <xf numFmtId="0" fontId="1" fillId="13" borderId="4" xfId="0" applyFont="1" applyFill="1" applyBorder="1" applyAlignment="1" applyProtection="1">
      <alignment vertical="center"/>
    </xf>
    <xf numFmtId="0" fontId="14" fillId="11" borderId="9" xfId="0" applyFont="1" applyFill="1" applyBorder="1" applyAlignment="1" applyProtection="1">
      <alignment horizontal="left" vertical="center" wrapText="1"/>
    </xf>
    <xf numFmtId="0" fontId="14" fillId="11" borderId="10" xfId="0" applyFont="1" applyFill="1" applyBorder="1" applyAlignment="1" applyProtection="1">
      <alignment horizontal="left" vertical="center" wrapText="1"/>
    </xf>
    <xf numFmtId="0" fontId="1" fillId="7" borderId="2" xfId="0" applyFont="1" applyFill="1" applyBorder="1" applyAlignment="1" applyProtection="1"/>
    <xf numFmtId="0" fontId="14" fillId="9" borderId="6" xfId="0" applyFont="1" applyFill="1" applyBorder="1" applyAlignment="1" applyProtection="1">
      <alignment horizontal="left" vertical="center" wrapText="1"/>
    </xf>
    <xf numFmtId="0" fontId="14" fillId="9" borderId="7" xfId="0" applyFont="1" applyFill="1" applyBorder="1" applyAlignment="1" applyProtection="1">
      <alignment horizontal="center" vertical="center" wrapText="1"/>
    </xf>
    <xf numFmtId="0" fontId="19" fillId="9" borderId="8" xfId="0" applyFont="1" applyFill="1" applyBorder="1" applyAlignment="1" applyProtection="1">
      <alignment horizontal="center" vertical="center"/>
    </xf>
    <xf numFmtId="0" fontId="17" fillId="9" borderId="8" xfId="0" applyFont="1" applyFill="1" applyBorder="1" applyAlignment="1" applyProtection="1">
      <alignment vertical="center" wrapText="1"/>
    </xf>
    <xf numFmtId="0" fontId="1" fillId="9" borderId="25" xfId="0" applyFont="1" applyFill="1" applyBorder="1" applyAlignment="1" applyProtection="1">
      <alignment horizontal="center" vertical="center"/>
    </xf>
    <xf numFmtId="0" fontId="1" fillId="9" borderId="53" xfId="0" applyFont="1" applyFill="1" applyBorder="1" applyAlignment="1" applyProtection="1">
      <alignment horizontal="center" vertical="center"/>
    </xf>
    <xf numFmtId="0" fontId="14" fillId="11" borderId="8" xfId="0" applyFont="1" applyFill="1" applyBorder="1" applyAlignment="1" applyProtection="1">
      <alignment horizontal="left" vertical="center" wrapText="1"/>
    </xf>
    <xf numFmtId="0" fontId="1" fillId="7" borderId="55" xfId="0" applyFont="1" applyFill="1" applyBorder="1" applyAlignment="1" applyProtection="1">
      <alignment horizontal="center" vertical="center"/>
    </xf>
    <xf numFmtId="0" fontId="14" fillId="9" borderId="55" xfId="0" applyFont="1" applyFill="1" applyBorder="1" applyAlignment="1" applyProtection="1">
      <alignment horizontal="left" vertical="center" wrapText="1"/>
    </xf>
    <xf numFmtId="0" fontId="19" fillId="12" borderId="8" xfId="0" applyFont="1" applyFill="1" applyBorder="1" applyAlignment="1" applyProtection="1">
      <alignment horizontal="center" vertical="center"/>
    </xf>
    <xf numFmtId="164" fontId="1" fillId="12" borderId="8" xfId="0" applyNumberFormat="1" applyFont="1" applyFill="1" applyBorder="1" applyAlignment="1" applyProtection="1">
      <alignment horizontal="center" vertical="center"/>
    </xf>
    <xf numFmtId="0" fontId="14" fillId="12" borderId="19" xfId="0" applyFont="1" applyFill="1" applyBorder="1" applyAlignment="1" applyProtection="1">
      <alignment horizontal="center" vertical="center" wrapText="1"/>
    </xf>
    <xf numFmtId="0" fontId="14" fillId="9" borderId="5" xfId="0" applyFont="1" applyFill="1" applyBorder="1" applyAlignment="1" applyProtection="1">
      <alignment horizontal="left" vertical="center" wrapText="1"/>
    </xf>
    <xf numFmtId="0" fontId="14" fillId="7" borderId="7" xfId="0" applyFont="1" applyFill="1" applyBorder="1" applyAlignment="1" applyProtection="1">
      <alignment horizontal="left" vertical="center" wrapText="1"/>
    </xf>
    <xf numFmtId="0" fontId="1" fillId="7" borderId="4" xfId="0" applyFont="1" applyFill="1" applyBorder="1" applyAlignment="1" applyProtection="1"/>
    <xf numFmtId="0" fontId="17" fillId="15" borderId="8" xfId="0" applyFont="1" applyFill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top" wrapText="1"/>
    </xf>
    <xf numFmtId="0" fontId="12" fillId="0" borderId="9" xfId="0" applyFont="1" applyBorder="1" applyAlignment="1" applyProtection="1">
      <alignment vertical="center" wrapText="1"/>
    </xf>
    <xf numFmtId="0" fontId="12" fillId="0" borderId="58" xfId="0" applyFont="1" applyBorder="1" applyAlignment="1" applyProtection="1">
      <alignment vertical="center" wrapText="1"/>
    </xf>
    <xf numFmtId="0" fontId="12" fillId="13" borderId="58" xfId="0" applyFont="1" applyFill="1" applyBorder="1" applyAlignment="1" applyProtection="1">
      <alignment vertical="center" wrapText="1"/>
    </xf>
    <xf numFmtId="0" fontId="14" fillId="0" borderId="59" xfId="0" applyFont="1" applyBorder="1" applyAlignment="1" applyProtection="1">
      <alignment horizontal="center" wrapText="1"/>
    </xf>
    <xf numFmtId="0" fontId="17" fillId="15" borderId="33" xfId="0" applyFont="1" applyFill="1" applyBorder="1" applyAlignment="1" applyProtection="1">
      <alignment vertical="center" wrapText="1"/>
    </xf>
    <xf numFmtId="0" fontId="17" fillId="15" borderId="59" xfId="0" applyFont="1" applyFill="1" applyBorder="1" applyAlignment="1" applyProtection="1">
      <alignment vertical="center" wrapText="1"/>
    </xf>
    <xf numFmtId="0" fontId="14" fillId="16" borderId="9" xfId="0" applyFont="1" applyFill="1" applyBorder="1" applyAlignment="1" applyProtection="1">
      <alignment horizontal="center" vertical="center" wrapText="1"/>
    </xf>
    <xf numFmtId="0" fontId="22" fillId="16" borderId="58" xfId="0" applyFont="1" applyFill="1" applyBorder="1" applyAlignment="1" applyProtection="1">
      <alignment horizontal="center" wrapText="1"/>
    </xf>
    <xf numFmtId="0" fontId="12" fillId="16" borderId="59" xfId="0" applyFont="1" applyFill="1" applyBorder="1" applyAlignment="1" applyProtection="1">
      <alignment horizontal="center" vertical="top" wrapText="1"/>
    </xf>
    <xf numFmtId="0" fontId="17" fillId="15" borderId="9" xfId="0" applyFont="1" applyFill="1" applyBorder="1" applyAlignment="1" applyProtection="1">
      <alignment vertical="center" wrapText="1"/>
    </xf>
    <xf numFmtId="0" fontId="19" fillId="0" borderId="0" xfId="0" applyFont="1" applyBorder="1" applyAlignment="1" applyProtection="1">
      <alignment horizontal="center" vertical="center" textRotation="90"/>
    </xf>
    <xf numFmtId="0" fontId="4" fillId="0" borderId="23" xfId="0" applyFont="1" applyBorder="1" applyAlignment="1" applyProtection="1">
      <alignment vertical="center" wrapText="1"/>
    </xf>
    <xf numFmtId="0" fontId="4" fillId="0" borderId="0" xfId="0" applyFont="1" applyBorder="1" applyAlignment="1" applyProtection="1">
      <alignment vertical="center" wrapText="1"/>
    </xf>
    <xf numFmtId="0" fontId="14" fillId="0" borderId="19" xfId="0" applyFont="1" applyBorder="1" applyAlignment="1" applyProtection="1">
      <alignment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4" fillId="0" borderId="63" xfId="0" applyFont="1" applyBorder="1" applyAlignment="1" applyProtection="1">
      <alignment vertical="center" wrapText="1"/>
    </xf>
    <xf numFmtId="0" fontId="4" fillId="13" borderId="0" xfId="0" applyFont="1" applyFill="1" applyBorder="1" applyAlignment="1" applyProtection="1">
      <alignment vertical="center" wrapText="1"/>
    </xf>
    <xf numFmtId="0" fontId="1" fillId="0" borderId="63" xfId="0" applyFont="1" applyBorder="1" applyAlignment="1" applyProtection="1">
      <alignment vertical="center" wrapText="1"/>
    </xf>
    <xf numFmtId="0" fontId="14" fillId="0" borderId="58" xfId="0" applyFont="1" applyBorder="1" applyAlignment="1" applyProtection="1">
      <alignment horizontal="center" wrapText="1"/>
    </xf>
    <xf numFmtId="0" fontId="4" fillId="0" borderId="9" xfId="0" applyFont="1" applyBorder="1" applyAlignment="1" applyProtection="1">
      <alignment horizontal="left" vertical="center" wrapText="1"/>
    </xf>
    <xf numFmtId="0" fontId="4" fillId="0" borderId="59" xfId="0" applyFont="1" applyBorder="1" applyAlignment="1" applyProtection="1">
      <alignment vertical="center" wrapText="1"/>
    </xf>
    <xf numFmtId="0" fontId="1" fillId="0" borderId="8" xfId="0" applyFont="1" applyBorder="1" applyAlignment="1" applyProtection="1"/>
    <xf numFmtId="0" fontId="14" fillId="0" borderId="34" xfId="0" applyFont="1" applyBorder="1" applyAlignment="1" applyProtection="1">
      <alignment vertical="center" wrapText="1"/>
    </xf>
    <xf numFmtId="0" fontId="1" fillId="0" borderId="19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7B7B7"/>
      <rgbColor rgb="FF808080"/>
      <rgbColor rgb="FF9999FF"/>
      <rgbColor rgb="FF993366"/>
      <rgbColor rgb="FFEBF1DE"/>
      <rgbColor rgb="FFDCE6F2"/>
      <rgbColor rgb="FF660066"/>
      <rgbColor rgb="FFFF8080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DEDEDE"/>
      <rgbColor rgb="FFD8D8D8"/>
      <rgbColor rgb="FF95B3D7"/>
      <rgbColor rgb="FFFF99CC"/>
      <rgbColor rgb="FFB3A2C7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C3D69B"/>
      <rgbColor rgb="FF003366"/>
      <rgbColor rgb="FF339966"/>
      <rgbColor rgb="FF003300"/>
      <rgbColor rgb="FF333300"/>
      <rgbColor rgb="FF993300"/>
      <rgbColor rgb="FF993366"/>
      <rgbColor rgb="FF351C75"/>
      <rgbColor rgb="FF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803520</xdr:colOff>
      <xdr:row>3</xdr:row>
      <xdr:rowOff>209160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333360"/>
          <a:ext cx="10604160" cy="628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anchor="ctr" upright="1">
          <a:noAutofit/>
        </a:bodyPr>
        <a:lstStyle/>
        <a:p>
          <a:pPr algn="ctr">
            <a:lnSpc>
              <a:spcPct val="12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  <a:ea typeface="Times New Roman"/>
            </a:rPr>
            <a:t>Prefeitura de Belo Horizonte - PBH / Secretaria Municipal de Saúde - SMSA / Diretoria Estratégica de Pessoas - DIEP</a:t>
          </a:r>
          <a:endParaRPr lang="pt-BR" sz="1100" b="0" strike="noStrike" spc="-1">
            <a:latin typeface="Times New Roman"/>
          </a:endParaRPr>
        </a:p>
        <a:p>
          <a:pPr algn="ctr">
            <a:lnSpc>
              <a:spcPct val="120000"/>
            </a:lnSpc>
          </a:pPr>
          <a:r>
            <a:rPr lang="pt-BR" sz="1100" b="1" strike="noStrike" spc="-1">
              <a:solidFill>
                <a:srgbClr val="000000"/>
              </a:solidFill>
              <a:latin typeface="Calibri"/>
              <a:ea typeface="Times New Roman"/>
            </a:rPr>
            <a:t>PUBLICADO NO DOM:  </a:t>
          </a:r>
          <a:r>
            <a:rPr lang="pt-BR" sz="1100" b="0" strike="noStrike" spc="-1">
              <a:solidFill>
                <a:srgbClr val="000000"/>
              </a:solidFill>
              <a:latin typeface="Calibri"/>
              <a:ea typeface="Times New Roman"/>
            </a:rPr>
            <a:t>Data: ____/____/_______ Ano: ________ Edição: ________  Ass.: __________________ BM/Mat.: __________________</a:t>
          </a:r>
          <a:endParaRPr lang="pt-BR" sz="1100" b="0" strike="noStrike" spc="-1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38160</xdr:colOff>
      <xdr:row>0</xdr:row>
      <xdr:rowOff>133200</xdr:rowOff>
    </xdr:from>
    <xdr:to>
      <xdr:col>47</xdr:col>
      <xdr:colOff>91800</xdr:colOff>
      <xdr:row>1</xdr:row>
      <xdr:rowOff>142200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368240" y="133200"/>
          <a:ext cx="83772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MATRÍCULA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56520</xdr:colOff>
      <xdr:row>0</xdr:row>
      <xdr:rowOff>133200</xdr:rowOff>
    </xdr:from>
    <xdr:to>
      <xdr:col>7</xdr:col>
      <xdr:colOff>37080</xdr:colOff>
      <xdr:row>1</xdr:row>
      <xdr:rowOff>142200</xdr:rowOff>
    </xdr:to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14840" y="133200"/>
          <a:ext cx="56160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NOME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55</xdr:col>
      <xdr:colOff>28440</xdr:colOff>
      <xdr:row>0</xdr:row>
      <xdr:rowOff>133200</xdr:rowOff>
    </xdr:from>
    <xdr:to>
      <xdr:col>69</xdr:col>
      <xdr:colOff>57960</xdr:colOff>
      <xdr:row>1</xdr:row>
      <xdr:rowOff>142200</xdr:rowOff>
    </xdr:to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033600" y="133200"/>
          <a:ext cx="179280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CARGO/CATEGORIA/ESPECIALIDADE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</xdr:col>
      <xdr:colOff>18360</xdr:colOff>
      <xdr:row>1</xdr:row>
      <xdr:rowOff>361800</xdr:rowOff>
    </xdr:from>
    <xdr:to>
      <xdr:col>15</xdr:col>
      <xdr:colOff>21960</xdr:colOff>
      <xdr:row>2</xdr:row>
      <xdr:rowOff>142200</xdr:rowOff>
    </xdr:to>
    <xdr:sp macro="" textlink="">
      <xdr:nvSpPr>
        <xdr:cNvPr id="5" name="Shap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6680" y="590400"/>
          <a:ext cx="148572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UNIDADE DE LOTAÇÃO 1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28</xdr:col>
      <xdr:colOff>66600</xdr:colOff>
      <xdr:row>1</xdr:row>
      <xdr:rowOff>361800</xdr:rowOff>
    </xdr:from>
    <xdr:to>
      <xdr:col>32</xdr:col>
      <xdr:colOff>105840</xdr:colOff>
      <xdr:row>2</xdr:row>
      <xdr:rowOff>142200</xdr:rowOff>
    </xdr:to>
    <xdr:sp macro="" textlink="">
      <xdr:nvSpPr>
        <xdr:cNvPr id="6" name="Shape 7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3021120" y="590400"/>
          <a:ext cx="50436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DRES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40</xdr:col>
      <xdr:colOff>57240</xdr:colOff>
      <xdr:row>1</xdr:row>
      <xdr:rowOff>361800</xdr:rowOff>
    </xdr:from>
    <xdr:to>
      <xdr:col>51</xdr:col>
      <xdr:colOff>65880</xdr:colOff>
      <xdr:row>2</xdr:row>
      <xdr:rowOff>142200</xdr:rowOff>
    </xdr:to>
    <xdr:sp macro="" textlink="">
      <xdr:nvSpPr>
        <xdr:cNvPr id="7" name="Shape 8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4387320" y="590400"/>
          <a:ext cx="121896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CARGA HORÁRIA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55</xdr:col>
      <xdr:colOff>9360</xdr:colOff>
      <xdr:row>1</xdr:row>
      <xdr:rowOff>361800</xdr:rowOff>
    </xdr:from>
    <xdr:to>
      <xdr:col>64</xdr:col>
      <xdr:colOff>29880</xdr:colOff>
      <xdr:row>2</xdr:row>
      <xdr:rowOff>142200</xdr:rowOff>
    </xdr:to>
    <xdr:sp macro="" textlink="">
      <xdr:nvSpPr>
        <xdr:cNvPr id="8" name="Shape 9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6014520" y="590400"/>
          <a:ext cx="105696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CLASSIFICAÇÃO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19080</xdr:colOff>
      <xdr:row>13</xdr:row>
      <xdr:rowOff>133200</xdr:rowOff>
    </xdr:from>
    <xdr:to>
      <xdr:col>14</xdr:col>
      <xdr:colOff>61560</xdr:colOff>
      <xdr:row>14</xdr:row>
      <xdr:rowOff>190080</xdr:rowOff>
    </xdr:to>
    <xdr:sp macro="" textlink="">
      <xdr:nvSpPr>
        <xdr:cNvPr id="9" name="Shape 10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9080" y="2971800"/>
          <a:ext cx="146664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UNIDADE DE LOTAÇÃO 2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28</xdr:col>
      <xdr:colOff>66600</xdr:colOff>
      <xdr:row>13</xdr:row>
      <xdr:rowOff>104760</xdr:rowOff>
    </xdr:from>
    <xdr:to>
      <xdr:col>33</xdr:col>
      <xdr:colOff>28080</xdr:colOff>
      <xdr:row>14</xdr:row>
      <xdr:rowOff>161640</xdr:rowOff>
    </xdr:to>
    <xdr:sp macro="" textlink="">
      <xdr:nvSpPr>
        <xdr:cNvPr id="10" name="Shape 1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3021120" y="2943360"/>
          <a:ext cx="54252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DRES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40</xdr:col>
      <xdr:colOff>66600</xdr:colOff>
      <xdr:row>13</xdr:row>
      <xdr:rowOff>114480</xdr:rowOff>
    </xdr:from>
    <xdr:to>
      <xdr:col>50</xdr:col>
      <xdr:colOff>48600</xdr:colOff>
      <xdr:row>14</xdr:row>
      <xdr:rowOff>123840</xdr:rowOff>
    </xdr:to>
    <xdr:sp macro="" textlink="">
      <xdr:nvSpPr>
        <xdr:cNvPr id="11" name="Shape 1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4396680" y="2953080"/>
          <a:ext cx="1076040" cy="1900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CARGA HORÁRIA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55</xdr:col>
      <xdr:colOff>9360</xdr:colOff>
      <xdr:row>13</xdr:row>
      <xdr:rowOff>104760</xdr:rowOff>
    </xdr:from>
    <xdr:to>
      <xdr:col>64</xdr:col>
      <xdr:colOff>115560</xdr:colOff>
      <xdr:row>14</xdr:row>
      <xdr:rowOff>161640</xdr:rowOff>
    </xdr:to>
    <xdr:sp macro="" textlink="">
      <xdr:nvSpPr>
        <xdr:cNvPr id="12" name="Shape 1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6014520" y="2943360"/>
          <a:ext cx="114264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CLASSIFICAÇÃO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19080</xdr:colOff>
      <xdr:row>30</xdr:row>
      <xdr:rowOff>247680</xdr:rowOff>
    </xdr:from>
    <xdr:to>
      <xdr:col>14</xdr:col>
      <xdr:colOff>109080</xdr:colOff>
      <xdr:row>32</xdr:row>
      <xdr:rowOff>171000</xdr:rowOff>
    </xdr:to>
    <xdr:sp macro="" textlink="">
      <xdr:nvSpPr>
        <xdr:cNvPr id="13" name="Shape 14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19080" y="5791320"/>
          <a:ext cx="151416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UNIDADE DE LOTAÇÃO 1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28</xdr:col>
      <xdr:colOff>66600</xdr:colOff>
      <xdr:row>30</xdr:row>
      <xdr:rowOff>237960</xdr:rowOff>
    </xdr:from>
    <xdr:to>
      <xdr:col>32</xdr:col>
      <xdr:colOff>96480</xdr:colOff>
      <xdr:row>32</xdr:row>
      <xdr:rowOff>161280</xdr:rowOff>
    </xdr:to>
    <xdr:sp macro="" textlink="">
      <xdr:nvSpPr>
        <xdr:cNvPr id="14" name="Shape 15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3021120" y="5781600"/>
          <a:ext cx="49500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DRES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40</xdr:col>
      <xdr:colOff>57240</xdr:colOff>
      <xdr:row>30</xdr:row>
      <xdr:rowOff>237960</xdr:rowOff>
    </xdr:from>
    <xdr:to>
      <xdr:col>50</xdr:col>
      <xdr:colOff>77400</xdr:colOff>
      <xdr:row>32</xdr:row>
      <xdr:rowOff>161280</xdr:rowOff>
    </xdr:to>
    <xdr:sp macro="" textlink="">
      <xdr:nvSpPr>
        <xdr:cNvPr id="15" name="Shape 16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4387320" y="5781600"/>
          <a:ext cx="111420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CARGA HORÁRIA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55</xdr:col>
      <xdr:colOff>28440</xdr:colOff>
      <xdr:row>31</xdr:row>
      <xdr:rowOff>0</xdr:rowOff>
    </xdr:from>
    <xdr:to>
      <xdr:col>64</xdr:col>
      <xdr:colOff>68040</xdr:colOff>
      <xdr:row>32</xdr:row>
      <xdr:rowOff>180360</xdr:rowOff>
    </xdr:to>
    <xdr:sp macro="" textlink="">
      <xdr:nvSpPr>
        <xdr:cNvPr id="16" name="Shape 17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6033600" y="5800680"/>
          <a:ext cx="107604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Times New Roman"/>
            </a:rPr>
            <a:t>CLASSIFICAÇÃO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9360</xdr:colOff>
      <xdr:row>46</xdr:row>
      <xdr:rowOff>181080</xdr:rowOff>
    </xdr:from>
    <xdr:to>
      <xdr:col>14</xdr:col>
      <xdr:colOff>80280</xdr:colOff>
      <xdr:row>47</xdr:row>
      <xdr:rowOff>190440</xdr:rowOff>
    </xdr:to>
    <xdr:sp macro="" textlink="">
      <xdr:nvSpPr>
        <xdr:cNvPr id="17" name="Shape 18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9360" y="8448840"/>
          <a:ext cx="1495080" cy="247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Calibri"/>
              <a:ea typeface="Calibri"/>
            </a:rPr>
            <a:t>UNIDADE DE LOTAÇÃO 2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28</xdr:col>
      <xdr:colOff>57240</xdr:colOff>
      <xdr:row>46</xdr:row>
      <xdr:rowOff>152280</xdr:rowOff>
    </xdr:from>
    <xdr:to>
      <xdr:col>33</xdr:col>
      <xdr:colOff>18720</xdr:colOff>
      <xdr:row>47</xdr:row>
      <xdr:rowOff>161640</xdr:rowOff>
    </xdr:to>
    <xdr:sp macro="" textlink="">
      <xdr:nvSpPr>
        <xdr:cNvPr id="18" name="Shape 19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3011760" y="8420040"/>
          <a:ext cx="542520" cy="247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Calibri"/>
              <a:ea typeface="Calibri"/>
            </a:rPr>
            <a:t>DRES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40</xdr:col>
      <xdr:colOff>76320</xdr:colOff>
      <xdr:row>46</xdr:row>
      <xdr:rowOff>171360</xdr:rowOff>
    </xdr:from>
    <xdr:to>
      <xdr:col>50</xdr:col>
      <xdr:colOff>86760</xdr:colOff>
      <xdr:row>47</xdr:row>
      <xdr:rowOff>171000</xdr:rowOff>
    </xdr:to>
    <xdr:sp macro="" textlink="">
      <xdr:nvSpPr>
        <xdr:cNvPr id="19" name="Shape 20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4406400" y="8439120"/>
          <a:ext cx="1104480" cy="2376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Calibri"/>
              <a:ea typeface="Calibri"/>
            </a:rPr>
            <a:t>CARGA</a:t>
          </a:r>
          <a:r>
            <a:rPr lang="en-US" sz="900" b="1" strike="noStrike" spc="-1">
              <a:latin typeface="Calibri"/>
              <a:ea typeface="Calibri"/>
            </a:rPr>
            <a:t> </a:t>
          </a:r>
          <a:r>
            <a:rPr lang="en-US" sz="800" b="1" strike="noStrike" spc="-1">
              <a:latin typeface="Calibri"/>
              <a:ea typeface="Calibri"/>
            </a:rPr>
            <a:t>HORÁRIA</a:t>
          </a:r>
          <a:endParaRPr lang="pt-BR" sz="800" b="0" strike="noStrike" spc="-1">
            <a:latin typeface="Times New Roman"/>
          </a:endParaRPr>
        </a:p>
      </xdr:txBody>
    </xdr:sp>
    <xdr:clientData/>
  </xdr:twoCellAnchor>
  <xdr:twoCellAnchor editAs="oneCell">
    <xdr:from>
      <xdr:col>55</xdr:col>
      <xdr:colOff>19080</xdr:colOff>
      <xdr:row>46</xdr:row>
      <xdr:rowOff>171360</xdr:rowOff>
    </xdr:from>
    <xdr:to>
      <xdr:col>64</xdr:col>
      <xdr:colOff>77760</xdr:colOff>
      <xdr:row>47</xdr:row>
      <xdr:rowOff>180720</xdr:rowOff>
    </xdr:to>
    <xdr:sp macro="" textlink="">
      <xdr:nvSpPr>
        <xdr:cNvPr id="20" name="Shape 2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6024240" y="8439120"/>
          <a:ext cx="1095120" cy="2473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tIns="182880" bIns="18288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en-US" sz="800" b="1" strike="noStrike" spc="-1">
              <a:latin typeface="Calibri"/>
              <a:ea typeface="Calibri"/>
            </a:rPr>
            <a:t>CLASSIFICAÇÃO</a:t>
          </a:r>
          <a:endParaRPr lang="pt-BR" sz="8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3"/>
  <sheetViews>
    <sheetView showGridLines="0" tabSelected="1" zoomScaleNormal="100" workbookViewId="0">
      <selection activeCell="B2" sqref="B2:F2"/>
    </sheetView>
  </sheetViews>
  <sheetFormatPr defaultColWidth="8.59765625" defaultRowHeight="13.8" x14ac:dyDescent="0.25"/>
  <cols>
    <col min="1" max="1" width="28.8984375" customWidth="1"/>
    <col min="2" max="7" width="17.5" customWidth="1"/>
  </cols>
  <sheetData>
    <row r="1" spans="1:9" ht="18" x14ac:dyDescent="0.25">
      <c r="A1" s="179" t="s">
        <v>0</v>
      </c>
      <c r="B1" s="179"/>
      <c r="C1" s="179"/>
      <c r="D1" s="179"/>
      <c r="E1" s="179"/>
      <c r="F1" s="179"/>
      <c r="G1" s="1"/>
      <c r="H1" s="2"/>
      <c r="I1" s="3" t="s">
        <v>1</v>
      </c>
    </row>
    <row r="2" spans="1:9" ht="15.6" x14ac:dyDescent="0.25">
      <c r="A2" s="4" t="s">
        <v>2</v>
      </c>
      <c r="B2" s="180"/>
      <c r="C2" s="180"/>
      <c r="D2" s="180"/>
      <c r="E2" s="180"/>
      <c r="F2" s="180"/>
      <c r="H2" s="5"/>
      <c r="I2" s="3" t="s">
        <v>3</v>
      </c>
    </row>
    <row r="3" spans="1:9" ht="15.6" x14ac:dyDescent="0.25">
      <c r="A3" s="4" t="s">
        <v>4</v>
      </c>
      <c r="B3" s="181" t="str">
        <f>IFERROR(IF($B$2 &gt; 0,VLOOKUP($B$2,BC!$A:$O, 2, 0),""),"Matrícula não localizada")</f>
        <v/>
      </c>
      <c r="C3" s="181"/>
      <c r="D3" s="181"/>
      <c r="E3" s="181"/>
      <c r="F3" s="181"/>
      <c r="H3" s="6"/>
      <c r="I3" s="3" t="s">
        <v>5</v>
      </c>
    </row>
    <row r="4" spans="1:9" ht="15.6" x14ac:dyDescent="0.25">
      <c r="A4" s="4" t="s">
        <v>6</v>
      </c>
      <c r="B4" s="181" t="str">
        <f>IF(B2="","",IFERROR(IF($B$2 &gt; 0,VLOOKUP($B$2,BC!$A:$O,4,0),""),"Matrícula não localizada")&amp;" / "&amp;IFERROR(IF($B$2&gt;0,VLOOKUP($B$2,BC!$A:$O,5,0),""),""))</f>
        <v/>
      </c>
      <c r="C4" s="181"/>
      <c r="D4" s="181"/>
      <c r="E4" s="181"/>
      <c r="F4" s="181"/>
    </row>
    <row r="6" spans="1:9" ht="18" x14ac:dyDescent="0.25">
      <c r="A6" s="179" t="s">
        <v>7</v>
      </c>
      <c r="B6" s="179"/>
      <c r="C6" s="179"/>
      <c r="D6" s="179"/>
      <c r="E6" s="179"/>
      <c r="F6" s="179"/>
    </row>
    <row r="7" spans="1:9" ht="15.6" x14ac:dyDescent="0.25">
      <c r="A7" s="4" t="s">
        <v>8</v>
      </c>
      <c r="B7" s="181" t="str">
        <f>IFERROR(IF(PREENCHIMENTO!B2&gt;0,VLOOKUP(PREENCHIMENTO!B2,BC!$A:$L,12,0),""),"Matrícula não localizada")</f>
        <v/>
      </c>
      <c r="C7" s="181"/>
      <c r="D7" s="181"/>
      <c r="E7" s="181"/>
      <c r="F7" s="181"/>
    </row>
    <row r="8" spans="1:9" ht="15.6" x14ac:dyDescent="0.25">
      <c r="A8" s="4" t="s">
        <v>9</v>
      </c>
      <c r="B8" s="181" t="str">
        <f>IFERROR(IF(PREENCHIMENTO!B2&gt;0,VLOOKUP(PREENCHIMENTO!B2,BC!$A:$O,15,0),""),"Matrícula não localizada")</f>
        <v/>
      </c>
      <c r="C8" s="181"/>
      <c r="D8" s="181"/>
      <c r="E8" s="181"/>
      <c r="F8" s="181"/>
    </row>
    <row r="9" spans="1:9" ht="15.6" x14ac:dyDescent="0.25">
      <c r="A9" s="4" t="s">
        <v>10</v>
      </c>
      <c r="B9" s="182"/>
      <c r="C9" s="182"/>
      <c r="D9" s="182"/>
      <c r="E9" s="182"/>
      <c r="F9" s="182"/>
    </row>
    <row r="10" spans="1:9" ht="15.6" x14ac:dyDescent="0.25">
      <c r="A10" s="4" t="s">
        <v>11</v>
      </c>
      <c r="B10" s="181" t="str">
        <f>IFERROR(IF(PREENCHIMENTO!B2&gt;0,VLOOKUP(PREENCHIMENTO!B2,BC!A:O,13,0),""),"Unidade não localizada")</f>
        <v/>
      </c>
      <c r="C10" s="181"/>
      <c r="D10" s="181"/>
      <c r="E10" s="181"/>
      <c r="F10" s="181"/>
    </row>
    <row r="11" spans="1:9" ht="15.6" x14ac:dyDescent="0.25">
      <c r="A11" s="4" t="s">
        <v>12</v>
      </c>
      <c r="B11" s="181" t="str">
        <f>IFERROR(IF(PREENCHIMENTO!B2 &gt; 0,VLOOKUP(PREENCHIMENTO!B2,BC!A:O,14,0),""),"Unidade não localizada")</f>
        <v/>
      </c>
      <c r="C11" s="181"/>
      <c r="D11" s="181"/>
      <c r="E11" s="181"/>
      <c r="F11" s="181"/>
    </row>
    <row r="12" spans="1:9" ht="15.6" x14ac:dyDescent="0.25">
      <c r="A12" s="4" t="s">
        <v>13</v>
      </c>
      <c r="B12" s="183" t="str">
        <f>IFERROR(IF(PREENCHIMENTO!B2&gt;0,VLOOKUP(PREENCHIMENTO!B2,BC!A:K,7,0),""),"Matrícula não localizada")</f>
        <v/>
      </c>
      <c r="C12" s="183"/>
      <c r="D12" s="183"/>
      <c r="E12" s="183"/>
      <c r="F12" s="183"/>
    </row>
    <row r="13" spans="1:9" ht="15.6" x14ac:dyDescent="0.25">
      <c r="A13" s="4" t="s">
        <v>14</v>
      </c>
      <c r="B13" s="184"/>
      <c r="C13" s="184"/>
      <c r="D13" s="184"/>
      <c r="E13" s="184"/>
      <c r="F13" s="184"/>
    </row>
    <row r="14" spans="1:9" ht="15.6" x14ac:dyDescent="0.25">
      <c r="A14" s="4" t="s">
        <v>15</v>
      </c>
      <c r="B14" s="182"/>
      <c r="C14" s="182"/>
      <c r="D14" s="182"/>
      <c r="E14" s="182"/>
      <c r="F14" s="182"/>
    </row>
    <row r="15" spans="1:9" ht="15.6" x14ac:dyDescent="0.25">
      <c r="A15" s="4" t="s">
        <v>16</v>
      </c>
      <c r="B15" s="182"/>
      <c r="C15" s="182"/>
      <c r="D15" s="182"/>
      <c r="E15" s="182"/>
      <c r="F15" s="182"/>
    </row>
    <row r="16" spans="1:9" ht="15.6" x14ac:dyDescent="0.25">
      <c r="A16" s="4" t="s">
        <v>17</v>
      </c>
      <c r="B16" s="182"/>
      <c r="C16" s="182"/>
      <c r="D16" s="182"/>
      <c r="E16" s="182"/>
      <c r="F16" s="182"/>
    </row>
    <row r="17" spans="1:6" ht="15.6" x14ac:dyDescent="0.25">
      <c r="A17" s="4" t="s">
        <v>18</v>
      </c>
      <c r="B17" s="182"/>
      <c r="C17" s="182"/>
      <c r="D17" s="182"/>
      <c r="E17" s="182"/>
      <c r="F17" s="182"/>
    </row>
    <row r="18" spans="1:6" ht="15.6" x14ac:dyDescent="0.25">
      <c r="A18" s="7" t="s">
        <v>19</v>
      </c>
      <c r="B18" s="180"/>
      <c r="C18" s="180"/>
      <c r="D18" s="180"/>
      <c r="E18" s="180"/>
      <c r="F18" s="180"/>
    </row>
    <row r="19" spans="1:6" ht="15.6" x14ac:dyDescent="0.25">
      <c r="A19" s="4" t="s">
        <v>20</v>
      </c>
      <c r="B19" s="180"/>
      <c r="C19" s="180"/>
      <c r="D19" s="180"/>
      <c r="E19" s="180"/>
      <c r="F19" s="180"/>
    </row>
    <row r="21" spans="1:6" ht="18" x14ac:dyDescent="0.25">
      <c r="A21" s="179" t="s">
        <v>21</v>
      </c>
      <c r="B21" s="179"/>
      <c r="C21" s="179"/>
      <c r="D21" s="179"/>
      <c r="E21" s="179"/>
      <c r="F21" s="179"/>
    </row>
    <row r="22" spans="1:6" ht="15.6" x14ac:dyDescent="0.25">
      <c r="A22" s="4" t="s">
        <v>8</v>
      </c>
      <c r="B22" s="182"/>
      <c r="C22" s="182"/>
      <c r="D22" s="182"/>
      <c r="E22" s="182"/>
      <c r="F22" s="182"/>
    </row>
    <row r="23" spans="1:6" ht="15.6" x14ac:dyDescent="0.25">
      <c r="A23" s="4" t="s">
        <v>9</v>
      </c>
      <c r="B23" s="182"/>
      <c r="C23" s="182"/>
      <c r="D23" s="182"/>
      <c r="E23" s="182"/>
      <c r="F23" s="182"/>
    </row>
    <row r="24" spans="1:6" ht="15.6" x14ac:dyDescent="0.25">
      <c r="A24" s="4" t="s">
        <v>10</v>
      </c>
      <c r="B24" s="182"/>
      <c r="C24" s="182"/>
      <c r="D24" s="182"/>
      <c r="E24" s="182"/>
      <c r="F24" s="182"/>
    </row>
    <row r="25" spans="1:6" ht="15.6" x14ac:dyDescent="0.25">
      <c r="A25" s="4" t="s">
        <v>11</v>
      </c>
      <c r="B25" s="181" t="str">
        <f>IF(B23="","",IFERROR(VLOOKUP(B22&amp;" - "&amp;B23,'CADASTRO UNIDADES'!Q:S,2,FALSE()),"Unidade não localizada"))</f>
        <v/>
      </c>
      <c r="C25" s="181"/>
      <c r="D25" s="181"/>
      <c r="E25" s="181"/>
      <c r="F25" s="181"/>
    </row>
    <row r="26" spans="1:6" ht="15.6" x14ac:dyDescent="0.25">
      <c r="A26" s="4" t="s">
        <v>12</v>
      </c>
      <c r="B26" s="181" t="str">
        <f>IF(B23="","",IFERROR(VLOOKUP(B22&amp;" - "&amp;B23,'CADASTRO UNIDADES'!Q:S,3,FALSE()),"Unidade não localizada"))</f>
        <v/>
      </c>
      <c r="C26" s="181"/>
      <c r="D26" s="181"/>
      <c r="E26" s="181"/>
      <c r="F26" s="181"/>
    </row>
    <row r="27" spans="1:6" ht="15.6" x14ac:dyDescent="0.25">
      <c r="A27" s="4" t="s">
        <v>13</v>
      </c>
      <c r="B27" s="184"/>
      <c r="C27" s="184"/>
      <c r="D27" s="184"/>
      <c r="E27" s="184"/>
      <c r="F27" s="184"/>
    </row>
    <row r="28" spans="1:6" ht="15.6" x14ac:dyDescent="0.25">
      <c r="A28" s="4" t="s">
        <v>14</v>
      </c>
      <c r="B28" s="184"/>
      <c r="C28" s="184"/>
      <c r="D28" s="184"/>
      <c r="E28" s="184"/>
      <c r="F28" s="184"/>
    </row>
    <row r="29" spans="1:6" ht="15.6" x14ac:dyDescent="0.25">
      <c r="A29" s="4" t="s">
        <v>15</v>
      </c>
      <c r="B29" s="182"/>
      <c r="C29" s="182"/>
      <c r="D29" s="182"/>
      <c r="E29" s="182"/>
      <c r="F29" s="182"/>
    </row>
    <row r="30" spans="1:6" ht="15.6" x14ac:dyDescent="0.25">
      <c r="A30" s="4" t="s">
        <v>16</v>
      </c>
      <c r="B30" s="182"/>
      <c r="C30" s="182"/>
      <c r="D30" s="182"/>
      <c r="E30" s="182"/>
      <c r="F30" s="182"/>
    </row>
    <row r="31" spans="1:6" ht="15.6" x14ac:dyDescent="0.25">
      <c r="A31" s="4" t="s">
        <v>17</v>
      </c>
      <c r="B31" s="182"/>
      <c r="C31" s="182"/>
      <c r="D31" s="182"/>
      <c r="E31" s="182"/>
      <c r="F31" s="182"/>
    </row>
    <row r="32" spans="1:6" ht="15.6" x14ac:dyDescent="0.25">
      <c r="A32" s="4" t="s">
        <v>18</v>
      </c>
      <c r="B32" s="182"/>
      <c r="C32" s="182"/>
      <c r="D32" s="182"/>
      <c r="E32" s="182"/>
      <c r="F32" s="182"/>
    </row>
    <row r="33" spans="1:6" ht="15.6" x14ac:dyDescent="0.25">
      <c r="A33" s="4" t="s">
        <v>19</v>
      </c>
      <c r="B33" s="180"/>
      <c r="C33" s="180"/>
      <c r="D33" s="180"/>
      <c r="E33" s="180"/>
      <c r="F33" s="180"/>
    </row>
    <row r="34" spans="1:6" ht="15.6" x14ac:dyDescent="0.25">
      <c r="A34" s="4" t="s">
        <v>20</v>
      </c>
      <c r="B34" s="180"/>
      <c r="C34" s="180"/>
      <c r="D34" s="180"/>
      <c r="E34" s="180"/>
      <c r="F34" s="180"/>
    </row>
    <row r="36" spans="1:6" ht="18" x14ac:dyDescent="0.25">
      <c r="A36" s="179" t="s">
        <v>22</v>
      </c>
      <c r="B36" s="179"/>
      <c r="C36" s="179"/>
      <c r="D36" s="179"/>
      <c r="E36" s="179"/>
      <c r="F36" s="179"/>
    </row>
    <row r="37" spans="1:6" ht="15.6" x14ac:dyDescent="0.25">
      <c r="A37" s="4" t="s">
        <v>23</v>
      </c>
      <c r="B37" s="8"/>
      <c r="C37" s="8"/>
      <c r="D37" s="8"/>
      <c r="E37" s="8"/>
      <c r="F37" s="8"/>
    </row>
    <row r="39" spans="1:6" ht="18" x14ac:dyDescent="0.25">
      <c r="A39" s="179" t="s">
        <v>24</v>
      </c>
      <c r="B39" s="179"/>
      <c r="C39" s="179"/>
      <c r="D39" s="179"/>
      <c r="E39" s="179"/>
      <c r="F39" s="179"/>
    </row>
    <row r="40" spans="1:6" ht="15.6" x14ac:dyDescent="0.25">
      <c r="A40" s="4" t="s">
        <v>8</v>
      </c>
      <c r="B40" s="182"/>
      <c r="C40" s="182"/>
      <c r="D40" s="182"/>
      <c r="E40" s="182"/>
      <c r="F40" s="182"/>
    </row>
    <row r="41" spans="1:6" ht="15.6" x14ac:dyDescent="0.25">
      <c r="A41" s="4" t="s">
        <v>9</v>
      </c>
      <c r="B41" s="182"/>
      <c r="C41" s="182"/>
      <c r="D41" s="182"/>
      <c r="E41" s="182"/>
      <c r="F41" s="182"/>
    </row>
    <row r="42" spans="1:6" ht="15.6" x14ac:dyDescent="0.25">
      <c r="A42" s="4" t="s">
        <v>10</v>
      </c>
      <c r="B42" s="182"/>
      <c r="C42" s="182"/>
      <c r="D42" s="182"/>
      <c r="E42" s="182"/>
      <c r="F42" s="182"/>
    </row>
    <row r="43" spans="1:6" ht="15.6" x14ac:dyDescent="0.25">
      <c r="A43" s="4" t="s">
        <v>11</v>
      </c>
      <c r="B43" s="181" t="str">
        <f>IF(B41="","",IFERROR(VLOOKUP(B40&amp;" - "&amp;B41,'CADASTRO UNIDADES'!Q:S,2,FALSE()),"Unidade não localizada"))</f>
        <v/>
      </c>
      <c r="C43" s="181"/>
      <c r="D43" s="181"/>
      <c r="E43" s="181"/>
      <c r="F43" s="181"/>
    </row>
    <row r="44" spans="1:6" ht="15.6" x14ac:dyDescent="0.25">
      <c r="A44" s="4" t="s">
        <v>12</v>
      </c>
      <c r="B44" s="181" t="str">
        <f>IF(B41="","",IFERROR(VLOOKUP(B40&amp;" - "&amp;B41,'CADASTRO UNIDADES'!Q:S,3,FALSE()),"Unidade não localizada"))</f>
        <v/>
      </c>
      <c r="C44" s="181"/>
      <c r="D44" s="181"/>
      <c r="E44" s="181"/>
      <c r="F44" s="181"/>
    </row>
    <row r="45" spans="1:6" ht="15.6" x14ac:dyDescent="0.25">
      <c r="A45" s="4" t="s">
        <v>15</v>
      </c>
      <c r="B45" s="182"/>
      <c r="C45" s="182"/>
      <c r="D45" s="182"/>
      <c r="E45" s="182"/>
      <c r="F45" s="182"/>
    </row>
    <row r="46" spans="1:6" ht="15.6" x14ac:dyDescent="0.25">
      <c r="A46" s="4" t="s">
        <v>16</v>
      </c>
      <c r="B46" s="182"/>
      <c r="C46" s="182"/>
      <c r="D46" s="182"/>
      <c r="E46" s="182"/>
      <c r="F46" s="182"/>
    </row>
    <row r="47" spans="1:6" ht="15.6" x14ac:dyDescent="0.25">
      <c r="A47" s="4" t="s">
        <v>17</v>
      </c>
      <c r="B47" s="182"/>
      <c r="C47" s="182"/>
      <c r="D47" s="182"/>
      <c r="E47" s="182"/>
      <c r="F47" s="182"/>
    </row>
    <row r="48" spans="1:6" ht="15.6" x14ac:dyDescent="0.25">
      <c r="A48" s="4" t="s">
        <v>18</v>
      </c>
      <c r="B48" s="182"/>
      <c r="C48" s="182"/>
      <c r="D48" s="182"/>
      <c r="E48" s="182"/>
      <c r="F48" s="182"/>
    </row>
    <row r="49" spans="1:6" ht="15.6" x14ac:dyDescent="0.25">
      <c r="A49" s="4" t="s">
        <v>19</v>
      </c>
      <c r="B49" s="180"/>
      <c r="C49" s="180"/>
      <c r="D49" s="180"/>
      <c r="E49" s="180"/>
      <c r="F49" s="180"/>
    </row>
    <row r="50" spans="1:6" ht="15.6" x14ac:dyDescent="0.25">
      <c r="A50" s="4" t="s">
        <v>20</v>
      </c>
      <c r="B50" s="180"/>
      <c r="C50" s="180"/>
      <c r="D50" s="180"/>
      <c r="E50" s="180"/>
      <c r="F50" s="180"/>
    </row>
    <row r="52" spans="1:6" ht="37.5" customHeight="1" x14ac:dyDescent="0.25">
      <c r="A52" s="185" t="s">
        <v>25</v>
      </c>
      <c r="B52" s="185"/>
      <c r="C52" s="185"/>
      <c r="D52" s="185"/>
      <c r="E52" s="185"/>
      <c r="F52" s="185"/>
    </row>
    <row r="53" spans="1:6" ht="15.6" x14ac:dyDescent="0.25">
      <c r="A53" s="4" t="s">
        <v>8</v>
      </c>
      <c r="B53" s="182"/>
      <c r="C53" s="182"/>
      <c r="D53" s="182"/>
      <c r="E53" s="182"/>
      <c r="F53" s="182"/>
    </row>
    <row r="54" spans="1:6" ht="15.6" x14ac:dyDescent="0.25">
      <c r="A54" s="4" t="s">
        <v>9</v>
      </c>
      <c r="B54" s="182"/>
      <c r="C54" s="182"/>
      <c r="D54" s="182"/>
      <c r="E54" s="182"/>
      <c r="F54" s="182"/>
    </row>
    <row r="55" spans="1:6" ht="15.6" x14ac:dyDescent="0.25">
      <c r="A55" s="4" t="s">
        <v>10</v>
      </c>
      <c r="B55" s="182"/>
      <c r="C55" s="182"/>
      <c r="D55" s="182"/>
      <c r="E55" s="182"/>
      <c r="F55" s="182"/>
    </row>
    <row r="56" spans="1:6" ht="15.6" x14ac:dyDescent="0.25">
      <c r="A56" s="4" t="s">
        <v>11</v>
      </c>
      <c r="B56" s="181" t="str">
        <f>IF(B54="","",IFERROR(VLOOKUP(B53&amp;" - "&amp;B54,'CADASTRO UNIDADES'!Q:S,2,FALSE()),"Unidade não localizada"))</f>
        <v/>
      </c>
      <c r="C56" s="181"/>
      <c r="D56" s="181"/>
      <c r="E56" s="181"/>
      <c r="F56" s="181"/>
    </row>
    <row r="57" spans="1:6" ht="15.6" x14ac:dyDescent="0.25">
      <c r="A57" s="4" t="s">
        <v>12</v>
      </c>
      <c r="B57" s="181" t="str">
        <f>IF(B54="","",IFERROR(VLOOKUP(B53&amp;" - "&amp;B54,'CADASTRO UNIDADES'!Q:S,3,FALSE()),"Unidade não localizada"))</f>
        <v/>
      </c>
      <c r="C57" s="181"/>
      <c r="D57" s="181"/>
      <c r="E57" s="181"/>
      <c r="F57" s="181"/>
    </row>
    <row r="58" spans="1:6" ht="15.6" x14ac:dyDescent="0.25">
      <c r="A58" s="4" t="s">
        <v>15</v>
      </c>
      <c r="B58" s="182"/>
      <c r="C58" s="182"/>
      <c r="D58" s="182"/>
      <c r="E58" s="182"/>
      <c r="F58" s="182"/>
    </row>
    <row r="59" spans="1:6" ht="15.6" x14ac:dyDescent="0.25">
      <c r="A59" s="4" t="s">
        <v>16</v>
      </c>
      <c r="B59" s="182"/>
      <c r="C59" s="182"/>
      <c r="D59" s="182"/>
      <c r="E59" s="182"/>
      <c r="F59" s="182"/>
    </row>
    <row r="60" spans="1:6" ht="15.6" x14ac:dyDescent="0.25">
      <c r="A60" s="4" t="s">
        <v>17</v>
      </c>
      <c r="B60" s="182"/>
      <c r="C60" s="182"/>
      <c r="D60" s="182"/>
      <c r="E60" s="182"/>
      <c r="F60" s="182"/>
    </row>
    <row r="61" spans="1:6" ht="15.6" x14ac:dyDescent="0.25">
      <c r="A61" s="4" t="s">
        <v>18</v>
      </c>
      <c r="B61" s="182"/>
      <c r="C61" s="182"/>
      <c r="D61" s="182"/>
      <c r="E61" s="182"/>
      <c r="F61" s="182"/>
    </row>
    <row r="62" spans="1:6" ht="15.6" x14ac:dyDescent="0.25">
      <c r="A62" s="4" t="s">
        <v>19</v>
      </c>
      <c r="B62" s="180"/>
      <c r="C62" s="180"/>
      <c r="D62" s="180"/>
      <c r="E62" s="180"/>
      <c r="F62" s="180"/>
    </row>
    <row r="63" spans="1:6" ht="15.6" x14ac:dyDescent="0.25">
      <c r="A63" s="4" t="s">
        <v>20</v>
      </c>
      <c r="B63" s="180"/>
      <c r="C63" s="180"/>
      <c r="D63" s="180"/>
      <c r="E63" s="180"/>
      <c r="F63" s="180"/>
    </row>
  </sheetData>
  <sheetProtection algorithmName="SHA-512" hashValue="SQYkaSzS9JnFEWRclITYYDs67ZxZ8i97tUWGie0gOcG3Y15Jk/rQaMhploJ6W6aD4CwGTiq+/gtf1H/QBcZh3A==" saltValue="7IKXy7QAdkU0vnJB59+fQg==" spinCount="100000" sheet="1" objects="1" scenarios="1" selectLockedCells="1"/>
  <mergeCells count="57">
    <mergeCell ref="B62:F62"/>
    <mergeCell ref="B63:F63"/>
    <mergeCell ref="B57:F57"/>
    <mergeCell ref="B58:F58"/>
    <mergeCell ref="B59:F59"/>
    <mergeCell ref="B60:F60"/>
    <mergeCell ref="B61:F61"/>
    <mergeCell ref="A52:F52"/>
    <mergeCell ref="B53:F53"/>
    <mergeCell ref="B54:F54"/>
    <mergeCell ref="B55:F55"/>
    <mergeCell ref="B56:F56"/>
    <mergeCell ref="B46:F46"/>
    <mergeCell ref="B47:F47"/>
    <mergeCell ref="B48:F48"/>
    <mergeCell ref="B49:F49"/>
    <mergeCell ref="B50:F50"/>
    <mergeCell ref="B41:F41"/>
    <mergeCell ref="B42:F42"/>
    <mergeCell ref="B43:F43"/>
    <mergeCell ref="B44:F44"/>
    <mergeCell ref="B45:F45"/>
    <mergeCell ref="B33:F33"/>
    <mergeCell ref="B34:F34"/>
    <mergeCell ref="A36:F36"/>
    <mergeCell ref="A39:F39"/>
    <mergeCell ref="B40:F40"/>
    <mergeCell ref="B28:F28"/>
    <mergeCell ref="B29:F29"/>
    <mergeCell ref="B30:F30"/>
    <mergeCell ref="B31:F31"/>
    <mergeCell ref="B32:F32"/>
    <mergeCell ref="B23:F23"/>
    <mergeCell ref="B24:F24"/>
    <mergeCell ref="B25:F25"/>
    <mergeCell ref="B26:F26"/>
    <mergeCell ref="B27:F27"/>
    <mergeCell ref="B17:F17"/>
    <mergeCell ref="B18:F18"/>
    <mergeCell ref="B19:F19"/>
    <mergeCell ref="A21:F21"/>
    <mergeCell ref="B22:F22"/>
    <mergeCell ref="B12:F12"/>
    <mergeCell ref="B13:F13"/>
    <mergeCell ref="B14:F14"/>
    <mergeCell ref="B15:F15"/>
    <mergeCell ref="B16:F16"/>
    <mergeCell ref="B7:F7"/>
    <mergeCell ref="B8:F8"/>
    <mergeCell ref="B9:F9"/>
    <mergeCell ref="B10:F10"/>
    <mergeCell ref="B11:F11"/>
    <mergeCell ref="A1:F1"/>
    <mergeCell ref="B2:F2"/>
    <mergeCell ref="B3:F3"/>
    <mergeCell ref="B4:F4"/>
    <mergeCell ref="A6:F6"/>
  </mergeCells>
  <dataValidations count="6">
    <dataValidation type="list" allowBlank="1" showInputMessage="1" showErrorMessage="1" sqref="B9 B24 B42 B55" xr:uid="{00000000-0002-0000-0000-000000000000}">
      <formula1>"12hrs semanais,20hrs semanais,24hrs semanais,30hrs semanais,40hrs semanais"</formula1>
      <formula2>0</formula2>
    </dataValidation>
    <dataValidation type="list" allowBlank="1" showInputMessage="1" showErrorMessage="1" sqref="B16:B17 B31:B32 B47:B48 B60:B61" xr:uid="{00000000-0002-0000-0000-000001000000}">
      <formula1>"Semanal,Plantão,Ferista"</formula1>
      <formula2>0</formula2>
    </dataValidation>
    <dataValidation type="list" allowBlank="1" showInputMessage="1" showErrorMessage="1" sqref="B15 B30 B46 B59" xr:uid="{00000000-0002-0000-0000-000002000000}">
      <formula1>"1,2,3,4,5,6,7,8,9,10,Não se Aplica"</formula1>
      <formula2>0</formula2>
    </dataValidation>
    <dataValidation type="list" allowBlank="1" showInputMessage="1" showErrorMessage="1" sqref="B14 B29 B45 B58" xr:uid="{00000000-0002-0000-0000-000003000000}">
      <formula1>"Básica,Apoio,Saúde Bucal,Nasf,Não se Aplica"</formula1>
      <formula2>0</formula2>
    </dataValidation>
    <dataValidation type="list" allowBlank="1" showInputMessage="1" showErrorMessage="1" sqref="B23 B41 B54" xr:uid="{00000000-0002-0000-0000-000004000000}">
      <formula1>INDIRECT(B22)</formula1>
      <formula2>0</formula2>
    </dataValidation>
    <dataValidation type="list" allowBlank="1" showInputMessage="1" showErrorMessage="1" sqref="B37:F37" xr:uid="{00000000-0002-0000-0000-000005000000}">
      <formula1>"Prorrogação,Lotação,Carga Horária,Plantão,Equipe"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6000000}">
          <x14:formula1>
            <xm:f>'CADASTRO UNIDADES'!$F$1:$O$1</xm:f>
          </x14:formula1>
          <x14:formula2>
            <xm:f>0</xm:f>
          </x14:formula2>
          <xm:sqref>B22 B40 B53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76"/>
  <sheetViews>
    <sheetView topLeftCell="A25" zoomScaleNormal="100" workbookViewId="0">
      <selection activeCell="B65" sqref="B65"/>
    </sheetView>
  </sheetViews>
  <sheetFormatPr defaultColWidth="8.59765625" defaultRowHeight="13.8" x14ac:dyDescent="0.25"/>
  <cols>
    <col min="1" max="1" width="67.59765625" customWidth="1"/>
  </cols>
  <sheetData>
    <row r="1" spans="1:5" s="10" customFormat="1" x14ac:dyDescent="0.25">
      <c r="A1" s="9" t="s">
        <v>26</v>
      </c>
    </row>
    <row r="2" spans="1:5" x14ac:dyDescent="0.25">
      <c r="A2" s="11" t="s">
        <v>27</v>
      </c>
      <c r="B2" s="9" t="s">
        <v>28</v>
      </c>
      <c r="C2" t="str">
        <f>INDEX('CLASSIFICAÇÃO - ÁREA DE ATUAÇÃO'!B:B,MATCH(CONTROLADORIA!A2,'CLASSIFICAÇÃO - ÁREA DE ATUAÇÃO'!A:A,0))</f>
        <v>A</v>
      </c>
      <c r="D2" t="str">
        <f t="shared" ref="D2:D65" si="0">IF(B2=C2,"OK","CONFERIR")</f>
        <v>OK</v>
      </c>
    </row>
    <row r="3" spans="1:5" x14ac:dyDescent="0.25">
      <c r="A3" s="11" t="s">
        <v>29</v>
      </c>
      <c r="B3" s="9" t="s">
        <v>28</v>
      </c>
      <c r="C3" s="10" t="str">
        <f>INDEX('CLASSIFICAÇÃO - ÁREA DE ATUAÇÃO'!B:B,MATCH(CONTROLADORIA!A3,'CLASSIFICAÇÃO - ÁREA DE ATUAÇÃO'!A:A,0))</f>
        <v>A</v>
      </c>
      <c r="D3" s="10" t="str">
        <f t="shared" si="0"/>
        <v>OK</v>
      </c>
      <c r="E3" s="10"/>
    </row>
    <row r="4" spans="1:5" x14ac:dyDescent="0.25">
      <c r="A4" s="11" t="s">
        <v>30</v>
      </c>
      <c r="B4" s="9" t="s">
        <v>28</v>
      </c>
      <c r="C4" s="10" t="str">
        <f>INDEX('CLASSIFICAÇÃO - ÁREA DE ATUAÇÃO'!B:B,MATCH(CONTROLADORIA!A4,'CLASSIFICAÇÃO - ÁREA DE ATUAÇÃO'!A:A,0))</f>
        <v>A</v>
      </c>
      <c r="D4" s="10" t="str">
        <f t="shared" si="0"/>
        <v>OK</v>
      </c>
      <c r="E4" s="10"/>
    </row>
    <row r="5" spans="1:5" x14ac:dyDescent="0.25">
      <c r="A5" s="11" t="s">
        <v>31</v>
      </c>
      <c r="B5" s="9" t="s">
        <v>28</v>
      </c>
      <c r="C5" s="10" t="str">
        <f>INDEX('CLASSIFICAÇÃO - ÁREA DE ATUAÇÃO'!B:B,MATCH(CONTROLADORIA!A5,'CLASSIFICAÇÃO - ÁREA DE ATUAÇÃO'!A:A,0))</f>
        <v>A</v>
      </c>
      <c r="D5" s="10" t="str">
        <f t="shared" si="0"/>
        <v>OK</v>
      </c>
      <c r="E5" s="10"/>
    </row>
    <row r="6" spans="1:5" x14ac:dyDescent="0.25">
      <c r="A6" s="11" t="s">
        <v>32</v>
      </c>
      <c r="B6" s="9" t="s">
        <v>28</v>
      </c>
      <c r="C6" s="10" t="str">
        <f>INDEX('CLASSIFICAÇÃO - ÁREA DE ATUAÇÃO'!B:B,MATCH(CONTROLADORIA!A6,'CLASSIFICAÇÃO - ÁREA DE ATUAÇÃO'!A:A,0))</f>
        <v>A</v>
      </c>
      <c r="D6" s="10" t="str">
        <f t="shared" si="0"/>
        <v>OK</v>
      </c>
      <c r="E6" s="10"/>
    </row>
    <row r="7" spans="1:5" x14ac:dyDescent="0.25">
      <c r="A7" s="11" t="s">
        <v>33</v>
      </c>
      <c r="B7" s="9" t="s">
        <v>28</v>
      </c>
      <c r="C7" s="10" t="str">
        <f>INDEX('CLASSIFICAÇÃO - ÁREA DE ATUAÇÃO'!B:B,MATCH(CONTROLADORIA!A7,'CLASSIFICAÇÃO - ÁREA DE ATUAÇÃO'!A:A,0))</f>
        <v>A</v>
      </c>
      <c r="D7" s="10" t="str">
        <f t="shared" si="0"/>
        <v>OK</v>
      </c>
      <c r="E7" s="10"/>
    </row>
    <row r="8" spans="1:5" x14ac:dyDescent="0.25">
      <c r="A8" s="11" t="s">
        <v>34</v>
      </c>
      <c r="B8" s="9" t="s">
        <v>28</v>
      </c>
      <c r="C8" s="10" t="str">
        <f>INDEX('CLASSIFICAÇÃO - ÁREA DE ATUAÇÃO'!B:B,MATCH(CONTROLADORIA!A8,'CLASSIFICAÇÃO - ÁREA DE ATUAÇÃO'!A:A,0))</f>
        <v>A</v>
      </c>
      <c r="D8" s="10" t="str">
        <f t="shared" si="0"/>
        <v>OK</v>
      </c>
      <c r="E8" s="10"/>
    </row>
    <row r="9" spans="1:5" x14ac:dyDescent="0.25">
      <c r="A9" s="11" t="s">
        <v>35</v>
      </c>
      <c r="B9" s="9" t="s">
        <v>28</v>
      </c>
      <c r="C9" s="10" t="str">
        <f>INDEX('CLASSIFICAÇÃO - ÁREA DE ATUAÇÃO'!B:B,MATCH(CONTROLADORIA!A9,'CLASSIFICAÇÃO - ÁREA DE ATUAÇÃO'!A:A,0))</f>
        <v>A</v>
      </c>
      <c r="D9" s="10" t="str">
        <f t="shared" si="0"/>
        <v>OK</v>
      </c>
      <c r="E9" s="10"/>
    </row>
    <row r="10" spans="1:5" x14ac:dyDescent="0.25">
      <c r="A10" s="11" t="s">
        <v>36</v>
      </c>
      <c r="B10" s="9" t="s">
        <v>28</v>
      </c>
      <c r="C10" s="10" t="str">
        <f>INDEX('CLASSIFICAÇÃO - ÁREA DE ATUAÇÃO'!B:B,MATCH(CONTROLADORIA!A10,'CLASSIFICAÇÃO - ÁREA DE ATUAÇÃO'!A:A,0))</f>
        <v>A</v>
      </c>
      <c r="D10" s="10" t="str">
        <f t="shared" si="0"/>
        <v>OK</v>
      </c>
      <c r="E10" s="10"/>
    </row>
    <row r="11" spans="1:5" x14ac:dyDescent="0.25">
      <c r="A11" s="1" t="s">
        <v>37</v>
      </c>
      <c r="B11" s="9" t="s">
        <v>28</v>
      </c>
      <c r="C11" s="10" t="e">
        <f>INDEX('CLASSIFICAÇÃO - ÁREA DE ATUAÇÃO'!B:B,MATCH(CONTROLADORIA!A11,'CLASSIFICAÇÃO - ÁREA DE ATUAÇÃO'!A:A,0))</f>
        <v>#N/A</v>
      </c>
      <c r="D11" s="10" t="e">
        <f t="shared" si="0"/>
        <v>#N/A</v>
      </c>
    </row>
    <row r="12" spans="1:5" x14ac:dyDescent="0.25">
      <c r="A12" s="1" t="s">
        <v>38</v>
      </c>
      <c r="B12" s="9" t="s">
        <v>28</v>
      </c>
      <c r="C12" s="10" t="str">
        <f>INDEX('CLASSIFICAÇÃO - ÁREA DE ATUAÇÃO'!B:B,MATCH(CONTROLADORIA!A12,'CLASSIFICAÇÃO - ÁREA DE ATUAÇÃO'!A:A,0))</f>
        <v>A</v>
      </c>
      <c r="D12" s="10" t="str">
        <f t="shared" si="0"/>
        <v>OK</v>
      </c>
    </row>
    <row r="13" spans="1:5" x14ac:dyDescent="0.25">
      <c r="A13" s="11" t="s">
        <v>39</v>
      </c>
      <c r="B13" s="9" t="s">
        <v>28</v>
      </c>
      <c r="C13" s="10" t="str">
        <f>INDEX('CLASSIFICAÇÃO - ÁREA DE ATUAÇÃO'!B:B,MATCH(CONTROLADORIA!A13,'CLASSIFICAÇÃO - ÁREA DE ATUAÇÃO'!A:A,0))</f>
        <v>A</v>
      </c>
      <c r="D13" s="10" t="str">
        <f t="shared" si="0"/>
        <v>OK</v>
      </c>
      <c r="E13" s="10"/>
    </row>
    <row r="14" spans="1:5" x14ac:dyDescent="0.25">
      <c r="A14" s="11" t="s">
        <v>40</v>
      </c>
      <c r="B14" s="9" t="s">
        <v>28</v>
      </c>
      <c r="C14" s="10" t="str">
        <f>INDEX('CLASSIFICAÇÃO - ÁREA DE ATUAÇÃO'!B:B,MATCH(CONTROLADORIA!A14,'CLASSIFICAÇÃO - ÁREA DE ATUAÇÃO'!A:A,0))</f>
        <v>A</v>
      </c>
      <c r="D14" s="10" t="str">
        <f t="shared" si="0"/>
        <v>OK</v>
      </c>
      <c r="E14" s="10"/>
    </row>
    <row r="15" spans="1:5" x14ac:dyDescent="0.25">
      <c r="A15" s="11" t="s">
        <v>41</v>
      </c>
      <c r="B15" s="9" t="s">
        <v>28</v>
      </c>
      <c r="C15" s="10" t="str">
        <f>INDEX('CLASSIFICAÇÃO - ÁREA DE ATUAÇÃO'!B:B,MATCH(CONTROLADORIA!A15,'CLASSIFICAÇÃO - ÁREA DE ATUAÇÃO'!A:A,0))</f>
        <v>A</v>
      </c>
      <c r="D15" s="10" t="str">
        <f t="shared" si="0"/>
        <v>OK</v>
      </c>
      <c r="E15" s="10"/>
    </row>
    <row r="16" spans="1:5" x14ac:dyDescent="0.25">
      <c r="A16" s="11" t="s">
        <v>42</v>
      </c>
      <c r="B16" s="9" t="s">
        <v>28</v>
      </c>
      <c r="C16" s="10" t="str">
        <f>INDEX('CLASSIFICAÇÃO - ÁREA DE ATUAÇÃO'!B:B,MATCH(CONTROLADORIA!A16,'CLASSIFICAÇÃO - ÁREA DE ATUAÇÃO'!A:A,0))</f>
        <v>A</v>
      </c>
      <c r="D16" s="10" t="str">
        <f t="shared" si="0"/>
        <v>OK</v>
      </c>
      <c r="E16" s="10"/>
    </row>
    <row r="17" spans="1:5" x14ac:dyDescent="0.25">
      <c r="A17" s="11" t="s">
        <v>43</v>
      </c>
      <c r="B17" s="9" t="s">
        <v>28</v>
      </c>
      <c r="C17" s="10" t="str">
        <f>INDEX('CLASSIFICAÇÃO - ÁREA DE ATUAÇÃO'!B:B,MATCH(CONTROLADORIA!A17,'CLASSIFICAÇÃO - ÁREA DE ATUAÇÃO'!A:A,0))</f>
        <v>A</v>
      </c>
      <c r="D17" s="10" t="str">
        <f t="shared" si="0"/>
        <v>OK</v>
      </c>
      <c r="E17" s="10"/>
    </row>
    <row r="18" spans="1:5" x14ac:dyDescent="0.25">
      <c r="A18" s="11" t="s">
        <v>44</v>
      </c>
      <c r="B18" s="9" t="s">
        <v>28</v>
      </c>
      <c r="C18" s="10" t="str">
        <f>INDEX('CLASSIFICAÇÃO - ÁREA DE ATUAÇÃO'!B:B,MATCH(CONTROLADORIA!A18,'CLASSIFICAÇÃO - ÁREA DE ATUAÇÃO'!A:A,0))</f>
        <v>A</v>
      </c>
      <c r="D18" s="10" t="str">
        <f t="shared" si="0"/>
        <v>OK</v>
      </c>
      <c r="E18" s="10"/>
    </row>
    <row r="19" spans="1:5" x14ac:dyDescent="0.25">
      <c r="A19" s="11" t="s">
        <v>45</v>
      </c>
      <c r="B19" s="9" t="s">
        <v>28</v>
      </c>
      <c r="C19" s="10" t="str">
        <f>INDEX('CLASSIFICAÇÃO - ÁREA DE ATUAÇÃO'!B:B,MATCH(CONTROLADORIA!A19,'CLASSIFICAÇÃO - ÁREA DE ATUAÇÃO'!A:A,0))</f>
        <v>A</v>
      </c>
      <c r="D19" s="10" t="str">
        <f t="shared" si="0"/>
        <v>OK</v>
      </c>
      <c r="E19" s="10"/>
    </row>
    <row r="20" spans="1:5" x14ac:dyDescent="0.25">
      <c r="A20" s="11" t="s">
        <v>46</v>
      </c>
      <c r="B20" s="9" t="s">
        <v>28</v>
      </c>
      <c r="C20" s="10" t="str">
        <f>INDEX('CLASSIFICAÇÃO - ÁREA DE ATUAÇÃO'!B:B,MATCH(CONTROLADORIA!A20,'CLASSIFICAÇÃO - ÁREA DE ATUAÇÃO'!A:A,0))</f>
        <v>A</v>
      </c>
      <c r="D20" s="10" t="str">
        <f t="shared" si="0"/>
        <v>OK</v>
      </c>
      <c r="E20" s="10"/>
    </row>
    <row r="21" spans="1:5" x14ac:dyDescent="0.25">
      <c r="A21" s="1" t="s">
        <v>47</v>
      </c>
      <c r="B21" s="9" t="s">
        <v>28</v>
      </c>
      <c r="C21" s="10" t="e">
        <f>INDEX('CLASSIFICAÇÃO - ÁREA DE ATUAÇÃO'!B:B,MATCH(CONTROLADORIA!A21,'CLASSIFICAÇÃO - ÁREA DE ATUAÇÃO'!A:A,0))</f>
        <v>#N/A</v>
      </c>
      <c r="D21" s="10" t="e">
        <f t="shared" si="0"/>
        <v>#N/A</v>
      </c>
    </row>
    <row r="22" spans="1:5" x14ac:dyDescent="0.25">
      <c r="A22" s="1" t="s">
        <v>48</v>
      </c>
      <c r="B22" s="9" t="s">
        <v>28</v>
      </c>
      <c r="C22" s="10" t="e">
        <f>INDEX('CLASSIFICAÇÃO - ÁREA DE ATUAÇÃO'!B:B,MATCH(CONTROLADORIA!A22,'CLASSIFICAÇÃO - ÁREA DE ATUAÇÃO'!A:A,0))</f>
        <v>#N/A</v>
      </c>
      <c r="D22" s="10" t="e">
        <f t="shared" si="0"/>
        <v>#N/A</v>
      </c>
    </row>
    <row r="23" spans="1:5" x14ac:dyDescent="0.25">
      <c r="A23" s="11" t="s">
        <v>49</v>
      </c>
      <c r="B23" s="9" t="s">
        <v>28</v>
      </c>
      <c r="C23" s="10" t="e">
        <f>INDEX('CLASSIFICAÇÃO - ÁREA DE ATUAÇÃO'!B:B,MATCH(CONTROLADORIA!A23,'CLASSIFICAÇÃO - ÁREA DE ATUAÇÃO'!A:A,0))</f>
        <v>#N/A</v>
      </c>
      <c r="D23" s="10" t="e">
        <f t="shared" si="0"/>
        <v>#N/A</v>
      </c>
      <c r="E23" s="10"/>
    </row>
    <row r="24" spans="1:5" x14ac:dyDescent="0.25">
      <c r="A24" s="1" t="s">
        <v>50</v>
      </c>
      <c r="B24" s="9" t="s">
        <v>28</v>
      </c>
      <c r="C24" s="10" t="str">
        <f>INDEX('CLASSIFICAÇÃO - ÁREA DE ATUAÇÃO'!B:B,MATCH(CONTROLADORIA!A24,'CLASSIFICAÇÃO - ÁREA DE ATUAÇÃO'!A:A,0))</f>
        <v>A</v>
      </c>
      <c r="D24" s="10" t="str">
        <f t="shared" si="0"/>
        <v>OK</v>
      </c>
    </row>
    <row r="25" spans="1:5" x14ac:dyDescent="0.25">
      <c r="A25" s="1" t="s">
        <v>51</v>
      </c>
      <c r="B25" s="9" t="s">
        <v>28</v>
      </c>
      <c r="C25" s="10" t="str">
        <f>INDEX('CLASSIFICAÇÃO - ÁREA DE ATUAÇÃO'!B:B,MATCH(CONTROLADORIA!A25,'CLASSIFICAÇÃO - ÁREA DE ATUAÇÃO'!A:A,0))</f>
        <v>A</v>
      </c>
      <c r="D25" s="10" t="str">
        <f t="shared" si="0"/>
        <v>OK</v>
      </c>
    </row>
    <row r="26" spans="1:5" x14ac:dyDescent="0.25">
      <c r="A26" s="1" t="s">
        <v>52</v>
      </c>
      <c r="B26" s="9" t="s">
        <v>28</v>
      </c>
      <c r="C26" s="10" t="str">
        <f>INDEX('CLASSIFICAÇÃO - ÁREA DE ATUAÇÃO'!B:B,MATCH(CONTROLADORIA!A26,'CLASSIFICAÇÃO - ÁREA DE ATUAÇÃO'!A:A,0))</f>
        <v>A</v>
      </c>
      <c r="D26" s="10" t="str">
        <f t="shared" si="0"/>
        <v>OK</v>
      </c>
    </row>
    <row r="27" spans="1:5" x14ac:dyDescent="0.25">
      <c r="A27" s="1" t="s">
        <v>53</v>
      </c>
      <c r="B27" s="9" t="s">
        <v>28</v>
      </c>
      <c r="C27" s="10" t="str">
        <f>INDEX('CLASSIFICAÇÃO - ÁREA DE ATUAÇÃO'!B:B,MATCH(CONTROLADORIA!A27,'CLASSIFICAÇÃO - ÁREA DE ATUAÇÃO'!A:A,0))</f>
        <v>A</v>
      </c>
      <c r="D27" s="10" t="str">
        <f t="shared" si="0"/>
        <v>OK</v>
      </c>
    </row>
    <row r="28" spans="1:5" x14ac:dyDescent="0.25">
      <c r="A28" s="1" t="s">
        <v>54</v>
      </c>
      <c r="B28" s="9" t="s">
        <v>28</v>
      </c>
      <c r="C28" s="10" t="str">
        <f>INDEX('CLASSIFICAÇÃO - ÁREA DE ATUAÇÃO'!B:B,MATCH(CONTROLADORIA!A28,'CLASSIFICAÇÃO - ÁREA DE ATUAÇÃO'!A:A,0))</f>
        <v>A</v>
      </c>
      <c r="D28" s="10" t="str">
        <f t="shared" si="0"/>
        <v>OK</v>
      </c>
    </row>
    <row r="29" spans="1:5" x14ac:dyDescent="0.25">
      <c r="A29" s="1" t="s">
        <v>55</v>
      </c>
      <c r="B29" s="9" t="s">
        <v>28</v>
      </c>
      <c r="C29" s="10" t="str">
        <f>INDEX('CLASSIFICAÇÃO - ÁREA DE ATUAÇÃO'!B:B,MATCH(CONTROLADORIA!A29,'CLASSIFICAÇÃO - ÁREA DE ATUAÇÃO'!A:A,0))</f>
        <v>A</v>
      </c>
      <c r="D29" s="10" t="str">
        <f t="shared" si="0"/>
        <v>OK</v>
      </c>
    </row>
    <row r="30" spans="1:5" x14ac:dyDescent="0.25">
      <c r="A30" s="1" t="s">
        <v>56</v>
      </c>
      <c r="B30" s="9" t="s">
        <v>28</v>
      </c>
      <c r="C30" s="10" t="str">
        <f>INDEX('CLASSIFICAÇÃO - ÁREA DE ATUAÇÃO'!B:B,MATCH(CONTROLADORIA!A30,'CLASSIFICAÇÃO - ÁREA DE ATUAÇÃO'!A:A,0))</f>
        <v>A</v>
      </c>
      <c r="D30" s="10" t="str">
        <f t="shared" si="0"/>
        <v>OK</v>
      </c>
    </row>
    <row r="31" spans="1:5" x14ac:dyDescent="0.25">
      <c r="A31" s="1" t="s">
        <v>57</v>
      </c>
      <c r="B31" s="9" t="s">
        <v>28</v>
      </c>
      <c r="C31" s="10" t="str">
        <f>INDEX('CLASSIFICAÇÃO - ÁREA DE ATUAÇÃO'!B:B,MATCH(CONTROLADORIA!A31,'CLASSIFICAÇÃO - ÁREA DE ATUAÇÃO'!A:A,0))</f>
        <v>A</v>
      </c>
      <c r="D31" s="10" t="str">
        <f t="shared" si="0"/>
        <v>OK</v>
      </c>
    </row>
    <row r="32" spans="1:5" x14ac:dyDescent="0.25">
      <c r="A32" s="11" t="s">
        <v>58</v>
      </c>
      <c r="B32" s="9" t="s">
        <v>28</v>
      </c>
      <c r="C32" s="10" t="str">
        <f>INDEX('CLASSIFICAÇÃO - ÁREA DE ATUAÇÃO'!B:B,MATCH(CONTROLADORIA!A32,'CLASSIFICAÇÃO - ÁREA DE ATUAÇÃO'!A:A,0))</f>
        <v>A</v>
      </c>
      <c r="D32" s="10" t="str">
        <f t="shared" si="0"/>
        <v>OK</v>
      </c>
      <c r="E32" s="10"/>
    </row>
    <row r="33" spans="1:5" x14ac:dyDescent="0.25">
      <c r="A33" s="1" t="s">
        <v>59</v>
      </c>
      <c r="B33" s="9" t="s">
        <v>28</v>
      </c>
      <c r="C33" s="10" t="str">
        <f>INDEX('CLASSIFICAÇÃO - ÁREA DE ATUAÇÃO'!B:B,MATCH(CONTROLADORIA!A33,'CLASSIFICAÇÃO - ÁREA DE ATUAÇÃO'!A:A,0))</f>
        <v>A</v>
      </c>
      <c r="D33" s="10" t="str">
        <f t="shared" si="0"/>
        <v>OK</v>
      </c>
    </row>
    <row r="34" spans="1:5" x14ac:dyDescent="0.25">
      <c r="A34" s="1" t="s">
        <v>60</v>
      </c>
      <c r="B34" s="9" t="s">
        <v>28</v>
      </c>
      <c r="C34" s="10" t="str">
        <f>INDEX('CLASSIFICAÇÃO - ÁREA DE ATUAÇÃO'!B:B,MATCH(CONTROLADORIA!A34,'CLASSIFICAÇÃO - ÁREA DE ATUAÇÃO'!A:A,0))</f>
        <v>A</v>
      </c>
      <c r="D34" s="10" t="str">
        <f t="shared" si="0"/>
        <v>OK</v>
      </c>
    </row>
    <row r="35" spans="1:5" x14ac:dyDescent="0.25">
      <c r="A35" s="1" t="s">
        <v>61</v>
      </c>
      <c r="B35" s="9" t="s">
        <v>28</v>
      </c>
      <c r="C35" s="10" t="str">
        <f>INDEX('CLASSIFICAÇÃO - ÁREA DE ATUAÇÃO'!B:B,MATCH(CONTROLADORIA!A35,'CLASSIFICAÇÃO - ÁREA DE ATUAÇÃO'!A:A,0))</f>
        <v>A</v>
      </c>
      <c r="D35" s="10" t="str">
        <f t="shared" si="0"/>
        <v>OK</v>
      </c>
    </row>
    <row r="36" spans="1:5" x14ac:dyDescent="0.25">
      <c r="A36" s="1" t="s">
        <v>62</v>
      </c>
      <c r="B36" s="9" t="s">
        <v>28</v>
      </c>
      <c r="C36" s="10" t="str">
        <f>INDEX('CLASSIFICAÇÃO - ÁREA DE ATUAÇÃO'!B:B,MATCH(CONTROLADORIA!A36,'CLASSIFICAÇÃO - ÁREA DE ATUAÇÃO'!A:A,0))</f>
        <v>A</v>
      </c>
      <c r="D36" s="10" t="str">
        <f t="shared" si="0"/>
        <v>OK</v>
      </c>
    </row>
    <row r="37" spans="1:5" x14ac:dyDescent="0.25">
      <c r="A37" s="1" t="s">
        <v>63</v>
      </c>
      <c r="B37" s="9" t="s">
        <v>28</v>
      </c>
      <c r="C37" s="10" t="str">
        <f>INDEX('CLASSIFICAÇÃO - ÁREA DE ATUAÇÃO'!B:B,MATCH(CONTROLADORIA!A37,'CLASSIFICAÇÃO - ÁREA DE ATUAÇÃO'!A:A,0))</f>
        <v>A</v>
      </c>
      <c r="D37" s="10" t="str">
        <f t="shared" si="0"/>
        <v>OK</v>
      </c>
    </row>
    <row r="38" spans="1:5" x14ac:dyDescent="0.25">
      <c r="A38" s="1" t="s">
        <v>64</v>
      </c>
      <c r="B38" s="9" t="s">
        <v>28</v>
      </c>
      <c r="C38" s="10" t="str">
        <f>INDEX('CLASSIFICAÇÃO - ÁREA DE ATUAÇÃO'!B:B,MATCH(CONTROLADORIA!A38,'CLASSIFICAÇÃO - ÁREA DE ATUAÇÃO'!A:A,0))</f>
        <v>A</v>
      </c>
      <c r="D38" s="10" t="str">
        <f t="shared" si="0"/>
        <v>OK</v>
      </c>
    </row>
    <row r="39" spans="1:5" x14ac:dyDescent="0.25">
      <c r="A39" s="1" t="s">
        <v>65</v>
      </c>
      <c r="B39" s="9" t="s">
        <v>28</v>
      </c>
      <c r="C39" s="10" t="str">
        <f>INDEX('CLASSIFICAÇÃO - ÁREA DE ATUAÇÃO'!B:B,MATCH(CONTROLADORIA!A39,'CLASSIFICAÇÃO - ÁREA DE ATUAÇÃO'!A:A,0))</f>
        <v>A</v>
      </c>
      <c r="D39" s="10" t="str">
        <f t="shared" si="0"/>
        <v>OK</v>
      </c>
    </row>
    <row r="40" spans="1:5" x14ac:dyDescent="0.25">
      <c r="A40" s="1" t="s">
        <v>66</v>
      </c>
      <c r="B40" s="9" t="s">
        <v>28</v>
      </c>
      <c r="C40" s="10" t="str">
        <f>INDEX('CLASSIFICAÇÃO - ÁREA DE ATUAÇÃO'!B:B,MATCH(CONTROLADORIA!A40,'CLASSIFICAÇÃO - ÁREA DE ATUAÇÃO'!A:A,0))</f>
        <v>A</v>
      </c>
      <c r="D40" s="10" t="str">
        <f t="shared" si="0"/>
        <v>OK</v>
      </c>
    </row>
    <row r="41" spans="1:5" x14ac:dyDescent="0.25">
      <c r="A41" s="1" t="s">
        <v>67</v>
      </c>
      <c r="B41" s="9" t="s">
        <v>28</v>
      </c>
      <c r="C41" s="10" t="str">
        <f>INDEX('CLASSIFICAÇÃO - ÁREA DE ATUAÇÃO'!B:B,MATCH(CONTROLADORIA!A41,'CLASSIFICAÇÃO - ÁREA DE ATUAÇÃO'!A:A,0))</f>
        <v>A</v>
      </c>
      <c r="D41" s="10" t="str">
        <f t="shared" si="0"/>
        <v>OK</v>
      </c>
    </row>
    <row r="42" spans="1:5" x14ac:dyDescent="0.25">
      <c r="A42" s="1" t="s">
        <v>68</v>
      </c>
      <c r="B42" s="9" t="s">
        <v>28</v>
      </c>
      <c r="C42" s="10" t="str">
        <f>INDEX('CLASSIFICAÇÃO - ÁREA DE ATUAÇÃO'!B:B,MATCH(CONTROLADORIA!A42,'CLASSIFICAÇÃO - ÁREA DE ATUAÇÃO'!A:A,0))</f>
        <v>A</v>
      </c>
      <c r="D42" s="10" t="str">
        <f t="shared" si="0"/>
        <v>OK</v>
      </c>
    </row>
    <row r="43" spans="1:5" ht="14.4" x14ac:dyDescent="0.3">
      <c r="A43" s="12" t="s">
        <v>69</v>
      </c>
      <c r="B43" s="9" t="s">
        <v>28</v>
      </c>
      <c r="C43" s="10" t="e">
        <f>INDEX('CLASSIFICAÇÃO - ÁREA DE ATUAÇÃO'!B:B,MATCH(CONTROLADORIA!A43,'CLASSIFICAÇÃO - ÁREA DE ATUAÇÃO'!A:A,0))</f>
        <v>#N/A</v>
      </c>
      <c r="D43" s="10" t="e">
        <f t="shared" si="0"/>
        <v>#N/A</v>
      </c>
      <c r="E43" s="10"/>
    </row>
    <row r="44" spans="1:5" ht="14.4" x14ac:dyDescent="0.3">
      <c r="A44" s="12" t="s">
        <v>70</v>
      </c>
      <c r="B44" s="9" t="s">
        <v>28</v>
      </c>
      <c r="C44" s="10" t="str">
        <f>INDEX('CLASSIFICAÇÃO - ÁREA DE ATUAÇÃO'!B:B,MATCH(CONTROLADORIA!A44,'CLASSIFICAÇÃO - ÁREA DE ATUAÇÃO'!A:A,0))</f>
        <v>A</v>
      </c>
      <c r="D44" s="10" t="str">
        <f t="shared" si="0"/>
        <v>OK</v>
      </c>
      <c r="E44" s="10"/>
    </row>
    <row r="45" spans="1:5" x14ac:dyDescent="0.25">
      <c r="A45" s="1" t="s">
        <v>71</v>
      </c>
      <c r="B45" s="9" t="s">
        <v>28</v>
      </c>
      <c r="C45" s="10" t="str">
        <f>INDEX('CLASSIFICAÇÃO - ÁREA DE ATUAÇÃO'!B:B,MATCH(CONTROLADORIA!A45,'CLASSIFICAÇÃO - ÁREA DE ATUAÇÃO'!A:A,0))</f>
        <v>A</v>
      </c>
      <c r="D45" s="10" t="str">
        <f t="shared" si="0"/>
        <v>OK</v>
      </c>
    </row>
    <row r="46" spans="1:5" x14ac:dyDescent="0.25">
      <c r="A46" s="1" t="s">
        <v>72</v>
      </c>
      <c r="B46" s="9" t="s">
        <v>28</v>
      </c>
      <c r="C46" s="10" t="str">
        <f>INDEX('CLASSIFICAÇÃO - ÁREA DE ATUAÇÃO'!B:B,MATCH(CONTROLADORIA!A46,'CLASSIFICAÇÃO - ÁREA DE ATUAÇÃO'!A:A,0))</f>
        <v>A</v>
      </c>
      <c r="D46" s="10" t="str">
        <f t="shared" si="0"/>
        <v>OK</v>
      </c>
    </row>
    <row r="47" spans="1:5" x14ac:dyDescent="0.25">
      <c r="A47" s="11" t="s">
        <v>73</v>
      </c>
      <c r="B47" s="9" t="s">
        <v>28</v>
      </c>
      <c r="C47" s="10" t="str">
        <f>INDEX('CLASSIFICAÇÃO - ÁREA DE ATUAÇÃO'!B:B,MATCH(CONTROLADORIA!A47,'CLASSIFICAÇÃO - ÁREA DE ATUAÇÃO'!A:A,0))</f>
        <v>A</v>
      </c>
      <c r="D47" s="10" t="str">
        <f t="shared" si="0"/>
        <v>OK</v>
      </c>
      <c r="E47" s="10"/>
    </row>
    <row r="48" spans="1:5" x14ac:dyDescent="0.25">
      <c r="A48" s="11" t="s">
        <v>74</v>
      </c>
      <c r="B48" s="9" t="s">
        <v>28</v>
      </c>
      <c r="C48" s="10" t="str">
        <f>INDEX('CLASSIFICAÇÃO - ÁREA DE ATUAÇÃO'!B:B,MATCH(CONTROLADORIA!A48,'CLASSIFICAÇÃO - ÁREA DE ATUAÇÃO'!A:A,0))</f>
        <v>A</v>
      </c>
      <c r="D48" s="10" t="str">
        <f t="shared" si="0"/>
        <v>OK</v>
      </c>
      <c r="E48" s="10"/>
    </row>
    <row r="49" spans="1:5" x14ac:dyDescent="0.25">
      <c r="A49" s="11" t="s">
        <v>75</v>
      </c>
      <c r="B49" s="9" t="s">
        <v>28</v>
      </c>
      <c r="C49" s="10" t="str">
        <f>INDEX('CLASSIFICAÇÃO - ÁREA DE ATUAÇÃO'!B:B,MATCH(CONTROLADORIA!A49,'CLASSIFICAÇÃO - ÁREA DE ATUAÇÃO'!A:A,0))</f>
        <v>A</v>
      </c>
      <c r="D49" s="10" t="str">
        <f t="shared" si="0"/>
        <v>OK</v>
      </c>
      <c r="E49" s="10"/>
    </row>
    <row r="50" spans="1:5" x14ac:dyDescent="0.25">
      <c r="A50" s="11" t="s">
        <v>76</v>
      </c>
      <c r="B50" s="9" t="s">
        <v>28</v>
      </c>
      <c r="C50" s="10" t="str">
        <f>INDEX('CLASSIFICAÇÃO - ÁREA DE ATUAÇÃO'!B:B,MATCH(CONTROLADORIA!A50,'CLASSIFICAÇÃO - ÁREA DE ATUAÇÃO'!A:A,0))</f>
        <v>A</v>
      </c>
      <c r="D50" s="10" t="str">
        <f t="shared" si="0"/>
        <v>OK</v>
      </c>
      <c r="E50" s="10"/>
    </row>
    <row r="51" spans="1:5" x14ac:dyDescent="0.25">
      <c r="A51" s="11" t="s">
        <v>77</v>
      </c>
      <c r="B51" s="9" t="s">
        <v>28</v>
      </c>
      <c r="C51" s="10" t="str">
        <f>INDEX('CLASSIFICAÇÃO - ÁREA DE ATUAÇÃO'!B:B,MATCH(CONTROLADORIA!A51,'CLASSIFICAÇÃO - ÁREA DE ATUAÇÃO'!A:A,0))</f>
        <v>A</v>
      </c>
      <c r="D51" s="10" t="str">
        <f t="shared" si="0"/>
        <v>OK</v>
      </c>
      <c r="E51" s="10"/>
    </row>
    <row r="52" spans="1:5" x14ac:dyDescent="0.25">
      <c r="A52" s="11" t="s">
        <v>78</v>
      </c>
      <c r="B52" s="9" t="s">
        <v>28</v>
      </c>
      <c r="C52" s="10" t="str">
        <f>INDEX('CLASSIFICAÇÃO - ÁREA DE ATUAÇÃO'!B:B,MATCH(CONTROLADORIA!A52,'CLASSIFICAÇÃO - ÁREA DE ATUAÇÃO'!A:A,0))</f>
        <v>A</v>
      </c>
      <c r="D52" s="10" t="str">
        <f t="shared" si="0"/>
        <v>OK</v>
      </c>
      <c r="E52" s="10"/>
    </row>
    <row r="53" spans="1:5" x14ac:dyDescent="0.25">
      <c r="A53" s="11" t="s">
        <v>79</v>
      </c>
      <c r="B53" s="9" t="s">
        <v>28</v>
      </c>
      <c r="C53" s="10" t="str">
        <f>INDEX('CLASSIFICAÇÃO - ÁREA DE ATUAÇÃO'!B:B,MATCH(CONTROLADORIA!A53,'CLASSIFICAÇÃO - ÁREA DE ATUAÇÃO'!A:A,0))</f>
        <v>A</v>
      </c>
      <c r="D53" s="10" t="str">
        <f t="shared" si="0"/>
        <v>OK</v>
      </c>
      <c r="E53" s="10"/>
    </row>
    <row r="54" spans="1:5" x14ac:dyDescent="0.25">
      <c r="A54" s="11" t="s">
        <v>80</v>
      </c>
      <c r="B54" s="9" t="s">
        <v>28</v>
      </c>
      <c r="C54" s="10" t="str">
        <f>INDEX('CLASSIFICAÇÃO - ÁREA DE ATUAÇÃO'!B:B,MATCH(CONTROLADORIA!A54,'CLASSIFICAÇÃO - ÁREA DE ATUAÇÃO'!A:A,0))</f>
        <v>A</v>
      </c>
      <c r="D54" s="10" t="str">
        <f t="shared" si="0"/>
        <v>OK</v>
      </c>
      <c r="E54" s="10"/>
    </row>
    <row r="55" spans="1:5" x14ac:dyDescent="0.25">
      <c r="A55" s="11" t="s">
        <v>81</v>
      </c>
      <c r="B55" s="9" t="s">
        <v>28</v>
      </c>
      <c r="C55" s="10" t="str">
        <f>INDEX('CLASSIFICAÇÃO - ÁREA DE ATUAÇÃO'!B:B,MATCH(CONTROLADORIA!A55,'CLASSIFICAÇÃO - ÁREA DE ATUAÇÃO'!A:A,0))</f>
        <v>A</v>
      </c>
      <c r="D55" s="10" t="str">
        <f t="shared" si="0"/>
        <v>OK</v>
      </c>
      <c r="E55" s="10"/>
    </row>
    <row r="56" spans="1:5" x14ac:dyDescent="0.25">
      <c r="A56" s="11" t="s">
        <v>82</v>
      </c>
      <c r="B56" s="9" t="s">
        <v>28</v>
      </c>
      <c r="C56" s="10" t="str">
        <f>INDEX('CLASSIFICAÇÃO - ÁREA DE ATUAÇÃO'!B:B,MATCH(CONTROLADORIA!A56,'CLASSIFICAÇÃO - ÁREA DE ATUAÇÃO'!A:A,0))</f>
        <v>A</v>
      </c>
      <c r="D56" s="10" t="str">
        <f t="shared" si="0"/>
        <v>OK</v>
      </c>
      <c r="E56" s="10"/>
    </row>
    <row r="57" spans="1:5" x14ac:dyDescent="0.25">
      <c r="A57" s="11" t="s">
        <v>83</v>
      </c>
      <c r="B57" s="9" t="s">
        <v>28</v>
      </c>
      <c r="C57" s="10" t="str">
        <f>INDEX('CLASSIFICAÇÃO - ÁREA DE ATUAÇÃO'!B:B,MATCH(CONTROLADORIA!A57,'CLASSIFICAÇÃO - ÁREA DE ATUAÇÃO'!A:A,0))</f>
        <v>A</v>
      </c>
      <c r="D57" s="10" t="str">
        <f t="shared" si="0"/>
        <v>OK</v>
      </c>
      <c r="E57" s="10"/>
    </row>
    <row r="58" spans="1:5" x14ac:dyDescent="0.25">
      <c r="A58" s="11" t="s">
        <v>84</v>
      </c>
      <c r="B58" s="9" t="s">
        <v>28</v>
      </c>
      <c r="C58" s="10" t="str">
        <f>INDEX('CLASSIFICAÇÃO - ÁREA DE ATUAÇÃO'!B:B,MATCH(CONTROLADORIA!A58,'CLASSIFICAÇÃO - ÁREA DE ATUAÇÃO'!A:A,0))</f>
        <v>A</v>
      </c>
      <c r="D58" s="10" t="str">
        <f t="shared" si="0"/>
        <v>OK</v>
      </c>
      <c r="E58" s="10"/>
    </row>
    <row r="59" spans="1:5" x14ac:dyDescent="0.25">
      <c r="A59" s="11" t="s">
        <v>85</v>
      </c>
      <c r="B59" s="9" t="s">
        <v>28</v>
      </c>
      <c r="C59" s="10" t="str">
        <f>INDEX('CLASSIFICAÇÃO - ÁREA DE ATUAÇÃO'!B:B,MATCH(CONTROLADORIA!A59,'CLASSIFICAÇÃO - ÁREA DE ATUAÇÃO'!A:A,0))</f>
        <v>A</v>
      </c>
      <c r="D59" s="10" t="str">
        <f t="shared" si="0"/>
        <v>OK</v>
      </c>
      <c r="E59" s="10"/>
    </row>
    <row r="60" spans="1:5" x14ac:dyDescent="0.25">
      <c r="A60" s="11" t="s">
        <v>86</v>
      </c>
      <c r="B60" s="9" t="s">
        <v>28</v>
      </c>
      <c r="C60" s="10" t="str">
        <f>INDEX('CLASSIFICAÇÃO - ÁREA DE ATUAÇÃO'!B:B,MATCH(CONTROLADORIA!A60,'CLASSIFICAÇÃO - ÁREA DE ATUAÇÃO'!A:A,0))</f>
        <v>A</v>
      </c>
      <c r="D60" s="10" t="str">
        <f t="shared" si="0"/>
        <v>OK</v>
      </c>
      <c r="E60" s="10"/>
    </row>
    <row r="61" spans="1:5" x14ac:dyDescent="0.25">
      <c r="A61" s="11" t="s">
        <v>87</v>
      </c>
      <c r="B61" s="9" t="s">
        <v>28</v>
      </c>
      <c r="C61" s="10" t="str">
        <f>INDEX('CLASSIFICAÇÃO - ÁREA DE ATUAÇÃO'!B:B,MATCH(CONTROLADORIA!A61,'CLASSIFICAÇÃO - ÁREA DE ATUAÇÃO'!A:A,0))</f>
        <v>A</v>
      </c>
      <c r="D61" s="10" t="str">
        <f t="shared" si="0"/>
        <v>OK</v>
      </c>
      <c r="E61" s="10"/>
    </row>
    <row r="62" spans="1:5" x14ac:dyDescent="0.25">
      <c r="A62" s="11" t="s">
        <v>88</v>
      </c>
      <c r="B62" s="9" t="s">
        <v>28</v>
      </c>
      <c r="C62" s="10" t="str">
        <f>INDEX('CLASSIFICAÇÃO - ÁREA DE ATUAÇÃO'!B:B,MATCH(CONTROLADORIA!A62,'CLASSIFICAÇÃO - ÁREA DE ATUAÇÃO'!A:A,0))</f>
        <v>A</v>
      </c>
      <c r="D62" s="10" t="str">
        <f t="shared" si="0"/>
        <v>OK</v>
      </c>
      <c r="E62" s="10"/>
    </row>
    <row r="63" spans="1:5" x14ac:dyDescent="0.25">
      <c r="A63" s="11" t="s">
        <v>89</v>
      </c>
      <c r="B63" s="9" t="s">
        <v>28</v>
      </c>
      <c r="C63" s="10" t="str">
        <f>INDEX('CLASSIFICAÇÃO - ÁREA DE ATUAÇÃO'!B:B,MATCH(CONTROLADORIA!A63,'CLASSIFICAÇÃO - ÁREA DE ATUAÇÃO'!A:A,0))</f>
        <v>A</v>
      </c>
      <c r="D63" s="10" t="str">
        <f t="shared" si="0"/>
        <v>OK</v>
      </c>
      <c r="E63" s="10"/>
    </row>
    <row r="64" spans="1:5" x14ac:dyDescent="0.25">
      <c r="A64" s="1" t="s">
        <v>90</v>
      </c>
      <c r="B64" s="9" t="s">
        <v>28</v>
      </c>
      <c r="C64" s="10" t="str">
        <f>INDEX('CLASSIFICAÇÃO - ÁREA DE ATUAÇÃO'!B:B,MATCH(CONTROLADORIA!A64,'CLASSIFICAÇÃO - ÁREA DE ATUAÇÃO'!A:A,0))</f>
        <v>A</v>
      </c>
      <c r="D64" s="10" t="str">
        <f t="shared" si="0"/>
        <v>OK</v>
      </c>
      <c r="E64" s="10"/>
    </row>
    <row r="65" spans="1:5" x14ac:dyDescent="0.25">
      <c r="A65" s="1" t="s">
        <v>91</v>
      </c>
      <c r="B65" s="9" t="s">
        <v>28</v>
      </c>
      <c r="C65" s="10" t="str">
        <f>INDEX('CLASSIFICAÇÃO - ÁREA DE ATUAÇÃO'!B:B,MATCH(CONTROLADORIA!A65,'CLASSIFICAÇÃO - ÁREA DE ATUAÇÃO'!A:A,0))</f>
        <v>A</v>
      </c>
      <c r="D65" s="10" t="str">
        <f t="shared" si="0"/>
        <v>OK</v>
      </c>
      <c r="E65" s="10"/>
    </row>
    <row r="66" spans="1:5" x14ac:dyDescent="0.25">
      <c r="A66" s="1" t="s">
        <v>92</v>
      </c>
      <c r="B66" s="9" t="s">
        <v>28</v>
      </c>
      <c r="C66" s="10" t="e">
        <f>INDEX('CLASSIFICAÇÃO - ÁREA DE ATUAÇÃO'!B:B,MATCH(CONTROLADORIA!A66,'CLASSIFICAÇÃO - ÁREA DE ATUAÇÃO'!A:A,0))</f>
        <v>#N/A</v>
      </c>
      <c r="D66" s="10" t="e">
        <f t="shared" ref="D66:D129" si="1">IF(B66=C66,"OK","CONFERIR")</f>
        <v>#N/A</v>
      </c>
    </row>
    <row r="67" spans="1:5" ht="14.4" x14ac:dyDescent="0.3">
      <c r="A67" s="12" t="s">
        <v>93</v>
      </c>
      <c r="B67" s="9" t="s">
        <v>28</v>
      </c>
      <c r="C67" s="10" t="e">
        <f>INDEX('CLASSIFICAÇÃO - ÁREA DE ATUAÇÃO'!B:B,MATCH(CONTROLADORIA!A67,'CLASSIFICAÇÃO - ÁREA DE ATUAÇÃO'!A:A,0))</f>
        <v>#N/A</v>
      </c>
      <c r="D67" s="10" t="e">
        <f t="shared" si="1"/>
        <v>#N/A</v>
      </c>
      <c r="E67" s="10"/>
    </row>
    <row r="68" spans="1:5" x14ac:dyDescent="0.25">
      <c r="A68" s="11" t="s">
        <v>94</v>
      </c>
      <c r="B68" s="9" t="s">
        <v>28</v>
      </c>
      <c r="C68" s="10" t="e">
        <f>INDEX('CLASSIFICAÇÃO - ÁREA DE ATUAÇÃO'!B:B,MATCH(CONTROLADORIA!A68,'CLASSIFICAÇÃO - ÁREA DE ATUAÇÃO'!A:A,0))</f>
        <v>#N/A</v>
      </c>
      <c r="D68" s="10" t="e">
        <f t="shared" si="1"/>
        <v>#N/A</v>
      </c>
      <c r="E68" s="10"/>
    </row>
    <row r="69" spans="1:5" x14ac:dyDescent="0.25">
      <c r="A69" s="11" t="s">
        <v>95</v>
      </c>
      <c r="B69" s="9" t="s">
        <v>28</v>
      </c>
      <c r="C69" s="10" t="e">
        <f>INDEX('CLASSIFICAÇÃO - ÁREA DE ATUAÇÃO'!B:B,MATCH(CONTROLADORIA!A69,'CLASSIFICAÇÃO - ÁREA DE ATUAÇÃO'!A:A,0))</f>
        <v>#N/A</v>
      </c>
      <c r="D69" s="10" t="e">
        <f t="shared" si="1"/>
        <v>#N/A</v>
      </c>
      <c r="E69" s="10"/>
    </row>
    <row r="70" spans="1:5" x14ac:dyDescent="0.25">
      <c r="A70" s="1" t="s">
        <v>96</v>
      </c>
      <c r="B70" s="9" t="s">
        <v>28</v>
      </c>
      <c r="C70" s="10" t="e">
        <f>INDEX('CLASSIFICAÇÃO - ÁREA DE ATUAÇÃO'!B:B,MATCH(CONTROLADORIA!A70,'CLASSIFICAÇÃO - ÁREA DE ATUAÇÃO'!A:A,0))</f>
        <v>#N/A</v>
      </c>
      <c r="D70" s="10" t="e">
        <f t="shared" si="1"/>
        <v>#N/A</v>
      </c>
    </row>
    <row r="71" spans="1:5" x14ac:dyDescent="0.25">
      <c r="A71" s="1" t="s">
        <v>97</v>
      </c>
      <c r="B71" s="9" t="s">
        <v>28</v>
      </c>
      <c r="C71" s="10" t="e">
        <f>INDEX('CLASSIFICAÇÃO - ÁREA DE ATUAÇÃO'!B:B,MATCH(CONTROLADORIA!A71,'CLASSIFICAÇÃO - ÁREA DE ATUAÇÃO'!A:A,0))</f>
        <v>#N/A</v>
      </c>
      <c r="D71" s="10" t="e">
        <f t="shared" si="1"/>
        <v>#N/A</v>
      </c>
    </row>
    <row r="72" spans="1:5" x14ac:dyDescent="0.25">
      <c r="A72" s="11" t="s">
        <v>98</v>
      </c>
      <c r="B72" s="9" t="s">
        <v>28</v>
      </c>
      <c r="C72" s="10" t="e">
        <f>INDEX('CLASSIFICAÇÃO - ÁREA DE ATUAÇÃO'!B:B,MATCH(CONTROLADORIA!A72,'CLASSIFICAÇÃO - ÁREA DE ATUAÇÃO'!A:A,0))</f>
        <v>#N/A</v>
      </c>
      <c r="D72" s="10" t="e">
        <f t="shared" si="1"/>
        <v>#N/A</v>
      </c>
      <c r="E72" s="10"/>
    </row>
    <row r="73" spans="1:5" x14ac:dyDescent="0.25">
      <c r="A73" s="11" t="s">
        <v>99</v>
      </c>
      <c r="B73" s="9" t="s">
        <v>28</v>
      </c>
      <c r="C73" s="10" t="e">
        <f>INDEX('CLASSIFICAÇÃO - ÁREA DE ATUAÇÃO'!B:B,MATCH(CONTROLADORIA!A73,'CLASSIFICAÇÃO - ÁREA DE ATUAÇÃO'!A:A,0))</f>
        <v>#N/A</v>
      </c>
      <c r="D73" s="10" t="e">
        <f t="shared" si="1"/>
        <v>#N/A</v>
      </c>
      <c r="E73" s="10"/>
    </row>
    <row r="74" spans="1:5" x14ac:dyDescent="0.25">
      <c r="A74" s="1" t="s">
        <v>100</v>
      </c>
      <c r="B74" s="9" t="s">
        <v>28</v>
      </c>
      <c r="C74" s="10" t="e">
        <f>INDEX('CLASSIFICAÇÃO - ÁREA DE ATUAÇÃO'!B:B,MATCH(CONTROLADORIA!A74,'CLASSIFICAÇÃO - ÁREA DE ATUAÇÃO'!A:A,0))</f>
        <v>#N/A</v>
      </c>
      <c r="D74" s="10" t="e">
        <f t="shared" si="1"/>
        <v>#N/A</v>
      </c>
    </row>
    <row r="75" spans="1:5" x14ac:dyDescent="0.25">
      <c r="A75" s="1" t="s">
        <v>101</v>
      </c>
      <c r="B75" s="9" t="s">
        <v>28</v>
      </c>
      <c r="C75" s="10" t="e">
        <f>INDEX('CLASSIFICAÇÃO - ÁREA DE ATUAÇÃO'!B:B,MATCH(CONTROLADORIA!A75,'CLASSIFICAÇÃO - ÁREA DE ATUAÇÃO'!A:A,0))</f>
        <v>#N/A</v>
      </c>
      <c r="D75" s="10" t="e">
        <f t="shared" si="1"/>
        <v>#N/A</v>
      </c>
    </row>
    <row r="76" spans="1:5" x14ac:dyDescent="0.25">
      <c r="A76" s="1" t="s">
        <v>102</v>
      </c>
      <c r="B76" s="9" t="s">
        <v>28</v>
      </c>
      <c r="C76" s="10" t="str">
        <f>INDEX('CLASSIFICAÇÃO - ÁREA DE ATUAÇÃO'!B:B,MATCH(CONTROLADORIA!A76,'CLASSIFICAÇÃO - ÁREA DE ATUAÇÃO'!A:A,0))</f>
        <v>A</v>
      </c>
      <c r="D76" s="10" t="str">
        <f t="shared" si="1"/>
        <v>OK</v>
      </c>
    </row>
    <row r="77" spans="1:5" x14ac:dyDescent="0.25">
      <c r="A77" s="1" t="s">
        <v>103</v>
      </c>
      <c r="B77" s="9" t="s">
        <v>28</v>
      </c>
      <c r="C77" s="10" t="e">
        <f>INDEX('CLASSIFICAÇÃO - ÁREA DE ATUAÇÃO'!B:B,MATCH(CONTROLADORIA!A77,'CLASSIFICAÇÃO - ÁREA DE ATUAÇÃO'!A:A,0))</f>
        <v>#N/A</v>
      </c>
      <c r="D77" s="10" t="e">
        <f t="shared" si="1"/>
        <v>#N/A</v>
      </c>
    </row>
    <row r="78" spans="1:5" x14ac:dyDescent="0.25">
      <c r="A78" s="11" t="s">
        <v>104</v>
      </c>
      <c r="B78" s="9" t="s">
        <v>28</v>
      </c>
      <c r="C78" s="10" t="str">
        <f>INDEX('CLASSIFICAÇÃO - ÁREA DE ATUAÇÃO'!B:B,MATCH(CONTROLADORIA!A78,'CLASSIFICAÇÃO - ÁREA DE ATUAÇÃO'!A:A,0))</f>
        <v>A</v>
      </c>
      <c r="D78" s="10" t="str">
        <f t="shared" si="1"/>
        <v>OK</v>
      </c>
      <c r="E78" s="10"/>
    </row>
    <row r="79" spans="1:5" x14ac:dyDescent="0.25">
      <c r="A79" s="11" t="s">
        <v>105</v>
      </c>
      <c r="B79" s="9" t="s">
        <v>106</v>
      </c>
      <c r="C79" s="10" t="str">
        <f>INDEX('CLASSIFICAÇÃO - ÁREA DE ATUAÇÃO'!B:B,MATCH(CONTROLADORIA!A79,'CLASSIFICAÇÃO - ÁREA DE ATUAÇÃO'!A:A,0))</f>
        <v>B</v>
      </c>
      <c r="D79" s="10" t="str">
        <f t="shared" si="1"/>
        <v>OK</v>
      </c>
      <c r="E79" s="10"/>
    </row>
    <row r="80" spans="1:5" x14ac:dyDescent="0.25">
      <c r="A80" s="11" t="s">
        <v>107</v>
      </c>
      <c r="B80" s="9" t="s">
        <v>106</v>
      </c>
      <c r="C80" s="10" t="str">
        <f>INDEX('CLASSIFICAÇÃO - ÁREA DE ATUAÇÃO'!B:B,MATCH(CONTROLADORIA!A80,'CLASSIFICAÇÃO - ÁREA DE ATUAÇÃO'!A:A,0))</f>
        <v>B</v>
      </c>
      <c r="D80" s="10" t="str">
        <f t="shared" si="1"/>
        <v>OK</v>
      </c>
      <c r="E80" s="10"/>
    </row>
    <row r="81" spans="1:5" x14ac:dyDescent="0.25">
      <c r="A81" s="11" t="s">
        <v>108</v>
      </c>
      <c r="B81" s="9" t="s">
        <v>106</v>
      </c>
      <c r="C81" s="10" t="str">
        <f>INDEX('CLASSIFICAÇÃO - ÁREA DE ATUAÇÃO'!B:B,MATCH(CONTROLADORIA!A81,'CLASSIFICAÇÃO - ÁREA DE ATUAÇÃO'!A:A,0))</f>
        <v>B</v>
      </c>
      <c r="D81" s="10" t="str">
        <f t="shared" si="1"/>
        <v>OK</v>
      </c>
      <c r="E81" s="10"/>
    </row>
    <row r="82" spans="1:5" x14ac:dyDescent="0.25">
      <c r="A82" s="11" t="s">
        <v>109</v>
      </c>
      <c r="B82" s="9" t="s">
        <v>106</v>
      </c>
      <c r="C82" s="10" t="str">
        <f>INDEX('CLASSIFICAÇÃO - ÁREA DE ATUAÇÃO'!B:B,MATCH(CONTROLADORIA!A82,'CLASSIFICAÇÃO - ÁREA DE ATUAÇÃO'!A:A,0))</f>
        <v>B</v>
      </c>
      <c r="D82" s="10" t="str">
        <f t="shared" si="1"/>
        <v>OK</v>
      </c>
      <c r="E82" s="10"/>
    </row>
    <row r="83" spans="1:5" x14ac:dyDescent="0.25">
      <c r="A83" s="11" t="s">
        <v>110</v>
      </c>
      <c r="B83" s="9" t="s">
        <v>106</v>
      </c>
      <c r="C83" s="10" t="e">
        <f>INDEX('CLASSIFICAÇÃO - ÁREA DE ATUAÇÃO'!B:B,MATCH(CONTROLADORIA!A83,'CLASSIFICAÇÃO - ÁREA DE ATUAÇÃO'!A:A,0))</f>
        <v>#N/A</v>
      </c>
      <c r="D83" s="10" t="e">
        <f t="shared" si="1"/>
        <v>#N/A</v>
      </c>
      <c r="E83" s="10"/>
    </row>
    <row r="84" spans="1:5" x14ac:dyDescent="0.25">
      <c r="A84" s="1" t="s">
        <v>111</v>
      </c>
      <c r="B84" s="9" t="s">
        <v>106</v>
      </c>
      <c r="C84" s="10" t="str">
        <f>INDEX('CLASSIFICAÇÃO - ÁREA DE ATUAÇÃO'!B:B,MATCH(CONTROLADORIA!A84,'CLASSIFICAÇÃO - ÁREA DE ATUAÇÃO'!A:A,0))</f>
        <v>B</v>
      </c>
      <c r="D84" s="10" t="str">
        <f t="shared" si="1"/>
        <v>OK</v>
      </c>
    </row>
    <row r="85" spans="1:5" x14ac:dyDescent="0.25">
      <c r="A85" s="11" t="s">
        <v>112</v>
      </c>
      <c r="B85" s="9" t="s">
        <v>106</v>
      </c>
      <c r="C85" s="10" t="e">
        <f>INDEX('CLASSIFICAÇÃO - ÁREA DE ATUAÇÃO'!B:B,MATCH(CONTROLADORIA!A85,'CLASSIFICAÇÃO - ÁREA DE ATUAÇÃO'!A:A,0))</f>
        <v>#N/A</v>
      </c>
      <c r="D85" s="10" t="e">
        <f t="shared" si="1"/>
        <v>#N/A</v>
      </c>
      <c r="E85" s="10"/>
    </row>
    <row r="86" spans="1:5" x14ac:dyDescent="0.25">
      <c r="A86" s="11" t="s">
        <v>113</v>
      </c>
      <c r="B86" s="9" t="s">
        <v>106</v>
      </c>
      <c r="C86" s="10" t="str">
        <f>INDEX('CLASSIFICAÇÃO - ÁREA DE ATUAÇÃO'!B:B,MATCH(CONTROLADORIA!A86,'CLASSIFICAÇÃO - ÁREA DE ATUAÇÃO'!A:A,0))</f>
        <v>B</v>
      </c>
      <c r="D86" s="10" t="str">
        <f t="shared" si="1"/>
        <v>OK</v>
      </c>
      <c r="E86" s="10"/>
    </row>
    <row r="87" spans="1:5" x14ac:dyDescent="0.25">
      <c r="A87" s="11" t="s">
        <v>114</v>
      </c>
      <c r="B87" s="9" t="s">
        <v>106</v>
      </c>
      <c r="C87" s="10" t="str">
        <f>INDEX('CLASSIFICAÇÃO - ÁREA DE ATUAÇÃO'!B:B,MATCH(CONTROLADORIA!A87,'CLASSIFICAÇÃO - ÁREA DE ATUAÇÃO'!A:A,0))</f>
        <v>B</v>
      </c>
      <c r="D87" s="10" t="str">
        <f t="shared" si="1"/>
        <v>OK</v>
      </c>
      <c r="E87" s="10"/>
    </row>
    <row r="88" spans="1:5" x14ac:dyDescent="0.25">
      <c r="A88" s="1" t="s">
        <v>115</v>
      </c>
      <c r="B88" s="9" t="s">
        <v>106</v>
      </c>
      <c r="C88" s="10" t="str">
        <f>INDEX('CLASSIFICAÇÃO - ÁREA DE ATUAÇÃO'!B:B,MATCH(CONTROLADORIA!A88,'CLASSIFICAÇÃO - ÁREA DE ATUAÇÃO'!A:A,0))</f>
        <v>B</v>
      </c>
      <c r="D88" s="10" t="str">
        <f t="shared" si="1"/>
        <v>OK</v>
      </c>
    </row>
    <row r="89" spans="1:5" x14ac:dyDescent="0.25">
      <c r="A89" s="11" t="s">
        <v>116</v>
      </c>
      <c r="B89" s="9" t="s">
        <v>106</v>
      </c>
      <c r="C89" s="10" t="str">
        <f>INDEX('CLASSIFICAÇÃO - ÁREA DE ATUAÇÃO'!B:B,MATCH(CONTROLADORIA!A89,'CLASSIFICAÇÃO - ÁREA DE ATUAÇÃO'!A:A,0))</f>
        <v>B</v>
      </c>
      <c r="D89" s="10" t="str">
        <f t="shared" si="1"/>
        <v>OK</v>
      </c>
      <c r="E89" s="10"/>
    </row>
    <row r="90" spans="1:5" x14ac:dyDescent="0.25">
      <c r="A90" s="1" t="s">
        <v>117</v>
      </c>
      <c r="B90" s="9" t="s">
        <v>106</v>
      </c>
      <c r="C90" s="10" t="str">
        <f>INDEX('CLASSIFICAÇÃO - ÁREA DE ATUAÇÃO'!B:B,MATCH(CONTROLADORIA!A90,'CLASSIFICAÇÃO - ÁREA DE ATUAÇÃO'!A:A,0))</f>
        <v>B</v>
      </c>
      <c r="D90" s="10" t="str">
        <f t="shared" si="1"/>
        <v>OK</v>
      </c>
    </row>
    <row r="91" spans="1:5" x14ac:dyDescent="0.25">
      <c r="A91" s="1" t="s">
        <v>118</v>
      </c>
      <c r="B91" s="9" t="s">
        <v>106</v>
      </c>
      <c r="C91" s="10" t="e">
        <f>INDEX('CLASSIFICAÇÃO - ÁREA DE ATUAÇÃO'!B:B,MATCH(CONTROLADORIA!A91,'CLASSIFICAÇÃO - ÁREA DE ATUAÇÃO'!A:A,0))</f>
        <v>#N/A</v>
      </c>
      <c r="D91" s="10" t="e">
        <f t="shared" si="1"/>
        <v>#N/A</v>
      </c>
    </row>
    <row r="92" spans="1:5" x14ac:dyDescent="0.25">
      <c r="A92" s="1" t="s">
        <v>119</v>
      </c>
      <c r="B92" s="9" t="s">
        <v>106</v>
      </c>
      <c r="C92" s="10" t="str">
        <f>INDEX('CLASSIFICAÇÃO - ÁREA DE ATUAÇÃO'!B:B,MATCH(CONTROLADORIA!A92,'CLASSIFICAÇÃO - ÁREA DE ATUAÇÃO'!A:A,0))</f>
        <v>B</v>
      </c>
      <c r="D92" s="10" t="str">
        <f t="shared" si="1"/>
        <v>OK</v>
      </c>
    </row>
    <row r="93" spans="1:5" x14ac:dyDescent="0.25">
      <c r="A93" s="1" t="s">
        <v>120</v>
      </c>
      <c r="B93" s="9" t="s">
        <v>106</v>
      </c>
      <c r="C93" s="10" t="str">
        <f>INDEX('CLASSIFICAÇÃO - ÁREA DE ATUAÇÃO'!B:B,MATCH(CONTROLADORIA!A93,'CLASSIFICAÇÃO - ÁREA DE ATUAÇÃO'!A:A,0))</f>
        <v>B</v>
      </c>
      <c r="D93" s="10" t="str">
        <f t="shared" si="1"/>
        <v>OK</v>
      </c>
    </row>
    <row r="94" spans="1:5" x14ac:dyDescent="0.25">
      <c r="A94" s="1" t="s">
        <v>121</v>
      </c>
      <c r="B94" s="9" t="s">
        <v>106</v>
      </c>
      <c r="C94" s="10" t="str">
        <f>INDEX('CLASSIFICAÇÃO - ÁREA DE ATUAÇÃO'!B:B,MATCH(CONTROLADORIA!A94,'CLASSIFICAÇÃO - ÁREA DE ATUAÇÃO'!A:A,0))</f>
        <v>B</v>
      </c>
      <c r="D94" s="10" t="str">
        <f t="shared" si="1"/>
        <v>OK</v>
      </c>
    </row>
    <row r="95" spans="1:5" x14ac:dyDescent="0.25">
      <c r="A95" s="1" t="s">
        <v>122</v>
      </c>
      <c r="B95" s="9" t="s">
        <v>106</v>
      </c>
      <c r="C95" s="10" t="str">
        <f>INDEX('CLASSIFICAÇÃO - ÁREA DE ATUAÇÃO'!B:B,MATCH(CONTROLADORIA!A95,'CLASSIFICAÇÃO - ÁREA DE ATUAÇÃO'!A:A,0))</f>
        <v>B</v>
      </c>
      <c r="D95" s="10" t="str">
        <f t="shared" si="1"/>
        <v>OK</v>
      </c>
    </row>
    <row r="96" spans="1:5" x14ac:dyDescent="0.25">
      <c r="A96" s="1" t="s">
        <v>123</v>
      </c>
      <c r="B96" s="9" t="s">
        <v>106</v>
      </c>
      <c r="C96" s="10" t="str">
        <f>INDEX('CLASSIFICAÇÃO - ÁREA DE ATUAÇÃO'!B:B,MATCH(CONTROLADORIA!A96,'CLASSIFICAÇÃO - ÁREA DE ATUAÇÃO'!A:A,0))</f>
        <v>B</v>
      </c>
      <c r="D96" s="10" t="str">
        <f t="shared" si="1"/>
        <v>OK</v>
      </c>
    </row>
    <row r="97" spans="1:4" x14ac:dyDescent="0.25">
      <c r="A97" s="1" t="s">
        <v>124</v>
      </c>
      <c r="B97" s="9" t="s">
        <v>106</v>
      </c>
      <c r="C97" s="10" t="str">
        <f>INDEX('CLASSIFICAÇÃO - ÁREA DE ATUAÇÃO'!B:B,MATCH(CONTROLADORIA!A97,'CLASSIFICAÇÃO - ÁREA DE ATUAÇÃO'!A:A,0))</f>
        <v>B</v>
      </c>
      <c r="D97" s="10" t="str">
        <f t="shared" si="1"/>
        <v>OK</v>
      </c>
    </row>
    <row r="98" spans="1:4" x14ac:dyDescent="0.25">
      <c r="A98" s="1" t="s">
        <v>125</v>
      </c>
      <c r="B98" s="9" t="s">
        <v>106</v>
      </c>
      <c r="C98" s="10" t="str">
        <f>INDEX('CLASSIFICAÇÃO - ÁREA DE ATUAÇÃO'!B:B,MATCH(CONTROLADORIA!A98,'CLASSIFICAÇÃO - ÁREA DE ATUAÇÃO'!A:A,0))</f>
        <v>B</v>
      </c>
      <c r="D98" s="10" t="str">
        <f t="shared" si="1"/>
        <v>OK</v>
      </c>
    </row>
    <row r="99" spans="1:4" x14ac:dyDescent="0.25">
      <c r="A99" s="1" t="s">
        <v>126</v>
      </c>
      <c r="B99" s="9" t="s">
        <v>106</v>
      </c>
      <c r="C99" s="10" t="str">
        <f>INDEX('CLASSIFICAÇÃO - ÁREA DE ATUAÇÃO'!B:B,MATCH(CONTROLADORIA!A99,'CLASSIFICAÇÃO - ÁREA DE ATUAÇÃO'!A:A,0))</f>
        <v>B</v>
      </c>
      <c r="D99" s="10" t="str">
        <f t="shared" si="1"/>
        <v>OK</v>
      </c>
    </row>
    <row r="100" spans="1:4" x14ac:dyDescent="0.25">
      <c r="A100" s="1" t="s">
        <v>127</v>
      </c>
      <c r="B100" s="9" t="s">
        <v>106</v>
      </c>
      <c r="C100" s="10" t="str">
        <f>INDEX('CLASSIFICAÇÃO - ÁREA DE ATUAÇÃO'!B:B,MATCH(CONTROLADORIA!A100,'CLASSIFICAÇÃO - ÁREA DE ATUAÇÃO'!A:A,0))</f>
        <v>B</v>
      </c>
      <c r="D100" s="10" t="str">
        <f t="shared" si="1"/>
        <v>OK</v>
      </c>
    </row>
    <row r="101" spans="1:4" x14ac:dyDescent="0.25">
      <c r="A101" s="1" t="s">
        <v>128</v>
      </c>
      <c r="B101" s="9" t="s">
        <v>106</v>
      </c>
      <c r="C101" s="10" t="str">
        <f>INDEX('CLASSIFICAÇÃO - ÁREA DE ATUAÇÃO'!B:B,MATCH(CONTROLADORIA!A101,'CLASSIFICAÇÃO - ÁREA DE ATUAÇÃO'!A:A,0))</f>
        <v>B</v>
      </c>
      <c r="D101" s="10" t="str">
        <f t="shared" si="1"/>
        <v>OK</v>
      </c>
    </row>
    <row r="102" spans="1:4" x14ac:dyDescent="0.25">
      <c r="A102" s="1" t="s">
        <v>129</v>
      </c>
      <c r="B102" s="9" t="s">
        <v>106</v>
      </c>
      <c r="C102" s="10" t="str">
        <f>INDEX('CLASSIFICAÇÃO - ÁREA DE ATUAÇÃO'!B:B,MATCH(CONTROLADORIA!A102,'CLASSIFICAÇÃO - ÁREA DE ATUAÇÃO'!A:A,0))</f>
        <v>B</v>
      </c>
      <c r="D102" s="10" t="str">
        <f t="shared" si="1"/>
        <v>OK</v>
      </c>
    </row>
    <row r="103" spans="1:4" x14ac:dyDescent="0.25">
      <c r="A103" s="1" t="s">
        <v>130</v>
      </c>
      <c r="B103" s="9" t="s">
        <v>106</v>
      </c>
      <c r="C103" s="10" t="str">
        <f>INDEX('CLASSIFICAÇÃO - ÁREA DE ATUAÇÃO'!B:B,MATCH(CONTROLADORIA!A103,'CLASSIFICAÇÃO - ÁREA DE ATUAÇÃO'!A:A,0))</f>
        <v>B</v>
      </c>
      <c r="D103" s="10" t="str">
        <f t="shared" si="1"/>
        <v>OK</v>
      </c>
    </row>
    <row r="104" spans="1:4" x14ac:dyDescent="0.25">
      <c r="A104" s="1" t="s">
        <v>131</v>
      </c>
      <c r="B104" s="9" t="s">
        <v>106</v>
      </c>
      <c r="C104" s="10" t="str">
        <f>INDEX('CLASSIFICAÇÃO - ÁREA DE ATUAÇÃO'!B:B,MATCH(CONTROLADORIA!A104,'CLASSIFICAÇÃO - ÁREA DE ATUAÇÃO'!A:A,0))</f>
        <v>B</v>
      </c>
      <c r="D104" s="10" t="str">
        <f t="shared" si="1"/>
        <v>OK</v>
      </c>
    </row>
    <row r="105" spans="1:4" x14ac:dyDescent="0.25">
      <c r="A105" s="1" t="s">
        <v>132</v>
      </c>
      <c r="B105" s="9" t="s">
        <v>106</v>
      </c>
      <c r="C105" s="10" t="str">
        <f>INDEX('CLASSIFICAÇÃO - ÁREA DE ATUAÇÃO'!B:B,MATCH(CONTROLADORIA!A105,'CLASSIFICAÇÃO - ÁREA DE ATUAÇÃO'!A:A,0))</f>
        <v>B</v>
      </c>
      <c r="D105" s="10" t="str">
        <f t="shared" si="1"/>
        <v>OK</v>
      </c>
    </row>
    <row r="106" spans="1:4" x14ac:dyDescent="0.25">
      <c r="A106" s="1" t="s">
        <v>133</v>
      </c>
      <c r="B106" s="9" t="s">
        <v>106</v>
      </c>
      <c r="C106" s="10" t="str">
        <f>INDEX('CLASSIFICAÇÃO - ÁREA DE ATUAÇÃO'!B:B,MATCH(CONTROLADORIA!A106,'CLASSIFICAÇÃO - ÁREA DE ATUAÇÃO'!A:A,0))</f>
        <v>B</v>
      </c>
      <c r="D106" s="10" t="str">
        <f t="shared" si="1"/>
        <v>OK</v>
      </c>
    </row>
    <row r="107" spans="1:4" x14ac:dyDescent="0.25">
      <c r="A107" s="1" t="s">
        <v>134</v>
      </c>
      <c r="B107" s="9" t="s">
        <v>106</v>
      </c>
      <c r="C107" s="10" t="str">
        <f>INDEX('CLASSIFICAÇÃO - ÁREA DE ATUAÇÃO'!B:B,MATCH(CONTROLADORIA!A107,'CLASSIFICAÇÃO - ÁREA DE ATUAÇÃO'!A:A,0))</f>
        <v>B</v>
      </c>
      <c r="D107" s="10" t="str">
        <f t="shared" si="1"/>
        <v>OK</v>
      </c>
    </row>
    <row r="108" spans="1:4" x14ac:dyDescent="0.25">
      <c r="A108" s="1" t="s">
        <v>135</v>
      </c>
      <c r="B108" s="9" t="s">
        <v>106</v>
      </c>
      <c r="C108" s="10" t="str">
        <f>INDEX('CLASSIFICAÇÃO - ÁREA DE ATUAÇÃO'!B:B,MATCH(CONTROLADORIA!A108,'CLASSIFICAÇÃO - ÁREA DE ATUAÇÃO'!A:A,0))</f>
        <v>B</v>
      </c>
      <c r="D108" s="10" t="str">
        <f t="shared" si="1"/>
        <v>OK</v>
      </c>
    </row>
    <row r="109" spans="1:4" x14ac:dyDescent="0.25">
      <c r="A109" s="1" t="s">
        <v>136</v>
      </c>
      <c r="B109" s="9" t="s">
        <v>106</v>
      </c>
      <c r="C109" s="10" t="str">
        <f>INDEX('CLASSIFICAÇÃO - ÁREA DE ATUAÇÃO'!B:B,MATCH(CONTROLADORIA!A109,'CLASSIFICAÇÃO - ÁREA DE ATUAÇÃO'!A:A,0))</f>
        <v>B</v>
      </c>
      <c r="D109" s="10" t="str">
        <f t="shared" si="1"/>
        <v>OK</v>
      </c>
    </row>
    <row r="110" spans="1:4" x14ac:dyDescent="0.25">
      <c r="A110" s="1" t="s">
        <v>137</v>
      </c>
      <c r="B110" s="9" t="s">
        <v>106</v>
      </c>
      <c r="C110" s="10" t="str">
        <f>INDEX('CLASSIFICAÇÃO - ÁREA DE ATUAÇÃO'!B:B,MATCH(CONTROLADORIA!A110,'CLASSIFICAÇÃO - ÁREA DE ATUAÇÃO'!A:A,0))</f>
        <v>B</v>
      </c>
      <c r="D110" s="10" t="str">
        <f t="shared" si="1"/>
        <v>OK</v>
      </c>
    </row>
    <row r="111" spans="1:4" x14ac:dyDescent="0.25">
      <c r="A111" s="1" t="s">
        <v>138</v>
      </c>
      <c r="B111" s="9" t="s">
        <v>106</v>
      </c>
      <c r="C111" s="10" t="str">
        <f>INDEX('CLASSIFICAÇÃO - ÁREA DE ATUAÇÃO'!B:B,MATCH(CONTROLADORIA!A111,'CLASSIFICAÇÃO - ÁREA DE ATUAÇÃO'!A:A,0))</f>
        <v>B</v>
      </c>
      <c r="D111" s="10" t="str">
        <f t="shared" si="1"/>
        <v>OK</v>
      </c>
    </row>
    <row r="112" spans="1:4" x14ac:dyDescent="0.25">
      <c r="A112" s="1" t="s">
        <v>139</v>
      </c>
      <c r="B112" s="9" t="s">
        <v>106</v>
      </c>
      <c r="C112" s="10" t="str">
        <f>INDEX('CLASSIFICAÇÃO - ÁREA DE ATUAÇÃO'!B:B,MATCH(CONTROLADORIA!A112,'CLASSIFICAÇÃO - ÁREA DE ATUAÇÃO'!A:A,0))</f>
        <v>B</v>
      </c>
      <c r="D112" s="10" t="str">
        <f t="shared" si="1"/>
        <v>OK</v>
      </c>
    </row>
    <row r="113" spans="1:4" x14ac:dyDescent="0.25">
      <c r="A113" s="1" t="s">
        <v>140</v>
      </c>
      <c r="B113" s="9" t="s">
        <v>106</v>
      </c>
      <c r="C113" s="10" t="str">
        <f>INDEX('CLASSIFICAÇÃO - ÁREA DE ATUAÇÃO'!B:B,MATCH(CONTROLADORIA!A113,'CLASSIFICAÇÃO - ÁREA DE ATUAÇÃO'!A:A,0))</f>
        <v>B</v>
      </c>
      <c r="D113" s="10" t="str">
        <f t="shared" si="1"/>
        <v>OK</v>
      </c>
    </row>
    <row r="114" spans="1:4" x14ac:dyDescent="0.25">
      <c r="A114" s="1" t="s">
        <v>141</v>
      </c>
      <c r="B114" s="9" t="s">
        <v>106</v>
      </c>
      <c r="C114" s="10" t="str">
        <f>INDEX('CLASSIFICAÇÃO - ÁREA DE ATUAÇÃO'!B:B,MATCH(CONTROLADORIA!A114,'CLASSIFICAÇÃO - ÁREA DE ATUAÇÃO'!A:A,0))</f>
        <v>B</v>
      </c>
      <c r="D114" s="10" t="str">
        <f t="shared" si="1"/>
        <v>OK</v>
      </c>
    </row>
    <row r="115" spans="1:4" x14ac:dyDescent="0.25">
      <c r="A115" s="1" t="s">
        <v>142</v>
      </c>
      <c r="B115" s="9" t="s">
        <v>106</v>
      </c>
      <c r="C115" s="10" t="str">
        <f>INDEX('CLASSIFICAÇÃO - ÁREA DE ATUAÇÃO'!B:B,MATCH(CONTROLADORIA!A115,'CLASSIFICAÇÃO - ÁREA DE ATUAÇÃO'!A:A,0))</f>
        <v>B</v>
      </c>
      <c r="D115" s="10" t="str">
        <f t="shared" si="1"/>
        <v>OK</v>
      </c>
    </row>
    <row r="116" spans="1:4" x14ac:dyDescent="0.25">
      <c r="A116" s="1" t="s">
        <v>143</v>
      </c>
      <c r="B116" s="9" t="s">
        <v>106</v>
      </c>
      <c r="C116" s="10" t="str">
        <f>INDEX('CLASSIFICAÇÃO - ÁREA DE ATUAÇÃO'!B:B,MATCH(CONTROLADORIA!A116,'CLASSIFICAÇÃO - ÁREA DE ATUAÇÃO'!A:A,0))</f>
        <v>B</v>
      </c>
      <c r="D116" s="10" t="str">
        <f t="shared" si="1"/>
        <v>OK</v>
      </c>
    </row>
    <row r="117" spans="1:4" x14ac:dyDescent="0.25">
      <c r="A117" s="1" t="s">
        <v>144</v>
      </c>
      <c r="B117" s="9" t="s">
        <v>106</v>
      </c>
      <c r="C117" s="10" t="str">
        <f>INDEX('CLASSIFICAÇÃO - ÁREA DE ATUAÇÃO'!B:B,MATCH(CONTROLADORIA!A117,'CLASSIFICAÇÃO - ÁREA DE ATUAÇÃO'!A:A,0))</f>
        <v>B</v>
      </c>
      <c r="D117" s="10" t="str">
        <f t="shared" si="1"/>
        <v>OK</v>
      </c>
    </row>
    <row r="118" spans="1:4" x14ac:dyDescent="0.25">
      <c r="A118" s="1" t="s">
        <v>145</v>
      </c>
      <c r="B118" s="9" t="s">
        <v>106</v>
      </c>
      <c r="C118" s="10" t="str">
        <f>INDEX('CLASSIFICAÇÃO - ÁREA DE ATUAÇÃO'!B:B,MATCH(CONTROLADORIA!A118,'CLASSIFICAÇÃO - ÁREA DE ATUAÇÃO'!A:A,0))</f>
        <v>B</v>
      </c>
      <c r="D118" s="10" t="str">
        <f t="shared" si="1"/>
        <v>OK</v>
      </c>
    </row>
    <row r="119" spans="1:4" x14ac:dyDescent="0.25">
      <c r="A119" s="1" t="s">
        <v>146</v>
      </c>
      <c r="B119" s="9" t="s">
        <v>106</v>
      </c>
      <c r="C119" s="10" t="str">
        <f>INDEX('CLASSIFICAÇÃO - ÁREA DE ATUAÇÃO'!B:B,MATCH(CONTROLADORIA!A119,'CLASSIFICAÇÃO - ÁREA DE ATUAÇÃO'!A:A,0))</f>
        <v>B</v>
      </c>
      <c r="D119" s="10" t="str">
        <f t="shared" si="1"/>
        <v>OK</v>
      </c>
    </row>
    <row r="120" spans="1:4" x14ac:dyDescent="0.25">
      <c r="A120" s="1" t="s">
        <v>147</v>
      </c>
      <c r="B120" s="9" t="s">
        <v>106</v>
      </c>
      <c r="C120" s="10" t="str">
        <f>INDEX('CLASSIFICAÇÃO - ÁREA DE ATUAÇÃO'!B:B,MATCH(CONTROLADORIA!A120,'CLASSIFICAÇÃO - ÁREA DE ATUAÇÃO'!A:A,0))</f>
        <v>B</v>
      </c>
      <c r="D120" s="10" t="str">
        <f t="shared" si="1"/>
        <v>OK</v>
      </c>
    </row>
    <row r="121" spans="1:4" x14ac:dyDescent="0.25">
      <c r="A121" s="1" t="s">
        <v>148</v>
      </c>
      <c r="B121" s="9" t="s">
        <v>106</v>
      </c>
      <c r="C121" s="10" t="str">
        <f>INDEX('CLASSIFICAÇÃO - ÁREA DE ATUAÇÃO'!B:B,MATCH(CONTROLADORIA!A121,'CLASSIFICAÇÃO - ÁREA DE ATUAÇÃO'!A:A,0))</f>
        <v>B</v>
      </c>
      <c r="D121" s="10" t="str">
        <f t="shared" si="1"/>
        <v>OK</v>
      </c>
    </row>
    <row r="122" spans="1:4" x14ac:dyDescent="0.25">
      <c r="A122" s="1" t="s">
        <v>149</v>
      </c>
      <c r="B122" s="9" t="s">
        <v>106</v>
      </c>
      <c r="C122" s="10" t="str">
        <f>INDEX('CLASSIFICAÇÃO - ÁREA DE ATUAÇÃO'!B:B,MATCH(CONTROLADORIA!A122,'CLASSIFICAÇÃO - ÁREA DE ATUAÇÃO'!A:A,0))</f>
        <v>B</v>
      </c>
      <c r="D122" s="10" t="str">
        <f t="shared" si="1"/>
        <v>OK</v>
      </c>
    </row>
    <row r="123" spans="1:4" x14ac:dyDescent="0.25">
      <c r="A123" s="1" t="s">
        <v>150</v>
      </c>
      <c r="B123" s="9" t="s">
        <v>106</v>
      </c>
      <c r="C123" s="10" t="str">
        <f>INDEX('CLASSIFICAÇÃO - ÁREA DE ATUAÇÃO'!B:B,MATCH(CONTROLADORIA!A123,'CLASSIFICAÇÃO - ÁREA DE ATUAÇÃO'!A:A,0))</f>
        <v>B</v>
      </c>
      <c r="D123" s="10" t="str">
        <f t="shared" si="1"/>
        <v>OK</v>
      </c>
    </row>
    <row r="124" spans="1:4" x14ac:dyDescent="0.25">
      <c r="A124" s="1" t="s">
        <v>151</v>
      </c>
      <c r="B124" s="9" t="s">
        <v>106</v>
      </c>
      <c r="C124" s="10" t="str">
        <f>INDEX('CLASSIFICAÇÃO - ÁREA DE ATUAÇÃO'!B:B,MATCH(CONTROLADORIA!A124,'CLASSIFICAÇÃO - ÁREA DE ATUAÇÃO'!A:A,0))</f>
        <v>B</v>
      </c>
      <c r="D124" s="10" t="str">
        <f t="shared" si="1"/>
        <v>OK</v>
      </c>
    </row>
    <row r="125" spans="1:4" x14ac:dyDescent="0.25">
      <c r="A125" s="1" t="s">
        <v>152</v>
      </c>
      <c r="B125" s="9" t="s">
        <v>106</v>
      </c>
      <c r="C125" s="10" t="str">
        <f>INDEX('CLASSIFICAÇÃO - ÁREA DE ATUAÇÃO'!B:B,MATCH(CONTROLADORIA!A125,'CLASSIFICAÇÃO - ÁREA DE ATUAÇÃO'!A:A,0))</f>
        <v>B</v>
      </c>
      <c r="D125" s="10" t="str">
        <f t="shared" si="1"/>
        <v>OK</v>
      </c>
    </row>
    <row r="126" spans="1:4" x14ac:dyDescent="0.25">
      <c r="A126" s="1" t="s">
        <v>153</v>
      </c>
      <c r="B126" s="9" t="s">
        <v>106</v>
      </c>
      <c r="C126" s="10" t="str">
        <f>INDEX('CLASSIFICAÇÃO - ÁREA DE ATUAÇÃO'!B:B,MATCH(CONTROLADORIA!A126,'CLASSIFICAÇÃO - ÁREA DE ATUAÇÃO'!A:A,0))</f>
        <v>B</v>
      </c>
      <c r="D126" s="10" t="str">
        <f t="shared" si="1"/>
        <v>OK</v>
      </c>
    </row>
    <row r="127" spans="1:4" x14ac:dyDescent="0.25">
      <c r="A127" s="1" t="s">
        <v>154</v>
      </c>
      <c r="B127" s="9" t="s">
        <v>106</v>
      </c>
      <c r="C127" s="10" t="str">
        <f>INDEX('CLASSIFICAÇÃO - ÁREA DE ATUAÇÃO'!B:B,MATCH(CONTROLADORIA!A127,'CLASSIFICAÇÃO - ÁREA DE ATUAÇÃO'!A:A,0))</f>
        <v>B</v>
      </c>
      <c r="D127" s="10" t="str">
        <f t="shared" si="1"/>
        <v>OK</v>
      </c>
    </row>
    <row r="128" spans="1:4" x14ac:dyDescent="0.25">
      <c r="A128" s="1" t="s">
        <v>155</v>
      </c>
      <c r="B128" s="9" t="s">
        <v>106</v>
      </c>
      <c r="C128" s="10" t="str">
        <f>INDEX('CLASSIFICAÇÃO - ÁREA DE ATUAÇÃO'!B:B,MATCH(CONTROLADORIA!A128,'CLASSIFICAÇÃO - ÁREA DE ATUAÇÃO'!A:A,0))</f>
        <v>B</v>
      </c>
      <c r="D128" s="10" t="str">
        <f t="shared" si="1"/>
        <v>OK</v>
      </c>
    </row>
    <row r="129" spans="1:5" x14ac:dyDescent="0.25">
      <c r="A129" s="1" t="s">
        <v>156</v>
      </c>
      <c r="B129" s="9" t="s">
        <v>106</v>
      </c>
      <c r="C129" s="10" t="str">
        <f>INDEX('CLASSIFICAÇÃO - ÁREA DE ATUAÇÃO'!B:B,MATCH(CONTROLADORIA!A129,'CLASSIFICAÇÃO - ÁREA DE ATUAÇÃO'!A:A,0))</f>
        <v>B</v>
      </c>
      <c r="D129" s="10" t="str">
        <f t="shared" si="1"/>
        <v>OK</v>
      </c>
    </row>
    <row r="130" spans="1:5" x14ac:dyDescent="0.25">
      <c r="A130" s="1" t="s">
        <v>157</v>
      </c>
      <c r="B130" s="9" t="s">
        <v>106</v>
      </c>
      <c r="C130" s="10" t="str">
        <f>INDEX('CLASSIFICAÇÃO - ÁREA DE ATUAÇÃO'!B:B,MATCH(CONTROLADORIA!A130,'CLASSIFICAÇÃO - ÁREA DE ATUAÇÃO'!A:A,0))</f>
        <v>B</v>
      </c>
      <c r="D130" s="10" t="str">
        <f t="shared" ref="D130:D193" si="2">IF(B130=C130,"OK","CONFERIR")</f>
        <v>OK</v>
      </c>
    </row>
    <row r="131" spans="1:5" x14ac:dyDescent="0.25">
      <c r="A131" s="1" t="s">
        <v>158</v>
      </c>
      <c r="B131" s="9" t="s">
        <v>106</v>
      </c>
      <c r="C131" s="10" t="str">
        <f>INDEX('CLASSIFICAÇÃO - ÁREA DE ATUAÇÃO'!B:B,MATCH(CONTROLADORIA!A131,'CLASSIFICAÇÃO - ÁREA DE ATUAÇÃO'!A:A,0))</f>
        <v>B</v>
      </c>
      <c r="D131" s="10" t="str">
        <f t="shared" si="2"/>
        <v>OK</v>
      </c>
    </row>
    <row r="132" spans="1:5" x14ac:dyDescent="0.25">
      <c r="A132" s="1" t="s">
        <v>159</v>
      </c>
      <c r="B132" s="9" t="s">
        <v>106</v>
      </c>
      <c r="C132" s="10" t="str">
        <f>INDEX('CLASSIFICAÇÃO - ÁREA DE ATUAÇÃO'!B:B,MATCH(CONTROLADORIA!A132,'CLASSIFICAÇÃO - ÁREA DE ATUAÇÃO'!A:A,0))</f>
        <v>B</v>
      </c>
      <c r="D132" s="10" t="str">
        <f t="shared" si="2"/>
        <v>OK</v>
      </c>
    </row>
    <row r="133" spans="1:5" x14ac:dyDescent="0.25">
      <c r="A133" s="11" t="s">
        <v>160</v>
      </c>
      <c r="B133" s="9" t="s">
        <v>106</v>
      </c>
      <c r="C133" s="10" t="str">
        <f>INDEX('CLASSIFICAÇÃO - ÁREA DE ATUAÇÃO'!B:B,MATCH(CONTROLADORIA!A133,'CLASSIFICAÇÃO - ÁREA DE ATUAÇÃO'!A:A,0))</f>
        <v>B</v>
      </c>
      <c r="D133" s="10" t="str">
        <f t="shared" si="2"/>
        <v>OK</v>
      </c>
      <c r="E133" s="10"/>
    </row>
    <row r="134" spans="1:5" x14ac:dyDescent="0.25">
      <c r="A134" s="11" t="s">
        <v>161</v>
      </c>
      <c r="B134" s="9" t="s">
        <v>106</v>
      </c>
      <c r="C134" s="10" t="str">
        <f>INDEX('CLASSIFICAÇÃO - ÁREA DE ATUAÇÃO'!B:B,MATCH(CONTROLADORIA!A134,'CLASSIFICAÇÃO - ÁREA DE ATUAÇÃO'!A:A,0))</f>
        <v>B</v>
      </c>
      <c r="D134" s="10" t="str">
        <f t="shared" si="2"/>
        <v>OK</v>
      </c>
      <c r="E134" s="10"/>
    </row>
    <row r="135" spans="1:5" x14ac:dyDescent="0.25">
      <c r="A135" s="11" t="s">
        <v>162</v>
      </c>
      <c r="B135" s="9" t="s">
        <v>106</v>
      </c>
      <c r="C135" s="10" t="str">
        <f>INDEX('CLASSIFICAÇÃO - ÁREA DE ATUAÇÃO'!B:B,MATCH(CONTROLADORIA!A135,'CLASSIFICAÇÃO - ÁREA DE ATUAÇÃO'!A:A,0))</f>
        <v>B</v>
      </c>
      <c r="D135" s="10" t="str">
        <f t="shared" si="2"/>
        <v>OK</v>
      </c>
      <c r="E135" s="10"/>
    </row>
    <row r="136" spans="1:5" x14ac:dyDescent="0.25">
      <c r="A136" s="11" t="s">
        <v>163</v>
      </c>
      <c r="B136" s="9" t="s">
        <v>106</v>
      </c>
      <c r="C136" s="10" t="str">
        <f>INDEX('CLASSIFICAÇÃO - ÁREA DE ATUAÇÃO'!B:B,MATCH(CONTROLADORIA!A136,'CLASSIFICAÇÃO - ÁREA DE ATUAÇÃO'!A:A,0))</f>
        <v>B</v>
      </c>
      <c r="D136" s="10" t="str">
        <f t="shared" si="2"/>
        <v>OK</v>
      </c>
      <c r="E136" s="10"/>
    </row>
    <row r="137" spans="1:5" x14ac:dyDescent="0.25">
      <c r="A137" s="11" t="s">
        <v>164</v>
      </c>
      <c r="B137" s="9" t="s">
        <v>106</v>
      </c>
      <c r="C137" s="10" t="str">
        <f>INDEX('CLASSIFICAÇÃO - ÁREA DE ATUAÇÃO'!B:B,MATCH(CONTROLADORIA!A137,'CLASSIFICAÇÃO - ÁREA DE ATUAÇÃO'!A:A,0))</f>
        <v>B</v>
      </c>
      <c r="D137" s="10" t="str">
        <f t="shared" si="2"/>
        <v>OK</v>
      </c>
      <c r="E137" s="10"/>
    </row>
    <row r="138" spans="1:5" x14ac:dyDescent="0.25">
      <c r="A138" s="11" t="s">
        <v>165</v>
      </c>
      <c r="B138" s="9" t="s">
        <v>106</v>
      </c>
      <c r="C138" s="10" t="str">
        <f>INDEX('CLASSIFICAÇÃO - ÁREA DE ATUAÇÃO'!B:B,MATCH(CONTROLADORIA!A138,'CLASSIFICAÇÃO - ÁREA DE ATUAÇÃO'!A:A,0))</f>
        <v>B</v>
      </c>
      <c r="D138" s="10" t="str">
        <f t="shared" si="2"/>
        <v>OK</v>
      </c>
      <c r="E138" s="10"/>
    </row>
    <row r="139" spans="1:5" x14ac:dyDescent="0.25">
      <c r="A139" s="11" t="s">
        <v>166</v>
      </c>
      <c r="B139" s="9" t="s">
        <v>106</v>
      </c>
      <c r="C139" s="10" t="str">
        <f>INDEX('CLASSIFICAÇÃO - ÁREA DE ATUAÇÃO'!B:B,MATCH(CONTROLADORIA!A139,'CLASSIFICAÇÃO - ÁREA DE ATUAÇÃO'!A:A,0))</f>
        <v>B</v>
      </c>
      <c r="D139" s="10" t="str">
        <f t="shared" si="2"/>
        <v>OK</v>
      </c>
      <c r="E139" s="10"/>
    </row>
    <row r="140" spans="1:5" x14ac:dyDescent="0.25">
      <c r="A140" s="11" t="s">
        <v>167</v>
      </c>
      <c r="B140" s="9" t="s">
        <v>106</v>
      </c>
      <c r="C140" s="10" t="str">
        <f>INDEX('CLASSIFICAÇÃO - ÁREA DE ATUAÇÃO'!B:B,MATCH(CONTROLADORIA!A140,'CLASSIFICAÇÃO - ÁREA DE ATUAÇÃO'!A:A,0))</f>
        <v>B</v>
      </c>
      <c r="D140" s="10" t="str">
        <f t="shared" si="2"/>
        <v>OK</v>
      </c>
      <c r="E140" s="10"/>
    </row>
    <row r="141" spans="1:5" x14ac:dyDescent="0.25">
      <c r="A141" s="11" t="s">
        <v>168</v>
      </c>
      <c r="B141" s="9" t="s">
        <v>106</v>
      </c>
      <c r="C141" s="10" t="str">
        <f>INDEX('CLASSIFICAÇÃO - ÁREA DE ATUAÇÃO'!B:B,MATCH(CONTROLADORIA!A141,'CLASSIFICAÇÃO - ÁREA DE ATUAÇÃO'!A:A,0))</f>
        <v>B</v>
      </c>
      <c r="D141" s="10" t="str">
        <f t="shared" si="2"/>
        <v>OK</v>
      </c>
      <c r="E141" s="10"/>
    </row>
    <row r="142" spans="1:5" x14ac:dyDescent="0.25">
      <c r="A142" s="1" t="s">
        <v>169</v>
      </c>
      <c r="B142" s="9" t="s">
        <v>106</v>
      </c>
      <c r="C142" s="10" t="str">
        <f>INDEX('CLASSIFICAÇÃO - ÁREA DE ATUAÇÃO'!B:B,MATCH(CONTROLADORIA!A142,'CLASSIFICAÇÃO - ÁREA DE ATUAÇÃO'!A:A,0))</f>
        <v>B</v>
      </c>
      <c r="D142" s="10" t="str">
        <f t="shared" si="2"/>
        <v>OK</v>
      </c>
      <c r="E142" s="10"/>
    </row>
    <row r="143" spans="1:5" x14ac:dyDescent="0.25">
      <c r="A143" s="11" t="s">
        <v>170</v>
      </c>
      <c r="B143" s="9" t="s">
        <v>106</v>
      </c>
      <c r="C143" s="10" t="str">
        <f>INDEX('CLASSIFICAÇÃO - ÁREA DE ATUAÇÃO'!B:B,MATCH(CONTROLADORIA!A143,'CLASSIFICAÇÃO - ÁREA DE ATUAÇÃO'!A:A,0))</f>
        <v>B</v>
      </c>
      <c r="D143" s="10" t="str">
        <f t="shared" si="2"/>
        <v>OK</v>
      </c>
      <c r="E143" s="10"/>
    </row>
    <row r="144" spans="1:5" x14ac:dyDescent="0.25">
      <c r="A144" s="11" t="s">
        <v>171</v>
      </c>
      <c r="B144" s="9" t="s">
        <v>106</v>
      </c>
      <c r="C144" s="10" t="str">
        <f>INDEX('CLASSIFICAÇÃO - ÁREA DE ATUAÇÃO'!B:B,MATCH(CONTROLADORIA!A144,'CLASSIFICAÇÃO - ÁREA DE ATUAÇÃO'!A:A,0))</f>
        <v>B</v>
      </c>
      <c r="D144" s="10" t="str">
        <f t="shared" si="2"/>
        <v>OK</v>
      </c>
      <c r="E144" s="10"/>
    </row>
    <row r="145" spans="1:5" x14ac:dyDescent="0.25">
      <c r="A145" s="11" t="s">
        <v>172</v>
      </c>
      <c r="B145" s="9" t="s">
        <v>106</v>
      </c>
      <c r="C145" s="10" t="str">
        <f>INDEX('CLASSIFICAÇÃO - ÁREA DE ATUAÇÃO'!B:B,MATCH(CONTROLADORIA!A145,'CLASSIFICAÇÃO - ÁREA DE ATUAÇÃO'!A:A,0))</f>
        <v>B</v>
      </c>
      <c r="D145" s="10" t="str">
        <f t="shared" si="2"/>
        <v>OK</v>
      </c>
      <c r="E145" s="10"/>
    </row>
    <row r="146" spans="1:5" x14ac:dyDescent="0.25">
      <c r="A146" s="11" t="s">
        <v>173</v>
      </c>
      <c r="B146" s="9" t="s">
        <v>106</v>
      </c>
      <c r="C146" s="10" t="str">
        <f>INDEX('CLASSIFICAÇÃO - ÁREA DE ATUAÇÃO'!B:B,MATCH(CONTROLADORIA!A146,'CLASSIFICAÇÃO - ÁREA DE ATUAÇÃO'!A:A,0))</f>
        <v>B</v>
      </c>
      <c r="D146" s="10" t="str">
        <f t="shared" si="2"/>
        <v>OK</v>
      </c>
      <c r="E146" s="10"/>
    </row>
    <row r="147" spans="1:5" x14ac:dyDescent="0.25">
      <c r="A147" s="11" t="s">
        <v>174</v>
      </c>
      <c r="B147" s="9" t="s">
        <v>106</v>
      </c>
      <c r="C147" s="10" t="e">
        <f>INDEX('CLASSIFICAÇÃO - ÁREA DE ATUAÇÃO'!B:B,MATCH(CONTROLADORIA!A147,'CLASSIFICAÇÃO - ÁREA DE ATUAÇÃO'!A:A,0))</f>
        <v>#N/A</v>
      </c>
      <c r="D147" s="10" t="e">
        <f t="shared" si="2"/>
        <v>#N/A</v>
      </c>
      <c r="E147" s="10"/>
    </row>
    <row r="148" spans="1:5" x14ac:dyDescent="0.25">
      <c r="A148" s="1" t="s">
        <v>175</v>
      </c>
      <c r="B148" s="9" t="s">
        <v>106</v>
      </c>
      <c r="C148" s="10" t="e">
        <f>INDEX('CLASSIFICAÇÃO - ÁREA DE ATUAÇÃO'!B:B,MATCH(CONTROLADORIA!A148,'CLASSIFICAÇÃO - ÁREA DE ATUAÇÃO'!A:A,0))</f>
        <v>#N/A</v>
      </c>
      <c r="D148" s="10" t="e">
        <f t="shared" si="2"/>
        <v>#N/A</v>
      </c>
    </row>
    <row r="149" spans="1:5" x14ac:dyDescent="0.25">
      <c r="A149" s="1" t="s">
        <v>176</v>
      </c>
      <c r="B149" s="9" t="s">
        <v>106</v>
      </c>
      <c r="C149" s="10" t="e">
        <f>INDEX('CLASSIFICAÇÃO - ÁREA DE ATUAÇÃO'!B:B,MATCH(CONTROLADORIA!A149,'CLASSIFICAÇÃO - ÁREA DE ATUAÇÃO'!A:A,0))</f>
        <v>#N/A</v>
      </c>
      <c r="D149" s="10" t="e">
        <f t="shared" si="2"/>
        <v>#N/A</v>
      </c>
    </row>
    <row r="150" spans="1:5" x14ac:dyDescent="0.25">
      <c r="A150" s="11" t="s">
        <v>177</v>
      </c>
      <c r="B150" s="9" t="s">
        <v>178</v>
      </c>
      <c r="C150" s="10" t="str">
        <f>INDEX('CLASSIFICAÇÃO - ÁREA DE ATUAÇÃO'!B:B,MATCH(CONTROLADORIA!A150,'CLASSIFICAÇÃO - ÁREA DE ATUAÇÃO'!A:A,0))</f>
        <v>C</v>
      </c>
      <c r="D150" s="10" t="str">
        <f t="shared" si="2"/>
        <v>OK</v>
      </c>
      <c r="E150" s="10"/>
    </row>
    <row r="151" spans="1:5" x14ac:dyDescent="0.25">
      <c r="A151" s="11" t="s">
        <v>179</v>
      </c>
      <c r="B151" s="9" t="s">
        <v>178</v>
      </c>
      <c r="C151" s="10" t="str">
        <f>INDEX('CLASSIFICAÇÃO - ÁREA DE ATUAÇÃO'!B:B,MATCH(CONTROLADORIA!A151,'CLASSIFICAÇÃO - ÁREA DE ATUAÇÃO'!A:A,0))</f>
        <v>C</v>
      </c>
      <c r="D151" s="10" t="str">
        <f t="shared" si="2"/>
        <v>OK</v>
      </c>
      <c r="E151" s="10"/>
    </row>
    <row r="152" spans="1:5" x14ac:dyDescent="0.25">
      <c r="A152" s="11" t="s">
        <v>180</v>
      </c>
      <c r="B152" s="9" t="s">
        <v>178</v>
      </c>
      <c r="C152" s="10" t="str">
        <f>INDEX('CLASSIFICAÇÃO - ÁREA DE ATUAÇÃO'!B:B,MATCH(CONTROLADORIA!A152,'CLASSIFICAÇÃO - ÁREA DE ATUAÇÃO'!A:A,0))</f>
        <v>C</v>
      </c>
      <c r="D152" s="10" t="str">
        <f t="shared" si="2"/>
        <v>OK</v>
      </c>
      <c r="E152" s="10"/>
    </row>
    <row r="153" spans="1:5" x14ac:dyDescent="0.25">
      <c r="A153" s="11" t="s">
        <v>181</v>
      </c>
      <c r="B153" s="9" t="s">
        <v>178</v>
      </c>
      <c r="C153" s="10" t="str">
        <f>INDEX('CLASSIFICAÇÃO - ÁREA DE ATUAÇÃO'!B:B,MATCH(CONTROLADORIA!A153,'CLASSIFICAÇÃO - ÁREA DE ATUAÇÃO'!A:A,0))</f>
        <v>C</v>
      </c>
      <c r="D153" s="10" t="str">
        <f t="shared" si="2"/>
        <v>OK</v>
      </c>
      <c r="E153" s="10"/>
    </row>
    <row r="154" spans="1:5" x14ac:dyDescent="0.25">
      <c r="A154" s="1" t="s">
        <v>182</v>
      </c>
      <c r="B154" s="9" t="s">
        <v>178</v>
      </c>
      <c r="C154" s="10" t="e">
        <f>INDEX('CLASSIFICAÇÃO - ÁREA DE ATUAÇÃO'!B:B,MATCH(CONTROLADORIA!A154,'CLASSIFICAÇÃO - ÁREA DE ATUAÇÃO'!A:A,0))</f>
        <v>#N/A</v>
      </c>
      <c r="D154" s="10" t="e">
        <f t="shared" si="2"/>
        <v>#N/A</v>
      </c>
    </row>
    <row r="155" spans="1:5" x14ac:dyDescent="0.25">
      <c r="A155" s="1" t="s">
        <v>183</v>
      </c>
      <c r="B155" s="9" t="s">
        <v>178</v>
      </c>
      <c r="C155" s="10" t="e">
        <f>INDEX('CLASSIFICAÇÃO - ÁREA DE ATUAÇÃO'!B:B,MATCH(CONTROLADORIA!A155,'CLASSIFICAÇÃO - ÁREA DE ATUAÇÃO'!A:A,0))</f>
        <v>#N/A</v>
      </c>
      <c r="D155" s="10" t="e">
        <f t="shared" si="2"/>
        <v>#N/A</v>
      </c>
    </row>
    <row r="156" spans="1:5" x14ac:dyDescent="0.25">
      <c r="A156" s="11" t="s">
        <v>184</v>
      </c>
      <c r="B156" s="9" t="s">
        <v>178</v>
      </c>
      <c r="C156" s="10" t="str">
        <f>INDEX('CLASSIFICAÇÃO - ÁREA DE ATUAÇÃO'!B:B,MATCH(CONTROLADORIA!A156,'CLASSIFICAÇÃO - ÁREA DE ATUAÇÃO'!A:A,0))</f>
        <v>C</v>
      </c>
      <c r="D156" s="10" t="str">
        <f t="shared" si="2"/>
        <v>OK</v>
      </c>
      <c r="E156" s="10"/>
    </row>
    <row r="157" spans="1:5" x14ac:dyDescent="0.25">
      <c r="A157" s="11" t="s">
        <v>185</v>
      </c>
      <c r="B157" s="9" t="s">
        <v>178</v>
      </c>
      <c r="C157" s="10" t="e">
        <f>INDEX('CLASSIFICAÇÃO - ÁREA DE ATUAÇÃO'!B:B,MATCH(CONTROLADORIA!A157,'CLASSIFICAÇÃO - ÁREA DE ATUAÇÃO'!A:A,0))</f>
        <v>#N/A</v>
      </c>
      <c r="D157" s="10" t="e">
        <f t="shared" si="2"/>
        <v>#N/A</v>
      </c>
      <c r="E157" s="10"/>
    </row>
    <row r="158" spans="1:5" x14ac:dyDescent="0.25">
      <c r="A158" s="11" t="s">
        <v>186</v>
      </c>
      <c r="B158" s="9" t="s">
        <v>178</v>
      </c>
      <c r="C158" s="10" t="str">
        <f>INDEX('CLASSIFICAÇÃO - ÁREA DE ATUAÇÃO'!B:B,MATCH(CONTROLADORIA!A158,'CLASSIFICAÇÃO - ÁREA DE ATUAÇÃO'!A:A,0))</f>
        <v>C</v>
      </c>
      <c r="D158" s="10" t="str">
        <f t="shared" si="2"/>
        <v>OK</v>
      </c>
      <c r="E158" s="10"/>
    </row>
    <row r="159" spans="1:5" x14ac:dyDescent="0.25">
      <c r="A159" s="11" t="s">
        <v>187</v>
      </c>
      <c r="B159" s="9" t="s">
        <v>178</v>
      </c>
      <c r="C159" s="10" t="str">
        <f>INDEX('CLASSIFICAÇÃO - ÁREA DE ATUAÇÃO'!B:B,MATCH(CONTROLADORIA!A159,'CLASSIFICAÇÃO - ÁREA DE ATUAÇÃO'!A:A,0))</f>
        <v>C</v>
      </c>
      <c r="D159" s="10" t="str">
        <f t="shared" si="2"/>
        <v>OK</v>
      </c>
      <c r="E159" s="10"/>
    </row>
    <row r="160" spans="1:5" x14ac:dyDescent="0.25">
      <c r="A160" s="11" t="s">
        <v>188</v>
      </c>
      <c r="B160" s="9" t="s">
        <v>178</v>
      </c>
      <c r="C160" s="10" t="str">
        <f>INDEX('CLASSIFICAÇÃO - ÁREA DE ATUAÇÃO'!B:B,MATCH(CONTROLADORIA!A160,'CLASSIFICAÇÃO - ÁREA DE ATUAÇÃO'!A:A,0))</f>
        <v>C</v>
      </c>
      <c r="D160" s="10" t="str">
        <f t="shared" si="2"/>
        <v>OK</v>
      </c>
      <c r="E160" s="10"/>
    </row>
    <row r="161" spans="1:5" x14ac:dyDescent="0.25">
      <c r="A161" s="11" t="s">
        <v>189</v>
      </c>
      <c r="B161" s="9" t="s">
        <v>178</v>
      </c>
      <c r="C161" s="10" t="e">
        <f>INDEX('CLASSIFICAÇÃO - ÁREA DE ATUAÇÃO'!B:B,MATCH(CONTROLADORIA!A161,'CLASSIFICAÇÃO - ÁREA DE ATUAÇÃO'!A:A,0))</f>
        <v>#N/A</v>
      </c>
      <c r="D161" s="10" t="e">
        <f t="shared" si="2"/>
        <v>#N/A</v>
      </c>
      <c r="E161" s="10"/>
    </row>
    <row r="162" spans="1:5" x14ac:dyDescent="0.25">
      <c r="A162" s="11" t="s">
        <v>190</v>
      </c>
      <c r="B162" s="9" t="s">
        <v>178</v>
      </c>
      <c r="C162" s="10" t="e">
        <f>INDEX('CLASSIFICAÇÃO - ÁREA DE ATUAÇÃO'!B:B,MATCH(CONTROLADORIA!A162,'CLASSIFICAÇÃO - ÁREA DE ATUAÇÃO'!A:A,0))</f>
        <v>#N/A</v>
      </c>
      <c r="D162" s="10" t="e">
        <f t="shared" si="2"/>
        <v>#N/A</v>
      </c>
      <c r="E162" s="10"/>
    </row>
    <row r="163" spans="1:5" x14ac:dyDescent="0.25">
      <c r="A163" s="1" t="s">
        <v>191</v>
      </c>
      <c r="B163" s="9" t="s">
        <v>178</v>
      </c>
      <c r="C163" s="10" t="e">
        <f>INDEX('CLASSIFICAÇÃO - ÁREA DE ATUAÇÃO'!B:B,MATCH(CONTROLADORIA!A163,'CLASSIFICAÇÃO - ÁREA DE ATUAÇÃO'!A:A,0))</f>
        <v>#N/A</v>
      </c>
      <c r="D163" s="10" t="e">
        <f t="shared" si="2"/>
        <v>#N/A</v>
      </c>
      <c r="E163" s="10"/>
    </row>
    <row r="164" spans="1:5" x14ac:dyDescent="0.25">
      <c r="A164" s="1" t="s">
        <v>192</v>
      </c>
      <c r="B164" s="9" t="s">
        <v>178</v>
      </c>
      <c r="C164" s="10" t="str">
        <f>INDEX('CLASSIFICAÇÃO - ÁREA DE ATUAÇÃO'!B:B,MATCH(CONTROLADORIA!A164,'CLASSIFICAÇÃO - ÁREA DE ATUAÇÃO'!A:A,0))</f>
        <v>C</v>
      </c>
      <c r="D164" s="10" t="str">
        <f t="shared" si="2"/>
        <v>OK</v>
      </c>
    </row>
    <row r="165" spans="1:5" x14ac:dyDescent="0.25">
      <c r="A165" s="1" t="s">
        <v>193</v>
      </c>
      <c r="B165" s="9" t="s">
        <v>178</v>
      </c>
      <c r="C165" s="10" t="str">
        <f>INDEX('CLASSIFICAÇÃO - ÁREA DE ATUAÇÃO'!B:B,MATCH(CONTROLADORIA!A165,'CLASSIFICAÇÃO - ÁREA DE ATUAÇÃO'!A:A,0))</f>
        <v>C</v>
      </c>
      <c r="D165" s="10" t="str">
        <f t="shared" si="2"/>
        <v>OK</v>
      </c>
    </row>
    <row r="166" spans="1:5" x14ac:dyDescent="0.25">
      <c r="A166" s="1" t="s">
        <v>194</v>
      </c>
      <c r="B166" s="9" t="s">
        <v>178</v>
      </c>
      <c r="C166" s="10" t="str">
        <f>INDEX('CLASSIFICAÇÃO - ÁREA DE ATUAÇÃO'!B:B,MATCH(CONTROLADORIA!A166,'CLASSIFICAÇÃO - ÁREA DE ATUAÇÃO'!A:A,0))</f>
        <v>C</v>
      </c>
      <c r="D166" s="10" t="str">
        <f t="shared" si="2"/>
        <v>OK</v>
      </c>
    </row>
    <row r="167" spans="1:5" x14ac:dyDescent="0.25">
      <c r="A167" s="13" t="s">
        <v>195</v>
      </c>
      <c r="B167" s="9" t="s">
        <v>178</v>
      </c>
      <c r="C167" s="10" t="str">
        <f>INDEX('CLASSIFICAÇÃO - ÁREA DE ATUAÇÃO'!B:B,MATCH(CONTROLADORIA!A167,'CLASSIFICAÇÃO - ÁREA DE ATUAÇÃO'!A:A,0))</f>
        <v>C</v>
      </c>
      <c r="D167" s="10" t="str">
        <f t="shared" si="2"/>
        <v>OK</v>
      </c>
      <c r="E167" s="10"/>
    </row>
    <row r="168" spans="1:5" x14ac:dyDescent="0.25">
      <c r="A168" s="1" t="s">
        <v>196</v>
      </c>
      <c r="B168" s="9" t="s">
        <v>178</v>
      </c>
      <c r="C168" s="10" t="str">
        <f>INDEX('CLASSIFICAÇÃO - ÁREA DE ATUAÇÃO'!B:B,MATCH(CONTROLADORIA!A168,'CLASSIFICAÇÃO - ÁREA DE ATUAÇÃO'!A:A,0))</f>
        <v>C</v>
      </c>
      <c r="D168" s="10" t="str">
        <f t="shared" si="2"/>
        <v>OK</v>
      </c>
    </row>
    <row r="169" spans="1:5" x14ac:dyDescent="0.25">
      <c r="A169" s="1" t="s">
        <v>197</v>
      </c>
      <c r="B169" s="9" t="s">
        <v>178</v>
      </c>
      <c r="C169" s="10" t="str">
        <f>INDEX('CLASSIFICAÇÃO - ÁREA DE ATUAÇÃO'!B:B,MATCH(CONTROLADORIA!A169,'CLASSIFICAÇÃO - ÁREA DE ATUAÇÃO'!A:A,0))</f>
        <v>C</v>
      </c>
      <c r="D169" s="10" t="str">
        <f t="shared" si="2"/>
        <v>OK</v>
      </c>
    </row>
    <row r="170" spans="1:5" x14ac:dyDescent="0.25">
      <c r="A170" s="1" t="s">
        <v>198</v>
      </c>
      <c r="B170" s="9" t="s">
        <v>178</v>
      </c>
      <c r="C170" s="10" t="str">
        <f>INDEX('CLASSIFICAÇÃO - ÁREA DE ATUAÇÃO'!B:B,MATCH(CONTROLADORIA!A170,'CLASSIFICAÇÃO - ÁREA DE ATUAÇÃO'!A:A,0))</f>
        <v>C</v>
      </c>
      <c r="D170" s="10" t="str">
        <f t="shared" si="2"/>
        <v>OK</v>
      </c>
    </row>
    <row r="171" spans="1:5" x14ac:dyDescent="0.25">
      <c r="A171" s="1" t="s">
        <v>199</v>
      </c>
      <c r="B171" s="9" t="s">
        <v>178</v>
      </c>
      <c r="C171" s="10" t="str">
        <f>INDEX('CLASSIFICAÇÃO - ÁREA DE ATUAÇÃO'!B:B,MATCH(CONTROLADORIA!A171,'CLASSIFICAÇÃO - ÁREA DE ATUAÇÃO'!A:A,0))</f>
        <v>C</v>
      </c>
      <c r="D171" s="10" t="str">
        <f t="shared" si="2"/>
        <v>OK</v>
      </c>
    </row>
    <row r="172" spans="1:5" x14ac:dyDescent="0.25">
      <c r="A172" s="1" t="s">
        <v>200</v>
      </c>
      <c r="B172" s="9" t="s">
        <v>178</v>
      </c>
      <c r="C172" s="10" t="str">
        <f>INDEX('CLASSIFICAÇÃO - ÁREA DE ATUAÇÃO'!B:B,MATCH(CONTROLADORIA!A172,'CLASSIFICAÇÃO - ÁREA DE ATUAÇÃO'!A:A,0))</f>
        <v>C</v>
      </c>
      <c r="D172" s="10" t="str">
        <f t="shared" si="2"/>
        <v>OK</v>
      </c>
    </row>
    <row r="173" spans="1:5" ht="14.4" x14ac:dyDescent="0.3">
      <c r="A173" s="12" t="s">
        <v>201</v>
      </c>
      <c r="B173" s="9" t="s">
        <v>178</v>
      </c>
      <c r="C173" s="10" t="str">
        <f>INDEX('CLASSIFICAÇÃO - ÁREA DE ATUAÇÃO'!B:B,MATCH(CONTROLADORIA!A173,'CLASSIFICAÇÃO - ÁREA DE ATUAÇÃO'!A:A,0))</f>
        <v>C</v>
      </c>
      <c r="D173" s="10" t="str">
        <f t="shared" si="2"/>
        <v>OK</v>
      </c>
      <c r="E173" s="10"/>
    </row>
    <row r="174" spans="1:5" x14ac:dyDescent="0.25">
      <c r="A174" s="1" t="s">
        <v>202</v>
      </c>
      <c r="B174" s="9" t="s">
        <v>178</v>
      </c>
      <c r="C174" s="10" t="str">
        <f>INDEX('CLASSIFICAÇÃO - ÁREA DE ATUAÇÃO'!B:B,MATCH(CONTROLADORIA!A174,'CLASSIFICAÇÃO - ÁREA DE ATUAÇÃO'!A:A,0))</f>
        <v>C</v>
      </c>
      <c r="D174" s="10" t="str">
        <f t="shared" si="2"/>
        <v>OK</v>
      </c>
    </row>
    <row r="175" spans="1:5" x14ac:dyDescent="0.25">
      <c r="A175" s="1" t="s">
        <v>203</v>
      </c>
      <c r="B175" s="9" t="s">
        <v>178</v>
      </c>
      <c r="C175" s="10" t="str">
        <f>INDEX('CLASSIFICAÇÃO - ÁREA DE ATUAÇÃO'!B:B,MATCH(CONTROLADORIA!A175,'CLASSIFICAÇÃO - ÁREA DE ATUAÇÃO'!A:A,0))</f>
        <v>C</v>
      </c>
      <c r="D175" s="10" t="str">
        <f t="shared" si="2"/>
        <v>OK</v>
      </c>
    </row>
    <row r="176" spans="1:5" x14ac:dyDescent="0.25">
      <c r="A176" s="1" t="s">
        <v>204</v>
      </c>
      <c r="B176" s="9" t="s">
        <v>178</v>
      </c>
      <c r="C176" s="10" t="str">
        <f>INDEX('CLASSIFICAÇÃO - ÁREA DE ATUAÇÃO'!B:B,MATCH(CONTROLADORIA!A176,'CLASSIFICAÇÃO - ÁREA DE ATUAÇÃO'!A:A,0))</f>
        <v>C</v>
      </c>
      <c r="D176" s="10" t="str">
        <f t="shared" si="2"/>
        <v>OK</v>
      </c>
    </row>
    <row r="177" spans="1:5" x14ac:dyDescent="0.25">
      <c r="A177" s="1" t="s">
        <v>205</v>
      </c>
      <c r="B177" s="9" t="s">
        <v>178</v>
      </c>
      <c r="C177" s="10" t="str">
        <f>INDEX('CLASSIFICAÇÃO - ÁREA DE ATUAÇÃO'!B:B,MATCH(CONTROLADORIA!A177,'CLASSIFICAÇÃO - ÁREA DE ATUAÇÃO'!A:A,0))</f>
        <v>C</v>
      </c>
      <c r="D177" s="10" t="str">
        <f t="shared" si="2"/>
        <v>OK</v>
      </c>
    </row>
    <row r="178" spans="1:5" x14ac:dyDescent="0.25">
      <c r="A178" s="1" t="s">
        <v>206</v>
      </c>
      <c r="B178" s="9" t="s">
        <v>178</v>
      </c>
      <c r="C178" s="10" t="str">
        <f>INDEX('CLASSIFICAÇÃO - ÁREA DE ATUAÇÃO'!B:B,MATCH(CONTROLADORIA!A178,'CLASSIFICAÇÃO - ÁREA DE ATUAÇÃO'!A:A,0))</f>
        <v>C</v>
      </c>
      <c r="D178" s="10" t="str">
        <f t="shared" si="2"/>
        <v>OK</v>
      </c>
    </row>
    <row r="179" spans="1:5" x14ac:dyDescent="0.25">
      <c r="A179" s="1" t="s">
        <v>207</v>
      </c>
      <c r="B179" s="9" t="s">
        <v>178</v>
      </c>
      <c r="C179" s="10" t="str">
        <f>INDEX('CLASSIFICAÇÃO - ÁREA DE ATUAÇÃO'!B:B,MATCH(CONTROLADORIA!A179,'CLASSIFICAÇÃO - ÁREA DE ATUAÇÃO'!A:A,0))</f>
        <v>C</v>
      </c>
      <c r="D179" s="10" t="str">
        <f t="shared" si="2"/>
        <v>OK</v>
      </c>
    </row>
    <row r="180" spans="1:5" x14ac:dyDescent="0.25">
      <c r="A180" s="1" t="s">
        <v>208</v>
      </c>
      <c r="B180" s="9" t="s">
        <v>178</v>
      </c>
      <c r="C180" s="10" t="str">
        <f>INDEX('CLASSIFICAÇÃO - ÁREA DE ATUAÇÃO'!B:B,MATCH(CONTROLADORIA!A180,'CLASSIFICAÇÃO - ÁREA DE ATUAÇÃO'!A:A,0))</f>
        <v>C</v>
      </c>
      <c r="D180" s="10" t="str">
        <f t="shared" si="2"/>
        <v>OK</v>
      </c>
    </row>
    <row r="181" spans="1:5" x14ac:dyDescent="0.25">
      <c r="A181" s="1" t="s">
        <v>209</v>
      </c>
      <c r="B181" s="9" t="s">
        <v>178</v>
      </c>
      <c r="C181" s="10" t="str">
        <f>INDEX('CLASSIFICAÇÃO - ÁREA DE ATUAÇÃO'!B:B,MATCH(CONTROLADORIA!A181,'CLASSIFICAÇÃO - ÁREA DE ATUAÇÃO'!A:A,0))</f>
        <v>C</v>
      </c>
      <c r="D181" s="10" t="str">
        <f t="shared" si="2"/>
        <v>OK</v>
      </c>
    </row>
    <row r="182" spans="1:5" x14ac:dyDescent="0.25">
      <c r="A182" s="1" t="s">
        <v>210</v>
      </c>
      <c r="B182" s="9" t="s">
        <v>178</v>
      </c>
      <c r="C182" s="10" t="str">
        <f>INDEX('CLASSIFICAÇÃO - ÁREA DE ATUAÇÃO'!B:B,MATCH(CONTROLADORIA!A182,'CLASSIFICAÇÃO - ÁREA DE ATUAÇÃO'!A:A,0))</f>
        <v>C</v>
      </c>
      <c r="D182" s="10" t="str">
        <f t="shared" si="2"/>
        <v>OK</v>
      </c>
    </row>
    <row r="183" spans="1:5" x14ac:dyDescent="0.25">
      <c r="A183" s="1" t="s">
        <v>211</v>
      </c>
      <c r="B183" s="9" t="s">
        <v>178</v>
      </c>
      <c r="C183" s="10" t="str">
        <f>INDEX('CLASSIFICAÇÃO - ÁREA DE ATUAÇÃO'!B:B,MATCH(CONTROLADORIA!A183,'CLASSIFICAÇÃO - ÁREA DE ATUAÇÃO'!A:A,0))</f>
        <v>C</v>
      </c>
      <c r="D183" s="10" t="str">
        <f t="shared" si="2"/>
        <v>OK</v>
      </c>
    </row>
    <row r="184" spans="1:5" x14ac:dyDescent="0.25">
      <c r="A184" s="1" t="s">
        <v>212</v>
      </c>
      <c r="B184" s="9" t="s">
        <v>178</v>
      </c>
      <c r="C184" s="10" t="str">
        <f>INDEX('CLASSIFICAÇÃO - ÁREA DE ATUAÇÃO'!B:B,MATCH(CONTROLADORIA!A184,'CLASSIFICAÇÃO - ÁREA DE ATUAÇÃO'!A:A,0))</f>
        <v>C</v>
      </c>
      <c r="D184" s="10" t="str">
        <f t="shared" si="2"/>
        <v>OK</v>
      </c>
    </row>
    <row r="185" spans="1:5" x14ac:dyDescent="0.25">
      <c r="A185" s="1" t="s">
        <v>213</v>
      </c>
      <c r="B185" s="9" t="s">
        <v>178</v>
      </c>
      <c r="C185" s="10" t="str">
        <f>INDEX('CLASSIFICAÇÃO - ÁREA DE ATUAÇÃO'!B:B,MATCH(CONTROLADORIA!A185,'CLASSIFICAÇÃO - ÁREA DE ATUAÇÃO'!A:A,0))</f>
        <v>C</v>
      </c>
      <c r="D185" s="10" t="str">
        <f t="shared" si="2"/>
        <v>OK</v>
      </c>
    </row>
    <row r="186" spans="1:5" x14ac:dyDescent="0.25">
      <c r="A186" s="1" t="s">
        <v>214</v>
      </c>
      <c r="B186" s="9" t="s">
        <v>178</v>
      </c>
      <c r="C186" s="10" t="str">
        <f>INDEX('CLASSIFICAÇÃO - ÁREA DE ATUAÇÃO'!B:B,MATCH(CONTROLADORIA!A186,'CLASSIFICAÇÃO - ÁREA DE ATUAÇÃO'!A:A,0))</f>
        <v>C</v>
      </c>
      <c r="D186" s="10" t="str">
        <f t="shared" si="2"/>
        <v>OK</v>
      </c>
    </row>
    <row r="187" spans="1:5" x14ac:dyDescent="0.25">
      <c r="A187" s="1" t="s">
        <v>215</v>
      </c>
      <c r="B187" s="9" t="s">
        <v>178</v>
      </c>
      <c r="C187" s="10" t="str">
        <f>INDEX('CLASSIFICAÇÃO - ÁREA DE ATUAÇÃO'!B:B,MATCH(CONTROLADORIA!A187,'CLASSIFICAÇÃO - ÁREA DE ATUAÇÃO'!A:A,0))</f>
        <v>C</v>
      </c>
      <c r="D187" s="10" t="str">
        <f t="shared" si="2"/>
        <v>OK</v>
      </c>
    </row>
    <row r="188" spans="1:5" x14ac:dyDescent="0.25">
      <c r="A188" s="1" t="s">
        <v>216</v>
      </c>
      <c r="B188" s="9" t="s">
        <v>178</v>
      </c>
      <c r="C188" s="10" t="str">
        <f>INDEX('CLASSIFICAÇÃO - ÁREA DE ATUAÇÃO'!B:B,MATCH(CONTROLADORIA!A188,'CLASSIFICAÇÃO - ÁREA DE ATUAÇÃO'!A:A,0))</f>
        <v>C</v>
      </c>
      <c r="D188" s="10" t="str">
        <f t="shared" si="2"/>
        <v>OK</v>
      </c>
    </row>
    <row r="189" spans="1:5" ht="14.4" x14ac:dyDescent="0.3">
      <c r="A189" s="12" t="s">
        <v>217</v>
      </c>
      <c r="B189" s="9" t="s">
        <v>178</v>
      </c>
      <c r="C189" s="10" t="str">
        <f>INDEX('CLASSIFICAÇÃO - ÁREA DE ATUAÇÃO'!B:B,MATCH(CONTROLADORIA!A189,'CLASSIFICAÇÃO - ÁREA DE ATUAÇÃO'!A:A,0))</f>
        <v>C</v>
      </c>
      <c r="D189" s="10" t="str">
        <f t="shared" si="2"/>
        <v>OK</v>
      </c>
      <c r="E189" s="10"/>
    </row>
    <row r="190" spans="1:5" x14ac:dyDescent="0.25">
      <c r="A190" s="1" t="s">
        <v>218</v>
      </c>
      <c r="B190" s="9" t="s">
        <v>178</v>
      </c>
      <c r="C190" s="10" t="str">
        <f>INDEX('CLASSIFICAÇÃO - ÁREA DE ATUAÇÃO'!B:B,MATCH(CONTROLADORIA!A190,'CLASSIFICAÇÃO - ÁREA DE ATUAÇÃO'!A:A,0))</f>
        <v>C</v>
      </c>
      <c r="D190" s="10" t="str">
        <f t="shared" si="2"/>
        <v>OK</v>
      </c>
    </row>
    <row r="191" spans="1:5" x14ac:dyDescent="0.25">
      <c r="A191" s="1" t="s">
        <v>219</v>
      </c>
      <c r="B191" s="9" t="s">
        <v>178</v>
      </c>
      <c r="C191" s="10" t="str">
        <f>INDEX('CLASSIFICAÇÃO - ÁREA DE ATUAÇÃO'!B:B,MATCH(CONTROLADORIA!A191,'CLASSIFICAÇÃO - ÁREA DE ATUAÇÃO'!A:A,0))</f>
        <v>C</v>
      </c>
      <c r="D191" s="10" t="str">
        <f t="shared" si="2"/>
        <v>OK</v>
      </c>
    </row>
    <row r="192" spans="1:5" x14ac:dyDescent="0.25">
      <c r="A192" s="1" t="s">
        <v>220</v>
      </c>
      <c r="B192" s="9" t="s">
        <v>178</v>
      </c>
      <c r="C192" s="10" t="str">
        <f>INDEX('CLASSIFICAÇÃO - ÁREA DE ATUAÇÃO'!B:B,MATCH(CONTROLADORIA!A192,'CLASSIFICAÇÃO - ÁREA DE ATUAÇÃO'!A:A,0))</f>
        <v>C</v>
      </c>
      <c r="D192" s="10" t="str">
        <f t="shared" si="2"/>
        <v>OK</v>
      </c>
    </row>
    <row r="193" spans="1:5" x14ac:dyDescent="0.25">
      <c r="A193" s="1" t="s">
        <v>221</v>
      </c>
      <c r="B193" s="9" t="s">
        <v>178</v>
      </c>
      <c r="C193" s="10" t="str">
        <f>INDEX('CLASSIFICAÇÃO - ÁREA DE ATUAÇÃO'!B:B,MATCH(CONTROLADORIA!A193,'CLASSIFICAÇÃO - ÁREA DE ATUAÇÃO'!A:A,0))</f>
        <v>C</v>
      </c>
      <c r="D193" s="10" t="str">
        <f t="shared" si="2"/>
        <v>OK</v>
      </c>
    </row>
    <row r="194" spans="1:5" x14ac:dyDescent="0.25">
      <c r="A194" s="1" t="s">
        <v>222</v>
      </c>
      <c r="B194" s="9" t="s">
        <v>178</v>
      </c>
      <c r="C194" s="10" t="str">
        <f>INDEX('CLASSIFICAÇÃO - ÁREA DE ATUAÇÃO'!B:B,MATCH(CONTROLADORIA!A194,'CLASSIFICAÇÃO - ÁREA DE ATUAÇÃO'!A:A,0))</f>
        <v>C</v>
      </c>
      <c r="D194" s="10" t="str">
        <f t="shared" ref="D194:D257" si="3">IF(B194=C194,"OK","CONFERIR")</f>
        <v>OK</v>
      </c>
    </row>
    <row r="195" spans="1:5" x14ac:dyDescent="0.25">
      <c r="A195" s="1" t="s">
        <v>223</v>
      </c>
      <c r="B195" s="9" t="s">
        <v>178</v>
      </c>
      <c r="C195" s="10" t="str">
        <f>INDEX('CLASSIFICAÇÃO - ÁREA DE ATUAÇÃO'!B:B,MATCH(CONTROLADORIA!A195,'CLASSIFICAÇÃO - ÁREA DE ATUAÇÃO'!A:A,0))</f>
        <v>C</v>
      </c>
      <c r="D195" s="10" t="str">
        <f t="shared" si="3"/>
        <v>OK</v>
      </c>
    </row>
    <row r="196" spans="1:5" x14ac:dyDescent="0.25">
      <c r="A196" s="1" t="s">
        <v>224</v>
      </c>
      <c r="B196" s="9" t="s">
        <v>178</v>
      </c>
      <c r="C196" s="10" t="str">
        <f>INDEX('CLASSIFICAÇÃO - ÁREA DE ATUAÇÃO'!B:B,MATCH(CONTROLADORIA!A196,'CLASSIFICAÇÃO - ÁREA DE ATUAÇÃO'!A:A,0))</f>
        <v>C</v>
      </c>
      <c r="D196" s="10" t="str">
        <f t="shared" si="3"/>
        <v>OK</v>
      </c>
    </row>
    <row r="197" spans="1:5" x14ac:dyDescent="0.25">
      <c r="A197" s="1" t="s">
        <v>225</v>
      </c>
      <c r="B197" s="9" t="s">
        <v>178</v>
      </c>
      <c r="C197" s="10" t="str">
        <f>INDEX('CLASSIFICAÇÃO - ÁREA DE ATUAÇÃO'!B:B,MATCH(CONTROLADORIA!A197,'CLASSIFICAÇÃO - ÁREA DE ATUAÇÃO'!A:A,0))</f>
        <v>C</v>
      </c>
      <c r="D197" s="10" t="str">
        <f t="shared" si="3"/>
        <v>OK</v>
      </c>
    </row>
    <row r="198" spans="1:5" x14ac:dyDescent="0.25">
      <c r="A198" s="1" t="s">
        <v>226</v>
      </c>
      <c r="B198" s="9" t="s">
        <v>178</v>
      </c>
      <c r="C198" s="10" t="str">
        <f>INDEX('CLASSIFICAÇÃO - ÁREA DE ATUAÇÃO'!B:B,MATCH(CONTROLADORIA!A198,'CLASSIFICAÇÃO - ÁREA DE ATUAÇÃO'!A:A,0))</f>
        <v>C</v>
      </c>
      <c r="D198" s="10" t="str">
        <f t="shared" si="3"/>
        <v>OK</v>
      </c>
    </row>
    <row r="199" spans="1:5" ht="14.4" x14ac:dyDescent="0.3">
      <c r="A199" s="12" t="s">
        <v>227</v>
      </c>
      <c r="B199" s="9" t="s">
        <v>178</v>
      </c>
      <c r="C199" s="10" t="str">
        <f>INDEX('CLASSIFICAÇÃO - ÁREA DE ATUAÇÃO'!B:B,MATCH(CONTROLADORIA!A199,'CLASSIFICAÇÃO - ÁREA DE ATUAÇÃO'!A:A,0))</f>
        <v>C</v>
      </c>
      <c r="D199" s="10" t="str">
        <f t="shared" si="3"/>
        <v>OK</v>
      </c>
      <c r="E199" s="10"/>
    </row>
    <row r="200" spans="1:5" x14ac:dyDescent="0.25">
      <c r="A200" s="1" t="s">
        <v>228</v>
      </c>
      <c r="B200" s="9" t="s">
        <v>178</v>
      </c>
      <c r="C200" s="10" t="str">
        <f>INDEX('CLASSIFICAÇÃO - ÁREA DE ATUAÇÃO'!B:B,MATCH(CONTROLADORIA!A200,'CLASSIFICAÇÃO - ÁREA DE ATUAÇÃO'!A:A,0))</f>
        <v>C</v>
      </c>
      <c r="D200" s="10" t="str">
        <f t="shared" si="3"/>
        <v>OK</v>
      </c>
    </row>
    <row r="201" spans="1:5" x14ac:dyDescent="0.25">
      <c r="A201" s="1" t="s">
        <v>229</v>
      </c>
      <c r="B201" s="9" t="s">
        <v>178</v>
      </c>
      <c r="C201" s="10" t="str">
        <f>INDEX('CLASSIFICAÇÃO - ÁREA DE ATUAÇÃO'!B:B,MATCH(CONTROLADORIA!A201,'CLASSIFICAÇÃO - ÁREA DE ATUAÇÃO'!A:A,0))</f>
        <v>C</v>
      </c>
      <c r="D201" s="10" t="str">
        <f t="shared" si="3"/>
        <v>OK</v>
      </c>
    </row>
    <row r="202" spans="1:5" x14ac:dyDescent="0.25">
      <c r="A202" s="1" t="s">
        <v>230</v>
      </c>
      <c r="B202" s="9" t="s">
        <v>178</v>
      </c>
      <c r="C202" s="10" t="str">
        <f>INDEX('CLASSIFICAÇÃO - ÁREA DE ATUAÇÃO'!B:B,MATCH(CONTROLADORIA!A202,'CLASSIFICAÇÃO - ÁREA DE ATUAÇÃO'!A:A,0))</f>
        <v>C</v>
      </c>
      <c r="D202" s="10" t="str">
        <f t="shared" si="3"/>
        <v>OK</v>
      </c>
    </row>
    <row r="203" spans="1:5" x14ac:dyDescent="0.25">
      <c r="A203" s="1" t="s">
        <v>231</v>
      </c>
      <c r="B203" s="9" t="s">
        <v>178</v>
      </c>
      <c r="C203" s="10" t="str">
        <f>INDEX('CLASSIFICAÇÃO - ÁREA DE ATUAÇÃO'!B:B,MATCH(CONTROLADORIA!A203,'CLASSIFICAÇÃO - ÁREA DE ATUAÇÃO'!A:A,0))</f>
        <v>C</v>
      </c>
      <c r="D203" s="10" t="str">
        <f t="shared" si="3"/>
        <v>OK</v>
      </c>
    </row>
    <row r="204" spans="1:5" x14ac:dyDescent="0.25">
      <c r="A204" s="1" t="s">
        <v>232</v>
      </c>
      <c r="B204" s="9" t="s">
        <v>178</v>
      </c>
      <c r="C204" s="10" t="str">
        <f>INDEX('CLASSIFICAÇÃO - ÁREA DE ATUAÇÃO'!B:B,MATCH(CONTROLADORIA!A204,'CLASSIFICAÇÃO - ÁREA DE ATUAÇÃO'!A:A,0))</f>
        <v>C</v>
      </c>
      <c r="D204" s="10" t="str">
        <f t="shared" si="3"/>
        <v>OK</v>
      </c>
    </row>
    <row r="205" spans="1:5" x14ac:dyDescent="0.25">
      <c r="A205" s="1" t="s">
        <v>233</v>
      </c>
      <c r="B205" s="9" t="s">
        <v>178</v>
      </c>
      <c r="C205" s="10" t="str">
        <f>INDEX('CLASSIFICAÇÃO - ÁREA DE ATUAÇÃO'!B:B,MATCH(CONTROLADORIA!A205,'CLASSIFICAÇÃO - ÁREA DE ATUAÇÃO'!A:A,0))</f>
        <v>C</v>
      </c>
      <c r="D205" s="10" t="str">
        <f t="shared" si="3"/>
        <v>OK</v>
      </c>
    </row>
    <row r="206" spans="1:5" x14ac:dyDescent="0.25">
      <c r="A206" s="1" t="s">
        <v>234</v>
      </c>
      <c r="B206" s="9" t="s">
        <v>178</v>
      </c>
      <c r="C206" s="10" t="str">
        <f>INDEX('CLASSIFICAÇÃO - ÁREA DE ATUAÇÃO'!B:B,MATCH(CONTROLADORIA!A206,'CLASSIFICAÇÃO - ÁREA DE ATUAÇÃO'!A:A,0))</f>
        <v>C</v>
      </c>
      <c r="D206" s="10" t="str">
        <f t="shared" si="3"/>
        <v>OK</v>
      </c>
    </row>
    <row r="207" spans="1:5" x14ac:dyDescent="0.25">
      <c r="A207" s="1" t="s">
        <v>235</v>
      </c>
      <c r="B207" s="9" t="s">
        <v>178</v>
      </c>
      <c r="C207" s="10" t="str">
        <f>INDEX('CLASSIFICAÇÃO - ÁREA DE ATUAÇÃO'!B:B,MATCH(CONTROLADORIA!A207,'CLASSIFICAÇÃO - ÁREA DE ATUAÇÃO'!A:A,0))</f>
        <v>C</v>
      </c>
      <c r="D207" s="10" t="str">
        <f t="shared" si="3"/>
        <v>OK</v>
      </c>
    </row>
    <row r="208" spans="1:5" x14ac:dyDescent="0.25">
      <c r="A208" s="1" t="s">
        <v>236</v>
      </c>
      <c r="B208" s="9" t="s">
        <v>178</v>
      </c>
      <c r="C208" s="10" t="e">
        <f>INDEX('CLASSIFICAÇÃO - ÁREA DE ATUAÇÃO'!B:B,MATCH(CONTROLADORIA!A208,'CLASSIFICAÇÃO - ÁREA DE ATUAÇÃO'!A:A,0))</f>
        <v>#N/A</v>
      </c>
      <c r="D208" s="10" t="e">
        <f t="shared" si="3"/>
        <v>#N/A</v>
      </c>
    </row>
    <row r="209" spans="1:5" x14ac:dyDescent="0.25">
      <c r="A209" s="1" t="s">
        <v>237</v>
      </c>
      <c r="B209" s="9" t="s">
        <v>178</v>
      </c>
      <c r="C209" s="10" t="str">
        <f>INDEX('CLASSIFICAÇÃO - ÁREA DE ATUAÇÃO'!B:B,MATCH(CONTROLADORIA!A209,'CLASSIFICAÇÃO - ÁREA DE ATUAÇÃO'!A:A,0))</f>
        <v>C</v>
      </c>
      <c r="D209" s="10" t="str">
        <f t="shared" si="3"/>
        <v>OK</v>
      </c>
    </row>
    <row r="210" spans="1:5" x14ac:dyDescent="0.25">
      <c r="A210" s="1" t="s">
        <v>238</v>
      </c>
      <c r="B210" s="9" t="s">
        <v>178</v>
      </c>
      <c r="C210" s="10" t="str">
        <f>INDEX('CLASSIFICAÇÃO - ÁREA DE ATUAÇÃO'!B:B,MATCH(CONTROLADORIA!A210,'CLASSIFICAÇÃO - ÁREA DE ATUAÇÃO'!A:A,0))</f>
        <v>C</v>
      </c>
      <c r="D210" s="10" t="str">
        <f t="shared" si="3"/>
        <v>OK</v>
      </c>
    </row>
    <row r="211" spans="1:5" x14ac:dyDescent="0.25">
      <c r="A211" s="1" t="s">
        <v>239</v>
      </c>
      <c r="B211" s="9" t="s">
        <v>178</v>
      </c>
      <c r="C211" s="10" t="str">
        <f>INDEX('CLASSIFICAÇÃO - ÁREA DE ATUAÇÃO'!B:B,MATCH(CONTROLADORIA!A211,'CLASSIFICAÇÃO - ÁREA DE ATUAÇÃO'!A:A,0))</f>
        <v>C</v>
      </c>
      <c r="D211" s="10" t="str">
        <f t="shared" si="3"/>
        <v>OK</v>
      </c>
    </row>
    <row r="212" spans="1:5" x14ac:dyDescent="0.25">
      <c r="A212" s="1" t="s">
        <v>240</v>
      </c>
      <c r="B212" s="9" t="s">
        <v>178</v>
      </c>
      <c r="C212" s="10" t="str">
        <f>INDEX('CLASSIFICAÇÃO - ÁREA DE ATUAÇÃO'!B:B,MATCH(CONTROLADORIA!A212,'CLASSIFICAÇÃO - ÁREA DE ATUAÇÃO'!A:A,0))</f>
        <v>C</v>
      </c>
      <c r="D212" s="10" t="str">
        <f t="shared" si="3"/>
        <v>OK</v>
      </c>
    </row>
    <row r="213" spans="1:5" x14ac:dyDescent="0.25">
      <c r="A213" s="1" t="s">
        <v>241</v>
      </c>
      <c r="B213" s="9" t="s">
        <v>178</v>
      </c>
      <c r="C213" s="10" t="str">
        <f>INDEX('CLASSIFICAÇÃO - ÁREA DE ATUAÇÃO'!B:B,MATCH(CONTROLADORIA!A213,'CLASSIFICAÇÃO - ÁREA DE ATUAÇÃO'!A:A,0))</f>
        <v>C</v>
      </c>
      <c r="D213" s="10" t="str">
        <f t="shared" si="3"/>
        <v>OK</v>
      </c>
    </row>
    <row r="214" spans="1:5" x14ac:dyDescent="0.25">
      <c r="A214" s="1" t="s">
        <v>242</v>
      </c>
      <c r="B214" s="9" t="s">
        <v>178</v>
      </c>
      <c r="C214" s="10" t="str">
        <f>INDEX('CLASSIFICAÇÃO - ÁREA DE ATUAÇÃO'!B:B,MATCH(CONTROLADORIA!A214,'CLASSIFICAÇÃO - ÁREA DE ATUAÇÃO'!A:A,0))</f>
        <v>C</v>
      </c>
      <c r="D214" s="10" t="str">
        <f t="shared" si="3"/>
        <v>OK</v>
      </c>
    </row>
    <row r="215" spans="1:5" x14ac:dyDescent="0.25">
      <c r="A215" s="1" t="s">
        <v>243</v>
      </c>
      <c r="B215" s="9" t="s">
        <v>178</v>
      </c>
      <c r="C215" s="10" t="str">
        <f>INDEX('CLASSIFICAÇÃO - ÁREA DE ATUAÇÃO'!B:B,MATCH(CONTROLADORIA!A215,'CLASSIFICAÇÃO - ÁREA DE ATUAÇÃO'!A:A,0))</f>
        <v>C</v>
      </c>
      <c r="D215" s="10" t="str">
        <f t="shared" si="3"/>
        <v>OK</v>
      </c>
    </row>
    <row r="216" spans="1:5" x14ac:dyDescent="0.25">
      <c r="A216" s="1" t="s">
        <v>244</v>
      </c>
      <c r="B216" s="9" t="s">
        <v>178</v>
      </c>
      <c r="C216" s="10" t="str">
        <f>INDEX('CLASSIFICAÇÃO - ÁREA DE ATUAÇÃO'!B:B,MATCH(CONTROLADORIA!A216,'CLASSIFICAÇÃO - ÁREA DE ATUAÇÃO'!A:A,0))</f>
        <v>C</v>
      </c>
      <c r="D216" s="10" t="str">
        <f t="shared" si="3"/>
        <v>OK</v>
      </c>
    </row>
    <row r="217" spans="1:5" x14ac:dyDescent="0.25">
      <c r="A217" s="1" t="s">
        <v>245</v>
      </c>
      <c r="B217" s="9" t="s">
        <v>178</v>
      </c>
      <c r="C217" s="10" t="str">
        <f>INDEX('CLASSIFICAÇÃO - ÁREA DE ATUAÇÃO'!B:B,MATCH(CONTROLADORIA!A217,'CLASSIFICAÇÃO - ÁREA DE ATUAÇÃO'!A:A,0))</f>
        <v>C</v>
      </c>
      <c r="D217" s="10" t="str">
        <f t="shared" si="3"/>
        <v>OK</v>
      </c>
    </row>
    <row r="218" spans="1:5" x14ac:dyDescent="0.25">
      <c r="A218" s="11" t="s">
        <v>246</v>
      </c>
      <c r="B218" s="9" t="s">
        <v>178</v>
      </c>
      <c r="C218" s="10" t="str">
        <f>INDEX('CLASSIFICAÇÃO - ÁREA DE ATUAÇÃO'!B:B,MATCH(CONTROLADORIA!A218,'CLASSIFICAÇÃO - ÁREA DE ATUAÇÃO'!A:A,0))</f>
        <v>C</v>
      </c>
      <c r="D218" s="10" t="str">
        <f t="shared" si="3"/>
        <v>OK</v>
      </c>
      <c r="E218" s="10"/>
    </row>
    <row r="219" spans="1:5" x14ac:dyDescent="0.25">
      <c r="A219" s="11" t="s">
        <v>247</v>
      </c>
      <c r="B219" s="9" t="s">
        <v>178</v>
      </c>
      <c r="C219" s="10" t="str">
        <f>INDEX('CLASSIFICAÇÃO - ÁREA DE ATUAÇÃO'!B:B,MATCH(CONTROLADORIA!A219,'CLASSIFICAÇÃO - ÁREA DE ATUAÇÃO'!A:A,0))</f>
        <v>C</v>
      </c>
      <c r="D219" s="10" t="str">
        <f t="shared" si="3"/>
        <v>OK</v>
      </c>
      <c r="E219" s="10"/>
    </row>
    <row r="220" spans="1:5" x14ac:dyDescent="0.25">
      <c r="A220" s="11" t="s">
        <v>248</v>
      </c>
      <c r="B220" s="9" t="s">
        <v>178</v>
      </c>
      <c r="C220" s="10" t="str">
        <f>INDEX('CLASSIFICAÇÃO - ÁREA DE ATUAÇÃO'!B:B,MATCH(CONTROLADORIA!A220,'CLASSIFICAÇÃO - ÁREA DE ATUAÇÃO'!A:A,0))</f>
        <v>C</v>
      </c>
      <c r="D220" s="10" t="str">
        <f t="shared" si="3"/>
        <v>OK</v>
      </c>
      <c r="E220" s="10"/>
    </row>
    <row r="221" spans="1:5" x14ac:dyDescent="0.25">
      <c r="A221" s="11" t="s">
        <v>249</v>
      </c>
      <c r="B221" s="9" t="s">
        <v>178</v>
      </c>
      <c r="C221" s="10" t="str">
        <f>INDEX('CLASSIFICAÇÃO - ÁREA DE ATUAÇÃO'!B:B,MATCH(CONTROLADORIA!A221,'CLASSIFICAÇÃO - ÁREA DE ATUAÇÃO'!A:A,0))</f>
        <v>C</v>
      </c>
      <c r="D221" s="10" t="str">
        <f t="shared" si="3"/>
        <v>OK</v>
      </c>
      <c r="E221" s="10"/>
    </row>
    <row r="222" spans="1:5" x14ac:dyDescent="0.25">
      <c r="A222" s="11" t="s">
        <v>250</v>
      </c>
      <c r="B222" s="9" t="s">
        <v>178</v>
      </c>
      <c r="C222" s="10" t="str">
        <f>INDEX('CLASSIFICAÇÃO - ÁREA DE ATUAÇÃO'!B:B,MATCH(CONTROLADORIA!A222,'CLASSIFICAÇÃO - ÁREA DE ATUAÇÃO'!A:A,0))</f>
        <v>C</v>
      </c>
      <c r="D222" s="10" t="str">
        <f t="shared" si="3"/>
        <v>OK</v>
      </c>
      <c r="E222" s="10"/>
    </row>
    <row r="223" spans="1:5" x14ac:dyDescent="0.25">
      <c r="A223" s="11" t="s">
        <v>251</v>
      </c>
      <c r="B223" s="9" t="s">
        <v>178</v>
      </c>
      <c r="C223" s="10" t="str">
        <f>INDEX('CLASSIFICAÇÃO - ÁREA DE ATUAÇÃO'!B:B,MATCH(CONTROLADORIA!A223,'CLASSIFICAÇÃO - ÁREA DE ATUAÇÃO'!A:A,0))</f>
        <v>C</v>
      </c>
      <c r="D223" s="10" t="str">
        <f t="shared" si="3"/>
        <v>OK</v>
      </c>
      <c r="E223" s="10"/>
    </row>
    <row r="224" spans="1:5" x14ac:dyDescent="0.25">
      <c r="A224" s="11" t="s">
        <v>252</v>
      </c>
      <c r="B224" s="9" t="s">
        <v>178</v>
      </c>
      <c r="C224" s="10" t="str">
        <f>INDEX('CLASSIFICAÇÃO - ÁREA DE ATUAÇÃO'!B:B,MATCH(CONTROLADORIA!A224,'CLASSIFICAÇÃO - ÁREA DE ATUAÇÃO'!A:A,0))</f>
        <v>C</v>
      </c>
      <c r="D224" s="10" t="str">
        <f t="shared" si="3"/>
        <v>OK</v>
      </c>
      <c r="E224" s="10"/>
    </row>
    <row r="225" spans="1:5" x14ac:dyDescent="0.25">
      <c r="A225" s="11" t="s">
        <v>253</v>
      </c>
      <c r="B225" s="9" t="s">
        <v>178</v>
      </c>
      <c r="C225" s="10" t="str">
        <f>INDEX('CLASSIFICAÇÃO - ÁREA DE ATUAÇÃO'!B:B,MATCH(CONTROLADORIA!A225,'CLASSIFICAÇÃO - ÁREA DE ATUAÇÃO'!A:A,0))</f>
        <v>C</v>
      </c>
      <c r="D225" s="10" t="str">
        <f t="shared" si="3"/>
        <v>OK</v>
      </c>
      <c r="E225" s="10"/>
    </row>
    <row r="226" spans="1:5" x14ac:dyDescent="0.25">
      <c r="A226" s="11" t="s">
        <v>254</v>
      </c>
      <c r="B226" s="9" t="s">
        <v>178</v>
      </c>
      <c r="C226" s="10" t="str">
        <f>INDEX('CLASSIFICAÇÃO - ÁREA DE ATUAÇÃO'!B:B,MATCH(CONTROLADORIA!A226,'CLASSIFICAÇÃO - ÁREA DE ATUAÇÃO'!A:A,0))</f>
        <v>C</v>
      </c>
      <c r="D226" s="10" t="str">
        <f t="shared" si="3"/>
        <v>OK</v>
      </c>
      <c r="E226" s="10"/>
    </row>
    <row r="227" spans="1:5" x14ac:dyDescent="0.25">
      <c r="A227" s="11" t="s">
        <v>255</v>
      </c>
      <c r="B227" s="9" t="s">
        <v>178</v>
      </c>
      <c r="C227" s="10" t="str">
        <f>INDEX('CLASSIFICAÇÃO - ÁREA DE ATUAÇÃO'!B:B,MATCH(CONTROLADORIA!A227,'CLASSIFICAÇÃO - ÁREA DE ATUAÇÃO'!A:A,0))</f>
        <v>C</v>
      </c>
      <c r="D227" s="10" t="str">
        <f t="shared" si="3"/>
        <v>OK</v>
      </c>
      <c r="E227" s="10"/>
    </row>
    <row r="228" spans="1:5" x14ac:dyDescent="0.25">
      <c r="A228" s="11" t="s">
        <v>256</v>
      </c>
      <c r="B228" s="9" t="s">
        <v>178</v>
      </c>
      <c r="C228" s="10" t="str">
        <f>INDEX('CLASSIFICAÇÃO - ÁREA DE ATUAÇÃO'!B:B,MATCH(CONTROLADORIA!A228,'CLASSIFICAÇÃO - ÁREA DE ATUAÇÃO'!A:A,0))</f>
        <v>C</v>
      </c>
      <c r="D228" s="10" t="str">
        <f t="shared" si="3"/>
        <v>OK</v>
      </c>
      <c r="E228" s="10"/>
    </row>
    <row r="229" spans="1:5" x14ac:dyDescent="0.25">
      <c r="A229" s="11" t="s">
        <v>257</v>
      </c>
      <c r="B229" s="9" t="s">
        <v>178</v>
      </c>
      <c r="C229" s="10" t="str">
        <f>INDEX('CLASSIFICAÇÃO - ÁREA DE ATUAÇÃO'!B:B,MATCH(CONTROLADORIA!A229,'CLASSIFICAÇÃO - ÁREA DE ATUAÇÃO'!A:A,0))</f>
        <v>C</v>
      </c>
      <c r="D229" s="10" t="str">
        <f t="shared" si="3"/>
        <v>OK</v>
      </c>
      <c r="E229" s="10"/>
    </row>
    <row r="230" spans="1:5" x14ac:dyDescent="0.25">
      <c r="A230" s="11" t="s">
        <v>258</v>
      </c>
      <c r="B230" s="9" t="s">
        <v>178</v>
      </c>
      <c r="C230" s="10" t="str">
        <f>INDEX('CLASSIFICAÇÃO - ÁREA DE ATUAÇÃO'!B:B,MATCH(CONTROLADORIA!A230,'CLASSIFICAÇÃO - ÁREA DE ATUAÇÃO'!A:A,0))</f>
        <v>C</v>
      </c>
      <c r="D230" s="10" t="str">
        <f t="shared" si="3"/>
        <v>OK</v>
      </c>
      <c r="E230" s="10"/>
    </row>
    <row r="231" spans="1:5" ht="14.4" x14ac:dyDescent="0.3">
      <c r="A231" s="12" t="s">
        <v>259</v>
      </c>
      <c r="B231" s="9" t="s">
        <v>178</v>
      </c>
      <c r="C231" s="10" t="e">
        <f>INDEX('CLASSIFICAÇÃO - ÁREA DE ATUAÇÃO'!B:B,MATCH(CONTROLADORIA!A231,'CLASSIFICAÇÃO - ÁREA DE ATUAÇÃO'!A:A,0))</f>
        <v>#N/A</v>
      </c>
      <c r="D231" s="10" t="e">
        <f t="shared" si="3"/>
        <v>#N/A</v>
      </c>
      <c r="E231" s="10"/>
    </row>
    <row r="232" spans="1:5" x14ac:dyDescent="0.25">
      <c r="A232" s="1" t="s">
        <v>260</v>
      </c>
      <c r="B232" s="9" t="s">
        <v>178</v>
      </c>
      <c r="C232" s="10" t="str">
        <f>INDEX('CLASSIFICAÇÃO - ÁREA DE ATUAÇÃO'!B:B,MATCH(CONTROLADORIA!A232,'CLASSIFICAÇÃO - ÁREA DE ATUAÇÃO'!A:A,0))</f>
        <v>C</v>
      </c>
      <c r="D232" s="10" t="str">
        <f t="shared" si="3"/>
        <v>OK</v>
      </c>
    </row>
    <row r="233" spans="1:5" x14ac:dyDescent="0.25">
      <c r="A233" s="1" t="s">
        <v>261</v>
      </c>
      <c r="B233" s="9" t="s">
        <v>178</v>
      </c>
      <c r="C233" s="10" t="str">
        <f>INDEX('CLASSIFICAÇÃO - ÁREA DE ATUAÇÃO'!B:B,MATCH(CONTROLADORIA!A233,'CLASSIFICAÇÃO - ÁREA DE ATUAÇÃO'!A:A,0))</f>
        <v>C</v>
      </c>
      <c r="D233" s="10" t="str">
        <f t="shared" si="3"/>
        <v>OK</v>
      </c>
    </row>
    <row r="234" spans="1:5" x14ac:dyDescent="0.25">
      <c r="A234" s="1" t="s">
        <v>262</v>
      </c>
      <c r="B234" s="9" t="s">
        <v>178</v>
      </c>
      <c r="C234" s="10" t="str">
        <f>INDEX('CLASSIFICAÇÃO - ÁREA DE ATUAÇÃO'!B:B,MATCH(CONTROLADORIA!A234,'CLASSIFICAÇÃO - ÁREA DE ATUAÇÃO'!A:A,0))</f>
        <v>C</v>
      </c>
      <c r="D234" s="10" t="str">
        <f t="shared" si="3"/>
        <v>OK</v>
      </c>
    </row>
    <row r="235" spans="1:5" x14ac:dyDescent="0.25">
      <c r="A235" s="1" t="s">
        <v>263</v>
      </c>
      <c r="B235" s="9" t="s">
        <v>178</v>
      </c>
      <c r="C235" s="10" t="str">
        <f>INDEX('CLASSIFICAÇÃO - ÁREA DE ATUAÇÃO'!B:B,MATCH(CONTROLADORIA!A235,'CLASSIFICAÇÃO - ÁREA DE ATUAÇÃO'!A:A,0))</f>
        <v>C</v>
      </c>
      <c r="D235" s="10" t="str">
        <f t="shared" si="3"/>
        <v>OK</v>
      </c>
    </row>
    <row r="236" spans="1:5" x14ac:dyDescent="0.25">
      <c r="A236" s="1" t="s">
        <v>264</v>
      </c>
      <c r="B236" s="9" t="s">
        <v>265</v>
      </c>
      <c r="C236" s="10" t="str">
        <f>INDEX('CLASSIFICAÇÃO - ÁREA DE ATUAÇÃO'!B:B,MATCH(CONTROLADORIA!A236,'CLASSIFICAÇÃO - ÁREA DE ATUAÇÃO'!A:A,0))</f>
        <v>D</v>
      </c>
      <c r="D236" s="10" t="str">
        <f t="shared" si="3"/>
        <v>OK</v>
      </c>
    </row>
    <row r="237" spans="1:5" x14ac:dyDescent="0.25">
      <c r="A237" s="1" t="s">
        <v>266</v>
      </c>
      <c r="B237" s="9" t="s">
        <v>265</v>
      </c>
      <c r="C237" s="10" t="str">
        <f>INDEX('CLASSIFICAÇÃO - ÁREA DE ATUAÇÃO'!B:B,MATCH(CONTROLADORIA!A237,'CLASSIFICAÇÃO - ÁREA DE ATUAÇÃO'!A:A,0))</f>
        <v>D</v>
      </c>
      <c r="D237" s="10" t="str">
        <f t="shared" si="3"/>
        <v>OK</v>
      </c>
    </row>
    <row r="238" spans="1:5" x14ac:dyDescent="0.25">
      <c r="A238" s="1" t="s">
        <v>267</v>
      </c>
      <c r="B238" s="9" t="s">
        <v>265</v>
      </c>
      <c r="C238" s="10" t="str">
        <f>INDEX('CLASSIFICAÇÃO - ÁREA DE ATUAÇÃO'!B:B,MATCH(CONTROLADORIA!A238,'CLASSIFICAÇÃO - ÁREA DE ATUAÇÃO'!A:A,0))</f>
        <v>D</v>
      </c>
      <c r="D238" s="10" t="str">
        <f t="shared" si="3"/>
        <v>OK</v>
      </c>
    </row>
    <row r="239" spans="1:5" x14ac:dyDescent="0.25">
      <c r="A239" s="1" t="s">
        <v>268</v>
      </c>
      <c r="B239" s="9" t="s">
        <v>265</v>
      </c>
      <c r="C239" s="10" t="str">
        <f>INDEX('CLASSIFICAÇÃO - ÁREA DE ATUAÇÃO'!B:B,MATCH(CONTROLADORIA!A239,'CLASSIFICAÇÃO - ÁREA DE ATUAÇÃO'!A:A,0))</f>
        <v>D</v>
      </c>
      <c r="D239" s="10" t="str">
        <f t="shared" si="3"/>
        <v>OK</v>
      </c>
    </row>
    <row r="240" spans="1:5" x14ac:dyDescent="0.25">
      <c r="A240" s="1" t="s">
        <v>269</v>
      </c>
      <c r="B240" s="9" t="s">
        <v>265</v>
      </c>
      <c r="C240" s="10" t="str">
        <f>INDEX('CLASSIFICAÇÃO - ÁREA DE ATUAÇÃO'!B:B,MATCH(CONTROLADORIA!A240,'CLASSIFICAÇÃO - ÁREA DE ATUAÇÃO'!A:A,0))</f>
        <v>D</v>
      </c>
      <c r="D240" s="10" t="str">
        <f t="shared" si="3"/>
        <v>OK</v>
      </c>
    </row>
    <row r="241" spans="1:5" x14ac:dyDescent="0.25">
      <c r="A241" s="1" t="s">
        <v>270</v>
      </c>
      <c r="B241" s="9" t="s">
        <v>265</v>
      </c>
      <c r="C241" s="10" t="str">
        <f>INDEX('CLASSIFICAÇÃO - ÁREA DE ATUAÇÃO'!B:B,MATCH(CONTROLADORIA!A241,'CLASSIFICAÇÃO - ÁREA DE ATUAÇÃO'!A:A,0))</f>
        <v>D</v>
      </c>
      <c r="D241" s="10" t="str">
        <f t="shared" si="3"/>
        <v>OK</v>
      </c>
    </row>
    <row r="242" spans="1:5" x14ac:dyDescent="0.25">
      <c r="A242" s="1" t="s">
        <v>271</v>
      </c>
      <c r="B242" s="9" t="s">
        <v>265</v>
      </c>
      <c r="C242" s="10" t="str">
        <f>INDEX('CLASSIFICAÇÃO - ÁREA DE ATUAÇÃO'!B:B,MATCH(CONTROLADORIA!A242,'CLASSIFICAÇÃO - ÁREA DE ATUAÇÃO'!A:A,0))</f>
        <v>D</v>
      </c>
      <c r="D242" s="10" t="str">
        <f t="shared" si="3"/>
        <v>OK</v>
      </c>
    </row>
    <row r="243" spans="1:5" x14ac:dyDescent="0.25">
      <c r="A243" s="1" t="s">
        <v>272</v>
      </c>
      <c r="B243" s="9" t="s">
        <v>265</v>
      </c>
      <c r="C243" s="10" t="str">
        <f>INDEX('CLASSIFICAÇÃO - ÁREA DE ATUAÇÃO'!B:B,MATCH(CONTROLADORIA!A243,'CLASSIFICAÇÃO - ÁREA DE ATUAÇÃO'!A:A,0))</f>
        <v>D</v>
      </c>
      <c r="D243" s="10" t="str">
        <f t="shared" si="3"/>
        <v>OK</v>
      </c>
    </row>
    <row r="244" spans="1:5" x14ac:dyDescent="0.25">
      <c r="A244" s="1" t="s">
        <v>273</v>
      </c>
      <c r="B244" s="9" t="s">
        <v>265</v>
      </c>
      <c r="C244" s="10" t="str">
        <f>INDEX('CLASSIFICAÇÃO - ÁREA DE ATUAÇÃO'!B:B,MATCH(CONTROLADORIA!A244,'CLASSIFICAÇÃO - ÁREA DE ATUAÇÃO'!A:A,0))</f>
        <v>D</v>
      </c>
      <c r="D244" s="10" t="str">
        <f t="shared" si="3"/>
        <v>OK</v>
      </c>
    </row>
    <row r="245" spans="1:5" ht="14.4" x14ac:dyDescent="0.3">
      <c r="A245" s="12" t="s">
        <v>274</v>
      </c>
      <c r="B245" s="9" t="s">
        <v>265</v>
      </c>
      <c r="C245" s="10" t="str">
        <f>INDEX('CLASSIFICAÇÃO - ÁREA DE ATUAÇÃO'!B:B,MATCH(CONTROLADORIA!A245,'CLASSIFICAÇÃO - ÁREA DE ATUAÇÃO'!A:A,0))</f>
        <v>D</v>
      </c>
      <c r="D245" s="10" t="str">
        <f t="shared" si="3"/>
        <v>OK</v>
      </c>
      <c r="E245" s="10"/>
    </row>
    <row r="246" spans="1:5" x14ac:dyDescent="0.25">
      <c r="A246" s="1" t="s">
        <v>275</v>
      </c>
      <c r="B246" s="9" t="s">
        <v>265</v>
      </c>
      <c r="C246" s="10" t="str">
        <f>INDEX('CLASSIFICAÇÃO - ÁREA DE ATUAÇÃO'!B:B,MATCH(CONTROLADORIA!A246,'CLASSIFICAÇÃO - ÁREA DE ATUAÇÃO'!A:A,0))</f>
        <v>D</v>
      </c>
      <c r="D246" s="10" t="str">
        <f t="shared" si="3"/>
        <v>OK</v>
      </c>
    </row>
    <row r="247" spans="1:5" x14ac:dyDescent="0.25">
      <c r="A247" s="1" t="s">
        <v>276</v>
      </c>
      <c r="B247" s="9" t="s">
        <v>265</v>
      </c>
      <c r="C247" s="10" t="str">
        <f>INDEX('CLASSIFICAÇÃO - ÁREA DE ATUAÇÃO'!B:B,MATCH(CONTROLADORIA!A247,'CLASSIFICAÇÃO - ÁREA DE ATUAÇÃO'!A:A,0))</f>
        <v>D</v>
      </c>
      <c r="D247" s="10" t="str">
        <f t="shared" si="3"/>
        <v>OK</v>
      </c>
    </row>
    <row r="248" spans="1:5" x14ac:dyDescent="0.25">
      <c r="A248" s="1" t="s">
        <v>277</v>
      </c>
      <c r="B248" s="9" t="s">
        <v>265</v>
      </c>
      <c r="C248" s="10" t="str">
        <f>INDEX('CLASSIFICAÇÃO - ÁREA DE ATUAÇÃO'!B:B,MATCH(CONTROLADORIA!A248,'CLASSIFICAÇÃO - ÁREA DE ATUAÇÃO'!A:A,0))</f>
        <v>D</v>
      </c>
      <c r="D248" s="10" t="str">
        <f t="shared" si="3"/>
        <v>OK</v>
      </c>
    </row>
    <row r="249" spans="1:5" x14ac:dyDescent="0.25">
      <c r="A249" s="1" t="s">
        <v>278</v>
      </c>
      <c r="B249" s="9" t="s">
        <v>265</v>
      </c>
      <c r="C249" s="10" t="str">
        <f>INDEX('CLASSIFICAÇÃO - ÁREA DE ATUAÇÃO'!B:B,MATCH(CONTROLADORIA!A249,'CLASSIFICAÇÃO - ÁREA DE ATUAÇÃO'!A:A,0))</f>
        <v>D</v>
      </c>
      <c r="D249" s="10" t="str">
        <f t="shared" si="3"/>
        <v>OK</v>
      </c>
    </row>
    <row r="250" spans="1:5" x14ac:dyDescent="0.25">
      <c r="A250" s="1" t="s">
        <v>279</v>
      </c>
      <c r="B250" s="9" t="s">
        <v>265</v>
      </c>
      <c r="C250" s="10" t="str">
        <f>INDEX('CLASSIFICAÇÃO - ÁREA DE ATUAÇÃO'!B:B,MATCH(CONTROLADORIA!A250,'CLASSIFICAÇÃO - ÁREA DE ATUAÇÃO'!A:A,0))</f>
        <v>D</v>
      </c>
      <c r="D250" s="10" t="str">
        <f t="shared" si="3"/>
        <v>OK</v>
      </c>
    </row>
    <row r="251" spans="1:5" x14ac:dyDescent="0.25">
      <c r="A251" s="1" t="s">
        <v>280</v>
      </c>
      <c r="B251" s="9" t="s">
        <v>265</v>
      </c>
      <c r="C251" s="10" t="str">
        <f>INDEX('CLASSIFICAÇÃO - ÁREA DE ATUAÇÃO'!B:B,MATCH(CONTROLADORIA!A251,'CLASSIFICAÇÃO - ÁREA DE ATUAÇÃO'!A:A,0))</f>
        <v>D</v>
      </c>
      <c r="D251" s="10" t="str">
        <f t="shared" si="3"/>
        <v>OK</v>
      </c>
    </row>
    <row r="252" spans="1:5" x14ac:dyDescent="0.25">
      <c r="A252" s="1" t="s">
        <v>281</v>
      </c>
      <c r="B252" s="9" t="s">
        <v>265</v>
      </c>
      <c r="C252" s="10" t="str">
        <f>INDEX('CLASSIFICAÇÃO - ÁREA DE ATUAÇÃO'!B:B,MATCH(CONTROLADORIA!A252,'CLASSIFICAÇÃO - ÁREA DE ATUAÇÃO'!A:A,0))</f>
        <v>D</v>
      </c>
      <c r="D252" s="10" t="str">
        <f t="shared" si="3"/>
        <v>OK</v>
      </c>
    </row>
    <row r="253" spans="1:5" ht="14.4" x14ac:dyDescent="0.3">
      <c r="A253" s="12" t="s">
        <v>282</v>
      </c>
      <c r="B253" s="9" t="s">
        <v>265</v>
      </c>
      <c r="C253" s="10" t="str">
        <f>INDEX('CLASSIFICAÇÃO - ÁREA DE ATUAÇÃO'!B:B,MATCH(CONTROLADORIA!A253,'CLASSIFICAÇÃO - ÁREA DE ATUAÇÃO'!A:A,0))</f>
        <v>D</v>
      </c>
      <c r="D253" s="10" t="str">
        <f t="shared" si="3"/>
        <v>OK</v>
      </c>
      <c r="E253" s="10"/>
    </row>
    <row r="254" spans="1:5" x14ac:dyDescent="0.25">
      <c r="A254" s="1" t="s">
        <v>283</v>
      </c>
      <c r="B254" s="9" t="s">
        <v>265</v>
      </c>
      <c r="C254" s="10" t="str">
        <f>INDEX('CLASSIFICAÇÃO - ÁREA DE ATUAÇÃO'!B:B,MATCH(CONTROLADORIA!A254,'CLASSIFICAÇÃO - ÁREA DE ATUAÇÃO'!A:A,0))</f>
        <v>D</v>
      </c>
      <c r="D254" s="10" t="str">
        <f t="shared" si="3"/>
        <v>OK</v>
      </c>
    </row>
    <row r="255" spans="1:5" ht="14.4" x14ac:dyDescent="0.3">
      <c r="A255" s="12" t="s">
        <v>284</v>
      </c>
      <c r="B255" s="9" t="s">
        <v>265</v>
      </c>
      <c r="C255" s="10" t="str">
        <f>INDEX('CLASSIFICAÇÃO - ÁREA DE ATUAÇÃO'!B:B,MATCH(CONTROLADORIA!A255,'CLASSIFICAÇÃO - ÁREA DE ATUAÇÃO'!A:A,0))</f>
        <v>D</v>
      </c>
      <c r="D255" s="10" t="str">
        <f t="shared" si="3"/>
        <v>OK</v>
      </c>
      <c r="E255" s="10"/>
    </row>
    <row r="256" spans="1:5" x14ac:dyDescent="0.25">
      <c r="A256" s="1" t="s">
        <v>285</v>
      </c>
      <c r="B256" s="9" t="s">
        <v>265</v>
      </c>
      <c r="C256" s="10" t="str">
        <f>INDEX('CLASSIFICAÇÃO - ÁREA DE ATUAÇÃO'!B:B,MATCH(CONTROLADORIA!A256,'CLASSIFICAÇÃO - ÁREA DE ATUAÇÃO'!A:A,0))</f>
        <v>D</v>
      </c>
      <c r="D256" s="10" t="str">
        <f t="shared" si="3"/>
        <v>OK</v>
      </c>
    </row>
    <row r="257" spans="1:5" x14ac:dyDescent="0.25">
      <c r="A257" s="1" t="s">
        <v>286</v>
      </c>
      <c r="B257" s="9" t="s">
        <v>265</v>
      </c>
      <c r="C257" s="10" t="str">
        <f>INDEX('CLASSIFICAÇÃO - ÁREA DE ATUAÇÃO'!B:B,MATCH(CONTROLADORIA!A257,'CLASSIFICAÇÃO - ÁREA DE ATUAÇÃO'!A:A,0))</f>
        <v>D</v>
      </c>
      <c r="D257" s="10" t="str">
        <f t="shared" si="3"/>
        <v>OK</v>
      </c>
    </row>
    <row r="258" spans="1:5" x14ac:dyDescent="0.25">
      <c r="A258" s="1" t="s">
        <v>287</v>
      </c>
      <c r="B258" s="9" t="s">
        <v>265</v>
      </c>
      <c r="C258" s="10" t="str">
        <f>INDEX('CLASSIFICAÇÃO - ÁREA DE ATUAÇÃO'!B:B,MATCH(CONTROLADORIA!A258,'CLASSIFICAÇÃO - ÁREA DE ATUAÇÃO'!A:A,0))</f>
        <v>D</v>
      </c>
      <c r="D258" s="10" t="str">
        <f t="shared" ref="D258:D275" si="4">IF(B258=C258,"OK","CONFERIR")</f>
        <v>OK</v>
      </c>
    </row>
    <row r="259" spans="1:5" x14ac:dyDescent="0.25">
      <c r="A259" s="1" t="s">
        <v>288</v>
      </c>
      <c r="B259" s="9" t="s">
        <v>265</v>
      </c>
      <c r="C259" s="10" t="str">
        <f>INDEX('CLASSIFICAÇÃO - ÁREA DE ATUAÇÃO'!B:B,MATCH(CONTROLADORIA!A259,'CLASSIFICAÇÃO - ÁREA DE ATUAÇÃO'!A:A,0))</f>
        <v>D</v>
      </c>
      <c r="D259" s="10" t="str">
        <f t="shared" si="4"/>
        <v>OK</v>
      </c>
    </row>
    <row r="260" spans="1:5" x14ac:dyDescent="0.25">
      <c r="A260" s="1" t="s">
        <v>289</v>
      </c>
      <c r="B260" s="9" t="s">
        <v>265</v>
      </c>
      <c r="C260" s="10" t="str">
        <f>INDEX('CLASSIFICAÇÃO - ÁREA DE ATUAÇÃO'!B:B,MATCH(CONTROLADORIA!A260,'CLASSIFICAÇÃO - ÁREA DE ATUAÇÃO'!A:A,0))</f>
        <v>D</v>
      </c>
      <c r="D260" s="10" t="str">
        <f t="shared" si="4"/>
        <v>OK</v>
      </c>
    </row>
    <row r="261" spans="1:5" x14ac:dyDescent="0.25">
      <c r="A261" s="1" t="s">
        <v>290</v>
      </c>
      <c r="B261" s="9" t="s">
        <v>265</v>
      </c>
      <c r="C261" s="10" t="str">
        <f>INDEX('CLASSIFICAÇÃO - ÁREA DE ATUAÇÃO'!B:B,MATCH(CONTROLADORIA!A261,'CLASSIFICAÇÃO - ÁREA DE ATUAÇÃO'!A:A,0))</f>
        <v>D</v>
      </c>
      <c r="D261" s="10" t="str">
        <f t="shared" si="4"/>
        <v>OK</v>
      </c>
    </row>
    <row r="262" spans="1:5" x14ac:dyDescent="0.25">
      <c r="A262" s="1" t="s">
        <v>291</v>
      </c>
      <c r="B262" s="9" t="s">
        <v>265</v>
      </c>
      <c r="C262" s="10" t="str">
        <f>INDEX('CLASSIFICAÇÃO - ÁREA DE ATUAÇÃO'!B:B,MATCH(CONTROLADORIA!A262,'CLASSIFICAÇÃO - ÁREA DE ATUAÇÃO'!A:A,0))</f>
        <v>D</v>
      </c>
      <c r="D262" s="10" t="str">
        <f t="shared" si="4"/>
        <v>OK</v>
      </c>
    </row>
    <row r="263" spans="1:5" x14ac:dyDescent="0.25">
      <c r="A263" s="1" t="s">
        <v>292</v>
      </c>
      <c r="B263" s="9" t="s">
        <v>265</v>
      </c>
      <c r="C263" s="10" t="str">
        <f>INDEX('CLASSIFICAÇÃO - ÁREA DE ATUAÇÃO'!B:B,MATCH(CONTROLADORIA!A263,'CLASSIFICAÇÃO - ÁREA DE ATUAÇÃO'!A:A,0))</f>
        <v>D</v>
      </c>
      <c r="D263" s="10" t="str">
        <f t="shared" si="4"/>
        <v>OK</v>
      </c>
    </row>
    <row r="264" spans="1:5" x14ac:dyDescent="0.25">
      <c r="A264" s="1" t="s">
        <v>293</v>
      </c>
      <c r="B264" s="9" t="s">
        <v>265</v>
      </c>
      <c r="C264" s="10" t="str">
        <f>INDEX('CLASSIFICAÇÃO - ÁREA DE ATUAÇÃO'!B:B,MATCH(CONTROLADORIA!A264,'CLASSIFICAÇÃO - ÁREA DE ATUAÇÃO'!A:A,0))</f>
        <v>D</v>
      </c>
      <c r="D264" s="10" t="str">
        <f t="shared" si="4"/>
        <v>OK</v>
      </c>
    </row>
    <row r="265" spans="1:5" x14ac:dyDescent="0.25">
      <c r="A265" s="1" t="s">
        <v>294</v>
      </c>
      <c r="B265" s="9" t="s">
        <v>265</v>
      </c>
      <c r="C265" s="10" t="str">
        <f>INDEX('CLASSIFICAÇÃO - ÁREA DE ATUAÇÃO'!B:B,MATCH(CONTROLADORIA!A265,'CLASSIFICAÇÃO - ÁREA DE ATUAÇÃO'!A:A,0))</f>
        <v>D</v>
      </c>
      <c r="D265" s="10" t="str">
        <f t="shared" si="4"/>
        <v>OK</v>
      </c>
    </row>
    <row r="266" spans="1:5" x14ac:dyDescent="0.25">
      <c r="A266" s="1" t="s">
        <v>295</v>
      </c>
      <c r="B266" s="9" t="s">
        <v>265</v>
      </c>
      <c r="C266" s="10" t="str">
        <f>INDEX('CLASSIFICAÇÃO - ÁREA DE ATUAÇÃO'!B:B,MATCH(CONTROLADORIA!A266,'CLASSIFICAÇÃO - ÁREA DE ATUAÇÃO'!A:A,0))</f>
        <v>D</v>
      </c>
      <c r="D266" s="10" t="str">
        <f t="shared" si="4"/>
        <v>OK</v>
      </c>
    </row>
    <row r="267" spans="1:5" x14ac:dyDescent="0.25">
      <c r="A267" s="1" t="s">
        <v>296</v>
      </c>
      <c r="B267" s="9" t="s">
        <v>265</v>
      </c>
      <c r="C267" s="10" t="str">
        <f>INDEX('CLASSIFICAÇÃO - ÁREA DE ATUAÇÃO'!B:B,MATCH(CONTROLADORIA!A267,'CLASSIFICAÇÃO - ÁREA DE ATUAÇÃO'!A:A,0))</f>
        <v>D</v>
      </c>
      <c r="D267" s="10" t="str">
        <f t="shared" si="4"/>
        <v>OK</v>
      </c>
    </row>
    <row r="268" spans="1:5" x14ac:dyDescent="0.25">
      <c r="A268" s="1" t="s">
        <v>297</v>
      </c>
      <c r="B268" s="9" t="s">
        <v>265</v>
      </c>
      <c r="C268" s="10" t="str">
        <f>INDEX('CLASSIFICAÇÃO - ÁREA DE ATUAÇÃO'!B:B,MATCH(CONTROLADORIA!A268,'CLASSIFICAÇÃO - ÁREA DE ATUAÇÃO'!A:A,0))</f>
        <v>D</v>
      </c>
      <c r="D268" s="10" t="str">
        <f t="shared" si="4"/>
        <v>OK</v>
      </c>
    </row>
    <row r="269" spans="1:5" ht="14.4" x14ac:dyDescent="0.3">
      <c r="A269" s="12" t="s">
        <v>298</v>
      </c>
      <c r="B269" s="9" t="s">
        <v>265</v>
      </c>
      <c r="C269" s="10" t="str">
        <f>INDEX('CLASSIFICAÇÃO - ÁREA DE ATUAÇÃO'!B:B,MATCH(CONTROLADORIA!A269,'CLASSIFICAÇÃO - ÁREA DE ATUAÇÃO'!A:A,0))</f>
        <v>D</v>
      </c>
      <c r="D269" s="10" t="str">
        <f t="shared" si="4"/>
        <v>OK</v>
      </c>
      <c r="E269" s="10"/>
    </row>
    <row r="270" spans="1:5" x14ac:dyDescent="0.25">
      <c r="A270" s="1" t="s">
        <v>299</v>
      </c>
      <c r="B270" s="9" t="s">
        <v>265</v>
      </c>
      <c r="C270" s="10" t="str">
        <f>INDEX('CLASSIFICAÇÃO - ÁREA DE ATUAÇÃO'!B:B,MATCH(CONTROLADORIA!A270,'CLASSIFICAÇÃO - ÁREA DE ATUAÇÃO'!A:A,0))</f>
        <v>D</v>
      </c>
      <c r="D270" s="10" t="str">
        <f t="shared" si="4"/>
        <v>OK</v>
      </c>
    </row>
    <row r="271" spans="1:5" x14ac:dyDescent="0.25">
      <c r="A271" s="1" t="s">
        <v>300</v>
      </c>
      <c r="B271" s="9" t="s">
        <v>265</v>
      </c>
      <c r="C271" s="10" t="str">
        <f>INDEX('CLASSIFICAÇÃO - ÁREA DE ATUAÇÃO'!B:B,MATCH(CONTROLADORIA!A271,'CLASSIFICAÇÃO - ÁREA DE ATUAÇÃO'!A:A,0))</f>
        <v>D</v>
      </c>
      <c r="D271" s="10" t="str">
        <f t="shared" si="4"/>
        <v>OK</v>
      </c>
    </row>
    <row r="272" spans="1:5" x14ac:dyDescent="0.25">
      <c r="A272" s="1" t="s">
        <v>301</v>
      </c>
      <c r="B272" s="9" t="s">
        <v>265</v>
      </c>
      <c r="C272" s="10" t="str">
        <f>INDEX('CLASSIFICAÇÃO - ÁREA DE ATUAÇÃO'!B:B,MATCH(CONTROLADORIA!A272,'CLASSIFICAÇÃO - ÁREA DE ATUAÇÃO'!A:A,0))</f>
        <v>D</v>
      </c>
      <c r="D272" s="10" t="str">
        <f t="shared" si="4"/>
        <v>OK</v>
      </c>
    </row>
    <row r="273" spans="1:4" x14ac:dyDescent="0.25">
      <c r="A273" s="1" t="s">
        <v>302</v>
      </c>
      <c r="B273" s="9" t="s">
        <v>265</v>
      </c>
      <c r="C273" s="10" t="str">
        <f>INDEX('CLASSIFICAÇÃO - ÁREA DE ATUAÇÃO'!B:B,MATCH(CONTROLADORIA!A273,'CLASSIFICAÇÃO - ÁREA DE ATUAÇÃO'!A:A,0))</f>
        <v>D</v>
      </c>
      <c r="D273" s="10" t="str">
        <f t="shared" si="4"/>
        <v>OK</v>
      </c>
    </row>
    <row r="274" spans="1:4" x14ac:dyDescent="0.25">
      <c r="A274" s="1" t="s">
        <v>303</v>
      </c>
      <c r="B274" s="9" t="s">
        <v>265</v>
      </c>
      <c r="C274" s="10" t="str">
        <f>INDEX('CLASSIFICAÇÃO - ÁREA DE ATUAÇÃO'!B:B,MATCH(CONTROLADORIA!A274,'CLASSIFICAÇÃO - ÁREA DE ATUAÇÃO'!A:A,0))</f>
        <v>D</v>
      </c>
      <c r="D274" s="10" t="str">
        <f t="shared" si="4"/>
        <v>OK</v>
      </c>
    </row>
    <row r="275" spans="1:4" x14ac:dyDescent="0.25">
      <c r="A275" s="1" t="s">
        <v>304</v>
      </c>
      <c r="B275" s="9" t="s">
        <v>265</v>
      </c>
      <c r="C275" s="10" t="str">
        <f>INDEX('CLASSIFICAÇÃO - ÁREA DE ATUAÇÃO'!B:B,MATCH(CONTROLADORIA!A275,'CLASSIFICAÇÃO - ÁREA DE ATUAÇÃO'!A:A,0))</f>
        <v>D</v>
      </c>
      <c r="D275" s="10" t="str">
        <f t="shared" si="4"/>
        <v>OK</v>
      </c>
    </row>
    <row r="276" spans="1:4" x14ac:dyDescent="0.25">
      <c r="A276" s="14"/>
    </row>
  </sheetData>
  <autoFilter ref="A1:E275" xr:uid="{00000000-0009-0000-0000-000001000000}"/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68"/>
  <sheetViews>
    <sheetView zoomScaleNormal="100" workbookViewId="0">
      <selection sqref="A1:H68"/>
    </sheetView>
  </sheetViews>
  <sheetFormatPr defaultColWidth="8.59765625" defaultRowHeight="13.8" x14ac:dyDescent="0.25"/>
  <cols>
    <col min="1" max="1" width="22.09765625" style="10" customWidth="1"/>
    <col min="2" max="2" width="12" style="10" customWidth="1"/>
    <col min="3" max="3" width="15.69921875" style="10" customWidth="1"/>
    <col min="4" max="4" width="20" style="10" customWidth="1"/>
    <col min="5" max="5" width="18.8984375" style="10" customWidth="1"/>
    <col min="6" max="6" width="15.69921875" style="10" customWidth="1"/>
    <col min="7" max="7" width="22" style="10" customWidth="1"/>
    <col min="8" max="8" width="10.3984375" style="10" customWidth="1"/>
  </cols>
  <sheetData>
    <row r="1" spans="1:8" s="15" customFormat="1" ht="26.25" customHeight="1" x14ac:dyDescent="0.25">
      <c r="A1" s="186" t="s">
        <v>305</v>
      </c>
      <c r="B1" s="186"/>
      <c r="C1" s="186"/>
      <c r="D1" s="186"/>
      <c r="E1" s="186"/>
      <c r="F1" s="186"/>
      <c r="G1" s="186"/>
      <c r="H1" s="186"/>
    </row>
    <row r="2" spans="1:8" s="10" customFormat="1" ht="16.5" customHeight="1" x14ac:dyDescent="0.25">
      <c r="A2" s="16"/>
      <c r="B2" s="16"/>
      <c r="C2" s="16"/>
      <c r="D2" s="16"/>
      <c r="E2" s="16"/>
      <c r="F2" s="16"/>
      <c r="G2" s="16"/>
      <c r="H2" s="16"/>
    </row>
    <row r="3" spans="1:8" s="10" customFormat="1" ht="16.5" customHeight="1" x14ac:dyDescent="0.25">
      <c r="A3" s="17"/>
      <c r="B3" s="18"/>
      <c r="C3" s="17"/>
      <c r="D3" s="17"/>
      <c r="E3" s="17"/>
      <c r="F3" s="17"/>
      <c r="G3" s="17"/>
      <c r="H3" s="17"/>
    </row>
    <row r="4" spans="1:8" s="10" customFormat="1" ht="16.5" customHeight="1" x14ac:dyDescent="0.25">
      <c r="A4" s="17"/>
      <c r="B4" s="18"/>
      <c r="C4" s="17"/>
      <c r="D4" s="17"/>
      <c r="E4" s="17"/>
      <c r="F4" s="17"/>
      <c r="G4" s="17"/>
      <c r="H4" s="17"/>
    </row>
    <row r="5" spans="1:8" s="10" customFormat="1" ht="82.5" customHeight="1" x14ac:dyDescent="0.3">
      <c r="A5" s="187" t="s">
        <v>306</v>
      </c>
      <c r="B5" s="187"/>
      <c r="C5" s="187"/>
      <c r="D5" s="187"/>
      <c r="E5" s="187"/>
      <c r="F5" s="187"/>
      <c r="G5" s="187"/>
      <c r="H5" s="187"/>
    </row>
    <row r="6" spans="1:8" ht="15.6" x14ac:dyDescent="0.25">
      <c r="A6" s="188" t="s">
        <v>307</v>
      </c>
      <c r="B6" s="188"/>
      <c r="C6" s="188"/>
      <c r="D6" s="188"/>
      <c r="E6" s="188"/>
      <c r="F6" s="188"/>
      <c r="G6" s="188"/>
      <c r="H6" s="188"/>
    </row>
    <row r="7" spans="1:8" x14ac:dyDescent="0.25">
      <c r="A7" s="19" t="s">
        <v>4</v>
      </c>
      <c r="B7" s="189" t="str">
        <f>IF(PREENCHIMENTO!B3="","",PREENCHIMENTO!B3)</f>
        <v/>
      </c>
      <c r="C7" s="189"/>
      <c r="D7" s="189"/>
      <c r="E7" s="189"/>
      <c r="F7" s="189"/>
      <c r="G7" s="19" t="s">
        <v>308</v>
      </c>
      <c r="H7" s="20" t="str">
        <f>IF(PREENCHIMENTO!B2="","",PREENCHIMENTO!B2)</f>
        <v/>
      </c>
    </row>
    <row r="8" spans="1:8" x14ac:dyDescent="0.25">
      <c r="A8" s="21" t="s">
        <v>309</v>
      </c>
      <c r="B8" s="189" t="str">
        <f>IF(PREENCHIMENTO!B4="","",PREENCHIMENTO!B4)</f>
        <v/>
      </c>
      <c r="C8" s="189"/>
      <c r="D8" s="189"/>
      <c r="E8" s="189"/>
      <c r="F8" s="189"/>
      <c r="G8" s="189"/>
      <c r="H8" s="189"/>
    </row>
    <row r="9" spans="1:8" ht="15.6" x14ac:dyDescent="0.25">
      <c r="A9" s="188" t="s">
        <v>310</v>
      </c>
      <c r="B9" s="188"/>
      <c r="C9" s="188"/>
      <c r="D9" s="188"/>
      <c r="E9" s="188"/>
      <c r="F9" s="188"/>
      <c r="G9" s="188"/>
      <c r="H9" s="188"/>
    </row>
    <row r="10" spans="1:8" x14ac:dyDescent="0.25">
      <c r="A10" s="19" t="s">
        <v>8</v>
      </c>
      <c r="B10" s="189" t="str">
        <f>IF(PREENCHIMENTO!B7="","",PREENCHIMENTO!B7)</f>
        <v/>
      </c>
      <c r="C10" s="189"/>
      <c r="D10" s="189"/>
      <c r="E10" s="189"/>
      <c r="F10" s="189"/>
      <c r="G10" s="189"/>
      <c r="H10" s="189"/>
    </row>
    <row r="11" spans="1:8" x14ac:dyDescent="0.25">
      <c r="A11" s="19" t="s">
        <v>9</v>
      </c>
      <c r="B11" s="189" t="str">
        <f>IF(PREENCHIMENTO!B8="","",PREENCHIMENTO!B8)</f>
        <v/>
      </c>
      <c r="C11" s="189"/>
      <c r="D11" s="189"/>
      <c r="E11" s="189"/>
      <c r="F11" s="189"/>
      <c r="G11" s="19" t="s">
        <v>11</v>
      </c>
      <c r="H11" s="22" t="str">
        <f>IF(PREENCHIMENTO!B10="","",PREENCHIMENTO!B10)</f>
        <v/>
      </c>
    </row>
    <row r="12" spans="1:8" x14ac:dyDescent="0.25">
      <c r="A12" s="19" t="s">
        <v>10</v>
      </c>
      <c r="B12" s="190" t="str">
        <f>IF(PREENCHIMENTO!B9="","",PREENCHIMENTO!B9)</f>
        <v/>
      </c>
      <c r="C12" s="190"/>
      <c r="D12" s="19" t="s">
        <v>12</v>
      </c>
      <c r="E12" s="22" t="str">
        <f>IF(PREENCHIMENTO!B11="","",PREENCHIMENTO!B11)</f>
        <v/>
      </c>
      <c r="F12" s="19" t="s">
        <v>15</v>
      </c>
      <c r="G12" s="190" t="str">
        <f>IF(PREENCHIMENTO!B14="","",PREENCHIMENTO!B14)</f>
        <v/>
      </c>
      <c r="H12" s="190"/>
    </row>
    <row r="13" spans="1:8" x14ac:dyDescent="0.25">
      <c r="A13" s="19" t="s">
        <v>16</v>
      </c>
      <c r="B13" s="22" t="str">
        <f>IF(PREENCHIMENTO!B15="","",PREENCHIMENTO!B15)</f>
        <v/>
      </c>
      <c r="C13" s="19" t="s">
        <v>17</v>
      </c>
      <c r="D13" s="22" t="str">
        <f>IF(PREENCHIMENTO!B16="","",PREENCHIMENTO!B16)</f>
        <v/>
      </c>
      <c r="E13" s="19" t="s">
        <v>18</v>
      </c>
      <c r="F13" s="22" t="str">
        <f>IF(PREENCHIMENTO!B17="","",PREENCHIMENTO!B17)</f>
        <v/>
      </c>
      <c r="G13" s="19" t="s">
        <v>13</v>
      </c>
      <c r="H13" s="23" t="str">
        <f>IF(PREENCHIMENTO!B12="","",PREENCHIMENTO!B12)</f>
        <v/>
      </c>
    </row>
    <row r="14" spans="1:8" x14ac:dyDescent="0.25">
      <c r="A14" s="19" t="s">
        <v>20</v>
      </c>
      <c r="B14" s="190" t="str">
        <f>IF(PREENCHIMENTO!B19="","",PREENCHIMENTO!B19)</f>
        <v/>
      </c>
      <c r="C14" s="190"/>
      <c r="D14" s="19" t="s">
        <v>19</v>
      </c>
      <c r="E14" s="191" t="str">
        <f>IF(PREENCHIMENTO!B18="","",PREENCHIMENTO!B18)</f>
        <v/>
      </c>
      <c r="F14" s="191"/>
      <c r="G14" s="19" t="s">
        <v>14</v>
      </c>
      <c r="H14" s="23" t="str">
        <f>IF(PREENCHIMENTO!B13="","",PREENCHIMENTO!B13)</f>
        <v/>
      </c>
    </row>
    <row r="15" spans="1:8" ht="15.6" x14ac:dyDescent="0.25">
      <c r="A15" s="188" t="s">
        <v>311</v>
      </c>
      <c r="B15" s="188"/>
      <c r="C15" s="188"/>
      <c r="D15" s="188"/>
      <c r="E15" s="188"/>
      <c r="F15" s="188"/>
      <c r="G15" s="188"/>
      <c r="H15" s="188"/>
    </row>
    <row r="16" spans="1:8" x14ac:dyDescent="0.25">
      <c r="A16" s="19" t="s">
        <v>8</v>
      </c>
      <c r="B16" s="189" t="str">
        <f>IF(PREENCHIMENTO!B22="","",PREENCHIMENTO!B22)</f>
        <v/>
      </c>
      <c r="C16" s="189"/>
      <c r="D16" s="189"/>
      <c r="E16" s="189"/>
      <c r="F16" s="189"/>
      <c r="G16" s="189"/>
      <c r="H16" s="189"/>
    </row>
    <row r="17" spans="1:8" x14ac:dyDescent="0.25">
      <c r="A17" s="19" t="s">
        <v>9</v>
      </c>
      <c r="B17" s="189" t="str">
        <f>IF(PREENCHIMENTO!B23="","",PREENCHIMENTO!B23)</f>
        <v/>
      </c>
      <c r="C17" s="189"/>
      <c r="D17" s="189"/>
      <c r="E17" s="189"/>
      <c r="F17" s="189"/>
      <c r="G17" s="19" t="s">
        <v>11</v>
      </c>
      <c r="H17" s="22" t="str">
        <f>IF(PREENCHIMENTO!B25="","",PREENCHIMENTO!B25)</f>
        <v/>
      </c>
    </row>
    <row r="18" spans="1:8" x14ac:dyDescent="0.25">
      <c r="A18" s="19" t="s">
        <v>10</v>
      </c>
      <c r="B18" s="190" t="str">
        <f>IF(PREENCHIMENTO!B24="","",PREENCHIMENTO!B24)</f>
        <v/>
      </c>
      <c r="C18" s="190"/>
      <c r="D18" s="19" t="s">
        <v>12</v>
      </c>
      <c r="E18" s="22" t="str">
        <f>IF(PREENCHIMENTO!B26="","",PREENCHIMENTO!B26)</f>
        <v/>
      </c>
      <c r="F18" s="19" t="s">
        <v>15</v>
      </c>
      <c r="G18" s="190" t="str">
        <f>IF(PREENCHIMENTO!B29="","",PREENCHIMENTO!B29)</f>
        <v/>
      </c>
      <c r="H18" s="190"/>
    </row>
    <row r="19" spans="1:8" x14ac:dyDescent="0.25">
      <c r="A19" s="19" t="s">
        <v>16</v>
      </c>
      <c r="B19" s="22" t="str">
        <f>IF(PREENCHIMENTO!B30="","",PREENCHIMENTO!B30)</f>
        <v/>
      </c>
      <c r="C19" s="19" t="s">
        <v>17</v>
      </c>
      <c r="D19" s="22" t="str">
        <f>IF(PREENCHIMENTO!B31="","",PREENCHIMENTO!B31)</f>
        <v/>
      </c>
      <c r="E19" s="19" t="s">
        <v>18</v>
      </c>
      <c r="F19" s="22" t="str">
        <f>IF(PREENCHIMENTO!B32="","",PREENCHIMENTO!B32)</f>
        <v/>
      </c>
      <c r="G19" s="19" t="s">
        <v>13</v>
      </c>
      <c r="H19" s="23" t="str">
        <f>IF(PREENCHIMENTO!B27="","",PREENCHIMENTO!B27)</f>
        <v/>
      </c>
    </row>
    <row r="20" spans="1:8" x14ac:dyDescent="0.25">
      <c r="A20" s="19" t="s">
        <v>20</v>
      </c>
      <c r="B20" s="190" t="str">
        <f>IF(PREENCHIMENTO!B34="","",PREENCHIMENTO!B34)</f>
        <v/>
      </c>
      <c r="C20" s="190"/>
      <c r="D20" s="19" t="s">
        <v>19</v>
      </c>
      <c r="E20" s="191" t="str">
        <f>IF(PREENCHIMENTO!B33="","",PREENCHIMENTO!B33)</f>
        <v/>
      </c>
      <c r="F20" s="191"/>
      <c r="G20" s="19" t="s">
        <v>14</v>
      </c>
      <c r="H20" s="23" t="str">
        <f>IF(PREENCHIMENTO!B28="","",PREENCHIMENTO!B28)</f>
        <v/>
      </c>
    </row>
    <row r="21" spans="1:8" ht="15.6" x14ac:dyDescent="0.25">
      <c r="A21" s="188" t="s">
        <v>312</v>
      </c>
      <c r="B21" s="188"/>
      <c r="C21" s="188"/>
      <c r="D21" s="188"/>
      <c r="E21" s="188"/>
      <c r="F21" s="188"/>
      <c r="G21" s="188"/>
      <c r="H21" s="188"/>
    </row>
    <row r="22" spans="1:8" x14ac:dyDescent="0.25">
      <c r="A22" s="19" t="s">
        <v>313</v>
      </c>
      <c r="B22" s="192" t="str">
        <f>IF(AND(PREENCHIMENTO!B37&lt;&gt;"",PREENCHIMENTO!C37&lt;&gt;"",PREENCHIMENTO!D37&lt;&gt;"",PREENCHIMENTO!E37&lt;&gt;"",PREENCHIMENTO!F37&lt;&gt;""),PREENCHIMENTO!B37&amp;", "&amp;PREENCHIMENTO!C37&amp;", "&amp;PREENCHIMENTO!D37&amp;", "&amp;PREENCHIMENTO!E37&amp;" e "&amp;PREENCHIMENTO!F37&amp;".",IF(AND(PREENCHIMENTO!B37&lt;&gt;"",PREENCHIMENTO!C37&lt;&gt;"",PREENCHIMENTO!D37&lt;&gt;"",PREENCHIMENTO!E37&lt;&gt;"",PREENCHIMENTO!F37=""),PREENCHIMENTO!B37&amp;", "&amp;PREENCHIMENTO!C37&amp;", "&amp;PREENCHIMENTO!D37&amp;" e "&amp;PREENCHIMENTO!E37&amp;".",IF(AND(PREENCHIMENTO!B37&lt;&gt;"",PREENCHIMENTO!C37&lt;&gt;"",PREENCHIMENTO!D37&lt;&gt;"",PREENCHIMENTO!E37="",PREENCHIMENTO!F37=""),PREENCHIMENTO!B37&amp;", "&amp;PREENCHIMENTO!C37&amp;" e "&amp;PREENCHIMENTO!D37&amp;".",IF(AND(PREENCHIMENTO!B37&lt;&gt;"",PREENCHIMENTO!C37&lt;&gt;"",PREENCHIMENTO!D37="",PREENCHIMENTO!E37="",PREENCHIMENTO!F37=""),PREENCHIMENTO!B37&amp;" e "&amp;PREENCHIMENTO!C37&amp;".",IF(AND(PREENCHIMENTO!B37&lt;&gt;"",PREENCHIMENTO!C37="",PREENCHIMENTO!D37="",PREENCHIMENTO!E37="",PREENCHIMENTO!F37=""),PREENCHIMENTO!B37&amp;".","")))))</f>
        <v/>
      </c>
      <c r="C22" s="192"/>
      <c r="D22" s="192"/>
      <c r="E22" s="192"/>
      <c r="F22" s="192"/>
      <c r="G22" s="192"/>
      <c r="H22" s="192"/>
    </row>
    <row r="23" spans="1:8" ht="15.6" x14ac:dyDescent="0.25">
      <c r="A23" s="188" t="s">
        <v>314</v>
      </c>
      <c r="B23" s="188"/>
      <c r="C23" s="188"/>
      <c r="D23" s="188"/>
      <c r="E23" s="188"/>
      <c r="F23" s="188"/>
      <c r="G23" s="188"/>
      <c r="H23" s="188"/>
    </row>
    <row r="24" spans="1:8" s="10" customFormat="1" ht="15.75" customHeight="1" x14ac:dyDescent="0.25">
      <c r="A24" s="193" t="s">
        <v>315</v>
      </c>
      <c r="B24" s="193"/>
      <c r="C24" s="193"/>
      <c r="D24" s="193"/>
      <c r="E24" s="193"/>
      <c r="F24" s="193"/>
      <c r="G24" s="193"/>
      <c r="H24" s="193"/>
    </row>
    <row r="25" spans="1:8" x14ac:dyDescent="0.25">
      <c r="A25" s="19" t="s">
        <v>8</v>
      </c>
      <c r="B25" s="189" t="str">
        <f>IF(PREENCHIMENTO!B40="","",PREENCHIMENTO!B40)</f>
        <v/>
      </c>
      <c r="C25" s="189"/>
      <c r="D25" s="189"/>
      <c r="E25" s="189"/>
      <c r="F25" s="189"/>
      <c r="G25" s="189"/>
      <c r="H25" s="189"/>
    </row>
    <row r="26" spans="1:8" x14ac:dyDescent="0.25">
      <c r="A26" s="19" t="s">
        <v>9</v>
      </c>
      <c r="B26" s="189" t="str">
        <f>IF(PREENCHIMENTO!B41="","",PREENCHIMENTO!B41)</f>
        <v/>
      </c>
      <c r="C26" s="189"/>
      <c r="D26" s="189"/>
      <c r="E26" s="189"/>
      <c r="F26" s="189"/>
      <c r="G26" s="19" t="s">
        <v>11</v>
      </c>
      <c r="H26" s="22" t="str">
        <f>IF(PREENCHIMENTO!B43="","",PREENCHIMENTO!B43)</f>
        <v/>
      </c>
    </row>
    <row r="27" spans="1:8" x14ac:dyDescent="0.25">
      <c r="A27" s="19" t="s">
        <v>10</v>
      </c>
      <c r="B27" s="190" t="str">
        <f>IF(PREENCHIMENTO!B42="","",PREENCHIMENTO!B42)</f>
        <v/>
      </c>
      <c r="C27" s="190"/>
      <c r="D27" s="19" t="s">
        <v>12</v>
      </c>
      <c r="E27" s="22" t="str">
        <f>IF(PREENCHIMENTO!B44="","",PREENCHIMENTO!B44)</f>
        <v/>
      </c>
      <c r="F27" s="19" t="s">
        <v>15</v>
      </c>
      <c r="G27" s="190" t="str">
        <f>IF(PREENCHIMENTO!B45="","",PREENCHIMENTO!B45)</f>
        <v/>
      </c>
      <c r="H27" s="190"/>
    </row>
    <row r="28" spans="1:8" x14ac:dyDescent="0.25">
      <c r="A28" s="19" t="s">
        <v>16</v>
      </c>
      <c r="B28" s="22" t="str">
        <f>IF(PREENCHIMENTO!B46="","",PREENCHIMENTO!B46)</f>
        <v/>
      </c>
      <c r="C28" s="19" t="s">
        <v>17</v>
      </c>
      <c r="D28" s="22" t="str">
        <f>IF(PREENCHIMENTO!B47="","",PREENCHIMENTO!B47)</f>
        <v/>
      </c>
      <c r="E28" s="19" t="s">
        <v>18</v>
      </c>
      <c r="F28" s="22" t="str">
        <f>IF(PREENCHIMENTO!B48="","",PREENCHIMENTO!B48)</f>
        <v/>
      </c>
      <c r="G28" s="194"/>
      <c r="H28" s="194"/>
    </row>
    <row r="29" spans="1:8" x14ac:dyDescent="0.25">
      <c r="A29" s="19" t="s">
        <v>20</v>
      </c>
      <c r="B29" s="190" t="str">
        <f>IF(PREENCHIMENTO!B50="","",PREENCHIMENTO!B50)</f>
        <v/>
      </c>
      <c r="C29" s="190"/>
      <c r="D29" s="19" t="s">
        <v>19</v>
      </c>
      <c r="E29" s="191" t="str">
        <f>IF(PREENCHIMENTO!B49="","",PREENCHIMENTO!B49)</f>
        <v/>
      </c>
      <c r="F29" s="191"/>
      <c r="G29" s="194"/>
      <c r="H29" s="194"/>
    </row>
    <row r="30" spans="1:8" ht="15.75" customHeight="1" x14ac:dyDescent="0.25">
      <c r="A30" s="193" t="s">
        <v>316</v>
      </c>
      <c r="B30" s="193"/>
      <c r="C30" s="193"/>
      <c r="D30" s="193"/>
      <c r="E30" s="193"/>
      <c r="F30" s="193"/>
      <c r="G30" s="193"/>
      <c r="H30" s="193"/>
    </row>
    <row r="31" spans="1:8" x14ac:dyDescent="0.25">
      <c r="A31" s="19" t="s">
        <v>8</v>
      </c>
      <c r="B31" s="189" t="str">
        <f>IF(PREENCHIMENTO!B53="","",PREENCHIMENTO!B53)</f>
        <v/>
      </c>
      <c r="C31" s="189"/>
      <c r="D31" s="189"/>
      <c r="E31" s="189"/>
      <c r="F31" s="189"/>
      <c r="G31" s="189"/>
      <c r="H31" s="189"/>
    </row>
    <row r="32" spans="1:8" x14ac:dyDescent="0.25">
      <c r="A32" s="19" t="s">
        <v>9</v>
      </c>
      <c r="B32" s="189" t="str">
        <f>IF(PREENCHIMENTO!B54="","",PREENCHIMENTO!B54)</f>
        <v/>
      </c>
      <c r="C32" s="189"/>
      <c r="D32" s="189"/>
      <c r="E32" s="189"/>
      <c r="F32" s="189"/>
      <c r="G32" s="19" t="s">
        <v>11</v>
      </c>
      <c r="H32" s="22" t="str">
        <f>IF(PREENCHIMENTO!B56="","",PREENCHIMENTO!B56)</f>
        <v/>
      </c>
    </row>
    <row r="33" spans="1:8" x14ac:dyDescent="0.25">
      <c r="A33" s="19" t="s">
        <v>10</v>
      </c>
      <c r="B33" s="190" t="str">
        <f>IF(PREENCHIMENTO!B55="","",PREENCHIMENTO!B55)</f>
        <v/>
      </c>
      <c r="C33" s="190"/>
      <c r="D33" s="19" t="s">
        <v>12</v>
      </c>
      <c r="E33" s="22" t="str">
        <f>IF(PREENCHIMENTO!B57="","",PREENCHIMENTO!B57)</f>
        <v/>
      </c>
      <c r="F33" s="19" t="s">
        <v>15</v>
      </c>
      <c r="G33" s="190" t="str">
        <f>IF(PREENCHIMENTO!B58="","",PREENCHIMENTO!B58)</f>
        <v/>
      </c>
      <c r="H33" s="190"/>
    </row>
    <row r="34" spans="1:8" x14ac:dyDescent="0.25">
      <c r="A34" s="19" t="s">
        <v>16</v>
      </c>
      <c r="B34" s="22" t="str">
        <f>IF(PREENCHIMENTO!B59="","",PREENCHIMENTO!B59)</f>
        <v/>
      </c>
      <c r="C34" s="19" t="s">
        <v>17</v>
      </c>
      <c r="D34" s="22" t="str">
        <f>IF(PREENCHIMENTO!B60="","",PREENCHIMENTO!B60)</f>
        <v/>
      </c>
      <c r="E34" s="19" t="s">
        <v>18</v>
      </c>
      <c r="F34" s="22" t="str">
        <f>IF(PREENCHIMENTO!B61="","",PREENCHIMENTO!B61)</f>
        <v/>
      </c>
      <c r="G34" s="194"/>
      <c r="H34" s="194"/>
    </row>
    <row r="35" spans="1:8" x14ac:dyDescent="0.25">
      <c r="A35" s="19" t="s">
        <v>20</v>
      </c>
      <c r="B35" s="190" t="str">
        <f>IF(PREENCHIMENTO!B63="","",PREENCHIMENTO!B63)</f>
        <v/>
      </c>
      <c r="C35" s="190"/>
      <c r="D35" s="19" t="s">
        <v>19</v>
      </c>
      <c r="E35" s="191" t="str">
        <f>IF(PREENCHIMENTO!B62="","",PREENCHIMENTO!B62)</f>
        <v/>
      </c>
      <c r="F35" s="191"/>
      <c r="G35" s="194"/>
      <c r="H35" s="194"/>
    </row>
    <row r="36" spans="1:8" ht="15.75" customHeight="1" x14ac:dyDescent="0.25">
      <c r="A36" s="193" t="s">
        <v>317</v>
      </c>
      <c r="B36" s="193"/>
      <c r="C36" s="193"/>
      <c r="D36" s="193"/>
      <c r="E36" s="193"/>
      <c r="F36" s="193"/>
      <c r="G36" s="193"/>
      <c r="H36" s="193"/>
    </row>
    <row r="37" spans="1:8" s="24" customFormat="1" ht="15" customHeight="1" x14ac:dyDescent="0.3">
      <c r="A37" s="195" t="s">
        <v>318</v>
      </c>
      <c r="B37" s="195"/>
      <c r="C37" s="195"/>
      <c r="D37" s="195"/>
      <c r="E37" s="195"/>
      <c r="F37" s="195"/>
      <c r="G37" s="195"/>
      <c r="H37" s="195"/>
    </row>
    <row r="38" spans="1:8" s="24" customFormat="1" x14ac:dyDescent="0.3">
      <c r="A38" s="196" t="s">
        <v>319</v>
      </c>
      <c r="B38" s="196"/>
      <c r="C38" s="196"/>
      <c r="D38" s="196"/>
      <c r="E38" s="196"/>
      <c r="F38" s="196"/>
      <c r="G38" s="196"/>
      <c r="H38" s="196"/>
    </row>
    <row r="39" spans="1:8" s="24" customFormat="1" ht="14.25" customHeight="1" x14ac:dyDescent="0.3">
      <c r="A39" s="196" t="s">
        <v>320</v>
      </c>
      <c r="B39" s="196"/>
      <c r="C39" s="196"/>
      <c r="D39" s="196"/>
      <c r="E39" s="196"/>
      <c r="F39" s="196"/>
      <c r="G39" s="196"/>
      <c r="H39" s="196"/>
    </row>
    <row r="40" spans="1:8" s="24" customFormat="1" ht="14.25" customHeight="1" x14ac:dyDescent="0.3">
      <c r="A40" s="196" t="s">
        <v>321</v>
      </c>
      <c r="B40" s="196"/>
      <c r="C40" s="196"/>
      <c r="D40" s="196"/>
      <c r="E40" s="196"/>
      <c r="F40" s="196"/>
      <c r="G40" s="196"/>
      <c r="H40" s="196"/>
    </row>
    <row r="41" spans="1:8" s="24" customFormat="1" ht="14.25" customHeight="1" x14ac:dyDescent="0.3">
      <c r="A41" s="196" t="s">
        <v>322</v>
      </c>
      <c r="B41" s="196"/>
      <c r="C41" s="196"/>
      <c r="D41" s="196"/>
      <c r="E41" s="196"/>
      <c r="F41" s="196"/>
      <c r="G41" s="196"/>
      <c r="H41" s="196"/>
    </row>
    <row r="42" spans="1:8" s="24" customFormat="1" ht="33.75" customHeight="1" x14ac:dyDescent="0.3">
      <c r="A42" s="197" t="s">
        <v>323</v>
      </c>
      <c r="B42" s="197"/>
      <c r="C42" s="197"/>
      <c r="D42" s="197"/>
      <c r="E42" s="197"/>
      <c r="F42" s="197"/>
      <c r="G42" s="197"/>
      <c r="H42" s="197"/>
    </row>
    <row r="43" spans="1:8" s="24" customFormat="1" ht="23.25" customHeight="1" x14ac:dyDescent="0.3">
      <c r="A43" s="198" t="s">
        <v>324</v>
      </c>
      <c r="B43" s="198"/>
      <c r="C43" s="198"/>
      <c r="D43" s="198"/>
      <c r="E43" s="198"/>
      <c r="F43" s="198"/>
      <c r="G43" s="198"/>
      <c r="H43" s="198"/>
    </row>
    <row r="44" spans="1:8" s="24" customFormat="1" ht="18.75" customHeight="1" x14ac:dyDescent="0.3">
      <c r="A44" s="199" t="s">
        <v>325</v>
      </c>
      <c r="B44" s="199"/>
      <c r="C44" s="199"/>
      <c r="D44" s="199"/>
      <c r="E44" s="199"/>
      <c r="F44" s="199"/>
      <c r="G44" s="199"/>
      <c r="H44" s="199"/>
    </row>
    <row r="45" spans="1:8" s="24" customFormat="1" ht="18.75" customHeight="1" x14ac:dyDescent="0.3">
      <c r="A45" s="199"/>
      <c r="B45" s="199"/>
      <c r="C45" s="199"/>
      <c r="D45" s="199"/>
      <c r="E45" s="199"/>
      <c r="F45" s="199"/>
      <c r="G45" s="199"/>
      <c r="H45" s="199"/>
    </row>
    <row r="46" spans="1:8" ht="15.75" customHeight="1" x14ac:dyDescent="0.25">
      <c r="A46" s="193" t="s">
        <v>326</v>
      </c>
      <c r="B46" s="193"/>
      <c r="C46" s="193"/>
      <c r="D46" s="193"/>
      <c r="E46" s="193"/>
      <c r="F46" s="193"/>
      <c r="G46" s="193"/>
      <c r="H46" s="193"/>
    </row>
    <row r="47" spans="1:8" s="24" customFormat="1" ht="14.25" customHeight="1" x14ac:dyDescent="0.3">
      <c r="A47" s="200" t="s">
        <v>327</v>
      </c>
      <c r="B47" s="200"/>
      <c r="C47" s="200"/>
      <c r="D47" s="200"/>
      <c r="E47" s="200" t="s">
        <v>328</v>
      </c>
      <c r="F47" s="200"/>
      <c r="G47" s="200"/>
      <c r="H47" s="200"/>
    </row>
    <row r="48" spans="1:8" s="24" customFormat="1" ht="17.25" customHeight="1" x14ac:dyDescent="0.3">
      <c r="A48" s="201" t="s">
        <v>329</v>
      </c>
      <c r="B48" s="201"/>
      <c r="C48" s="201"/>
      <c r="D48" s="201"/>
      <c r="E48" s="201" t="s">
        <v>329</v>
      </c>
      <c r="F48" s="201"/>
      <c r="G48" s="201"/>
      <c r="H48" s="201"/>
    </row>
    <row r="49" spans="1:8" s="24" customFormat="1" ht="17.25" customHeight="1" x14ac:dyDescent="0.3">
      <c r="A49" s="201"/>
      <c r="B49" s="201"/>
      <c r="C49" s="201"/>
      <c r="D49" s="201"/>
      <c r="E49" s="201"/>
      <c r="F49" s="201"/>
      <c r="G49" s="201"/>
      <c r="H49" s="201"/>
    </row>
    <row r="50" spans="1:8" s="24" customFormat="1" ht="17.25" customHeight="1" x14ac:dyDescent="0.3">
      <c r="A50" s="201"/>
      <c r="B50" s="201"/>
      <c r="C50" s="201"/>
      <c r="D50" s="201"/>
      <c r="E50" s="201"/>
      <c r="F50" s="201"/>
      <c r="G50" s="201"/>
      <c r="H50" s="201"/>
    </row>
    <row r="51" spans="1:8" s="24" customFormat="1" ht="17.25" customHeight="1" x14ac:dyDescent="0.3">
      <c r="A51" s="201" t="s">
        <v>330</v>
      </c>
      <c r="B51" s="201"/>
      <c r="C51" s="201"/>
      <c r="D51" s="201"/>
      <c r="E51" s="201" t="s">
        <v>330</v>
      </c>
      <c r="F51" s="201"/>
      <c r="G51" s="201"/>
      <c r="H51" s="201"/>
    </row>
    <row r="52" spans="1:8" s="24" customFormat="1" ht="17.25" customHeight="1" x14ac:dyDescent="0.3">
      <c r="A52" s="201"/>
      <c r="B52" s="201"/>
      <c r="C52" s="201"/>
      <c r="D52" s="201"/>
      <c r="E52" s="201"/>
      <c r="F52" s="201"/>
      <c r="G52" s="201"/>
      <c r="H52" s="201"/>
    </row>
    <row r="53" spans="1:8" s="24" customFormat="1" ht="17.25" customHeight="1" x14ac:dyDescent="0.3">
      <c r="A53" s="201"/>
      <c r="B53" s="201"/>
      <c r="C53" s="201"/>
      <c r="D53" s="201"/>
      <c r="E53" s="201"/>
      <c r="F53" s="201"/>
      <c r="G53" s="201"/>
      <c r="H53" s="201"/>
    </row>
    <row r="54" spans="1:8" ht="15.75" customHeight="1" x14ac:dyDescent="0.25">
      <c r="A54" s="193" t="s">
        <v>331</v>
      </c>
      <c r="B54" s="193"/>
      <c r="C54" s="193"/>
      <c r="D54" s="193"/>
      <c r="E54" s="193"/>
      <c r="F54" s="193"/>
      <c r="G54" s="193"/>
      <c r="H54" s="193"/>
    </row>
    <row r="55" spans="1:8" s="24" customFormat="1" ht="14.25" customHeight="1" x14ac:dyDescent="0.3">
      <c r="A55" s="200" t="s">
        <v>327</v>
      </c>
      <c r="B55" s="200"/>
      <c r="C55" s="200"/>
      <c r="D55" s="200"/>
      <c r="E55" s="200" t="s">
        <v>328</v>
      </c>
      <c r="F55" s="200"/>
      <c r="G55" s="200"/>
      <c r="H55" s="200"/>
    </row>
    <row r="56" spans="1:8" s="24" customFormat="1" ht="17.25" customHeight="1" x14ac:dyDescent="0.3">
      <c r="A56" s="201" t="s">
        <v>329</v>
      </c>
      <c r="B56" s="201"/>
      <c r="C56" s="201"/>
      <c r="D56" s="201"/>
      <c r="E56" s="201" t="s">
        <v>329</v>
      </c>
      <c r="F56" s="201"/>
      <c r="G56" s="201"/>
      <c r="H56" s="201"/>
    </row>
    <row r="57" spans="1:8" s="24" customFormat="1" ht="17.25" customHeight="1" x14ac:dyDescent="0.3">
      <c r="A57" s="201"/>
      <c r="B57" s="201"/>
      <c r="C57" s="201"/>
      <c r="D57" s="201"/>
      <c r="E57" s="201"/>
      <c r="F57" s="201"/>
      <c r="G57" s="201"/>
      <c r="H57" s="201"/>
    </row>
    <row r="58" spans="1:8" s="24" customFormat="1" ht="17.25" customHeight="1" x14ac:dyDescent="0.3">
      <c r="A58" s="201"/>
      <c r="B58" s="201"/>
      <c r="C58" s="201"/>
      <c r="D58" s="201"/>
      <c r="E58" s="201"/>
      <c r="F58" s="201"/>
      <c r="G58" s="201"/>
      <c r="H58" s="201"/>
    </row>
    <row r="59" spans="1:8" s="24" customFormat="1" ht="17.25" customHeight="1" x14ac:dyDescent="0.3">
      <c r="A59" s="201" t="s">
        <v>330</v>
      </c>
      <c r="B59" s="201"/>
      <c r="C59" s="201"/>
      <c r="D59" s="201"/>
      <c r="E59" s="201" t="s">
        <v>330</v>
      </c>
      <c r="F59" s="201"/>
      <c r="G59" s="201"/>
      <c r="H59" s="201"/>
    </row>
    <row r="60" spans="1:8" s="25" customFormat="1" ht="17.25" customHeight="1" x14ac:dyDescent="0.3">
      <c r="A60" s="201"/>
      <c r="B60" s="201"/>
      <c r="C60" s="201"/>
      <c r="D60" s="201"/>
      <c r="E60" s="201"/>
      <c r="F60" s="201"/>
      <c r="G60" s="201"/>
      <c r="H60" s="201"/>
    </row>
    <row r="61" spans="1:8" s="25" customFormat="1" ht="17.25" customHeight="1" x14ac:dyDescent="0.3">
      <c r="A61" s="201"/>
      <c r="B61" s="201"/>
      <c r="C61" s="201"/>
      <c r="D61" s="201"/>
      <c r="E61" s="201"/>
      <c r="F61" s="201"/>
      <c r="G61" s="201"/>
      <c r="H61" s="201"/>
    </row>
    <row r="62" spans="1:8" ht="15.75" customHeight="1" x14ac:dyDescent="0.25">
      <c r="A62" s="193" t="s">
        <v>332</v>
      </c>
      <c r="B62" s="193"/>
      <c r="C62" s="193"/>
      <c r="D62" s="193"/>
      <c r="E62" s="193"/>
      <c r="F62" s="193"/>
      <c r="G62" s="193"/>
      <c r="H62" s="193"/>
    </row>
    <row r="63" spans="1:8" ht="14.25" customHeight="1" x14ac:dyDescent="0.25">
      <c r="A63" s="202" t="s">
        <v>333</v>
      </c>
      <c r="B63" s="202"/>
      <c r="C63" s="202"/>
      <c r="D63" s="202"/>
      <c r="E63" s="202"/>
      <c r="F63" s="202"/>
      <c r="G63" s="202"/>
      <c r="H63" s="202"/>
    </row>
    <row r="64" spans="1:8" x14ac:dyDescent="0.25">
      <c r="A64" s="202"/>
      <c r="B64" s="202"/>
      <c r="C64" s="202"/>
      <c r="D64" s="202"/>
      <c r="E64" s="202"/>
      <c r="F64" s="202"/>
      <c r="G64" s="202"/>
      <c r="H64" s="202"/>
    </row>
    <row r="65" spans="1:8" x14ac:dyDescent="0.25">
      <c r="A65" s="202"/>
      <c r="B65" s="202"/>
      <c r="C65" s="202"/>
      <c r="D65" s="202"/>
      <c r="E65" s="202"/>
      <c r="F65" s="202"/>
      <c r="G65" s="202"/>
      <c r="H65" s="202"/>
    </row>
    <row r="66" spans="1:8" ht="17.25" customHeight="1" x14ac:dyDescent="0.25">
      <c r="A66" s="201" t="s">
        <v>334</v>
      </c>
      <c r="B66" s="201"/>
      <c r="C66" s="201"/>
      <c r="D66" s="201"/>
      <c r="E66" s="201"/>
      <c r="F66" s="201"/>
      <c r="G66" s="201"/>
      <c r="H66" s="201"/>
    </row>
    <row r="67" spans="1:8" ht="17.25" customHeight="1" x14ac:dyDescent="0.25">
      <c r="A67" s="201"/>
      <c r="B67" s="201"/>
      <c r="C67" s="201"/>
      <c r="D67" s="201"/>
      <c r="E67" s="201"/>
      <c r="F67" s="201"/>
      <c r="G67" s="201"/>
      <c r="H67" s="201"/>
    </row>
    <row r="68" spans="1:8" ht="17.25" customHeight="1" x14ac:dyDescent="0.25">
      <c r="A68" s="201"/>
      <c r="B68" s="201"/>
      <c r="C68" s="201"/>
      <c r="D68" s="201"/>
      <c r="E68" s="201"/>
      <c r="F68" s="201"/>
      <c r="G68" s="201"/>
      <c r="H68" s="201"/>
    </row>
  </sheetData>
  <sheetProtection algorithmName="SHA-512" hashValue="g5VuOJIUKkC96q70vnpXisWgrMVEB9iQTR31SWWZeuDzQFC8J6BuIWcIxXodhKx3kRJMsy1F3SNvQ9WlWWbSyg==" saltValue="jAd1mC9N3//v8St/Xcp5KA==" spinCount="100000" sheet="1" objects="1" scenarios="1" selectLockedCells="1" selectUnlockedCells="1"/>
  <mergeCells count="64">
    <mergeCell ref="A62:H62"/>
    <mergeCell ref="A63:H65"/>
    <mergeCell ref="A66:H68"/>
    <mergeCell ref="A55:D55"/>
    <mergeCell ref="E55:H55"/>
    <mergeCell ref="A56:D58"/>
    <mergeCell ref="E56:H58"/>
    <mergeCell ref="A59:D61"/>
    <mergeCell ref="E59:H61"/>
    <mergeCell ref="A48:D50"/>
    <mergeCell ref="E48:H50"/>
    <mergeCell ref="A51:D53"/>
    <mergeCell ref="E51:H53"/>
    <mergeCell ref="A54:H54"/>
    <mergeCell ref="A43:H43"/>
    <mergeCell ref="A44:H45"/>
    <mergeCell ref="A46:H46"/>
    <mergeCell ref="A47:D47"/>
    <mergeCell ref="E47:H47"/>
    <mergeCell ref="A38:H38"/>
    <mergeCell ref="A39:H39"/>
    <mergeCell ref="A40:H40"/>
    <mergeCell ref="A41:H41"/>
    <mergeCell ref="A42:H42"/>
    <mergeCell ref="G34:H35"/>
    <mergeCell ref="B35:C35"/>
    <mergeCell ref="E35:F35"/>
    <mergeCell ref="A36:H36"/>
    <mergeCell ref="A37:H37"/>
    <mergeCell ref="A30:H30"/>
    <mergeCell ref="B31:H31"/>
    <mergeCell ref="B32:F32"/>
    <mergeCell ref="B33:C33"/>
    <mergeCell ref="G33:H33"/>
    <mergeCell ref="B27:C27"/>
    <mergeCell ref="G27:H27"/>
    <mergeCell ref="G28:H29"/>
    <mergeCell ref="B29:C29"/>
    <mergeCell ref="E29:F29"/>
    <mergeCell ref="B22:H22"/>
    <mergeCell ref="A23:H23"/>
    <mergeCell ref="A24:H24"/>
    <mergeCell ref="B25:H25"/>
    <mergeCell ref="B26:F26"/>
    <mergeCell ref="B18:C18"/>
    <mergeCell ref="G18:H18"/>
    <mergeCell ref="B20:C20"/>
    <mergeCell ref="E20:F20"/>
    <mergeCell ref="A21:H21"/>
    <mergeCell ref="B14:C14"/>
    <mergeCell ref="E14:F14"/>
    <mergeCell ref="A15:H15"/>
    <mergeCell ref="B16:H16"/>
    <mergeCell ref="B17:F17"/>
    <mergeCell ref="A9:H9"/>
    <mergeCell ref="B10:H10"/>
    <mergeCell ref="B11:F11"/>
    <mergeCell ref="B12:C12"/>
    <mergeCell ref="G12:H12"/>
    <mergeCell ref="A1:H1"/>
    <mergeCell ref="A5:H5"/>
    <mergeCell ref="A6:H6"/>
    <mergeCell ref="B7:F7"/>
    <mergeCell ref="B8:H8"/>
  </mergeCells>
  <pageMargins left="0.23611111111111099" right="0.23611111111111099" top="0.70902777777777803" bottom="0.70902777777777803" header="0.31527777777777799" footer="0.31527777777777799"/>
  <pageSetup paperSize="9" fitToHeight="0" orientation="portrait" horizontalDpi="300" verticalDpi="300"/>
  <headerFooter>
    <oddHeader>&amp;C&amp;18TERMO ADITIVO DE ALTERAÇÃO DAS BASES CONTRATUAIS - ABC</oddHeader>
    <oddFooter>&amp;L&amp;D&amp;R&amp;P de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6649"/>
  <sheetViews>
    <sheetView zoomScaleNormal="100" workbookViewId="0">
      <pane ySplit="1" topLeftCell="A2" activePane="bottomLeft" state="frozen"/>
      <selection activeCell="F1" sqref="F1"/>
      <selection pane="bottomLeft" activeCell="B2" sqref="B2"/>
    </sheetView>
  </sheetViews>
  <sheetFormatPr defaultColWidth="8.59765625" defaultRowHeight="13.8" x14ac:dyDescent="0.25"/>
  <cols>
    <col min="1" max="1" width="11.69921875" customWidth="1"/>
    <col min="2" max="2" width="58.8984375" customWidth="1"/>
    <col min="3" max="3" width="11.8984375" customWidth="1"/>
    <col min="4" max="4" width="34.5" customWidth="1"/>
    <col min="5" max="5" width="43.59765625" customWidth="1"/>
    <col min="6" max="6" width="40.3984375" customWidth="1"/>
    <col min="7" max="7" width="16.09765625" style="178" customWidth="1"/>
    <col min="8" max="8" width="12.09765625" customWidth="1"/>
    <col min="9" max="9" width="14" customWidth="1"/>
    <col min="10" max="10" width="15.69921875" customWidth="1"/>
    <col min="11" max="11" width="21.5" customWidth="1"/>
    <col min="12" max="12" width="29.3984375" customWidth="1"/>
    <col min="13" max="13" width="13.59765625" customWidth="1"/>
    <col min="14" max="14" width="23.09765625" customWidth="1"/>
    <col min="15" max="15" width="92.19921875" bestFit="1" customWidth="1"/>
  </cols>
  <sheetData>
    <row r="1" spans="1:18" s="28" customFormat="1" ht="31.2" x14ac:dyDescent="0.25">
      <c r="A1" s="26" t="s">
        <v>335</v>
      </c>
      <c r="B1" s="26" t="s">
        <v>336</v>
      </c>
      <c r="C1" s="26" t="s">
        <v>337</v>
      </c>
      <c r="D1" s="26" t="s">
        <v>338</v>
      </c>
      <c r="E1" s="26" t="s">
        <v>339</v>
      </c>
      <c r="F1" s="26" t="s">
        <v>340</v>
      </c>
      <c r="G1" s="176" t="s">
        <v>341</v>
      </c>
      <c r="H1" s="26" t="s">
        <v>342</v>
      </c>
      <c r="I1" s="26" t="s">
        <v>343</v>
      </c>
      <c r="J1" s="26" t="s">
        <v>344</v>
      </c>
      <c r="K1" s="26" t="s">
        <v>345</v>
      </c>
      <c r="L1" s="26" t="s">
        <v>346</v>
      </c>
      <c r="M1" s="27" t="s">
        <v>347</v>
      </c>
      <c r="N1" s="27" t="s">
        <v>348</v>
      </c>
      <c r="O1" s="27">
        <f>COLUMN()</f>
        <v>15</v>
      </c>
      <c r="R1"/>
    </row>
    <row r="2" spans="1:18" x14ac:dyDescent="0.25">
      <c r="A2">
        <v>587530</v>
      </c>
      <c r="B2" t="s">
        <v>355</v>
      </c>
      <c r="C2" t="s">
        <v>356</v>
      </c>
      <c r="D2" t="s">
        <v>349</v>
      </c>
      <c r="E2" t="s">
        <v>357</v>
      </c>
      <c r="F2" t="s">
        <v>358</v>
      </c>
      <c r="G2" s="177">
        <v>43661</v>
      </c>
      <c r="H2" t="s">
        <v>359</v>
      </c>
      <c r="I2" t="s">
        <v>18167</v>
      </c>
      <c r="J2" t="s">
        <v>360</v>
      </c>
      <c r="K2" t="s">
        <v>353</v>
      </c>
      <c r="L2" t="s">
        <v>361</v>
      </c>
      <c r="M2" s="29" t="str">
        <f>IF(O2 &lt;&gt; "", VLOOKUP(O2,'CLASSIFICAÇÃO - ÁREA DE ATUAÇÃO'!$A:$C,2,0),"")</f>
        <v>B</v>
      </c>
      <c r="N2" s="29" t="str">
        <f>IF(O2 &lt;&gt; "",VLOOKUP(O2,'CLASSIFICAÇÃO - ÁREA DE ATUAÇÃO'!$A:$C,3,0), "")</f>
        <v>ATENÇÃO PRIMÁRIA</v>
      </c>
      <c r="O2" t="str">
        <f>'Lotações convertidas'!B4</f>
        <v>CENTRO DE SAÚDE SANTA ROSA</v>
      </c>
    </row>
    <row r="3" spans="1:18" x14ac:dyDescent="0.25">
      <c r="A3">
        <v>1193897</v>
      </c>
      <c r="B3" t="s">
        <v>366</v>
      </c>
      <c r="C3" t="s">
        <v>367</v>
      </c>
      <c r="D3" t="s">
        <v>368</v>
      </c>
      <c r="E3" t="s">
        <v>369</v>
      </c>
      <c r="F3" t="s">
        <v>370</v>
      </c>
      <c r="G3" s="177">
        <v>43754</v>
      </c>
      <c r="H3" t="s">
        <v>364</v>
      </c>
      <c r="I3" t="s">
        <v>18168</v>
      </c>
      <c r="J3" t="s">
        <v>371</v>
      </c>
      <c r="K3" t="s">
        <v>353</v>
      </c>
      <c r="L3" t="s">
        <v>372</v>
      </c>
      <c r="M3" s="29" t="str">
        <f>IF(O3 &lt;&gt; "", VLOOKUP(O3,'CLASSIFICAÇÃO - ÁREA DE ATUAÇÃO'!$A:$C,2,0),"")</f>
        <v>D</v>
      </c>
      <c r="N3" s="29" t="str">
        <f>IF(O3 &lt;&gt; "",VLOOKUP(O3,'CLASSIFICAÇÃO - ÁREA DE ATUAÇÃO'!$A:$C,3,0), "")</f>
        <v>ATENÇÃO PRIMÁRIA</v>
      </c>
      <c r="O3" t="str">
        <f>'Lotações convertidas'!B5</f>
        <v>CENTRO DE SAÚDE PARAÚNA</v>
      </c>
    </row>
    <row r="4" spans="1:18" x14ac:dyDescent="0.25">
      <c r="A4" t="s">
        <v>385</v>
      </c>
      <c r="B4" t="s">
        <v>386</v>
      </c>
      <c r="C4" t="s">
        <v>387</v>
      </c>
      <c r="D4" t="s">
        <v>368</v>
      </c>
      <c r="E4" t="s">
        <v>369</v>
      </c>
      <c r="F4" t="s">
        <v>388</v>
      </c>
      <c r="G4" s="177">
        <v>43878</v>
      </c>
      <c r="H4" t="s">
        <v>384</v>
      </c>
      <c r="I4" t="s">
        <v>18168</v>
      </c>
      <c r="J4" t="s">
        <v>389</v>
      </c>
      <c r="K4" t="s">
        <v>353</v>
      </c>
      <c r="L4" t="s">
        <v>372</v>
      </c>
      <c r="M4" s="29" t="str">
        <f>IF(O4 &lt;&gt; "", VLOOKUP(O4,'CLASSIFICAÇÃO - ÁREA DE ATUAÇÃO'!$A:$C,2,0),"")</f>
        <v>D</v>
      </c>
      <c r="N4" s="29" t="str">
        <f>IF(O4 &lt;&gt; "",VLOOKUP(O4,'CLASSIFICAÇÃO - ÁREA DE ATUAÇÃO'!$A:$C,3,0), "")</f>
        <v>ATENÇÃO PRIMÁRIA</v>
      </c>
      <c r="O4" t="str">
        <f>'Lotações convertidas'!B6</f>
        <v>CENTRO DE SAÚDE MINAS CAIXA</v>
      </c>
    </row>
    <row r="5" spans="1:18" x14ac:dyDescent="0.25">
      <c r="A5">
        <v>1220193</v>
      </c>
      <c r="B5" t="s">
        <v>392</v>
      </c>
      <c r="C5" t="s">
        <v>393</v>
      </c>
      <c r="D5" t="s">
        <v>349</v>
      </c>
      <c r="E5" t="s">
        <v>350</v>
      </c>
      <c r="F5" t="s">
        <v>394</v>
      </c>
      <c r="G5" s="177">
        <v>43906</v>
      </c>
      <c r="H5" t="s">
        <v>395</v>
      </c>
      <c r="I5" t="s">
        <v>18169</v>
      </c>
      <c r="J5" t="s">
        <v>396</v>
      </c>
      <c r="K5" t="s">
        <v>353</v>
      </c>
      <c r="L5" t="s">
        <v>397</v>
      </c>
      <c r="M5" s="29" t="str">
        <f>IF(O5 &lt;&gt; "", VLOOKUP(O5,'CLASSIFICAÇÃO - ÁREA DE ATUAÇÃO'!$A:$C,2,0),"")</f>
        <v>C</v>
      </c>
      <c r="N5" s="29" t="str">
        <f>IF(O5 &lt;&gt; "",VLOOKUP(O5,'CLASSIFICAÇÃO - ÁREA DE ATUAÇÃO'!$A:$C,3,0), "")</f>
        <v>ATENÇÃO PRIMÁRIA</v>
      </c>
      <c r="O5" t="str">
        <f>'Lotações convertidas'!B7</f>
        <v>CENTRO DE SAÚDE CABANA</v>
      </c>
    </row>
    <row r="6" spans="1:18" x14ac:dyDescent="0.25">
      <c r="A6" t="s">
        <v>398</v>
      </c>
      <c r="B6" t="s">
        <v>392</v>
      </c>
      <c r="C6" t="s">
        <v>393</v>
      </c>
      <c r="D6" t="s">
        <v>349</v>
      </c>
      <c r="E6" t="s">
        <v>350</v>
      </c>
      <c r="F6" t="s">
        <v>399</v>
      </c>
      <c r="G6" s="177">
        <v>43907</v>
      </c>
      <c r="H6" t="s">
        <v>400</v>
      </c>
      <c r="I6" t="s">
        <v>18169</v>
      </c>
      <c r="J6" t="s">
        <v>396</v>
      </c>
      <c r="K6" t="s">
        <v>353</v>
      </c>
      <c r="L6" t="s">
        <v>374</v>
      </c>
      <c r="M6" s="29" t="str">
        <f>IF(O6 &lt;&gt; "", VLOOKUP(O6,'CLASSIFICAÇÃO - ÁREA DE ATUAÇÃO'!$A:$C,2,0),"")</f>
        <v>A</v>
      </c>
      <c r="N6" s="29" t="str">
        <f>IF(O6 &lt;&gt; "",VLOOKUP(O6,'CLASSIFICAÇÃO - ÁREA DE ATUAÇÃO'!$A:$C,3,0), "")</f>
        <v>ATENÇÃO PRIMÁRIA</v>
      </c>
      <c r="O6" t="str">
        <f>'Lotações convertidas'!B8</f>
        <v>CENTRO DE SAÚDE ALCIDES LINS</v>
      </c>
    </row>
    <row r="7" spans="1:18" x14ac:dyDescent="0.25">
      <c r="A7">
        <v>1221459</v>
      </c>
      <c r="B7" t="s">
        <v>401</v>
      </c>
      <c r="C7" t="s">
        <v>402</v>
      </c>
      <c r="D7" t="s">
        <v>349</v>
      </c>
      <c r="E7" t="s">
        <v>403</v>
      </c>
      <c r="F7" t="s">
        <v>404</v>
      </c>
      <c r="G7" s="177">
        <v>43910</v>
      </c>
      <c r="H7" t="s">
        <v>395</v>
      </c>
      <c r="I7" t="s">
        <v>18170</v>
      </c>
      <c r="J7" t="s">
        <v>405</v>
      </c>
      <c r="K7" t="s">
        <v>353</v>
      </c>
      <c r="L7" t="s">
        <v>406</v>
      </c>
      <c r="M7" s="29" t="str">
        <f>IF(O7 &lt;&gt; "", VLOOKUP(O7,'CLASSIFICAÇÃO - ÁREA DE ATUAÇÃO'!$A:$C,2,0),"")</f>
        <v>D</v>
      </c>
      <c r="N7" s="29" t="str">
        <f>IF(O7 &lt;&gt; "",VLOOKUP(O7,'CLASSIFICAÇÃO - ÁREA DE ATUAÇÃO'!$A:$C,3,0), "")</f>
        <v>ATENÇÃO PRIMÁRIA</v>
      </c>
      <c r="O7" t="str">
        <f>'Lotações convertidas'!B9</f>
        <v>CENTRO DE SAÚDE REGINA</v>
      </c>
    </row>
    <row r="8" spans="1:18" x14ac:dyDescent="0.25">
      <c r="A8">
        <v>1226078</v>
      </c>
      <c r="B8" t="s">
        <v>407</v>
      </c>
      <c r="C8" t="s">
        <v>408</v>
      </c>
      <c r="D8" t="s">
        <v>349</v>
      </c>
      <c r="E8" t="s">
        <v>362</v>
      </c>
      <c r="F8" t="s">
        <v>409</v>
      </c>
      <c r="G8" s="177">
        <v>43930</v>
      </c>
      <c r="H8" t="s">
        <v>364</v>
      </c>
      <c r="I8" t="s">
        <v>18168</v>
      </c>
      <c r="J8" t="s">
        <v>410</v>
      </c>
      <c r="K8" t="s">
        <v>353</v>
      </c>
      <c r="L8" t="s">
        <v>411</v>
      </c>
      <c r="M8" s="29" t="str">
        <f>IF(O8 &lt;&gt; "", VLOOKUP(O8,'CLASSIFICAÇÃO - ÁREA DE ATUAÇÃO'!$A:$C,2,0),"")</f>
        <v>A</v>
      </c>
      <c r="N8" s="29" t="str">
        <f>IF(O8 &lt;&gt; "",VLOOKUP(O8,'CLASSIFICAÇÃO - ÁREA DE ATUAÇÃO'!$A:$C,3,0), "")</f>
        <v>REDE COMPLEMENTAR</v>
      </c>
      <c r="O8" t="str">
        <f>'Lotações convertidas'!B10</f>
        <v>UNIDADE DE REFERENCIA SECUNDARIA CENTRO-SUL</v>
      </c>
    </row>
    <row r="9" spans="1:18" x14ac:dyDescent="0.25">
      <c r="A9">
        <v>1226469</v>
      </c>
      <c r="B9" t="s">
        <v>412</v>
      </c>
      <c r="C9" t="s">
        <v>413</v>
      </c>
      <c r="D9" t="s">
        <v>368</v>
      </c>
      <c r="E9" t="s">
        <v>369</v>
      </c>
      <c r="F9" t="s">
        <v>414</v>
      </c>
      <c r="G9" s="177">
        <v>43930</v>
      </c>
      <c r="H9" t="s">
        <v>364</v>
      </c>
      <c r="I9" t="s">
        <v>18168</v>
      </c>
      <c r="J9" t="s">
        <v>415</v>
      </c>
      <c r="K9" t="s">
        <v>353</v>
      </c>
      <c r="L9" t="s">
        <v>354</v>
      </c>
      <c r="M9" s="29" t="str">
        <f>IF(O9 &lt;&gt; "", VLOOKUP(O9,'CLASSIFICAÇÃO - ÁREA DE ATUAÇÃO'!$A:$C,2,0),"")</f>
        <v>A</v>
      </c>
      <c r="N9" s="29" t="str">
        <f>IF(O9 &lt;&gt; "",VLOOKUP(O9,'CLASSIFICAÇÃO - ÁREA DE ATUAÇÃO'!$A:$C,3,0), "")</f>
        <v>ATENÇÃO PRIMÁRIA</v>
      </c>
      <c r="O9" t="str">
        <f>'Lotações convertidas'!B11</f>
        <v>CENTRO DE SAÚDE CARLOS PRATES</v>
      </c>
    </row>
    <row r="10" spans="1:18" x14ac:dyDescent="0.25">
      <c r="A10">
        <v>1230768</v>
      </c>
      <c r="B10" t="s">
        <v>419</v>
      </c>
      <c r="C10" t="s">
        <v>420</v>
      </c>
      <c r="D10" t="s">
        <v>368</v>
      </c>
      <c r="E10" t="s">
        <v>369</v>
      </c>
      <c r="F10" t="s">
        <v>421</v>
      </c>
      <c r="G10" s="177">
        <v>43950</v>
      </c>
      <c r="H10" t="s">
        <v>384</v>
      </c>
      <c r="I10" t="s">
        <v>18168</v>
      </c>
      <c r="J10" t="s">
        <v>17154</v>
      </c>
      <c r="K10" t="s">
        <v>353</v>
      </c>
      <c r="L10" t="s">
        <v>365</v>
      </c>
      <c r="M10" s="29" t="str">
        <f>IF(O10 &lt;&gt; "", VLOOKUP(O10,'CLASSIFICAÇÃO - ÁREA DE ATUAÇÃO'!$A:$C,2,0),"")</f>
        <v>C</v>
      </c>
      <c r="N10" s="29" t="str">
        <f>IF(O10 &lt;&gt; "",VLOOKUP(O10,'CLASSIFICAÇÃO - ÁREA DE ATUAÇÃO'!$A:$C,3,0), "")</f>
        <v>ATENÇÃO PRIMÁRIA</v>
      </c>
      <c r="O10" t="str">
        <f>'Lotações convertidas'!B12</f>
        <v>CENTRO DE SAÚDE MG20</v>
      </c>
    </row>
    <row r="11" spans="1:18" x14ac:dyDescent="0.25">
      <c r="A11">
        <v>1232310</v>
      </c>
      <c r="B11" t="s">
        <v>422</v>
      </c>
      <c r="C11" t="s">
        <v>423</v>
      </c>
      <c r="D11" t="s">
        <v>368</v>
      </c>
      <c r="E11" t="s">
        <v>369</v>
      </c>
      <c r="F11" t="s">
        <v>424</v>
      </c>
      <c r="G11" s="177">
        <v>43962</v>
      </c>
      <c r="H11" t="s">
        <v>425</v>
      </c>
      <c r="I11" t="s">
        <v>18168</v>
      </c>
      <c r="J11" t="s">
        <v>426</v>
      </c>
      <c r="K11" t="s">
        <v>353</v>
      </c>
      <c r="L11" t="s">
        <v>427</v>
      </c>
      <c r="M11" s="29" t="str">
        <f>IF(O11 &lt;&gt; "", VLOOKUP(O11,'CLASSIFICAÇÃO - ÁREA DE ATUAÇÃO'!$A:$C,2,0),"")</f>
        <v>D</v>
      </c>
      <c r="N11" s="29" t="str">
        <f>IF(O11 &lt;&gt; "",VLOOKUP(O11,'CLASSIFICAÇÃO - ÁREA DE ATUAÇÃO'!$A:$C,3,0), "")</f>
        <v>REDE DE URGÊNCIA</v>
      </c>
      <c r="O11" t="str">
        <f>'Lotações convertidas'!B13</f>
        <v>SERVIÇO DE ATENDIMENTO MÓVEL DE URGÊNCIA E TRANSPORTE EM SAÚDE</v>
      </c>
    </row>
    <row r="12" spans="1:18" x14ac:dyDescent="0.25">
      <c r="A12">
        <v>1242774</v>
      </c>
      <c r="B12" t="s">
        <v>431</v>
      </c>
      <c r="C12" t="s">
        <v>432</v>
      </c>
      <c r="D12" t="s">
        <v>362</v>
      </c>
      <c r="F12" t="s">
        <v>18610</v>
      </c>
      <c r="G12" s="177">
        <v>44032</v>
      </c>
      <c r="H12" t="s">
        <v>434</v>
      </c>
      <c r="I12" t="s">
        <v>18168</v>
      </c>
      <c r="J12" t="s">
        <v>435</v>
      </c>
      <c r="K12" t="s">
        <v>353</v>
      </c>
      <c r="L12" t="s">
        <v>397</v>
      </c>
      <c r="M12" s="29" t="str">
        <f>IF(O12 &lt;&gt; "", VLOOKUP(O12,'CLASSIFICAÇÃO - ÁREA DE ATUAÇÃO'!$A:$C,2,0),"")</f>
        <v>A</v>
      </c>
      <c r="N12" s="29" t="str">
        <f>IF(O12 &lt;&gt; "",VLOOKUP(O12,'CLASSIFICAÇÃO - ÁREA DE ATUAÇÃO'!$A:$C,3,0), "")</f>
        <v>GESTÃO</v>
      </c>
      <c r="O12" t="str">
        <f>'Lotações convertidas'!B14</f>
        <v>DIRETORIA REGIONAL DE SAUDE OESTE</v>
      </c>
    </row>
    <row r="13" spans="1:18" x14ac:dyDescent="0.25">
      <c r="A13">
        <v>1246486</v>
      </c>
      <c r="B13" t="s">
        <v>436</v>
      </c>
      <c r="C13" t="s">
        <v>437</v>
      </c>
      <c r="D13" t="s">
        <v>349</v>
      </c>
      <c r="E13" t="s">
        <v>403</v>
      </c>
      <c r="F13" t="s">
        <v>438</v>
      </c>
      <c r="G13" s="177">
        <v>44053</v>
      </c>
      <c r="H13" t="s">
        <v>395</v>
      </c>
      <c r="I13" t="s">
        <v>18170</v>
      </c>
      <c r="J13" t="s">
        <v>439</v>
      </c>
      <c r="K13" t="s">
        <v>353</v>
      </c>
      <c r="L13" t="s">
        <v>382</v>
      </c>
      <c r="M13" s="29" t="str">
        <f>IF(O13 &lt;&gt; "", VLOOKUP(O13,'CLASSIFICAÇÃO - ÁREA DE ATUAÇÃO'!$A:$C,2,0),"")</f>
        <v>C</v>
      </c>
      <c r="N13" s="29" t="str">
        <f>IF(O13 &lt;&gt; "",VLOOKUP(O13,'CLASSIFICAÇÃO - ÁREA DE ATUAÇÃO'!$A:$C,3,0), "")</f>
        <v>ATENÇÃO PRIMÁRIA</v>
      </c>
      <c r="O13" t="str">
        <f>'Lotações convertidas'!B15</f>
        <v>CENTRO DE SAÚDE GRANJA DE FREITAS</v>
      </c>
    </row>
    <row r="14" spans="1:18" x14ac:dyDescent="0.25">
      <c r="A14">
        <v>1247946</v>
      </c>
      <c r="B14" t="s">
        <v>401</v>
      </c>
      <c r="C14" t="s">
        <v>402</v>
      </c>
      <c r="D14" t="s">
        <v>349</v>
      </c>
      <c r="E14" t="s">
        <v>403</v>
      </c>
      <c r="F14" t="s">
        <v>442</v>
      </c>
      <c r="G14" s="177">
        <v>44068</v>
      </c>
      <c r="H14" t="s">
        <v>395</v>
      </c>
      <c r="I14" t="s">
        <v>18170</v>
      </c>
      <c r="J14" t="s">
        <v>405</v>
      </c>
      <c r="K14" t="s">
        <v>353</v>
      </c>
      <c r="L14" t="s">
        <v>406</v>
      </c>
      <c r="M14" s="29" t="str">
        <f>IF(O14 &lt;&gt; "", VLOOKUP(O14,'CLASSIFICAÇÃO - ÁREA DE ATUAÇÃO'!$A:$C,2,0),"")</f>
        <v>C</v>
      </c>
      <c r="N14" s="29" t="str">
        <f>IF(O14 &lt;&gt; "",VLOOKUP(O14,'CLASSIFICAÇÃO - ÁREA DE ATUAÇÃO'!$A:$C,3,0), "")</f>
        <v>ATENÇÃO PRIMÁRIA</v>
      </c>
      <c r="O14" t="str">
        <f>'Lotações convertidas'!B16</f>
        <v>CENTRO DE SAÚDE VALE DO JATOBÁ</v>
      </c>
    </row>
    <row r="15" spans="1:18" x14ac:dyDescent="0.25">
      <c r="A15">
        <v>1248519</v>
      </c>
      <c r="B15" t="s">
        <v>443</v>
      </c>
      <c r="C15" t="s">
        <v>444</v>
      </c>
      <c r="D15" t="s">
        <v>349</v>
      </c>
      <c r="E15" t="s">
        <v>445</v>
      </c>
      <c r="F15" t="s">
        <v>446</v>
      </c>
      <c r="G15" s="177">
        <v>44070</v>
      </c>
      <c r="H15" t="s">
        <v>395</v>
      </c>
      <c r="I15" t="s">
        <v>18172</v>
      </c>
      <c r="J15" t="s">
        <v>447</v>
      </c>
      <c r="K15" t="s">
        <v>353</v>
      </c>
      <c r="L15" t="s">
        <v>372</v>
      </c>
      <c r="M15" s="29" t="str">
        <f>IF(O15 &lt;&gt; "", VLOOKUP(O15,'CLASSIFICAÇÃO - ÁREA DE ATUAÇÃO'!$A:$C,2,0),"")</f>
        <v>D</v>
      </c>
      <c r="N15" s="29" t="str">
        <f>IF(O15 &lt;&gt; "",VLOOKUP(O15,'CLASSIFICAÇÃO - ÁREA DE ATUAÇÃO'!$A:$C,3,0), "")</f>
        <v>ATENÇÃO PRIMÁRIA</v>
      </c>
      <c r="O15" t="str">
        <f>'Lotações convertidas'!B17</f>
        <v>CENTRO DE SAÚDE LAGOA</v>
      </c>
    </row>
    <row r="16" spans="1:18" x14ac:dyDescent="0.25">
      <c r="A16" t="s">
        <v>448</v>
      </c>
      <c r="B16" t="s">
        <v>449</v>
      </c>
      <c r="C16" t="s">
        <v>450</v>
      </c>
      <c r="D16" t="s">
        <v>429</v>
      </c>
      <c r="E16" t="s">
        <v>451</v>
      </c>
      <c r="F16" t="s">
        <v>452</v>
      </c>
      <c r="G16" s="177">
        <v>44071</v>
      </c>
      <c r="H16" t="s">
        <v>441</v>
      </c>
      <c r="I16" t="s">
        <v>18168</v>
      </c>
      <c r="J16" t="s">
        <v>453</v>
      </c>
      <c r="K16" t="s">
        <v>353</v>
      </c>
      <c r="L16" t="s">
        <v>372</v>
      </c>
      <c r="M16" s="29" t="str">
        <f>IF(O16 &lt;&gt; "", VLOOKUP(O16,'CLASSIFICAÇÃO - ÁREA DE ATUAÇÃO'!$A:$C,2,0),"")</f>
        <v>B</v>
      </c>
      <c r="N16" s="29" t="str">
        <f>IF(O16 &lt;&gt; "",VLOOKUP(O16,'CLASSIFICAÇÃO - ÁREA DE ATUAÇÃO'!$A:$C,3,0), "")</f>
        <v>REDE DE URGÊNCIA</v>
      </c>
      <c r="O16" t="str">
        <f>'Lotações convertidas'!B18</f>
        <v>CENTRO DE REFERÊNCIA EM SAÚDE MENTAL - ÁLCOOL E OUTRAS DROGAS VENDA NOVA</v>
      </c>
    </row>
    <row r="17" spans="1:15" x14ac:dyDescent="0.25">
      <c r="A17">
        <v>1250130</v>
      </c>
      <c r="B17" t="s">
        <v>533</v>
      </c>
      <c r="C17" t="s">
        <v>534</v>
      </c>
      <c r="D17" t="s">
        <v>349</v>
      </c>
      <c r="E17" t="s">
        <v>445</v>
      </c>
      <c r="F17" t="s">
        <v>18611</v>
      </c>
      <c r="G17" s="177">
        <v>44083</v>
      </c>
      <c r="H17" t="s">
        <v>395</v>
      </c>
      <c r="I17" t="s">
        <v>18172</v>
      </c>
      <c r="J17" t="s">
        <v>536</v>
      </c>
      <c r="K17" t="s">
        <v>353</v>
      </c>
      <c r="L17" t="s">
        <v>397</v>
      </c>
      <c r="M17" s="29" t="str">
        <f>IF(O17 &lt;&gt; "", VLOOKUP(O17,'CLASSIFICAÇÃO - ÁREA DE ATUAÇÃO'!$A:$C,2,0),"")</f>
        <v>C</v>
      </c>
      <c r="N17" s="29" t="str">
        <f>IF(O17 &lt;&gt; "",VLOOKUP(O17,'CLASSIFICAÇÃO - ÁREA DE ATUAÇÃO'!$A:$C,3,0), "")</f>
        <v>REDE DE URGÊNCIA</v>
      </c>
      <c r="O17" t="str">
        <f>'Lotações convertidas'!B19</f>
        <v>UNIDADE DE PRONTO ATENDIMENTO OESTE</v>
      </c>
    </row>
    <row r="18" spans="1:15" x14ac:dyDescent="0.25">
      <c r="A18">
        <v>1251307</v>
      </c>
      <c r="B18" t="s">
        <v>548</v>
      </c>
      <c r="C18" t="s">
        <v>549</v>
      </c>
      <c r="D18" t="s">
        <v>349</v>
      </c>
      <c r="E18" t="s">
        <v>473</v>
      </c>
      <c r="F18" t="s">
        <v>550</v>
      </c>
      <c r="G18" s="177">
        <v>44085</v>
      </c>
      <c r="H18" t="s">
        <v>395</v>
      </c>
      <c r="I18" t="s">
        <v>18173</v>
      </c>
      <c r="J18" t="s">
        <v>551</v>
      </c>
      <c r="K18" t="s">
        <v>353</v>
      </c>
      <c r="L18" t="s">
        <v>365</v>
      </c>
      <c r="M18" s="29" t="str">
        <f>IF(O18 &lt;&gt; "", VLOOKUP(O18,'CLASSIFICAÇÃO - ÁREA DE ATUAÇÃO'!$A:$C,2,0),"")</f>
        <v>C</v>
      </c>
      <c r="N18" s="29" t="str">
        <f>IF(O18 &lt;&gt; "",VLOOKUP(O18,'CLASSIFICAÇÃO - ÁREA DE ATUAÇÃO'!$A:$C,3,0), "")</f>
        <v>ATENÇÃO PRIMÁRIA</v>
      </c>
      <c r="O18" t="str">
        <f>'Lotações convertidas'!B20</f>
        <v>CENTRO DE SAÚDE AARÃO REIS</v>
      </c>
    </row>
    <row r="19" spans="1:15" x14ac:dyDescent="0.25">
      <c r="A19">
        <v>1251323</v>
      </c>
      <c r="B19" t="s">
        <v>552</v>
      </c>
      <c r="C19" t="s">
        <v>553</v>
      </c>
      <c r="D19" t="s">
        <v>368</v>
      </c>
      <c r="E19" t="s">
        <v>369</v>
      </c>
      <c r="F19" t="s">
        <v>554</v>
      </c>
      <c r="G19" s="177">
        <v>44088</v>
      </c>
      <c r="H19" t="s">
        <v>364</v>
      </c>
      <c r="I19" t="s">
        <v>18168</v>
      </c>
      <c r="J19" t="s">
        <v>555</v>
      </c>
      <c r="K19" t="s">
        <v>353</v>
      </c>
      <c r="L19" t="s">
        <v>397</v>
      </c>
      <c r="M19" s="29" t="str">
        <f>IF(O19 &lt;&gt; "", VLOOKUP(O19,'CLASSIFICAÇÃO - ÁREA DE ATUAÇÃO'!$A:$C,2,0),"")</f>
        <v>B</v>
      </c>
      <c r="N19" s="29" t="str">
        <f>IF(O19 &lt;&gt; "",VLOOKUP(O19,'CLASSIFICAÇÃO - ÁREA DE ATUAÇÃO'!$A:$C,3,0), "")</f>
        <v>ATENÇÃO PRIMÁRIA</v>
      </c>
      <c r="O19" t="str">
        <f>'Lotações convertidas'!B21</f>
        <v>CENTRO DE SAÚDE VISTA ALEGRE</v>
      </c>
    </row>
    <row r="20" spans="1:15" x14ac:dyDescent="0.25">
      <c r="A20">
        <v>1251641</v>
      </c>
      <c r="B20" t="s">
        <v>570</v>
      </c>
      <c r="C20" t="s">
        <v>571</v>
      </c>
      <c r="D20" t="s">
        <v>349</v>
      </c>
      <c r="E20" t="s">
        <v>541</v>
      </c>
      <c r="F20" t="s">
        <v>572</v>
      </c>
      <c r="G20" s="177">
        <v>44088</v>
      </c>
      <c r="H20" t="s">
        <v>395</v>
      </c>
      <c r="I20" t="s">
        <v>18172</v>
      </c>
      <c r="J20" t="s">
        <v>573</v>
      </c>
      <c r="K20" t="s">
        <v>353</v>
      </c>
      <c r="L20" t="s">
        <v>427</v>
      </c>
      <c r="M20" s="29" t="str">
        <f>IF(O20 &lt;&gt; "", VLOOKUP(O20,'CLASSIFICAÇÃO - ÁREA DE ATUAÇÃO'!$A:$C,2,0),"")</f>
        <v>A</v>
      </c>
      <c r="N20" s="29" t="str">
        <f>IF(O20 &lt;&gt; "",VLOOKUP(O20,'CLASSIFICAÇÃO - ÁREA DE ATUAÇÃO'!$A:$C,3,0), "")</f>
        <v>GESTÃO</v>
      </c>
      <c r="O20" t="str">
        <f>'Lotações convertidas'!B22</f>
        <v>GERÊNCIA DA REDE AMBULATORIAL ESPECIALIZADA</v>
      </c>
    </row>
    <row r="21" spans="1:15" x14ac:dyDescent="0.25">
      <c r="A21">
        <v>1257801</v>
      </c>
      <c r="B21" t="s">
        <v>785</v>
      </c>
      <c r="C21" t="s">
        <v>786</v>
      </c>
      <c r="D21" t="s">
        <v>429</v>
      </c>
      <c r="E21" t="s">
        <v>430</v>
      </c>
      <c r="F21" t="s">
        <v>298</v>
      </c>
      <c r="G21" s="177">
        <v>44139</v>
      </c>
      <c r="H21" t="s">
        <v>364</v>
      </c>
      <c r="I21" t="s">
        <v>18175</v>
      </c>
      <c r="J21" t="s">
        <v>787</v>
      </c>
      <c r="K21" t="s">
        <v>353</v>
      </c>
      <c r="L21" t="s">
        <v>374</v>
      </c>
      <c r="M21" s="29" t="str">
        <f>IF(O21 &lt;&gt; "", VLOOKUP(O21,'CLASSIFICAÇÃO - ÁREA DE ATUAÇÃO'!$A:$C,2,0),"")</f>
        <v>D</v>
      </c>
      <c r="N21" s="29" t="str">
        <f>IF(O21 &lt;&gt; "",VLOOKUP(O21,'CLASSIFICAÇÃO - ÁREA DE ATUAÇÃO'!$A:$C,3,0), "")</f>
        <v>ATENÇÃO PRIMÁRIA</v>
      </c>
      <c r="O21" t="str">
        <f>'Lotações convertidas'!B23</f>
        <v>CENTRO DE SAÚDE VILA MARIA - JOÃO VITAL</v>
      </c>
    </row>
    <row r="22" spans="1:15" x14ac:dyDescent="0.25">
      <c r="A22">
        <v>1257984</v>
      </c>
      <c r="B22" t="s">
        <v>802</v>
      </c>
      <c r="C22" t="s">
        <v>803</v>
      </c>
      <c r="D22" t="s">
        <v>429</v>
      </c>
      <c r="E22" t="s">
        <v>430</v>
      </c>
      <c r="F22" t="s">
        <v>18612</v>
      </c>
      <c r="G22" s="177">
        <v>44138</v>
      </c>
      <c r="H22" t="s">
        <v>417</v>
      </c>
      <c r="I22" t="s">
        <v>18175</v>
      </c>
      <c r="J22" t="s">
        <v>805</v>
      </c>
      <c r="K22" t="s">
        <v>353</v>
      </c>
      <c r="L22" t="s">
        <v>354</v>
      </c>
      <c r="M22" s="29" t="str">
        <f>IF(O22 &lt;&gt; "", VLOOKUP(O22,'CLASSIFICAÇÃO - ÁREA DE ATUAÇÃO'!$A:$C,2,0),"")</f>
        <v>A</v>
      </c>
      <c r="N22" s="29" t="str">
        <f>IF(O22 &lt;&gt; "",VLOOKUP(O22,'CLASSIFICAÇÃO - ÁREA DE ATUAÇÃO'!$A:$C,3,0), "")</f>
        <v>REDE COMPLEMENTAR</v>
      </c>
      <c r="O22" t="str">
        <f>'Lotações convertidas'!B24</f>
        <v>CENTRAL DE ESTERILIZACAO NOROESTE</v>
      </c>
    </row>
    <row r="23" spans="1:15" x14ac:dyDescent="0.25">
      <c r="A23">
        <v>1258042</v>
      </c>
      <c r="B23" t="s">
        <v>807</v>
      </c>
      <c r="C23" t="s">
        <v>808</v>
      </c>
      <c r="D23" t="s">
        <v>520</v>
      </c>
      <c r="E23" t="s">
        <v>734</v>
      </c>
      <c r="F23" t="s">
        <v>635</v>
      </c>
      <c r="G23" s="177">
        <v>44138</v>
      </c>
      <c r="H23" t="s">
        <v>434</v>
      </c>
      <c r="I23" t="s">
        <v>18175</v>
      </c>
      <c r="J23" t="s">
        <v>809</v>
      </c>
      <c r="K23" t="s">
        <v>353</v>
      </c>
      <c r="L23" t="s">
        <v>406</v>
      </c>
      <c r="M23" s="29" t="str">
        <f>IF(O23 &lt;&gt; "", VLOOKUP(O23,'CLASSIFICAÇÃO - ÁREA DE ATUAÇÃO'!$A:$C,2,0),"")</f>
        <v>C</v>
      </c>
      <c r="N23" s="29" t="str">
        <f>IF(O23 &lt;&gt; "",VLOOKUP(O23,'CLASSIFICAÇÃO - ÁREA DE ATUAÇÃO'!$A:$C,3,0), "")</f>
        <v>REDE COMPLEMENTAR</v>
      </c>
      <c r="O23" t="str">
        <f>'Lotações convertidas'!B25</f>
        <v>CENTRO DE ESPECIALIDADES ODONTOLOGICAS BARREIRO</v>
      </c>
    </row>
    <row r="24" spans="1:15" x14ac:dyDescent="0.25">
      <c r="A24">
        <v>1258069</v>
      </c>
      <c r="B24" t="s">
        <v>810</v>
      </c>
      <c r="C24" t="s">
        <v>811</v>
      </c>
      <c r="D24" t="s">
        <v>368</v>
      </c>
      <c r="E24" t="s">
        <v>369</v>
      </c>
      <c r="F24" t="s">
        <v>18613</v>
      </c>
      <c r="G24" s="177">
        <v>44137</v>
      </c>
      <c r="H24" t="s">
        <v>441</v>
      </c>
      <c r="I24" t="s">
        <v>18168</v>
      </c>
      <c r="J24" t="s">
        <v>812</v>
      </c>
      <c r="K24" t="s">
        <v>353</v>
      </c>
      <c r="L24" t="s">
        <v>382</v>
      </c>
      <c r="M24" s="29" t="str">
        <f>IF(O24 &lt;&gt; "", VLOOKUP(O24,'CLASSIFICAÇÃO - ÁREA DE ATUAÇÃO'!$A:$C,2,0),"")</f>
        <v>C</v>
      </c>
      <c r="N24" s="29" t="str">
        <f>IF(O24 &lt;&gt; "",VLOOKUP(O24,'CLASSIFICAÇÃO - ÁREA DE ATUAÇÃO'!$A:$C,3,0), "")</f>
        <v>REDE DE URGÊNCIA</v>
      </c>
      <c r="O24" t="str">
        <f>'Lotações convertidas'!B26</f>
        <v>UNIDADE DE PRONTO ATENDIMENTO LESTE</v>
      </c>
    </row>
    <row r="25" spans="1:15" x14ac:dyDescent="0.25">
      <c r="A25">
        <v>1258131</v>
      </c>
      <c r="B25" t="s">
        <v>813</v>
      </c>
      <c r="C25" t="s">
        <v>814</v>
      </c>
      <c r="D25" t="s">
        <v>362</v>
      </c>
      <c r="E25" t="s">
        <v>362</v>
      </c>
      <c r="F25" t="s">
        <v>18613</v>
      </c>
      <c r="G25" s="177">
        <v>44138</v>
      </c>
      <c r="H25" t="s">
        <v>466</v>
      </c>
      <c r="I25" t="s">
        <v>18168</v>
      </c>
      <c r="J25" t="s">
        <v>815</v>
      </c>
      <c r="K25" t="s">
        <v>353</v>
      </c>
      <c r="L25" t="s">
        <v>382</v>
      </c>
      <c r="M25" s="29" t="str">
        <f>IF(O25 &lt;&gt; "", VLOOKUP(O25,'CLASSIFICAÇÃO - ÁREA DE ATUAÇÃO'!$A:$C,2,0),"")</f>
        <v>C</v>
      </c>
      <c r="N25" s="29" t="str">
        <f>IF(O25 &lt;&gt; "",VLOOKUP(O25,'CLASSIFICAÇÃO - ÁREA DE ATUAÇÃO'!$A:$C,3,0), "")</f>
        <v>REDE DE URGÊNCIA</v>
      </c>
      <c r="O25" t="str">
        <f>'Lotações convertidas'!B27</f>
        <v>UNIDADE DE PRONTO ATENDIMENTO LESTE</v>
      </c>
    </row>
    <row r="26" spans="1:15" x14ac:dyDescent="0.25">
      <c r="A26">
        <v>1258174</v>
      </c>
      <c r="B26" t="s">
        <v>816</v>
      </c>
      <c r="C26" t="s">
        <v>817</v>
      </c>
      <c r="D26" t="s">
        <v>429</v>
      </c>
      <c r="E26" t="s">
        <v>493</v>
      </c>
      <c r="F26" t="s">
        <v>695</v>
      </c>
      <c r="G26" s="177">
        <v>44138</v>
      </c>
      <c r="H26" t="s">
        <v>818</v>
      </c>
      <c r="I26" t="s">
        <v>495</v>
      </c>
      <c r="K26" t="s">
        <v>495</v>
      </c>
      <c r="L26" t="s">
        <v>382</v>
      </c>
      <c r="M26" s="29" t="str">
        <f>IF(O26 &lt;&gt; "", VLOOKUP(O26,'CLASSIFICAÇÃO - ÁREA DE ATUAÇÃO'!$A:$C,2,0),"")</f>
        <v>A</v>
      </c>
      <c r="N26" s="29" t="str">
        <f>IF(O26 &lt;&gt; "",VLOOKUP(O26,'CLASSIFICAÇÃO - ÁREA DE ATUAÇÃO'!$A:$C,3,0), "")</f>
        <v>REDE COMPLEMENTAR</v>
      </c>
      <c r="O26" t="str">
        <f>'Lotações convertidas'!B28</f>
        <v>LABORATORIO REGIONAL LESTE/NORDESTE</v>
      </c>
    </row>
    <row r="27" spans="1:15" x14ac:dyDescent="0.25">
      <c r="A27">
        <v>1258212</v>
      </c>
      <c r="B27" t="s">
        <v>819</v>
      </c>
      <c r="C27" t="s">
        <v>820</v>
      </c>
      <c r="D27" t="s">
        <v>429</v>
      </c>
      <c r="E27" t="s">
        <v>430</v>
      </c>
      <c r="F27" t="s">
        <v>821</v>
      </c>
      <c r="G27" s="177">
        <v>44138</v>
      </c>
      <c r="H27" t="s">
        <v>364</v>
      </c>
      <c r="I27" t="s">
        <v>18175</v>
      </c>
      <c r="J27" t="s">
        <v>822</v>
      </c>
      <c r="K27" t="s">
        <v>353</v>
      </c>
      <c r="L27" t="s">
        <v>372</v>
      </c>
      <c r="M27" s="29" t="str">
        <f>IF(O27 &lt;&gt; "", VLOOKUP(O27,'CLASSIFICAÇÃO - ÁREA DE ATUAÇÃO'!$A:$C,2,0),"")</f>
        <v>C</v>
      </c>
      <c r="N27" s="29" t="str">
        <f>IF(O27 &lt;&gt; "",VLOOKUP(O27,'CLASSIFICAÇÃO - ÁREA DE ATUAÇÃO'!$A:$C,3,0), "")</f>
        <v>ATENÇÃO PRIMÁRIA</v>
      </c>
      <c r="O27" t="str">
        <f>'Lotações convertidas'!B29</f>
        <v>CENTRO DE SAÚDE SANTA MÔNICA</v>
      </c>
    </row>
    <row r="28" spans="1:15" x14ac:dyDescent="0.25">
      <c r="A28">
        <v>1258379</v>
      </c>
      <c r="B28" t="s">
        <v>823</v>
      </c>
      <c r="C28" t="s">
        <v>824</v>
      </c>
      <c r="D28" t="s">
        <v>349</v>
      </c>
      <c r="E28" t="s">
        <v>350</v>
      </c>
      <c r="F28" t="s">
        <v>1802</v>
      </c>
      <c r="G28" s="177">
        <v>44139</v>
      </c>
      <c r="H28" t="s">
        <v>395</v>
      </c>
      <c r="I28" t="s">
        <v>18169</v>
      </c>
      <c r="J28" t="s">
        <v>826</v>
      </c>
      <c r="K28" t="s">
        <v>353</v>
      </c>
      <c r="L28" t="s">
        <v>374</v>
      </c>
      <c r="M28" s="29" t="str">
        <f>IF(O28 &lt;&gt; "", VLOOKUP(O28,'CLASSIFICAÇÃO - ÁREA DE ATUAÇÃO'!$A:$C,2,0),"")</f>
        <v>C</v>
      </c>
      <c r="N28" s="29" t="str">
        <f>IF(O28 &lt;&gt; "",VLOOKUP(O28,'CLASSIFICAÇÃO - ÁREA DE ATUAÇÃO'!$A:$C,3,0), "")</f>
        <v>ATENÇÃO PRIMÁRIA</v>
      </c>
      <c r="O28" t="str">
        <f>'Lotações convertidas'!B30</f>
        <v>CENTRO DE SAÚDE SÃO MARCOS</v>
      </c>
    </row>
    <row r="29" spans="1:15" x14ac:dyDescent="0.25">
      <c r="A29">
        <v>1258395</v>
      </c>
      <c r="B29" t="s">
        <v>827</v>
      </c>
      <c r="C29" t="s">
        <v>828</v>
      </c>
      <c r="D29" t="s">
        <v>349</v>
      </c>
      <c r="E29" t="s">
        <v>674</v>
      </c>
      <c r="F29" t="s">
        <v>616</v>
      </c>
      <c r="G29" s="177">
        <v>44139</v>
      </c>
      <c r="H29" t="s">
        <v>395</v>
      </c>
      <c r="I29" t="s">
        <v>18178</v>
      </c>
      <c r="J29" t="s">
        <v>829</v>
      </c>
      <c r="K29" t="s">
        <v>353</v>
      </c>
      <c r="L29" t="s">
        <v>382</v>
      </c>
      <c r="M29" s="29" t="str">
        <f>IF(O29 &lt;&gt; "", VLOOKUP(O29,'CLASSIFICAÇÃO - ÁREA DE ATUAÇÃO'!$A:$C,2,0),"")</f>
        <v>A</v>
      </c>
      <c r="N29" s="29" t="str">
        <f>IF(O29 &lt;&gt; "",VLOOKUP(O29,'CLASSIFICAÇÃO - ÁREA DE ATUAÇÃO'!$A:$C,3,0), "")</f>
        <v>ATENÇÃO PRIMÁRIA</v>
      </c>
      <c r="O29" t="str">
        <f>'Lotações convertidas'!B31</f>
        <v>CENTRO DE SAÚDE MARCO ANTÔNIO DE MENEZES</v>
      </c>
    </row>
    <row r="30" spans="1:15" x14ac:dyDescent="0.25">
      <c r="A30">
        <v>1258409</v>
      </c>
      <c r="B30" t="s">
        <v>830</v>
      </c>
      <c r="C30" t="s">
        <v>831</v>
      </c>
      <c r="D30" t="s">
        <v>349</v>
      </c>
      <c r="E30" t="s">
        <v>674</v>
      </c>
      <c r="F30" t="s">
        <v>713</v>
      </c>
      <c r="G30" s="177">
        <v>44139</v>
      </c>
      <c r="H30" t="s">
        <v>364</v>
      </c>
      <c r="I30" t="s">
        <v>18178</v>
      </c>
      <c r="J30" t="s">
        <v>832</v>
      </c>
      <c r="K30" t="s">
        <v>353</v>
      </c>
      <c r="L30" t="s">
        <v>382</v>
      </c>
      <c r="M30" s="29" t="str">
        <f>IF(O30 &lt;&gt; "", VLOOKUP(O30,'CLASSIFICAÇÃO - ÁREA DE ATUAÇÃO'!$A:$C,2,0),"")</f>
        <v>B</v>
      </c>
      <c r="N30" s="29" t="str">
        <f>IF(O30 &lt;&gt; "",VLOOKUP(O30,'CLASSIFICAÇÃO - ÁREA DE ATUAÇÃO'!$A:$C,3,0), "")</f>
        <v>ATENÇÃO PRIMÁRIA</v>
      </c>
      <c r="O30" t="str">
        <f>'Lotações convertidas'!B32</f>
        <v>CENTRO DE SAÚDE POMPÉIA</v>
      </c>
    </row>
    <row r="31" spans="1:15" x14ac:dyDescent="0.25">
      <c r="A31">
        <v>1258425</v>
      </c>
      <c r="B31" t="s">
        <v>833</v>
      </c>
      <c r="C31" t="s">
        <v>834</v>
      </c>
      <c r="D31" t="s">
        <v>349</v>
      </c>
      <c r="E31" t="s">
        <v>350</v>
      </c>
      <c r="F31" t="s">
        <v>18614</v>
      </c>
      <c r="G31" s="177">
        <v>44139</v>
      </c>
      <c r="H31" t="s">
        <v>836</v>
      </c>
      <c r="I31" t="s">
        <v>18169</v>
      </c>
      <c r="J31" t="s">
        <v>837</v>
      </c>
      <c r="K31" t="s">
        <v>353</v>
      </c>
      <c r="L31" t="s">
        <v>354</v>
      </c>
      <c r="M31" s="29" t="str">
        <f>IF(O31 &lt;&gt; "", VLOOKUP(O31,'CLASSIFICAÇÃO - ÁREA DE ATUAÇÃO'!$A:$C,2,0),"")</f>
        <v>A</v>
      </c>
      <c r="N31" s="29" t="str">
        <f>IF(O31 &lt;&gt; "",VLOOKUP(O31,'CLASSIFICAÇÃO - ÁREA DE ATUAÇÃO'!$A:$C,3,0), "")</f>
        <v>REDE DE URGÊNCIA</v>
      </c>
      <c r="O31" t="str">
        <f>'Lotações convertidas'!B33</f>
        <v>CENTRO DE REFERENCIA EM SAUDE MENTAL NOROESTE</v>
      </c>
    </row>
    <row r="32" spans="1:15" x14ac:dyDescent="0.25">
      <c r="A32">
        <v>1258441</v>
      </c>
      <c r="B32" t="s">
        <v>838</v>
      </c>
      <c r="C32" t="s">
        <v>839</v>
      </c>
      <c r="D32" t="s">
        <v>379</v>
      </c>
      <c r="F32" t="s">
        <v>18611</v>
      </c>
      <c r="G32" s="177">
        <v>44139</v>
      </c>
      <c r="H32" t="s">
        <v>466</v>
      </c>
      <c r="I32" t="s">
        <v>18171</v>
      </c>
      <c r="J32" t="s">
        <v>840</v>
      </c>
      <c r="K32" t="s">
        <v>353</v>
      </c>
      <c r="L32" t="s">
        <v>397</v>
      </c>
      <c r="M32" s="29" t="str">
        <f>IF(O32 &lt;&gt; "", VLOOKUP(O32,'CLASSIFICAÇÃO - ÁREA DE ATUAÇÃO'!$A:$C,2,0),"")</f>
        <v>C</v>
      </c>
      <c r="N32" s="29" t="str">
        <f>IF(O32 &lt;&gt; "",VLOOKUP(O32,'CLASSIFICAÇÃO - ÁREA DE ATUAÇÃO'!$A:$C,3,0), "")</f>
        <v>REDE DE URGÊNCIA</v>
      </c>
      <c r="O32" t="str">
        <f>'Lotações convertidas'!B34</f>
        <v>UNIDADE DE PRONTO ATENDIMENTO OESTE</v>
      </c>
    </row>
    <row r="33" spans="1:15" x14ac:dyDescent="0.25">
      <c r="A33">
        <v>1258557</v>
      </c>
      <c r="B33" t="s">
        <v>841</v>
      </c>
      <c r="C33" t="s">
        <v>842</v>
      </c>
      <c r="D33" t="s">
        <v>368</v>
      </c>
      <c r="E33" t="s">
        <v>369</v>
      </c>
      <c r="F33" t="s">
        <v>18615</v>
      </c>
      <c r="G33" s="177">
        <v>44140</v>
      </c>
      <c r="H33" t="s">
        <v>441</v>
      </c>
      <c r="I33" t="s">
        <v>18168</v>
      </c>
      <c r="J33" t="s">
        <v>843</v>
      </c>
      <c r="K33" t="s">
        <v>353</v>
      </c>
      <c r="L33" t="s">
        <v>365</v>
      </c>
      <c r="M33" s="29" t="str">
        <f>IF(O33 &lt;&gt; "", VLOOKUP(O33,'CLASSIFICAÇÃO - ÁREA DE ATUAÇÃO'!$A:$C,2,0),"")</f>
        <v>D</v>
      </c>
      <c r="N33" s="29" t="str">
        <f>IF(O33 &lt;&gt; "",VLOOKUP(O33,'CLASSIFICAÇÃO - ÁREA DE ATUAÇÃO'!$A:$C,3,0), "")</f>
        <v>REDE DE URGÊNCIA</v>
      </c>
      <c r="O33" t="str">
        <f>'Lotações convertidas'!B35</f>
        <v>UNIDADE DE PRONTO ATENDIMENTO NORTE</v>
      </c>
    </row>
    <row r="34" spans="1:15" x14ac:dyDescent="0.25">
      <c r="A34" t="s">
        <v>844</v>
      </c>
      <c r="B34" t="s">
        <v>845</v>
      </c>
      <c r="C34" t="s">
        <v>846</v>
      </c>
      <c r="D34" t="s">
        <v>368</v>
      </c>
      <c r="E34" t="s">
        <v>369</v>
      </c>
      <c r="F34" t="s">
        <v>18613</v>
      </c>
      <c r="G34" s="177">
        <v>44140</v>
      </c>
      <c r="H34" t="s">
        <v>425</v>
      </c>
      <c r="I34" t="s">
        <v>18168</v>
      </c>
      <c r="J34" t="s">
        <v>847</v>
      </c>
      <c r="K34" t="s">
        <v>353</v>
      </c>
      <c r="L34" t="s">
        <v>382</v>
      </c>
      <c r="M34" s="29" t="str">
        <f>IF(O34 &lt;&gt; "", VLOOKUP(O34,'CLASSIFICAÇÃO - ÁREA DE ATUAÇÃO'!$A:$C,2,0),"")</f>
        <v>C</v>
      </c>
      <c r="N34" s="29" t="str">
        <f>IF(O34 &lt;&gt; "",VLOOKUP(O34,'CLASSIFICAÇÃO - ÁREA DE ATUAÇÃO'!$A:$C,3,0), "")</f>
        <v>REDE DE URGÊNCIA</v>
      </c>
      <c r="O34" t="str">
        <f>'Lotações convertidas'!B36</f>
        <v>UNIDADE DE PRONTO ATENDIMENTO LESTE</v>
      </c>
    </row>
    <row r="35" spans="1:15" x14ac:dyDescent="0.25">
      <c r="A35">
        <v>1258654</v>
      </c>
      <c r="B35" t="s">
        <v>848</v>
      </c>
      <c r="C35" t="s">
        <v>849</v>
      </c>
      <c r="D35" t="s">
        <v>368</v>
      </c>
      <c r="E35" t="s">
        <v>369</v>
      </c>
      <c r="F35" t="s">
        <v>424</v>
      </c>
      <c r="G35" s="177">
        <v>44141</v>
      </c>
      <c r="H35" t="s">
        <v>441</v>
      </c>
      <c r="I35" t="s">
        <v>18168</v>
      </c>
      <c r="J35" t="s">
        <v>850</v>
      </c>
      <c r="K35" t="s">
        <v>353</v>
      </c>
      <c r="L35" t="s">
        <v>427</v>
      </c>
      <c r="M35" s="29" t="str">
        <f>IF(O35 &lt;&gt; "", VLOOKUP(O35,'CLASSIFICAÇÃO - ÁREA DE ATUAÇÃO'!$A:$C,2,0),"")</f>
        <v>D</v>
      </c>
      <c r="N35" s="29" t="str">
        <f>IF(O35 &lt;&gt; "",VLOOKUP(O35,'CLASSIFICAÇÃO - ÁREA DE ATUAÇÃO'!$A:$C,3,0), "")</f>
        <v>REDE DE URGÊNCIA</v>
      </c>
      <c r="O35" t="str">
        <f>'Lotações convertidas'!B37</f>
        <v>SERVIÇO DE ATENDIMENTO MÓVEL DE URGÊNCIA E TRANSPORTE EM SAÚDE</v>
      </c>
    </row>
    <row r="36" spans="1:15" x14ac:dyDescent="0.25">
      <c r="A36">
        <v>1258670</v>
      </c>
      <c r="B36" t="s">
        <v>851</v>
      </c>
      <c r="C36" t="s">
        <v>852</v>
      </c>
      <c r="D36" t="s">
        <v>429</v>
      </c>
      <c r="E36" t="s">
        <v>451</v>
      </c>
      <c r="F36" t="s">
        <v>561</v>
      </c>
      <c r="G36" s="177">
        <v>44142</v>
      </c>
      <c r="H36" t="s">
        <v>441</v>
      </c>
      <c r="I36" t="s">
        <v>18168</v>
      </c>
      <c r="J36" t="s">
        <v>853</v>
      </c>
      <c r="K36" t="s">
        <v>353</v>
      </c>
      <c r="L36" t="s">
        <v>374</v>
      </c>
      <c r="M36" s="29" t="str">
        <f>IF(O36 &lt;&gt; "", VLOOKUP(O36,'CLASSIFICAÇÃO - ÁREA DE ATUAÇÃO'!$A:$C,2,0),"")</f>
        <v>C</v>
      </c>
      <c r="N36" s="29" t="str">
        <f>IF(O36 &lt;&gt; "",VLOOKUP(O36,'CLASSIFICAÇÃO - ÁREA DE ATUAÇÃO'!$A:$C,3,0), "")</f>
        <v>REDE DE URGÊNCIA</v>
      </c>
      <c r="O36" t="str">
        <f>'Lotações convertidas'!B38</f>
        <v>CENTRO DE REFERENCIA EM SAUDE MENTAL ALCOOL E DROGAS NORDESTE</v>
      </c>
    </row>
    <row r="37" spans="1:15" x14ac:dyDescent="0.25">
      <c r="A37">
        <v>1258697</v>
      </c>
      <c r="B37" t="s">
        <v>854</v>
      </c>
      <c r="C37" t="s">
        <v>855</v>
      </c>
      <c r="D37" t="s">
        <v>362</v>
      </c>
      <c r="F37" t="s">
        <v>856</v>
      </c>
      <c r="G37" s="177">
        <v>44144</v>
      </c>
      <c r="H37" t="s">
        <v>434</v>
      </c>
      <c r="I37" t="s">
        <v>18168</v>
      </c>
      <c r="J37" t="s">
        <v>857</v>
      </c>
      <c r="K37" t="s">
        <v>353</v>
      </c>
      <c r="L37" t="s">
        <v>374</v>
      </c>
      <c r="M37" s="29" t="str">
        <f>IF(O37 &lt;&gt; "", VLOOKUP(O37,'CLASSIFICAÇÃO - ÁREA DE ATUAÇÃO'!$A:$C,2,0),"")</f>
        <v>B</v>
      </c>
      <c r="N37" s="29" t="str">
        <f>IF(O37 &lt;&gt; "",VLOOKUP(O37,'CLASSIFICAÇÃO - ÁREA DE ATUAÇÃO'!$A:$C,3,0), "")</f>
        <v>ATENÇÃO PRIMÁRIA</v>
      </c>
      <c r="O37" t="str">
        <f>'Lotações convertidas'!B39</f>
        <v>CENTRO DE SAÚDE PADRE FERNANDO DE MELO</v>
      </c>
    </row>
    <row r="38" spans="1:15" x14ac:dyDescent="0.25">
      <c r="A38">
        <v>1258727</v>
      </c>
      <c r="B38" t="s">
        <v>858</v>
      </c>
      <c r="C38" t="s">
        <v>859</v>
      </c>
      <c r="D38" t="s">
        <v>362</v>
      </c>
      <c r="E38" t="s">
        <v>362</v>
      </c>
      <c r="F38" t="s">
        <v>18616</v>
      </c>
      <c r="G38" s="177">
        <v>44141</v>
      </c>
      <c r="H38" t="s">
        <v>466</v>
      </c>
      <c r="I38" t="s">
        <v>18168</v>
      </c>
      <c r="J38" t="s">
        <v>860</v>
      </c>
      <c r="K38" t="s">
        <v>353</v>
      </c>
      <c r="L38" t="s">
        <v>361</v>
      </c>
      <c r="M38" s="29" t="str">
        <f>IF(O38 &lt;&gt; "", VLOOKUP(O38,'CLASSIFICAÇÃO - ÁREA DE ATUAÇÃO'!$A:$C,2,0),"")</f>
        <v>C</v>
      </c>
      <c r="N38" s="29" t="str">
        <f>IF(O38 &lt;&gt; "",VLOOKUP(O38,'CLASSIFICAÇÃO - ÁREA DE ATUAÇÃO'!$A:$C,3,0), "")</f>
        <v>REDE DE URGÊNCIA</v>
      </c>
      <c r="O38" t="str">
        <f>'Lotações convertidas'!B40</f>
        <v>UNIDADE DE PRONTO ATENDIMENTO PAMPULHA</v>
      </c>
    </row>
    <row r="39" spans="1:15" x14ac:dyDescent="0.25">
      <c r="A39">
        <v>1258743</v>
      </c>
      <c r="B39" t="s">
        <v>861</v>
      </c>
      <c r="C39" t="s">
        <v>862</v>
      </c>
      <c r="D39" t="s">
        <v>429</v>
      </c>
      <c r="E39" t="s">
        <v>451</v>
      </c>
      <c r="F39" t="s">
        <v>561</v>
      </c>
      <c r="G39" s="177">
        <v>44141</v>
      </c>
      <c r="H39" t="s">
        <v>441</v>
      </c>
      <c r="I39" t="s">
        <v>18168</v>
      </c>
      <c r="J39" t="s">
        <v>863</v>
      </c>
      <c r="K39" t="s">
        <v>353</v>
      </c>
      <c r="L39" t="s">
        <v>374</v>
      </c>
      <c r="M39" s="29" t="str">
        <f>IF(O39 &lt;&gt; "", VLOOKUP(O39,'CLASSIFICAÇÃO - ÁREA DE ATUAÇÃO'!$A:$C,2,0),"")</f>
        <v>C</v>
      </c>
      <c r="N39" s="29" t="str">
        <f>IF(O39 &lt;&gt; "",VLOOKUP(O39,'CLASSIFICAÇÃO - ÁREA DE ATUAÇÃO'!$A:$C,3,0), "")</f>
        <v>REDE DE URGÊNCIA</v>
      </c>
      <c r="O39" t="str">
        <f>'Lotações convertidas'!B41</f>
        <v>CENTRO DE REFERENCIA EM SAUDE MENTAL ALCOOL E DROGAS NORDESTE</v>
      </c>
    </row>
    <row r="40" spans="1:15" x14ac:dyDescent="0.25">
      <c r="A40">
        <v>1258786</v>
      </c>
      <c r="B40" t="s">
        <v>864</v>
      </c>
      <c r="C40" t="s">
        <v>865</v>
      </c>
      <c r="D40" t="s">
        <v>429</v>
      </c>
      <c r="E40" t="s">
        <v>430</v>
      </c>
      <c r="F40" t="s">
        <v>866</v>
      </c>
      <c r="G40" s="177">
        <v>44141</v>
      </c>
      <c r="H40" t="s">
        <v>364</v>
      </c>
      <c r="I40" t="s">
        <v>18175</v>
      </c>
      <c r="J40" t="s">
        <v>867</v>
      </c>
      <c r="K40" t="s">
        <v>353</v>
      </c>
      <c r="L40" t="s">
        <v>354</v>
      </c>
      <c r="M40" s="29" t="str">
        <f>IF(O40 &lt;&gt; "", VLOOKUP(O40,'CLASSIFICAÇÃO - ÁREA DE ATUAÇÃO'!$A:$C,2,0),"")</f>
        <v>A</v>
      </c>
      <c r="N40" s="29" t="str">
        <f>IF(O40 &lt;&gt; "",VLOOKUP(O40,'CLASSIFICAÇÃO - ÁREA DE ATUAÇÃO'!$A:$C,3,0), "")</f>
        <v>ATENÇÃO PRIMÁRIA</v>
      </c>
      <c r="O40" t="str">
        <f>'Lotações convertidas'!B42</f>
        <v>CENTRO DE SAÚDE JARDIM MONTANHÊS</v>
      </c>
    </row>
    <row r="41" spans="1:15" x14ac:dyDescent="0.25">
      <c r="A41">
        <v>1258913</v>
      </c>
      <c r="B41" t="s">
        <v>868</v>
      </c>
      <c r="C41" t="s">
        <v>869</v>
      </c>
      <c r="D41" t="s">
        <v>368</v>
      </c>
      <c r="E41" t="s">
        <v>369</v>
      </c>
      <c r="F41" t="s">
        <v>606</v>
      </c>
      <c r="G41" s="177">
        <v>44141</v>
      </c>
      <c r="H41" t="s">
        <v>417</v>
      </c>
      <c r="I41" t="s">
        <v>18168</v>
      </c>
      <c r="J41" t="s">
        <v>870</v>
      </c>
      <c r="K41" t="s">
        <v>353</v>
      </c>
      <c r="L41" t="s">
        <v>382</v>
      </c>
      <c r="M41" s="29" t="str">
        <f>IF(O41 &lt;&gt; "", VLOOKUP(O41,'CLASSIFICAÇÃO - ÁREA DE ATUAÇÃO'!$A:$C,2,0),"")</f>
        <v>D</v>
      </c>
      <c r="N41" s="29" t="str">
        <f>IF(O41 &lt;&gt; "",VLOOKUP(O41,'CLASSIFICAÇÃO - ÁREA DE ATUAÇÃO'!$A:$C,3,0), "")</f>
        <v>ATENÇÃO PRIMÁRIA</v>
      </c>
      <c r="O41" t="str">
        <f>'Lotações convertidas'!B43</f>
        <v>CENTRO DE SAÚDE ALTO VERA CRUZ</v>
      </c>
    </row>
    <row r="42" spans="1:15" x14ac:dyDescent="0.25">
      <c r="A42">
        <v>1258921</v>
      </c>
      <c r="B42" t="s">
        <v>871</v>
      </c>
      <c r="C42" t="s">
        <v>872</v>
      </c>
      <c r="D42" t="s">
        <v>368</v>
      </c>
      <c r="E42" t="s">
        <v>369</v>
      </c>
      <c r="F42" t="s">
        <v>18616</v>
      </c>
      <c r="G42" s="177">
        <v>44142</v>
      </c>
      <c r="H42" t="s">
        <v>425</v>
      </c>
      <c r="I42" t="s">
        <v>18168</v>
      </c>
      <c r="J42" t="s">
        <v>873</v>
      </c>
      <c r="K42" t="s">
        <v>353</v>
      </c>
      <c r="L42" t="s">
        <v>361</v>
      </c>
      <c r="M42" s="29" t="str">
        <f>IF(O42 &lt;&gt; "", VLOOKUP(O42,'CLASSIFICAÇÃO - ÁREA DE ATUAÇÃO'!$A:$C,2,0),"")</f>
        <v>C</v>
      </c>
      <c r="N42" s="29" t="str">
        <f>IF(O42 &lt;&gt; "",VLOOKUP(O42,'CLASSIFICAÇÃO - ÁREA DE ATUAÇÃO'!$A:$C,3,0), "")</f>
        <v>REDE DE URGÊNCIA</v>
      </c>
      <c r="O42" t="str">
        <f>'Lotações convertidas'!B44</f>
        <v>UNIDADE DE PRONTO ATENDIMENTO PAMPULHA</v>
      </c>
    </row>
    <row r="43" spans="1:15" x14ac:dyDescent="0.25">
      <c r="A43">
        <v>1258948</v>
      </c>
      <c r="B43" t="s">
        <v>874</v>
      </c>
      <c r="C43" t="s">
        <v>875</v>
      </c>
      <c r="D43" t="s">
        <v>362</v>
      </c>
      <c r="F43" t="s">
        <v>608</v>
      </c>
      <c r="G43" s="177">
        <v>44144</v>
      </c>
      <c r="H43" t="s">
        <v>364</v>
      </c>
      <c r="I43" t="s">
        <v>18168</v>
      </c>
      <c r="J43" t="s">
        <v>876</v>
      </c>
      <c r="K43" t="s">
        <v>353</v>
      </c>
      <c r="L43" t="s">
        <v>372</v>
      </c>
      <c r="M43" s="29" t="str">
        <f>IF(O43 &lt;&gt; "", VLOOKUP(O43,'CLASSIFICAÇÃO - ÁREA DE ATUAÇÃO'!$A:$C,2,0),"")</f>
        <v>C</v>
      </c>
      <c r="N43" s="29" t="str">
        <f>IF(O43 &lt;&gt; "",VLOOKUP(O43,'CLASSIFICAÇÃO - ÁREA DE ATUAÇÃO'!$A:$C,3,0), "")</f>
        <v>ATENÇÃO PRIMÁRIA</v>
      </c>
      <c r="O43" t="str">
        <f>'Lotações convertidas'!B45</f>
        <v>CENTRO DE SAÚDE RIO BRANCO</v>
      </c>
    </row>
    <row r="44" spans="1:15" x14ac:dyDescent="0.25">
      <c r="A44">
        <v>1258964</v>
      </c>
      <c r="B44" t="s">
        <v>877</v>
      </c>
      <c r="C44" t="s">
        <v>878</v>
      </c>
      <c r="D44" t="s">
        <v>368</v>
      </c>
      <c r="E44" t="s">
        <v>369</v>
      </c>
      <c r="F44" t="s">
        <v>713</v>
      </c>
      <c r="G44" s="177">
        <v>44144</v>
      </c>
      <c r="H44" t="s">
        <v>417</v>
      </c>
      <c r="I44" t="s">
        <v>18168</v>
      </c>
      <c r="J44" t="s">
        <v>879</v>
      </c>
      <c r="K44" t="s">
        <v>353</v>
      </c>
      <c r="L44" t="s">
        <v>382</v>
      </c>
      <c r="M44" s="29" t="str">
        <f>IF(O44 &lt;&gt; "", VLOOKUP(O44,'CLASSIFICAÇÃO - ÁREA DE ATUAÇÃO'!$A:$C,2,0),"")</f>
        <v>B</v>
      </c>
      <c r="N44" s="29" t="str">
        <f>IF(O44 &lt;&gt; "",VLOOKUP(O44,'CLASSIFICAÇÃO - ÁREA DE ATUAÇÃO'!$A:$C,3,0), "")</f>
        <v>ATENÇÃO PRIMÁRIA</v>
      </c>
      <c r="O44" t="str">
        <f>'Lotações convertidas'!B46</f>
        <v>CENTRO DE SAÚDE POMPÉIA</v>
      </c>
    </row>
    <row r="45" spans="1:15" x14ac:dyDescent="0.25">
      <c r="A45">
        <v>1258999</v>
      </c>
      <c r="B45" t="s">
        <v>880</v>
      </c>
      <c r="C45" t="s">
        <v>881</v>
      </c>
      <c r="D45" t="s">
        <v>368</v>
      </c>
      <c r="E45" t="s">
        <v>369</v>
      </c>
      <c r="F45" t="s">
        <v>596</v>
      </c>
      <c r="G45" s="177">
        <v>44144</v>
      </c>
      <c r="H45" t="s">
        <v>508</v>
      </c>
      <c r="I45" t="s">
        <v>18168</v>
      </c>
      <c r="J45" t="s">
        <v>882</v>
      </c>
      <c r="K45" t="s">
        <v>353</v>
      </c>
      <c r="L45" t="s">
        <v>411</v>
      </c>
      <c r="M45" s="29" t="str">
        <f>IF(O45 &lt;&gt; "", VLOOKUP(O45,'CLASSIFICAÇÃO - ÁREA DE ATUAÇÃO'!$A:$C,2,0),"")</f>
        <v>B</v>
      </c>
      <c r="N45" s="29" t="str">
        <f>IF(O45 &lt;&gt; "",VLOOKUP(O45,'CLASSIFICAÇÃO - ÁREA DE ATUAÇÃO'!$A:$C,3,0), "")</f>
        <v>ATENÇÃO PRIMÁRIA</v>
      </c>
      <c r="O45" t="str">
        <f>'Lotações convertidas'!B47</f>
        <v>CENTRO DE SAÚDE CONJUNTO SANTA MARIA</v>
      </c>
    </row>
    <row r="46" spans="1:15" x14ac:dyDescent="0.25">
      <c r="A46">
        <v>1259057</v>
      </c>
      <c r="B46" t="s">
        <v>883</v>
      </c>
      <c r="C46" t="s">
        <v>884</v>
      </c>
      <c r="D46" t="s">
        <v>379</v>
      </c>
      <c r="E46" t="s">
        <v>885</v>
      </c>
      <c r="F46" t="s">
        <v>589</v>
      </c>
      <c r="G46" s="177">
        <v>44146</v>
      </c>
      <c r="H46" t="s">
        <v>886</v>
      </c>
      <c r="I46" t="s">
        <v>18171</v>
      </c>
      <c r="J46" t="s">
        <v>887</v>
      </c>
      <c r="K46" t="s">
        <v>353</v>
      </c>
      <c r="L46" t="s">
        <v>397</v>
      </c>
      <c r="M46" s="29" t="str">
        <f>IF(O46 &lt;&gt; "", VLOOKUP(O46,'CLASSIFICAÇÃO - ÁREA DE ATUAÇÃO'!$A:$C,2,0),"")</f>
        <v>A</v>
      </c>
      <c r="N46" s="29" t="str">
        <f>IF(O46 &lt;&gt; "",VLOOKUP(O46,'CLASSIFICAÇÃO - ÁREA DE ATUAÇÃO'!$A:$C,3,0), "")</f>
        <v>REDE COMPLEMENTAR</v>
      </c>
      <c r="O46" t="str">
        <f>'Lotações convertidas'!B48</f>
        <v>UNIDADE DE REFERENCIA SECUNDARIA CAMPOS SALES</v>
      </c>
    </row>
    <row r="47" spans="1:15" x14ac:dyDescent="0.25">
      <c r="A47">
        <v>1259103</v>
      </c>
      <c r="B47" t="s">
        <v>888</v>
      </c>
      <c r="C47" t="s">
        <v>889</v>
      </c>
      <c r="D47" t="s">
        <v>368</v>
      </c>
      <c r="E47" t="s">
        <v>369</v>
      </c>
      <c r="F47" t="s">
        <v>496</v>
      </c>
      <c r="G47" s="177">
        <v>44144</v>
      </c>
      <c r="H47" t="s">
        <v>384</v>
      </c>
      <c r="I47" t="s">
        <v>18168</v>
      </c>
      <c r="J47" t="s">
        <v>890</v>
      </c>
      <c r="K47" t="s">
        <v>353</v>
      </c>
      <c r="L47" t="s">
        <v>374</v>
      </c>
      <c r="M47" s="29" t="str">
        <f>IF(O47 &lt;&gt; "", VLOOKUP(O47,'CLASSIFICAÇÃO - ÁREA DE ATUAÇÃO'!$A:$C,2,0),"")</f>
        <v>A</v>
      </c>
      <c r="N47" s="29" t="str">
        <f>IF(O47 &lt;&gt; "",VLOOKUP(O47,'CLASSIFICAÇÃO - ÁREA DE ATUAÇÃO'!$A:$C,3,0), "")</f>
        <v>ATENÇÃO PRIMÁRIA</v>
      </c>
      <c r="O47" t="str">
        <f>'Lotações convertidas'!B49</f>
        <v>CENTRO DE SAÚDE CIDADE OZANAN</v>
      </c>
    </row>
    <row r="48" spans="1:15" x14ac:dyDescent="0.25">
      <c r="A48">
        <v>1259146</v>
      </c>
      <c r="B48" t="s">
        <v>891</v>
      </c>
      <c r="C48" t="s">
        <v>892</v>
      </c>
      <c r="D48" t="s">
        <v>368</v>
      </c>
      <c r="E48" t="s">
        <v>369</v>
      </c>
      <c r="F48" t="s">
        <v>18613</v>
      </c>
      <c r="G48" s="177">
        <v>44145</v>
      </c>
      <c r="H48" t="s">
        <v>441</v>
      </c>
      <c r="I48" t="s">
        <v>18168</v>
      </c>
      <c r="J48" t="s">
        <v>893</v>
      </c>
      <c r="K48" t="s">
        <v>353</v>
      </c>
      <c r="L48" t="s">
        <v>382</v>
      </c>
      <c r="M48" s="29" t="str">
        <f>IF(O48 &lt;&gt; "", VLOOKUP(O48,'CLASSIFICAÇÃO - ÁREA DE ATUAÇÃO'!$A:$C,2,0),"")</f>
        <v>C</v>
      </c>
      <c r="N48" s="29" t="str">
        <f>IF(O48 &lt;&gt; "",VLOOKUP(O48,'CLASSIFICAÇÃO - ÁREA DE ATUAÇÃO'!$A:$C,3,0), "")</f>
        <v>REDE DE URGÊNCIA</v>
      </c>
      <c r="O48" t="str">
        <f>'Lotações convertidas'!B50</f>
        <v>UNIDADE DE PRONTO ATENDIMENTO LESTE</v>
      </c>
    </row>
    <row r="49" spans="1:15" x14ac:dyDescent="0.25">
      <c r="A49">
        <v>1259219</v>
      </c>
      <c r="B49" t="s">
        <v>894</v>
      </c>
      <c r="C49" t="s">
        <v>895</v>
      </c>
      <c r="D49" t="s">
        <v>349</v>
      </c>
      <c r="E49" t="s">
        <v>541</v>
      </c>
      <c r="F49" t="s">
        <v>896</v>
      </c>
      <c r="G49" s="177">
        <v>44145</v>
      </c>
      <c r="H49" t="s">
        <v>352</v>
      </c>
      <c r="I49" t="s">
        <v>18172</v>
      </c>
      <c r="J49" t="s">
        <v>897</v>
      </c>
      <c r="K49" t="s">
        <v>353</v>
      </c>
      <c r="L49" t="s">
        <v>374</v>
      </c>
      <c r="M49" s="29" t="str">
        <f>IF(O49 &lt;&gt; "", VLOOKUP(O49,'CLASSIFICAÇÃO - ÁREA DE ATUAÇÃO'!$A:$C,2,0),"")</f>
        <v>C</v>
      </c>
      <c r="N49" s="29" t="str">
        <f>IF(O49 &lt;&gt; "",VLOOKUP(O49,'CLASSIFICAÇÃO - ÁREA DE ATUAÇÃO'!$A:$C,3,0), "")</f>
        <v>ATENÇÃO PRIMÁRIA</v>
      </c>
      <c r="O49" t="str">
        <f>'Lotações convertidas'!B51</f>
        <v>CENTRO DE SAÚDE FÁBIO CORREA LIMA</v>
      </c>
    </row>
    <row r="50" spans="1:15" x14ac:dyDescent="0.25">
      <c r="A50" t="s">
        <v>898</v>
      </c>
      <c r="B50" t="s">
        <v>899</v>
      </c>
      <c r="C50" t="s">
        <v>900</v>
      </c>
      <c r="D50" t="s">
        <v>520</v>
      </c>
      <c r="F50" t="s">
        <v>284</v>
      </c>
      <c r="G50" s="177">
        <v>44145</v>
      </c>
      <c r="H50" t="s">
        <v>364</v>
      </c>
      <c r="I50" t="s">
        <v>18175</v>
      </c>
      <c r="J50" t="s">
        <v>901</v>
      </c>
      <c r="K50" t="s">
        <v>353</v>
      </c>
      <c r="L50" t="s">
        <v>374</v>
      </c>
      <c r="M50" s="29" t="str">
        <f>IF(O50 &lt;&gt; "", VLOOKUP(O50,'CLASSIFICAÇÃO - ÁREA DE ATUAÇÃO'!$A:$C,2,0),"")</f>
        <v>D</v>
      </c>
      <c r="N50" s="29" t="str">
        <f>IF(O50 &lt;&gt; "",VLOOKUP(O50,'CLASSIFICAÇÃO - ÁREA DE ATUAÇÃO'!$A:$C,3,0), "")</f>
        <v>ATENÇÃO PRIMÁRIA</v>
      </c>
      <c r="O50" t="str">
        <f>'Lotações convertidas'!B52</f>
        <v>CENTRO DE SAÚDE MARIVANDA BALEEIRO - PAULO VI</v>
      </c>
    </row>
    <row r="51" spans="1:15" x14ac:dyDescent="0.25">
      <c r="A51">
        <v>1259278</v>
      </c>
      <c r="B51" t="s">
        <v>902</v>
      </c>
      <c r="C51" t="s">
        <v>903</v>
      </c>
      <c r="D51" t="s">
        <v>368</v>
      </c>
      <c r="E51" t="s">
        <v>369</v>
      </c>
      <c r="F51" t="s">
        <v>607</v>
      </c>
      <c r="G51" s="177">
        <v>44145</v>
      </c>
      <c r="H51" t="s">
        <v>417</v>
      </c>
      <c r="I51" t="s">
        <v>18168</v>
      </c>
      <c r="J51" t="s">
        <v>904</v>
      </c>
      <c r="K51" t="s">
        <v>353</v>
      </c>
      <c r="L51" t="s">
        <v>365</v>
      </c>
      <c r="M51" s="29" t="str">
        <f>IF(O51 &lt;&gt; "", VLOOKUP(O51,'CLASSIFICAÇÃO - ÁREA DE ATUAÇÃO'!$A:$C,2,0),"")</f>
        <v>D</v>
      </c>
      <c r="N51" s="29" t="str">
        <f>IF(O51 &lt;&gt; "",VLOOKUP(O51,'CLASSIFICAÇÃO - ÁREA DE ATUAÇÃO'!$A:$C,3,0), "")</f>
        <v>ATENÇÃO PRIMÁRIA</v>
      </c>
      <c r="O51" t="str">
        <f>'Lotações convertidas'!B53</f>
        <v>CENTRO DE SAÚDE SÃO TOMÁS</v>
      </c>
    </row>
    <row r="52" spans="1:15" x14ac:dyDescent="0.25">
      <c r="A52">
        <v>1259294</v>
      </c>
      <c r="B52" t="s">
        <v>905</v>
      </c>
      <c r="C52" t="s">
        <v>906</v>
      </c>
      <c r="D52" t="s">
        <v>368</v>
      </c>
      <c r="E52" t="s">
        <v>369</v>
      </c>
      <c r="F52" t="s">
        <v>554</v>
      </c>
      <c r="G52" s="177">
        <v>44146</v>
      </c>
      <c r="H52" t="s">
        <v>364</v>
      </c>
      <c r="I52" t="s">
        <v>18168</v>
      </c>
      <c r="J52" t="s">
        <v>907</v>
      </c>
      <c r="K52" t="s">
        <v>353</v>
      </c>
      <c r="L52" t="s">
        <v>397</v>
      </c>
      <c r="M52" s="29" t="str">
        <f>IF(O52 &lt;&gt; "", VLOOKUP(O52,'CLASSIFICAÇÃO - ÁREA DE ATUAÇÃO'!$A:$C,2,0),"")</f>
        <v>B</v>
      </c>
      <c r="N52" s="29" t="str">
        <f>IF(O52 &lt;&gt; "",VLOOKUP(O52,'CLASSIFICAÇÃO - ÁREA DE ATUAÇÃO'!$A:$C,3,0), "")</f>
        <v>ATENÇÃO PRIMÁRIA</v>
      </c>
      <c r="O52" t="str">
        <f>'Lotações convertidas'!B54</f>
        <v>CENTRO DE SAÚDE VISTA ALEGRE</v>
      </c>
    </row>
    <row r="53" spans="1:15" x14ac:dyDescent="0.25">
      <c r="A53">
        <v>1259324</v>
      </c>
      <c r="B53" t="s">
        <v>599</v>
      </c>
      <c r="C53" t="s">
        <v>600</v>
      </c>
      <c r="D53" t="s">
        <v>368</v>
      </c>
      <c r="E53" t="s">
        <v>369</v>
      </c>
      <c r="F53" t="s">
        <v>424</v>
      </c>
      <c r="G53" s="177">
        <v>44146</v>
      </c>
      <c r="H53" t="s">
        <v>441</v>
      </c>
      <c r="I53" t="s">
        <v>18168</v>
      </c>
      <c r="J53" t="s">
        <v>601</v>
      </c>
      <c r="K53" t="s">
        <v>353</v>
      </c>
      <c r="L53" t="s">
        <v>427</v>
      </c>
      <c r="M53" s="29" t="str">
        <f>IF(O53 &lt;&gt; "", VLOOKUP(O53,'CLASSIFICAÇÃO - ÁREA DE ATUAÇÃO'!$A:$C,2,0),"")</f>
        <v>D</v>
      </c>
      <c r="N53" s="29" t="str">
        <f>IF(O53 &lt;&gt; "",VLOOKUP(O53,'CLASSIFICAÇÃO - ÁREA DE ATUAÇÃO'!$A:$C,3,0), "")</f>
        <v>REDE DE URGÊNCIA</v>
      </c>
      <c r="O53" t="str">
        <f>'Lotações convertidas'!B55</f>
        <v>SERVIÇO DE ATENDIMENTO MÓVEL DE URGÊNCIA E TRANSPORTE EM SAÚDE</v>
      </c>
    </row>
    <row r="54" spans="1:15" x14ac:dyDescent="0.25">
      <c r="A54">
        <v>1259332</v>
      </c>
      <c r="B54" t="s">
        <v>908</v>
      </c>
      <c r="C54" t="s">
        <v>909</v>
      </c>
      <c r="D54" t="s">
        <v>429</v>
      </c>
      <c r="E54" t="s">
        <v>451</v>
      </c>
      <c r="F54" t="s">
        <v>715</v>
      </c>
      <c r="G54" s="177">
        <v>44146</v>
      </c>
      <c r="H54" t="s">
        <v>441</v>
      </c>
      <c r="I54" t="s">
        <v>18168</v>
      </c>
      <c r="J54" t="s">
        <v>910</v>
      </c>
      <c r="K54" t="s">
        <v>353</v>
      </c>
      <c r="L54" t="s">
        <v>374</v>
      </c>
      <c r="M54" s="29" t="str">
        <f>IF(O54 &lt;&gt; "", VLOOKUP(O54,'CLASSIFICAÇÃO - ÁREA DE ATUAÇÃO'!$A:$C,2,0),"")</f>
        <v>A</v>
      </c>
      <c r="N54" s="29" t="str">
        <f>IF(O54 &lt;&gt; "",VLOOKUP(O54,'CLASSIFICAÇÃO - ÁREA DE ATUAÇÃO'!$A:$C,3,0), "")</f>
        <v>REDE DE URGÊNCIA</v>
      </c>
      <c r="O54" t="str">
        <f>'Lotações convertidas'!B56</f>
        <v>CENTRO DE REFERENCIA EM SAUDE MENTAL INFANTIL NORDESTE</v>
      </c>
    </row>
    <row r="55" spans="1:15" x14ac:dyDescent="0.25">
      <c r="A55">
        <v>1259367</v>
      </c>
      <c r="B55" t="s">
        <v>911</v>
      </c>
      <c r="C55" t="s">
        <v>912</v>
      </c>
      <c r="D55" t="s">
        <v>429</v>
      </c>
      <c r="E55" t="s">
        <v>493</v>
      </c>
      <c r="F55" t="s">
        <v>18617</v>
      </c>
      <c r="G55" s="177">
        <v>44146</v>
      </c>
      <c r="H55" t="s">
        <v>441</v>
      </c>
      <c r="I55" t="s">
        <v>18168</v>
      </c>
      <c r="J55" t="s">
        <v>913</v>
      </c>
      <c r="K55" t="s">
        <v>353</v>
      </c>
      <c r="L55" t="s">
        <v>406</v>
      </c>
      <c r="M55" s="29" t="str">
        <f>IF(O55 &lt;&gt; "", VLOOKUP(O55,'CLASSIFICAÇÃO - ÁREA DE ATUAÇÃO'!$A:$C,2,0),"")</f>
        <v>D</v>
      </c>
      <c r="N55" s="29" t="str">
        <f>IF(O55 &lt;&gt; "",VLOOKUP(O55,'CLASSIFICAÇÃO - ÁREA DE ATUAÇÃO'!$A:$C,3,0), "")</f>
        <v>REDE DE URGÊNCIA</v>
      </c>
      <c r="O55" t="str">
        <f>'Lotações convertidas'!B57</f>
        <v>UNIDADE DE PRONTO ATENDIMENTO BARREIRO</v>
      </c>
    </row>
    <row r="56" spans="1:15" x14ac:dyDescent="0.25">
      <c r="A56">
        <v>1259383</v>
      </c>
      <c r="B56" t="s">
        <v>914</v>
      </c>
      <c r="C56" t="s">
        <v>915</v>
      </c>
      <c r="D56" t="s">
        <v>368</v>
      </c>
      <c r="E56" t="s">
        <v>369</v>
      </c>
      <c r="F56" t="s">
        <v>18615</v>
      </c>
      <c r="G56" s="177">
        <v>44146</v>
      </c>
      <c r="H56" t="s">
        <v>425</v>
      </c>
      <c r="I56" t="s">
        <v>18168</v>
      </c>
      <c r="J56" t="s">
        <v>916</v>
      </c>
      <c r="K56" t="s">
        <v>353</v>
      </c>
      <c r="L56" t="s">
        <v>365</v>
      </c>
      <c r="M56" s="29" t="str">
        <f>IF(O56 &lt;&gt; "", VLOOKUP(O56,'CLASSIFICAÇÃO - ÁREA DE ATUAÇÃO'!$A:$C,2,0),"")</f>
        <v>D</v>
      </c>
      <c r="N56" s="29" t="str">
        <f>IF(O56 &lt;&gt; "",VLOOKUP(O56,'CLASSIFICAÇÃO - ÁREA DE ATUAÇÃO'!$A:$C,3,0), "")</f>
        <v>REDE DE URGÊNCIA</v>
      </c>
      <c r="O56" t="str">
        <f>'Lotações convertidas'!B58</f>
        <v>UNIDADE DE PRONTO ATENDIMENTO NORTE</v>
      </c>
    </row>
    <row r="57" spans="1:15" x14ac:dyDescent="0.25">
      <c r="A57">
        <v>1259391</v>
      </c>
      <c r="B57" t="s">
        <v>917</v>
      </c>
      <c r="C57" t="s">
        <v>918</v>
      </c>
      <c r="D57" t="s">
        <v>368</v>
      </c>
      <c r="E57" t="s">
        <v>369</v>
      </c>
      <c r="F57" t="s">
        <v>424</v>
      </c>
      <c r="G57" s="177">
        <v>44147</v>
      </c>
      <c r="H57" t="s">
        <v>441</v>
      </c>
      <c r="I57" t="s">
        <v>18168</v>
      </c>
      <c r="J57" t="s">
        <v>919</v>
      </c>
      <c r="K57" t="s">
        <v>353</v>
      </c>
      <c r="L57" t="s">
        <v>427</v>
      </c>
      <c r="M57" s="29" t="str">
        <f>IF(O57 &lt;&gt; "", VLOOKUP(O57,'CLASSIFICAÇÃO - ÁREA DE ATUAÇÃO'!$A:$C,2,0),"")</f>
        <v>D</v>
      </c>
      <c r="N57" s="29" t="str">
        <f>IF(O57 &lt;&gt; "",VLOOKUP(O57,'CLASSIFICAÇÃO - ÁREA DE ATUAÇÃO'!$A:$C,3,0), "")</f>
        <v>REDE DE URGÊNCIA</v>
      </c>
      <c r="O57" t="str">
        <f>'Lotações convertidas'!B59</f>
        <v>SERVIÇO DE ATENDIMENTO MÓVEL DE URGÊNCIA E TRANSPORTE EM SAÚDE</v>
      </c>
    </row>
    <row r="58" spans="1:15" x14ac:dyDescent="0.25">
      <c r="A58">
        <v>1259413</v>
      </c>
      <c r="B58" t="s">
        <v>920</v>
      </c>
      <c r="C58" t="s">
        <v>921</v>
      </c>
      <c r="D58" t="s">
        <v>349</v>
      </c>
      <c r="E58" t="s">
        <v>403</v>
      </c>
      <c r="F58" t="s">
        <v>626</v>
      </c>
      <c r="G58" s="177">
        <v>44148</v>
      </c>
      <c r="H58" t="s">
        <v>395</v>
      </c>
      <c r="I58" t="s">
        <v>18170</v>
      </c>
      <c r="J58" t="s">
        <v>922</v>
      </c>
      <c r="K58" t="s">
        <v>353</v>
      </c>
      <c r="L58" t="s">
        <v>365</v>
      </c>
      <c r="M58" s="29" t="str">
        <f>IF(O58 &lt;&gt; "", VLOOKUP(O58,'CLASSIFICAÇÃO - ÁREA DE ATUAÇÃO'!$A:$C,2,0),"")</f>
        <v>C</v>
      </c>
      <c r="N58" s="29" t="str">
        <f>IF(O58 &lt;&gt; "",VLOOKUP(O58,'CLASSIFICAÇÃO - ÁREA DE ATUAÇÃO'!$A:$C,3,0), "")</f>
        <v>ATENÇÃO PRIMÁRIA</v>
      </c>
      <c r="O58" t="str">
        <f>'Lotações convertidas'!B60</f>
        <v>CENTRO DE SAÚDE JARDIM GUANABARA</v>
      </c>
    </row>
    <row r="59" spans="1:15" x14ac:dyDescent="0.25">
      <c r="A59" t="s">
        <v>923</v>
      </c>
      <c r="B59" t="s">
        <v>924</v>
      </c>
      <c r="C59" t="s">
        <v>925</v>
      </c>
      <c r="D59" t="s">
        <v>362</v>
      </c>
      <c r="F59" t="s">
        <v>18618</v>
      </c>
      <c r="G59" s="177">
        <v>44146</v>
      </c>
      <c r="H59" t="s">
        <v>395</v>
      </c>
      <c r="I59" t="s">
        <v>18168</v>
      </c>
      <c r="J59" t="s">
        <v>927</v>
      </c>
      <c r="K59" t="s">
        <v>353</v>
      </c>
      <c r="L59" t="s">
        <v>365</v>
      </c>
      <c r="M59" s="29" t="str">
        <f>IF(O59 &lt;&gt; "", VLOOKUP(O59,'CLASSIFICAÇÃO - ÁREA DE ATUAÇÃO'!$A:$C,2,0),"")</f>
        <v>C</v>
      </c>
      <c r="N59" s="29" t="str">
        <f>IF(O59 &lt;&gt; "",VLOOKUP(O59,'CLASSIFICAÇÃO - ÁREA DE ATUAÇÃO'!$A:$C,3,0), "")</f>
        <v>GESTÃO</v>
      </c>
      <c r="O59" t="str">
        <f>'Lotações convertidas'!B61</f>
        <v>GERENCIA DE ASSISTENCIA, EPIDEMIOLOGIA E REGULACAO NORTE</v>
      </c>
    </row>
    <row r="60" spans="1:15" x14ac:dyDescent="0.25">
      <c r="A60">
        <v>1259448</v>
      </c>
      <c r="B60" t="s">
        <v>928</v>
      </c>
      <c r="C60" t="s">
        <v>929</v>
      </c>
      <c r="D60" t="s">
        <v>429</v>
      </c>
      <c r="E60" t="s">
        <v>430</v>
      </c>
      <c r="F60" t="s">
        <v>735</v>
      </c>
      <c r="G60" s="177">
        <v>44146</v>
      </c>
      <c r="H60" t="s">
        <v>364</v>
      </c>
      <c r="I60" t="s">
        <v>18175</v>
      </c>
      <c r="J60" t="s">
        <v>930</v>
      </c>
      <c r="K60" t="s">
        <v>353</v>
      </c>
      <c r="L60" t="s">
        <v>411</v>
      </c>
      <c r="M60" s="29" t="str">
        <f>IF(O60 &lt;&gt; "", VLOOKUP(O60,'CLASSIFICAÇÃO - ÁREA DE ATUAÇÃO'!$A:$C,2,0),"")</f>
        <v>A</v>
      </c>
      <c r="N60" s="29" t="str">
        <f>IF(O60 &lt;&gt; "",VLOOKUP(O60,'CLASSIFICAÇÃO - ÁREA DE ATUAÇÃO'!$A:$C,3,0), "")</f>
        <v>REDE COMPLEMENTAR</v>
      </c>
      <c r="O60" t="str">
        <f>'Lotações convertidas'!B62</f>
        <v>CENTRO DE ESPECIALIDADES ODONTOLÓGICAS PARACATU</v>
      </c>
    </row>
    <row r="61" spans="1:15" x14ac:dyDescent="0.25">
      <c r="A61">
        <v>1259456</v>
      </c>
      <c r="B61" t="s">
        <v>931</v>
      </c>
      <c r="C61" t="s">
        <v>932</v>
      </c>
      <c r="D61" t="s">
        <v>368</v>
      </c>
      <c r="E61" t="s">
        <v>369</v>
      </c>
      <c r="F61" t="s">
        <v>933</v>
      </c>
      <c r="G61" s="177">
        <v>44148</v>
      </c>
      <c r="H61" t="s">
        <v>417</v>
      </c>
      <c r="I61" t="s">
        <v>18168</v>
      </c>
      <c r="J61" t="s">
        <v>934</v>
      </c>
      <c r="K61" t="s">
        <v>353</v>
      </c>
      <c r="L61" t="s">
        <v>397</v>
      </c>
      <c r="M61" s="29" t="str">
        <f>IF(O61 &lt;&gt; "", VLOOKUP(O61,'CLASSIFICAÇÃO - ÁREA DE ATUAÇÃO'!$A:$C,2,0),"")</f>
        <v>B</v>
      </c>
      <c r="N61" s="29" t="str">
        <f>IF(O61 &lt;&gt; "",VLOOKUP(O61,'CLASSIFICAÇÃO - ÁREA DE ATUAÇÃO'!$A:$C,3,0), "")</f>
        <v>ATENÇÃO PRIMÁRIA</v>
      </c>
      <c r="O61" t="str">
        <f>'Lotações convertidas'!B63</f>
        <v>CENTRO DE SAÚDE CAMARGOS</v>
      </c>
    </row>
    <row r="62" spans="1:15" x14ac:dyDescent="0.25">
      <c r="A62">
        <v>1259502</v>
      </c>
      <c r="B62" t="s">
        <v>935</v>
      </c>
      <c r="C62" t="s">
        <v>936</v>
      </c>
      <c r="D62" t="s">
        <v>362</v>
      </c>
      <c r="F62" t="s">
        <v>363</v>
      </c>
      <c r="G62" s="177">
        <v>44148</v>
      </c>
      <c r="H62" t="s">
        <v>364</v>
      </c>
      <c r="I62" t="s">
        <v>18168</v>
      </c>
      <c r="J62" t="s">
        <v>937</v>
      </c>
      <c r="K62" t="s">
        <v>353</v>
      </c>
      <c r="L62" t="s">
        <v>365</v>
      </c>
      <c r="M62" s="29" t="str">
        <f>IF(O62 &lt;&gt; "", VLOOKUP(O62,'CLASSIFICAÇÃO - ÁREA DE ATUAÇÃO'!$A:$C,2,0),"")</f>
        <v>D</v>
      </c>
      <c r="N62" s="29" t="str">
        <f>IF(O62 &lt;&gt; "",VLOOKUP(O62,'CLASSIFICAÇÃO - ÁREA DE ATUAÇÃO'!$A:$C,3,0), "")</f>
        <v>ATENÇÃO PRIMÁRIA</v>
      </c>
      <c r="O62" t="str">
        <f>'Lotações convertidas'!B64</f>
        <v>CENTRO DE SAÚDE ZILAH SPÓSITO</v>
      </c>
    </row>
    <row r="63" spans="1:15" x14ac:dyDescent="0.25">
      <c r="A63">
        <v>1259561</v>
      </c>
      <c r="B63" t="s">
        <v>938</v>
      </c>
      <c r="C63" t="s">
        <v>939</v>
      </c>
      <c r="D63" t="s">
        <v>368</v>
      </c>
      <c r="E63" t="s">
        <v>369</v>
      </c>
      <c r="F63" t="s">
        <v>424</v>
      </c>
      <c r="G63" s="177">
        <v>44148</v>
      </c>
      <c r="H63" t="s">
        <v>441</v>
      </c>
      <c r="I63" t="s">
        <v>18168</v>
      </c>
      <c r="J63" t="s">
        <v>940</v>
      </c>
      <c r="K63" t="s">
        <v>353</v>
      </c>
      <c r="L63" t="s">
        <v>427</v>
      </c>
      <c r="M63" s="29" t="str">
        <f>IF(O63 &lt;&gt; "", VLOOKUP(O63,'CLASSIFICAÇÃO - ÁREA DE ATUAÇÃO'!$A:$C,2,0),"")</f>
        <v>D</v>
      </c>
      <c r="N63" s="29" t="str">
        <f>IF(O63 &lt;&gt; "",VLOOKUP(O63,'CLASSIFICAÇÃO - ÁREA DE ATUAÇÃO'!$A:$C,3,0), "")</f>
        <v>REDE DE URGÊNCIA</v>
      </c>
      <c r="O63" t="str">
        <f>'Lotações convertidas'!B65</f>
        <v>SERVIÇO DE ATENDIMENTO MÓVEL DE URGÊNCIA E TRANSPORTE EM SAÚDE</v>
      </c>
    </row>
    <row r="64" spans="1:15" x14ac:dyDescent="0.25">
      <c r="A64" t="s">
        <v>941</v>
      </c>
      <c r="B64" t="s">
        <v>942</v>
      </c>
      <c r="C64" t="s">
        <v>943</v>
      </c>
      <c r="D64" t="s">
        <v>368</v>
      </c>
      <c r="E64" t="s">
        <v>369</v>
      </c>
      <c r="F64" t="s">
        <v>489</v>
      </c>
      <c r="G64" s="177">
        <v>44147</v>
      </c>
      <c r="H64" t="s">
        <v>384</v>
      </c>
      <c r="I64" t="s">
        <v>18168</v>
      </c>
      <c r="J64" t="s">
        <v>944</v>
      </c>
      <c r="K64" t="s">
        <v>353</v>
      </c>
      <c r="L64" t="s">
        <v>397</v>
      </c>
      <c r="M64" s="29" t="str">
        <f>IF(O64 &lt;&gt; "", VLOOKUP(O64,'CLASSIFICAÇÃO - ÁREA DE ATUAÇÃO'!$A:$C,2,0),"")</f>
        <v>C</v>
      </c>
      <c r="N64" s="29" t="str">
        <f>IF(O64 &lt;&gt; "",VLOOKUP(O64,'CLASSIFICAÇÃO - ÁREA DE ATUAÇÃO'!$A:$C,3,0), "")</f>
        <v>ATENÇÃO PRIMÁRIA</v>
      </c>
      <c r="O64" t="str">
        <f>'Lotações convertidas'!B66</f>
        <v>CENTRO DE SAÚDE VILA LEONINA</v>
      </c>
    </row>
    <row r="65" spans="1:15" x14ac:dyDescent="0.25">
      <c r="A65">
        <v>1259677</v>
      </c>
      <c r="B65" t="s">
        <v>945</v>
      </c>
      <c r="C65" t="s">
        <v>946</v>
      </c>
      <c r="D65" t="s">
        <v>349</v>
      </c>
      <c r="E65" t="s">
        <v>947</v>
      </c>
      <c r="F65" t="s">
        <v>494</v>
      </c>
      <c r="G65" s="177">
        <v>44147</v>
      </c>
      <c r="H65" t="s">
        <v>395</v>
      </c>
      <c r="I65" t="s">
        <v>18176</v>
      </c>
      <c r="J65" t="s">
        <v>948</v>
      </c>
      <c r="K65" t="s">
        <v>353</v>
      </c>
      <c r="L65" t="s">
        <v>397</v>
      </c>
      <c r="M65" s="29" t="str">
        <f>IF(O65 &lt;&gt; "", VLOOKUP(O65,'CLASSIFICAÇÃO - ÁREA DE ATUAÇÃO'!$A:$C,2,0),"")</f>
        <v>B</v>
      </c>
      <c r="N65" s="29" t="str">
        <f>IF(O65 &lt;&gt; "",VLOOKUP(O65,'CLASSIFICAÇÃO - ÁREA DE ATUAÇÃO'!$A:$C,3,0), "")</f>
        <v>REDE COMPLEMENTAR</v>
      </c>
      <c r="O65" t="str">
        <f>'Lotações convertidas'!B67</f>
        <v>LABORATORIO REGIONAL OESTE/BARREIRO</v>
      </c>
    </row>
    <row r="66" spans="1:15" x14ac:dyDescent="0.25">
      <c r="A66">
        <v>1259715</v>
      </c>
      <c r="B66" t="s">
        <v>949</v>
      </c>
      <c r="C66" t="s">
        <v>950</v>
      </c>
      <c r="D66" t="s">
        <v>349</v>
      </c>
      <c r="E66" t="s">
        <v>445</v>
      </c>
      <c r="F66" t="s">
        <v>18619</v>
      </c>
      <c r="G66" s="177">
        <v>44148</v>
      </c>
      <c r="H66" t="s">
        <v>395</v>
      </c>
      <c r="I66" t="s">
        <v>18172</v>
      </c>
      <c r="J66" t="s">
        <v>952</v>
      </c>
      <c r="K66" t="s">
        <v>353</v>
      </c>
      <c r="L66" t="s">
        <v>361</v>
      </c>
      <c r="M66" s="29" t="str">
        <f>IF(O66 &lt;&gt; "", VLOOKUP(O66,'CLASSIFICAÇÃO - ÁREA DE ATUAÇÃO'!$A:$C,2,0),"")</f>
        <v>B</v>
      </c>
      <c r="N66" s="29" t="str">
        <f>IF(O66 &lt;&gt; "",VLOOKUP(O66,'CLASSIFICAÇÃO - ÁREA DE ATUAÇÃO'!$A:$C,3,0), "")</f>
        <v>REDE DE URGÊNCIA</v>
      </c>
      <c r="O66" t="str">
        <f>'Lotações convertidas'!B68</f>
        <v>CENTRO DE REFERENCIA EM SAUDE MENTAL PAMPULHA</v>
      </c>
    </row>
    <row r="67" spans="1:15" x14ac:dyDescent="0.25">
      <c r="A67">
        <v>1259790</v>
      </c>
      <c r="B67" t="s">
        <v>953</v>
      </c>
      <c r="C67" t="s">
        <v>954</v>
      </c>
      <c r="D67" t="s">
        <v>349</v>
      </c>
      <c r="E67" t="s">
        <v>528</v>
      </c>
      <c r="F67" t="s">
        <v>70</v>
      </c>
      <c r="G67" s="177">
        <v>44148</v>
      </c>
      <c r="H67" t="s">
        <v>364</v>
      </c>
      <c r="I67" t="s">
        <v>18176</v>
      </c>
      <c r="J67" t="s">
        <v>955</v>
      </c>
      <c r="K67" t="s">
        <v>353</v>
      </c>
      <c r="L67" t="s">
        <v>411</v>
      </c>
      <c r="M67" s="29" t="str">
        <f>IF(O67 &lt;&gt; "", VLOOKUP(O67,'CLASSIFICAÇÃO - ÁREA DE ATUAÇÃO'!$A:$C,2,0),"")</f>
        <v>A</v>
      </c>
      <c r="N67" s="29" t="str">
        <f>IF(O67 &lt;&gt; "",VLOOKUP(O67,'CLASSIFICAÇÃO - ÁREA DE ATUAÇÃO'!$A:$C,3,0), "")</f>
        <v>REDE COMPLEMENTAR</v>
      </c>
      <c r="O67" t="str">
        <f>'Lotações convertidas'!B69</f>
        <v>CENTRO DE TREIN. E REF. EM DOENÇAS INFECCIOSAS E PARASITÁRIAS ORESTES DINIZ</v>
      </c>
    </row>
    <row r="68" spans="1:15" x14ac:dyDescent="0.25">
      <c r="A68">
        <v>1259839</v>
      </c>
      <c r="B68" t="s">
        <v>956</v>
      </c>
      <c r="C68" t="s">
        <v>957</v>
      </c>
      <c r="D68" t="s">
        <v>368</v>
      </c>
      <c r="E68" t="s">
        <v>524</v>
      </c>
      <c r="F68" t="s">
        <v>18620</v>
      </c>
      <c r="G68" s="177">
        <v>44148</v>
      </c>
      <c r="H68" t="s">
        <v>425</v>
      </c>
      <c r="I68" t="s">
        <v>18179</v>
      </c>
      <c r="J68" t="s">
        <v>18180</v>
      </c>
      <c r="K68" t="s">
        <v>353</v>
      </c>
      <c r="L68" t="s">
        <v>372</v>
      </c>
      <c r="M68" s="29" t="str">
        <f>IF(O68 &lt;&gt; "", VLOOKUP(O68,'CLASSIFICAÇÃO - ÁREA DE ATUAÇÃO'!$A:$C,2,0),"")</f>
        <v>D</v>
      </c>
      <c r="N68" s="29" t="str">
        <f>IF(O68 &lt;&gt; "",VLOOKUP(O68,'CLASSIFICAÇÃO - ÁREA DE ATUAÇÃO'!$A:$C,3,0), "")</f>
        <v>REDE DE URGÊNCIA</v>
      </c>
      <c r="O68" t="str">
        <f>'Lotações convertidas'!B70</f>
        <v>UNIDADE DE PRONTO ATENDIMENTO VENDA NOVA</v>
      </c>
    </row>
    <row r="69" spans="1:15" x14ac:dyDescent="0.25">
      <c r="A69" t="s">
        <v>958</v>
      </c>
      <c r="B69" t="s">
        <v>959</v>
      </c>
      <c r="C69" t="s">
        <v>960</v>
      </c>
      <c r="D69" t="s">
        <v>429</v>
      </c>
      <c r="E69" t="s">
        <v>451</v>
      </c>
      <c r="F69" t="s">
        <v>715</v>
      </c>
      <c r="G69" s="177">
        <v>44149</v>
      </c>
      <c r="H69" t="s">
        <v>425</v>
      </c>
      <c r="I69" t="s">
        <v>18168</v>
      </c>
      <c r="J69" t="s">
        <v>961</v>
      </c>
      <c r="K69" t="s">
        <v>353</v>
      </c>
      <c r="L69" t="s">
        <v>374</v>
      </c>
      <c r="M69" s="29" t="str">
        <f>IF(O69 &lt;&gt; "", VLOOKUP(O69,'CLASSIFICAÇÃO - ÁREA DE ATUAÇÃO'!$A:$C,2,0),"")</f>
        <v>A</v>
      </c>
      <c r="N69" s="29" t="str">
        <f>IF(O69 &lt;&gt; "",VLOOKUP(O69,'CLASSIFICAÇÃO - ÁREA DE ATUAÇÃO'!$A:$C,3,0), "")</f>
        <v>REDE DE URGÊNCIA</v>
      </c>
      <c r="O69" t="str">
        <f>'Lotações convertidas'!B71</f>
        <v>CENTRO DE REFERENCIA EM SAUDE MENTAL INFANTIL NORDESTE</v>
      </c>
    </row>
    <row r="70" spans="1:15" x14ac:dyDescent="0.25">
      <c r="A70">
        <v>1259901</v>
      </c>
      <c r="B70" t="s">
        <v>962</v>
      </c>
      <c r="C70" t="s">
        <v>963</v>
      </c>
      <c r="D70" t="s">
        <v>362</v>
      </c>
      <c r="E70" t="s">
        <v>362</v>
      </c>
      <c r="F70" t="s">
        <v>18613</v>
      </c>
      <c r="G70" s="177">
        <v>44150</v>
      </c>
      <c r="H70" t="s">
        <v>466</v>
      </c>
      <c r="I70" t="s">
        <v>18168</v>
      </c>
      <c r="J70" t="s">
        <v>964</v>
      </c>
      <c r="K70" t="s">
        <v>353</v>
      </c>
      <c r="L70" t="s">
        <v>382</v>
      </c>
      <c r="M70" s="29" t="str">
        <f>IF(O70 &lt;&gt; "", VLOOKUP(O70,'CLASSIFICAÇÃO - ÁREA DE ATUAÇÃO'!$A:$C,2,0),"")</f>
        <v>C</v>
      </c>
      <c r="N70" s="29" t="str">
        <f>IF(O70 &lt;&gt; "",VLOOKUP(O70,'CLASSIFICAÇÃO - ÁREA DE ATUAÇÃO'!$A:$C,3,0), "")</f>
        <v>REDE DE URGÊNCIA</v>
      </c>
      <c r="O70" t="str">
        <f>'Lotações convertidas'!B72</f>
        <v>UNIDADE DE PRONTO ATENDIMENTO LESTE</v>
      </c>
    </row>
    <row r="71" spans="1:15" x14ac:dyDescent="0.25">
      <c r="A71">
        <v>1259944</v>
      </c>
      <c r="B71" t="s">
        <v>965</v>
      </c>
      <c r="C71" t="s">
        <v>966</v>
      </c>
      <c r="D71" t="s">
        <v>362</v>
      </c>
      <c r="E71" t="s">
        <v>362</v>
      </c>
      <c r="F71" t="s">
        <v>967</v>
      </c>
      <c r="G71" s="177">
        <v>44151</v>
      </c>
      <c r="H71" t="s">
        <v>364</v>
      </c>
      <c r="I71" t="s">
        <v>18168</v>
      </c>
      <c r="J71" t="s">
        <v>968</v>
      </c>
      <c r="K71" t="s">
        <v>353</v>
      </c>
      <c r="L71" t="s">
        <v>382</v>
      </c>
      <c r="M71" s="29" t="str">
        <f>IF(O71 &lt;&gt; "", VLOOKUP(O71,'CLASSIFICAÇÃO - ÁREA DE ATUAÇÃO'!$A:$C,2,0),"")</f>
        <v>B</v>
      </c>
      <c r="N71" s="29" t="str">
        <f>IF(O71 &lt;&gt; "",VLOOKUP(O71,'CLASSIFICAÇÃO - ÁREA DE ATUAÇÃO'!$A:$C,3,0), "")</f>
        <v>ATENÇÃO PRIMÁRIA</v>
      </c>
      <c r="O71" t="str">
        <f>'Lotações convertidas'!B73</f>
        <v>CENTRO DE SAÚDE HORTO</v>
      </c>
    </row>
    <row r="72" spans="1:15" x14ac:dyDescent="0.25">
      <c r="A72">
        <v>1259987</v>
      </c>
      <c r="B72" t="s">
        <v>969</v>
      </c>
      <c r="C72" t="s">
        <v>970</v>
      </c>
      <c r="D72" t="s">
        <v>362</v>
      </c>
      <c r="E72" t="s">
        <v>362</v>
      </c>
      <c r="F72" t="s">
        <v>18613</v>
      </c>
      <c r="G72" s="177">
        <v>44151</v>
      </c>
      <c r="H72" t="s">
        <v>466</v>
      </c>
      <c r="I72" t="s">
        <v>18168</v>
      </c>
      <c r="J72" t="s">
        <v>971</v>
      </c>
      <c r="K72" t="s">
        <v>353</v>
      </c>
      <c r="L72" t="s">
        <v>382</v>
      </c>
      <c r="M72" s="29" t="str">
        <f>IF(O72 &lt;&gt; "", VLOOKUP(O72,'CLASSIFICAÇÃO - ÁREA DE ATUAÇÃO'!$A:$C,2,0),"")</f>
        <v>C</v>
      </c>
      <c r="N72" s="29" t="str">
        <f>IF(O72 &lt;&gt; "",VLOOKUP(O72,'CLASSIFICAÇÃO - ÁREA DE ATUAÇÃO'!$A:$C,3,0), "")</f>
        <v>REDE DE URGÊNCIA</v>
      </c>
      <c r="O72" t="str">
        <f>'Lotações convertidas'!B74</f>
        <v>UNIDADE DE PRONTO ATENDIMENTO LESTE</v>
      </c>
    </row>
    <row r="73" spans="1:15" x14ac:dyDescent="0.25">
      <c r="A73">
        <v>1260012</v>
      </c>
      <c r="B73" t="s">
        <v>972</v>
      </c>
      <c r="C73" t="s">
        <v>973</v>
      </c>
      <c r="D73" t="s">
        <v>368</v>
      </c>
      <c r="E73" t="s">
        <v>369</v>
      </c>
      <c r="F73" t="s">
        <v>518</v>
      </c>
      <c r="G73" s="177">
        <v>44151</v>
      </c>
      <c r="H73" t="s">
        <v>364</v>
      </c>
      <c r="I73" t="s">
        <v>18168</v>
      </c>
      <c r="J73" t="s">
        <v>974</v>
      </c>
      <c r="K73" t="s">
        <v>353</v>
      </c>
      <c r="L73" t="s">
        <v>365</v>
      </c>
      <c r="M73" s="29" t="str">
        <f>IF(O73 &lt;&gt; "", VLOOKUP(O73,'CLASSIFICAÇÃO - ÁREA DE ATUAÇÃO'!$A:$C,2,0),"")</f>
        <v>C</v>
      </c>
      <c r="N73" s="29" t="str">
        <f>IF(O73 &lt;&gt; "",VLOOKUP(O73,'CLASSIFICAÇÃO - ÁREA DE ATUAÇÃO'!$A:$C,3,0), "")</f>
        <v>ATENÇÃO PRIMÁRIA</v>
      </c>
      <c r="O73" t="str">
        <f>'Lotações convertidas'!B75</f>
        <v>CENTRO DE SAÚDE NOVO AARÃO REIS</v>
      </c>
    </row>
    <row r="74" spans="1:15" x14ac:dyDescent="0.25">
      <c r="A74">
        <v>1260055</v>
      </c>
      <c r="B74" t="s">
        <v>975</v>
      </c>
      <c r="C74" t="s">
        <v>976</v>
      </c>
      <c r="D74" t="s">
        <v>368</v>
      </c>
      <c r="E74" t="s">
        <v>369</v>
      </c>
      <c r="F74" t="s">
        <v>554</v>
      </c>
      <c r="G74" s="177">
        <v>44151</v>
      </c>
      <c r="H74" t="s">
        <v>508</v>
      </c>
      <c r="I74" t="s">
        <v>18168</v>
      </c>
      <c r="J74" t="s">
        <v>977</v>
      </c>
      <c r="K74" t="s">
        <v>353</v>
      </c>
      <c r="L74" t="s">
        <v>397</v>
      </c>
      <c r="M74" s="29" t="str">
        <f>IF(O74 &lt;&gt; "", VLOOKUP(O74,'CLASSIFICAÇÃO - ÁREA DE ATUAÇÃO'!$A:$C,2,0),"")</f>
        <v>B</v>
      </c>
      <c r="N74" s="29" t="str">
        <f>IF(O74 &lt;&gt; "",VLOOKUP(O74,'CLASSIFICAÇÃO - ÁREA DE ATUAÇÃO'!$A:$C,3,0), "")</f>
        <v>ATENÇÃO PRIMÁRIA</v>
      </c>
      <c r="O74" t="str">
        <f>'Lotações convertidas'!B76</f>
        <v>CENTRO DE SAÚDE VISTA ALEGRE</v>
      </c>
    </row>
    <row r="75" spans="1:15" x14ac:dyDescent="0.25">
      <c r="A75">
        <v>1260063</v>
      </c>
      <c r="B75" t="s">
        <v>978</v>
      </c>
      <c r="C75" t="s">
        <v>979</v>
      </c>
      <c r="D75" t="s">
        <v>368</v>
      </c>
      <c r="E75" t="s">
        <v>369</v>
      </c>
      <c r="F75" t="s">
        <v>521</v>
      </c>
      <c r="G75" s="177">
        <v>44151</v>
      </c>
      <c r="H75" t="s">
        <v>364</v>
      </c>
      <c r="I75" t="s">
        <v>18168</v>
      </c>
      <c r="J75" t="s">
        <v>980</v>
      </c>
      <c r="K75" t="s">
        <v>353</v>
      </c>
      <c r="L75" t="s">
        <v>361</v>
      </c>
      <c r="M75" s="29" t="str">
        <f>IF(O75 &lt;&gt; "", VLOOKUP(O75,'CLASSIFICAÇÃO - ÁREA DE ATUAÇÃO'!$A:$C,2,0),"")</f>
        <v>B</v>
      </c>
      <c r="N75" s="29" t="str">
        <f>IF(O75 &lt;&gt; "",VLOOKUP(O75,'CLASSIFICAÇÃO - ÁREA DE ATUAÇÃO'!$A:$C,3,0), "")</f>
        <v>ATENÇÃO PRIMÁRIA</v>
      </c>
      <c r="O75" t="str">
        <f>'Lotações convertidas'!B77</f>
        <v>CENTRO DE SAÚDE JARDIM ALVORADA</v>
      </c>
    </row>
    <row r="76" spans="1:15" x14ac:dyDescent="0.25">
      <c r="A76" t="s">
        <v>981</v>
      </c>
      <c r="B76" t="s">
        <v>982</v>
      </c>
      <c r="C76" t="s">
        <v>983</v>
      </c>
      <c r="D76" t="s">
        <v>368</v>
      </c>
      <c r="E76" t="s">
        <v>369</v>
      </c>
      <c r="F76" t="s">
        <v>576</v>
      </c>
      <c r="G76" s="177">
        <v>44151</v>
      </c>
      <c r="H76" t="s">
        <v>417</v>
      </c>
      <c r="I76" t="s">
        <v>18168</v>
      </c>
      <c r="J76" t="s">
        <v>984</v>
      </c>
      <c r="K76" t="s">
        <v>353</v>
      </c>
      <c r="L76" t="s">
        <v>361</v>
      </c>
      <c r="M76" s="29" t="str">
        <f>IF(O76 &lt;&gt; "", VLOOKUP(O76,'CLASSIFICAÇÃO - ÁREA DE ATUAÇÃO'!$A:$C,2,0),"")</f>
        <v>A</v>
      </c>
      <c r="N76" s="29" t="str">
        <f>IF(O76 &lt;&gt; "",VLOOKUP(O76,'CLASSIFICAÇÃO - ÁREA DE ATUAÇÃO'!$A:$C,3,0), "")</f>
        <v>ATENÇÃO PRIMÁRIA</v>
      </c>
      <c r="O76" t="str">
        <f>'Lotações convertidas'!B78</f>
        <v>CENTRO DE SAÚDE SÃO FRANCISCO</v>
      </c>
    </row>
    <row r="77" spans="1:15" x14ac:dyDescent="0.25">
      <c r="A77">
        <v>1260101</v>
      </c>
      <c r="B77" t="s">
        <v>985</v>
      </c>
      <c r="C77" t="s">
        <v>986</v>
      </c>
      <c r="D77" t="s">
        <v>368</v>
      </c>
      <c r="E77" t="s">
        <v>524</v>
      </c>
      <c r="F77" t="s">
        <v>730</v>
      </c>
      <c r="G77" s="177">
        <v>44151</v>
      </c>
      <c r="H77" t="s">
        <v>384</v>
      </c>
      <c r="I77" t="s">
        <v>18179</v>
      </c>
      <c r="J77" t="s">
        <v>987</v>
      </c>
      <c r="K77" t="s">
        <v>353</v>
      </c>
      <c r="L77" t="s">
        <v>365</v>
      </c>
      <c r="M77" s="29" t="str">
        <f>IF(O77 &lt;&gt; "", VLOOKUP(O77,'CLASSIFICAÇÃO - ÁREA DE ATUAÇÃO'!$A:$C,2,0),"")</f>
        <v>B</v>
      </c>
      <c r="N77" s="29" t="str">
        <f>IF(O77 &lt;&gt; "",VLOOKUP(O77,'CLASSIFICAÇÃO - ÁREA DE ATUAÇÃO'!$A:$C,3,0), "")</f>
        <v>REDE COMPLEMENTAR</v>
      </c>
      <c r="O77" t="str">
        <f>'Lotações convertidas'!B79</f>
        <v>LABORATORIO DE ZOONOSES</v>
      </c>
    </row>
    <row r="78" spans="1:15" x14ac:dyDescent="0.25">
      <c r="A78" t="s">
        <v>988</v>
      </c>
      <c r="B78" t="s">
        <v>989</v>
      </c>
      <c r="C78" t="s">
        <v>990</v>
      </c>
      <c r="D78" t="s">
        <v>368</v>
      </c>
      <c r="E78" t="s">
        <v>369</v>
      </c>
      <c r="F78" t="s">
        <v>627</v>
      </c>
      <c r="G78" s="177">
        <v>44151</v>
      </c>
      <c r="H78" t="s">
        <v>384</v>
      </c>
      <c r="I78" t="s">
        <v>18168</v>
      </c>
      <c r="J78" t="s">
        <v>991</v>
      </c>
      <c r="K78" t="s">
        <v>353</v>
      </c>
      <c r="L78" t="s">
        <v>361</v>
      </c>
      <c r="M78" s="29" t="str">
        <f>IF(O78 &lt;&gt; "", VLOOKUP(O78,'CLASSIFICAÇÃO - ÁREA DE ATUAÇÃO'!$A:$C,2,0),"")</f>
        <v>B</v>
      </c>
      <c r="N78" s="29" t="str">
        <f>IF(O78 &lt;&gt; "",VLOOKUP(O78,'CLASSIFICAÇÃO - ÁREA DE ATUAÇÃO'!$A:$C,3,0), "")</f>
        <v>ATENÇÃO PRIMÁRIA</v>
      </c>
      <c r="O78" t="str">
        <f>'Lotações convertidas'!B80</f>
        <v>CENTRO DE SAÚDE SANTA AMÉLIA</v>
      </c>
    </row>
    <row r="79" spans="1:15" x14ac:dyDescent="0.25">
      <c r="A79">
        <v>1260179</v>
      </c>
      <c r="B79" t="s">
        <v>992</v>
      </c>
      <c r="C79" t="s">
        <v>993</v>
      </c>
      <c r="D79" t="s">
        <v>429</v>
      </c>
      <c r="E79" t="s">
        <v>451</v>
      </c>
      <c r="F79" t="s">
        <v>715</v>
      </c>
      <c r="G79" s="177">
        <v>44152</v>
      </c>
      <c r="H79" t="s">
        <v>441</v>
      </c>
      <c r="I79" t="s">
        <v>18168</v>
      </c>
      <c r="J79" t="s">
        <v>994</v>
      </c>
      <c r="K79" t="s">
        <v>353</v>
      </c>
      <c r="L79" t="s">
        <v>374</v>
      </c>
      <c r="M79" s="29" t="str">
        <f>IF(O79 &lt;&gt; "", VLOOKUP(O79,'CLASSIFICAÇÃO - ÁREA DE ATUAÇÃO'!$A:$C,2,0),"")</f>
        <v>A</v>
      </c>
      <c r="N79" s="29" t="str">
        <f>IF(O79 &lt;&gt; "",VLOOKUP(O79,'CLASSIFICAÇÃO - ÁREA DE ATUAÇÃO'!$A:$C,3,0), "")</f>
        <v>REDE DE URGÊNCIA</v>
      </c>
      <c r="O79" t="str">
        <f>'Lotações convertidas'!B81</f>
        <v>CENTRO DE REFERENCIA EM SAUDE MENTAL INFANTIL NORDESTE</v>
      </c>
    </row>
    <row r="80" spans="1:15" x14ac:dyDescent="0.25">
      <c r="A80">
        <v>1260209</v>
      </c>
      <c r="B80" t="s">
        <v>995</v>
      </c>
      <c r="C80" t="s">
        <v>996</v>
      </c>
      <c r="D80" t="s">
        <v>429</v>
      </c>
      <c r="E80" t="s">
        <v>451</v>
      </c>
      <c r="F80" t="s">
        <v>18621</v>
      </c>
      <c r="G80" s="177">
        <v>44150</v>
      </c>
      <c r="H80" t="s">
        <v>425</v>
      </c>
      <c r="I80" t="s">
        <v>18168</v>
      </c>
      <c r="J80" t="s">
        <v>997</v>
      </c>
      <c r="K80" t="s">
        <v>353</v>
      </c>
      <c r="L80" t="s">
        <v>397</v>
      </c>
      <c r="M80" s="29" t="str">
        <f>IF(O80 &lt;&gt; "", VLOOKUP(O80,'CLASSIFICAÇÃO - ÁREA DE ATUAÇÃO'!$A:$C,2,0),"")</f>
        <v>A</v>
      </c>
      <c r="N80" s="29" t="str">
        <f>IF(O80 &lt;&gt; "",VLOOKUP(O80,'CLASSIFICAÇÃO - ÁREA DE ATUAÇÃO'!$A:$C,3,0), "")</f>
        <v>REDE DE URGÊNCIA</v>
      </c>
      <c r="O80" t="str">
        <f>'Lotações convertidas'!B82</f>
        <v>CENTRO DE REFERENCIA EM SAUDE MENTAL OESTE</v>
      </c>
    </row>
    <row r="81" spans="1:15" x14ac:dyDescent="0.25">
      <c r="A81">
        <v>1260217</v>
      </c>
      <c r="B81" t="s">
        <v>998</v>
      </c>
      <c r="C81" t="s">
        <v>999</v>
      </c>
      <c r="D81" t="s">
        <v>429</v>
      </c>
      <c r="E81" t="s">
        <v>451</v>
      </c>
      <c r="F81" t="s">
        <v>18622</v>
      </c>
      <c r="G81" s="177">
        <v>44152</v>
      </c>
      <c r="H81" t="s">
        <v>441</v>
      </c>
      <c r="I81" t="s">
        <v>18168</v>
      </c>
      <c r="J81" t="s">
        <v>1000</v>
      </c>
      <c r="K81" t="s">
        <v>353</v>
      </c>
      <c r="L81" t="s">
        <v>372</v>
      </c>
      <c r="M81" s="29" t="str">
        <f>IF(O81 &lt;&gt; "", VLOOKUP(O81,'CLASSIFICAÇÃO - ÁREA DE ATUAÇÃO'!$A:$C,2,0),"")</f>
        <v>C</v>
      </c>
      <c r="N81" s="29" t="str">
        <f>IF(O81 &lt;&gt; "",VLOOKUP(O81,'CLASSIFICAÇÃO - ÁREA DE ATUAÇÃO'!$A:$C,3,0), "")</f>
        <v>REDE DE URGÊNCIA</v>
      </c>
      <c r="O81" t="str">
        <f>'Lotações convertidas'!B83</f>
        <v>CENTRO DE REFERENCIA EM SAUDE MENTAL VENDA NOVA</v>
      </c>
    </row>
    <row r="82" spans="1:15" x14ac:dyDescent="0.25">
      <c r="A82">
        <v>1260225</v>
      </c>
      <c r="B82" t="s">
        <v>1001</v>
      </c>
      <c r="C82" t="s">
        <v>1002</v>
      </c>
      <c r="D82" t="s">
        <v>368</v>
      </c>
      <c r="E82" t="s">
        <v>524</v>
      </c>
      <c r="F82" t="s">
        <v>792</v>
      </c>
      <c r="G82" s="177">
        <v>44152</v>
      </c>
      <c r="H82" t="s">
        <v>508</v>
      </c>
      <c r="I82" t="s">
        <v>18176</v>
      </c>
      <c r="J82" t="s">
        <v>1003</v>
      </c>
      <c r="K82" t="s">
        <v>353</v>
      </c>
      <c r="L82" t="s">
        <v>411</v>
      </c>
      <c r="M82" s="29" t="str">
        <f>IF(O82 &lt;&gt; "", VLOOKUP(O82,'CLASSIFICAÇÃO - ÁREA DE ATUAÇÃO'!$A:$C,2,0),"")</f>
        <v>A</v>
      </c>
      <c r="N82" s="29" t="str">
        <f>IF(O82 &lt;&gt; "",VLOOKUP(O82,'CLASSIFICAÇÃO - ÁREA DE ATUAÇÃO'!$A:$C,3,0), "")</f>
        <v>REDE COMPLEMENTAR</v>
      </c>
      <c r="O82" t="str">
        <f>'Lotações convertidas'!B84</f>
        <v>LABORATORIO REGIONAL CENTRO-SUL/PAMPULHA</v>
      </c>
    </row>
    <row r="83" spans="1:15" x14ac:dyDescent="0.25">
      <c r="A83">
        <v>1260233</v>
      </c>
      <c r="B83" t="s">
        <v>1004</v>
      </c>
      <c r="C83" t="s">
        <v>1005</v>
      </c>
      <c r="D83" t="s">
        <v>349</v>
      </c>
      <c r="E83" t="s">
        <v>528</v>
      </c>
      <c r="F83" t="s">
        <v>792</v>
      </c>
      <c r="G83" s="177">
        <v>44152</v>
      </c>
      <c r="H83" t="s">
        <v>1006</v>
      </c>
      <c r="I83" t="s">
        <v>18176</v>
      </c>
      <c r="J83" t="s">
        <v>1007</v>
      </c>
      <c r="K83" t="s">
        <v>353</v>
      </c>
      <c r="L83" t="s">
        <v>411</v>
      </c>
      <c r="M83" s="29" t="str">
        <f>IF(O83 &lt;&gt; "", VLOOKUP(O83,'CLASSIFICAÇÃO - ÁREA DE ATUAÇÃO'!$A:$C,2,0),"")</f>
        <v>A</v>
      </c>
      <c r="N83" s="29" t="str">
        <f>IF(O83 &lt;&gt; "",VLOOKUP(O83,'CLASSIFICAÇÃO - ÁREA DE ATUAÇÃO'!$A:$C,3,0), "")</f>
        <v>REDE COMPLEMENTAR</v>
      </c>
      <c r="O83" t="str">
        <f>'Lotações convertidas'!B85</f>
        <v>LABORATORIO REGIONAL CENTRO-SUL/PAMPULHA</v>
      </c>
    </row>
    <row r="84" spans="1:15" x14ac:dyDescent="0.25">
      <c r="A84">
        <v>1260241</v>
      </c>
      <c r="B84" t="s">
        <v>1008</v>
      </c>
      <c r="C84" t="s">
        <v>1009</v>
      </c>
      <c r="D84" t="s">
        <v>349</v>
      </c>
      <c r="E84" t="s">
        <v>350</v>
      </c>
      <c r="F84" t="s">
        <v>1010</v>
      </c>
      <c r="G84" s="177">
        <v>44152</v>
      </c>
      <c r="H84" t="s">
        <v>395</v>
      </c>
      <c r="I84" t="s">
        <v>18169</v>
      </c>
      <c r="J84" t="s">
        <v>1011</v>
      </c>
      <c r="K84" t="s">
        <v>353</v>
      </c>
      <c r="L84" t="s">
        <v>354</v>
      </c>
      <c r="M84" s="29" t="str">
        <f>IF(O84 &lt;&gt; "", VLOOKUP(O84,'CLASSIFICAÇÃO - ÁREA DE ATUAÇÃO'!$A:$C,2,0),"")</f>
        <v>B</v>
      </c>
      <c r="N84" s="29" t="str">
        <f>IF(O84 &lt;&gt; "",VLOOKUP(O84,'CLASSIFICAÇÃO - ÁREA DE ATUAÇÃO'!$A:$C,3,0), "")</f>
        <v>ATENÇÃO PRIMÁRIA</v>
      </c>
      <c r="O84" t="str">
        <f>'Lotações convertidas'!B86</f>
        <v>CENTRO DE SAÚDE JOÃO PINHEIRO</v>
      </c>
    </row>
    <row r="85" spans="1:15" x14ac:dyDescent="0.25">
      <c r="A85" t="s">
        <v>1012</v>
      </c>
      <c r="B85" t="s">
        <v>1013</v>
      </c>
      <c r="C85" t="s">
        <v>1014</v>
      </c>
      <c r="D85" t="s">
        <v>349</v>
      </c>
      <c r="E85" t="s">
        <v>357</v>
      </c>
      <c r="F85" t="s">
        <v>1015</v>
      </c>
      <c r="G85" s="177">
        <v>44153</v>
      </c>
      <c r="H85" t="s">
        <v>384</v>
      </c>
      <c r="I85" t="s">
        <v>18167</v>
      </c>
      <c r="J85" t="s">
        <v>1016</v>
      </c>
      <c r="K85" t="s">
        <v>353</v>
      </c>
      <c r="L85" t="s">
        <v>406</v>
      </c>
      <c r="M85" s="29" t="str">
        <f>IF(O85 &lt;&gt; "", VLOOKUP(O85,'CLASSIFICAÇÃO - ÁREA DE ATUAÇÃO'!$A:$C,2,0),"")</f>
        <v>C</v>
      </c>
      <c r="N85" s="29" t="str">
        <f>IF(O85 &lt;&gt; "",VLOOKUP(O85,'CLASSIFICAÇÃO - ÁREA DE ATUAÇÃO'!$A:$C,3,0), "")</f>
        <v>ATENÇÃO PRIMÁRIA</v>
      </c>
      <c r="O85" t="str">
        <f>'Lotações convertidas'!B87</f>
        <v>CENTRO DE SAÚDE EDUARDO MAURO DE ARAÚJO - MIRAMAR</v>
      </c>
    </row>
    <row r="86" spans="1:15" x14ac:dyDescent="0.25">
      <c r="A86">
        <v>1260268</v>
      </c>
      <c r="B86" t="s">
        <v>1017</v>
      </c>
      <c r="C86" t="s">
        <v>1018</v>
      </c>
      <c r="D86" t="s">
        <v>379</v>
      </c>
      <c r="F86" t="s">
        <v>561</v>
      </c>
      <c r="G86" s="177">
        <v>44154</v>
      </c>
      <c r="H86" t="s">
        <v>466</v>
      </c>
      <c r="I86" t="s">
        <v>18171</v>
      </c>
      <c r="J86" t="s">
        <v>1019</v>
      </c>
      <c r="K86" t="s">
        <v>353</v>
      </c>
      <c r="L86" t="s">
        <v>374</v>
      </c>
      <c r="M86" s="29" t="str">
        <f>IF(O86 &lt;&gt; "", VLOOKUP(O86,'CLASSIFICAÇÃO - ÁREA DE ATUAÇÃO'!$A:$C,2,0),"")</f>
        <v>C</v>
      </c>
      <c r="N86" s="29" t="str">
        <f>IF(O86 &lt;&gt; "",VLOOKUP(O86,'CLASSIFICAÇÃO - ÁREA DE ATUAÇÃO'!$A:$C,3,0), "")</f>
        <v>REDE DE URGÊNCIA</v>
      </c>
      <c r="O86" t="str">
        <f>'Lotações convertidas'!B88</f>
        <v>CENTRO DE REFERENCIA EM SAUDE MENTAL ALCOOL E DROGAS NORDESTE</v>
      </c>
    </row>
    <row r="87" spans="1:15" x14ac:dyDescent="0.25">
      <c r="A87">
        <v>1260276</v>
      </c>
      <c r="B87" t="s">
        <v>1020</v>
      </c>
      <c r="C87" t="s">
        <v>1021</v>
      </c>
      <c r="D87" t="s">
        <v>349</v>
      </c>
      <c r="E87" t="s">
        <v>1022</v>
      </c>
      <c r="F87" t="s">
        <v>695</v>
      </c>
      <c r="G87" s="177">
        <v>44152</v>
      </c>
      <c r="H87" t="s">
        <v>364</v>
      </c>
      <c r="I87" t="s">
        <v>18179</v>
      </c>
      <c r="J87" t="s">
        <v>1023</v>
      </c>
      <c r="K87" t="s">
        <v>353</v>
      </c>
      <c r="L87" t="s">
        <v>382</v>
      </c>
      <c r="M87" s="29" t="str">
        <f>IF(O87 &lt;&gt; "", VLOOKUP(O87,'CLASSIFICAÇÃO - ÁREA DE ATUAÇÃO'!$A:$C,2,0),"")</f>
        <v>A</v>
      </c>
      <c r="N87" s="29" t="str">
        <f>IF(O87 &lt;&gt; "",VLOOKUP(O87,'CLASSIFICAÇÃO - ÁREA DE ATUAÇÃO'!$A:$C,3,0), "")</f>
        <v>REDE COMPLEMENTAR</v>
      </c>
      <c r="O87" t="str">
        <f>'Lotações convertidas'!B89</f>
        <v>LABORATORIO REGIONAL LESTE/NORDESTE</v>
      </c>
    </row>
    <row r="88" spans="1:15" x14ac:dyDescent="0.25">
      <c r="A88">
        <v>1260306</v>
      </c>
      <c r="B88" t="s">
        <v>1024</v>
      </c>
      <c r="C88" t="s">
        <v>1025</v>
      </c>
      <c r="D88" t="s">
        <v>368</v>
      </c>
      <c r="E88" t="s">
        <v>369</v>
      </c>
      <c r="F88" t="s">
        <v>18623</v>
      </c>
      <c r="G88" s="177">
        <v>44152</v>
      </c>
      <c r="H88" t="s">
        <v>441</v>
      </c>
      <c r="I88" t="s">
        <v>18168</v>
      </c>
      <c r="J88" t="s">
        <v>1026</v>
      </c>
      <c r="K88" t="s">
        <v>353</v>
      </c>
      <c r="L88" t="s">
        <v>374</v>
      </c>
      <c r="M88" s="29" t="str">
        <f>IF(O88 &lt;&gt; "", VLOOKUP(O88,'CLASSIFICAÇÃO - ÁREA DE ATUAÇÃO'!$A:$C,2,0),"")</f>
        <v>C</v>
      </c>
      <c r="N88" s="29" t="str">
        <f>IF(O88 &lt;&gt; "",VLOOKUP(O88,'CLASSIFICAÇÃO - ÁREA DE ATUAÇÃO'!$A:$C,3,0), "")</f>
        <v>REDE DE URGÊNCIA</v>
      </c>
      <c r="O88" t="str">
        <f>'Lotações convertidas'!B90</f>
        <v>UNIDADE DE PRONTO ATENDIMENTO NORDESTE</v>
      </c>
    </row>
    <row r="89" spans="1:15" x14ac:dyDescent="0.25">
      <c r="A89">
        <v>1260349</v>
      </c>
      <c r="B89" t="s">
        <v>1030</v>
      </c>
      <c r="C89" t="s">
        <v>1031</v>
      </c>
      <c r="D89" t="s">
        <v>368</v>
      </c>
      <c r="E89" t="s">
        <v>369</v>
      </c>
      <c r="F89" t="s">
        <v>217</v>
      </c>
      <c r="G89" s="177">
        <v>44153</v>
      </c>
      <c r="H89" t="s">
        <v>417</v>
      </c>
      <c r="I89" t="s">
        <v>18168</v>
      </c>
      <c r="J89" t="s">
        <v>1032</v>
      </c>
      <c r="K89" t="s">
        <v>353</v>
      </c>
      <c r="L89" t="s">
        <v>406</v>
      </c>
      <c r="M89" s="29" t="str">
        <f>IF(O89 &lt;&gt; "", VLOOKUP(O89,'CLASSIFICAÇÃO - ÁREA DE ATUAÇÃO'!$A:$C,2,0),"")</f>
        <v>C</v>
      </c>
      <c r="N89" s="29" t="str">
        <f>IF(O89 &lt;&gt; "",VLOOKUP(O89,'CLASSIFICAÇÃO - ÁREA DE ATUAÇÃO'!$A:$C,3,0), "")</f>
        <v>ATENÇÃO PRIMÁRIA</v>
      </c>
      <c r="O89" t="str">
        <f>'Lotações convertidas'!B91</f>
        <v>CENTRO DE SAÚDE. MARIA MADALENA TEODORO - LINDÉIA</v>
      </c>
    </row>
    <row r="90" spans="1:15" x14ac:dyDescent="0.25">
      <c r="A90">
        <v>1260365</v>
      </c>
      <c r="B90" t="s">
        <v>1033</v>
      </c>
      <c r="C90" t="s">
        <v>1034</v>
      </c>
      <c r="D90" t="s">
        <v>362</v>
      </c>
      <c r="E90" t="s">
        <v>362</v>
      </c>
      <c r="F90" t="s">
        <v>18611</v>
      </c>
      <c r="G90" s="177">
        <v>44153</v>
      </c>
      <c r="H90" t="s">
        <v>466</v>
      </c>
      <c r="I90" t="s">
        <v>18168</v>
      </c>
      <c r="J90" t="s">
        <v>1035</v>
      </c>
      <c r="K90" t="s">
        <v>353</v>
      </c>
      <c r="L90" t="s">
        <v>397</v>
      </c>
      <c r="M90" s="29" t="str">
        <f>IF(O90 &lt;&gt; "", VLOOKUP(O90,'CLASSIFICAÇÃO - ÁREA DE ATUAÇÃO'!$A:$C,2,0),"")</f>
        <v>C</v>
      </c>
      <c r="N90" s="29" t="str">
        <f>IF(O90 &lt;&gt; "",VLOOKUP(O90,'CLASSIFICAÇÃO - ÁREA DE ATUAÇÃO'!$A:$C,3,0), "")</f>
        <v>REDE DE URGÊNCIA</v>
      </c>
      <c r="O90" t="str">
        <f>'Lotações convertidas'!B92</f>
        <v>UNIDADE DE PRONTO ATENDIMENTO OESTE</v>
      </c>
    </row>
    <row r="91" spans="1:15" x14ac:dyDescent="0.25">
      <c r="A91">
        <v>1260373</v>
      </c>
      <c r="B91" t="s">
        <v>1036</v>
      </c>
      <c r="C91" t="s">
        <v>1037</v>
      </c>
      <c r="D91" t="s">
        <v>429</v>
      </c>
      <c r="E91" t="s">
        <v>451</v>
      </c>
      <c r="F91" t="s">
        <v>18624</v>
      </c>
      <c r="G91" s="177">
        <v>44153</v>
      </c>
      <c r="H91" t="s">
        <v>384</v>
      </c>
      <c r="I91" t="s">
        <v>18168</v>
      </c>
      <c r="J91" t="s">
        <v>1039</v>
      </c>
      <c r="K91" t="s">
        <v>353</v>
      </c>
      <c r="L91" t="s">
        <v>374</v>
      </c>
      <c r="M91" s="29" t="str">
        <f>IF(O91 &lt;&gt; "", VLOOKUP(O91,'CLASSIFICAÇÃO - ÁREA DE ATUAÇÃO'!$A:$C,2,0),"")</f>
        <v>A</v>
      </c>
      <c r="N91" s="29" t="str">
        <f>IF(O91 &lt;&gt; "",VLOOKUP(O91,'CLASSIFICAÇÃO - ÁREA DE ATUAÇÃO'!$A:$C,3,0), "")</f>
        <v>REDE COMPLEMENTAR</v>
      </c>
      <c r="O91" t="str">
        <f>'Lotações convertidas'!B93</f>
        <v>CENTRO DE ESPECIALIDADES MEDICAS NORDESTE</v>
      </c>
    </row>
    <row r="92" spans="1:15" x14ac:dyDescent="0.25">
      <c r="A92">
        <v>1260381</v>
      </c>
      <c r="B92" t="s">
        <v>1040</v>
      </c>
      <c r="C92" t="s">
        <v>1041</v>
      </c>
      <c r="D92" t="s">
        <v>362</v>
      </c>
      <c r="E92" t="s">
        <v>362</v>
      </c>
      <c r="F92" t="s">
        <v>1042</v>
      </c>
      <c r="G92" s="177">
        <v>44153</v>
      </c>
      <c r="H92" t="s">
        <v>364</v>
      </c>
      <c r="I92" t="s">
        <v>18168</v>
      </c>
      <c r="J92" t="s">
        <v>1043</v>
      </c>
      <c r="K92" t="s">
        <v>353</v>
      </c>
      <c r="L92" t="s">
        <v>406</v>
      </c>
      <c r="M92" s="29" t="str">
        <f>IF(O92 &lt;&gt; "", VLOOKUP(O92,'CLASSIFICAÇÃO - ÁREA DE ATUAÇÃO'!$A:$C,2,0),"")</f>
        <v>B</v>
      </c>
      <c r="N92" s="29" t="str">
        <f>IF(O92 &lt;&gt; "",VLOOKUP(O92,'CLASSIFICAÇÃO - ÁREA DE ATUAÇÃO'!$A:$C,3,0), "")</f>
        <v>ATENÇÃO PRIMÁRIA</v>
      </c>
      <c r="O92" t="str">
        <f>'Lotações convertidas'!B94</f>
        <v>CENTRO DE SAÚDE DR. JOSÉ DOMINGOS</v>
      </c>
    </row>
    <row r="93" spans="1:15" x14ac:dyDescent="0.25">
      <c r="A93">
        <v>1260411</v>
      </c>
      <c r="B93" t="s">
        <v>1044</v>
      </c>
      <c r="C93" t="s">
        <v>1045</v>
      </c>
      <c r="D93" t="s">
        <v>368</v>
      </c>
      <c r="E93" t="s">
        <v>369</v>
      </c>
      <c r="F93" t="s">
        <v>1010</v>
      </c>
      <c r="G93" s="177">
        <v>44153</v>
      </c>
      <c r="H93" t="s">
        <v>508</v>
      </c>
      <c r="I93" t="s">
        <v>18168</v>
      </c>
      <c r="J93" t="s">
        <v>1046</v>
      </c>
      <c r="K93" t="s">
        <v>353</v>
      </c>
      <c r="L93" t="s">
        <v>354</v>
      </c>
      <c r="M93" s="29" t="str">
        <f>IF(O93 &lt;&gt; "", VLOOKUP(O93,'CLASSIFICAÇÃO - ÁREA DE ATUAÇÃO'!$A:$C,2,0),"")</f>
        <v>B</v>
      </c>
      <c r="N93" s="29" t="str">
        <f>IF(O93 &lt;&gt; "",VLOOKUP(O93,'CLASSIFICAÇÃO - ÁREA DE ATUAÇÃO'!$A:$C,3,0), "")</f>
        <v>ATENÇÃO PRIMÁRIA</v>
      </c>
      <c r="O93" t="str">
        <f>'Lotações convertidas'!B95</f>
        <v>CENTRO DE SAÚDE JOÃO PINHEIRO</v>
      </c>
    </row>
    <row r="94" spans="1:15" x14ac:dyDescent="0.25">
      <c r="A94">
        <v>1260454</v>
      </c>
      <c r="B94" t="s">
        <v>1047</v>
      </c>
      <c r="C94" t="s">
        <v>1048</v>
      </c>
      <c r="D94" t="s">
        <v>349</v>
      </c>
      <c r="E94" t="s">
        <v>473</v>
      </c>
      <c r="F94" t="s">
        <v>18623</v>
      </c>
      <c r="G94" s="177">
        <v>44154</v>
      </c>
      <c r="H94" t="s">
        <v>1049</v>
      </c>
      <c r="I94" t="s">
        <v>18173</v>
      </c>
      <c r="J94" t="s">
        <v>1050</v>
      </c>
      <c r="K94" t="s">
        <v>353</v>
      </c>
      <c r="L94" t="s">
        <v>374</v>
      </c>
      <c r="M94" s="29" t="str">
        <f>IF(O94 &lt;&gt; "", VLOOKUP(O94,'CLASSIFICAÇÃO - ÁREA DE ATUAÇÃO'!$A:$C,2,0),"")</f>
        <v>C</v>
      </c>
      <c r="N94" s="29" t="str">
        <f>IF(O94 &lt;&gt; "",VLOOKUP(O94,'CLASSIFICAÇÃO - ÁREA DE ATUAÇÃO'!$A:$C,3,0), "")</f>
        <v>REDE DE URGÊNCIA</v>
      </c>
      <c r="O94" t="str">
        <f>'Lotações convertidas'!B96</f>
        <v>UNIDADE DE PRONTO ATENDIMENTO NORDESTE</v>
      </c>
    </row>
    <row r="95" spans="1:15" x14ac:dyDescent="0.25">
      <c r="A95">
        <v>1260489</v>
      </c>
      <c r="B95" t="s">
        <v>1051</v>
      </c>
      <c r="C95" t="s">
        <v>1052</v>
      </c>
      <c r="D95" t="s">
        <v>368</v>
      </c>
      <c r="E95" t="s">
        <v>369</v>
      </c>
      <c r="F95" t="s">
        <v>713</v>
      </c>
      <c r="G95" s="177">
        <v>44158</v>
      </c>
      <c r="H95" t="s">
        <v>818</v>
      </c>
      <c r="I95" t="s">
        <v>18168</v>
      </c>
      <c r="J95" t="s">
        <v>1053</v>
      </c>
      <c r="K95" t="s">
        <v>353</v>
      </c>
      <c r="L95" t="s">
        <v>382</v>
      </c>
      <c r="M95" s="29" t="str">
        <f>IF(O95 &lt;&gt; "", VLOOKUP(O95,'CLASSIFICAÇÃO - ÁREA DE ATUAÇÃO'!$A:$C,2,0),"")</f>
        <v>B</v>
      </c>
      <c r="N95" s="29" t="str">
        <f>IF(O95 &lt;&gt; "",VLOOKUP(O95,'CLASSIFICAÇÃO - ÁREA DE ATUAÇÃO'!$A:$C,3,0), "")</f>
        <v>ATENÇÃO PRIMÁRIA</v>
      </c>
      <c r="O95" t="str">
        <f>'Lotações convertidas'!B97</f>
        <v>CENTRO DE SAÚDE POMPÉIA</v>
      </c>
    </row>
    <row r="96" spans="1:15" x14ac:dyDescent="0.25">
      <c r="A96">
        <v>1260500</v>
      </c>
      <c r="B96" t="s">
        <v>1054</v>
      </c>
      <c r="C96" t="s">
        <v>1055</v>
      </c>
      <c r="D96" t="s">
        <v>520</v>
      </c>
      <c r="F96" t="s">
        <v>626</v>
      </c>
      <c r="G96" s="177">
        <v>44153</v>
      </c>
      <c r="H96" t="s">
        <v>364</v>
      </c>
      <c r="I96" t="s">
        <v>18175</v>
      </c>
      <c r="J96" t="s">
        <v>1056</v>
      </c>
      <c r="K96" t="s">
        <v>353</v>
      </c>
      <c r="L96" t="s">
        <v>365</v>
      </c>
      <c r="M96" s="29" t="str">
        <f>IF(O96 &lt;&gt; "", VLOOKUP(O96,'CLASSIFICAÇÃO - ÁREA DE ATUAÇÃO'!$A:$C,2,0),"")</f>
        <v>C</v>
      </c>
      <c r="N96" s="29" t="str">
        <f>IF(O96 &lt;&gt; "",VLOOKUP(O96,'CLASSIFICAÇÃO - ÁREA DE ATUAÇÃO'!$A:$C,3,0), "")</f>
        <v>ATENÇÃO PRIMÁRIA</v>
      </c>
      <c r="O96" t="str">
        <f>'Lotações convertidas'!B98</f>
        <v>CENTRO DE SAÚDE JARDIM GUANABARA</v>
      </c>
    </row>
    <row r="97" spans="1:15" x14ac:dyDescent="0.25">
      <c r="A97">
        <v>1260527</v>
      </c>
      <c r="B97" t="s">
        <v>1057</v>
      </c>
      <c r="C97" t="s">
        <v>1058</v>
      </c>
      <c r="D97" t="s">
        <v>429</v>
      </c>
      <c r="E97" t="s">
        <v>451</v>
      </c>
      <c r="F97" t="s">
        <v>18614</v>
      </c>
      <c r="G97" s="177">
        <v>44153</v>
      </c>
      <c r="H97" t="s">
        <v>425</v>
      </c>
      <c r="I97" t="s">
        <v>18168</v>
      </c>
      <c r="J97" t="s">
        <v>1059</v>
      </c>
      <c r="K97" t="s">
        <v>353</v>
      </c>
      <c r="L97" t="s">
        <v>354</v>
      </c>
      <c r="M97" s="29" t="str">
        <f>IF(O97 &lt;&gt; "", VLOOKUP(O97,'CLASSIFICAÇÃO - ÁREA DE ATUAÇÃO'!$A:$C,2,0),"")</f>
        <v>A</v>
      </c>
      <c r="N97" s="29" t="str">
        <f>IF(O97 &lt;&gt; "",VLOOKUP(O97,'CLASSIFICAÇÃO - ÁREA DE ATUAÇÃO'!$A:$C,3,0), "")</f>
        <v>REDE DE URGÊNCIA</v>
      </c>
      <c r="O97" t="str">
        <f>'Lotações convertidas'!B99</f>
        <v>CENTRO DE REFERENCIA EM SAUDE MENTAL NOROESTE</v>
      </c>
    </row>
    <row r="98" spans="1:15" x14ac:dyDescent="0.25">
      <c r="A98">
        <v>1260535</v>
      </c>
      <c r="B98" t="s">
        <v>1060</v>
      </c>
      <c r="C98" t="s">
        <v>1061</v>
      </c>
      <c r="D98" t="s">
        <v>368</v>
      </c>
      <c r="E98" t="s">
        <v>369</v>
      </c>
      <c r="F98" t="s">
        <v>1062</v>
      </c>
      <c r="G98" s="177">
        <v>44153</v>
      </c>
      <c r="H98" t="s">
        <v>1063</v>
      </c>
      <c r="I98" t="s">
        <v>18168</v>
      </c>
      <c r="J98" t="s">
        <v>1064</v>
      </c>
      <c r="K98" t="s">
        <v>353</v>
      </c>
      <c r="L98" t="s">
        <v>397</v>
      </c>
      <c r="M98" s="29" t="str">
        <f>IF(O98 &lt;&gt; "", VLOOKUP(O98,'CLASSIFICAÇÃO - ÁREA DE ATUAÇÃO'!$A:$C,2,0),"")</f>
        <v>C</v>
      </c>
      <c r="N98" s="29" t="str">
        <f>IF(O98 &lt;&gt; "",VLOOKUP(O98,'CLASSIFICAÇÃO - ÁREA DE ATUAÇÃO'!$A:$C,3,0), "")</f>
        <v>ATENÇÃO PRIMÁRIA</v>
      </c>
      <c r="O98" t="str">
        <f>'Lotações convertidas'!B100</f>
        <v>CENTRO DE SAÚDE VENTOSA</v>
      </c>
    </row>
    <row r="99" spans="1:15" x14ac:dyDescent="0.25">
      <c r="A99">
        <v>1260594</v>
      </c>
      <c r="B99" t="s">
        <v>1065</v>
      </c>
      <c r="C99" t="s">
        <v>1066</v>
      </c>
      <c r="D99" t="s">
        <v>368</v>
      </c>
      <c r="E99" t="s">
        <v>369</v>
      </c>
      <c r="F99" t="s">
        <v>630</v>
      </c>
      <c r="G99" s="177">
        <v>44154</v>
      </c>
      <c r="H99" t="s">
        <v>384</v>
      </c>
      <c r="I99" t="s">
        <v>18168</v>
      </c>
      <c r="J99" t="s">
        <v>1067</v>
      </c>
      <c r="K99" t="s">
        <v>353</v>
      </c>
      <c r="L99" t="s">
        <v>406</v>
      </c>
      <c r="M99" s="29" t="str">
        <f>IF(O99 &lt;&gt; "", VLOOKUP(O99,'CLASSIFICAÇÃO - ÁREA DE ATUAÇÃO'!$A:$C,2,0),"")</f>
        <v>D</v>
      </c>
      <c r="N99" s="29" t="str">
        <f>IF(O99 &lt;&gt; "",VLOOKUP(O99,'CLASSIFICAÇÃO - ÁREA DE ATUAÇÃO'!$A:$C,3,0), "")</f>
        <v>ATENÇÃO PRIMÁRIA</v>
      </c>
      <c r="O99" t="str">
        <f>'Lotações convertidas'!B101</f>
        <v>CENTRO DE SAÚDE INDEPENDÊNCIA</v>
      </c>
    </row>
    <row r="100" spans="1:15" x14ac:dyDescent="0.25">
      <c r="A100">
        <v>1260616</v>
      </c>
      <c r="B100" t="s">
        <v>1068</v>
      </c>
      <c r="C100" t="s">
        <v>1069</v>
      </c>
      <c r="D100" t="s">
        <v>362</v>
      </c>
      <c r="F100" t="s">
        <v>18623</v>
      </c>
      <c r="G100" s="177">
        <v>44154</v>
      </c>
      <c r="H100" t="s">
        <v>466</v>
      </c>
      <c r="I100" t="s">
        <v>18168</v>
      </c>
      <c r="J100" t="s">
        <v>1070</v>
      </c>
      <c r="K100" t="s">
        <v>353</v>
      </c>
      <c r="L100" t="s">
        <v>374</v>
      </c>
      <c r="M100" s="29" t="str">
        <f>IF(O100 &lt;&gt; "", VLOOKUP(O100,'CLASSIFICAÇÃO - ÁREA DE ATUAÇÃO'!$A:$C,2,0),"")</f>
        <v>C</v>
      </c>
      <c r="N100" s="29" t="str">
        <f>IF(O100 &lt;&gt; "",VLOOKUP(O100,'CLASSIFICAÇÃO - ÁREA DE ATUAÇÃO'!$A:$C,3,0), "")</f>
        <v>REDE DE URGÊNCIA</v>
      </c>
      <c r="O100" t="str">
        <f>'Lotações convertidas'!B102</f>
        <v>UNIDADE DE PRONTO ATENDIMENTO NORDESTE</v>
      </c>
    </row>
    <row r="101" spans="1:15" x14ac:dyDescent="0.25">
      <c r="A101">
        <v>1260691</v>
      </c>
      <c r="B101" t="s">
        <v>1071</v>
      </c>
      <c r="C101" t="s">
        <v>1072</v>
      </c>
      <c r="D101" t="s">
        <v>379</v>
      </c>
      <c r="F101" t="s">
        <v>18613</v>
      </c>
      <c r="G101" s="177">
        <v>44154</v>
      </c>
      <c r="H101" t="s">
        <v>466</v>
      </c>
      <c r="I101" t="s">
        <v>18171</v>
      </c>
      <c r="J101" t="s">
        <v>1073</v>
      </c>
      <c r="K101" t="s">
        <v>353</v>
      </c>
      <c r="L101" t="s">
        <v>382</v>
      </c>
      <c r="M101" s="29" t="str">
        <f>IF(O101 &lt;&gt; "", VLOOKUP(O101,'CLASSIFICAÇÃO - ÁREA DE ATUAÇÃO'!$A:$C,2,0),"")</f>
        <v>C</v>
      </c>
      <c r="N101" s="29" t="str">
        <f>IF(O101 &lt;&gt; "",VLOOKUP(O101,'CLASSIFICAÇÃO - ÁREA DE ATUAÇÃO'!$A:$C,3,0), "")</f>
        <v>REDE DE URGÊNCIA</v>
      </c>
      <c r="O101" t="str">
        <f>'Lotações convertidas'!B103</f>
        <v>UNIDADE DE PRONTO ATENDIMENTO LESTE</v>
      </c>
    </row>
    <row r="102" spans="1:15" x14ac:dyDescent="0.25">
      <c r="A102">
        <v>1260713</v>
      </c>
      <c r="B102" t="s">
        <v>1074</v>
      </c>
      <c r="C102" t="s">
        <v>1075</v>
      </c>
      <c r="D102" t="s">
        <v>379</v>
      </c>
      <c r="F102" t="s">
        <v>465</v>
      </c>
      <c r="G102" s="177">
        <v>44156</v>
      </c>
      <c r="H102" t="s">
        <v>457</v>
      </c>
      <c r="I102" t="s">
        <v>18171</v>
      </c>
      <c r="J102" t="s">
        <v>1076</v>
      </c>
      <c r="K102" t="s">
        <v>353</v>
      </c>
      <c r="L102" t="s">
        <v>361</v>
      </c>
      <c r="M102" s="29" t="str">
        <f>IF(O102 &lt;&gt; "", VLOOKUP(O102,'CLASSIFICAÇÃO - ÁREA DE ATUAÇÃO'!$A:$C,2,0),"")</f>
        <v>C</v>
      </c>
      <c r="N102" s="29" t="str">
        <f>IF(O102 &lt;&gt; "",VLOOKUP(O102,'CLASSIFICAÇÃO - ÁREA DE ATUAÇÃO'!$A:$C,3,0), "")</f>
        <v>REDE DE URGÊNCIA</v>
      </c>
      <c r="O102" t="str">
        <f>'Lotações convertidas'!B104</f>
        <v>CENTRO DE REFERÊNCIA EM SAÚDE MENTAL - ÁLCOOL E DROGAS PAMPULHA/NOROESTE</v>
      </c>
    </row>
    <row r="103" spans="1:15" x14ac:dyDescent="0.25">
      <c r="A103">
        <v>1260721</v>
      </c>
      <c r="B103" t="s">
        <v>1077</v>
      </c>
      <c r="C103" t="s">
        <v>1078</v>
      </c>
      <c r="D103" t="s">
        <v>379</v>
      </c>
      <c r="F103" t="s">
        <v>465</v>
      </c>
      <c r="G103" s="177">
        <v>44157</v>
      </c>
      <c r="H103" t="s">
        <v>457</v>
      </c>
      <c r="I103" t="s">
        <v>18171</v>
      </c>
      <c r="J103" t="s">
        <v>1079</v>
      </c>
      <c r="K103" t="s">
        <v>353</v>
      </c>
      <c r="L103" t="s">
        <v>361</v>
      </c>
      <c r="M103" s="29" t="str">
        <f>IF(O103 &lt;&gt; "", VLOOKUP(O103,'CLASSIFICAÇÃO - ÁREA DE ATUAÇÃO'!$A:$C,2,0),"")</f>
        <v>C</v>
      </c>
      <c r="N103" s="29" t="str">
        <f>IF(O103 &lt;&gt; "",VLOOKUP(O103,'CLASSIFICAÇÃO - ÁREA DE ATUAÇÃO'!$A:$C,3,0), "")</f>
        <v>REDE DE URGÊNCIA</v>
      </c>
      <c r="O103" t="str">
        <f>'Lotações convertidas'!B105</f>
        <v>CENTRO DE REFERÊNCIA EM SAÚDE MENTAL - ÁLCOOL E DROGAS PAMPULHA/NOROESTE</v>
      </c>
    </row>
    <row r="104" spans="1:15" x14ac:dyDescent="0.25">
      <c r="A104" t="s">
        <v>1080</v>
      </c>
      <c r="B104" t="s">
        <v>1081</v>
      </c>
      <c r="C104" t="s">
        <v>1082</v>
      </c>
      <c r="D104" t="s">
        <v>362</v>
      </c>
      <c r="E104" t="s">
        <v>362</v>
      </c>
      <c r="F104" t="s">
        <v>587</v>
      </c>
      <c r="G104" s="177">
        <v>44155</v>
      </c>
      <c r="H104" t="s">
        <v>352</v>
      </c>
      <c r="I104" t="s">
        <v>18168</v>
      </c>
      <c r="J104" t="s">
        <v>1083</v>
      </c>
      <c r="K104" t="s">
        <v>353</v>
      </c>
      <c r="L104" t="s">
        <v>382</v>
      </c>
      <c r="M104" s="29" t="str">
        <f>IF(O104 &lt;&gt; "", VLOOKUP(O104,'CLASSIFICAÇÃO - ÁREA DE ATUAÇÃO'!$A:$C,2,0),"")</f>
        <v>B</v>
      </c>
      <c r="N104" s="29" t="str">
        <f>IF(O104 &lt;&gt; "",VLOOKUP(O104,'CLASSIFICAÇÃO - ÁREA DE ATUAÇÃO'!$A:$C,3,0), "")</f>
        <v>REDE COMPLEMENTAR</v>
      </c>
      <c r="O104" t="str">
        <f>'Lotações convertidas'!B106</f>
        <v>UNIDADE DE REFERENCIA SECUNDARIA SAUDADE</v>
      </c>
    </row>
    <row r="105" spans="1:15" x14ac:dyDescent="0.25">
      <c r="A105">
        <v>1260764</v>
      </c>
      <c r="B105" t="s">
        <v>1084</v>
      </c>
      <c r="C105" t="s">
        <v>1085</v>
      </c>
      <c r="D105" t="s">
        <v>368</v>
      </c>
      <c r="E105" t="s">
        <v>524</v>
      </c>
      <c r="F105" t="s">
        <v>695</v>
      </c>
      <c r="G105" s="177">
        <v>44155</v>
      </c>
      <c r="H105" t="s">
        <v>818</v>
      </c>
      <c r="I105" t="s">
        <v>18179</v>
      </c>
      <c r="J105" t="s">
        <v>1086</v>
      </c>
      <c r="K105" t="s">
        <v>353</v>
      </c>
      <c r="L105" t="s">
        <v>382</v>
      </c>
      <c r="M105" s="29" t="str">
        <f>IF(O105 &lt;&gt; "", VLOOKUP(O105,'CLASSIFICAÇÃO - ÁREA DE ATUAÇÃO'!$A:$C,2,0),"")</f>
        <v>A</v>
      </c>
      <c r="N105" s="29" t="str">
        <f>IF(O105 &lt;&gt; "",VLOOKUP(O105,'CLASSIFICAÇÃO - ÁREA DE ATUAÇÃO'!$A:$C,3,0), "")</f>
        <v>REDE COMPLEMENTAR</v>
      </c>
      <c r="O105" t="str">
        <f>'Lotações convertidas'!B107</f>
        <v>LABORATORIO REGIONAL LESTE/NORDESTE</v>
      </c>
    </row>
    <row r="106" spans="1:15" x14ac:dyDescent="0.25">
      <c r="A106">
        <v>1260780</v>
      </c>
      <c r="B106" t="s">
        <v>1087</v>
      </c>
      <c r="C106" t="s">
        <v>1088</v>
      </c>
      <c r="D106" t="s">
        <v>368</v>
      </c>
      <c r="E106" t="s">
        <v>369</v>
      </c>
      <c r="F106" t="s">
        <v>18623</v>
      </c>
      <c r="G106" s="177">
        <v>44156</v>
      </c>
      <c r="H106" t="s">
        <v>425</v>
      </c>
      <c r="I106" t="s">
        <v>18168</v>
      </c>
      <c r="J106" t="s">
        <v>1089</v>
      </c>
      <c r="K106" t="s">
        <v>353</v>
      </c>
      <c r="L106" t="s">
        <v>374</v>
      </c>
      <c r="M106" s="29" t="str">
        <f>IF(O106 &lt;&gt; "", VLOOKUP(O106,'CLASSIFICAÇÃO - ÁREA DE ATUAÇÃO'!$A:$C,2,0),"")</f>
        <v>C</v>
      </c>
      <c r="N106" s="29" t="str">
        <f>IF(O106 &lt;&gt; "",VLOOKUP(O106,'CLASSIFICAÇÃO - ÁREA DE ATUAÇÃO'!$A:$C,3,0), "")</f>
        <v>REDE DE URGÊNCIA</v>
      </c>
      <c r="O106" t="str">
        <f>'Lotações convertidas'!B108</f>
        <v>UNIDADE DE PRONTO ATENDIMENTO NORDESTE</v>
      </c>
    </row>
    <row r="107" spans="1:15" x14ac:dyDescent="0.25">
      <c r="A107">
        <v>1260799</v>
      </c>
      <c r="B107" t="s">
        <v>1090</v>
      </c>
      <c r="C107" t="s">
        <v>1091</v>
      </c>
      <c r="D107" t="s">
        <v>429</v>
      </c>
      <c r="E107" t="s">
        <v>451</v>
      </c>
      <c r="F107" t="s">
        <v>561</v>
      </c>
      <c r="G107" s="177">
        <v>44156</v>
      </c>
      <c r="H107" t="s">
        <v>441</v>
      </c>
      <c r="I107" t="s">
        <v>18168</v>
      </c>
      <c r="J107" t="s">
        <v>1092</v>
      </c>
      <c r="K107" t="s">
        <v>353</v>
      </c>
      <c r="L107" t="s">
        <v>374</v>
      </c>
      <c r="M107" s="29" t="str">
        <f>IF(O107 &lt;&gt; "", VLOOKUP(O107,'CLASSIFICAÇÃO - ÁREA DE ATUAÇÃO'!$A:$C,2,0),"")</f>
        <v>C</v>
      </c>
      <c r="N107" s="29" t="str">
        <f>IF(O107 &lt;&gt; "",VLOOKUP(O107,'CLASSIFICAÇÃO - ÁREA DE ATUAÇÃO'!$A:$C,3,0), "")</f>
        <v>REDE DE URGÊNCIA</v>
      </c>
      <c r="O107" t="str">
        <f>'Lotações convertidas'!B109</f>
        <v>CENTRO DE REFERENCIA EM SAUDE MENTAL ALCOOL E DROGAS NORDESTE</v>
      </c>
    </row>
    <row r="108" spans="1:15" x14ac:dyDescent="0.25">
      <c r="A108">
        <v>1260845</v>
      </c>
      <c r="B108" t="s">
        <v>1094</v>
      </c>
      <c r="C108" t="s">
        <v>1095</v>
      </c>
      <c r="D108" t="s">
        <v>429</v>
      </c>
      <c r="E108" t="s">
        <v>451</v>
      </c>
      <c r="F108" t="s">
        <v>715</v>
      </c>
      <c r="G108" s="177">
        <v>44158</v>
      </c>
      <c r="H108" t="s">
        <v>441</v>
      </c>
      <c r="I108" t="s">
        <v>18168</v>
      </c>
      <c r="J108" t="s">
        <v>1096</v>
      </c>
      <c r="K108" t="s">
        <v>353</v>
      </c>
      <c r="L108" t="s">
        <v>374</v>
      </c>
      <c r="M108" s="29" t="str">
        <f>IF(O108 &lt;&gt; "", VLOOKUP(O108,'CLASSIFICAÇÃO - ÁREA DE ATUAÇÃO'!$A:$C,2,0),"")</f>
        <v>A</v>
      </c>
      <c r="N108" s="29" t="str">
        <f>IF(O108 &lt;&gt; "",VLOOKUP(O108,'CLASSIFICAÇÃO - ÁREA DE ATUAÇÃO'!$A:$C,3,0), "")</f>
        <v>REDE DE URGÊNCIA</v>
      </c>
      <c r="O108" t="str">
        <f>'Lotações convertidas'!B110</f>
        <v>CENTRO DE REFERENCIA EM SAUDE MENTAL INFANTIL NORDESTE</v>
      </c>
    </row>
    <row r="109" spans="1:15" x14ac:dyDescent="0.25">
      <c r="A109">
        <v>1260853</v>
      </c>
      <c r="B109" t="s">
        <v>1097</v>
      </c>
      <c r="C109" t="s">
        <v>1098</v>
      </c>
      <c r="D109" t="s">
        <v>379</v>
      </c>
      <c r="E109" t="s">
        <v>1099</v>
      </c>
      <c r="F109" t="s">
        <v>18625</v>
      </c>
      <c r="G109" s="177">
        <v>44158</v>
      </c>
      <c r="H109" t="s">
        <v>1101</v>
      </c>
      <c r="I109" t="s">
        <v>18171</v>
      </c>
      <c r="J109" t="s">
        <v>1102</v>
      </c>
      <c r="K109" t="s">
        <v>353</v>
      </c>
      <c r="L109" t="s">
        <v>397</v>
      </c>
      <c r="M109" s="29" t="str">
        <f>IF(O109 &lt;&gt; "", VLOOKUP(O109,'CLASSIFICAÇÃO - ÁREA DE ATUAÇÃO'!$A:$C,2,0),"")</f>
        <v>A</v>
      </c>
      <c r="N109" s="29" t="str">
        <f>IF(O109 &lt;&gt; "",VLOOKUP(O109,'CLASSIFICAÇÃO - ÁREA DE ATUAÇÃO'!$A:$C,3,0), "")</f>
        <v>REDE COMPLEMENTAR</v>
      </c>
      <c r="O109" t="str">
        <f>'Lotações convertidas'!B111</f>
        <v>CENTRO DE ESPECIALIDADES MEDICAS OESTE</v>
      </c>
    </row>
    <row r="110" spans="1:15" x14ac:dyDescent="0.25">
      <c r="A110" t="s">
        <v>1103</v>
      </c>
      <c r="B110" t="s">
        <v>1104</v>
      </c>
      <c r="C110" t="s">
        <v>1105</v>
      </c>
      <c r="D110" t="s">
        <v>368</v>
      </c>
      <c r="E110" t="s">
        <v>369</v>
      </c>
      <c r="F110" t="s">
        <v>1106</v>
      </c>
      <c r="G110" s="177">
        <v>44158</v>
      </c>
      <c r="H110" t="s">
        <v>384</v>
      </c>
      <c r="I110" t="s">
        <v>18168</v>
      </c>
      <c r="J110" t="s">
        <v>1107</v>
      </c>
      <c r="K110" t="s">
        <v>353</v>
      </c>
      <c r="L110" t="s">
        <v>354</v>
      </c>
      <c r="M110" s="29" t="str">
        <f>IF(O110 &lt;&gt; "", VLOOKUP(O110,'CLASSIFICAÇÃO - ÁREA DE ATUAÇÃO'!$A:$C,2,0),"")</f>
        <v>C</v>
      </c>
      <c r="N110" s="29" t="str">
        <f>IF(O110 &lt;&gt; "",VLOOKUP(O110,'CLASSIFICAÇÃO - ÁREA DE ATUAÇÃO'!$A:$C,3,0), "")</f>
        <v>ATENÇÃO PRIMÁRIA</v>
      </c>
      <c r="O110" t="str">
        <f>'Lotações convertidas'!B112</f>
        <v>CENTRO DE SAÚDE GLÓRIA</v>
      </c>
    </row>
    <row r="111" spans="1:15" x14ac:dyDescent="0.25">
      <c r="A111">
        <v>1260888</v>
      </c>
      <c r="B111" t="s">
        <v>1108</v>
      </c>
      <c r="C111" t="s">
        <v>1109</v>
      </c>
      <c r="D111" t="s">
        <v>368</v>
      </c>
      <c r="E111" t="s">
        <v>369</v>
      </c>
      <c r="F111" t="s">
        <v>626</v>
      </c>
      <c r="G111" s="177">
        <v>44158</v>
      </c>
      <c r="H111" t="s">
        <v>364</v>
      </c>
      <c r="I111" t="s">
        <v>18168</v>
      </c>
      <c r="J111" t="s">
        <v>1110</v>
      </c>
      <c r="K111" t="s">
        <v>353</v>
      </c>
      <c r="L111" t="s">
        <v>365</v>
      </c>
      <c r="M111" s="29" t="str">
        <f>IF(O111 &lt;&gt; "", VLOOKUP(O111,'CLASSIFICAÇÃO - ÁREA DE ATUAÇÃO'!$A:$C,2,0),"")</f>
        <v>C</v>
      </c>
      <c r="N111" s="29" t="str">
        <f>IF(O111 &lt;&gt; "",VLOOKUP(O111,'CLASSIFICAÇÃO - ÁREA DE ATUAÇÃO'!$A:$C,3,0), "")</f>
        <v>ATENÇÃO PRIMÁRIA</v>
      </c>
      <c r="O111" t="str">
        <f>'Lotações convertidas'!B113</f>
        <v>CENTRO DE SAÚDE JARDIM GUANABARA</v>
      </c>
    </row>
    <row r="112" spans="1:15" x14ac:dyDescent="0.25">
      <c r="A112">
        <v>1260926</v>
      </c>
      <c r="B112" t="s">
        <v>1111</v>
      </c>
      <c r="C112" t="s">
        <v>1112</v>
      </c>
      <c r="D112" t="s">
        <v>429</v>
      </c>
      <c r="E112" t="s">
        <v>493</v>
      </c>
      <c r="F112" t="s">
        <v>730</v>
      </c>
      <c r="G112" s="177">
        <v>44158</v>
      </c>
      <c r="H112" t="s">
        <v>384</v>
      </c>
      <c r="I112" t="s">
        <v>18179</v>
      </c>
      <c r="J112" t="s">
        <v>1113</v>
      </c>
      <c r="K112" t="s">
        <v>353</v>
      </c>
      <c r="L112" t="s">
        <v>365</v>
      </c>
      <c r="M112" s="29" t="str">
        <f>IF(O112 &lt;&gt; "", VLOOKUP(O112,'CLASSIFICAÇÃO - ÁREA DE ATUAÇÃO'!$A:$C,2,0),"")</f>
        <v>B</v>
      </c>
      <c r="N112" s="29" t="str">
        <f>IF(O112 &lt;&gt; "",VLOOKUP(O112,'CLASSIFICAÇÃO - ÁREA DE ATUAÇÃO'!$A:$C,3,0), "")</f>
        <v>REDE COMPLEMENTAR</v>
      </c>
      <c r="O112" t="str">
        <f>'Lotações convertidas'!B114</f>
        <v>LABORATORIO DE ZOONOSES</v>
      </c>
    </row>
    <row r="113" spans="1:15" x14ac:dyDescent="0.25">
      <c r="A113">
        <v>1260985</v>
      </c>
      <c r="B113" t="s">
        <v>1114</v>
      </c>
      <c r="C113" t="s">
        <v>1115</v>
      </c>
      <c r="D113" t="s">
        <v>368</v>
      </c>
      <c r="E113" t="s">
        <v>369</v>
      </c>
      <c r="F113" t="s">
        <v>416</v>
      </c>
      <c r="G113" s="177">
        <v>44158</v>
      </c>
      <c r="H113" t="s">
        <v>364</v>
      </c>
      <c r="I113" t="s">
        <v>18168</v>
      </c>
      <c r="J113" t="s">
        <v>1116</v>
      </c>
      <c r="K113" t="s">
        <v>353</v>
      </c>
      <c r="L113" t="s">
        <v>361</v>
      </c>
      <c r="M113" s="29" t="str">
        <f>IF(O113 &lt;&gt; "", VLOOKUP(O113,'CLASSIFICAÇÃO - ÁREA DE ATUAÇÃO'!$A:$C,2,0),"")</f>
        <v>D</v>
      </c>
      <c r="N113" s="29" t="str">
        <f>IF(O113 &lt;&gt; "",VLOOKUP(O113,'CLASSIFICAÇÃO - ÁREA DE ATUAÇÃO'!$A:$C,3,0), "")</f>
        <v>ATENÇÃO PRIMÁRIA</v>
      </c>
      <c r="O113" t="str">
        <f>'Lotações convertidas'!B115</f>
        <v>CENTRO DE SAÚDE SÃO JOSÉ</v>
      </c>
    </row>
    <row r="114" spans="1:15" x14ac:dyDescent="0.25">
      <c r="A114">
        <v>1261019</v>
      </c>
      <c r="B114" t="s">
        <v>1117</v>
      </c>
      <c r="C114" t="s">
        <v>1118</v>
      </c>
      <c r="D114" t="s">
        <v>368</v>
      </c>
      <c r="E114" t="s">
        <v>369</v>
      </c>
      <c r="F114" t="s">
        <v>18623</v>
      </c>
      <c r="G114" s="177">
        <v>44158</v>
      </c>
      <c r="H114" t="s">
        <v>441</v>
      </c>
      <c r="I114" t="s">
        <v>18168</v>
      </c>
      <c r="J114" t="s">
        <v>1119</v>
      </c>
      <c r="K114" t="s">
        <v>353</v>
      </c>
      <c r="L114" t="s">
        <v>374</v>
      </c>
      <c r="M114" s="29" t="str">
        <f>IF(O114 &lt;&gt; "", VLOOKUP(O114,'CLASSIFICAÇÃO - ÁREA DE ATUAÇÃO'!$A:$C,2,0),"")</f>
        <v>C</v>
      </c>
      <c r="N114" s="29" t="str">
        <f>IF(O114 &lt;&gt; "",VLOOKUP(O114,'CLASSIFICAÇÃO - ÁREA DE ATUAÇÃO'!$A:$C,3,0), "")</f>
        <v>REDE DE URGÊNCIA</v>
      </c>
      <c r="O114" t="str">
        <f>'Lotações convertidas'!B116</f>
        <v>UNIDADE DE PRONTO ATENDIMENTO NORDESTE</v>
      </c>
    </row>
    <row r="115" spans="1:15" x14ac:dyDescent="0.25">
      <c r="A115">
        <v>1261043</v>
      </c>
      <c r="B115" t="s">
        <v>1120</v>
      </c>
      <c r="C115" t="s">
        <v>1121</v>
      </c>
      <c r="D115" t="s">
        <v>379</v>
      </c>
      <c r="F115" t="s">
        <v>18611</v>
      </c>
      <c r="G115" s="177">
        <v>44158</v>
      </c>
      <c r="H115" t="s">
        <v>466</v>
      </c>
      <c r="I115" t="s">
        <v>18171</v>
      </c>
      <c r="J115" t="s">
        <v>1122</v>
      </c>
      <c r="K115" t="s">
        <v>353</v>
      </c>
      <c r="L115" t="s">
        <v>397</v>
      </c>
      <c r="M115" s="29" t="str">
        <f>IF(O115 &lt;&gt; "", VLOOKUP(O115,'CLASSIFICAÇÃO - ÁREA DE ATUAÇÃO'!$A:$C,2,0),"")</f>
        <v>C</v>
      </c>
      <c r="N115" s="29" t="str">
        <f>IF(O115 &lt;&gt; "",VLOOKUP(O115,'CLASSIFICAÇÃO - ÁREA DE ATUAÇÃO'!$A:$C,3,0), "")</f>
        <v>REDE DE URGÊNCIA</v>
      </c>
      <c r="O115" t="str">
        <f>'Lotações convertidas'!B117</f>
        <v>UNIDADE DE PRONTO ATENDIMENTO OESTE</v>
      </c>
    </row>
    <row r="116" spans="1:15" x14ac:dyDescent="0.25">
      <c r="A116">
        <v>1261078</v>
      </c>
      <c r="B116" t="s">
        <v>1127</v>
      </c>
      <c r="C116" t="s">
        <v>1128</v>
      </c>
      <c r="D116" t="s">
        <v>349</v>
      </c>
      <c r="E116" t="s">
        <v>674</v>
      </c>
      <c r="F116" t="s">
        <v>1129</v>
      </c>
      <c r="G116" s="177">
        <v>44158</v>
      </c>
      <c r="H116" t="s">
        <v>364</v>
      </c>
      <c r="I116" t="s">
        <v>18178</v>
      </c>
      <c r="J116" t="s">
        <v>1130</v>
      </c>
      <c r="K116" t="s">
        <v>353</v>
      </c>
      <c r="L116" t="s">
        <v>365</v>
      </c>
      <c r="M116" s="29" t="str">
        <f>IF(O116 &lt;&gt; "", VLOOKUP(O116,'CLASSIFICAÇÃO - ÁREA DE ATUAÇÃO'!$A:$C,2,0),"")</f>
        <v>B</v>
      </c>
      <c r="N116" s="29" t="str">
        <f>IF(O116 &lt;&gt; "",VLOOKUP(O116,'CLASSIFICAÇÃO - ÁREA DE ATUAÇÃO'!$A:$C,3,0), "")</f>
        <v>REDE COMPLEMENTAR</v>
      </c>
      <c r="O116" t="str">
        <f>'Lotações convertidas'!B118</f>
        <v>CENTRO DE CONTROLE DE ZOONOSES</v>
      </c>
    </row>
    <row r="117" spans="1:15" x14ac:dyDescent="0.25">
      <c r="A117">
        <v>1261094</v>
      </c>
      <c r="B117" t="s">
        <v>1131</v>
      </c>
      <c r="C117" t="s">
        <v>1132</v>
      </c>
      <c r="D117" t="s">
        <v>379</v>
      </c>
      <c r="F117" t="s">
        <v>424</v>
      </c>
      <c r="G117" s="177">
        <v>44156</v>
      </c>
      <c r="H117" t="s">
        <v>466</v>
      </c>
      <c r="I117" t="s">
        <v>18171</v>
      </c>
      <c r="J117" t="s">
        <v>1133</v>
      </c>
      <c r="K117" t="s">
        <v>353</v>
      </c>
      <c r="L117" t="s">
        <v>427</v>
      </c>
      <c r="M117" s="29" t="str">
        <f>IF(O117 &lt;&gt; "", VLOOKUP(O117,'CLASSIFICAÇÃO - ÁREA DE ATUAÇÃO'!$A:$C,2,0),"")</f>
        <v>D</v>
      </c>
      <c r="N117" s="29" t="str">
        <f>IF(O117 &lt;&gt; "",VLOOKUP(O117,'CLASSIFICAÇÃO - ÁREA DE ATUAÇÃO'!$A:$C,3,0), "")</f>
        <v>REDE DE URGÊNCIA</v>
      </c>
      <c r="O117" t="str">
        <f>'Lotações convertidas'!B119</f>
        <v>SERVIÇO DE ATENDIMENTO MÓVEL DE URGÊNCIA E TRANSPORTE EM SAÚDE</v>
      </c>
    </row>
    <row r="118" spans="1:15" x14ac:dyDescent="0.25">
      <c r="A118">
        <v>1261124</v>
      </c>
      <c r="B118" t="s">
        <v>1134</v>
      </c>
      <c r="C118" t="s">
        <v>1135</v>
      </c>
      <c r="D118" t="s">
        <v>368</v>
      </c>
      <c r="E118" t="s">
        <v>369</v>
      </c>
      <c r="F118" t="s">
        <v>391</v>
      </c>
      <c r="G118" s="177">
        <v>44159</v>
      </c>
      <c r="H118" t="s">
        <v>417</v>
      </c>
      <c r="I118" t="s">
        <v>18168</v>
      </c>
      <c r="J118" t="s">
        <v>1136</v>
      </c>
      <c r="K118" t="s">
        <v>353</v>
      </c>
      <c r="L118" t="s">
        <v>361</v>
      </c>
      <c r="M118" s="29" t="str">
        <f>IF(O118 &lt;&gt; "", VLOOKUP(O118,'CLASSIFICAÇÃO - ÁREA DE ATUAÇÃO'!$A:$C,2,0),"")</f>
        <v>C</v>
      </c>
      <c r="N118" s="29" t="str">
        <f>IF(O118 &lt;&gt; "",VLOOKUP(O118,'CLASSIFICAÇÃO - ÁREA DE ATUAÇÃO'!$A:$C,3,0), "")</f>
        <v>ATENÇÃO PRIMÁRIA</v>
      </c>
      <c r="O118" t="str">
        <f>'Lotações convertidas'!B120</f>
        <v>CENTRO DE SAÚDE SANTA TEREZINHA</v>
      </c>
    </row>
    <row r="119" spans="1:15" x14ac:dyDescent="0.25">
      <c r="A119">
        <v>1261132</v>
      </c>
      <c r="B119" t="s">
        <v>1137</v>
      </c>
      <c r="C119" t="s">
        <v>1138</v>
      </c>
      <c r="D119" t="s">
        <v>368</v>
      </c>
      <c r="E119" t="s">
        <v>369</v>
      </c>
      <c r="F119" t="s">
        <v>1139</v>
      </c>
      <c r="G119" s="177">
        <v>44159</v>
      </c>
      <c r="H119" t="s">
        <v>384</v>
      </c>
      <c r="I119" t="s">
        <v>18168</v>
      </c>
      <c r="J119" t="s">
        <v>1140</v>
      </c>
      <c r="K119" t="s">
        <v>353</v>
      </c>
      <c r="L119" t="s">
        <v>406</v>
      </c>
      <c r="M119" s="29" t="str">
        <f>IF(O119 &lt;&gt; "", VLOOKUP(O119,'CLASSIFICAÇÃO - ÁREA DE ATUAÇÃO'!$A:$C,2,0),"")</f>
        <v>D</v>
      </c>
      <c r="N119" s="29" t="str">
        <f>IF(O119 &lt;&gt; "",VLOOKUP(O119,'CLASSIFICAÇÃO - ÁREA DE ATUAÇÃO'!$A:$C,3,0), "")</f>
        <v>ATENÇÃO PRIMÁRIA</v>
      </c>
      <c r="O119" t="str">
        <f>'Lotações convertidas'!B121</f>
        <v>CENTRO DE SAÚDE SANTA CECÍLIA</v>
      </c>
    </row>
    <row r="120" spans="1:15" x14ac:dyDescent="0.25">
      <c r="A120">
        <v>1261159</v>
      </c>
      <c r="B120" t="s">
        <v>1141</v>
      </c>
      <c r="C120" t="s">
        <v>1142</v>
      </c>
      <c r="D120" t="s">
        <v>368</v>
      </c>
      <c r="E120" t="s">
        <v>524</v>
      </c>
      <c r="F120" t="s">
        <v>93</v>
      </c>
      <c r="G120" s="177">
        <v>44159</v>
      </c>
      <c r="H120" t="s">
        <v>508</v>
      </c>
      <c r="I120" t="s">
        <v>18179</v>
      </c>
      <c r="J120" t="s">
        <v>1143</v>
      </c>
      <c r="K120" t="s">
        <v>353</v>
      </c>
      <c r="L120" t="s">
        <v>354</v>
      </c>
      <c r="M120" s="29" t="str">
        <f>IF(O120 &lt;&gt; "", VLOOKUP(O120,'CLASSIFICAÇÃO - ÁREA DE ATUAÇÃO'!$A:$C,2,0),"")</f>
        <v>A</v>
      </c>
      <c r="N120" s="29" t="str">
        <f>IF(O120 &lt;&gt; "",VLOOKUP(O120,'CLASSIFICAÇÃO - ÁREA DE ATUAÇÃO'!$A:$C,3,0), "")</f>
        <v>REDE COMPLEMENTAR</v>
      </c>
      <c r="O120" t="str">
        <f>'Lotações convertidas'!B122</f>
        <v>LABORATORIO MUNICIPAL DE REFERENCIA DE ANALISES CLINICAS E CITOPATOLOGIA</v>
      </c>
    </row>
    <row r="121" spans="1:15" x14ac:dyDescent="0.25">
      <c r="A121">
        <v>1261167</v>
      </c>
      <c r="B121" t="s">
        <v>1144</v>
      </c>
      <c r="C121" t="s">
        <v>1145</v>
      </c>
      <c r="D121" t="s">
        <v>368</v>
      </c>
      <c r="E121" t="s">
        <v>369</v>
      </c>
      <c r="F121" t="s">
        <v>370</v>
      </c>
      <c r="G121" s="177">
        <v>44159</v>
      </c>
      <c r="H121" t="s">
        <v>417</v>
      </c>
      <c r="I121" t="s">
        <v>18168</v>
      </c>
      <c r="J121" t="s">
        <v>1146</v>
      </c>
      <c r="K121" t="s">
        <v>353</v>
      </c>
      <c r="L121" t="s">
        <v>372</v>
      </c>
      <c r="M121" s="29" t="str">
        <f>IF(O121 &lt;&gt; "", VLOOKUP(O121,'CLASSIFICAÇÃO - ÁREA DE ATUAÇÃO'!$A:$C,2,0),"")</f>
        <v>D</v>
      </c>
      <c r="N121" s="29" t="str">
        <f>IF(O121 &lt;&gt; "",VLOOKUP(O121,'CLASSIFICAÇÃO - ÁREA DE ATUAÇÃO'!$A:$C,3,0), "")</f>
        <v>ATENÇÃO PRIMÁRIA</v>
      </c>
      <c r="O121" t="str">
        <f>'Lotações convertidas'!B123</f>
        <v>CENTRO DE SAÚDE PARAÚNA</v>
      </c>
    </row>
    <row r="122" spans="1:15" x14ac:dyDescent="0.25">
      <c r="A122">
        <v>1261256</v>
      </c>
      <c r="B122" t="s">
        <v>1147</v>
      </c>
      <c r="C122" t="s">
        <v>1148</v>
      </c>
      <c r="D122" t="s">
        <v>368</v>
      </c>
      <c r="E122" t="s">
        <v>369</v>
      </c>
      <c r="F122" t="s">
        <v>465</v>
      </c>
      <c r="G122" s="177">
        <v>44162</v>
      </c>
      <c r="H122" t="s">
        <v>425</v>
      </c>
      <c r="I122" t="s">
        <v>18168</v>
      </c>
      <c r="J122" t="s">
        <v>1149</v>
      </c>
      <c r="K122" t="s">
        <v>353</v>
      </c>
      <c r="L122" t="s">
        <v>361</v>
      </c>
      <c r="M122" s="29" t="str">
        <f>IF(O122 &lt;&gt; "", VLOOKUP(O122,'CLASSIFICAÇÃO - ÁREA DE ATUAÇÃO'!$A:$C,2,0),"")</f>
        <v>C</v>
      </c>
      <c r="N122" s="29" t="str">
        <f>IF(O122 &lt;&gt; "",VLOOKUP(O122,'CLASSIFICAÇÃO - ÁREA DE ATUAÇÃO'!$A:$C,3,0), "")</f>
        <v>REDE DE URGÊNCIA</v>
      </c>
      <c r="O122" t="str">
        <f>'Lotações convertidas'!B124</f>
        <v>CENTRO DE REFERÊNCIA EM SAÚDE MENTAL - ÁLCOOL E DROGAS PAMPULHA/NOROESTE</v>
      </c>
    </row>
    <row r="123" spans="1:15" x14ac:dyDescent="0.25">
      <c r="A123">
        <v>1261310</v>
      </c>
      <c r="B123" t="s">
        <v>1150</v>
      </c>
      <c r="C123" t="s">
        <v>1151</v>
      </c>
      <c r="D123" t="s">
        <v>368</v>
      </c>
      <c r="E123" t="s">
        <v>369</v>
      </c>
      <c r="F123" t="s">
        <v>18613</v>
      </c>
      <c r="G123" s="177">
        <v>44160</v>
      </c>
      <c r="H123" t="s">
        <v>384</v>
      </c>
      <c r="I123" t="s">
        <v>18168</v>
      </c>
      <c r="J123" t="s">
        <v>1152</v>
      </c>
      <c r="K123" t="s">
        <v>353</v>
      </c>
      <c r="L123" t="s">
        <v>382</v>
      </c>
      <c r="M123" s="29" t="str">
        <f>IF(O123 &lt;&gt; "", VLOOKUP(O123,'CLASSIFICAÇÃO - ÁREA DE ATUAÇÃO'!$A:$C,2,0),"")</f>
        <v>C</v>
      </c>
      <c r="N123" s="29" t="str">
        <f>IF(O123 &lt;&gt; "",VLOOKUP(O123,'CLASSIFICAÇÃO - ÁREA DE ATUAÇÃO'!$A:$C,3,0), "")</f>
        <v>REDE DE URGÊNCIA</v>
      </c>
      <c r="O123" t="str">
        <f>'Lotações convertidas'!B125</f>
        <v>UNIDADE DE PRONTO ATENDIMENTO LESTE</v>
      </c>
    </row>
    <row r="124" spans="1:15" x14ac:dyDescent="0.25">
      <c r="A124">
        <v>1261329</v>
      </c>
      <c r="B124" t="s">
        <v>1153</v>
      </c>
      <c r="C124" t="s">
        <v>1154</v>
      </c>
      <c r="D124" t="s">
        <v>368</v>
      </c>
      <c r="E124" t="s">
        <v>369</v>
      </c>
      <c r="F124" t="s">
        <v>1155</v>
      </c>
      <c r="G124" s="177">
        <v>44160</v>
      </c>
      <c r="H124" t="s">
        <v>417</v>
      </c>
      <c r="I124" t="s">
        <v>18168</v>
      </c>
      <c r="J124" t="s">
        <v>1156</v>
      </c>
      <c r="K124" t="s">
        <v>353</v>
      </c>
      <c r="L124" t="s">
        <v>382</v>
      </c>
      <c r="M124" s="29" t="str">
        <f>IF(O124 &lt;&gt; "", VLOOKUP(O124,'CLASSIFICAÇÃO - ÁREA DE ATUAÇÃO'!$A:$C,2,0),"")</f>
        <v>A</v>
      </c>
      <c r="N124" s="29" t="str">
        <f>IF(O124 &lt;&gt; "",VLOOKUP(O124,'CLASSIFICAÇÃO - ÁREA DE ATUAÇÃO'!$A:$C,3,0), "")</f>
        <v>ATENÇÃO PRIMÁRIA</v>
      </c>
      <c r="O124" t="str">
        <f>'Lotações convertidas'!B126</f>
        <v>CENTRO DE SAÚDE SÃO GERALDO</v>
      </c>
    </row>
    <row r="125" spans="1:15" x14ac:dyDescent="0.25">
      <c r="A125">
        <v>1261337</v>
      </c>
      <c r="B125" t="s">
        <v>1157</v>
      </c>
      <c r="C125" t="s">
        <v>1158</v>
      </c>
      <c r="D125" t="s">
        <v>368</v>
      </c>
      <c r="E125" t="s">
        <v>369</v>
      </c>
      <c r="F125" t="s">
        <v>465</v>
      </c>
      <c r="G125" s="177">
        <v>44161</v>
      </c>
      <c r="H125" t="s">
        <v>441</v>
      </c>
      <c r="I125" t="s">
        <v>18168</v>
      </c>
      <c r="J125" t="s">
        <v>1159</v>
      </c>
      <c r="K125" t="s">
        <v>353</v>
      </c>
      <c r="L125" t="s">
        <v>361</v>
      </c>
      <c r="M125" s="29" t="str">
        <f>IF(O125 &lt;&gt; "", VLOOKUP(O125,'CLASSIFICAÇÃO - ÁREA DE ATUAÇÃO'!$A:$C,2,0),"")</f>
        <v>C</v>
      </c>
      <c r="N125" s="29" t="str">
        <f>IF(O125 &lt;&gt; "",VLOOKUP(O125,'CLASSIFICAÇÃO - ÁREA DE ATUAÇÃO'!$A:$C,3,0), "")</f>
        <v>REDE DE URGÊNCIA</v>
      </c>
      <c r="O125" t="str">
        <f>'Lotações convertidas'!B127</f>
        <v>CENTRO DE REFERÊNCIA EM SAÚDE MENTAL - ÁLCOOL E DROGAS PAMPULHA/NOROESTE</v>
      </c>
    </row>
    <row r="126" spans="1:15" x14ac:dyDescent="0.25">
      <c r="A126">
        <v>1261868</v>
      </c>
      <c r="B126" t="s">
        <v>1160</v>
      </c>
      <c r="C126" t="s">
        <v>1161</v>
      </c>
      <c r="D126" t="s">
        <v>368</v>
      </c>
      <c r="E126" t="s">
        <v>369</v>
      </c>
      <c r="F126" t="s">
        <v>18615</v>
      </c>
      <c r="G126" s="177">
        <v>44162</v>
      </c>
      <c r="H126" t="s">
        <v>425</v>
      </c>
      <c r="I126" t="s">
        <v>18168</v>
      </c>
      <c r="J126" t="s">
        <v>1162</v>
      </c>
      <c r="K126" t="s">
        <v>353</v>
      </c>
      <c r="L126" t="s">
        <v>365</v>
      </c>
      <c r="M126" s="29" t="str">
        <f>IF(O126 &lt;&gt; "", VLOOKUP(O126,'CLASSIFICAÇÃO - ÁREA DE ATUAÇÃO'!$A:$C,2,0),"")</f>
        <v>D</v>
      </c>
      <c r="N126" s="29" t="str">
        <f>IF(O126 &lt;&gt; "",VLOOKUP(O126,'CLASSIFICAÇÃO - ÁREA DE ATUAÇÃO'!$A:$C,3,0), "")</f>
        <v>REDE DE URGÊNCIA</v>
      </c>
      <c r="O126" t="str">
        <f>'Lotações convertidas'!B128</f>
        <v>UNIDADE DE PRONTO ATENDIMENTO NORTE</v>
      </c>
    </row>
    <row r="127" spans="1:15" x14ac:dyDescent="0.25">
      <c r="A127">
        <v>1261892</v>
      </c>
      <c r="B127" t="s">
        <v>1163</v>
      </c>
      <c r="C127" t="s">
        <v>1164</v>
      </c>
      <c r="D127" t="s">
        <v>368</v>
      </c>
      <c r="E127" t="s">
        <v>369</v>
      </c>
      <c r="F127" t="s">
        <v>18616</v>
      </c>
      <c r="G127" s="177">
        <v>44162</v>
      </c>
      <c r="H127" t="s">
        <v>441</v>
      </c>
      <c r="I127" t="s">
        <v>18168</v>
      </c>
      <c r="J127" t="s">
        <v>1165</v>
      </c>
      <c r="K127" t="s">
        <v>353</v>
      </c>
      <c r="L127" t="s">
        <v>361</v>
      </c>
      <c r="M127" s="29" t="str">
        <f>IF(O127 &lt;&gt; "", VLOOKUP(O127,'CLASSIFICAÇÃO - ÁREA DE ATUAÇÃO'!$A:$C,2,0),"")</f>
        <v>C</v>
      </c>
      <c r="N127" s="29" t="str">
        <f>IF(O127 &lt;&gt; "",VLOOKUP(O127,'CLASSIFICAÇÃO - ÁREA DE ATUAÇÃO'!$A:$C,3,0), "")</f>
        <v>REDE DE URGÊNCIA</v>
      </c>
      <c r="O127" t="str">
        <f>'Lotações convertidas'!B129</f>
        <v>UNIDADE DE PRONTO ATENDIMENTO PAMPULHA</v>
      </c>
    </row>
    <row r="128" spans="1:15" x14ac:dyDescent="0.25">
      <c r="A128">
        <v>1261949</v>
      </c>
      <c r="B128" t="s">
        <v>1166</v>
      </c>
      <c r="C128" t="s">
        <v>1167</v>
      </c>
      <c r="D128" t="s">
        <v>368</v>
      </c>
      <c r="E128" t="s">
        <v>369</v>
      </c>
      <c r="F128" t="s">
        <v>424</v>
      </c>
      <c r="G128" s="177">
        <v>44161</v>
      </c>
      <c r="H128" t="s">
        <v>425</v>
      </c>
      <c r="I128" t="s">
        <v>18168</v>
      </c>
      <c r="J128" t="s">
        <v>1168</v>
      </c>
      <c r="K128" t="s">
        <v>353</v>
      </c>
      <c r="L128" t="s">
        <v>427</v>
      </c>
      <c r="M128" s="29" t="str">
        <f>IF(O128 &lt;&gt; "", VLOOKUP(O128,'CLASSIFICAÇÃO - ÁREA DE ATUAÇÃO'!$A:$C,2,0),"")</f>
        <v>D</v>
      </c>
      <c r="N128" s="29" t="str">
        <f>IF(O128 &lt;&gt; "",VLOOKUP(O128,'CLASSIFICAÇÃO - ÁREA DE ATUAÇÃO'!$A:$C,3,0), "")</f>
        <v>REDE DE URGÊNCIA</v>
      </c>
      <c r="O128" t="str">
        <f>'Lotações convertidas'!B130</f>
        <v>SERVIÇO DE ATENDIMENTO MÓVEL DE URGÊNCIA E TRANSPORTE EM SAÚDE</v>
      </c>
    </row>
    <row r="129" spans="1:15" x14ac:dyDescent="0.25">
      <c r="A129">
        <v>1262090</v>
      </c>
      <c r="B129" t="s">
        <v>1172</v>
      </c>
      <c r="C129" t="s">
        <v>1173</v>
      </c>
      <c r="D129" t="s">
        <v>379</v>
      </c>
      <c r="E129" t="s">
        <v>620</v>
      </c>
      <c r="F129" t="s">
        <v>559</v>
      </c>
      <c r="G129" s="177">
        <v>44161</v>
      </c>
      <c r="H129" t="s">
        <v>1174</v>
      </c>
      <c r="I129" t="s">
        <v>18171</v>
      </c>
      <c r="J129" t="s">
        <v>1175</v>
      </c>
      <c r="K129" t="s">
        <v>353</v>
      </c>
      <c r="L129" t="s">
        <v>354</v>
      </c>
      <c r="M129" s="29" t="str">
        <f>IF(O129 &lt;&gt; "", VLOOKUP(O129,'CLASSIFICAÇÃO - ÁREA DE ATUAÇÃO'!$A:$C,2,0),"")</f>
        <v>A</v>
      </c>
      <c r="N129" s="29" t="str">
        <f>IF(O129 &lt;&gt; "",VLOOKUP(O129,'CLASSIFICAÇÃO - ÁREA DE ATUAÇÃO'!$A:$C,3,0), "")</f>
        <v>REDE DE URGÊNCIA</v>
      </c>
      <c r="O129" t="str">
        <f>'Lotações convertidas'!B131</f>
        <v>CENTRO DE REFERENCIA EM SAUDE MENTAL INFANTIL NOROESTE</v>
      </c>
    </row>
    <row r="130" spans="1:15" x14ac:dyDescent="0.25">
      <c r="A130">
        <v>1262155</v>
      </c>
      <c r="B130" t="s">
        <v>1179</v>
      </c>
      <c r="C130" t="s">
        <v>1180</v>
      </c>
      <c r="D130" t="s">
        <v>368</v>
      </c>
      <c r="E130" t="s">
        <v>369</v>
      </c>
      <c r="F130" t="s">
        <v>18611</v>
      </c>
      <c r="G130" s="177">
        <v>44163</v>
      </c>
      <c r="H130" t="s">
        <v>441</v>
      </c>
      <c r="I130" t="s">
        <v>18168</v>
      </c>
      <c r="J130" t="s">
        <v>1181</v>
      </c>
      <c r="K130" t="s">
        <v>353</v>
      </c>
      <c r="L130" t="s">
        <v>397</v>
      </c>
      <c r="M130" s="29" t="str">
        <f>IF(O130 &lt;&gt; "", VLOOKUP(O130,'CLASSIFICAÇÃO - ÁREA DE ATUAÇÃO'!$A:$C,2,0),"")</f>
        <v>C</v>
      </c>
      <c r="N130" s="29" t="str">
        <f>IF(O130 &lt;&gt; "",VLOOKUP(O130,'CLASSIFICAÇÃO - ÁREA DE ATUAÇÃO'!$A:$C,3,0), "")</f>
        <v>REDE DE URGÊNCIA</v>
      </c>
      <c r="O130" t="str">
        <f>'Lotações convertidas'!B132</f>
        <v>UNIDADE DE PRONTO ATENDIMENTO OESTE</v>
      </c>
    </row>
    <row r="131" spans="1:15" x14ac:dyDescent="0.25">
      <c r="A131">
        <v>1262163</v>
      </c>
      <c r="B131" t="s">
        <v>1182</v>
      </c>
      <c r="C131" t="s">
        <v>1183</v>
      </c>
      <c r="D131" t="s">
        <v>429</v>
      </c>
      <c r="E131" t="s">
        <v>451</v>
      </c>
      <c r="F131" t="s">
        <v>561</v>
      </c>
      <c r="G131" s="177">
        <v>44163</v>
      </c>
      <c r="H131" t="s">
        <v>441</v>
      </c>
      <c r="I131" t="s">
        <v>18168</v>
      </c>
      <c r="J131" t="s">
        <v>1184</v>
      </c>
      <c r="K131" t="s">
        <v>353</v>
      </c>
      <c r="L131" t="s">
        <v>374</v>
      </c>
      <c r="M131" s="29" t="str">
        <f>IF(O131 &lt;&gt; "", VLOOKUP(O131,'CLASSIFICAÇÃO - ÁREA DE ATUAÇÃO'!$A:$C,2,0),"")</f>
        <v>C</v>
      </c>
      <c r="N131" s="29" t="str">
        <f>IF(O131 &lt;&gt; "",VLOOKUP(O131,'CLASSIFICAÇÃO - ÁREA DE ATUAÇÃO'!$A:$C,3,0), "")</f>
        <v>REDE DE URGÊNCIA</v>
      </c>
      <c r="O131" t="str">
        <f>'Lotações convertidas'!B133</f>
        <v>CENTRO DE REFERENCIA EM SAUDE MENTAL ALCOOL E DROGAS NORDESTE</v>
      </c>
    </row>
    <row r="132" spans="1:15" x14ac:dyDescent="0.25">
      <c r="A132" t="s">
        <v>1185</v>
      </c>
      <c r="B132" t="s">
        <v>1186</v>
      </c>
      <c r="C132" t="s">
        <v>1187</v>
      </c>
      <c r="D132" t="s">
        <v>429</v>
      </c>
      <c r="E132" t="s">
        <v>430</v>
      </c>
      <c r="F132" t="s">
        <v>767</v>
      </c>
      <c r="G132" s="177">
        <v>44165</v>
      </c>
      <c r="H132" t="s">
        <v>384</v>
      </c>
      <c r="I132" t="s">
        <v>18175</v>
      </c>
      <c r="J132" t="s">
        <v>1188</v>
      </c>
      <c r="K132" t="s">
        <v>353</v>
      </c>
      <c r="L132" t="s">
        <v>411</v>
      </c>
      <c r="M132" s="29" t="str">
        <f>IF(O132 &lt;&gt; "", VLOOKUP(O132,'CLASSIFICAÇÃO - ÁREA DE ATUAÇÃO'!$A:$C,2,0),"")</f>
        <v>A</v>
      </c>
      <c r="N132" s="29" t="str">
        <f>IF(O132 &lt;&gt; "",VLOOKUP(O132,'CLASSIFICAÇÃO - ÁREA DE ATUAÇÃO'!$A:$C,3,0), "")</f>
        <v>REDE COMPLEMENTAR</v>
      </c>
      <c r="O132" t="str">
        <f>'Lotações convertidas'!B134</f>
        <v>CENTRO DE ESPECIALIDADES ODONTOLOGICAS CENTRO-SUL</v>
      </c>
    </row>
    <row r="133" spans="1:15" x14ac:dyDescent="0.25">
      <c r="A133">
        <v>1262198</v>
      </c>
      <c r="B133" t="s">
        <v>1189</v>
      </c>
      <c r="C133" t="s">
        <v>1190</v>
      </c>
      <c r="D133" t="s">
        <v>368</v>
      </c>
      <c r="E133" t="s">
        <v>369</v>
      </c>
      <c r="F133" t="s">
        <v>18611</v>
      </c>
      <c r="G133" s="177">
        <v>44163</v>
      </c>
      <c r="H133" t="s">
        <v>441</v>
      </c>
      <c r="I133" t="s">
        <v>18168</v>
      </c>
      <c r="J133" t="s">
        <v>1191</v>
      </c>
      <c r="K133" t="s">
        <v>353</v>
      </c>
      <c r="L133" t="s">
        <v>397</v>
      </c>
      <c r="M133" s="29" t="str">
        <f>IF(O133 &lt;&gt; "", VLOOKUP(O133,'CLASSIFICAÇÃO - ÁREA DE ATUAÇÃO'!$A:$C,2,0),"")</f>
        <v>C</v>
      </c>
      <c r="N133" s="29" t="str">
        <f>IF(O133 &lt;&gt; "",VLOOKUP(O133,'CLASSIFICAÇÃO - ÁREA DE ATUAÇÃO'!$A:$C,3,0), "")</f>
        <v>REDE DE URGÊNCIA</v>
      </c>
      <c r="O133" t="str">
        <f>'Lotações convertidas'!B135</f>
        <v>UNIDADE DE PRONTO ATENDIMENTO OESTE</v>
      </c>
    </row>
    <row r="134" spans="1:15" x14ac:dyDescent="0.25">
      <c r="A134">
        <v>1262244</v>
      </c>
      <c r="B134" t="s">
        <v>1192</v>
      </c>
      <c r="C134" t="s">
        <v>1193</v>
      </c>
      <c r="D134" t="s">
        <v>429</v>
      </c>
      <c r="E134" t="s">
        <v>430</v>
      </c>
      <c r="F134" t="s">
        <v>1194</v>
      </c>
      <c r="G134" s="177">
        <v>44162</v>
      </c>
      <c r="H134" t="s">
        <v>364</v>
      </c>
      <c r="I134" t="s">
        <v>18175</v>
      </c>
      <c r="J134" t="s">
        <v>1195</v>
      </c>
      <c r="K134" t="s">
        <v>353</v>
      </c>
      <c r="L134" t="s">
        <v>406</v>
      </c>
      <c r="M134" s="29" t="str">
        <f>IF(O134 &lt;&gt; "", VLOOKUP(O134,'CLASSIFICAÇÃO - ÁREA DE ATUAÇÃO'!$A:$C,2,0),"")</f>
        <v>C</v>
      </c>
      <c r="N134" s="29" t="str">
        <f>IF(O134 &lt;&gt; "",VLOOKUP(O134,'CLASSIFICAÇÃO - ÁREA DE ATUAÇÃO'!$A:$C,3,0), "")</f>
        <v>ATENÇÃO PRIMÁRIA</v>
      </c>
      <c r="O134" t="str">
        <f>'Lotações convertidas'!B136</f>
        <v>CENTRO DE SAÚDE MILIONÁRIOS</v>
      </c>
    </row>
    <row r="135" spans="1:15" x14ac:dyDescent="0.25">
      <c r="A135">
        <v>1262287</v>
      </c>
      <c r="B135" t="s">
        <v>1196</v>
      </c>
      <c r="C135" t="s">
        <v>1197</v>
      </c>
      <c r="D135" t="s">
        <v>362</v>
      </c>
      <c r="F135" t="s">
        <v>18626</v>
      </c>
      <c r="G135" s="177">
        <v>44166</v>
      </c>
      <c r="H135" t="s">
        <v>364</v>
      </c>
      <c r="I135" t="s">
        <v>18168</v>
      </c>
      <c r="J135" t="s">
        <v>1198</v>
      </c>
      <c r="K135" t="s">
        <v>353</v>
      </c>
      <c r="L135" t="s">
        <v>427</v>
      </c>
      <c r="M135" s="29" t="str">
        <f>IF(O135 &lt;&gt; "", VLOOKUP(O135,'CLASSIFICAÇÃO - ÁREA DE ATUAÇÃO'!$A:$C,2,0),"")</f>
        <v>A</v>
      </c>
      <c r="N135" s="29" t="str">
        <f>IF(O135 &lt;&gt; "",VLOOKUP(O135,'CLASSIFICAÇÃO - ÁREA DE ATUAÇÃO'!$A:$C,3,0), "")</f>
        <v>GESTÃO</v>
      </c>
      <c r="O135" t="str">
        <f>'Lotações convertidas'!B137</f>
        <v>DIRETORIA DE ASSISTENCIA A SAUDE</v>
      </c>
    </row>
    <row r="136" spans="1:15" x14ac:dyDescent="0.25">
      <c r="A136">
        <v>1262406</v>
      </c>
      <c r="B136" t="s">
        <v>1199</v>
      </c>
      <c r="C136" t="s">
        <v>1200</v>
      </c>
      <c r="D136" t="s">
        <v>429</v>
      </c>
      <c r="E136" t="s">
        <v>451</v>
      </c>
      <c r="F136" t="s">
        <v>381</v>
      </c>
      <c r="G136" s="177">
        <v>44165</v>
      </c>
      <c r="H136" t="s">
        <v>384</v>
      </c>
      <c r="I136" t="s">
        <v>18168</v>
      </c>
      <c r="J136" t="s">
        <v>1201</v>
      </c>
      <c r="K136" t="s">
        <v>353</v>
      </c>
      <c r="L136" t="s">
        <v>382</v>
      </c>
      <c r="M136" s="29" t="str">
        <f>IF(O136 &lt;&gt; "", VLOOKUP(O136,'CLASSIFICAÇÃO - ÁREA DE ATUAÇÃO'!$A:$C,2,0),"")</f>
        <v>A</v>
      </c>
      <c r="N136" s="29" t="str">
        <f>IF(O136 &lt;&gt; "",VLOOKUP(O136,'CLASSIFICAÇÃO - ÁREA DE ATUAÇÃO'!$A:$C,3,0), "")</f>
        <v>REDE COMPLEMENTAR</v>
      </c>
      <c r="O136" t="str">
        <f>'Lotações convertidas'!B138</f>
        <v>UNIDADE DE REFERENCIA SECUNDARIA SAGRADA FAMILIA</v>
      </c>
    </row>
    <row r="137" spans="1:15" x14ac:dyDescent="0.25">
      <c r="A137">
        <v>1262503</v>
      </c>
      <c r="B137" t="s">
        <v>1202</v>
      </c>
      <c r="C137" t="s">
        <v>1203</v>
      </c>
      <c r="D137" t="s">
        <v>368</v>
      </c>
      <c r="E137" t="s">
        <v>524</v>
      </c>
      <c r="F137" t="s">
        <v>18620</v>
      </c>
      <c r="G137" s="177">
        <v>44165</v>
      </c>
      <c r="H137" t="s">
        <v>425</v>
      </c>
      <c r="I137" t="s">
        <v>18179</v>
      </c>
      <c r="J137" t="s">
        <v>1204</v>
      </c>
      <c r="K137" t="s">
        <v>353</v>
      </c>
      <c r="L137" t="s">
        <v>372</v>
      </c>
      <c r="M137" s="29" t="str">
        <f>IF(O137 &lt;&gt; "", VLOOKUP(O137,'CLASSIFICAÇÃO - ÁREA DE ATUAÇÃO'!$A:$C,2,0),"")</f>
        <v>D</v>
      </c>
      <c r="N137" s="29" t="str">
        <f>IF(O137 &lt;&gt; "",VLOOKUP(O137,'CLASSIFICAÇÃO - ÁREA DE ATUAÇÃO'!$A:$C,3,0), "")</f>
        <v>REDE DE URGÊNCIA</v>
      </c>
      <c r="O137" t="str">
        <f>'Lotações convertidas'!B139</f>
        <v>UNIDADE DE PRONTO ATENDIMENTO VENDA NOVA</v>
      </c>
    </row>
    <row r="138" spans="1:15" x14ac:dyDescent="0.25">
      <c r="A138">
        <v>1262511</v>
      </c>
      <c r="B138" t="s">
        <v>1205</v>
      </c>
      <c r="C138" t="s">
        <v>1206</v>
      </c>
      <c r="D138" t="s">
        <v>368</v>
      </c>
      <c r="E138" t="s">
        <v>369</v>
      </c>
      <c r="F138" t="s">
        <v>424</v>
      </c>
      <c r="G138" s="177">
        <v>44165</v>
      </c>
      <c r="H138" t="s">
        <v>425</v>
      </c>
      <c r="I138" t="s">
        <v>18168</v>
      </c>
      <c r="J138" t="s">
        <v>1207</v>
      </c>
      <c r="K138" t="s">
        <v>353</v>
      </c>
      <c r="L138" t="s">
        <v>427</v>
      </c>
      <c r="M138" s="29" t="str">
        <f>IF(O138 &lt;&gt; "", VLOOKUP(O138,'CLASSIFICAÇÃO - ÁREA DE ATUAÇÃO'!$A:$C,2,0),"")</f>
        <v>D</v>
      </c>
      <c r="N138" s="29" t="str">
        <f>IF(O138 &lt;&gt; "",VLOOKUP(O138,'CLASSIFICAÇÃO - ÁREA DE ATUAÇÃO'!$A:$C,3,0), "")</f>
        <v>REDE DE URGÊNCIA</v>
      </c>
      <c r="O138" t="str">
        <f>'Lotações convertidas'!B140</f>
        <v>SERVIÇO DE ATENDIMENTO MÓVEL DE URGÊNCIA E TRANSPORTE EM SAÚDE</v>
      </c>
    </row>
    <row r="139" spans="1:15" x14ac:dyDescent="0.25">
      <c r="A139" t="s">
        <v>1208</v>
      </c>
      <c r="B139" t="s">
        <v>1209</v>
      </c>
      <c r="C139" t="s">
        <v>1210</v>
      </c>
      <c r="D139" t="s">
        <v>1211</v>
      </c>
      <c r="F139" t="s">
        <v>1212</v>
      </c>
      <c r="G139" s="177">
        <v>44165</v>
      </c>
      <c r="H139" t="s">
        <v>364</v>
      </c>
      <c r="I139" t="s">
        <v>495</v>
      </c>
      <c r="K139" t="s">
        <v>495</v>
      </c>
      <c r="L139" t="s">
        <v>354</v>
      </c>
      <c r="M139" s="29" t="str">
        <f>IF(O139 &lt;&gt; "", VLOOKUP(O139,'CLASSIFICAÇÃO - ÁREA DE ATUAÇÃO'!$A:$C,2,0),"")</f>
        <v>A</v>
      </c>
      <c r="N139" s="29" t="str">
        <f>IF(O139 &lt;&gt; "",VLOOKUP(O139,'CLASSIFICAÇÃO - ÁREA DE ATUAÇÃO'!$A:$C,3,0), "")</f>
        <v>GESTÃO</v>
      </c>
      <c r="O139" t="str">
        <f>'Lotações convertidas'!B141</f>
        <v>GERENCIA DE ZOONOSES NOROESTE</v>
      </c>
    </row>
    <row r="140" spans="1:15" x14ac:dyDescent="0.25">
      <c r="A140">
        <v>1262538</v>
      </c>
      <c r="B140" t="s">
        <v>1213</v>
      </c>
      <c r="C140" t="s">
        <v>1214</v>
      </c>
      <c r="D140" t="s">
        <v>429</v>
      </c>
      <c r="E140" t="s">
        <v>451</v>
      </c>
      <c r="F140" t="s">
        <v>589</v>
      </c>
      <c r="G140" s="177">
        <v>44165</v>
      </c>
      <c r="H140" t="s">
        <v>417</v>
      </c>
      <c r="I140" t="s">
        <v>18168</v>
      </c>
      <c r="J140" t="s">
        <v>1215</v>
      </c>
      <c r="K140" t="s">
        <v>353</v>
      </c>
      <c r="L140" t="s">
        <v>397</v>
      </c>
      <c r="M140" s="29" t="str">
        <f>IF(O140 &lt;&gt; "", VLOOKUP(O140,'CLASSIFICAÇÃO - ÁREA DE ATUAÇÃO'!$A:$C,2,0),"")</f>
        <v>A</v>
      </c>
      <c r="N140" s="29" t="str">
        <f>IF(O140 &lt;&gt; "",VLOOKUP(O140,'CLASSIFICAÇÃO - ÁREA DE ATUAÇÃO'!$A:$C,3,0), "")</f>
        <v>REDE COMPLEMENTAR</v>
      </c>
      <c r="O140" t="str">
        <f>'Lotações convertidas'!B142</f>
        <v>UNIDADE DE REFERENCIA SECUNDARIA CAMPOS SALES</v>
      </c>
    </row>
    <row r="141" spans="1:15" x14ac:dyDescent="0.25">
      <c r="A141">
        <v>1262562</v>
      </c>
      <c r="B141" t="s">
        <v>1216</v>
      </c>
      <c r="C141" t="s">
        <v>1217</v>
      </c>
      <c r="D141" t="s">
        <v>368</v>
      </c>
      <c r="E141" t="s">
        <v>369</v>
      </c>
      <c r="F141" t="s">
        <v>532</v>
      </c>
      <c r="G141" s="177">
        <v>44165</v>
      </c>
      <c r="H141" t="s">
        <v>417</v>
      </c>
      <c r="I141" t="s">
        <v>18168</v>
      </c>
      <c r="J141" t="s">
        <v>1218</v>
      </c>
      <c r="K141" t="s">
        <v>353</v>
      </c>
      <c r="L141" t="s">
        <v>354</v>
      </c>
      <c r="M141" s="29" t="str">
        <f>IF(O141 &lt;&gt; "", VLOOKUP(O141,'CLASSIFICAÇÃO - ÁREA DE ATUAÇÃO'!$A:$C,2,0),"")</f>
        <v>B</v>
      </c>
      <c r="N141" s="29" t="str">
        <f>IF(O141 &lt;&gt; "",VLOOKUP(O141,'CLASSIFICAÇÃO - ÁREA DE ATUAÇÃO'!$A:$C,3,0), "")</f>
        <v>ATENÇÃO PRIMÁRIA</v>
      </c>
      <c r="O141" t="str">
        <f>'Lotações convertidas'!B143</f>
        <v>CENTRO DE SAÚDE DOM BOSCO</v>
      </c>
    </row>
    <row r="142" spans="1:15" x14ac:dyDescent="0.25">
      <c r="A142">
        <v>1262570</v>
      </c>
      <c r="B142" t="s">
        <v>1219</v>
      </c>
      <c r="C142" t="s">
        <v>1220</v>
      </c>
      <c r="D142" t="s">
        <v>379</v>
      </c>
      <c r="F142" t="s">
        <v>18620</v>
      </c>
      <c r="G142" s="177">
        <v>44164</v>
      </c>
      <c r="H142" t="s">
        <v>482</v>
      </c>
      <c r="I142" t="s">
        <v>18171</v>
      </c>
      <c r="J142" t="s">
        <v>1221</v>
      </c>
      <c r="K142" t="s">
        <v>353</v>
      </c>
      <c r="L142" t="s">
        <v>372</v>
      </c>
      <c r="M142" s="29" t="str">
        <f>IF(O142 &lt;&gt; "", VLOOKUP(O142,'CLASSIFICAÇÃO - ÁREA DE ATUAÇÃO'!$A:$C,2,0),"")</f>
        <v>D</v>
      </c>
      <c r="N142" s="29" t="str">
        <f>IF(O142 &lt;&gt; "",VLOOKUP(O142,'CLASSIFICAÇÃO - ÁREA DE ATUAÇÃO'!$A:$C,3,0), "")</f>
        <v>REDE DE URGÊNCIA</v>
      </c>
      <c r="O142" t="str">
        <f>'Lotações convertidas'!B144</f>
        <v>UNIDADE DE PRONTO ATENDIMENTO VENDA NOVA</v>
      </c>
    </row>
    <row r="143" spans="1:15" x14ac:dyDescent="0.25">
      <c r="A143">
        <v>1262589</v>
      </c>
      <c r="B143" t="s">
        <v>1222</v>
      </c>
      <c r="C143" t="s">
        <v>1223</v>
      </c>
      <c r="D143" t="s">
        <v>368</v>
      </c>
      <c r="E143" t="s">
        <v>390</v>
      </c>
      <c r="F143" t="s">
        <v>608</v>
      </c>
      <c r="G143" s="177">
        <v>44165</v>
      </c>
      <c r="H143" t="s">
        <v>364</v>
      </c>
      <c r="I143" t="s">
        <v>18175</v>
      </c>
      <c r="J143" t="s">
        <v>1224</v>
      </c>
      <c r="K143" t="s">
        <v>353</v>
      </c>
      <c r="L143" t="s">
        <v>372</v>
      </c>
      <c r="M143" s="29" t="str">
        <f>IF(O143 &lt;&gt; "", VLOOKUP(O143,'CLASSIFICAÇÃO - ÁREA DE ATUAÇÃO'!$A:$C,2,0),"")</f>
        <v>C</v>
      </c>
      <c r="N143" s="29" t="str">
        <f>IF(O143 &lt;&gt; "",VLOOKUP(O143,'CLASSIFICAÇÃO - ÁREA DE ATUAÇÃO'!$A:$C,3,0), "")</f>
        <v>ATENÇÃO PRIMÁRIA</v>
      </c>
      <c r="O143" t="str">
        <f>'Lotações convertidas'!B145</f>
        <v>CENTRO DE SAÚDE RIO BRANCO</v>
      </c>
    </row>
    <row r="144" spans="1:15" x14ac:dyDescent="0.25">
      <c r="A144">
        <v>1262619</v>
      </c>
      <c r="B144" t="s">
        <v>1225</v>
      </c>
      <c r="C144" t="s">
        <v>1226</v>
      </c>
      <c r="D144" t="s">
        <v>368</v>
      </c>
      <c r="E144" t="s">
        <v>369</v>
      </c>
      <c r="F144" t="s">
        <v>1227</v>
      </c>
      <c r="G144" s="177">
        <v>44166</v>
      </c>
      <c r="H144" t="s">
        <v>364</v>
      </c>
      <c r="I144" t="s">
        <v>18168</v>
      </c>
      <c r="J144" t="s">
        <v>1228</v>
      </c>
      <c r="K144" t="s">
        <v>353</v>
      </c>
      <c r="L144" t="s">
        <v>365</v>
      </c>
      <c r="M144" s="29" t="str">
        <f>IF(O144 &lt;&gt; "", VLOOKUP(O144,'CLASSIFICAÇÃO - ÁREA DE ATUAÇÃO'!$A:$C,2,0),"")</f>
        <v>D</v>
      </c>
      <c r="N144" s="29" t="str">
        <f>IF(O144 &lt;&gt; "",VLOOKUP(O144,'CLASSIFICAÇÃO - ÁREA DE ATUAÇÃO'!$A:$C,3,0), "")</f>
        <v>ATENÇÃO PRIMÁRIA</v>
      </c>
      <c r="O144" t="str">
        <f>'Lotações convertidas'!B146</f>
        <v>CENTRO DE SAÚDE FELICIDADE II</v>
      </c>
    </row>
    <row r="145" spans="1:15" x14ac:dyDescent="0.25">
      <c r="A145">
        <v>1262627</v>
      </c>
      <c r="B145" t="s">
        <v>1229</v>
      </c>
      <c r="C145" t="s">
        <v>1230</v>
      </c>
      <c r="D145" t="s">
        <v>368</v>
      </c>
      <c r="E145" t="s">
        <v>369</v>
      </c>
      <c r="F145" t="s">
        <v>18615</v>
      </c>
      <c r="G145" s="177">
        <v>44166</v>
      </c>
      <c r="H145" t="s">
        <v>441</v>
      </c>
      <c r="I145" t="s">
        <v>18168</v>
      </c>
      <c r="J145" t="s">
        <v>1231</v>
      </c>
      <c r="K145" t="s">
        <v>353</v>
      </c>
      <c r="L145" t="s">
        <v>365</v>
      </c>
      <c r="M145" s="29" t="str">
        <f>IF(O145 &lt;&gt; "", VLOOKUP(O145,'CLASSIFICAÇÃO - ÁREA DE ATUAÇÃO'!$A:$C,2,0),"")</f>
        <v>D</v>
      </c>
      <c r="N145" s="29" t="str">
        <f>IF(O145 &lt;&gt; "",VLOOKUP(O145,'CLASSIFICAÇÃO - ÁREA DE ATUAÇÃO'!$A:$C,3,0), "")</f>
        <v>REDE DE URGÊNCIA</v>
      </c>
      <c r="O145" t="str">
        <f>'Lotações convertidas'!B147</f>
        <v>UNIDADE DE PRONTO ATENDIMENTO NORTE</v>
      </c>
    </row>
    <row r="146" spans="1:15" x14ac:dyDescent="0.25">
      <c r="A146" t="s">
        <v>1232</v>
      </c>
      <c r="B146" t="s">
        <v>1233</v>
      </c>
      <c r="C146" t="s">
        <v>1234</v>
      </c>
      <c r="D146" t="s">
        <v>368</v>
      </c>
      <c r="E146" t="s">
        <v>634</v>
      </c>
      <c r="F146" t="s">
        <v>18617</v>
      </c>
      <c r="G146" s="177">
        <v>44168</v>
      </c>
      <c r="H146" t="s">
        <v>466</v>
      </c>
      <c r="I146" t="s">
        <v>18174</v>
      </c>
      <c r="J146" t="s">
        <v>1235</v>
      </c>
      <c r="K146" t="s">
        <v>353</v>
      </c>
      <c r="L146" t="s">
        <v>406</v>
      </c>
      <c r="M146" s="29" t="str">
        <f>IF(O146 &lt;&gt; "", VLOOKUP(O146,'CLASSIFICAÇÃO - ÁREA DE ATUAÇÃO'!$A:$C,2,0),"")</f>
        <v>D</v>
      </c>
      <c r="N146" s="29" t="str">
        <f>IF(O146 &lt;&gt; "",VLOOKUP(O146,'CLASSIFICAÇÃO - ÁREA DE ATUAÇÃO'!$A:$C,3,0), "")</f>
        <v>REDE DE URGÊNCIA</v>
      </c>
      <c r="O146" t="str">
        <f>'Lotações convertidas'!B148</f>
        <v>UNIDADE DE PRONTO ATENDIMENTO BARREIRO</v>
      </c>
    </row>
    <row r="147" spans="1:15" x14ac:dyDescent="0.25">
      <c r="A147">
        <v>1262708</v>
      </c>
      <c r="B147" t="s">
        <v>1236</v>
      </c>
      <c r="C147" t="s">
        <v>1237</v>
      </c>
      <c r="D147" t="s">
        <v>429</v>
      </c>
      <c r="E147" t="s">
        <v>430</v>
      </c>
      <c r="F147" t="s">
        <v>18627</v>
      </c>
      <c r="G147" s="177">
        <v>44167</v>
      </c>
      <c r="H147" t="s">
        <v>508</v>
      </c>
      <c r="I147" t="s">
        <v>18175</v>
      </c>
      <c r="J147" t="s">
        <v>1239</v>
      </c>
      <c r="K147" t="s">
        <v>353</v>
      </c>
      <c r="L147" t="s">
        <v>365</v>
      </c>
      <c r="M147" s="29" t="str">
        <f>IF(O147 &lt;&gt; "", VLOOKUP(O147,'CLASSIFICAÇÃO - ÁREA DE ATUAÇÃO'!$A:$C,2,0),"")</f>
        <v>B</v>
      </c>
      <c r="N147" s="29" t="str">
        <f>IF(O147 &lt;&gt; "",VLOOKUP(O147,'CLASSIFICAÇÃO - ÁREA DE ATUAÇÃO'!$A:$C,3,0), "")</f>
        <v>REDE COMPLEMENTAR</v>
      </c>
      <c r="O147" t="str">
        <f>'Lotações convertidas'!B149</f>
        <v>CENTRAL DE ESTERILIZACAO NORTE</v>
      </c>
    </row>
    <row r="148" spans="1:15" x14ac:dyDescent="0.25">
      <c r="A148">
        <v>1262724</v>
      </c>
      <c r="B148" t="s">
        <v>1240</v>
      </c>
      <c r="C148" t="s">
        <v>1241</v>
      </c>
      <c r="D148" t="s">
        <v>379</v>
      </c>
      <c r="F148" t="s">
        <v>18615</v>
      </c>
      <c r="G148" s="177">
        <v>44171</v>
      </c>
      <c r="H148" t="s">
        <v>457</v>
      </c>
      <c r="I148" t="s">
        <v>18171</v>
      </c>
      <c r="J148" t="s">
        <v>1242</v>
      </c>
      <c r="K148" t="s">
        <v>353</v>
      </c>
      <c r="L148" t="s">
        <v>365</v>
      </c>
      <c r="M148" s="29" t="str">
        <f>IF(O148 &lt;&gt; "", VLOOKUP(O148,'CLASSIFICAÇÃO - ÁREA DE ATUAÇÃO'!$A:$C,2,0),"")</f>
        <v>D</v>
      </c>
      <c r="N148" s="29" t="str">
        <f>IF(O148 &lt;&gt; "",VLOOKUP(O148,'CLASSIFICAÇÃO - ÁREA DE ATUAÇÃO'!$A:$C,3,0), "")</f>
        <v>REDE DE URGÊNCIA</v>
      </c>
      <c r="O148" t="str">
        <f>'Lotações convertidas'!B150</f>
        <v>UNIDADE DE PRONTO ATENDIMENTO NORTE</v>
      </c>
    </row>
    <row r="149" spans="1:15" x14ac:dyDescent="0.25">
      <c r="A149">
        <v>1262732</v>
      </c>
      <c r="B149" t="s">
        <v>1243</v>
      </c>
      <c r="C149" t="s">
        <v>1244</v>
      </c>
      <c r="D149" t="s">
        <v>429</v>
      </c>
      <c r="E149" t="s">
        <v>430</v>
      </c>
      <c r="F149" t="s">
        <v>1245</v>
      </c>
      <c r="G149" s="177">
        <v>44166</v>
      </c>
      <c r="H149" t="s">
        <v>364</v>
      </c>
      <c r="I149" t="s">
        <v>18175</v>
      </c>
      <c r="J149" t="s">
        <v>1246</v>
      </c>
      <c r="K149" t="s">
        <v>353</v>
      </c>
      <c r="L149" t="s">
        <v>374</v>
      </c>
      <c r="M149" s="29" t="str">
        <f>IF(O149 &lt;&gt; "", VLOOKUP(O149,'CLASSIFICAÇÃO - ÁREA DE ATUAÇÃO'!$A:$C,2,0),"")</f>
        <v>D</v>
      </c>
      <c r="N149" s="29" t="str">
        <f>IF(O149 &lt;&gt; "",VLOOKUP(O149,'CLASSIFICAÇÃO - ÁREA DE ATUAÇÃO'!$A:$C,3,0), "")</f>
        <v>ATENÇÃO PRIMÁRIA</v>
      </c>
      <c r="O149" t="str">
        <f>'Lotações convertidas'!B151</f>
        <v>CENTRO DE SAÚDE GOIÂNIA</v>
      </c>
    </row>
    <row r="150" spans="1:15" x14ac:dyDescent="0.25">
      <c r="A150">
        <v>1262767</v>
      </c>
      <c r="B150" t="s">
        <v>1247</v>
      </c>
      <c r="C150" t="s">
        <v>1248</v>
      </c>
      <c r="D150" t="s">
        <v>368</v>
      </c>
      <c r="E150" t="s">
        <v>369</v>
      </c>
      <c r="F150" t="s">
        <v>1249</v>
      </c>
      <c r="G150" s="177">
        <v>44168</v>
      </c>
      <c r="H150" t="s">
        <v>1063</v>
      </c>
      <c r="I150" t="s">
        <v>18168</v>
      </c>
      <c r="J150" t="s">
        <v>1250</v>
      </c>
      <c r="K150" t="s">
        <v>353</v>
      </c>
      <c r="L150" t="s">
        <v>361</v>
      </c>
      <c r="M150" s="29" t="str">
        <f>IF(O150 &lt;&gt; "", VLOOKUP(O150,'CLASSIFICAÇÃO - ÁREA DE ATUAÇÃO'!$A:$C,2,0),"")</f>
        <v>C</v>
      </c>
      <c r="N150" s="29" t="str">
        <f>IF(O150 &lt;&gt; "",VLOOKUP(O150,'CLASSIFICAÇÃO - ÁREA DE ATUAÇÃO'!$A:$C,3,0), "")</f>
        <v>ATENÇÃO PRIMÁRIA</v>
      </c>
      <c r="O150" t="str">
        <f>'Lotações convertidas'!B152</f>
        <v>CENTRO DE SAÚDE OURO PRETO</v>
      </c>
    </row>
    <row r="151" spans="1:15" x14ac:dyDescent="0.25">
      <c r="A151">
        <v>1262872</v>
      </c>
      <c r="B151" t="s">
        <v>1251</v>
      </c>
      <c r="C151" t="s">
        <v>1252</v>
      </c>
      <c r="D151" t="s">
        <v>368</v>
      </c>
      <c r="E151" t="s">
        <v>369</v>
      </c>
      <c r="F151" t="s">
        <v>18623</v>
      </c>
      <c r="G151" s="177">
        <v>44167</v>
      </c>
      <c r="H151" t="s">
        <v>425</v>
      </c>
      <c r="I151" t="s">
        <v>18168</v>
      </c>
      <c r="J151" t="s">
        <v>1253</v>
      </c>
      <c r="K151" t="s">
        <v>353</v>
      </c>
      <c r="L151" t="s">
        <v>374</v>
      </c>
      <c r="M151" s="29" t="str">
        <f>IF(O151 &lt;&gt; "", VLOOKUP(O151,'CLASSIFICAÇÃO - ÁREA DE ATUAÇÃO'!$A:$C,2,0),"")</f>
        <v>C</v>
      </c>
      <c r="N151" s="29" t="str">
        <f>IF(O151 &lt;&gt; "",VLOOKUP(O151,'CLASSIFICAÇÃO - ÁREA DE ATUAÇÃO'!$A:$C,3,0), "")</f>
        <v>REDE DE URGÊNCIA</v>
      </c>
      <c r="O151" t="str">
        <f>'Lotações convertidas'!B153</f>
        <v>UNIDADE DE PRONTO ATENDIMENTO NORDESTE</v>
      </c>
    </row>
    <row r="152" spans="1:15" x14ac:dyDescent="0.25">
      <c r="A152">
        <v>1262899</v>
      </c>
      <c r="B152" t="s">
        <v>1254</v>
      </c>
      <c r="C152" t="s">
        <v>1255</v>
      </c>
      <c r="D152" t="s">
        <v>520</v>
      </c>
      <c r="F152" t="s">
        <v>1256</v>
      </c>
      <c r="G152" s="177">
        <v>44167</v>
      </c>
      <c r="H152" t="s">
        <v>364</v>
      </c>
      <c r="I152" t="s">
        <v>18175</v>
      </c>
      <c r="J152" t="s">
        <v>1257</v>
      </c>
      <c r="K152" t="s">
        <v>353</v>
      </c>
      <c r="L152" t="s">
        <v>372</v>
      </c>
      <c r="M152" s="29" t="str">
        <f>IF(O152 &lt;&gt; "", VLOOKUP(O152,'CLASSIFICAÇÃO - ÁREA DE ATUAÇÃO'!$A:$C,2,0),"")</f>
        <v>C</v>
      </c>
      <c r="N152" s="29" t="str">
        <f>IF(O152 &lt;&gt; "",VLOOKUP(O152,'CLASSIFICAÇÃO - ÁREA DE ATUAÇÃO'!$A:$C,3,0), "")</f>
        <v>ATENÇÃO PRIMÁRIA</v>
      </c>
      <c r="O152" t="str">
        <f>'Lotações convertidas'!B154</f>
        <v>CENTRO DE SAÚDE ALAMEDA DOS IPÊS</v>
      </c>
    </row>
    <row r="153" spans="1:15" x14ac:dyDescent="0.25">
      <c r="A153">
        <v>1263054</v>
      </c>
      <c r="B153" t="s">
        <v>1258</v>
      </c>
      <c r="C153" t="s">
        <v>1259</v>
      </c>
      <c r="D153" t="s">
        <v>368</v>
      </c>
      <c r="E153" t="s">
        <v>369</v>
      </c>
      <c r="F153" t="s">
        <v>472</v>
      </c>
      <c r="G153" s="177">
        <v>44172</v>
      </c>
      <c r="H153" t="s">
        <v>384</v>
      </c>
      <c r="I153" t="s">
        <v>18168</v>
      </c>
      <c r="J153" t="s">
        <v>1260</v>
      </c>
      <c r="K153" t="s">
        <v>353</v>
      </c>
      <c r="L153" t="s">
        <v>382</v>
      </c>
      <c r="M153" s="29" t="str">
        <f>IF(O153 &lt;&gt; "", VLOOKUP(O153,'CLASSIFICAÇÃO - ÁREA DE ATUAÇÃO'!$A:$C,2,0),"")</f>
        <v>B</v>
      </c>
      <c r="N153" s="29" t="str">
        <f>IF(O153 &lt;&gt; "",VLOOKUP(O153,'CLASSIFICAÇÃO - ÁREA DE ATUAÇÃO'!$A:$C,3,0), "")</f>
        <v>ATENÇÃO PRIMÁRIA</v>
      </c>
      <c r="O153" t="str">
        <f>'Lotações convertidas'!B155</f>
        <v>CENTRO DE SAÚDE TAQUARIL</v>
      </c>
    </row>
    <row r="154" spans="1:15" x14ac:dyDescent="0.25">
      <c r="A154">
        <v>1263070</v>
      </c>
      <c r="B154" t="s">
        <v>1261</v>
      </c>
      <c r="C154" t="s">
        <v>1262</v>
      </c>
      <c r="D154" t="s">
        <v>429</v>
      </c>
      <c r="E154" t="s">
        <v>493</v>
      </c>
      <c r="F154" t="s">
        <v>494</v>
      </c>
      <c r="G154" s="177">
        <v>44168</v>
      </c>
      <c r="H154" t="s">
        <v>417</v>
      </c>
      <c r="I154" t="s">
        <v>495</v>
      </c>
      <c r="K154" t="s">
        <v>495</v>
      </c>
      <c r="L154" t="s">
        <v>397</v>
      </c>
      <c r="M154" s="29" t="str">
        <f>IF(O154 &lt;&gt; "", VLOOKUP(O154,'CLASSIFICAÇÃO - ÁREA DE ATUAÇÃO'!$A:$C,2,0),"")</f>
        <v>B</v>
      </c>
      <c r="N154" s="29" t="str">
        <f>IF(O154 &lt;&gt; "",VLOOKUP(O154,'CLASSIFICAÇÃO - ÁREA DE ATUAÇÃO'!$A:$C,3,0), "")</f>
        <v>REDE COMPLEMENTAR</v>
      </c>
      <c r="O154" t="str">
        <f>'Lotações convertidas'!B156</f>
        <v>LABORATORIO REGIONAL OESTE/BARREIRO</v>
      </c>
    </row>
    <row r="155" spans="1:15" x14ac:dyDescent="0.25">
      <c r="A155">
        <v>1263097</v>
      </c>
      <c r="B155" t="s">
        <v>1263</v>
      </c>
      <c r="C155" t="s">
        <v>1264</v>
      </c>
      <c r="D155" t="s">
        <v>362</v>
      </c>
      <c r="F155" t="s">
        <v>1265</v>
      </c>
      <c r="G155" s="177">
        <v>44168</v>
      </c>
      <c r="H155" t="s">
        <v>434</v>
      </c>
      <c r="I155" t="s">
        <v>18168</v>
      </c>
      <c r="J155" t="s">
        <v>1266</v>
      </c>
      <c r="K155" t="s">
        <v>353</v>
      </c>
      <c r="L155" t="s">
        <v>365</v>
      </c>
      <c r="M155" s="29" t="str">
        <f>IF(O155 &lt;&gt; "", VLOOKUP(O155,'CLASSIFICAÇÃO - ÁREA DE ATUAÇÃO'!$A:$C,2,0),"")</f>
        <v>C</v>
      </c>
      <c r="N155" s="29" t="str">
        <f>IF(O155 &lt;&gt; "",VLOOKUP(O155,'CLASSIFICAÇÃO - ÁREA DE ATUAÇÃO'!$A:$C,3,0), "")</f>
        <v>ATENÇÃO PRIMÁRIA</v>
      </c>
      <c r="O155" t="str">
        <f>'Lotações convertidas'!B157</f>
        <v>CENTRO DE SAÚDE PRIMEIRO DE MAIO</v>
      </c>
    </row>
    <row r="156" spans="1:15" x14ac:dyDescent="0.25">
      <c r="A156">
        <v>1263135</v>
      </c>
      <c r="B156" t="s">
        <v>1267</v>
      </c>
      <c r="C156" t="s">
        <v>1268</v>
      </c>
      <c r="D156" t="s">
        <v>368</v>
      </c>
      <c r="E156" t="s">
        <v>369</v>
      </c>
      <c r="F156" t="s">
        <v>377</v>
      </c>
      <c r="G156" s="177">
        <v>44168</v>
      </c>
      <c r="H156" t="s">
        <v>417</v>
      </c>
      <c r="I156" t="s">
        <v>18168</v>
      </c>
      <c r="J156" t="s">
        <v>1269</v>
      </c>
      <c r="K156" t="s">
        <v>353</v>
      </c>
      <c r="L156" t="s">
        <v>372</v>
      </c>
      <c r="M156" s="29" t="str">
        <f>IF(O156 &lt;&gt; "", VLOOKUP(O156,'CLASSIFICAÇÃO - ÁREA DE ATUAÇÃO'!$A:$C,2,0),"")</f>
        <v>C</v>
      </c>
      <c r="N156" s="29" t="str">
        <f>IF(O156 &lt;&gt; "",VLOOKUP(O156,'CLASSIFICAÇÃO - ÁREA DE ATUAÇÃO'!$A:$C,3,0), "")</f>
        <v>ATENÇÃO PRIMÁRIA</v>
      </c>
      <c r="O156" t="str">
        <f>'Lotações convertidas'!B158</f>
        <v>CENTRO DE SAÚDE MANTIQUEIRA</v>
      </c>
    </row>
    <row r="157" spans="1:15" x14ac:dyDescent="0.25">
      <c r="A157">
        <v>1263151</v>
      </c>
      <c r="B157" t="s">
        <v>1270</v>
      </c>
      <c r="C157" t="s">
        <v>1271</v>
      </c>
      <c r="D157" t="s">
        <v>379</v>
      </c>
      <c r="F157" t="s">
        <v>18615</v>
      </c>
      <c r="G157" s="177">
        <v>44171</v>
      </c>
      <c r="H157" t="s">
        <v>457</v>
      </c>
      <c r="I157" t="s">
        <v>18171</v>
      </c>
      <c r="J157" t="s">
        <v>1272</v>
      </c>
      <c r="K157" t="s">
        <v>353</v>
      </c>
      <c r="L157" t="s">
        <v>365</v>
      </c>
      <c r="M157" s="29" t="str">
        <f>IF(O157 &lt;&gt; "", VLOOKUP(O157,'CLASSIFICAÇÃO - ÁREA DE ATUAÇÃO'!$A:$C,2,0),"")</f>
        <v>D</v>
      </c>
      <c r="N157" s="29" t="str">
        <f>IF(O157 &lt;&gt; "",VLOOKUP(O157,'CLASSIFICAÇÃO - ÁREA DE ATUAÇÃO'!$A:$C,3,0), "")</f>
        <v>REDE DE URGÊNCIA</v>
      </c>
      <c r="O157" t="str">
        <f>'Lotações convertidas'!B159</f>
        <v>UNIDADE DE PRONTO ATENDIMENTO NORTE</v>
      </c>
    </row>
    <row r="158" spans="1:15" x14ac:dyDescent="0.25">
      <c r="A158">
        <v>1263186</v>
      </c>
      <c r="B158" t="s">
        <v>1273</v>
      </c>
      <c r="C158" t="s">
        <v>1274</v>
      </c>
      <c r="D158" t="s">
        <v>368</v>
      </c>
      <c r="E158" t="s">
        <v>369</v>
      </c>
      <c r="F158" t="s">
        <v>1042</v>
      </c>
      <c r="G158" s="177">
        <v>44169</v>
      </c>
      <c r="H158" t="s">
        <v>364</v>
      </c>
      <c r="I158" t="s">
        <v>495</v>
      </c>
      <c r="K158" t="s">
        <v>495</v>
      </c>
      <c r="L158" t="s">
        <v>406</v>
      </c>
      <c r="M158" s="29" t="str">
        <f>IF(O158 &lt;&gt; "", VLOOKUP(O158,'CLASSIFICAÇÃO - ÁREA DE ATUAÇÃO'!$A:$C,2,0),"")</f>
        <v>B</v>
      </c>
      <c r="N158" s="29" t="str">
        <f>IF(O158 &lt;&gt; "",VLOOKUP(O158,'CLASSIFICAÇÃO - ÁREA DE ATUAÇÃO'!$A:$C,3,0), "")</f>
        <v>ATENÇÃO PRIMÁRIA</v>
      </c>
      <c r="O158" t="str">
        <f>'Lotações convertidas'!B160</f>
        <v>CENTRO DE SAÚDE DR. JOSÉ DOMINGOS</v>
      </c>
    </row>
    <row r="159" spans="1:15" x14ac:dyDescent="0.25">
      <c r="A159">
        <v>1263194</v>
      </c>
      <c r="B159" t="s">
        <v>1275</v>
      </c>
      <c r="C159" t="s">
        <v>1276</v>
      </c>
      <c r="D159" t="s">
        <v>349</v>
      </c>
      <c r="E159" t="s">
        <v>674</v>
      </c>
      <c r="F159" t="s">
        <v>18628</v>
      </c>
      <c r="G159" s="177">
        <v>44169</v>
      </c>
      <c r="H159" t="s">
        <v>364</v>
      </c>
      <c r="I159" t="s">
        <v>18178</v>
      </c>
      <c r="J159" t="s">
        <v>1278</v>
      </c>
      <c r="K159" t="s">
        <v>353</v>
      </c>
      <c r="L159" t="s">
        <v>406</v>
      </c>
      <c r="M159" s="29" t="str">
        <f>IF(O159 &lt;&gt; "", VLOOKUP(O159,'CLASSIFICAÇÃO - ÁREA DE ATUAÇÃO'!$A:$C,2,0),"")</f>
        <v>C</v>
      </c>
      <c r="N159" s="29" t="str">
        <f>IF(O159 &lt;&gt; "",VLOOKUP(O159,'CLASSIFICAÇÃO - ÁREA DE ATUAÇÃO'!$A:$C,3,0), "")</f>
        <v>GESTÃO</v>
      </c>
      <c r="O159" t="str">
        <f>'Lotações convertidas'!B161</f>
        <v>GERENCIA DE VIGILANCIA SANITARIA BARREIRO</v>
      </c>
    </row>
    <row r="160" spans="1:15" x14ac:dyDescent="0.25">
      <c r="A160">
        <v>1263259</v>
      </c>
      <c r="B160" t="s">
        <v>1279</v>
      </c>
      <c r="C160" t="s">
        <v>1280</v>
      </c>
      <c r="D160" t="s">
        <v>368</v>
      </c>
      <c r="E160" t="s">
        <v>369</v>
      </c>
      <c r="F160" t="s">
        <v>18611</v>
      </c>
      <c r="G160" s="177">
        <v>44170</v>
      </c>
      <c r="H160" t="s">
        <v>441</v>
      </c>
      <c r="I160" t="s">
        <v>18168</v>
      </c>
      <c r="J160" t="s">
        <v>1281</v>
      </c>
      <c r="K160" t="s">
        <v>353</v>
      </c>
      <c r="L160" t="s">
        <v>397</v>
      </c>
      <c r="M160" s="29" t="str">
        <f>IF(O160 &lt;&gt; "", VLOOKUP(O160,'CLASSIFICAÇÃO - ÁREA DE ATUAÇÃO'!$A:$C,2,0),"")</f>
        <v>C</v>
      </c>
      <c r="N160" s="29" t="str">
        <f>IF(O160 &lt;&gt; "",VLOOKUP(O160,'CLASSIFICAÇÃO - ÁREA DE ATUAÇÃO'!$A:$C,3,0), "")</f>
        <v>REDE DE URGÊNCIA</v>
      </c>
      <c r="O160" t="str">
        <f>'Lotações convertidas'!B162</f>
        <v>UNIDADE DE PRONTO ATENDIMENTO OESTE</v>
      </c>
    </row>
    <row r="161" spans="1:15" x14ac:dyDescent="0.25">
      <c r="A161">
        <v>1263267</v>
      </c>
      <c r="B161" t="s">
        <v>1282</v>
      </c>
      <c r="C161" t="s">
        <v>1283</v>
      </c>
      <c r="D161" t="s">
        <v>429</v>
      </c>
      <c r="E161" t="s">
        <v>451</v>
      </c>
      <c r="F161" t="s">
        <v>452</v>
      </c>
      <c r="G161" s="177">
        <v>44170</v>
      </c>
      <c r="H161" t="s">
        <v>441</v>
      </c>
      <c r="I161" t="s">
        <v>18168</v>
      </c>
      <c r="J161" t="s">
        <v>1284</v>
      </c>
      <c r="K161" t="s">
        <v>353</v>
      </c>
      <c r="L161" t="s">
        <v>372</v>
      </c>
      <c r="M161" s="29" t="str">
        <f>IF(O161 &lt;&gt; "", VLOOKUP(O161,'CLASSIFICAÇÃO - ÁREA DE ATUAÇÃO'!$A:$C,2,0),"")</f>
        <v>B</v>
      </c>
      <c r="N161" s="29" t="str">
        <f>IF(O161 &lt;&gt; "",VLOOKUP(O161,'CLASSIFICAÇÃO - ÁREA DE ATUAÇÃO'!$A:$C,3,0), "")</f>
        <v>REDE DE URGÊNCIA</v>
      </c>
      <c r="O161" t="str">
        <f>'Lotações convertidas'!B163</f>
        <v>CENTRO DE REFERÊNCIA EM SAÚDE MENTAL - ÁLCOOL E OUTRAS DROGAS VENDA NOVA</v>
      </c>
    </row>
    <row r="162" spans="1:15" x14ac:dyDescent="0.25">
      <c r="A162">
        <v>1263488</v>
      </c>
      <c r="B162" t="s">
        <v>1285</v>
      </c>
      <c r="C162" t="s">
        <v>1286</v>
      </c>
      <c r="D162" t="s">
        <v>379</v>
      </c>
      <c r="E162" t="s">
        <v>1099</v>
      </c>
      <c r="F162" t="s">
        <v>381</v>
      </c>
      <c r="G162" s="177">
        <v>44172</v>
      </c>
      <c r="H162" t="s">
        <v>1287</v>
      </c>
      <c r="I162" t="s">
        <v>18171</v>
      </c>
      <c r="J162" t="s">
        <v>1288</v>
      </c>
      <c r="K162" t="s">
        <v>353</v>
      </c>
      <c r="L162" t="s">
        <v>382</v>
      </c>
      <c r="M162" s="29" t="str">
        <f>IF(O162 &lt;&gt; "", VLOOKUP(O162,'CLASSIFICAÇÃO - ÁREA DE ATUAÇÃO'!$A:$C,2,0),"")</f>
        <v>A</v>
      </c>
      <c r="N162" s="29" t="str">
        <f>IF(O162 &lt;&gt; "",VLOOKUP(O162,'CLASSIFICAÇÃO - ÁREA DE ATUAÇÃO'!$A:$C,3,0), "")</f>
        <v>REDE COMPLEMENTAR</v>
      </c>
      <c r="O162" t="str">
        <f>'Lotações convertidas'!B164</f>
        <v>UNIDADE DE REFERENCIA SECUNDARIA SAGRADA FAMILIA</v>
      </c>
    </row>
    <row r="163" spans="1:15" x14ac:dyDescent="0.25">
      <c r="A163">
        <v>1263496</v>
      </c>
      <c r="B163" t="s">
        <v>1289</v>
      </c>
      <c r="C163" t="s">
        <v>1290</v>
      </c>
      <c r="D163" t="s">
        <v>429</v>
      </c>
      <c r="E163" t="s">
        <v>451</v>
      </c>
      <c r="F163" t="s">
        <v>452</v>
      </c>
      <c r="G163" s="177">
        <v>44173</v>
      </c>
      <c r="H163" t="s">
        <v>441</v>
      </c>
      <c r="I163" t="s">
        <v>18168</v>
      </c>
      <c r="J163" t="s">
        <v>1291</v>
      </c>
      <c r="K163" t="s">
        <v>353</v>
      </c>
      <c r="L163" t="s">
        <v>372</v>
      </c>
      <c r="M163" s="29" t="str">
        <f>IF(O163 &lt;&gt; "", VLOOKUP(O163,'CLASSIFICAÇÃO - ÁREA DE ATUAÇÃO'!$A:$C,2,0),"")</f>
        <v>B</v>
      </c>
      <c r="N163" s="29" t="str">
        <f>IF(O163 &lt;&gt; "",VLOOKUP(O163,'CLASSIFICAÇÃO - ÁREA DE ATUAÇÃO'!$A:$C,3,0), "")</f>
        <v>REDE DE URGÊNCIA</v>
      </c>
      <c r="O163" t="str">
        <f>'Lotações convertidas'!B165</f>
        <v>CENTRO DE REFERÊNCIA EM SAÚDE MENTAL - ÁLCOOL E OUTRAS DROGAS VENDA NOVA</v>
      </c>
    </row>
    <row r="164" spans="1:15" x14ac:dyDescent="0.25">
      <c r="A164">
        <v>1263550</v>
      </c>
      <c r="B164" t="s">
        <v>1292</v>
      </c>
      <c r="C164" t="s">
        <v>1293</v>
      </c>
      <c r="D164" t="s">
        <v>429</v>
      </c>
      <c r="E164" t="s">
        <v>493</v>
      </c>
      <c r="F164" t="s">
        <v>695</v>
      </c>
      <c r="G164" s="177">
        <v>44172</v>
      </c>
      <c r="H164" t="s">
        <v>508</v>
      </c>
      <c r="I164" t="s">
        <v>495</v>
      </c>
      <c r="K164" t="s">
        <v>495</v>
      </c>
      <c r="L164" t="s">
        <v>382</v>
      </c>
      <c r="M164" s="29" t="str">
        <f>IF(O164 &lt;&gt; "", VLOOKUP(O164,'CLASSIFICAÇÃO - ÁREA DE ATUAÇÃO'!$A:$C,2,0),"")</f>
        <v>A</v>
      </c>
      <c r="N164" s="29" t="str">
        <f>IF(O164 &lt;&gt; "",VLOOKUP(O164,'CLASSIFICAÇÃO - ÁREA DE ATUAÇÃO'!$A:$C,3,0), "")</f>
        <v>REDE COMPLEMENTAR</v>
      </c>
      <c r="O164" t="str">
        <f>'Lotações convertidas'!B166</f>
        <v>LABORATORIO REGIONAL LESTE/NORDESTE</v>
      </c>
    </row>
    <row r="165" spans="1:15" x14ac:dyDescent="0.25">
      <c r="A165">
        <v>1263593</v>
      </c>
      <c r="B165" t="s">
        <v>841</v>
      </c>
      <c r="C165" t="s">
        <v>842</v>
      </c>
      <c r="D165" t="s">
        <v>368</v>
      </c>
      <c r="E165" t="s">
        <v>369</v>
      </c>
      <c r="F165" t="s">
        <v>18620</v>
      </c>
      <c r="G165" s="177">
        <v>44173</v>
      </c>
      <c r="H165" t="s">
        <v>441</v>
      </c>
      <c r="I165" t="s">
        <v>18168</v>
      </c>
      <c r="J165" t="s">
        <v>843</v>
      </c>
      <c r="K165" t="s">
        <v>353</v>
      </c>
      <c r="L165" t="s">
        <v>372</v>
      </c>
      <c r="M165" s="29" t="str">
        <f>IF(O165 &lt;&gt; "", VLOOKUP(O165,'CLASSIFICAÇÃO - ÁREA DE ATUAÇÃO'!$A:$C,2,0),"")</f>
        <v>D</v>
      </c>
      <c r="N165" s="29" t="str">
        <f>IF(O165 &lt;&gt; "",VLOOKUP(O165,'CLASSIFICAÇÃO - ÁREA DE ATUAÇÃO'!$A:$C,3,0), "")</f>
        <v>REDE DE URGÊNCIA</v>
      </c>
      <c r="O165" t="str">
        <f>'Lotações convertidas'!B167</f>
        <v>UNIDADE DE PRONTO ATENDIMENTO VENDA NOVA</v>
      </c>
    </row>
    <row r="166" spans="1:15" x14ac:dyDescent="0.25">
      <c r="A166">
        <v>1263623</v>
      </c>
      <c r="B166" t="s">
        <v>1294</v>
      </c>
      <c r="C166" t="s">
        <v>1295</v>
      </c>
      <c r="D166" t="s">
        <v>349</v>
      </c>
      <c r="E166" t="s">
        <v>541</v>
      </c>
      <c r="F166" t="s">
        <v>18629</v>
      </c>
      <c r="G166" s="177">
        <v>44174</v>
      </c>
      <c r="H166" t="s">
        <v>364</v>
      </c>
      <c r="I166" t="s">
        <v>18172</v>
      </c>
      <c r="J166" t="s">
        <v>1297</v>
      </c>
      <c r="K166" t="s">
        <v>353</v>
      </c>
      <c r="L166" t="s">
        <v>411</v>
      </c>
      <c r="M166" s="29" t="str">
        <f>IF(O166 &lt;&gt; "", VLOOKUP(O166,'CLASSIFICAÇÃO - ÁREA DE ATUAÇÃO'!$A:$C,2,0),"")</f>
        <v>A</v>
      </c>
      <c r="N166" s="29" t="str">
        <f>IF(O166 &lt;&gt; "",VLOOKUP(O166,'CLASSIFICAÇÃO - ÁREA DE ATUAÇÃO'!$A:$C,3,0), "")</f>
        <v>GESTÃO</v>
      </c>
      <c r="O166" t="str">
        <f>'Lotações convertidas'!B168</f>
        <v>DIRETORIA REGIONAL DE SAUDE CENTRO-SUL</v>
      </c>
    </row>
    <row r="167" spans="1:15" x14ac:dyDescent="0.25">
      <c r="A167">
        <v>1263704</v>
      </c>
      <c r="B167" t="s">
        <v>1298</v>
      </c>
      <c r="C167" t="s">
        <v>1299</v>
      </c>
      <c r="D167" t="s">
        <v>429</v>
      </c>
      <c r="E167" t="s">
        <v>451</v>
      </c>
      <c r="F167" t="s">
        <v>18630</v>
      </c>
      <c r="G167" s="177">
        <v>44174</v>
      </c>
      <c r="H167" t="s">
        <v>417</v>
      </c>
      <c r="I167" t="s">
        <v>18168</v>
      </c>
      <c r="J167" t="s">
        <v>1301</v>
      </c>
      <c r="K167" t="s">
        <v>353</v>
      </c>
      <c r="L167" t="s">
        <v>372</v>
      </c>
      <c r="M167" s="29" t="str">
        <f>IF(O167 &lt;&gt; "", VLOOKUP(O167,'CLASSIFICAÇÃO - ÁREA DE ATUAÇÃO'!$A:$C,2,0),"")</f>
        <v>C</v>
      </c>
      <c r="N167" s="29" t="str">
        <f>IF(O167 &lt;&gt; "",VLOOKUP(O167,'CLASSIFICAÇÃO - ÁREA DE ATUAÇÃO'!$A:$C,3,0), "")</f>
        <v>REDE COMPLEMENTAR</v>
      </c>
      <c r="O167" t="str">
        <f>'Lotações convertidas'!B169</f>
        <v>CENTRAL DE ESTERILIZACAO VENDA NOVA</v>
      </c>
    </row>
    <row r="168" spans="1:15" x14ac:dyDescent="0.25">
      <c r="A168">
        <v>1263712</v>
      </c>
      <c r="B168" t="s">
        <v>1302</v>
      </c>
      <c r="C168" t="s">
        <v>1303</v>
      </c>
      <c r="D168" t="s">
        <v>368</v>
      </c>
      <c r="E168" t="s">
        <v>369</v>
      </c>
      <c r="F168" t="s">
        <v>18616</v>
      </c>
      <c r="G168" s="177">
        <v>44175</v>
      </c>
      <c r="H168" t="s">
        <v>441</v>
      </c>
      <c r="I168" t="s">
        <v>18168</v>
      </c>
      <c r="J168" t="s">
        <v>1304</v>
      </c>
      <c r="K168" t="s">
        <v>353</v>
      </c>
      <c r="L168" t="s">
        <v>361</v>
      </c>
      <c r="M168" s="29" t="str">
        <f>IF(O168 &lt;&gt; "", VLOOKUP(O168,'CLASSIFICAÇÃO - ÁREA DE ATUAÇÃO'!$A:$C,2,0),"")</f>
        <v>C</v>
      </c>
      <c r="N168" s="29" t="str">
        <f>IF(O168 &lt;&gt; "",VLOOKUP(O168,'CLASSIFICAÇÃO - ÁREA DE ATUAÇÃO'!$A:$C,3,0), "")</f>
        <v>REDE DE URGÊNCIA</v>
      </c>
      <c r="O168" t="str">
        <f>'Lotações convertidas'!B170</f>
        <v>UNIDADE DE PRONTO ATENDIMENTO PAMPULHA</v>
      </c>
    </row>
    <row r="169" spans="1:15" x14ac:dyDescent="0.25">
      <c r="A169">
        <v>1263739</v>
      </c>
      <c r="B169" t="s">
        <v>1305</v>
      </c>
      <c r="C169" t="s">
        <v>1306</v>
      </c>
      <c r="D169" t="s">
        <v>368</v>
      </c>
      <c r="E169" t="s">
        <v>390</v>
      </c>
      <c r="F169" t="s">
        <v>866</v>
      </c>
      <c r="G169" s="177">
        <v>44176</v>
      </c>
      <c r="H169" t="s">
        <v>364</v>
      </c>
      <c r="I169" t="s">
        <v>18175</v>
      </c>
      <c r="J169" t="s">
        <v>1307</v>
      </c>
      <c r="K169" t="s">
        <v>353</v>
      </c>
      <c r="L169" t="s">
        <v>354</v>
      </c>
      <c r="M169" s="29" t="str">
        <f>IF(O169 &lt;&gt; "", VLOOKUP(O169,'CLASSIFICAÇÃO - ÁREA DE ATUAÇÃO'!$A:$C,2,0),"")</f>
        <v>A</v>
      </c>
      <c r="N169" s="29" t="str">
        <f>IF(O169 &lt;&gt; "",VLOOKUP(O169,'CLASSIFICAÇÃO - ÁREA DE ATUAÇÃO'!$A:$C,3,0), "")</f>
        <v>ATENÇÃO PRIMÁRIA</v>
      </c>
      <c r="O169" t="str">
        <f>'Lotações convertidas'!B171</f>
        <v>CENTRO DE SAÚDE JARDIM MONTANHÊS</v>
      </c>
    </row>
    <row r="170" spans="1:15" x14ac:dyDescent="0.25">
      <c r="A170">
        <v>1263798</v>
      </c>
      <c r="B170" t="s">
        <v>1308</v>
      </c>
      <c r="C170" t="s">
        <v>1309</v>
      </c>
      <c r="D170" t="s">
        <v>368</v>
      </c>
      <c r="E170" t="s">
        <v>634</v>
      </c>
      <c r="F170" t="s">
        <v>18616</v>
      </c>
      <c r="G170" s="177">
        <v>44175</v>
      </c>
      <c r="H170" t="s">
        <v>466</v>
      </c>
      <c r="I170" t="s">
        <v>18174</v>
      </c>
      <c r="J170" t="s">
        <v>1310</v>
      </c>
      <c r="K170" t="s">
        <v>353</v>
      </c>
      <c r="L170" t="s">
        <v>361</v>
      </c>
      <c r="M170" s="29" t="str">
        <f>IF(O170 &lt;&gt; "", VLOOKUP(O170,'CLASSIFICAÇÃO - ÁREA DE ATUAÇÃO'!$A:$C,2,0),"")</f>
        <v>C</v>
      </c>
      <c r="N170" s="29" t="str">
        <f>IF(O170 &lt;&gt; "",VLOOKUP(O170,'CLASSIFICAÇÃO - ÁREA DE ATUAÇÃO'!$A:$C,3,0), "")</f>
        <v>REDE DE URGÊNCIA</v>
      </c>
      <c r="O170" t="str">
        <f>'Lotações convertidas'!B172</f>
        <v>UNIDADE DE PRONTO ATENDIMENTO PAMPULHA</v>
      </c>
    </row>
    <row r="171" spans="1:15" x14ac:dyDescent="0.25">
      <c r="A171">
        <v>1263801</v>
      </c>
      <c r="B171" t="s">
        <v>1311</v>
      </c>
      <c r="C171" t="s">
        <v>1312</v>
      </c>
      <c r="D171" t="s">
        <v>368</v>
      </c>
      <c r="E171" t="s">
        <v>524</v>
      </c>
      <c r="F171" t="s">
        <v>259</v>
      </c>
      <c r="G171" s="177">
        <v>44175</v>
      </c>
      <c r="H171" t="s">
        <v>508</v>
      </c>
      <c r="I171" t="s">
        <v>18179</v>
      </c>
      <c r="J171" t="s">
        <v>1313</v>
      </c>
      <c r="K171" t="s">
        <v>353</v>
      </c>
      <c r="L171" t="s">
        <v>372</v>
      </c>
      <c r="M171" s="29" t="str">
        <f>IF(O171 &lt;&gt; "", VLOOKUP(O171,'CLASSIFICAÇÃO - ÁREA DE ATUAÇÃO'!$A:$C,2,0),"")</f>
        <v>C</v>
      </c>
      <c r="N171" s="29" t="str">
        <f>IF(O171 &lt;&gt; "",VLOOKUP(O171,'CLASSIFICAÇÃO - ÁREA DE ATUAÇÃO'!$A:$C,3,0), "")</f>
        <v>REDE COMPLEMENTAR</v>
      </c>
      <c r="O171" t="str">
        <f>'Lotações convertidas'!B173</f>
        <v>LABORATORIO REGIONAL NORTE/VENDA NOVA</v>
      </c>
    </row>
    <row r="172" spans="1:15" x14ac:dyDescent="0.25">
      <c r="A172">
        <v>1263828</v>
      </c>
      <c r="B172" t="s">
        <v>1314</v>
      </c>
      <c r="C172" t="s">
        <v>1315</v>
      </c>
      <c r="D172" t="s">
        <v>362</v>
      </c>
      <c r="E172" t="s">
        <v>362</v>
      </c>
      <c r="F172" t="s">
        <v>424</v>
      </c>
      <c r="G172" s="177">
        <v>44175</v>
      </c>
      <c r="H172" t="s">
        <v>466</v>
      </c>
      <c r="I172" t="s">
        <v>18168</v>
      </c>
      <c r="J172" t="s">
        <v>1316</v>
      </c>
      <c r="K172" t="s">
        <v>353</v>
      </c>
      <c r="L172" t="s">
        <v>427</v>
      </c>
      <c r="M172" s="29" t="str">
        <f>IF(O172 &lt;&gt; "", VLOOKUP(O172,'CLASSIFICAÇÃO - ÁREA DE ATUAÇÃO'!$A:$C,2,0),"")</f>
        <v>D</v>
      </c>
      <c r="N172" s="29" t="str">
        <f>IF(O172 &lt;&gt; "",VLOOKUP(O172,'CLASSIFICAÇÃO - ÁREA DE ATUAÇÃO'!$A:$C,3,0), "")</f>
        <v>REDE DE URGÊNCIA</v>
      </c>
      <c r="O172" t="str">
        <f>'Lotações convertidas'!B174</f>
        <v>SERVIÇO DE ATENDIMENTO MÓVEL DE URGÊNCIA E TRANSPORTE EM SAÚDE</v>
      </c>
    </row>
    <row r="173" spans="1:15" x14ac:dyDescent="0.25">
      <c r="A173">
        <v>1263887</v>
      </c>
      <c r="B173" t="s">
        <v>1317</v>
      </c>
      <c r="C173" t="s">
        <v>1318</v>
      </c>
      <c r="D173" t="s">
        <v>368</v>
      </c>
      <c r="E173" t="s">
        <v>369</v>
      </c>
      <c r="F173" t="s">
        <v>274</v>
      </c>
      <c r="G173" s="177">
        <v>44176</v>
      </c>
      <c r="H173" t="s">
        <v>417</v>
      </c>
      <c r="I173" t="s">
        <v>18168</v>
      </c>
      <c r="J173" t="s">
        <v>1319</v>
      </c>
      <c r="K173" t="s">
        <v>353</v>
      </c>
      <c r="L173" t="s">
        <v>406</v>
      </c>
      <c r="M173" s="29" t="str">
        <f>IF(O173 &lt;&gt; "", VLOOKUP(O173,'CLASSIFICAÇÃO - ÁREA DE ATUAÇÃO'!$A:$C,2,0),"")</f>
        <v>D</v>
      </c>
      <c r="N173" s="29" t="str">
        <f>IF(O173 &lt;&gt; "",VLOOKUP(O173,'CLASSIFICAÇÃO - ÁREA DE ATUAÇÃO'!$A:$C,3,0), "")</f>
        <v>ATENÇÃO PRIMÁRIA</v>
      </c>
      <c r="O173" t="str">
        <f>'Lotações convertidas'!B175</f>
        <v>CENTRO DE SAÚDE ITAIPU - JATOBÁ</v>
      </c>
    </row>
    <row r="174" spans="1:15" x14ac:dyDescent="0.25">
      <c r="A174">
        <v>1263909</v>
      </c>
      <c r="B174" t="s">
        <v>1320</v>
      </c>
      <c r="C174" t="s">
        <v>1321</v>
      </c>
      <c r="D174" t="s">
        <v>368</v>
      </c>
      <c r="E174" t="s">
        <v>369</v>
      </c>
      <c r="F174" t="s">
        <v>424</v>
      </c>
      <c r="G174" s="177">
        <v>44177</v>
      </c>
      <c r="H174" t="s">
        <v>441</v>
      </c>
      <c r="I174" t="s">
        <v>18168</v>
      </c>
      <c r="J174" t="s">
        <v>1322</v>
      </c>
      <c r="K174" t="s">
        <v>353</v>
      </c>
      <c r="L174" t="s">
        <v>427</v>
      </c>
      <c r="M174" s="29" t="str">
        <f>IF(O174 &lt;&gt; "", VLOOKUP(O174,'CLASSIFICAÇÃO - ÁREA DE ATUAÇÃO'!$A:$C,2,0),"")</f>
        <v>D</v>
      </c>
      <c r="N174" s="29" t="str">
        <f>IF(O174 &lt;&gt; "",VLOOKUP(O174,'CLASSIFICAÇÃO - ÁREA DE ATUAÇÃO'!$A:$C,3,0), "")</f>
        <v>REDE DE URGÊNCIA</v>
      </c>
      <c r="O174" t="str">
        <f>'Lotações convertidas'!B176</f>
        <v>SERVIÇO DE ATENDIMENTO MÓVEL DE URGÊNCIA E TRANSPORTE EM SAÚDE</v>
      </c>
    </row>
    <row r="175" spans="1:15" x14ac:dyDescent="0.25">
      <c r="A175">
        <v>1263917</v>
      </c>
      <c r="B175" t="s">
        <v>1323</v>
      </c>
      <c r="C175" t="s">
        <v>1324</v>
      </c>
      <c r="D175" t="s">
        <v>368</v>
      </c>
      <c r="E175" t="s">
        <v>369</v>
      </c>
      <c r="F175" t="s">
        <v>18615</v>
      </c>
      <c r="G175" s="177">
        <v>44177</v>
      </c>
      <c r="H175" t="s">
        <v>441</v>
      </c>
      <c r="I175" t="s">
        <v>18168</v>
      </c>
      <c r="J175" t="s">
        <v>1325</v>
      </c>
      <c r="K175" t="s">
        <v>353</v>
      </c>
      <c r="L175" t="s">
        <v>365</v>
      </c>
      <c r="M175" s="29" t="str">
        <f>IF(O175 &lt;&gt; "", VLOOKUP(O175,'CLASSIFICAÇÃO - ÁREA DE ATUAÇÃO'!$A:$C,2,0),"")</f>
        <v>D</v>
      </c>
      <c r="N175" s="29" t="str">
        <f>IF(O175 &lt;&gt; "",VLOOKUP(O175,'CLASSIFICAÇÃO - ÁREA DE ATUAÇÃO'!$A:$C,3,0), "")</f>
        <v>REDE DE URGÊNCIA</v>
      </c>
      <c r="O175" t="str">
        <f>'Lotações convertidas'!B177</f>
        <v>UNIDADE DE PRONTO ATENDIMENTO NORTE</v>
      </c>
    </row>
    <row r="176" spans="1:15" x14ac:dyDescent="0.25">
      <c r="A176">
        <v>1263941</v>
      </c>
      <c r="B176" t="s">
        <v>1326</v>
      </c>
      <c r="C176" t="s">
        <v>1327</v>
      </c>
      <c r="D176" t="s">
        <v>368</v>
      </c>
      <c r="E176" t="s">
        <v>369</v>
      </c>
      <c r="F176" t="s">
        <v>18620</v>
      </c>
      <c r="G176" s="177">
        <v>44177</v>
      </c>
      <c r="H176" t="s">
        <v>441</v>
      </c>
      <c r="I176" t="s">
        <v>18168</v>
      </c>
      <c r="J176" t="s">
        <v>1328</v>
      </c>
      <c r="K176" t="s">
        <v>353</v>
      </c>
      <c r="L176" t="s">
        <v>372</v>
      </c>
      <c r="M176" s="29" t="str">
        <f>IF(O176 &lt;&gt; "", VLOOKUP(O176,'CLASSIFICAÇÃO - ÁREA DE ATUAÇÃO'!$A:$C,2,0),"")</f>
        <v>D</v>
      </c>
      <c r="N176" s="29" t="str">
        <f>IF(O176 &lt;&gt; "",VLOOKUP(O176,'CLASSIFICAÇÃO - ÁREA DE ATUAÇÃO'!$A:$C,3,0), "")</f>
        <v>REDE DE URGÊNCIA</v>
      </c>
      <c r="O176" t="str">
        <f>'Lotações convertidas'!B178</f>
        <v>UNIDADE DE PRONTO ATENDIMENTO VENDA NOVA</v>
      </c>
    </row>
    <row r="177" spans="1:15" x14ac:dyDescent="0.25">
      <c r="A177">
        <v>1263968</v>
      </c>
      <c r="B177" t="s">
        <v>1329</v>
      </c>
      <c r="C177" t="s">
        <v>1330</v>
      </c>
      <c r="D177" t="s">
        <v>368</v>
      </c>
      <c r="E177" t="s">
        <v>369</v>
      </c>
      <c r="F177" t="s">
        <v>424</v>
      </c>
      <c r="G177" s="177">
        <v>44176</v>
      </c>
      <c r="H177" t="s">
        <v>425</v>
      </c>
      <c r="I177" t="s">
        <v>18168</v>
      </c>
      <c r="J177" t="s">
        <v>1331</v>
      </c>
      <c r="K177" t="s">
        <v>353</v>
      </c>
      <c r="L177" t="s">
        <v>427</v>
      </c>
      <c r="M177" s="29" t="str">
        <f>IF(O177 &lt;&gt; "", VLOOKUP(O177,'CLASSIFICAÇÃO - ÁREA DE ATUAÇÃO'!$A:$C,2,0),"")</f>
        <v>D</v>
      </c>
      <c r="N177" s="29" t="str">
        <f>IF(O177 &lt;&gt; "",VLOOKUP(O177,'CLASSIFICAÇÃO - ÁREA DE ATUAÇÃO'!$A:$C,3,0), "")</f>
        <v>REDE DE URGÊNCIA</v>
      </c>
      <c r="O177" t="str">
        <f>'Lotações convertidas'!B179</f>
        <v>SERVIÇO DE ATENDIMENTO MÓVEL DE URGÊNCIA E TRANSPORTE EM SAÚDE</v>
      </c>
    </row>
    <row r="178" spans="1:15" x14ac:dyDescent="0.25">
      <c r="A178">
        <v>1263984</v>
      </c>
      <c r="B178" t="s">
        <v>1332</v>
      </c>
      <c r="C178" t="s">
        <v>1333</v>
      </c>
      <c r="D178" t="s">
        <v>368</v>
      </c>
      <c r="E178" t="s">
        <v>369</v>
      </c>
      <c r="F178" t="s">
        <v>18623</v>
      </c>
      <c r="G178" s="177">
        <v>44176</v>
      </c>
      <c r="H178" t="s">
        <v>441</v>
      </c>
      <c r="I178" t="s">
        <v>18168</v>
      </c>
      <c r="J178" t="s">
        <v>1334</v>
      </c>
      <c r="K178" t="s">
        <v>353</v>
      </c>
      <c r="L178" t="s">
        <v>374</v>
      </c>
      <c r="M178" s="29" t="str">
        <f>IF(O178 &lt;&gt; "", VLOOKUP(O178,'CLASSIFICAÇÃO - ÁREA DE ATUAÇÃO'!$A:$C,2,0),"")</f>
        <v>C</v>
      </c>
      <c r="N178" s="29" t="str">
        <f>IF(O178 &lt;&gt; "",VLOOKUP(O178,'CLASSIFICAÇÃO - ÁREA DE ATUAÇÃO'!$A:$C,3,0), "")</f>
        <v>REDE DE URGÊNCIA</v>
      </c>
      <c r="O178" t="str">
        <f>'Lotações convertidas'!B180</f>
        <v>UNIDADE DE PRONTO ATENDIMENTO NORDESTE</v>
      </c>
    </row>
    <row r="179" spans="1:15" x14ac:dyDescent="0.25">
      <c r="A179">
        <v>1264042</v>
      </c>
      <c r="B179" t="s">
        <v>1335</v>
      </c>
      <c r="C179" t="s">
        <v>1336</v>
      </c>
      <c r="D179" t="s">
        <v>520</v>
      </c>
      <c r="F179" t="s">
        <v>1337</v>
      </c>
      <c r="G179" s="177">
        <v>44176</v>
      </c>
      <c r="H179" t="s">
        <v>364</v>
      </c>
      <c r="I179" t="s">
        <v>18175</v>
      </c>
      <c r="J179" t="s">
        <v>1338</v>
      </c>
      <c r="K179" t="s">
        <v>353</v>
      </c>
      <c r="L179" t="s">
        <v>406</v>
      </c>
      <c r="M179" s="29" t="str">
        <f>IF(O179 &lt;&gt; "", VLOOKUP(O179,'CLASSIFICAÇÃO - ÁREA DE ATUAÇÃO'!$A:$C,2,0),"")</f>
        <v>C</v>
      </c>
      <c r="N179" s="29" t="str">
        <f>IF(O179 &lt;&gt; "",VLOOKUP(O179,'CLASSIFICAÇÃO - ÁREA DE ATUAÇÃO'!$A:$C,3,0), "")</f>
        <v>ATENÇÃO PRIMÁRIA</v>
      </c>
      <c r="O179" t="str">
        <f>'Lotações convertidas'!B181</f>
        <v>CENTRO DE SAÚDE FRANCISCO GOMES BARBOSA - TIROL</v>
      </c>
    </row>
    <row r="180" spans="1:15" x14ac:dyDescent="0.25">
      <c r="A180">
        <v>1264069</v>
      </c>
      <c r="B180" t="s">
        <v>1339</v>
      </c>
      <c r="C180" t="s">
        <v>1340</v>
      </c>
      <c r="D180" t="s">
        <v>368</v>
      </c>
      <c r="E180" t="s">
        <v>369</v>
      </c>
      <c r="F180" t="s">
        <v>18620</v>
      </c>
      <c r="G180" s="177">
        <v>44177</v>
      </c>
      <c r="H180" t="s">
        <v>425</v>
      </c>
      <c r="I180" t="s">
        <v>18168</v>
      </c>
      <c r="J180" t="s">
        <v>1341</v>
      </c>
      <c r="K180" t="s">
        <v>353</v>
      </c>
      <c r="L180" t="s">
        <v>372</v>
      </c>
      <c r="M180" s="29" t="str">
        <f>IF(O180 &lt;&gt; "", VLOOKUP(O180,'CLASSIFICAÇÃO - ÁREA DE ATUAÇÃO'!$A:$C,2,0),"")</f>
        <v>D</v>
      </c>
      <c r="N180" s="29" t="str">
        <f>IF(O180 &lt;&gt; "",VLOOKUP(O180,'CLASSIFICAÇÃO - ÁREA DE ATUAÇÃO'!$A:$C,3,0), "")</f>
        <v>REDE DE URGÊNCIA</v>
      </c>
      <c r="O180" t="str">
        <f>'Lotações convertidas'!B182</f>
        <v>UNIDADE DE PRONTO ATENDIMENTO VENDA NOVA</v>
      </c>
    </row>
    <row r="181" spans="1:15" x14ac:dyDescent="0.25">
      <c r="A181">
        <v>1264077</v>
      </c>
      <c r="B181" t="s">
        <v>1342</v>
      </c>
      <c r="C181" t="s">
        <v>1343</v>
      </c>
      <c r="D181" t="s">
        <v>368</v>
      </c>
      <c r="E181" t="s">
        <v>369</v>
      </c>
      <c r="F181" t="s">
        <v>18623</v>
      </c>
      <c r="G181" s="177">
        <v>44177</v>
      </c>
      <c r="H181" t="s">
        <v>425</v>
      </c>
      <c r="I181" t="s">
        <v>18168</v>
      </c>
      <c r="J181" t="s">
        <v>1344</v>
      </c>
      <c r="K181" t="s">
        <v>353</v>
      </c>
      <c r="L181" t="s">
        <v>374</v>
      </c>
      <c r="M181" s="29" t="str">
        <f>IF(O181 &lt;&gt; "", VLOOKUP(O181,'CLASSIFICAÇÃO - ÁREA DE ATUAÇÃO'!$A:$C,2,0),"")</f>
        <v>C</v>
      </c>
      <c r="N181" s="29" t="str">
        <f>IF(O181 &lt;&gt; "",VLOOKUP(O181,'CLASSIFICAÇÃO - ÁREA DE ATUAÇÃO'!$A:$C,3,0), "")</f>
        <v>REDE DE URGÊNCIA</v>
      </c>
      <c r="O181" t="str">
        <f>'Lotações convertidas'!B183</f>
        <v>UNIDADE DE PRONTO ATENDIMENTO NORDESTE</v>
      </c>
    </row>
    <row r="182" spans="1:15" x14ac:dyDescent="0.25">
      <c r="A182">
        <v>1264131</v>
      </c>
      <c r="B182" t="s">
        <v>1345</v>
      </c>
      <c r="C182" t="s">
        <v>1346</v>
      </c>
      <c r="D182" t="s">
        <v>429</v>
      </c>
      <c r="E182" t="s">
        <v>451</v>
      </c>
      <c r="F182" t="s">
        <v>559</v>
      </c>
      <c r="G182" s="177">
        <v>44179</v>
      </c>
      <c r="H182" t="s">
        <v>441</v>
      </c>
      <c r="I182" t="s">
        <v>18168</v>
      </c>
      <c r="J182" t="s">
        <v>1347</v>
      </c>
      <c r="K182" t="s">
        <v>353</v>
      </c>
      <c r="L182" t="s">
        <v>354</v>
      </c>
      <c r="M182" s="29" t="str">
        <f>IF(O182 &lt;&gt; "", VLOOKUP(O182,'CLASSIFICAÇÃO - ÁREA DE ATUAÇÃO'!$A:$C,2,0),"")</f>
        <v>A</v>
      </c>
      <c r="N182" s="29" t="str">
        <f>IF(O182 &lt;&gt; "",VLOOKUP(O182,'CLASSIFICAÇÃO - ÁREA DE ATUAÇÃO'!$A:$C,3,0), "")</f>
        <v>REDE DE URGÊNCIA</v>
      </c>
      <c r="O182" t="str">
        <f>'Lotações convertidas'!B184</f>
        <v>CENTRO DE REFERENCIA EM SAUDE MENTAL INFANTIL NOROESTE</v>
      </c>
    </row>
    <row r="183" spans="1:15" x14ac:dyDescent="0.25">
      <c r="A183">
        <v>1264158</v>
      </c>
      <c r="B183" t="s">
        <v>1348</v>
      </c>
      <c r="C183" t="s">
        <v>1349</v>
      </c>
      <c r="D183" t="s">
        <v>368</v>
      </c>
      <c r="E183" t="s">
        <v>524</v>
      </c>
      <c r="F183" t="s">
        <v>792</v>
      </c>
      <c r="G183" s="177">
        <v>44179</v>
      </c>
      <c r="H183" t="s">
        <v>384</v>
      </c>
      <c r="I183" t="s">
        <v>18179</v>
      </c>
      <c r="J183" t="s">
        <v>1350</v>
      </c>
      <c r="K183" t="s">
        <v>353</v>
      </c>
      <c r="L183" t="s">
        <v>411</v>
      </c>
      <c r="M183" s="29" t="str">
        <f>IF(O183 &lt;&gt; "", VLOOKUP(O183,'CLASSIFICAÇÃO - ÁREA DE ATUAÇÃO'!$A:$C,2,0),"")</f>
        <v>A</v>
      </c>
      <c r="N183" s="29" t="str">
        <f>IF(O183 &lt;&gt; "",VLOOKUP(O183,'CLASSIFICAÇÃO - ÁREA DE ATUAÇÃO'!$A:$C,3,0), "")</f>
        <v>REDE COMPLEMENTAR</v>
      </c>
      <c r="O183" t="str">
        <f>'Lotações convertidas'!B185</f>
        <v>LABORATORIO REGIONAL CENTRO-SUL/PAMPULHA</v>
      </c>
    </row>
    <row r="184" spans="1:15" x14ac:dyDescent="0.25">
      <c r="A184">
        <v>1264174</v>
      </c>
      <c r="B184" t="s">
        <v>1351</v>
      </c>
      <c r="C184" t="s">
        <v>1352</v>
      </c>
      <c r="D184" t="s">
        <v>349</v>
      </c>
      <c r="E184" t="s">
        <v>350</v>
      </c>
      <c r="F184" t="s">
        <v>626</v>
      </c>
      <c r="G184" s="177">
        <v>44179</v>
      </c>
      <c r="H184" t="s">
        <v>395</v>
      </c>
      <c r="I184" t="s">
        <v>18169</v>
      </c>
      <c r="J184" t="s">
        <v>1353</v>
      </c>
      <c r="K184" t="s">
        <v>353</v>
      </c>
      <c r="L184" t="s">
        <v>365</v>
      </c>
      <c r="M184" s="29" t="str">
        <f>IF(O184 &lt;&gt; "", VLOOKUP(O184,'CLASSIFICAÇÃO - ÁREA DE ATUAÇÃO'!$A:$C,2,0),"")</f>
        <v>C</v>
      </c>
      <c r="N184" s="29" t="str">
        <f>IF(O184 &lt;&gt; "",VLOOKUP(O184,'CLASSIFICAÇÃO - ÁREA DE ATUAÇÃO'!$A:$C,3,0), "")</f>
        <v>ATENÇÃO PRIMÁRIA</v>
      </c>
      <c r="O184" t="str">
        <f>'Lotações convertidas'!B186</f>
        <v>CENTRO DE SAÚDE JARDIM GUANABARA</v>
      </c>
    </row>
    <row r="185" spans="1:15" x14ac:dyDescent="0.25">
      <c r="A185">
        <v>1264182</v>
      </c>
      <c r="B185" t="s">
        <v>1354</v>
      </c>
      <c r="C185" t="s">
        <v>1355</v>
      </c>
      <c r="D185" t="s">
        <v>349</v>
      </c>
      <c r="E185" t="s">
        <v>473</v>
      </c>
      <c r="F185" t="s">
        <v>1356</v>
      </c>
      <c r="G185" s="177">
        <v>44179</v>
      </c>
      <c r="H185" t="s">
        <v>746</v>
      </c>
      <c r="I185" t="s">
        <v>18181</v>
      </c>
      <c r="J185" t="s">
        <v>1357</v>
      </c>
      <c r="K185" t="s">
        <v>353</v>
      </c>
      <c r="L185" t="s">
        <v>411</v>
      </c>
      <c r="M185" s="29" t="str">
        <f>IF(O185 &lt;&gt; "", VLOOKUP(O185,'CLASSIFICAÇÃO - ÁREA DE ATUAÇÃO'!$A:$C,2,0),"")</f>
        <v>C</v>
      </c>
      <c r="N185" s="29" t="str">
        <f>IF(O185 &lt;&gt; "",VLOOKUP(O185,'CLASSIFICAÇÃO - ÁREA DE ATUAÇÃO'!$A:$C,3,0), "")</f>
        <v>ATENÇÃO PRIMÁRIA</v>
      </c>
      <c r="O185" t="str">
        <f>'Lotações convertidas'!B187</f>
        <v>CENTRO DE SAÚDE PADRE TARCÍSIO</v>
      </c>
    </row>
    <row r="186" spans="1:15" x14ac:dyDescent="0.25">
      <c r="A186">
        <v>1264239</v>
      </c>
      <c r="B186" t="s">
        <v>1358</v>
      </c>
      <c r="C186" t="s">
        <v>1359</v>
      </c>
      <c r="D186" t="s">
        <v>379</v>
      </c>
      <c r="F186" t="s">
        <v>18617</v>
      </c>
      <c r="G186" s="177">
        <v>44177</v>
      </c>
      <c r="H186" t="s">
        <v>466</v>
      </c>
      <c r="I186" t="s">
        <v>18171</v>
      </c>
      <c r="J186" t="s">
        <v>1360</v>
      </c>
      <c r="K186" t="s">
        <v>353</v>
      </c>
      <c r="L186" t="s">
        <v>406</v>
      </c>
      <c r="M186" s="29" t="str">
        <f>IF(O186 &lt;&gt; "", VLOOKUP(O186,'CLASSIFICAÇÃO - ÁREA DE ATUAÇÃO'!$A:$C,2,0),"")</f>
        <v>D</v>
      </c>
      <c r="N186" s="29" t="str">
        <f>IF(O186 &lt;&gt; "",VLOOKUP(O186,'CLASSIFICAÇÃO - ÁREA DE ATUAÇÃO'!$A:$C,3,0), "")</f>
        <v>REDE DE URGÊNCIA</v>
      </c>
      <c r="O186" t="str">
        <f>'Lotações convertidas'!B188</f>
        <v>UNIDADE DE PRONTO ATENDIMENTO BARREIRO</v>
      </c>
    </row>
    <row r="187" spans="1:15" x14ac:dyDescent="0.25">
      <c r="A187">
        <v>1264247</v>
      </c>
      <c r="B187" t="s">
        <v>1361</v>
      </c>
      <c r="C187" t="s">
        <v>1362</v>
      </c>
      <c r="D187" t="s">
        <v>349</v>
      </c>
      <c r="E187" t="s">
        <v>445</v>
      </c>
      <c r="F187" t="s">
        <v>18631</v>
      </c>
      <c r="G187" s="177">
        <v>44179</v>
      </c>
      <c r="H187" t="s">
        <v>1363</v>
      </c>
      <c r="I187" t="s">
        <v>18172</v>
      </c>
      <c r="J187" t="s">
        <v>1364</v>
      </c>
      <c r="K187" t="s">
        <v>353</v>
      </c>
      <c r="L187" t="s">
        <v>374</v>
      </c>
      <c r="M187" s="29" t="str">
        <f>IF(O187 &lt;&gt; "", VLOOKUP(O187,'CLASSIFICAÇÃO - ÁREA DE ATUAÇÃO'!$A:$C,2,0),"")</f>
        <v>A</v>
      </c>
      <c r="N187" s="29" t="str">
        <f>IF(O187 &lt;&gt; "",VLOOKUP(O187,'CLASSIFICAÇÃO - ÁREA DE ATUAÇÃO'!$A:$C,3,0), "")</f>
        <v>REDE DE URGÊNCIA</v>
      </c>
      <c r="O187" t="str">
        <f>'Lotações convertidas'!B189</f>
        <v>CENTRO DE REFERENCIA EM SAUDE MENTAL NORDESTE</v>
      </c>
    </row>
    <row r="188" spans="1:15" x14ac:dyDescent="0.25">
      <c r="A188">
        <v>1264255</v>
      </c>
      <c r="B188" t="s">
        <v>1365</v>
      </c>
      <c r="C188" t="s">
        <v>1366</v>
      </c>
      <c r="D188" t="s">
        <v>349</v>
      </c>
      <c r="E188" t="s">
        <v>350</v>
      </c>
      <c r="F188" t="s">
        <v>603</v>
      </c>
      <c r="G188" s="177">
        <v>44179</v>
      </c>
      <c r="H188" t="s">
        <v>395</v>
      </c>
      <c r="I188" t="s">
        <v>18169</v>
      </c>
      <c r="J188" t="s">
        <v>1367</v>
      </c>
      <c r="K188" t="s">
        <v>353</v>
      </c>
      <c r="L188" t="s">
        <v>374</v>
      </c>
      <c r="M188" s="29" t="str">
        <f>IF(O188 &lt;&gt; "", VLOOKUP(O188,'CLASSIFICAÇÃO - ÁREA DE ATUAÇÃO'!$A:$C,2,0),"")</f>
        <v>D</v>
      </c>
      <c r="N188" s="29" t="str">
        <f>IF(O188 &lt;&gt; "",VLOOKUP(O188,'CLASSIFICAÇÃO - ÁREA DE ATUAÇÃO'!$A:$C,3,0), "")</f>
        <v>ATENÇÃO PRIMÁRIA</v>
      </c>
      <c r="O188" t="str">
        <f>'Lotações convertidas'!B190</f>
        <v>CENTRO DE SAÚDE RIBEIRO DE ABREU</v>
      </c>
    </row>
    <row r="189" spans="1:15" x14ac:dyDescent="0.25">
      <c r="A189">
        <v>1264271</v>
      </c>
      <c r="B189" t="s">
        <v>1368</v>
      </c>
      <c r="C189" t="s">
        <v>1369</v>
      </c>
      <c r="D189" t="s">
        <v>368</v>
      </c>
      <c r="E189" t="s">
        <v>369</v>
      </c>
      <c r="F189" t="s">
        <v>399</v>
      </c>
      <c r="G189" s="177">
        <v>44179</v>
      </c>
      <c r="H189" t="s">
        <v>364</v>
      </c>
      <c r="I189" t="s">
        <v>18168</v>
      </c>
      <c r="J189" t="s">
        <v>1370</v>
      </c>
      <c r="K189" t="s">
        <v>353</v>
      </c>
      <c r="L189" t="s">
        <v>374</v>
      </c>
      <c r="M189" s="29" t="str">
        <f>IF(O189 &lt;&gt; "", VLOOKUP(O189,'CLASSIFICAÇÃO - ÁREA DE ATUAÇÃO'!$A:$C,2,0),"")</f>
        <v>A</v>
      </c>
      <c r="N189" s="29" t="str">
        <f>IF(O189 &lt;&gt; "",VLOOKUP(O189,'CLASSIFICAÇÃO - ÁREA DE ATUAÇÃO'!$A:$C,3,0), "")</f>
        <v>ATENÇÃO PRIMÁRIA</v>
      </c>
      <c r="O189" t="str">
        <f>'Lotações convertidas'!B191</f>
        <v>CENTRO DE SAÚDE ALCIDES LINS</v>
      </c>
    </row>
    <row r="190" spans="1:15" x14ac:dyDescent="0.25">
      <c r="A190">
        <v>1264298</v>
      </c>
      <c r="B190" t="s">
        <v>1371</v>
      </c>
      <c r="C190" t="s">
        <v>1372</v>
      </c>
      <c r="D190" t="s">
        <v>368</v>
      </c>
      <c r="E190" t="s">
        <v>390</v>
      </c>
      <c r="F190" t="s">
        <v>1373</v>
      </c>
      <c r="G190" s="177">
        <v>44179</v>
      </c>
      <c r="H190" t="s">
        <v>364</v>
      </c>
      <c r="I190" t="s">
        <v>18175</v>
      </c>
      <c r="J190" t="s">
        <v>1374</v>
      </c>
      <c r="K190" t="s">
        <v>353</v>
      </c>
      <c r="L190" t="s">
        <v>397</v>
      </c>
      <c r="M190" s="29" t="str">
        <f>IF(O190 &lt;&gt; "", VLOOKUP(O190,'CLASSIFICAÇÃO - ÁREA DE ATUAÇÃO'!$A:$C,2,0),"")</f>
        <v>B</v>
      </c>
      <c r="N190" s="29" t="str">
        <f>IF(O190 &lt;&gt; "",VLOOKUP(O190,'CLASSIFICAÇÃO - ÁREA DE ATUAÇÃO'!$A:$C,3,0), "")</f>
        <v>ATENÇÃO PRIMÁRIA</v>
      </c>
      <c r="O190" t="str">
        <f>'Lotações convertidas'!B192</f>
        <v>CENTRO DE SAÚDE HAVAÍ</v>
      </c>
    </row>
    <row r="191" spans="1:15" x14ac:dyDescent="0.25">
      <c r="A191">
        <v>1264301</v>
      </c>
      <c r="B191" t="s">
        <v>1375</v>
      </c>
      <c r="C191" t="s">
        <v>1376</v>
      </c>
      <c r="D191" t="s">
        <v>379</v>
      </c>
      <c r="F191" t="s">
        <v>227</v>
      </c>
      <c r="G191" s="177">
        <v>44179</v>
      </c>
      <c r="H191" t="s">
        <v>352</v>
      </c>
      <c r="I191" t="s">
        <v>18171</v>
      </c>
      <c r="J191" t="s">
        <v>1377</v>
      </c>
      <c r="K191" t="s">
        <v>353</v>
      </c>
      <c r="L191" t="s">
        <v>406</v>
      </c>
      <c r="M191" s="29" t="str">
        <f>IF(O191 &lt;&gt; "", VLOOKUP(O191,'CLASSIFICAÇÃO - ÁREA DE ATUAÇÃO'!$A:$C,2,0),"")</f>
        <v>C</v>
      </c>
      <c r="N191" s="29" t="str">
        <f>IF(O191 &lt;&gt; "",VLOOKUP(O191,'CLASSIFICAÇÃO - ÁREA DE ATUAÇÃO'!$A:$C,3,0), "")</f>
        <v>ATENÇÃO PRIMÁRIA</v>
      </c>
      <c r="O191" t="str">
        <f>'Lotações convertidas'!B193</f>
        <v>CENTRO DE SAÚDE PILAR - OLHOS D'ÁGUA</v>
      </c>
    </row>
    <row r="192" spans="1:15" x14ac:dyDescent="0.25">
      <c r="A192">
        <v>1264344</v>
      </c>
      <c r="B192" t="s">
        <v>1378</v>
      </c>
      <c r="C192" t="s">
        <v>1379</v>
      </c>
      <c r="D192" t="s">
        <v>362</v>
      </c>
      <c r="F192" t="s">
        <v>18615</v>
      </c>
      <c r="G192" s="177">
        <v>44180</v>
      </c>
      <c r="H192" t="s">
        <v>1380</v>
      </c>
      <c r="I192" t="s">
        <v>18168</v>
      </c>
      <c r="J192" t="s">
        <v>1381</v>
      </c>
      <c r="K192" t="s">
        <v>353</v>
      </c>
      <c r="L192" t="s">
        <v>365</v>
      </c>
      <c r="M192" s="29" t="str">
        <f>IF(O192 &lt;&gt; "", VLOOKUP(O192,'CLASSIFICAÇÃO - ÁREA DE ATUAÇÃO'!$A:$C,2,0),"")</f>
        <v>D</v>
      </c>
      <c r="N192" s="29" t="str">
        <f>IF(O192 &lt;&gt; "",VLOOKUP(O192,'CLASSIFICAÇÃO - ÁREA DE ATUAÇÃO'!$A:$C,3,0), "")</f>
        <v>REDE DE URGÊNCIA</v>
      </c>
      <c r="O192" t="str">
        <f>'Lotações convertidas'!B194</f>
        <v>UNIDADE DE PRONTO ATENDIMENTO NORTE</v>
      </c>
    </row>
    <row r="193" spans="1:15" x14ac:dyDescent="0.25">
      <c r="A193">
        <v>1264409</v>
      </c>
      <c r="B193" t="s">
        <v>1382</v>
      </c>
      <c r="C193" t="s">
        <v>1383</v>
      </c>
      <c r="D193" t="s">
        <v>368</v>
      </c>
      <c r="E193" t="s">
        <v>369</v>
      </c>
      <c r="F193" t="s">
        <v>616</v>
      </c>
      <c r="G193" s="177">
        <v>44180</v>
      </c>
      <c r="H193" t="s">
        <v>384</v>
      </c>
      <c r="I193" t="s">
        <v>18168</v>
      </c>
      <c r="J193" t="s">
        <v>1384</v>
      </c>
      <c r="K193" t="s">
        <v>353</v>
      </c>
      <c r="L193" t="s">
        <v>382</v>
      </c>
      <c r="M193" s="29" t="str">
        <f>IF(O193 &lt;&gt; "", VLOOKUP(O193,'CLASSIFICAÇÃO - ÁREA DE ATUAÇÃO'!$A:$C,2,0),"")</f>
        <v>A</v>
      </c>
      <c r="N193" s="29" t="str">
        <f>IF(O193 &lt;&gt; "",VLOOKUP(O193,'CLASSIFICAÇÃO - ÁREA DE ATUAÇÃO'!$A:$C,3,0), "")</f>
        <v>ATENÇÃO PRIMÁRIA</v>
      </c>
      <c r="O193" t="str">
        <f>'Lotações convertidas'!B195</f>
        <v>CENTRO DE SAÚDE MARCO ANTÔNIO DE MENEZES</v>
      </c>
    </row>
    <row r="194" spans="1:15" x14ac:dyDescent="0.25">
      <c r="A194">
        <v>1264441</v>
      </c>
      <c r="B194" t="s">
        <v>484</v>
      </c>
      <c r="C194" t="s">
        <v>485</v>
      </c>
      <c r="D194" t="s">
        <v>368</v>
      </c>
      <c r="E194" t="s">
        <v>369</v>
      </c>
      <c r="F194" t="s">
        <v>1194</v>
      </c>
      <c r="G194" s="177">
        <v>44180</v>
      </c>
      <c r="H194" t="s">
        <v>417</v>
      </c>
      <c r="I194" t="s">
        <v>18168</v>
      </c>
      <c r="J194" t="s">
        <v>486</v>
      </c>
      <c r="K194" t="s">
        <v>353</v>
      </c>
      <c r="L194" t="s">
        <v>406</v>
      </c>
      <c r="M194" s="29" t="str">
        <f>IF(O194 &lt;&gt; "", VLOOKUP(O194,'CLASSIFICAÇÃO - ÁREA DE ATUAÇÃO'!$A:$C,2,0),"")</f>
        <v>C</v>
      </c>
      <c r="N194" s="29" t="str">
        <f>IF(O194 &lt;&gt; "",VLOOKUP(O194,'CLASSIFICAÇÃO - ÁREA DE ATUAÇÃO'!$A:$C,3,0), "")</f>
        <v>ATENÇÃO PRIMÁRIA</v>
      </c>
      <c r="O194" t="str">
        <f>'Lotações convertidas'!B196</f>
        <v>CENTRO DE SAÚDE MILIONÁRIOS</v>
      </c>
    </row>
    <row r="195" spans="1:15" x14ac:dyDescent="0.25">
      <c r="A195" t="s">
        <v>1385</v>
      </c>
      <c r="B195" t="s">
        <v>1386</v>
      </c>
      <c r="C195" t="s">
        <v>1387</v>
      </c>
      <c r="D195" t="s">
        <v>368</v>
      </c>
      <c r="E195" t="s">
        <v>369</v>
      </c>
      <c r="F195" t="s">
        <v>1388</v>
      </c>
      <c r="G195" s="177">
        <v>44181</v>
      </c>
      <c r="H195" t="s">
        <v>417</v>
      </c>
      <c r="I195" t="s">
        <v>18168</v>
      </c>
      <c r="J195" t="s">
        <v>1389</v>
      </c>
      <c r="K195" t="s">
        <v>353</v>
      </c>
      <c r="L195" t="s">
        <v>397</v>
      </c>
      <c r="M195" s="29" t="str">
        <f>IF(O195 &lt;&gt; "", VLOOKUP(O195,'CLASSIFICAÇÃO - ÁREA DE ATUAÇÃO'!$A:$C,2,0),"")</f>
        <v>B</v>
      </c>
      <c r="N195" s="29" t="str">
        <f>IF(O195 &lt;&gt; "",VLOOKUP(O195,'CLASSIFICAÇÃO - ÁREA DE ATUAÇÃO'!$A:$C,3,0), "")</f>
        <v>ATENÇÃO PRIMÁRIA</v>
      </c>
      <c r="O195" t="str">
        <f>'Lotações convertidas'!B197</f>
        <v>CENTRO DE SAÚDE VILA IMPERIAL</v>
      </c>
    </row>
    <row r="196" spans="1:15" x14ac:dyDescent="0.25">
      <c r="A196">
        <v>1264484</v>
      </c>
      <c r="B196" t="s">
        <v>1390</v>
      </c>
      <c r="C196" t="s">
        <v>1391</v>
      </c>
      <c r="D196" t="s">
        <v>429</v>
      </c>
      <c r="E196" t="s">
        <v>451</v>
      </c>
      <c r="F196" t="s">
        <v>18632</v>
      </c>
      <c r="G196" s="177">
        <v>44181</v>
      </c>
      <c r="H196" t="s">
        <v>441</v>
      </c>
      <c r="I196" t="s">
        <v>18168</v>
      </c>
      <c r="J196" t="s">
        <v>1392</v>
      </c>
      <c r="K196" t="s">
        <v>353</v>
      </c>
      <c r="L196" t="s">
        <v>365</v>
      </c>
      <c r="M196" s="29" t="str">
        <f>IF(O196 &lt;&gt; "", VLOOKUP(O196,'CLASSIFICAÇÃO - ÁREA DE ATUAÇÃO'!$A:$C,2,0),"")</f>
        <v>C</v>
      </c>
      <c r="N196" s="29" t="str">
        <f>IF(O196 &lt;&gt; "",VLOOKUP(O196,'CLASSIFICAÇÃO - ÁREA DE ATUAÇÃO'!$A:$C,3,0), "")</f>
        <v>REDE DE URGÊNCIA</v>
      </c>
      <c r="O196" t="str">
        <f>'Lotações convertidas'!B198</f>
        <v>CENTRO DE REFERENCIA EM SAUDE MENTAL NORTE</v>
      </c>
    </row>
    <row r="197" spans="1:15" x14ac:dyDescent="0.25">
      <c r="A197">
        <v>1264506</v>
      </c>
      <c r="B197" t="s">
        <v>1393</v>
      </c>
      <c r="C197" t="s">
        <v>1394</v>
      </c>
      <c r="D197" t="s">
        <v>429</v>
      </c>
      <c r="E197" t="s">
        <v>430</v>
      </c>
      <c r="F197" t="s">
        <v>18630</v>
      </c>
      <c r="G197" s="177">
        <v>44182</v>
      </c>
      <c r="H197" t="s">
        <v>384</v>
      </c>
      <c r="I197" t="s">
        <v>18175</v>
      </c>
      <c r="J197" t="s">
        <v>1395</v>
      </c>
      <c r="K197" t="s">
        <v>353</v>
      </c>
      <c r="L197" t="s">
        <v>372</v>
      </c>
      <c r="M197" s="29" t="str">
        <f>IF(O197 &lt;&gt; "", VLOOKUP(O197,'CLASSIFICAÇÃO - ÁREA DE ATUAÇÃO'!$A:$C,2,0),"")</f>
        <v>C</v>
      </c>
      <c r="N197" s="29" t="str">
        <f>IF(O197 &lt;&gt; "",VLOOKUP(O197,'CLASSIFICAÇÃO - ÁREA DE ATUAÇÃO'!$A:$C,3,0), "")</f>
        <v>REDE COMPLEMENTAR</v>
      </c>
      <c r="O197" t="str">
        <f>'Lotações convertidas'!B199</f>
        <v>CENTRAL DE ESTERILIZACAO VENDA NOVA</v>
      </c>
    </row>
    <row r="198" spans="1:15" x14ac:dyDescent="0.25">
      <c r="A198">
        <v>1264530</v>
      </c>
      <c r="B198" t="s">
        <v>1396</v>
      </c>
      <c r="C198" t="s">
        <v>1397</v>
      </c>
      <c r="D198" t="s">
        <v>349</v>
      </c>
      <c r="E198" t="s">
        <v>445</v>
      </c>
      <c r="F198" t="s">
        <v>18614</v>
      </c>
      <c r="G198" s="177">
        <v>44181</v>
      </c>
      <c r="H198" t="s">
        <v>1398</v>
      </c>
      <c r="I198" t="s">
        <v>18172</v>
      </c>
      <c r="J198" t="s">
        <v>1399</v>
      </c>
      <c r="K198" t="s">
        <v>353</v>
      </c>
      <c r="L198" t="s">
        <v>354</v>
      </c>
      <c r="M198" s="29" t="str">
        <f>IF(O198 &lt;&gt; "", VLOOKUP(O198,'CLASSIFICAÇÃO - ÁREA DE ATUAÇÃO'!$A:$C,2,0),"")</f>
        <v>A</v>
      </c>
      <c r="N198" s="29" t="str">
        <f>IF(O198 &lt;&gt; "",VLOOKUP(O198,'CLASSIFICAÇÃO - ÁREA DE ATUAÇÃO'!$A:$C,3,0), "")</f>
        <v>REDE DE URGÊNCIA</v>
      </c>
      <c r="O198" t="str">
        <f>'Lotações convertidas'!B200</f>
        <v>CENTRO DE REFERENCIA EM SAUDE MENTAL NOROESTE</v>
      </c>
    </row>
    <row r="199" spans="1:15" x14ac:dyDescent="0.25">
      <c r="A199">
        <v>1264581</v>
      </c>
      <c r="B199" t="s">
        <v>1400</v>
      </c>
      <c r="C199" t="s">
        <v>1401</v>
      </c>
      <c r="D199" t="s">
        <v>368</v>
      </c>
      <c r="E199" t="s">
        <v>369</v>
      </c>
      <c r="F199" t="s">
        <v>609</v>
      </c>
      <c r="G199" s="177">
        <v>44181</v>
      </c>
      <c r="H199" t="s">
        <v>364</v>
      </c>
      <c r="I199" t="s">
        <v>18168</v>
      </c>
      <c r="J199" t="s">
        <v>1402</v>
      </c>
      <c r="K199" t="s">
        <v>353</v>
      </c>
      <c r="L199" t="s">
        <v>374</v>
      </c>
      <c r="M199" s="29" t="str">
        <f>IF(O199 &lt;&gt; "", VLOOKUP(O199,'CLASSIFICAÇÃO - ÁREA DE ATUAÇÃO'!$A:$C,2,0),"")</f>
        <v>B</v>
      </c>
      <c r="N199" s="29" t="str">
        <f>IF(O199 &lt;&gt; "",VLOOKUP(O199,'CLASSIFICAÇÃO - ÁREA DE ATUAÇÃO'!$A:$C,3,0), "")</f>
        <v>ATENÇÃO PRIMÁRIA</v>
      </c>
      <c r="O199" t="str">
        <f>'Lotações convertidas'!B201</f>
        <v>CENTRO DE SAÚDE GENTIL GOMES</v>
      </c>
    </row>
    <row r="200" spans="1:15" x14ac:dyDescent="0.25">
      <c r="A200">
        <v>1264603</v>
      </c>
      <c r="B200" t="s">
        <v>1403</v>
      </c>
      <c r="C200" t="s">
        <v>1404</v>
      </c>
      <c r="D200" t="s">
        <v>368</v>
      </c>
      <c r="E200" t="s">
        <v>369</v>
      </c>
      <c r="F200" t="s">
        <v>18633</v>
      </c>
      <c r="G200" s="177">
        <v>44182</v>
      </c>
      <c r="H200" t="s">
        <v>508</v>
      </c>
      <c r="I200" t="s">
        <v>18168</v>
      </c>
      <c r="J200" t="s">
        <v>1405</v>
      </c>
      <c r="K200" t="s">
        <v>353</v>
      </c>
      <c r="L200" t="s">
        <v>382</v>
      </c>
      <c r="M200" s="29" t="str">
        <f>IF(O200 &lt;&gt; "", VLOOKUP(O200,'CLASSIFICAÇÃO - ÁREA DE ATUAÇÃO'!$A:$C,2,0),"")</f>
        <v>A</v>
      </c>
      <c r="N200" s="29" t="str">
        <f>IF(O200 &lt;&gt; "",VLOOKUP(O200,'CLASSIFICAÇÃO - ÁREA DE ATUAÇÃO'!$A:$C,3,0), "")</f>
        <v>REDE COMPLEMENTAR</v>
      </c>
      <c r="O200" t="str">
        <f>'Lotações convertidas'!B202</f>
        <v>CENTRO DE REFERENCIA EM REABILITACAO LESTE</v>
      </c>
    </row>
    <row r="201" spans="1:15" x14ac:dyDescent="0.25">
      <c r="A201">
        <v>1264611</v>
      </c>
      <c r="B201" t="s">
        <v>1406</v>
      </c>
      <c r="C201" t="s">
        <v>1407</v>
      </c>
      <c r="D201" t="s">
        <v>368</v>
      </c>
      <c r="E201" t="s">
        <v>369</v>
      </c>
      <c r="F201" t="s">
        <v>18616</v>
      </c>
      <c r="G201" s="177">
        <v>44182</v>
      </c>
      <c r="H201" t="s">
        <v>425</v>
      </c>
      <c r="I201" t="s">
        <v>18168</v>
      </c>
      <c r="J201" t="s">
        <v>1408</v>
      </c>
      <c r="K201" t="s">
        <v>353</v>
      </c>
      <c r="L201" t="s">
        <v>361</v>
      </c>
      <c r="M201" s="29" t="str">
        <f>IF(O201 &lt;&gt; "", VLOOKUP(O201,'CLASSIFICAÇÃO - ÁREA DE ATUAÇÃO'!$A:$C,2,0),"")</f>
        <v>C</v>
      </c>
      <c r="N201" s="29" t="str">
        <f>IF(O201 &lt;&gt; "",VLOOKUP(O201,'CLASSIFICAÇÃO - ÁREA DE ATUAÇÃO'!$A:$C,3,0), "")</f>
        <v>REDE DE URGÊNCIA</v>
      </c>
      <c r="O201" t="str">
        <f>'Lotações convertidas'!B203</f>
        <v>UNIDADE DE PRONTO ATENDIMENTO PAMPULHA</v>
      </c>
    </row>
    <row r="202" spans="1:15" x14ac:dyDescent="0.25">
      <c r="A202" t="s">
        <v>1409</v>
      </c>
      <c r="B202" t="s">
        <v>1410</v>
      </c>
      <c r="C202" t="s">
        <v>1411</v>
      </c>
      <c r="D202" t="s">
        <v>349</v>
      </c>
      <c r="E202" t="s">
        <v>541</v>
      </c>
      <c r="F202" t="s">
        <v>1015</v>
      </c>
      <c r="G202" s="177">
        <v>44182</v>
      </c>
      <c r="H202" t="s">
        <v>364</v>
      </c>
      <c r="I202" t="s">
        <v>18172</v>
      </c>
      <c r="J202" t="s">
        <v>1412</v>
      </c>
      <c r="K202" t="s">
        <v>353</v>
      </c>
      <c r="L202" t="s">
        <v>406</v>
      </c>
      <c r="M202" s="29" t="str">
        <f>IF(O202 &lt;&gt; "", VLOOKUP(O202,'CLASSIFICAÇÃO - ÁREA DE ATUAÇÃO'!$A:$C,2,0),"")</f>
        <v>C</v>
      </c>
      <c r="N202" s="29" t="str">
        <f>IF(O202 &lt;&gt; "",VLOOKUP(O202,'CLASSIFICAÇÃO - ÁREA DE ATUAÇÃO'!$A:$C,3,0), "")</f>
        <v>ATENÇÃO PRIMÁRIA</v>
      </c>
      <c r="O202" t="str">
        <f>'Lotações convertidas'!B204</f>
        <v>CENTRO DE SAÚDE EDUARDO MAURO DE ARAÚJO - MIRAMAR</v>
      </c>
    </row>
    <row r="203" spans="1:15" x14ac:dyDescent="0.25">
      <c r="A203" t="s">
        <v>1413</v>
      </c>
      <c r="B203" t="s">
        <v>1414</v>
      </c>
      <c r="C203" t="s">
        <v>1415</v>
      </c>
      <c r="D203" t="s">
        <v>368</v>
      </c>
      <c r="E203" t="s">
        <v>390</v>
      </c>
      <c r="F203" t="s">
        <v>609</v>
      </c>
      <c r="G203" s="177">
        <v>44186</v>
      </c>
      <c r="H203" t="s">
        <v>364</v>
      </c>
      <c r="I203" t="s">
        <v>18175</v>
      </c>
      <c r="J203" t="s">
        <v>1416</v>
      </c>
      <c r="K203" t="s">
        <v>353</v>
      </c>
      <c r="L203" t="s">
        <v>374</v>
      </c>
      <c r="M203" s="29" t="str">
        <f>IF(O203 &lt;&gt; "", VLOOKUP(O203,'CLASSIFICAÇÃO - ÁREA DE ATUAÇÃO'!$A:$C,2,0),"")</f>
        <v>B</v>
      </c>
      <c r="N203" s="29" t="str">
        <f>IF(O203 &lt;&gt; "",VLOOKUP(O203,'CLASSIFICAÇÃO - ÁREA DE ATUAÇÃO'!$A:$C,3,0), "")</f>
        <v>ATENÇÃO PRIMÁRIA</v>
      </c>
      <c r="O203" t="str">
        <f>'Lotações convertidas'!B205</f>
        <v>CENTRO DE SAÚDE GENTIL GOMES</v>
      </c>
    </row>
    <row r="204" spans="1:15" x14ac:dyDescent="0.25">
      <c r="A204">
        <v>1264786</v>
      </c>
      <c r="B204" t="s">
        <v>1417</v>
      </c>
      <c r="C204" t="s">
        <v>1418</v>
      </c>
      <c r="D204" t="s">
        <v>368</v>
      </c>
      <c r="E204" t="s">
        <v>369</v>
      </c>
      <c r="F204" t="s">
        <v>472</v>
      </c>
      <c r="G204" s="177">
        <v>44186</v>
      </c>
      <c r="H204" t="s">
        <v>417</v>
      </c>
      <c r="I204" t="s">
        <v>18168</v>
      </c>
      <c r="J204" t="s">
        <v>1419</v>
      </c>
      <c r="K204" t="s">
        <v>353</v>
      </c>
      <c r="L204" t="s">
        <v>382</v>
      </c>
      <c r="M204" s="29" t="str">
        <f>IF(O204 &lt;&gt; "", VLOOKUP(O204,'CLASSIFICAÇÃO - ÁREA DE ATUAÇÃO'!$A:$C,2,0),"")</f>
        <v>B</v>
      </c>
      <c r="N204" s="29" t="str">
        <f>IF(O204 &lt;&gt; "",VLOOKUP(O204,'CLASSIFICAÇÃO - ÁREA DE ATUAÇÃO'!$A:$C,3,0), "")</f>
        <v>ATENÇÃO PRIMÁRIA</v>
      </c>
      <c r="O204" t="str">
        <f>'Lotações convertidas'!B206</f>
        <v>CENTRO DE SAÚDE TAQUARIL</v>
      </c>
    </row>
    <row r="205" spans="1:15" x14ac:dyDescent="0.25">
      <c r="A205">
        <v>1264816</v>
      </c>
      <c r="B205" t="s">
        <v>1420</v>
      </c>
      <c r="C205" t="s">
        <v>1421</v>
      </c>
      <c r="D205" t="s">
        <v>379</v>
      </c>
      <c r="E205" t="s">
        <v>597</v>
      </c>
      <c r="F205" t="s">
        <v>1422</v>
      </c>
      <c r="G205" s="177">
        <v>44183</v>
      </c>
      <c r="H205" t="s">
        <v>352</v>
      </c>
      <c r="I205" t="s">
        <v>18171</v>
      </c>
      <c r="J205" t="s">
        <v>1423</v>
      </c>
      <c r="K205" t="s">
        <v>353</v>
      </c>
      <c r="L205" t="s">
        <v>382</v>
      </c>
      <c r="M205" s="29" t="str">
        <f>IF(O205 &lt;&gt; "", VLOOKUP(O205,'CLASSIFICAÇÃO - ÁREA DE ATUAÇÃO'!$A:$C,2,0),"")</f>
        <v>D</v>
      </c>
      <c r="N205" s="29" t="str">
        <f>IF(O205 &lt;&gt; "",VLOOKUP(O205,'CLASSIFICAÇÃO - ÁREA DE ATUAÇÃO'!$A:$C,3,0), "")</f>
        <v>ATENÇÃO PRIMÁRIA</v>
      </c>
      <c r="O205" t="str">
        <f>'Lotações convertidas'!B207</f>
        <v>CENTRO DE SAÚDE NOVO HORIZONTE</v>
      </c>
    </row>
    <row r="206" spans="1:15" x14ac:dyDescent="0.25">
      <c r="A206">
        <v>1264824</v>
      </c>
      <c r="B206" t="s">
        <v>1424</v>
      </c>
      <c r="C206" t="s">
        <v>1425</v>
      </c>
      <c r="D206" t="s">
        <v>368</v>
      </c>
      <c r="E206" t="s">
        <v>369</v>
      </c>
      <c r="F206" t="s">
        <v>381</v>
      </c>
      <c r="G206" s="177">
        <v>44183</v>
      </c>
      <c r="H206" t="s">
        <v>417</v>
      </c>
      <c r="I206" t="s">
        <v>18168</v>
      </c>
      <c r="J206" t="s">
        <v>1426</v>
      </c>
      <c r="K206" t="s">
        <v>353</v>
      </c>
      <c r="L206" t="s">
        <v>382</v>
      </c>
      <c r="M206" s="29" t="str">
        <f>IF(O206 &lt;&gt; "", VLOOKUP(O206,'CLASSIFICAÇÃO - ÁREA DE ATUAÇÃO'!$A:$C,2,0),"")</f>
        <v>A</v>
      </c>
      <c r="N206" s="29" t="str">
        <f>IF(O206 &lt;&gt; "",VLOOKUP(O206,'CLASSIFICAÇÃO - ÁREA DE ATUAÇÃO'!$A:$C,3,0), "")</f>
        <v>REDE COMPLEMENTAR</v>
      </c>
      <c r="O206" t="str">
        <f>'Lotações convertidas'!B208</f>
        <v>UNIDADE DE REFERENCIA SECUNDARIA SAGRADA FAMILIA</v>
      </c>
    </row>
    <row r="207" spans="1:15" x14ac:dyDescent="0.25">
      <c r="A207">
        <v>1264832</v>
      </c>
      <c r="B207" t="s">
        <v>1427</v>
      </c>
      <c r="C207" t="s">
        <v>1428</v>
      </c>
      <c r="D207" t="s">
        <v>362</v>
      </c>
      <c r="F207" t="s">
        <v>18634</v>
      </c>
      <c r="G207" s="177">
        <v>44183</v>
      </c>
      <c r="H207" t="s">
        <v>395</v>
      </c>
      <c r="I207" t="s">
        <v>18168</v>
      </c>
      <c r="J207" t="s">
        <v>1429</v>
      </c>
      <c r="K207" t="s">
        <v>353</v>
      </c>
      <c r="L207" t="s">
        <v>374</v>
      </c>
      <c r="M207" s="29" t="str">
        <f>IF(O207 &lt;&gt; "", VLOOKUP(O207,'CLASSIFICAÇÃO - ÁREA DE ATUAÇÃO'!$A:$C,2,0),"")</f>
        <v>B</v>
      </c>
      <c r="N207" s="29" t="str">
        <f>IF(O207 &lt;&gt; "",VLOOKUP(O207,'CLASSIFICAÇÃO - ÁREA DE ATUAÇÃO'!$A:$C,3,0), "")</f>
        <v>GESTÃO</v>
      </c>
      <c r="O207" t="str">
        <f>'Lotações convertidas'!B209</f>
        <v>GERENCIA DE ASSISTENCIA, EPIDEMIOLOGIA E REGULACAO NORDESTE</v>
      </c>
    </row>
    <row r="208" spans="1:15" x14ac:dyDescent="0.25">
      <c r="A208">
        <v>1264840</v>
      </c>
      <c r="B208" t="s">
        <v>1430</v>
      </c>
      <c r="C208" t="s">
        <v>1431</v>
      </c>
      <c r="D208" t="s">
        <v>349</v>
      </c>
      <c r="E208" t="s">
        <v>528</v>
      </c>
      <c r="F208" t="s">
        <v>1245</v>
      </c>
      <c r="G208" s="177">
        <v>44183</v>
      </c>
      <c r="H208" t="s">
        <v>395</v>
      </c>
      <c r="I208" t="s">
        <v>18176</v>
      </c>
      <c r="J208" t="s">
        <v>1432</v>
      </c>
      <c r="K208" t="s">
        <v>353</v>
      </c>
      <c r="L208" t="s">
        <v>374</v>
      </c>
      <c r="M208" s="29" t="str">
        <f>IF(O208 &lt;&gt; "", VLOOKUP(O208,'CLASSIFICAÇÃO - ÁREA DE ATUAÇÃO'!$A:$C,2,0),"")</f>
        <v>D</v>
      </c>
      <c r="N208" s="29" t="str">
        <f>IF(O208 &lt;&gt; "",VLOOKUP(O208,'CLASSIFICAÇÃO - ÁREA DE ATUAÇÃO'!$A:$C,3,0), "")</f>
        <v>ATENÇÃO PRIMÁRIA</v>
      </c>
      <c r="O208" t="str">
        <f>'Lotações convertidas'!B210</f>
        <v>CENTRO DE SAÚDE GOIÂNIA</v>
      </c>
    </row>
    <row r="209" spans="1:15" x14ac:dyDescent="0.25">
      <c r="A209">
        <v>1264867</v>
      </c>
      <c r="B209" t="s">
        <v>1433</v>
      </c>
      <c r="C209" t="s">
        <v>1434</v>
      </c>
      <c r="D209" t="s">
        <v>379</v>
      </c>
      <c r="F209" t="s">
        <v>18613</v>
      </c>
      <c r="G209" s="177">
        <v>44184</v>
      </c>
      <c r="H209" t="s">
        <v>457</v>
      </c>
      <c r="I209" t="s">
        <v>18171</v>
      </c>
      <c r="J209" t="s">
        <v>1435</v>
      </c>
      <c r="K209" t="s">
        <v>353</v>
      </c>
      <c r="L209" t="s">
        <v>382</v>
      </c>
      <c r="M209" s="29" t="str">
        <f>IF(O209 &lt;&gt; "", VLOOKUP(O209,'CLASSIFICAÇÃO - ÁREA DE ATUAÇÃO'!$A:$C,2,0),"")</f>
        <v>C</v>
      </c>
      <c r="N209" s="29" t="str">
        <f>IF(O209 &lt;&gt; "",VLOOKUP(O209,'CLASSIFICAÇÃO - ÁREA DE ATUAÇÃO'!$A:$C,3,0), "")</f>
        <v>REDE DE URGÊNCIA</v>
      </c>
      <c r="O209" t="str">
        <f>'Lotações convertidas'!B211</f>
        <v>UNIDADE DE PRONTO ATENDIMENTO LESTE</v>
      </c>
    </row>
    <row r="210" spans="1:15" x14ac:dyDescent="0.25">
      <c r="A210">
        <v>1264948</v>
      </c>
      <c r="B210" t="s">
        <v>1436</v>
      </c>
      <c r="C210" t="s">
        <v>1437</v>
      </c>
      <c r="D210" t="s">
        <v>379</v>
      </c>
      <c r="F210" t="s">
        <v>507</v>
      </c>
      <c r="G210" s="177">
        <v>44186</v>
      </c>
      <c r="H210" t="s">
        <v>364</v>
      </c>
      <c r="I210" t="s">
        <v>18171</v>
      </c>
      <c r="J210" t="s">
        <v>1438</v>
      </c>
      <c r="K210" t="s">
        <v>353</v>
      </c>
      <c r="L210" t="s">
        <v>365</v>
      </c>
      <c r="M210" s="29" t="str">
        <f>IF(O210 &lt;&gt; "", VLOOKUP(O210,'CLASSIFICAÇÃO - ÁREA DE ATUAÇÃO'!$A:$C,2,0),"")</f>
        <v>D</v>
      </c>
      <c r="N210" s="29" t="str">
        <f>IF(O210 &lt;&gt; "",VLOOKUP(O210,'CLASSIFICAÇÃO - ÁREA DE ATUAÇÃO'!$A:$C,3,0), "")</f>
        <v>ATENÇÃO PRIMÁRIA</v>
      </c>
      <c r="O210" t="str">
        <f>'Lotações convertidas'!B212</f>
        <v>CENTRO DE SAÚDE JAQUELINE II</v>
      </c>
    </row>
    <row r="211" spans="1:15" x14ac:dyDescent="0.25">
      <c r="A211">
        <v>1264964</v>
      </c>
      <c r="B211" t="s">
        <v>1439</v>
      </c>
      <c r="C211" t="s">
        <v>1440</v>
      </c>
      <c r="D211" t="s">
        <v>368</v>
      </c>
      <c r="E211" t="s">
        <v>369</v>
      </c>
      <c r="F211" t="s">
        <v>521</v>
      </c>
      <c r="G211" s="177">
        <v>44186</v>
      </c>
      <c r="H211" t="s">
        <v>1063</v>
      </c>
      <c r="I211" t="s">
        <v>18168</v>
      </c>
      <c r="J211" t="s">
        <v>1441</v>
      </c>
      <c r="K211" t="s">
        <v>353</v>
      </c>
      <c r="L211" t="s">
        <v>361</v>
      </c>
      <c r="M211" s="29" t="str">
        <f>IF(O211 &lt;&gt; "", VLOOKUP(O211,'CLASSIFICAÇÃO - ÁREA DE ATUAÇÃO'!$A:$C,2,0),"")</f>
        <v>B</v>
      </c>
      <c r="N211" s="29" t="str">
        <f>IF(O211 &lt;&gt; "",VLOOKUP(O211,'CLASSIFICAÇÃO - ÁREA DE ATUAÇÃO'!$A:$C,3,0), "")</f>
        <v>ATENÇÃO PRIMÁRIA</v>
      </c>
      <c r="O211" t="str">
        <f>'Lotações convertidas'!B213</f>
        <v>CENTRO DE SAÚDE JARDIM ALVORADA</v>
      </c>
    </row>
    <row r="212" spans="1:15" x14ac:dyDescent="0.25">
      <c r="A212">
        <v>1264972</v>
      </c>
      <c r="B212" t="s">
        <v>1442</v>
      </c>
      <c r="C212" t="s">
        <v>1443</v>
      </c>
      <c r="D212" t="s">
        <v>368</v>
      </c>
      <c r="E212" t="s">
        <v>369</v>
      </c>
      <c r="F212" t="s">
        <v>1388</v>
      </c>
      <c r="G212" s="177">
        <v>44186</v>
      </c>
      <c r="H212" t="s">
        <v>384</v>
      </c>
      <c r="I212" t="s">
        <v>18168</v>
      </c>
      <c r="J212" t="s">
        <v>1444</v>
      </c>
      <c r="K212" t="s">
        <v>353</v>
      </c>
      <c r="L212" t="s">
        <v>397</v>
      </c>
      <c r="M212" s="29" t="str">
        <f>IF(O212 &lt;&gt; "", VLOOKUP(O212,'CLASSIFICAÇÃO - ÁREA DE ATUAÇÃO'!$A:$C,2,0),"")</f>
        <v>B</v>
      </c>
      <c r="N212" s="29" t="str">
        <f>IF(O212 &lt;&gt; "",VLOOKUP(O212,'CLASSIFICAÇÃO - ÁREA DE ATUAÇÃO'!$A:$C,3,0), "")</f>
        <v>ATENÇÃO PRIMÁRIA</v>
      </c>
      <c r="O212" t="str">
        <f>'Lotações convertidas'!B214</f>
        <v>CENTRO DE SAÚDE VILA IMPERIAL</v>
      </c>
    </row>
    <row r="213" spans="1:15" x14ac:dyDescent="0.25">
      <c r="A213">
        <v>1264999</v>
      </c>
      <c r="B213" t="s">
        <v>1445</v>
      </c>
      <c r="C213" t="s">
        <v>1446</v>
      </c>
      <c r="D213" t="s">
        <v>349</v>
      </c>
      <c r="E213" t="s">
        <v>674</v>
      </c>
      <c r="F213" t="s">
        <v>1129</v>
      </c>
      <c r="G213" s="177">
        <v>44186</v>
      </c>
      <c r="H213" t="s">
        <v>364</v>
      </c>
      <c r="I213" t="s">
        <v>18178</v>
      </c>
      <c r="J213" t="s">
        <v>1447</v>
      </c>
      <c r="K213" t="s">
        <v>353</v>
      </c>
      <c r="L213" t="s">
        <v>365</v>
      </c>
      <c r="M213" s="29" t="str">
        <f>IF(O213 &lt;&gt; "", VLOOKUP(O213,'CLASSIFICAÇÃO - ÁREA DE ATUAÇÃO'!$A:$C,2,0),"")</f>
        <v>B</v>
      </c>
      <c r="N213" s="29" t="str">
        <f>IF(O213 &lt;&gt; "",VLOOKUP(O213,'CLASSIFICAÇÃO - ÁREA DE ATUAÇÃO'!$A:$C,3,0), "")</f>
        <v>REDE COMPLEMENTAR</v>
      </c>
      <c r="O213" t="str">
        <f>'Lotações convertidas'!B215</f>
        <v>CENTRO DE CONTROLE DE ZOONOSES</v>
      </c>
    </row>
    <row r="214" spans="1:15" x14ac:dyDescent="0.25">
      <c r="A214">
        <v>1265006</v>
      </c>
      <c r="B214" t="s">
        <v>1448</v>
      </c>
      <c r="C214" t="s">
        <v>1449</v>
      </c>
      <c r="D214" t="s">
        <v>368</v>
      </c>
      <c r="E214" t="s">
        <v>369</v>
      </c>
      <c r="F214" t="s">
        <v>399</v>
      </c>
      <c r="G214" s="177">
        <v>44187</v>
      </c>
      <c r="H214" t="s">
        <v>384</v>
      </c>
      <c r="I214" t="s">
        <v>18168</v>
      </c>
      <c r="J214" t="s">
        <v>1450</v>
      </c>
      <c r="K214" t="s">
        <v>353</v>
      </c>
      <c r="L214" t="s">
        <v>374</v>
      </c>
      <c r="M214" s="29" t="str">
        <f>IF(O214 &lt;&gt; "", VLOOKUP(O214,'CLASSIFICAÇÃO - ÁREA DE ATUAÇÃO'!$A:$C,2,0),"")</f>
        <v>A</v>
      </c>
      <c r="N214" s="29" t="str">
        <f>IF(O214 &lt;&gt; "",VLOOKUP(O214,'CLASSIFICAÇÃO - ÁREA DE ATUAÇÃO'!$A:$C,3,0), "")</f>
        <v>ATENÇÃO PRIMÁRIA</v>
      </c>
      <c r="O214" t="str">
        <f>'Lotações convertidas'!B216</f>
        <v>CENTRO DE SAÚDE ALCIDES LINS</v>
      </c>
    </row>
    <row r="215" spans="1:15" x14ac:dyDescent="0.25">
      <c r="A215">
        <v>1265049</v>
      </c>
      <c r="B215" t="s">
        <v>1451</v>
      </c>
      <c r="C215" t="s">
        <v>1452</v>
      </c>
      <c r="D215" t="s">
        <v>368</v>
      </c>
      <c r="E215" t="s">
        <v>369</v>
      </c>
      <c r="F215" t="s">
        <v>1062</v>
      </c>
      <c r="G215" s="177">
        <v>44188</v>
      </c>
      <c r="H215" t="s">
        <v>417</v>
      </c>
      <c r="I215" t="s">
        <v>18168</v>
      </c>
      <c r="J215" t="s">
        <v>1453</v>
      </c>
      <c r="K215" t="s">
        <v>353</v>
      </c>
      <c r="L215" t="s">
        <v>397</v>
      </c>
      <c r="M215" s="29" t="str">
        <f>IF(O215 &lt;&gt; "", VLOOKUP(O215,'CLASSIFICAÇÃO - ÁREA DE ATUAÇÃO'!$A:$C,2,0),"")</f>
        <v>C</v>
      </c>
      <c r="N215" s="29" t="str">
        <f>IF(O215 &lt;&gt; "",VLOOKUP(O215,'CLASSIFICAÇÃO - ÁREA DE ATUAÇÃO'!$A:$C,3,0), "")</f>
        <v>ATENÇÃO PRIMÁRIA</v>
      </c>
      <c r="O215" t="str">
        <f>'Lotações convertidas'!B217</f>
        <v>CENTRO DE SAÚDE VENTOSA</v>
      </c>
    </row>
    <row r="216" spans="1:15" x14ac:dyDescent="0.25">
      <c r="A216">
        <v>1265073</v>
      </c>
      <c r="B216" t="s">
        <v>1454</v>
      </c>
      <c r="C216" t="s">
        <v>1455</v>
      </c>
      <c r="D216" t="s">
        <v>429</v>
      </c>
      <c r="E216" t="s">
        <v>451</v>
      </c>
      <c r="F216" t="s">
        <v>18619</v>
      </c>
      <c r="G216" s="177">
        <v>44199</v>
      </c>
      <c r="H216" t="s">
        <v>441</v>
      </c>
      <c r="I216" t="s">
        <v>18168</v>
      </c>
      <c r="J216" t="s">
        <v>1456</v>
      </c>
      <c r="K216" t="s">
        <v>353</v>
      </c>
      <c r="L216" t="s">
        <v>361</v>
      </c>
      <c r="M216" s="29" t="str">
        <f>IF(O216 &lt;&gt; "", VLOOKUP(O216,'CLASSIFICAÇÃO - ÁREA DE ATUAÇÃO'!$A:$C,2,0),"")</f>
        <v>B</v>
      </c>
      <c r="N216" s="29" t="str">
        <f>IF(O216 &lt;&gt; "",VLOOKUP(O216,'CLASSIFICAÇÃO - ÁREA DE ATUAÇÃO'!$A:$C,3,0), "")</f>
        <v>REDE DE URGÊNCIA</v>
      </c>
      <c r="O216" t="str">
        <f>'Lotações convertidas'!B218</f>
        <v>CENTRO DE REFERENCIA EM SAUDE MENTAL PAMPULHA</v>
      </c>
    </row>
    <row r="217" spans="1:15" x14ac:dyDescent="0.25">
      <c r="A217" t="s">
        <v>1457</v>
      </c>
      <c r="B217" t="s">
        <v>1458</v>
      </c>
      <c r="C217" t="s">
        <v>1459</v>
      </c>
      <c r="D217" t="s">
        <v>368</v>
      </c>
      <c r="E217" t="s">
        <v>369</v>
      </c>
      <c r="F217" t="s">
        <v>424</v>
      </c>
      <c r="G217" s="177">
        <v>44189</v>
      </c>
      <c r="H217" t="s">
        <v>441</v>
      </c>
      <c r="I217" t="s">
        <v>18168</v>
      </c>
      <c r="J217" t="s">
        <v>1460</v>
      </c>
      <c r="K217" t="s">
        <v>353</v>
      </c>
      <c r="L217" t="s">
        <v>427</v>
      </c>
      <c r="M217" s="29" t="str">
        <f>IF(O217 &lt;&gt; "", VLOOKUP(O217,'CLASSIFICAÇÃO - ÁREA DE ATUAÇÃO'!$A:$C,2,0),"")</f>
        <v>D</v>
      </c>
      <c r="N217" s="29" t="str">
        <f>IF(O217 &lt;&gt; "",VLOOKUP(O217,'CLASSIFICAÇÃO - ÁREA DE ATUAÇÃO'!$A:$C,3,0), "")</f>
        <v>REDE DE URGÊNCIA</v>
      </c>
      <c r="O217" t="str">
        <f>'Lotações convertidas'!B219</f>
        <v>SERVIÇO DE ATENDIMENTO MÓVEL DE URGÊNCIA E TRANSPORTE EM SAÚDE</v>
      </c>
    </row>
    <row r="218" spans="1:15" x14ac:dyDescent="0.25">
      <c r="A218">
        <v>1265316</v>
      </c>
      <c r="B218" t="s">
        <v>1461</v>
      </c>
      <c r="C218" t="s">
        <v>1462</v>
      </c>
      <c r="D218" t="s">
        <v>349</v>
      </c>
      <c r="E218" t="s">
        <v>350</v>
      </c>
      <c r="F218" t="s">
        <v>561</v>
      </c>
      <c r="G218" s="177">
        <v>44188</v>
      </c>
      <c r="H218" t="s">
        <v>1463</v>
      </c>
      <c r="I218" t="s">
        <v>18169</v>
      </c>
      <c r="J218" t="s">
        <v>1464</v>
      </c>
      <c r="K218" t="s">
        <v>353</v>
      </c>
      <c r="L218" t="s">
        <v>374</v>
      </c>
      <c r="M218" s="29" t="str">
        <f>IF(O218 &lt;&gt; "", VLOOKUP(O218,'CLASSIFICAÇÃO - ÁREA DE ATUAÇÃO'!$A:$C,2,0),"")</f>
        <v>C</v>
      </c>
      <c r="N218" s="29" t="str">
        <f>IF(O218 &lt;&gt; "",VLOOKUP(O218,'CLASSIFICAÇÃO - ÁREA DE ATUAÇÃO'!$A:$C,3,0), "")</f>
        <v>REDE DE URGÊNCIA</v>
      </c>
      <c r="O218" t="str">
        <f>'Lotações convertidas'!B220</f>
        <v>CENTRO DE REFERENCIA EM SAUDE MENTAL ALCOOL E DROGAS NORDESTE</v>
      </c>
    </row>
    <row r="219" spans="1:15" x14ac:dyDescent="0.25">
      <c r="A219">
        <v>1265448</v>
      </c>
      <c r="B219" t="s">
        <v>1465</v>
      </c>
      <c r="C219" t="s">
        <v>1466</v>
      </c>
      <c r="D219" t="s">
        <v>379</v>
      </c>
      <c r="F219" t="s">
        <v>18623</v>
      </c>
      <c r="G219" s="177">
        <v>44191</v>
      </c>
      <c r="H219" t="s">
        <v>466</v>
      </c>
      <c r="I219" t="s">
        <v>18171</v>
      </c>
      <c r="J219" t="s">
        <v>1467</v>
      </c>
      <c r="K219" t="s">
        <v>353</v>
      </c>
      <c r="L219" t="s">
        <v>374</v>
      </c>
      <c r="M219" s="29" t="str">
        <f>IF(O219 &lt;&gt; "", VLOOKUP(O219,'CLASSIFICAÇÃO - ÁREA DE ATUAÇÃO'!$A:$C,2,0),"")</f>
        <v>C</v>
      </c>
      <c r="N219" s="29" t="str">
        <f>IF(O219 &lt;&gt; "",VLOOKUP(O219,'CLASSIFICAÇÃO - ÁREA DE ATUAÇÃO'!$A:$C,3,0), "")</f>
        <v>REDE DE URGÊNCIA</v>
      </c>
      <c r="O219" t="str">
        <f>'Lotações convertidas'!B221</f>
        <v>UNIDADE DE PRONTO ATENDIMENTO NORDESTE</v>
      </c>
    </row>
    <row r="220" spans="1:15" x14ac:dyDescent="0.25">
      <c r="A220">
        <v>1265456</v>
      </c>
      <c r="B220" t="s">
        <v>1468</v>
      </c>
      <c r="C220" t="s">
        <v>1469</v>
      </c>
      <c r="D220" t="s">
        <v>379</v>
      </c>
      <c r="F220" t="s">
        <v>18616</v>
      </c>
      <c r="G220" s="177">
        <v>44193</v>
      </c>
      <c r="H220" t="s">
        <v>482</v>
      </c>
      <c r="I220" t="s">
        <v>18171</v>
      </c>
      <c r="J220" t="s">
        <v>1470</v>
      </c>
      <c r="K220" t="s">
        <v>353</v>
      </c>
      <c r="L220" t="s">
        <v>361</v>
      </c>
      <c r="M220" s="29" t="str">
        <f>IF(O220 &lt;&gt; "", VLOOKUP(O220,'CLASSIFICAÇÃO - ÁREA DE ATUAÇÃO'!$A:$C,2,0),"")</f>
        <v>C</v>
      </c>
      <c r="N220" s="29" t="str">
        <f>IF(O220 &lt;&gt; "",VLOOKUP(O220,'CLASSIFICAÇÃO - ÁREA DE ATUAÇÃO'!$A:$C,3,0), "")</f>
        <v>REDE DE URGÊNCIA</v>
      </c>
      <c r="O220" t="str">
        <f>'Lotações convertidas'!B222</f>
        <v>UNIDADE DE PRONTO ATENDIMENTO PAMPULHA</v>
      </c>
    </row>
    <row r="221" spans="1:15" x14ac:dyDescent="0.25">
      <c r="A221">
        <v>1265499</v>
      </c>
      <c r="B221" t="s">
        <v>1471</v>
      </c>
      <c r="C221" t="s">
        <v>1472</v>
      </c>
      <c r="D221" t="s">
        <v>362</v>
      </c>
      <c r="F221" t="s">
        <v>507</v>
      </c>
      <c r="G221" s="177">
        <v>44193</v>
      </c>
      <c r="H221" t="s">
        <v>395</v>
      </c>
      <c r="I221" t="s">
        <v>18168</v>
      </c>
      <c r="J221" t="s">
        <v>1473</v>
      </c>
      <c r="K221" t="s">
        <v>353</v>
      </c>
      <c r="L221" t="s">
        <v>365</v>
      </c>
      <c r="M221" s="29" t="str">
        <f>IF(O221 &lt;&gt; "", VLOOKUP(O221,'CLASSIFICAÇÃO - ÁREA DE ATUAÇÃO'!$A:$C,2,0),"")</f>
        <v>D</v>
      </c>
      <c r="N221" s="29" t="str">
        <f>IF(O221 &lt;&gt; "",VLOOKUP(O221,'CLASSIFICAÇÃO - ÁREA DE ATUAÇÃO'!$A:$C,3,0), "")</f>
        <v>ATENÇÃO PRIMÁRIA</v>
      </c>
      <c r="O221" t="str">
        <f>'Lotações convertidas'!B223</f>
        <v>CENTRO DE SAÚDE JAQUELINE II</v>
      </c>
    </row>
    <row r="222" spans="1:15" x14ac:dyDescent="0.25">
      <c r="A222">
        <v>1265650</v>
      </c>
      <c r="B222" t="s">
        <v>1474</v>
      </c>
      <c r="C222" t="s">
        <v>1475</v>
      </c>
      <c r="D222" t="s">
        <v>368</v>
      </c>
      <c r="E222" t="s">
        <v>369</v>
      </c>
      <c r="F222" t="s">
        <v>856</v>
      </c>
      <c r="G222" s="177">
        <v>44193</v>
      </c>
      <c r="H222" t="s">
        <v>417</v>
      </c>
      <c r="I222" t="s">
        <v>18168</v>
      </c>
      <c r="J222" t="s">
        <v>1476</v>
      </c>
      <c r="K222" t="s">
        <v>353</v>
      </c>
      <c r="L222" t="s">
        <v>374</v>
      </c>
      <c r="M222" s="29" t="str">
        <f>IF(O222 &lt;&gt; "", VLOOKUP(O222,'CLASSIFICAÇÃO - ÁREA DE ATUAÇÃO'!$A:$C,2,0),"")</f>
        <v>B</v>
      </c>
      <c r="N222" s="29" t="str">
        <f>IF(O222 &lt;&gt; "",VLOOKUP(O222,'CLASSIFICAÇÃO - ÁREA DE ATUAÇÃO'!$A:$C,3,0), "")</f>
        <v>ATENÇÃO PRIMÁRIA</v>
      </c>
      <c r="O222" t="str">
        <f>'Lotações convertidas'!B224</f>
        <v>CENTRO DE SAÚDE PADRE FERNANDO DE MELO</v>
      </c>
    </row>
    <row r="223" spans="1:15" x14ac:dyDescent="0.25">
      <c r="A223">
        <v>1265685</v>
      </c>
      <c r="B223" t="s">
        <v>1477</v>
      </c>
      <c r="C223" t="s">
        <v>1478</v>
      </c>
      <c r="D223" t="s">
        <v>362</v>
      </c>
      <c r="F223" t="s">
        <v>18635</v>
      </c>
      <c r="G223" s="177">
        <v>44193</v>
      </c>
      <c r="H223" t="s">
        <v>364</v>
      </c>
      <c r="I223" t="s">
        <v>18168</v>
      </c>
      <c r="J223" t="s">
        <v>1480</v>
      </c>
      <c r="K223" t="s">
        <v>353</v>
      </c>
      <c r="L223" t="s">
        <v>397</v>
      </c>
      <c r="M223" s="29" t="str">
        <f>IF(O223 &lt;&gt; "", VLOOKUP(O223,'CLASSIFICAÇÃO - ÁREA DE ATUAÇÃO'!$A:$C,2,0),"")</f>
        <v>A</v>
      </c>
      <c r="N223" s="29" t="str">
        <f>IF(O223 &lt;&gt; "",VLOOKUP(O223,'CLASSIFICAÇÃO - ÁREA DE ATUAÇÃO'!$A:$C,3,0), "")</f>
        <v>GESTÃO</v>
      </c>
      <c r="O223" t="str">
        <f>'Lotações convertidas'!B225</f>
        <v>GERENCIA DE ASSISTENCIA, EPIDEMIOLOGIA E REGULACAO OESTE</v>
      </c>
    </row>
    <row r="224" spans="1:15" x14ac:dyDescent="0.25">
      <c r="A224">
        <v>1265693</v>
      </c>
      <c r="B224" t="s">
        <v>1481</v>
      </c>
      <c r="C224" t="s">
        <v>1482</v>
      </c>
      <c r="D224" t="s">
        <v>520</v>
      </c>
      <c r="F224" t="s">
        <v>1483</v>
      </c>
      <c r="G224" s="177">
        <v>44189</v>
      </c>
      <c r="H224" t="s">
        <v>364</v>
      </c>
      <c r="I224" t="s">
        <v>18175</v>
      </c>
      <c r="J224" t="s">
        <v>1484</v>
      </c>
      <c r="K224" t="s">
        <v>353</v>
      </c>
      <c r="L224" t="s">
        <v>406</v>
      </c>
      <c r="M224" s="29" t="str">
        <f>IF(O224 &lt;&gt; "", VLOOKUP(O224,'CLASSIFICAÇÃO - ÁREA DE ATUAÇÃO'!$A:$C,2,0),"")</f>
        <v>B</v>
      </c>
      <c r="N224" s="29" t="str">
        <f>IF(O224 &lt;&gt; "",VLOOKUP(O224,'CLASSIFICAÇÃO - ÁREA DE ATUAÇÃO'!$A:$C,3,0), "")</f>
        <v>ATENÇÃO PRIMÁRIA</v>
      </c>
      <c r="O224" t="str">
        <f>'Lotações convertidas'!B226</f>
        <v>CENTRO DE SAÚDE BARREIRO DE CIMA</v>
      </c>
    </row>
    <row r="225" spans="1:15" x14ac:dyDescent="0.25">
      <c r="A225" t="s">
        <v>1485</v>
      </c>
      <c r="B225" t="s">
        <v>1486</v>
      </c>
      <c r="C225" t="s">
        <v>1487</v>
      </c>
      <c r="D225" t="s">
        <v>368</v>
      </c>
      <c r="E225" t="s">
        <v>369</v>
      </c>
      <c r="F225" t="s">
        <v>603</v>
      </c>
      <c r="G225" s="177">
        <v>44193</v>
      </c>
      <c r="H225" t="s">
        <v>508</v>
      </c>
      <c r="I225" t="s">
        <v>18168</v>
      </c>
      <c r="J225" t="s">
        <v>1488</v>
      </c>
      <c r="K225" t="s">
        <v>353</v>
      </c>
      <c r="L225" t="s">
        <v>374</v>
      </c>
      <c r="M225" s="29" t="str">
        <f>IF(O225 &lt;&gt; "", VLOOKUP(O225,'CLASSIFICAÇÃO - ÁREA DE ATUAÇÃO'!$A:$C,2,0),"")</f>
        <v>D</v>
      </c>
      <c r="N225" s="29" t="str">
        <f>IF(O225 &lt;&gt; "",VLOOKUP(O225,'CLASSIFICAÇÃO - ÁREA DE ATUAÇÃO'!$A:$C,3,0), "")</f>
        <v>ATENÇÃO PRIMÁRIA</v>
      </c>
      <c r="O225" t="str">
        <f>'Lotações convertidas'!B227</f>
        <v>CENTRO DE SAÚDE RIBEIRO DE ABREU</v>
      </c>
    </row>
    <row r="226" spans="1:15" x14ac:dyDescent="0.25">
      <c r="A226">
        <v>1265790</v>
      </c>
      <c r="B226" t="s">
        <v>1489</v>
      </c>
      <c r="C226" t="s">
        <v>1490</v>
      </c>
      <c r="D226" t="s">
        <v>362</v>
      </c>
      <c r="F226" t="s">
        <v>18613</v>
      </c>
      <c r="G226" s="177">
        <v>44194</v>
      </c>
      <c r="H226" t="s">
        <v>466</v>
      </c>
      <c r="I226" t="s">
        <v>18168</v>
      </c>
      <c r="J226" t="s">
        <v>1491</v>
      </c>
      <c r="K226" t="s">
        <v>353</v>
      </c>
      <c r="L226" t="s">
        <v>382</v>
      </c>
      <c r="M226" s="29" t="str">
        <f>IF(O226 &lt;&gt; "", VLOOKUP(O226,'CLASSIFICAÇÃO - ÁREA DE ATUAÇÃO'!$A:$C,2,0),"")</f>
        <v>C</v>
      </c>
      <c r="N226" s="29" t="str">
        <f>IF(O226 &lt;&gt; "",VLOOKUP(O226,'CLASSIFICAÇÃO - ÁREA DE ATUAÇÃO'!$A:$C,3,0), "")</f>
        <v>REDE DE URGÊNCIA</v>
      </c>
      <c r="O226" t="str">
        <f>'Lotações convertidas'!B228</f>
        <v>UNIDADE DE PRONTO ATENDIMENTO LESTE</v>
      </c>
    </row>
    <row r="227" spans="1:15" x14ac:dyDescent="0.25">
      <c r="A227">
        <v>1265839</v>
      </c>
      <c r="B227" t="s">
        <v>1492</v>
      </c>
      <c r="C227" t="s">
        <v>1493</v>
      </c>
      <c r="D227" t="s">
        <v>379</v>
      </c>
      <c r="F227" t="s">
        <v>1139</v>
      </c>
      <c r="G227" s="177">
        <v>44194</v>
      </c>
      <c r="H227" t="s">
        <v>352</v>
      </c>
      <c r="I227" t="s">
        <v>18171</v>
      </c>
      <c r="J227" t="s">
        <v>1494</v>
      </c>
      <c r="K227" t="s">
        <v>353</v>
      </c>
      <c r="L227" t="s">
        <v>406</v>
      </c>
      <c r="M227" s="29" t="str">
        <f>IF(O227 &lt;&gt; "", VLOOKUP(O227,'CLASSIFICAÇÃO - ÁREA DE ATUAÇÃO'!$A:$C,2,0),"")</f>
        <v>D</v>
      </c>
      <c r="N227" s="29" t="str">
        <f>IF(O227 &lt;&gt; "",VLOOKUP(O227,'CLASSIFICAÇÃO - ÁREA DE ATUAÇÃO'!$A:$C,3,0), "")</f>
        <v>ATENÇÃO PRIMÁRIA</v>
      </c>
      <c r="O227" t="str">
        <f>'Lotações convertidas'!B229</f>
        <v>CENTRO DE SAÚDE SANTA CECÍLIA</v>
      </c>
    </row>
    <row r="228" spans="1:15" x14ac:dyDescent="0.25">
      <c r="A228">
        <v>1265871</v>
      </c>
      <c r="B228" t="s">
        <v>1495</v>
      </c>
      <c r="C228" t="s">
        <v>1496</v>
      </c>
      <c r="D228" t="s">
        <v>368</v>
      </c>
      <c r="E228" t="s">
        <v>369</v>
      </c>
      <c r="F228" t="s">
        <v>733</v>
      </c>
      <c r="G228" s="177">
        <v>44194</v>
      </c>
      <c r="H228" t="s">
        <v>384</v>
      </c>
      <c r="I228" t="s">
        <v>18168</v>
      </c>
      <c r="J228" t="s">
        <v>1497</v>
      </c>
      <c r="K228" t="s">
        <v>353</v>
      </c>
      <c r="L228" t="s">
        <v>374</v>
      </c>
      <c r="M228" s="29" t="str">
        <f>IF(O228 &lt;&gt; "", VLOOKUP(O228,'CLASSIFICAÇÃO - ÁREA DE ATUAÇÃO'!$A:$C,2,0),"")</f>
        <v>A</v>
      </c>
      <c r="N228" s="29" t="str">
        <f>IF(O228 &lt;&gt; "",VLOOKUP(O228,'CLASSIFICAÇÃO - ÁREA DE ATUAÇÃO'!$A:$C,3,0), "")</f>
        <v>ATENÇÃO PRIMÁRIA</v>
      </c>
      <c r="O228" t="str">
        <f>'Lotações convertidas'!B230</f>
        <v>CENTRO DE SAÚDE CACHOEIRINHA</v>
      </c>
    </row>
    <row r="229" spans="1:15" x14ac:dyDescent="0.25">
      <c r="A229">
        <v>1265898</v>
      </c>
      <c r="B229" t="s">
        <v>1498</v>
      </c>
      <c r="C229" t="s">
        <v>1499</v>
      </c>
      <c r="D229" t="s">
        <v>368</v>
      </c>
      <c r="E229" t="s">
        <v>369</v>
      </c>
      <c r="F229" t="s">
        <v>18613</v>
      </c>
      <c r="G229" s="177">
        <v>44194</v>
      </c>
      <c r="H229" t="s">
        <v>384</v>
      </c>
      <c r="I229" t="s">
        <v>18168</v>
      </c>
      <c r="J229" t="s">
        <v>1500</v>
      </c>
      <c r="K229" t="s">
        <v>353</v>
      </c>
      <c r="L229" t="s">
        <v>382</v>
      </c>
      <c r="M229" s="29" t="str">
        <f>IF(O229 &lt;&gt; "", VLOOKUP(O229,'CLASSIFICAÇÃO - ÁREA DE ATUAÇÃO'!$A:$C,2,0),"")</f>
        <v>C</v>
      </c>
      <c r="N229" s="29" t="str">
        <f>IF(O229 &lt;&gt; "",VLOOKUP(O229,'CLASSIFICAÇÃO - ÁREA DE ATUAÇÃO'!$A:$C,3,0), "")</f>
        <v>REDE DE URGÊNCIA</v>
      </c>
      <c r="O229" t="str">
        <f>'Lotações convertidas'!B231</f>
        <v>UNIDADE DE PRONTO ATENDIMENTO LESTE</v>
      </c>
    </row>
    <row r="230" spans="1:15" x14ac:dyDescent="0.25">
      <c r="A230">
        <v>1265928</v>
      </c>
      <c r="B230" t="s">
        <v>1501</v>
      </c>
      <c r="C230" t="s">
        <v>1502</v>
      </c>
      <c r="D230" t="s">
        <v>368</v>
      </c>
      <c r="E230" t="s">
        <v>369</v>
      </c>
      <c r="F230" t="s">
        <v>18617</v>
      </c>
      <c r="G230" s="177">
        <v>44195</v>
      </c>
      <c r="H230" t="s">
        <v>425</v>
      </c>
      <c r="I230" t="s">
        <v>18168</v>
      </c>
      <c r="J230" t="s">
        <v>1503</v>
      </c>
      <c r="K230" t="s">
        <v>353</v>
      </c>
      <c r="L230" t="s">
        <v>406</v>
      </c>
      <c r="M230" s="29" t="str">
        <f>IF(O230 &lt;&gt; "", VLOOKUP(O230,'CLASSIFICAÇÃO - ÁREA DE ATUAÇÃO'!$A:$C,2,0),"")</f>
        <v>D</v>
      </c>
      <c r="N230" s="29" t="str">
        <f>IF(O230 &lt;&gt; "",VLOOKUP(O230,'CLASSIFICAÇÃO - ÁREA DE ATUAÇÃO'!$A:$C,3,0), "")</f>
        <v>REDE DE URGÊNCIA</v>
      </c>
      <c r="O230" t="str">
        <f>'Lotações convertidas'!B232</f>
        <v>UNIDADE DE PRONTO ATENDIMENTO BARREIRO</v>
      </c>
    </row>
    <row r="231" spans="1:15" x14ac:dyDescent="0.25">
      <c r="A231">
        <v>1265960</v>
      </c>
      <c r="B231" t="s">
        <v>1504</v>
      </c>
      <c r="C231" t="s">
        <v>1505</v>
      </c>
      <c r="D231" t="s">
        <v>379</v>
      </c>
      <c r="F231" t="s">
        <v>18615</v>
      </c>
      <c r="G231" s="177">
        <v>44199</v>
      </c>
      <c r="H231" t="s">
        <v>482</v>
      </c>
      <c r="I231" t="s">
        <v>18171</v>
      </c>
      <c r="J231" t="s">
        <v>1506</v>
      </c>
      <c r="K231" t="s">
        <v>353</v>
      </c>
      <c r="L231" t="s">
        <v>365</v>
      </c>
      <c r="M231" s="29" t="str">
        <f>IF(O231 &lt;&gt; "", VLOOKUP(O231,'CLASSIFICAÇÃO - ÁREA DE ATUAÇÃO'!$A:$C,2,0),"")</f>
        <v>D</v>
      </c>
      <c r="N231" s="29" t="str">
        <f>IF(O231 &lt;&gt; "",VLOOKUP(O231,'CLASSIFICAÇÃO - ÁREA DE ATUAÇÃO'!$A:$C,3,0), "")</f>
        <v>REDE DE URGÊNCIA</v>
      </c>
      <c r="O231" t="str">
        <f>'Lotações convertidas'!B233</f>
        <v>UNIDADE DE PRONTO ATENDIMENTO NORTE</v>
      </c>
    </row>
    <row r="232" spans="1:15" x14ac:dyDescent="0.25">
      <c r="A232">
        <v>1266010</v>
      </c>
      <c r="B232" t="s">
        <v>1507</v>
      </c>
      <c r="C232" t="s">
        <v>1508</v>
      </c>
      <c r="D232" t="s">
        <v>368</v>
      </c>
      <c r="E232" t="s">
        <v>390</v>
      </c>
      <c r="F232" t="s">
        <v>1509</v>
      </c>
      <c r="G232" s="177">
        <v>44195</v>
      </c>
      <c r="H232" t="s">
        <v>364</v>
      </c>
      <c r="I232" t="s">
        <v>18175</v>
      </c>
      <c r="J232" t="s">
        <v>1510</v>
      </c>
      <c r="K232" t="s">
        <v>353</v>
      </c>
      <c r="L232" t="s">
        <v>397</v>
      </c>
      <c r="M232" s="29" t="str">
        <f>IF(O232 &lt;&gt; "", VLOOKUP(O232,'CLASSIFICAÇÃO - ÁREA DE ATUAÇÃO'!$A:$C,2,0),"")</f>
        <v>B</v>
      </c>
      <c r="N232" s="29" t="str">
        <f>IF(O232 &lt;&gt; "",VLOOKUP(O232,'CLASSIFICAÇÃO - ÁREA DE ATUAÇÃO'!$A:$C,3,0), "")</f>
        <v>ATENÇÃO PRIMÁRIA</v>
      </c>
      <c r="O232" t="str">
        <f>'Lotações convertidas'!B234</f>
        <v>CENTRO DE SAÚDE SÃO JORGE</v>
      </c>
    </row>
    <row r="233" spans="1:15" x14ac:dyDescent="0.25">
      <c r="A233">
        <v>1266029</v>
      </c>
      <c r="B233" t="s">
        <v>1511</v>
      </c>
      <c r="C233" t="s">
        <v>1512</v>
      </c>
      <c r="D233" t="s">
        <v>362</v>
      </c>
      <c r="F233" t="s">
        <v>1513</v>
      </c>
      <c r="G233" s="177">
        <v>44195</v>
      </c>
      <c r="H233" t="s">
        <v>395</v>
      </c>
      <c r="I233" t="s">
        <v>18168</v>
      </c>
      <c r="J233" t="s">
        <v>1514</v>
      </c>
      <c r="K233" t="s">
        <v>353</v>
      </c>
      <c r="L233" t="s">
        <v>411</v>
      </c>
      <c r="M233" s="29" t="str">
        <f>IF(O233 &lt;&gt; "", VLOOKUP(O233,'CLASSIFICAÇÃO - ÁREA DE ATUAÇÃO'!$A:$C,2,0),"")</f>
        <v>C</v>
      </c>
      <c r="N233" s="29" t="str">
        <f>IF(O233 &lt;&gt; "",VLOOKUP(O233,'CLASSIFICAÇÃO - ÁREA DE ATUAÇÃO'!$A:$C,3,0), "")</f>
        <v>ATENÇÃO PRIMÁRIA</v>
      </c>
      <c r="O233" t="str">
        <f>'Lotações convertidas'!B235</f>
        <v>CENTRO DE SAÚDE CAFEZAL</v>
      </c>
    </row>
    <row r="234" spans="1:15" x14ac:dyDescent="0.25">
      <c r="A234">
        <v>1266096</v>
      </c>
      <c r="B234" t="s">
        <v>1515</v>
      </c>
      <c r="C234" t="s">
        <v>1516</v>
      </c>
      <c r="D234" t="s">
        <v>368</v>
      </c>
      <c r="E234" t="s">
        <v>369</v>
      </c>
      <c r="F234" t="s">
        <v>1517</v>
      </c>
      <c r="G234" s="177">
        <v>44195</v>
      </c>
      <c r="H234" t="s">
        <v>417</v>
      </c>
      <c r="I234" t="s">
        <v>18168</v>
      </c>
      <c r="J234" t="s">
        <v>1518</v>
      </c>
      <c r="K234" t="s">
        <v>353</v>
      </c>
      <c r="L234" t="s">
        <v>365</v>
      </c>
      <c r="M234" s="29" t="str">
        <f>IF(O234 &lt;&gt; "", VLOOKUP(O234,'CLASSIFICAÇÃO - ÁREA DE ATUAÇÃO'!$A:$C,2,0),"")</f>
        <v>D</v>
      </c>
      <c r="N234" s="29" t="str">
        <f>IF(O234 &lt;&gt; "",VLOOKUP(O234,'CLASSIFICAÇÃO - ÁREA DE ATUAÇÃO'!$A:$C,3,0), "")</f>
        <v>ATENÇÃO PRIMÁRIA</v>
      </c>
      <c r="O234" t="str">
        <f>'Lotações convertidas'!B236</f>
        <v>CENTRO DE SAÚDE LAJEDO</v>
      </c>
    </row>
    <row r="235" spans="1:15" x14ac:dyDescent="0.25">
      <c r="A235">
        <v>1266207</v>
      </c>
      <c r="B235" t="s">
        <v>1519</v>
      </c>
      <c r="C235" t="s">
        <v>1520</v>
      </c>
      <c r="D235" t="s">
        <v>349</v>
      </c>
      <c r="E235" t="s">
        <v>528</v>
      </c>
      <c r="F235" t="s">
        <v>705</v>
      </c>
      <c r="G235" s="177">
        <v>44200</v>
      </c>
      <c r="H235" t="s">
        <v>364</v>
      </c>
      <c r="I235" t="s">
        <v>18176</v>
      </c>
      <c r="J235" t="s">
        <v>1521</v>
      </c>
      <c r="K235" t="s">
        <v>353</v>
      </c>
      <c r="L235" t="s">
        <v>372</v>
      </c>
      <c r="M235" s="29" t="str">
        <f>IF(O235 &lt;&gt; "", VLOOKUP(O235,'CLASSIFICAÇÃO - ÁREA DE ATUAÇÃO'!$A:$C,2,0),"")</f>
        <v>C</v>
      </c>
      <c r="N235" s="29" t="str">
        <f>IF(O235 &lt;&gt; "",VLOOKUP(O235,'CLASSIFICAÇÃO - ÁREA DE ATUAÇÃO'!$A:$C,3,0), "")</f>
        <v>ATENÇÃO PRIMÁRIA</v>
      </c>
      <c r="O235" t="str">
        <f>'Lotações convertidas'!B237</f>
        <v>CENTRO DE SAÚDE COPACABANA</v>
      </c>
    </row>
    <row r="236" spans="1:15" x14ac:dyDescent="0.25">
      <c r="A236">
        <v>1266215</v>
      </c>
      <c r="B236" t="s">
        <v>1522</v>
      </c>
      <c r="C236" t="s">
        <v>1523</v>
      </c>
      <c r="D236" t="s">
        <v>379</v>
      </c>
      <c r="E236" t="s">
        <v>1524</v>
      </c>
      <c r="F236" t="s">
        <v>381</v>
      </c>
      <c r="G236" s="177">
        <v>44200</v>
      </c>
      <c r="H236" t="s">
        <v>1525</v>
      </c>
      <c r="I236" t="s">
        <v>18171</v>
      </c>
      <c r="J236" t="s">
        <v>1526</v>
      </c>
      <c r="K236" t="s">
        <v>353</v>
      </c>
      <c r="L236" t="s">
        <v>382</v>
      </c>
      <c r="M236" s="29" t="str">
        <f>IF(O236 &lt;&gt; "", VLOOKUP(O236,'CLASSIFICAÇÃO - ÁREA DE ATUAÇÃO'!$A:$C,2,0),"")</f>
        <v>A</v>
      </c>
      <c r="N236" s="29" t="str">
        <f>IF(O236 &lt;&gt; "",VLOOKUP(O236,'CLASSIFICAÇÃO - ÁREA DE ATUAÇÃO'!$A:$C,3,0), "")</f>
        <v>REDE COMPLEMENTAR</v>
      </c>
      <c r="O236" t="str">
        <f>'Lotações convertidas'!B238</f>
        <v>UNIDADE DE REFERENCIA SECUNDARIA SAGRADA FAMILIA</v>
      </c>
    </row>
    <row r="237" spans="1:15" x14ac:dyDescent="0.25">
      <c r="A237" t="s">
        <v>1527</v>
      </c>
      <c r="B237" t="s">
        <v>1528</v>
      </c>
      <c r="C237" t="s">
        <v>1529</v>
      </c>
      <c r="D237" t="s">
        <v>429</v>
      </c>
      <c r="E237" t="s">
        <v>430</v>
      </c>
      <c r="F237" t="s">
        <v>635</v>
      </c>
      <c r="G237" s="177">
        <v>44200</v>
      </c>
      <c r="H237" t="s">
        <v>417</v>
      </c>
      <c r="I237" t="s">
        <v>18175</v>
      </c>
      <c r="J237" t="s">
        <v>1530</v>
      </c>
      <c r="K237" t="s">
        <v>353</v>
      </c>
      <c r="L237" t="s">
        <v>406</v>
      </c>
      <c r="M237" s="29" t="str">
        <f>IF(O237 &lt;&gt; "", VLOOKUP(O237,'CLASSIFICAÇÃO - ÁREA DE ATUAÇÃO'!$A:$C,2,0),"")</f>
        <v>C</v>
      </c>
      <c r="N237" s="29" t="str">
        <f>IF(O237 &lt;&gt; "",VLOOKUP(O237,'CLASSIFICAÇÃO - ÁREA DE ATUAÇÃO'!$A:$C,3,0), "")</f>
        <v>REDE COMPLEMENTAR</v>
      </c>
      <c r="O237" t="str">
        <f>'Lotações convertidas'!B239</f>
        <v>CENTRO DE ESPECIALIDADES ODONTOLOGICAS BARREIRO</v>
      </c>
    </row>
    <row r="238" spans="1:15" x14ac:dyDescent="0.25">
      <c r="A238">
        <v>1266258</v>
      </c>
      <c r="B238" t="s">
        <v>725</v>
      </c>
      <c r="C238" t="s">
        <v>726</v>
      </c>
      <c r="D238" t="s">
        <v>368</v>
      </c>
      <c r="E238" t="s">
        <v>369</v>
      </c>
      <c r="F238" t="s">
        <v>424</v>
      </c>
      <c r="G238" s="177">
        <v>44200</v>
      </c>
      <c r="H238" t="s">
        <v>425</v>
      </c>
      <c r="I238" t="s">
        <v>18168</v>
      </c>
      <c r="J238" t="s">
        <v>727</v>
      </c>
      <c r="K238" t="s">
        <v>353</v>
      </c>
      <c r="L238" t="s">
        <v>427</v>
      </c>
      <c r="M238" s="29" t="str">
        <f>IF(O238 &lt;&gt; "", VLOOKUP(O238,'CLASSIFICAÇÃO - ÁREA DE ATUAÇÃO'!$A:$C,2,0),"")</f>
        <v>D</v>
      </c>
      <c r="N238" s="29" t="str">
        <f>IF(O238 &lt;&gt; "",VLOOKUP(O238,'CLASSIFICAÇÃO - ÁREA DE ATUAÇÃO'!$A:$C,3,0), "")</f>
        <v>REDE DE URGÊNCIA</v>
      </c>
      <c r="O238" t="str">
        <f>'Lotações convertidas'!B240</f>
        <v>SERVIÇO DE ATENDIMENTO MÓVEL DE URGÊNCIA E TRANSPORTE EM SAÚDE</v>
      </c>
    </row>
    <row r="239" spans="1:15" x14ac:dyDescent="0.25">
      <c r="A239">
        <v>1266266</v>
      </c>
      <c r="B239" t="s">
        <v>1531</v>
      </c>
      <c r="C239" t="s">
        <v>1532</v>
      </c>
      <c r="D239" t="s">
        <v>349</v>
      </c>
      <c r="E239" t="s">
        <v>528</v>
      </c>
      <c r="F239" t="s">
        <v>381</v>
      </c>
      <c r="G239" s="177">
        <v>44200</v>
      </c>
      <c r="H239" t="s">
        <v>395</v>
      </c>
      <c r="I239" t="s">
        <v>18176</v>
      </c>
      <c r="J239" t="s">
        <v>1533</v>
      </c>
      <c r="K239" t="s">
        <v>353</v>
      </c>
      <c r="L239" t="s">
        <v>382</v>
      </c>
      <c r="M239" s="29" t="str">
        <f>IF(O239 &lt;&gt; "", VLOOKUP(O239,'CLASSIFICAÇÃO - ÁREA DE ATUAÇÃO'!$A:$C,2,0),"")</f>
        <v>A</v>
      </c>
      <c r="N239" s="29" t="str">
        <f>IF(O239 &lt;&gt; "",VLOOKUP(O239,'CLASSIFICAÇÃO - ÁREA DE ATUAÇÃO'!$A:$C,3,0), "")</f>
        <v>REDE COMPLEMENTAR</v>
      </c>
      <c r="O239" t="str">
        <f>'Lotações convertidas'!B241</f>
        <v>UNIDADE DE REFERENCIA SECUNDARIA SAGRADA FAMILIA</v>
      </c>
    </row>
    <row r="240" spans="1:15" x14ac:dyDescent="0.25">
      <c r="A240">
        <v>1266339</v>
      </c>
      <c r="B240" t="s">
        <v>1534</v>
      </c>
      <c r="C240" t="s">
        <v>1535</v>
      </c>
      <c r="D240" t="s">
        <v>368</v>
      </c>
      <c r="E240" t="s">
        <v>369</v>
      </c>
      <c r="F240" t="s">
        <v>18623</v>
      </c>
      <c r="G240" s="177">
        <v>44201</v>
      </c>
      <c r="H240" t="s">
        <v>441</v>
      </c>
      <c r="I240" t="s">
        <v>18168</v>
      </c>
      <c r="J240" t="s">
        <v>1536</v>
      </c>
      <c r="K240" t="s">
        <v>353</v>
      </c>
      <c r="L240" t="s">
        <v>374</v>
      </c>
      <c r="M240" s="29" t="str">
        <f>IF(O240 &lt;&gt; "", VLOOKUP(O240,'CLASSIFICAÇÃO - ÁREA DE ATUAÇÃO'!$A:$C,2,0),"")</f>
        <v>C</v>
      </c>
      <c r="N240" s="29" t="str">
        <f>IF(O240 &lt;&gt; "",VLOOKUP(O240,'CLASSIFICAÇÃO - ÁREA DE ATUAÇÃO'!$A:$C,3,0), "")</f>
        <v>REDE DE URGÊNCIA</v>
      </c>
      <c r="O240" t="str">
        <f>'Lotações convertidas'!B242</f>
        <v>UNIDADE DE PRONTO ATENDIMENTO NORDESTE</v>
      </c>
    </row>
    <row r="241" spans="1:15" x14ac:dyDescent="0.25">
      <c r="A241">
        <v>1266398</v>
      </c>
      <c r="B241" t="s">
        <v>1537</v>
      </c>
      <c r="C241" t="s">
        <v>1538</v>
      </c>
      <c r="D241" t="s">
        <v>379</v>
      </c>
      <c r="F241" t="s">
        <v>18623</v>
      </c>
      <c r="G241" s="177">
        <v>44205</v>
      </c>
      <c r="H241" t="s">
        <v>482</v>
      </c>
      <c r="I241" t="s">
        <v>18171</v>
      </c>
      <c r="J241" t="s">
        <v>1539</v>
      </c>
      <c r="K241" t="s">
        <v>353</v>
      </c>
      <c r="L241" t="s">
        <v>374</v>
      </c>
      <c r="M241" s="29" t="str">
        <f>IF(O241 &lt;&gt; "", VLOOKUP(O241,'CLASSIFICAÇÃO - ÁREA DE ATUAÇÃO'!$A:$C,2,0),"")</f>
        <v>C</v>
      </c>
      <c r="N241" s="29" t="str">
        <f>IF(O241 &lt;&gt; "",VLOOKUP(O241,'CLASSIFICAÇÃO - ÁREA DE ATUAÇÃO'!$A:$C,3,0), "")</f>
        <v>REDE DE URGÊNCIA</v>
      </c>
      <c r="O241" t="str">
        <f>'Lotações convertidas'!B243</f>
        <v>UNIDADE DE PRONTO ATENDIMENTO NORDESTE</v>
      </c>
    </row>
    <row r="242" spans="1:15" x14ac:dyDescent="0.25">
      <c r="A242">
        <v>1266568</v>
      </c>
      <c r="B242" t="s">
        <v>1540</v>
      </c>
      <c r="C242" t="s">
        <v>1541</v>
      </c>
      <c r="D242" t="s">
        <v>368</v>
      </c>
      <c r="E242" t="s">
        <v>369</v>
      </c>
      <c r="F242" t="s">
        <v>967</v>
      </c>
      <c r="G242" s="177">
        <v>44202</v>
      </c>
      <c r="H242" t="s">
        <v>417</v>
      </c>
      <c r="I242" t="s">
        <v>18168</v>
      </c>
      <c r="J242" t="s">
        <v>1542</v>
      </c>
      <c r="K242" t="s">
        <v>353</v>
      </c>
      <c r="L242" t="s">
        <v>382</v>
      </c>
      <c r="M242" s="29" t="str">
        <f>IF(O242 &lt;&gt; "", VLOOKUP(O242,'CLASSIFICAÇÃO - ÁREA DE ATUAÇÃO'!$A:$C,2,0),"")</f>
        <v>B</v>
      </c>
      <c r="N242" s="29" t="str">
        <f>IF(O242 &lt;&gt; "",VLOOKUP(O242,'CLASSIFICAÇÃO - ÁREA DE ATUAÇÃO'!$A:$C,3,0), "")</f>
        <v>ATENÇÃO PRIMÁRIA</v>
      </c>
      <c r="O242" t="str">
        <f>'Lotações convertidas'!B244</f>
        <v>CENTRO DE SAÚDE HORTO</v>
      </c>
    </row>
    <row r="243" spans="1:15" x14ac:dyDescent="0.25">
      <c r="A243">
        <v>1266584</v>
      </c>
      <c r="B243" t="s">
        <v>1543</v>
      </c>
      <c r="C243" t="s">
        <v>1544</v>
      </c>
      <c r="D243" t="s">
        <v>368</v>
      </c>
      <c r="E243" t="s">
        <v>369</v>
      </c>
      <c r="F243" t="s">
        <v>18613</v>
      </c>
      <c r="G243" s="177">
        <v>44202</v>
      </c>
      <c r="H243" t="s">
        <v>441</v>
      </c>
      <c r="I243" t="s">
        <v>18168</v>
      </c>
      <c r="J243" t="s">
        <v>1545</v>
      </c>
      <c r="K243" t="s">
        <v>353</v>
      </c>
      <c r="L243" t="s">
        <v>382</v>
      </c>
      <c r="M243" s="29" t="str">
        <f>IF(O243 &lt;&gt; "", VLOOKUP(O243,'CLASSIFICAÇÃO - ÁREA DE ATUAÇÃO'!$A:$C,2,0),"")</f>
        <v>C</v>
      </c>
      <c r="N243" s="29" t="str">
        <f>IF(O243 &lt;&gt; "",VLOOKUP(O243,'CLASSIFICAÇÃO - ÁREA DE ATUAÇÃO'!$A:$C,3,0), "")</f>
        <v>REDE DE URGÊNCIA</v>
      </c>
      <c r="O243" t="str">
        <f>'Lotações convertidas'!B245</f>
        <v>UNIDADE DE PRONTO ATENDIMENTO LESTE</v>
      </c>
    </row>
    <row r="244" spans="1:15" x14ac:dyDescent="0.25">
      <c r="A244">
        <v>1266606</v>
      </c>
      <c r="B244" t="s">
        <v>1546</v>
      </c>
      <c r="C244" t="s">
        <v>1547</v>
      </c>
      <c r="D244" t="s">
        <v>349</v>
      </c>
      <c r="E244" t="s">
        <v>350</v>
      </c>
      <c r="F244" t="s">
        <v>1548</v>
      </c>
      <c r="G244" s="177">
        <v>44202</v>
      </c>
      <c r="H244" t="s">
        <v>1549</v>
      </c>
      <c r="I244" t="s">
        <v>18169</v>
      </c>
      <c r="J244" t="s">
        <v>1550</v>
      </c>
      <c r="K244" t="s">
        <v>353</v>
      </c>
      <c r="L244" t="s">
        <v>374</v>
      </c>
      <c r="M244" s="29" t="str">
        <f>IF(O244 &lt;&gt; "", VLOOKUP(O244,'CLASSIFICAÇÃO - ÁREA DE ATUAÇÃO'!$A:$C,2,0),"")</f>
        <v>D</v>
      </c>
      <c r="N244" s="29" t="str">
        <f>IF(O244 &lt;&gt; "",VLOOKUP(O244,'CLASSIFICAÇÃO - ÁREA DE ATUAÇÃO'!$A:$C,3,0), "")</f>
        <v>ATENÇÃO PRIMÁRIA</v>
      </c>
      <c r="O244" t="str">
        <f>'Lotações convertidas'!B246</f>
        <v>CENTRO DE SAÚDE NAZARÉ</v>
      </c>
    </row>
    <row r="245" spans="1:15" x14ac:dyDescent="0.25">
      <c r="A245">
        <v>1266622</v>
      </c>
      <c r="B245" t="s">
        <v>1551</v>
      </c>
      <c r="C245" t="s">
        <v>1552</v>
      </c>
      <c r="D245" t="s">
        <v>368</v>
      </c>
      <c r="E245" t="s">
        <v>524</v>
      </c>
      <c r="F245" t="s">
        <v>259</v>
      </c>
      <c r="G245" s="177">
        <v>44202</v>
      </c>
      <c r="H245" t="s">
        <v>364</v>
      </c>
      <c r="I245" t="s">
        <v>18179</v>
      </c>
      <c r="J245" t="s">
        <v>1553</v>
      </c>
      <c r="K245" t="s">
        <v>353</v>
      </c>
      <c r="L245" t="s">
        <v>372</v>
      </c>
      <c r="M245" s="29" t="str">
        <f>IF(O245 &lt;&gt; "", VLOOKUP(O245,'CLASSIFICAÇÃO - ÁREA DE ATUAÇÃO'!$A:$C,2,0),"")</f>
        <v>C</v>
      </c>
      <c r="N245" s="29" t="str">
        <f>IF(O245 &lt;&gt; "",VLOOKUP(O245,'CLASSIFICAÇÃO - ÁREA DE ATUAÇÃO'!$A:$C,3,0), "")</f>
        <v>REDE COMPLEMENTAR</v>
      </c>
      <c r="O245" t="str">
        <f>'Lotações convertidas'!B247</f>
        <v>LABORATORIO REGIONAL NORTE/VENDA NOVA</v>
      </c>
    </row>
    <row r="246" spans="1:15" x14ac:dyDescent="0.25">
      <c r="A246">
        <v>1266630</v>
      </c>
      <c r="B246" t="s">
        <v>1554</v>
      </c>
      <c r="C246" t="s">
        <v>1555</v>
      </c>
      <c r="D246" t="s">
        <v>362</v>
      </c>
      <c r="F246" t="s">
        <v>1513</v>
      </c>
      <c r="G246" s="177">
        <v>44202</v>
      </c>
      <c r="H246" t="s">
        <v>364</v>
      </c>
      <c r="I246" t="s">
        <v>18168</v>
      </c>
      <c r="J246" t="s">
        <v>1556</v>
      </c>
      <c r="K246" t="s">
        <v>353</v>
      </c>
      <c r="L246" t="s">
        <v>411</v>
      </c>
      <c r="M246" s="29" t="str">
        <f>IF(O246 &lt;&gt; "", VLOOKUP(O246,'CLASSIFICAÇÃO - ÁREA DE ATUAÇÃO'!$A:$C,2,0),"")</f>
        <v>C</v>
      </c>
      <c r="N246" s="29" t="str">
        <f>IF(O246 &lt;&gt; "",VLOOKUP(O246,'CLASSIFICAÇÃO - ÁREA DE ATUAÇÃO'!$A:$C,3,0), "")</f>
        <v>ATENÇÃO PRIMÁRIA</v>
      </c>
      <c r="O246" t="str">
        <f>'Lotações convertidas'!B248</f>
        <v>CENTRO DE SAÚDE CAFEZAL</v>
      </c>
    </row>
    <row r="247" spans="1:15" x14ac:dyDescent="0.25">
      <c r="A247">
        <v>1266649</v>
      </c>
      <c r="B247" t="s">
        <v>1557</v>
      </c>
      <c r="C247" t="s">
        <v>1558</v>
      </c>
      <c r="D247" t="s">
        <v>349</v>
      </c>
      <c r="E247" t="s">
        <v>473</v>
      </c>
      <c r="F247" t="s">
        <v>1559</v>
      </c>
      <c r="G247" s="177">
        <v>44202</v>
      </c>
      <c r="H247" t="s">
        <v>746</v>
      </c>
      <c r="I247" t="s">
        <v>18181</v>
      </c>
      <c r="J247" t="s">
        <v>1560</v>
      </c>
      <c r="K247" t="s">
        <v>353</v>
      </c>
      <c r="L247" t="s">
        <v>411</v>
      </c>
      <c r="M247" s="29" t="str">
        <f>IF(O247 &lt;&gt; "", VLOOKUP(O247,'CLASSIFICAÇÃO - ÁREA DE ATUAÇÃO'!$A:$C,2,0),"")</f>
        <v>C</v>
      </c>
      <c r="N247" s="29" t="str">
        <f>IF(O247 &lt;&gt; "",VLOOKUP(O247,'CLASSIFICAÇÃO - ÁREA DE ATUAÇÃO'!$A:$C,3,0), "")</f>
        <v>ATENÇÃO PRIMÁRIA</v>
      </c>
      <c r="O247" t="str">
        <f>'Lotações convertidas'!B249</f>
        <v>CENTRO DE SAÚDE NOSSA SENHORA APARECIDA</v>
      </c>
    </row>
    <row r="248" spans="1:15" x14ac:dyDescent="0.25">
      <c r="A248">
        <v>1266770</v>
      </c>
      <c r="B248" t="s">
        <v>1561</v>
      </c>
      <c r="C248" t="s">
        <v>1562</v>
      </c>
      <c r="D248" t="s">
        <v>368</v>
      </c>
      <c r="E248" t="s">
        <v>369</v>
      </c>
      <c r="F248" t="s">
        <v>217</v>
      </c>
      <c r="G248" s="177">
        <v>44203</v>
      </c>
      <c r="H248" t="s">
        <v>417</v>
      </c>
      <c r="I248" t="s">
        <v>18168</v>
      </c>
      <c r="J248" t="s">
        <v>1563</v>
      </c>
      <c r="K248" t="s">
        <v>353</v>
      </c>
      <c r="L248" t="s">
        <v>406</v>
      </c>
      <c r="M248" s="29" t="str">
        <f>IF(O248 &lt;&gt; "", VLOOKUP(O248,'CLASSIFICAÇÃO - ÁREA DE ATUAÇÃO'!$A:$C,2,0),"")</f>
        <v>C</v>
      </c>
      <c r="N248" s="29" t="str">
        <f>IF(O248 &lt;&gt; "",VLOOKUP(O248,'CLASSIFICAÇÃO - ÁREA DE ATUAÇÃO'!$A:$C,3,0), "")</f>
        <v>ATENÇÃO PRIMÁRIA</v>
      </c>
      <c r="O248" t="str">
        <f>'Lotações convertidas'!B250</f>
        <v>CENTRO DE SAÚDE. MARIA MADALENA TEODORO - LINDÉIA</v>
      </c>
    </row>
    <row r="249" spans="1:15" x14ac:dyDescent="0.25">
      <c r="A249">
        <v>1267009</v>
      </c>
      <c r="B249" t="s">
        <v>1564</v>
      </c>
      <c r="C249" t="s">
        <v>1565</v>
      </c>
      <c r="D249" t="s">
        <v>362</v>
      </c>
      <c r="F249" t="s">
        <v>69</v>
      </c>
      <c r="G249" s="177">
        <v>44203</v>
      </c>
      <c r="H249" t="s">
        <v>359</v>
      </c>
      <c r="I249" t="s">
        <v>18168</v>
      </c>
      <c r="J249" t="s">
        <v>1566</v>
      </c>
      <c r="K249" t="s">
        <v>353</v>
      </c>
      <c r="L249" t="s">
        <v>382</v>
      </c>
      <c r="M249" s="29" t="str">
        <f>IF(O249 &lt;&gt; "", VLOOKUP(O249,'CLASSIFICAÇÃO - ÁREA DE ATUAÇÃO'!$A:$C,2,0),"")</f>
        <v>A</v>
      </c>
      <c r="N249" s="29" t="str">
        <f>IF(O249 &lt;&gt; "",VLOOKUP(O249,'CLASSIFICAÇÃO - ÁREA DE ATUAÇÃO'!$A:$C,3,0), "")</f>
        <v>REDE COMPLEMENTAR</v>
      </c>
      <c r="O249" t="str">
        <f>'Lotações convertidas'!B251</f>
        <v>CENTRO DE TESTAGEM E ACONSELHAMENTO - SERVICO DE ATENDIMENTO ESPECIALIZADO</v>
      </c>
    </row>
    <row r="250" spans="1:15" x14ac:dyDescent="0.25">
      <c r="A250">
        <v>1267033</v>
      </c>
      <c r="B250" t="s">
        <v>1567</v>
      </c>
      <c r="C250" t="s">
        <v>1568</v>
      </c>
      <c r="D250" t="s">
        <v>368</v>
      </c>
      <c r="E250" t="s">
        <v>369</v>
      </c>
      <c r="F250" t="s">
        <v>625</v>
      </c>
      <c r="G250" s="177">
        <v>44207</v>
      </c>
      <c r="H250" t="s">
        <v>384</v>
      </c>
      <c r="I250" t="s">
        <v>18168</v>
      </c>
      <c r="J250" t="s">
        <v>1569</v>
      </c>
      <c r="K250" t="s">
        <v>353</v>
      </c>
      <c r="L250" t="s">
        <v>411</v>
      </c>
      <c r="M250" s="29" t="str">
        <f>IF(O250 &lt;&gt; "", VLOOKUP(O250,'CLASSIFICAÇÃO - ÁREA DE ATUAÇÃO'!$A:$C,2,0),"")</f>
        <v>C</v>
      </c>
      <c r="N250" s="29" t="str">
        <f>IF(O250 &lt;&gt; "",VLOOKUP(O250,'CLASSIFICAÇÃO - ÁREA DE ATUAÇÃO'!$A:$C,3,0), "")</f>
        <v>ATENÇÃO PRIMÁRIA</v>
      </c>
      <c r="O250" t="str">
        <f>'Lotações convertidas'!B252</f>
        <v>CENTRO DE SAÚDE NOSSA SENHORA DE FÁTIMA</v>
      </c>
    </row>
    <row r="251" spans="1:15" x14ac:dyDescent="0.25">
      <c r="A251">
        <v>1267149</v>
      </c>
      <c r="B251" t="s">
        <v>1570</v>
      </c>
      <c r="C251" t="s">
        <v>1571</v>
      </c>
      <c r="D251" t="s">
        <v>368</v>
      </c>
      <c r="E251" t="s">
        <v>524</v>
      </c>
      <c r="F251" t="s">
        <v>259</v>
      </c>
      <c r="G251" s="177">
        <v>44204</v>
      </c>
      <c r="H251" t="s">
        <v>818</v>
      </c>
      <c r="I251" t="s">
        <v>18179</v>
      </c>
      <c r="J251" t="s">
        <v>1572</v>
      </c>
      <c r="K251" t="s">
        <v>353</v>
      </c>
      <c r="L251" t="s">
        <v>372</v>
      </c>
      <c r="M251" s="29" t="str">
        <f>IF(O251 &lt;&gt; "", VLOOKUP(O251,'CLASSIFICAÇÃO - ÁREA DE ATUAÇÃO'!$A:$C,2,0),"")</f>
        <v>C</v>
      </c>
      <c r="N251" s="29" t="str">
        <f>IF(O251 &lt;&gt; "",VLOOKUP(O251,'CLASSIFICAÇÃO - ÁREA DE ATUAÇÃO'!$A:$C,3,0), "")</f>
        <v>REDE COMPLEMENTAR</v>
      </c>
      <c r="O251" t="str">
        <f>'Lotações convertidas'!B253</f>
        <v>LABORATORIO REGIONAL NORTE/VENDA NOVA</v>
      </c>
    </row>
    <row r="252" spans="1:15" x14ac:dyDescent="0.25">
      <c r="A252">
        <v>1267173</v>
      </c>
      <c r="B252" t="s">
        <v>1573</v>
      </c>
      <c r="C252" t="s">
        <v>1574</v>
      </c>
      <c r="D252" t="s">
        <v>362</v>
      </c>
      <c r="F252" t="s">
        <v>18636</v>
      </c>
      <c r="G252" s="177">
        <v>44204</v>
      </c>
      <c r="H252" t="s">
        <v>364</v>
      </c>
      <c r="I252" t="s">
        <v>18168</v>
      </c>
      <c r="J252" t="s">
        <v>1575</v>
      </c>
      <c r="K252" t="s">
        <v>353</v>
      </c>
      <c r="L252" t="s">
        <v>411</v>
      </c>
      <c r="M252" s="29" t="str">
        <f>IF(O252 &lt;&gt; "", VLOOKUP(O252,'CLASSIFICAÇÃO - ÁREA DE ATUAÇÃO'!$A:$C,2,0),"")</f>
        <v>A</v>
      </c>
      <c r="N252" s="29" t="str">
        <f>IF(O252 &lt;&gt; "",VLOOKUP(O252,'CLASSIFICAÇÃO - ÁREA DE ATUAÇÃO'!$A:$C,3,0), "")</f>
        <v>REDE COMPLEMENTAR</v>
      </c>
      <c r="O252" t="str">
        <f>'Lotações convertidas'!B254</f>
        <v>CENTRO DE REFERENCIA DE IMUNOBIOLOGICOS ESPECIAIS</v>
      </c>
    </row>
    <row r="253" spans="1:15" x14ac:dyDescent="0.25">
      <c r="A253">
        <v>1267246</v>
      </c>
      <c r="B253" t="s">
        <v>1576</v>
      </c>
      <c r="C253" t="s">
        <v>1577</v>
      </c>
      <c r="D253" t="s">
        <v>429</v>
      </c>
      <c r="E253" t="s">
        <v>451</v>
      </c>
      <c r="F253" t="s">
        <v>18627</v>
      </c>
      <c r="G253" s="177">
        <v>44207</v>
      </c>
      <c r="H253" t="s">
        <v>508</v>
      </c>
      <c r="I253" t="s">
        <v>18168</v>
      </c>
      <c r="J253" t="s">
        <v>1578</v>
      </c>
      <c r="K253" t="s">
        <v>353</v>
      </c>
      <c r="L253" t="s">
        <v>365</v>
      </c>
      <c r="M253" s="29" t="str">
        <f>IF(O253 &lt;&gt; "", VLOOKUP(O253,'CLASSIFICAÇÃO - ÁREA DE ATUAÇÃO'!$A:$C,2,0),"")</f>
        <v>B</v>
      </c>
      <c r="N253" s="29" t="str">
        <f>IF(O253 &lt;&gt; "",VLOOKUP(O253,'CLASSIFICAÇÃO - ÁREA DE ATUAÇÃO'!$A:$C,3,0), "")</f>
        <v>REDE COMPLEMENTAR</v>
      </c>
      <c r="O253" t="str">
        <f>'Lotações convertidas'!B255</f>
        <v>CENTRAL DE ESTERILIZACAO NORTE</v>
      </c>
    </row>
    <row r="254" spans="1:15" x14ac:dyDescent="0.25">
      <c r="A254">
        <v>1267262</v>
      </c>
      <c r="B254" t="s">
        <v>1579</v>
      </c>
      <c r="C254" t="s">
        <v>1580</v>
      </c>
      <c r="D254" t="s">
        <v>368</v>
      </c>
      <c r="E254" t="s">
        <v>369</v>
      </c>
      <c r="F254" t="s">
        <v>1581</v>
      </c>
      <c r="G254" s="177">
        <v>44207</v>
      </c>
      <c r="H254" t="s">
        <v>417</v>
      </c>
      <c r="I254" t="s">
        <v>18168</v>
      </c>
      <c r="J254" t="s">
        <v>1582</v>
      </c>
      <c r="K254" t="s">
        <v>353</v>
      </c>
      <c r="L254" t="s">
        <v>382</v>
      </c>
      <c r="M254" s="29" t="str">
        <f>IF(O254 &lt;&gt; "", VLOOKUP(O254,'CLASSIFICAÇÃO - ÁREA DE ATUAÇÃO'!$A:$C,2,0),"")</f>
        <v>B</v>
      </c>
      <c r="N254" s="29" t="str">
        <f>IF(O254 &lt;&gt; "",VLOOKUP(O254,'CLASSIFICAÇÃO - ÁREA DE ATUAÇÃO'!$A:$C,3,0), "")</f>
        <v>ATENÇÃO PRIMÁRIA</v>
      </c>
      <c r="O254" t="str">
        <f>'Lotações convertidas'!B256</f>
        <v>CENTRO DE SAÚDE SÃO JOSÉ OPERÁRIO</v>
      </c>
    </row>
    <row r="255" spans="1:15" x14ac:dyDescent="0.25">
      <c r="A255">
        <v>1267289</v>
      </c>
      <c r="B255" t="s">
        <v>1583</v>
      </c>
      <c r="C255" t="s">
        <v>1584</v>
      </c>
      <c r="D255" t="s">
        <v>368</v>
      </c>
      <c r="E255" t="s">
        <v>524</v>
      </c>
      <c r="F255" t="s">
        <v>259</v>
      </c>
      <c r="G255" s="177">
        <v>44204</v>
      </c>
      <c r="H255" t="s">
        <v>417</v>
      </c>
      <c r="I255" t="s">
        <v>18179</v>
      </c>
      <c r="J255" t="s">
        <v>1585</v>
      </c>
      <c r="K255" t="s">
        <v>353</v>
      </c>
      <c r="L255" t="s">
        <v>372</v>
      </c>
      <c r="M255" s="29" t="str">
        <f>IF(O255 &lt;&gt; "", VLOOKUP(O255,'CLASSIFICAÇÃO - ÁREA DE ATUAÇÃO'!$A:$C,2,0),"")</f>
        <v>C</v>
      </c>
      <c r="N255" s="29" t="str">
        <f>IF(O255 &lt;&gt; "",VLOOKUP(O255,'CLASSIFICAÇÃO - ÁREA DE ATUAÇÃO'!$A:$C,3,0), "")</f>
        <v>REDE COMPLEMENTAR</v>
      </c>
      <c r="O255" t="str">
        <f>'Lotações convertidas'!B257</f>
        <v>LABORATORIO REGIONAL NORTE/VENDA NOVA</v>
      </c>
    </row>
    <row r="256" spans="1:15" x14ac:dyDescent="0.25">
      <c r="A256">
        <v>1267297</v>
      </c>
      <c r="B256" t="s">
        <v>1586</v>
      </c>
      <c r="C256" t="s">
        <v>1587</v>
      </c>
      <c r="D256" t="s">
        <v>368</v>
      </c>
      <c r="E256" t="s">
        <v>524</v>
      </c>
      <c r="F256" t="s">
        <v>18615</v>
      </c>
      <c r="G256" s="177">
        <v>44206</v>
      </c>
      <c r="H256" t="s">
        <v>425</v>
      </c>
      <c r="I256" t="s">
        <v>18179</v>
      </c>
      <c r="J256" t="s">
        <v>1588</v>
      </c>
      <c r="K256" t="s">
        <v>353</v>
      </c>
      <c r="L256" t="s">
        <v>365</v>
      </c>
      <c r="M256" s="29" t="str">
        <f>IF(O256 &lt;&gt; "", VLOOKUP(O256,'CLASSIFICAÇÃO - ÁREA DE ATUAÇÃO'!$A:$C,2,0),"")</f>
        <v>D</v>
      </c>
      <c r="N256" s="29" t="str">
        <f>IF(O256 &lt;&gt; "",VLOOKUP(O256,'CLASSIFICAÇÃO - ÁREA DE ATUAÇÃO'!$A:$C,3,0), "")</f>
        <v>REDE DE URGÊNCIA</v>
      </c>
      <c r="O256" t="str">
        <f>'Lotações convertidas'!B258</f>
        <v>UNIDADE DE PRONTO ATENDIMENTO NORTE</v>
      </c>
    </row>
    <row r="257" spans="1:15" x14ac:dyDescent="0.25">
      <c r="A257">
        <v>1267343</v>
      </c>
      <c r="B257" t="s">
        <v>1589</v>
      </c>
      <c r="C257" t="s">
        <v>1590</v>
      </c>
      <c r="D257" t="s">
        <v>349</v>
      </c>
      <c r="E257" t="s">
        <v>357</v>
      </c>
      <c r="F257" t="s">
        <v>1591</v>
      </c>
      <c r="G257" s="177">
        <v>44207</v>
      </c>
      <c r="H257" t="s">
        <v>384</v>
      </c>
      <c r="I257" t="s">
        <v>18167</v>
      </c>
      <c r="J257" t="s">
        <v>1592</v>
      </c>
      <c r="K257" t="s">
        <v>353</v>
      </c>
      <c r="L257" t="s">
        <v>374</v>
      </c>
      <c r="M257" s="29" t="str">
        <f>IF(O257 &lt;&gt; "", VLOOKUP(O257,'CLASSIFICAÇÃO - ÁREA DE ATUAÇÃO'!$A:$C,2,0),"")</f>
        <v>D</v>
      </c>
      <c r="N257" s="29" t="str">
        <f>IF(O257 &lt;&gt; "",VLOOKUP(O257,'CLASSIFICAÇÃO - ÁREA DE ATUAÇÃO'!$A:$C,3,0), "")</f>
        <v>ATENÇÃO PRIMÁRIA</v>
      </c>
      <c r="O257" t="str">
        <f>'Lotações convertidas'!B259</f>
        <v>CENTRO DE SAÚDE CONJUNTO PAULO VI</v>
      </c>
    </row>
    <row r="258" spans="1:15" x14ac:dyDescent="0.25">
      <c r="A258">
        <v>1267378</v>
      </c>
      <c r="B258" t="s">
        <v>1593</v>
      </c>
      <c r="C258" t="s">
        <v>1594</v>
      </c>
      <c r="D258" t="s">
        <v>368</v>
      </c>
      <c r="E258" t="s">
        <v>369</v>
      </c>
      <c r="F258" t="s">
        <v>1595</v>
      </c>
      <c r="G258" s="177">
        <v>44207</v>
      </c>
      <c r="H258" t="s">
        <v>384</v>
      </c>
      <c r="I258" t="s">
        <v>18168</v>
      </c>
      <c r="J258" t="s">
        <v>1596</v>
      </c>
      <c r="K258" t="s">
        <v>353</v>
      </c>
      <c r="L258" t="s">
        <v>354</v>
      </c>
      <c r="M258" s="29" t="str">
        <f>IF(O258 &lt;&gt; "", VLOOKUP(O258,'CLASSIFICAÇÃO - ÁREA DE ATUAÇÃO'!$A:$C,2,0),"")</f>
        <v>D</v>
      </c>
      <c r="N258" s="29" t="str">
        <f>IF(O258 &lt;&gt; "",VLOOKUP(O258,'CLASSIFICAÇÃO - ÁREA DE ATUAÇÃO'!$A:$C,3,0), "")</f>
        <v>ATENÇÃO PRIMÁRIA</v>
      </c>
      <c r="O258" t="str">
        <f>'Lotações convertidas'!B260</f>
        <v>CENTRO DE SAÚDE JARDIM FILADÉLFIA</v>
      </c>
    </row>
    <row r="259" spans="1:15" x14ac:dyDescent="0.25">
      <c r="A259">
        <v>1267424</v>
      </c>
      <c r="B259" t="s">
        <v>1597</v>
      </c>
      <c r="C259" t="s">
        <v>1598</v>
      </c>
      <c r="D259" t="s">
        <v>368</v>
      </c>
      <c r="E259" t="s">
        <v>390</v>
      </c>
      <c r="F259" t="s">
        <v>18637</v>
      </c>
      <c r="G259" s="177">
        <v>44207</v>
      </c>
      <c r="H259" t="s">
        <v>364</v>
      </c>
      <c r="I259" t="s">
        <v>18175</v>
      </c>
      <c r="J259" t="s">
        <v>1599</v>
      </c>
      <c r="K259" t="s">
        <v>353</v>
      </c>
      <c r="L259" t="s">
        <v>411</v>
      </c>
      <c r="M259" s="29" t="str">
        <f>IF(O259 &lt;&gt; "", VLOOKUP(O259,'CLASSIFICAÇÃO - ÁREA DE ATUAÇÃO'!$A:$C,2,0),"")</f>
        <v>A</v>
      </c>
      <c r="N259" s="29" t="str">
        <f>IF(O259 &lt;&gt; "",VLOOKUP(O259,'CLASSIFICAÇÃO - ÁREA DE ATUAÇÃO'!$A:$C,3,0), "")</f>
        <v>ATENÇÃO PRIMÁRIA</v>
      </c>
      <c r="O259" t="str">
        <f>'Lotações convertidas'!B261</f>
        <v>CENTRO DE SAÚDE OSWALDO CRUZ</v>
      </c>
    </row>
    <row r="260" spans="1:15" x14ac:dyDescent="0.25">
      <c r="A260">
        <v>1267432</v>
      </c>
      <c r="B260" t="s">
        <v>1600</v>
      </c>
      <c r="C260" t="s">
        <v>1601</v>
      </c>
      <c r="D260" t="s">
        <v>368</v>
      </c>
      <c r="E260" t="s">
        <v>369</v>
      </c>
      <c r="F260" t="s">
        <v>18617</v>
      </c>
      <c r="G260" s="177">
        <v>44207</v>
      </c>
      <c r="H260" t="s">
        <v>441</v>
      </c>
      <c r="I260" t="s">
        <v>18168</v>
      </c>
      <c r="J260" t="s">
        <v>1602</v>
      </c>
      <c r="K260" t="s">
        <v>353</v>
      </c>
      <c r="L260" t="s">
        <v>406</v>
      </c>
      <c r="M260" s="29" t="str">
        <f>IF(O260 &lt;&gt; "", VLOOKUP(O260,'CLASSIFICAÇÃO - ÁREA DE ATUAÇÃO'!$A:$C,2,0),"")</f>
        <v>D</v>
      </c>
      <c r="N260" s="29" t="str">
        <f>IF(O260 &lt;&gt; "",VLOOKUP(O260,'CLASSIFICAÇÃO - ÁREA DE ATUAÇÃO'!$A:$C,3,0), "")</f>
        <v>REDE DE URGÊNCIA</v>
      </c>
      <c r="O260" t="str">
        <f>'Lotações convertidas'!B262</f>
        <v>UNIDADE DE PRONTO ATENDIMENTO BARREIRO</v>
      </c>
    </row>
    <row r="261" spans="1:15" x14ac:dyDescent="0.25">
      <c r="A261">
        <v>1267505</v>
      </c>
      <c r="B261" t="s">
        <v>1603</v>
      </c>
      <c r="C261" t="s">
        <v>1604</v>
      </c>
      <c r="D261" t="s">
        <v>429</v>
      </c>
      <c r="E261" t="s">
        <v>493</v>
      </c>
      <c r="F261" t="s">
        <v>494</v>
      </c>
      <c r="G261" s="177">
        <v>44207</v>
      </c>
      <c r="H261" t="s">
        <v>364</v>
      </c>
      <c r="I261" t="s">
        <v>495</v>
      </c>
      <c r="K261" t="s">
        <v>495</v>
      </c>
      <c r="L261" t="s">
        <v>397</v>
      </c>
      <c r="M261" s="29" t="str">
        <f>IF(O261 &lt;&gt; "", VLOOKUP(O261,'CLASSIFICAÇÃO - ÁREA DE ATUAÇÃO'!$A:$C,2,0),"")</f>
        <v>B</v>
      </c>
      <c r="N261" s="29" t="str">
        <f>IF(O261 &lt;&gt; "",VLOOKUP(O261,'CLASSIFICAÇÃO - ÁREA DE ATUAÇÃO'!$A:$C,3,0), "")</f>
        <v>REDE COMPLEMENTAR</v>
      </c>
      <c r="O261" t="str">
        <f>'Lotações convertidas'!B263</f>
        <v>LABORATORIO REGIONAL OESTE/BARREIRO</v>
      </c>
    </row>
    <row r="262" spans="1:15" x14ac:dyDescent="0.25">
      <c r="A262">
        <v>1267572</v>
      </c>
      <c r="B262" t="s">
        <v>1605</v>
      </c>
      <c r="C262" t="s">
        <v>1606</v>
      </c>
      <c r="D262" t="s">
        <v>379</v>
      </c>
      <c r="F262" t="s">
        <v>18623</v>
      </c>
      <c r="G262" s="177">
        <v>44208</v>
      </c>
      <c r="H262" t="s">
        <v>466</v>
      </c>
      <c r="I262" t="s">
        <v>18171</v>
      </c>
      <c r="J262" t="s">
        <v>1607</v>
      </c>
      <c r="K262" t="s">
        <v>353</v>
      </c>
      <c r="L262" t="s">
        <v>374</v>
      </c>
      <c r="M262" s="29" t="str">
        <f>IF(O262 &lt;&gt; "", VLOOKUP(O262,'CLASSIFICAÇÃO - ÁREA DE ATUAÇÃO'!$A:$C,2,0),"")</f>
        <v>C</v>
      </c>
      <c r="N262" s="29" t="str">
        <f>IF(O262 &lt;&gt; "",VLOOKUP(O262,'CLASSIFICAÇÃO - ÁREA DE ATUAÇÃO'!$A:$C,3,0), "")</f>
        <v>REDE DE URGÊNCIA</v>
      </c>
      <c r="O262" t="str">
        <f>'Lotações convertidas'!B264</f>
        <v>UNIDADE DE PRONTO ATENDIMENTO NORDESTE</v>
      </c>
    </row>
    <row r="263" spans="1:15" x14ac:dyDescent="0.25">
      <c r="A263">
        <v>1267580</v>
      </c>
      <c r="B263" t="s">
        <v>1608</v>
      </c>
      <c r="C263" t="s">
        <v>1609</v>
      </c>
      <c r="D263" t="s">
        <v>368</v>
      </c>
      <c r="E263" t="s">
        <v>369</v>
      </c>
      <c r="F263" t="s">
        <v>424</v>
      </c>
      <c r="G263" s="177">
        <v>44208</v>
      </c>
      <c r="H263" t="s">
        <v>425</v>
      </c>
      <c r="I263" t="s">
        <v>18168</v>
      </c>
      <c r="J263" t="s">
        <v>1610</v>
      </c>
      <c r="K263" t="s">
        <v>353</v>
      </c>
      <c r="L263" t="s">
        <v>427</v>
      </c>
      <c r="M263" s="29" t="str">
        <f>IF(O263 &lt;&gt; "", VLOOKUP(O263,'CLASSIFICAÇÃO - ÁREA DE ATUAÇÃO'!$A:$C,2,0),"")</f>
        <v>D</v>
      </c>
      <c r="N263" s="29" t="str">
        <f>IF(O263 &lt;&gt; "",VLOOKUP(O263,'CLASSIFICAÇÃO - ÁREA DE ATUAÇÃO'!$A:$C,3,0), "")</f>
        <v>REDE DE URGÊNCIA</v>
      </c>
      <c r="O263" t="str">
        <f>'Lotações convertidas'!B265</f>
        <v>SERVIÇO DE ATENDIMENTO MÓVEL DE URGÊNCIA E TRANSPORTE EM SAÚDE</v>
      </c>
    </row>
    <row r="264" spans="1:15" x14ac:dyDescent="0.25">
      <c r="A264">
        <v>1267602</v>
      </c>
      <c r="B264" t="s">
        <v>1611</v>
      </c>
      <c r="C264" t="s">
        <v>1612</v>
      </c>
      <c r="D264" t="s">
        <v>362</v>
      </c>
      <c r="F264" t="s">
        <v>598</v>
      </c>
      <c r="G264" s="177">
        <v>44208</v>
      </c>
      <c r="H264" t="s">
        <v>364</v>
      </c>
      <c r="I264" t="s">
        <v>18168</v>
      </c>
      <c r="J264" t="s">
        <v>1613</v>
      </c>
      <c r="K264" t="s">
        <v>353</v>
      </c>
      <c r="L264" t="s">
        <v>406</v>
      </c>
      <c r="M264" s="29" t="str">
        <f>IF(O264 &lt;&gt; "", VLOOKUP(O264,'CLASSIFICAÇÃO - ÁREA DE ATUAÇÃO'!$A:$C,2,0),"")</f>
        <v>D</v>
      </c>
      <c r="N264" s="29" t="str">
        <f>IF(O264 &lt;&gt; "",VLOOKUP(O264,'CLASSIFICAÇÃO - ÁREA DE ATUAÇÃO'!$A:$C,3,0), "")</f>
        <v>ATENÇÃO PRIMÁRIA</v>
      </c>
      <c r="O264" t="str">
        <f>'Lotações convertidas'!B266</f>
        <v>CENTRO DE SAÚDE VILA PINHO</v>
      </c>
    </row>
    <row r="265" spans="1:15" x14ac:dyDescent="0.25">
      <c r="A265">
        <v>1267610</v>
      </c>
      <c r="B265" t="s">
        <v>1614</v>
      </c>
      <c r="C265" t="s">
        <v>1615</v>
      </c>
      <c r="D265" t="s">
        <v>429</v>
      </c>
      <c r="E265" t="s">
        <v>430</v>
      </c>
      <c r="F265" t="s">
        <v>767</v>
      </c>
      <c r="G265" s="177">
        <v>44209</v>
      </c>
      <c r="H265" t="s">
        <v>384</v>
      </c>
      <c r="I265" t="s">
        <v>18175</v>
      </c>
      <c r="J265" t="s">
        <v>1616</v>
      </c>
      <c r="K265" t="s">
        <v>353</v>
      </c>
      <c r="L265" t="s">
        <v>411</v>
      </c>
      <c r="M265" s="29" t="str">
        <f>IF(O265 &lt;&gt; "", VLOOKUP(O265,'CLASSIFICAÇÃO - ÁREA DE ATUAÇÃO'!$A:$C,2,0),"")</f>
        <v>A</v>
      </c>
      <c r="N265" s="29" t="str">
        <f>IF(O265 &lt;&gt; "",VLOOKUP(O265,'CLASSIFICAÇÃO - ÁREA DE ATUAÇÃO'!$A:$C,3,0), "")</f>
        <v>REDE COMPLEMENTAR</v>
      </c>
      <c r="O265" t="str">
        <f>'Lotações convertidas'!B267</f>
        <v>CENTRO DE ESPECIALIDADES ODONTOLOGICAS CENTRO-SUL</v>
      </c>
    </row>
    <row r="266" spans="1:15" x14ac:dyDescent="0.25">
      <c r="A266">
        <v>1267661</v>
      </c>
      <c r="B266" t="s">
        <v>1617</v>
      </c>
      <c r="C266" t="s">
        <v>1618</v>
      </c>
      <c r="D266" t="s">
        <v>368</v>
      </c>
      <c r="E266" t="s">
        <v>369</v>
      </c>
      <c r="F266" t="s">
        <v>377</v>
      </c>
      <c r="G266" s="177">
        <v>44208</v>
      </c>
      <c r="H266" t="s">
        <v>417</v>
      </c>
      <c r="I266" t="s">
        <v>18168</v>
      </c>
      <c r="J266" t="s">
        <v>1619</v>
      </c>
      <c r="K266" t="s">
        <v>353</v>
      </c>
      <c r="L266" t="s">
        <v>372</v>
      </c>
      <c r="M266" s="29" t="str">
        <f>IF(O266 &lt;&gt; "", VLOOKUP(O266,'CLASSIFICAÇÃO - ÁREA DE ATUAÇÃO'!$A:$C,2,0),"")</f>
        <v>C</v>
      </c>
      <c r="N266" s="29" t="str">
        <f>IF(O266 &lt;&gt; "",VLOOKUP(O266,'CLASSIFICAÇÃO - ÁREA DE ATUAÇÃO'!$A:$C,3,0), "")</f>
        <v>ATENÇÃO PRIMÁRIA</v>
      </c>
      <c r="O266" t="str">
        <f>'Lotações convertidas'!B268</f>
        <v>CENTRO DE SAÚDE MANTIQUEIRA</v>
      </c>
    </row>
    <row r="267" spans="1:15" x14ac:dyDescent="0.25">
      <c r="A267" t="s">
        <v>1620</v>
      </c>
      <c r="B267" t="s">
        <v>1621</v>
      </c>
      <c r="C267" t="s">
        <v>1622</v>
      </c>
      <c r="D267" t="s">
        <v>368</v>
      </c>
      <c r="E267" t="s">
        <v>369</v>
      </c>
      <c r="F267" t="s">
        <v>201</v>
      </c>
      <c r="G267" s="177">
        <v>44209</v>
      </c>
      <c r="H267" t="s">
        <v>417</v>
      </c>
      <c r="I267" t="s">
        <v>18168</v>
      </c>
      <c r="J267" t="s">
        <v>1623</v>
      </c>
      <c r="K267" t="s">
        <v>353</v>
      </c>
      <c r="L267" t="s">
        <v>406</v>
      </c>
      <c r="M267" s="29" t="str">
        <f>IF(O267 &lt;&gt; "", VLOOKUP(O267,'CLASSIFICAÇÃO - ÁREA DE ATUAÇÃO'!$A:$C,2,0),"")</f>
        <v>C</v>
      </c>
      <c r="N267" s="29" t="str">
        <f>IF(O267 &lt;&gt; "",VLOOKUP(O267,'CLASSIFICAÇÃO - ÁREA DE ATUAÇÃO'!$A:$C,3,0), "")</f>
        <v>ATENÇÃO PRIMÁRIA</v>
      </c>
      <c r="O267" t="str">
        <f>'Lotações convertidas'!B269</f>
        <v>CENTRO DE SAÚDE DIAMANTE - TEIXEIRA DIAS</v>
      </c>
    </row>
    <row r="268" spans="1:15" x14ac:dyDescent="0.25">
      <c r="A268">
        <v>1267696</v>
      </c>
      <c r="B268" t="s">
        <v>1624</v>
      </c>
      <c r="C268" t="s">
        <v>1625</v>
      </c>
      <c r="D268" t="s">
        <v>379</v>
      </c>
      <c r="F268" t="s">
        <v>18620</v>
      </c>
      <c r="G268" s="177">
        <v>44213</v>
      </c>
      <c r="H268" t="s">
        <v>482</v>
      </c>
      <c r="I268" t="s">
        <v>18171</v>
      </c>
      <c r="J268" t="s">
        <v>1626</v>
      </c>
      <c r="K268" t="s">
        <v>353</v>
      </c>
      <c r="L268" t="s">
        <v>372</v>
      </c>
      <c r="M268" s="29" t="str">
        <f>IF(O268 &lt;&gt; "", VLOOKUP(O268,'CLASSIFICAÇÃO - ÁREA DE ATUAÇÃO'!$A:$C,2,0),"")</f>
        <v>D</v>
      </c>
      <c r="N268" s="29" t="str">
        <f>IF(O268 &lt;&gt; "",VLOOKUP(O268,'CLASSIFICAÇÃO - ÁREA DE ATUAÇÃO'!$A:$C,3,0), "")</f>
        <v>REDE DE URGÊNCIA</v>
      </c>
      <c r="O268" t="str">
        <f>'Lotações convertidas'!B270</f>
        <v>UNIDADE DE PRONTO ATENDIMENTO VENDA NOVA</v>
      </c>
    </row>
    <row r="269" spans="1:15" x14ac:dyDescent="0.25">
      <c r="A269">
        <v>1267718</v>
      </c>
      <c r="B269" t="s">
        <v>1627</v>
      </c>
      <c r="C269" t="s">
        <v>1628</v>
      </c>
      <c r="D269" t="s">
        <v>429</v>
      </c>
      <c r="E269" t="s">
        <v>451</v>
      </c>
      <c r="F269" t="s">
        <v>452</v>
      </c>
      <c r="G269" s="177">
        <v>44208</v>
      </c>
      <c r="H269" t="s">
        <v>441</v>
      </c>
      <c r="I269" t="s">
        <v>18168</v>
      </c>
      <c r="J269" t="s">
        <v>1629</v>
      </c>
      <c r="K269" t="s">
        <v>353</v>
      </c>
      <c r="L269" t="s">
        <v>372</v>
      </c>
      <c r="M269" s="29" t="str">
        <f>IF(O269 &lt;&gt; "", VLOOKUP(O269,'CLASSIFICAÇÃO - ÁREA DE ATUAÇÃO'!$A:$C,2,0),"")</f>
        <v>B</v>
      </c>
      <c r="N269" s="29" t="str">
        <f>IF(O269 &lt;&gt; "",VLOOKUP(O269,'CLASSIFICAÇÃO - ÁREA DE ATUAÇÃO'!$A:$C,3,0), "")</f>
        <v>REDE DE URGÊNCIA</v>
      </c>
      <c r="O269" t="str">
        <f>'Lotações convertidas'!B271</f>
        <v>CENTRO DE REFERÊNCIA EM SAÚDE MENTAL - ÁLCOOL E OUTRAS DROGAS VENDA NOVA</v>
      </c>
    </row>
    <row r="270" spans="1:15" x14ac:dyDescent="0.25">
      <c r="A270">
        <v>1267750</v>
      </c>
      <c r="B270" t="s">
        <v>1630</v>
      </c>
      <c r="C270" t="s">
        <v>1631</v>
      </c>
      <c r="D270" t="s">
        <v>368</v>
      </c>
      <c r="E270" t="s">
        <v>524</v>
      </c>
      <c r="F270" t="s">
        <v>18611</v>
      </c>
      <c r="G270" s="177">
        <v>44210</v>
      </c>
      <c r="H270" t="s">
        <v>425</v>
      </c>
      <c r="I270" t="s">
        <v>18179</v>
      </c>
      <c r="J270" t="s">
        <v>1632</v>
      </c>
      <c r="K270" t="s">
        <v>353</v>
      </c>
      <c r="L270" t="s">
        <v>397</v>
      </c>
      <c r="M270" s="29" t="str">
        <f>IF(O270 &lt;&gt; "", VLOOKUP(O270,'CLASSIFICAÇÃO - ÁREA DE ATUAÇÃO'!$A:$C,2,0),"")</f>
        <v>C</v>
      </c>
      <c r="N270" s="29" t="str">
        <f>IF(O270 &lt;&gt; "",VLOOKUP(O270,'CLASSIFICAÇÃO - ÁREA DE ATUAÇÃO'!$A:$C,3,0), "")</f>
        <v>REDE DE URGÊNCIA</v>
      </c>
      <c r="O270" t="str">
        <f>'Lotações convertidas'!B272</f>
        <v>UNIDADE DE PRONTO ATENDIMENTO OESTE</v>
      </c>
    </row>
    <row r="271" spans="1:15" x14ac:dyDescent="0.25">
      <c r="A271">
        <v>1267769</v>
      </c>
      <c r="B271" t="s">
        <v>1633</v>
      </c>
      <c r="C271" t="s">
        <v>1634</v>
      </c>
      <c r="D271" t="s">
        <v>368</v>
      </c>
      <c r="E271" t="s">
        <v>369</v>
      </c>
      <c r="F271" t="s">
        <v>18619</v>
      </c>
      <c r="G271" s="177">
        <v>44210</v>
      </c>
      <c r="H271" t="s">
        <v>1635</v>
      </c>
      <c r="I271" t="s">
        <v>18168</v>
      </c>
      <c r="J271" t="s">
        <v>1636</v>
      </c>
      <c r="K271" t="s">
        <v>353</v>
      </c>
      <c r="L271" t="s">
        <v>361</v>
      </c>
      <c r="M271" s="29" t="str">
        <f>IF(O271 &lt;&gt; "", VLOOKUP(O271,'CLASSIFICAÇÃO - ÁREA DE ATUAÇÃO'!$A:$C,2,0),"")</f>
        <v>B</v>
      </c>
      <c r="N271" s="29" t="str">
        <f>IF(O271 &lt;&gt; "",VLOOKUP(O271,'CLASSIFICAÇÃO - ÁREA DE ATUAÇÃO'!$A:$C,3,0), "")</f>
        <v>REDE DE URGÊNCIA</v>
      </c>
      <c r="O271" t="str">
        <f>'Lotações convertidas'!B273</f>
        <v>CENTRO DE REFERENCIA EM SAUDE MENTAL PAMPULHA</v>
      </c>
    </row>
    <row r="272" spans="1:15" x14ac:dyDescent="0.25">
      <c r="A272">
        <v>1267785</v>
      </c>
      <c r="B272" t="s">
        <v>1637</v>
      </c>
      <c r="C272" t="s">
        <v>1638</v>
      </c>
      <c r="D272" t="s">
        <v>429</v>
      </c>
      <c r="E272" t="s">
        <v>430</v>
      </c>
      <c r="F272" t="s">
        <v>767</v>
      </c>
      <c r="G272" s="177">
        <v>44209</v>
      </c>
      <c r="H272" t="s">
        <v>417</v>
      </c>
      <c r="I272" t="s">
        <v>18175</v>
      </c>
      <c r="J272" t="s">
        <v>1639</v>
      </c>
      <c r="K272" t="s">
        <v>353</v>
      </c>
      <c r="L272" t="s">
        <v>411</v>
      </c>
      <c r="M272" s="29" t="str">
        <f>IF(O272 &lt;&gt; "", VLOOKUP(O272,'CLASSIFICAÇÃO - ÁREA DE ATUAÇÃO'!$A:$C,2,0),"")</f>
        <v>A</v>
      </c>
      <c r="N272" s="29" t="str">
        <f>IF(O272 &lt;&gt; "",VLOOKUP(O272,'CLASSIFICAÇÃO - ÁREA DE ATUAÇÃO'!$A:$C,3,0), "")</f>
        <v>REDE COMPLEMENTAR</v>
      </c>
      <c r="O272" t="str">
        <f>'Lotações convertidas'!B274</f>
        <v>CENTRO DE ESPECIALIDADES ODONTOLOGICAS CENTRO-SUL</v>
      </c>
    </row>
    <row r="273" spans="1:15" x14ac:dyDescent="0.25">
      <c r="A273">
        <v>1267793</v>
      </c>
      <c r="B273" t="s">
        <v>1640</v>
      </c>
      <c r="C273" t="s">
        <v>1641</v>
      </c>
      <c r="D273" t="s">
        <v>368</v>
      </c>
      <c r="E273" t="s">
        <v>369</v>
      </c>
      <c r="F273" t="s">
        <v>391</v>
      </c>
      <c r="G273" s="177">
        <v>44209</v>
      </c>
      <c r="H273" t="s">
        <v>417</v>
      </c>
      <c r="I273" t="s">
        <v>18168</v>
      </c>
      <c r="J273" t="s">
        <v>1642</v>
      </c>
      <c r="K273" t="s">
        <v>353</v>
      </c>
      <c r="L273" t="s">
        <v>361</v>
      </c>
      <c r="M273" s="29" t="str">
        <f>IF(O273 &lt;&gt; "", VLOOKUP(O273,'CLASSIFICAÇÃO - ÁREA DE ATUAÇÃO'!$A:$C,2,0),"")</f>
        <v>C</v>
      </c>
      <c r="N273" s="29" t="str">
        <f>IF(O273 &lt;&gt; "",VLOOKUP(O273,'CLASSIFICAÇÃO - ÁREA DE ATUAÇÃO'!$A:$C,3,0), "")</f>
        <v>ATENÇÃO PRIMÁRIA</v>
      </c>
      <c r="O273" t="str">
        <f>'Lotações convertidas'!B275</f>
        <v>CENTRO DE SAÚDE SANTA TEREZINHA</v>
      </c>
    </row>
    <row r="274" spans="1:15" x14ac:dyDescent="0.25">
      <c r="A274">
        <v>1267823</v>
      </c>
      <c r="B274" t="s">
        <v>1643</v>
      </c>
      <c r="C274" t="s">
        <v>1644</v>
      </c>
      <c r="D274" t="s">
        <v>362</v>
      </c>
      <c r="F274" t="s">
        <v>1509</v>
      </c>
      <c r="G274" s="177">
        <v>44209</v>
      </c>
      <c r="H274" t="s">
        <v>434</v>
      </c>
      <c r="I274" t="s">
        <v>18168</v>
      </c>
      <c r="J274" t="s">
        <v>1645</v>
      </c>
      <c r="K274" t="s">
        <v>353</v>
      </c>
      <c r="L274" t="s">
        <v>397</v>
      </c>
      <c r="M274" s="29" t="str">
        <f>IF(O274 &lt;&gt; "", VLOOKUP(O274,'CLASSIFICAÇÃO - ÁREA DE ATUAÇÃO'!$A:$C,2,0),"")</f>
        <v>B</v>
      </c>
      <c r="N274" s="29" t="str">
        <f>IF(O274 &lt;&gt; "",VLOOKUP(O274,'CLASSIFICAÇÃO - ÁREA DE ATUAÇÃO'!$A:$C,3,0), "")</f>
        <v>ATENÇÃO PRIMÁRIA</v>
      </c>
      <c r="O274" t="str">
        <f>'Lotações convertidas'!B276</f>
        <v>CENTRO DE SAÚDE SÃO JORGE</v>
      </c>
    </row>
    <row r="275" spans="1:15" x14ac:dyDescent="0.25">
      <c r="A275" t="s">
        <v>1646</v>
      </c>
      <c r="B275" t="s">
        <v>1647</v>
      </c>
      <c r="C275" t="s">
        <v>1648</v>
      </c>
      <c r="D275" t="s">
        <v>368</v>
      </c>
      <c r="E275" t="s">
        <v>524</v>
      </c>
      <c r="F275" t="s">
        <v>18611</v>
      </c>
      <c r="G275" s="177">
        <v>44209</v>
      </c>
      <c r="H275" t="s">
        <v>441</v>
      </c>
      <c r="I275" t="s">
        <v>18179</v>
      </c>
      <c r="J275" t="s">
        <v>1649</v>
      </c>
      <c r="K275" t="s">
        <v>353</v>
      </c>
      <c r="L275" t="s">
        <v>397</v>
      </c>
      <c r="M275" s="29" t="str">
        <f>IF(O275 &lt;&gt; "", VLOOKUP(O275,'CLASSIFICAÇÃO - ÁREA DE ATUAÇÃO'!$A:$C,2,0),"")</f>
        <v>C</v>
      </c>
      <c r="N275" s="29" t="str">
        <f>IF(O275 &lt;&gt; "",VLOOKUP(O275,'CLASSIFICAÇÃO - ÁREA DE ATUAÇÃO'!$A:$C,3,0), "")</f>
        <v>REDE DE URGÊNCIA</v>
      </c>
      <c r="O275" t="str">
        <f>'Lotações convertidas'!B277</f>
        <v>UNIDADE DE PRONTO ATENDIMENTO OESTE</v>
      </c>
    </row>
    <row r="276" spans="1:15" x14ac:dyDescent="0.25">
      <c r="A276">
        <v>1267882</v>
      </c>
      <c r="B276" t="s">
        <v>1650</v>
      </c>
      <c r="C276" t="s">
        <v>1651</v>
      </c>
      <c r="D276" t="s">
        <v>368</v>
      </c>
      <c r="E276" t="s">
        <v>369</v>
      </c>
      <c r="F276" t="s">
        <v>391</v>
      </c>
      <c r="G276" s="177">
        <v>44209</v>
      </c>
      <c r="H276" t="s">
        <v>417</v>
      </c>
      <c r="I276" t="s">
        <v>18168</v>
      </c>
      <c r="J276" t="s">
        <v>1652</v>
      </c>
      <c r="K276" t="s">
        <v>353</v>
      </c>
      <c r="L276" t="s">
        <v>361</v>
      </c>
      <c r="M276" s="29" t="str">
        <f>IF(O276 &lt;&gt; "", VLOOKUP(O276,'CLASSIFICAÇÃO - ÁREA DE ATUAÇÃO'!$A:$C,2,0),"")</f>
        <v>C</v>
      </c>
      <c r="N276" s="29" t="str">
        <f>IF(O276 &lt;&gt; "",VLOOKUP(O276,'CLASSIFICAÇÃO - ÁREA DE ATUAÇÃO'!$A:$C,3,0), "")</f>
        <v>ATENÇÃO PRIMÁRIA</v>
      </c>
      <c r="O276" t="str">
        <f>'Lotações convertidas'!B278</f>
        <v>CENTRO DE SAÚDE SANTA TEREZINHA</v>
      </c>
    </row>
    <row r="277" spans="1:15" x14ac:dyDescent="0.25">
      <c r="A277">
        <v>1267890</v>
      </c>
      <c r="B277" t="s">
        <v>1653</v>
      </c>
      <c r="C277" t="s">
        <v>1654</v>
      </c>
      <c r="D277" t="s">
        <v>362</v>
      </c>
      <c r="F277" t="s">
        <v>438</v>
      </c>
      <c r="G277" s="177">
        <v>44209</v>
      </c>
      <c r="H277" t="s">
        <v>1655</v>
      </c>
      <c r="I277" t="s">
        <v>18168</v>
      </c>
      <c r="J277" t="s">
        <v>1656</v>
      </c>
      <c r="K277" t="s">
        <v>353</v>
      </c>
      <c r="L277" t="s">
        <v>382</v>
      </c>
      <c r="M277" s="29" t="str">
        <f>IF(O277 &lt;&gt; "", VLOOKUP(O277,'CLASSIFICAÇÃO - ÁREA DE ATUAÇÃO'!$A:$C,2,0),"")</f>
        <v>C</v>
      </c>
      <c r="N277" s="29" t="str">
        <f>IF(O277 &lt;&gt; "",VLOOKUP(O277,'CLASSIFICAÇÃO - ÁREA DE ATUAÇÃO'!$A:$C,3,0), "")</f>
        <v>ATENÇÃO PRIMÁRIA</v>
      </c>
      <c r="O277" t="str">
        <f>'Lotações convertidas'!B279</f>
        <v>CENTRO DE SAÚDE GRANJA DE FREITAS</v>
      </c>
    </row>
    <row r="278" spans="1:15" x14ac:dyDescent="0.25">
      <c r="A278">
        <v>1267912</v>
      </c>
      <c r="B278" t="s">
        <v>1657</v>
      </c>
      <c r="C278" t="s">
        <v>1658</v>
      </c>
      <c r="D278" t="s">
        <v>379</v>
      </c>
      <c r="F278" t="s">
        <v>424</v>
      </c>
      <c r="G278" s="177">
        <v>44209</v>
      </c>
      <c r="H278" t="s">
        <v>466</v>
      </c>
      <c r="I278" t="s">
        <v>18171</v>
      </c>
      <c r="J278" t="s">
        <v>1659</v>
      </c>
      <c r="K278" t="s">
        <v>353</v>
      </c>
      <c r="L278" t="s">
        <v>427</v>
      </c>
      <c r="M278" s="29" t="str">
        <f>IF(O278 &lt;&gt; "", VLOOKUP(O278,'CLASSIFICAÇÃO - ÁREA DE ATUAÇÃO'!$A:$C,2,0),"")</f>
        <v>D</v>
      </c>
      <c r="N278" s="29" t="str">
        <f>IF(O278 &lt;&gt; "",VLOOKUP(O278,'CLASSIFICAÇÃO - ÁREA DE ATUAÇÃO'!$A:$C,3,0), "")</f>
        <v>REDE DE URGÊNCIA</v>
      </c>
      <c r="O278" t="str">
        <f>'Lotações convertidas'!B280</f>
        <v>SERVIÇO DE ATENDIMENTO MÓVEL DE URGÊNCIA E TRANSPORTE EM SAÚDE</v>
      </c>
    </row>
    <row r="279" spans="1:15" x14ac:dyDescent="0.25">
      <c r="A279">
        <v>1267920</v>
      </c>
      <c r="B279" t="s">
        <v>1660</v>
      </c>
      <c r="C279" t="s">
        <v>1661</v>
      </c>
      <c r="D279" t="s">
        <v>429</v>
      </c>
      <c r="E279" t="s">
        <v>430</v>
      </c>
      <c r="F279" t="s">
        <v>18612</v>
      </c>
      <c r="G279" s="177">
        <v>44210</v>
      </c>
      <c r="H279" t="s">
        <v>417</v>
      </c>
      <c r="I279" t="s">
        <v>18175</v>
      </c>
      <c r="J279" t="s">
        <v>1662</v>
      </c>
      <c r="K279" t="s">
        <v>353</v>
      </c>
      <c r="L279" t="s">
        <v>354</v>
      </c>
      <c r="M279" s="29" t="str">
        <f>IF(O279 &lt;&gt; "", VLOOKUP(O279,'CLASSIFICAÇÃO - ÁREA DE ATUAÇÃO'!$A:$C,2,0),"")</f>
        <v>A</v>
      </c>
      <c r="N279" s="29" t="str">
        <f>IF(O279 &lt;&gt; "",VLOOKUP(O279,'CLASSIFICAÇÃO - ÁREA DE ATUAÇÃO'!$A:$C,3,0), "")</f>
        <v>REDE COMPLEMENTAR</v>
      </c>
      <c r="O279" t="str">
        <f>'Lotações convertidas'!B281</f>
        <v>CENTRAL DE ESTERILIZACAO NOROESTE</v>
      </c>
    </row>
    <row r="280" spans="1:15" x14ac:dyDescent="0.25">
      <c r="A280">
        <v>1267947</v>
      </c>
      <c r="B280" t="s">
        <v>1663</v>
      </c>
      <c r="C280" t="s">
        <v>1664</v>
      </c>
      <c r="D280" t="s">
        <v>368</v>
      </c>
      <c r="E280" t="s">
        <v>369</v>
      </c>
      <c r="F280" t="s">
        <v>18616</v>
      </c>
      <c r="G280" s="177">
        <v>44210</v>
      </c>
      <c r="H280" t="s">
        <v>425</v>
      </c>
      <c r="I280" t="s">
        <v>18168</v>
      </c>
      <c r="J280" t="s">
        <v>1665</v>
      </c>
      <c r="K280" t="s">
        <v>353</v>
      </c>
      <c r="L280" t="s">
        <v>361</v>
      </c>
      <c r="M280" s="29" t="str">
        <f>IF(O280 &lt;&gt; "", VLOOKUP(O280,'CLASSIFICAÇÃO - ÁREA DE ATUAÇÃO'!$A:$C,2,0),"")</f>
        <v>C</v>
      </c>
      <c r="N280" s="29" t="str">
        <f>IF(O280 &lt;&gt; "",VLOOKUP(O280,'CLASSIFICAÇÃO - ÁREA DE ATUAÇÃO'!$A:$C,3,0), "")</f>
        <v>REDE DE URGÊNCIA</v>
      </c>
      <c r="O280" t="str">
        <f>'Lotações convertidas'!B282</f>
        <v>UNIDADE DE PRONTO ATENDIMENTO PAMPULHA</v>
      </c>
    </row>
    <row r="281" spans="1:15" x14ac:dyDescent="0.25">
      <c r="A281">
        <v>1268064</v>
      </c>
      <c r="B281" t="s">
        <v>1666</v>
      </c>
      <c r="C281" t="s">
        <v>1667</v>
      </c>
      <c r="D281" t="s">
        <v>379</v>
      </c>
      <c r="F281" t="s">
        <v>424</v>
      </c>
      <c r="G281" s="177">
        <v>44211</v>
      </c>
      <c r="H281" t="s">
        <v>466</v>
      </c>
      <c r="I281" t="s">
        <v>18171</v>
      </c>
      <c r="J281" t="s">
        <v>1668</v>
      </c>
      <c r="K281" t="s">
        <v>353</v>
      </c>
      <c r="L281" t="s">
        <v>427</v>
      </c>
      <c r="M281" s="29" t="str">
        <f>IF(O281 &lt;&gt; "", VLOOKUP(O281,'CLASSIFICAÇÃO - ÁREA DE ATUAÇÃO'!$A:$C,2,0),"")</f>
        <v>D</v>
      </c>
      <c r="N281" s="29" t="str">
        <f>IF(O281 &lt;&gt; "",VLOOKUP(O281,'CLASSIFICAÇÃO - ÁREA DE ATUAÇÃO'!$A:$C,3,0), "")</f>
        <v>REDE DE URGÊNCIA</v>
      </c>
      <c r="O281" t="str">
        <f>'Lotações convertidas'!B283</f>
        <v>SERVIÇO DE ATENDIMENTO MÓVEL DE URGÊNCIA E TRANSPORTE EM SAÚDE</v>
      </c>
    </row>
    <row r="282" spans="1:15" x14ac:dyDescent="0.25">
      <c r="A282">
        <v>1268129</v>
      </c>
      <c r="B282" t="s">
        <v>1669</v>
      </c>
      <c r="C282" t="s">
        <v>1670</v>
      </c>
      <c r="D282" t="s">
        <v>368</v>
      </c>
      <c r="E282" t="s">
        <v>369</v>
      </c>
      <c r="F282" t="s">
        <v>1517</v>
      </c>
      <c r="G282" s="177">
        <v>44214</v>
      </c>
      <c r="H282" t="s">
        <v>417</v>
      </c>
      <c r="I282" t="s">
        <v>18168</v>
      </c>
      <c r="J282" t="s">
        <v>1671</v>
      </c>
      <c r="K282" t="s">
        <v>353</v>
      </c>
      <c r="L282" t="s">
        <v>365</v>
      </c>
      <c r="M282" s="29" t="str">
        <f>IF(O282 &lt;&gt; "", VLOOKUP(O282,'CLASSIFICAÇÃO - ÁREA DE ATUAÇÃO'!$A:$C,2,0),"")</f>
        <v>D</v>
      </c>
      <c r="N282" s="29" t="str">
        <f>IF(O282 &lt;&gt; "",VLOOKUP(O282,'CLASSIFICAÇÃO - ÁREA DE ATUAÇÃO'!$A:$C,3,0), "")</f>
        <v>ATENÇÃO PRIMÁRIA</v>
      </c>
      <c r="O282" t="str">
        <f>'Lotações convertidas'!B284</f>
        <v>CENTRO DE SAÚDE LAJEDO</v>
      </c>
    </row>
    <row r="283" spans="1:15" x14ac:dyDescent="0.25">
      <c r="A283">
        <v>1268536</v>
      </c>
      <c r="B283" t="s">
        <v>1672</v>
      </c>
      <c r="C283" t="s">
        <v>1673</v>
      </c>
      <c r="D283" t="s">
        <v>368</v>
      </c>
      <c r="E283" t="s">
        <v>369</v>
      </c>
      <c r="F283" t="s">
        <v>626</v>
      </c>
      <c r="G283" s="177">
        <v>44214</v>
      </c>
      <c r="H283" t="s">
        <v>508</v>
      </c>
      <c r="I283" t="s">
        <v>18168</v>
      </c>
      <c r="J283" t="s">
        <v>1674</v>
      </c>
      <c r="K283" t="s">
        <v>353</v>
      </c>
      <c r="L283" t="s">
        <v>365</v>
      </c>
      <c r="M283" s="29" t="str">
        <f>IF(O283 &lt;&gt; "", VLOOKUP(O283,'CLASSIFICAÇÃO - ÁREA DE ATUAÇÃO'!$A:$C,2,0),"")</f>
        <v>C</v>
      </c>
      <c r="N283" s="29" t="str">
        <f>IF(O283 &lt;&gt; "",VLOOKUP(O283,'CLASSIFICAÇÃO - ÁREA DE ATUAÇÃO'!$A:$C,3,0), "")</f>
        <v>ATENÇÃO PRIMÁRIA</v>
      </c>
      <c r="O283" t="str">
        <f>'Lotações convertidas'!B285</f>
        <v>CENTRO DE SAÚDE JARDIM GUANABARA</v>
      </c>
    </row>
    <row r="284" spans="1:15" x14ac:dyDescent="0.25">
      <c r="A284">
        <v>1268560</v>
      </c>
      <c r="B284" t="s">
        <v>1675</v>
      </c>
      <c r="C284" t="s">
        <v>1676</v>
      </c>
      <c r="D284" t="s">
        <v>349</v>
      </c>
      <c r="E284" t="s">
        <v>473</v>
      </c>
      <c r="F284" t="s">
        <v>18623</v>
      </c>
      <c r="G284" s="177">
        <v>44214</v>
      </c>
      <c r="H284" t="s">
        <v>508</v>
      </c>
      <c r="I284" t="s">
        <v>18173</v>
      </c>
      <c r="J284" t="s">
        <v>1677</v>
      </c>
      <c r="K284" t="s">
        <v>353</v>
      </c>
      <c r="L284" t="s">
        <v>374</v>
      </c>
      <c r="M284" s="29" t="str">
        <f>IF(O284 &lt;&gt; "", VLOOKUP(O284,'CLASSIFICAÇÃO - ÁREA DE ATUAÇÃO'!$A:$C,2,0),"")</f>
        <v>C</v>
      </c>
      <c r="N284" s="29" t="str">
        <f>IF(O284 &lt;&gt; "",VLOOKUP(O284,'CLASSIFICAÇÃO - ÁREA DE ATUAÇÃO'!$A:$C,3,0), "")</f>
        <v>REDE DE URGÊNCIA</v>
      </c>
      <c r="O284" t="str">
        <f>'Lotações convertidas'!B286</f>
        <v>UNIDADE DE PRONTO ATENDIMENTO NORDESTE</v>
      </c>
    </row>
    <row r="285" spans="1:15" x14ac:dyDescent="0.25">
      <c r="A285">
        <v>1268595</v>
      </c>
      <c r="B285" t="s">
        <v>1678</v>
      </c>
      <c r="C285" t="s">
        <v>1679</v>
      </c>
      <c r="D285" t="s">
        <v>349</v>
      </c>
      <c r="E285" t="s">
        <v>473</v>
      </c>
      <c r="F285" t="s">
        <v>18620</v>
      </c>
      <c r="G285" s="177">
        <v>44214</v>
      </c>
      <c r="H285" t="s">
        <v>508</v>
      </c>
      <c r="I285" t="s">
        <v>18181</v>
      </c>
      <c r="J285" t="s">
        <v>1680</v>
      </c>
      <c r="K285" t="s">
        <v>353</v>
      </c>
      <c r="L285" t="s">
        <v>372</v>
      </c>
      <c r="M285" s="29" t="str">
        <f>IF(O285 &lt;&gt; "", VLOOKUP(O285,'CLASSIFICAÇÃO - ÁREA DE ATUAÇÃO'!$A:$C,2,0),"")</f>
        <v>D</v>
      </c>
      <c r="N285" s="29" t="str">
        <f>IF(O285 &lt;&gt; "",VLOOKUP(O285,'CLASSIFICAÇÃO - ÁREA DE ATUAÇÃO'!$A:$C,3,0), "")</f>
        <v>REDE DE URGÊNCIA</v>
      </c>
      <c r="O285" t="str">
        <f>'Lotações convertidas'!B287</f>
        <v>UNIDADE DE PRONTO ATENDIMENTO VENDA NOVA</v>
      </c>
    </row>
    <row r="286" spans="1:15" x14ac:dyDescent="0.25">
      <c r="A286">
        <v>1268625</v>
      </c>
      <c r="B286" t="s">
        <v>1681</v>
      </c>
      <c r="C286" t="s">
        <v>1682</v>
      </c>
      <c r="D286" t="s">
        <v>368</v>
      </c>
      <c r="E286" t="s">
        <v>369</v>
      </c>
      <c r="F286" t="s">
        <v>465</v>
      </c>
      <c r="G286" s="177">
        <v>44214</v>
      </c>
      <c r="H286" t="s">
        <v>441</v>
      </c>
      <c r="I286" t="s">
        <v>18168</v>
      </c>
      <c r="J286" t="s">
        <v>1683</v>
      </c>
      <c r="K286" t="s">
        <v>353</v>
      </c>
      <c r="L286" t="s">
        <v>361</v>
      </c>
      <c r="M286" s="29" t="str">
        <f>IF(O286 &lt;&gt; "", VLOOKUP(O286,'CLASSIFICAÇÃO - ÁREA DE ATUAÇÃO'!$A:$C,2,0),"")</f>
        <v>C</v>
      </c>
      <c r="N286" s="29" t="str">
        <f>IF(O286 &lt;&gt; "",VLOOKUP(O286,'CLASSIFICAÇÃO - ÁREA DE ATUAÇÃO'!$A:$C,3,0), "")</f>
        <v>REDE DE URGÊNCIA</v>
      </c>
      <c r="O286" t="str">
        <f>'Lotações convertidas'!B288</f>
        <v>CENTRO DE REFERÊNCIA EM SAÚDE MENTAL - ÁLCOOL E DROGAS PAMPULHA/NOROESTE</v>
      </c>
    </row>
    <row r="287" spans="1:15" x14ac:dyDescent="0.25">
      <c r="A287">
        <v>1268854</v>
      </c>
      <c r="B287" t="s">
        <v>1684</v>
      </c>
      <c r="C287" t="s">
        <v>1685</v>
      </c>
      <c r="D287" t="s">
        <v>368</v>
      </c>
      <c r="E287" t="s">
        <v>369</v>
      </c>
      <c r="F287" t="s">
        <v>1686</v>
      </c>
      <c r="G287" s="177">
        <v>44214</v>
      </c>
      <c r="H287" t="s">
        <v>417</v>
      </c>
      <c r="I287" t="s">
        <v>18168</v>
      </c>
      <c r="J287" t="s">
        <v>1687</v>
      </c>
      <c r="K287" t="s">
        <v>353</v>
      </c>
      <c r="L287" t="s">
        <v>361</v>
      </c>
      <c r="M287" s="29" t="str">
        <f>IF(O287 &lt;&gt; "", VLOOKUP(O287,'CLASSIFICAÇÃO - ÁREA DE ATUAÇÃO'!$A:$C,2,0),"")</f>
        <v>B</v>
      </c>
      <c r="N287" s="29" t="str">
        <f>IF(O287 &lt;&gt; "",VLOOKUP(O287,'CLASSIFICAÇÃO - ÁREA DE ATUAÇÃO'!$A:$C,3,0), "")</f>
        <v>ATENÇÃO PRIMÁRIA</v>
      </c>
      <c r="O287" t="str">
        <f>'Lotações convertidas'!B289</f>
        <v>CENTRO DE SAÚDE ITAMARATI</v>
      </c>
    </row>
    <row r="288" spans="1:15" x14ac:dyDescent="0.25">
      <c r="A288">
        <v>1268927</v>
      </c>
      <c r="B288" t="s">
        <v>1688</v>
      </c>
      <c r="C288" t="s">
        <v>1689</v>
      </c>
      <c r="D288" t="s">
        <v>368</v>
      </c>
      <c r="E288" t="s">
        <v>369</v>
      </c>
      <c r="F288" t="s">
        <v>424</v>
      </c>
      <c r="G288" s="177">
        <v>44215</v>
      </c>
      <c r="H288" t="s">
        <v>441</v>
      </c>
      <c r="I288" t="s">
        <v>18168</v>
      </c>
      <c r="J288" t="s">
        <v>1690</v>
      </c>
      <c r="K288" t="s">
        <v>353</v>
      </c>
      <c r="L288" t="s">
        <v>427</v>
      </c>
      <c r="M288" s="29" t="str">
        <f>IF(O288 &lt;&gt; "", VLOOKUP(O288,'CLASSIFICAÇÃO - ÁREA DE ATUAÇÃO'!$A:$C,2,0),"")</f>
        <v>D</v>
      </c>
      <c r="N288" s="29" t="str">
        <f>IF(O288 &lt;&gt; "",VLOOKUP(O288,'CLASSIFICAÇÃO - ÁREA DE ATUAÇÃO'!$A:$C,3,0), "")</f>
        <v>REDE DE URGÊNCIA</v>
      </c>
      <c r="O288" t="str">
        <f>'Lotações convertidas'!B290</f>
        <v>SERVIÇO DE ATENDIMENTO MÓVEL DE URGÊNCIA E TRANSPORTE EM SAÚDE</v>
      </c>
    </row>
    <row r="289" spans="1:15" x14ac:dyDescent="0.25">
      <c r="A289" t="s">
        <v>1691</v>
      </c>
      <c r="B289" t="s">
        <v>1692</v>
      </c>
      <c r="C289" t="s">
        <v>1693</v>
      </c>
      <c r="D289" t="s">
        <v>362</v>
      </c>
      <c r="F289" t="s">
        <v>18638</v>
      </c>
      <c r="G289" s="177">
        <v>44215</v>
      </c>
      <c r="H289" t="s">
        <v>364</v>
      </c>
      <c r="I289" t="s">
        <v>18168</v>
      </c>
      <c r="J289" t="s">
        <v>1694</v>
      </c>
      <c r="K289" t="s">
        <v>353</v>
      </c>
      <c r="L289" t="s">
        <v>427</v>
      </c>
      <c r="M289" s="29" t="str">
        <f>IF(O289 &lt;&gt; "", VLOOKUP(O289,'CLASSIFICAÇÃO - ÁREA DE ATUAÇÃO'!$A:$C,2,0),"")</f>
        <v>A</v>
      </c>
      <c r="N289" s="29" t="str">
        <f>IF(O289 &lt;&gt; "",VLOOKUP(O289,'CLASSIFICAÇÃO - ÁREA DE ATUAÇÃO'!$A:$C,3,0), "")</f>
        <v>GESTÃO</v>
      </c>
      <c r="O289" t="str">
        <f>'Lotações convertidas'!B291</f>
        <v>GERENCIA DE VIGILANCIA EPIDEMIOLOGICA</v>
      </c>
    </row>
    <row r="290" spans="1:15" x14ac:dyDescent="0.25">
      <c r="A290">
        <v>1269028</v>
      </c>
      <c r="B290" t="s">
        <v>1695</v>
      </c>
      <c r="C290" t="s">
        <v>1696</v>
      </c>
      <c r="D290" t="s">
        <v>368</v>
      </c>
      <c r="E290" t="s">
        <v>369</v>
      </c>
      <c r="F290" t="s">
        <v>424</v>
      </c>
      <c r="G290" s="177">
        <v>44216</v>
      </c>
      <c r="H290" t="s">
        <v>441</v>
      </c>
      <c r="I290" t="s">
        <v>18168</v>
      </c>
      <c r="J290" t="s">
        <v>1697</v>
      </c>
      <c r="K290" t="s">
        <v>353</v>
      </c>
      <c r="L290" t="s">
        <v>427</v>
      </c>
      <c r="M290" s="29" t="str">
        <f>IF(O290 &lt;&gt; "", VLOOKUP(O290,'CLASSIFICAÇÃO - ÁREA DE ATUAÇÃO'!$A:$C,2,0),"")</f>
        <v>D</v>
      </c>
      <c r="N290" s="29" t="str">
        <f>IF(O290 &lt;&gt; "",VLOOKUP(O290,'CLASSIFICAÇÃO - ÁREA DE ATUAÇÃO'!$A:$C,3,0), "")</f>
        <v>REDE DE URGÊNCIA</v>
      </c>
      <c r="O290" t="str">
        <f>'Lotações convertidas'!B292</f>
        <v>SERVIÇO DE ATENDIMENTO MÓVEL DE URGÊNCIA E TRANSPORTE EM SAÚDE</v>
      </c>
    </row>
    <row r="291" spans="1:15" x14ac:dyDescent="0.25">
      <c r="A291">
        <v>1269044</v>
      </c>
      <c r="B291" t="s">
        <v>1698</v>
      </c>
      <c r="C291" t="s">
        <v>1699</v>
      </c>
      <c r="D291" t="s">
        <v>368</v>
      </c>
      <c r="E291" t="s">
        <v>369</v>
      </c>
      <c r="F291" t="s">
        <v>518</v>
      </c>
      <c r="G291" s="177">
        <v>44215</v>
      </c>
      <c r="H291" t="s">
        <v>417</v>
      </c>
      <c r="I291" t="s">
        <v>18168</v>
      </c>
      <c r="J291" t="s">
        <v>1700</v>
      </c>
      <c r="K291" t="s">
        <v>353</v>
      </c>
      <c r="L291" t="s">
        <v>365</v>
      </c>
      <c r="M291" s="29" t="str">
        <f>IF(O291 &lt;&gt; "", VLOOKUP(O291,'CLASSIFICAÇÃO - ÁREA DE ATUAÇÃO'!$A:$C,2,0),"")</f>
        <v>C</v>
      </c>
      <c r="N291" s="29" t="str">
        <f>IF(O291 &lt;&gt; "",VLOOKUP(O291,'CLASSIFICAÇÃO - ÁREA DE ATUAÇÃO'!$A:$C,3,0), "")</f>
        <v>ATENÇÃO PRIMÁRIA</v>
      </c>
      <c r="O291" t="str">
        <f>'Lotações convertidas'!B293</f>
        <v>CENTRO DE SAÚDE NOVO AARÃO REIS</v>
      </c>
    </row>
    <row r="292" spans="1:15" x14ac:dyDescent="0.25">
      <c r="A292">
        <v>1269052</v>
      </c>
      <c r="B292" t="s">
        <v>1701</v>
      </c>
      <c r="C292" t="s">
        <v>1702</v>
      </c>
      <c r="D292" t="s">
        <v>429</v>
      </c>
      <c r="E292" t="s">
        <v>451</v>
      </c>
      <c r="F292" t="s">
        <v>452</v>
      </c>
      <c r="G292" s="177">
        <v>44215</v>
      </c>
      <c r="H292" t="s">
        <v>441</v>
      </c>
      <c r="I292" t="s">
        <v>18168</v>
      </c>
      <c r="J292" t="s">
        <v>1703</v>
      </c>
      <c r="K292" t="s">
        <v>353</v>
      </c>
      <c r="L292" t="s">
        <v>372</v>
      </c>
      <c r="M292" s="29" t="str">
        <f>IF(O292 &lt;&gt; "", VLOOKUP(O292,'CLASSIFICAÇÃO - ÁREA DE ATUAÇÃO'!$A:$C,2,0),"")</f>
        <v>B</v>
      </c>
      <c r="N292" s="29" t="str">
        <f>IF(O292 &lt;&gt; "",VLOOKUP(O292,'CLASSIFICAÇÃO - ÁREA DE ATUAÇÃO'!$A:$C,3,0), "")</f>
        <v>REDE DE URGÊNCIA</v>
      </c>
      <c r="O292" t="str">
        <f>'Lotações convertidas'!B294</f>
        <v>CENTRO DE REFERÊNCIA EM SAÚDE MENTAL - ÁLCOOL E OUTRAS DROGAS VENDA NOVA</v>
      </c>
    </row>
    <row r="293" spans="1:15" x14ac:dyDescent="0.25">
      <c r="A293">
        <v>1269060</v>
      </c>
      <c r="B293" t="s">
        <v>1704</v>
      </c>
      <c r="C293" t="s">
        <v>1705</v>
      </c>
      <c r="D293" t="s">
        <v>368</v>
      </c>
      <c r="E293" t="s">
        <v>728</v>
      </c>
      <c r="F293" t="s">
        <v>531</v>
      </c>
      <c r="G293" s="177">
        <v>44215</v>
      </c>
      <c r="H293" t="s">
        <v>384</v>
      </c>
      <c r="I293" t="s">
        <v>495</v>
      </c>
      <c r="K293" t="s">
        <v>495</v>
      </c>
      <c r="L293" t="s">
        <v>374</v>
      </c>
      <c r="M293" s="29" t="str">
        <f>IF(O293 &lt;&gt; "", VLOOKUP(O293,'CLASSIFICAÇÃO - ÁREA DE ATUAÇÃO'!$A:$C,2,0),"")</f>
        <v>C</v>
      </c>
      <c r="N293" s="29" t="str">
        <f>IF(O293 &lt;&gt; "",VLOOKUP(O293,'CLASSIFICAÇÃO - ÁREA DE ATUAÇÃO'!$A:$C,3,0), "")</f>
        <v>ATENÇÃO PRIMÁRIA</v>
      </c>
      <c r="O293" t="str">
        <f>'Lotações convertidas'!B295</f>
        <v>CENTRO DE SAÚDE MARIA GORETTI</v>
      </c>
    </row>
    <row r="294" spans="1:15" x14ac:dyDescent="0.25">
      <c r="A294">
        <v>1269079</v>
      </c>
      <c r="B294" t="s">
        <v>1706</v>
      </c>
      <c r="C294" t="s">
        <v>1707</v>
      </c>
      <c r="D294" t="s">
        <v>368</v>
      </c>
      <c r="E294" t="s">
        <v>524</v>
      </c>
      <c r="F294" t="s">
        <v>792</v>
      </c>
      <c r="G294" s="177">
        <v>44215</v>
      </c>
      <c r="H294" t="s">
        <v>417</v>
      </c>
      <c r="I294" t="s">
        <v>18179</v>
      </c>
      <c r="J294" t="s">
        <v>1708</v>
      </c>
      <c r="K294" t="s">
        <v>353</v>
      </c>
      <c r="L294" t="s">
        <v>411</v>
      </c>
      <c r="M294" s="29" t="str">
        <f>IF(O294 &lt;&gt; "", VLOOKUP(O294,'CLASSIFICAÇÃO - ÁREA DE ATUAÇÃO'!$A:$C,2,0),"")</f>
        <v>A</v>
      </c>
      <c r="N294" s="29" t="str">
        <f>IF(O294 &lt;&gt; "",VLOOKUP(O294,'CLASSIFICAÇÃO - ÁREA DE ATUAÇÃO'!$A:$C,3,0), "")</f>
        <v>REDE COMPLEMENTAR</v>
      </c>
      <c r="O294" t="str">
        <f>'Lotações convertidas'!B296</f>
        <v>LABORATORIO REGIONAL CENTRO-SUL/PAMPULHA</v>
      </c>
    </row>
    <row r="295" spans="1:15" x14ac:dyDescent="0.25">
      <c r="A295">
        <v>1269257</v>
      </c>
      <c r="B295" t="s">
        <v>1709</v>
      </c>
      <c r="C295" t="s">
        <v>1710</v>
      </c>
      <c r="D295" t="s">
        <v>368</v>
      </c>
      <c r="E295" t="s">
        <v>369</v>
      </c>
      <c r="F295" t="s">
        <v>18617</v>
      </c>
      <c r="G295" s="177">
        <v>44216</v>
      </c>
      <c r="H295" t="s">
        <v>441</v>
      </c>
      <c r="I295" t="s">
        <v>18168</v>
      </c>
      <c r="J295" t="s">
        <v>1711</v>
      </c>
      <c r="K295" t="s">
        <v>353</v>
      </c>
      <c r="L295" t="s">
        <v>406</v>
      </c>
      <c r="M295" s="29" t="str">
        <f>IF(O295 &lt;&gt; "", VLOOKUP(O295,'CLASSIFICAÇÃO - ÁREA DE ATUAÇÃO'!$A:$C,2,0),"")</f>
        <v>D</v>
      </c>
      <c r="N295" s="29" t="str">
        <f>IF(O295 &lt;&gt; "",VLOOKUP(O295,'CLASSIFICAÇÃO - ÁREA DE ATUAÇÃO'!$A:$C,3,0), "")</f>
        <v>REDE DE URGÊNCIA</v>
      </c>
      <c r="O295" t="str">
        <f>'Lotações convertidas'!B297</f>
        <v>UNIDADE DE PRONTO ATENDIMENTO BARREIRO</v>
      </c>
    </row>
    <row r="296" spans="1:15" x14ac:dyDescent="0.25">
      <c r="A296">
        <v>1269524</v>
      </c>
      <c r="B296" t="s">
        <v>1712</v>
      </c>
      <c r="C296" t="s">
        <v>1713</v>
      </c>
      <c r="D296" t="s">
        <v>368</v>
      </c>
      <c r="E296" t="s">
        <v>369</v>
      </c>
      <c r="F296" t="s">
        <v>18615</v>
      </c>
      <c r="G296" s="177">
        <v>44218</v>
      </c>
      <c r="H296" t="s">
        <v>441</v>
      </c>
      <c r="I296" t="s">
        <v>18168</v>
      </c>
      <c r="J296" t="s">
        <v>1714</v>
      </c>
      <c r="K296" t="s">
        <v>353</v>
      </c>
      <c r="L296" t="s">
        <v>365</v>
      </c>
      <c r="M296" s="29" t="str">
        <f>IF(O296 &lt;&gt; "", VLOOKUP(O296,'CLASSIFICAÇÃO - ÁREA DE ATUAÇÃO'!$A:$C,2,0),"")</f>
        <v>D</v>
      </c>
      <c r="N296" s="29" t="str">
        <f>IF(O296 &lt;&gt; "",VLOOKUP(O296,'CLASSIFICAÇÃO - ÁREA DE ATUAÇÃO'!$A:$C,3,0), "")</f>
        <v>REDE DE URGÊNCIA</v>
      </c>
      <c r="O296" t="str">
        <f>'Lotações convertidas'!B298</f>
        <v>UNIDADE DE PRONTO ATENDIMENTO NORTE</v>
      </c>
    </row>
    <row r="297" spans="1:15" x14ac:dyDescent="0.25">
      <c r="A297">
        <v>1269745</v>
      </c>
      <c r="B297" t="s">
        <v>1715</v>
      </c>
      <c r="C297" t="s">
        <v>1716</v>
      </c>
      <c r="D297" t="s">
        <v>368</v>
      </c>
      <c r="E297" t="s">
        <v>369</v>
      </c>
      <c r="F297" t="s">
        <v>18623</v>
      </c>
      <c r="G297" s="177">
        <v>44216</v>
      </c>
      <c r="H297" t="s">
        <v>441</v>
      </c>
      <c r="I297" t="s">
        <v>18168</v>
      </c>
      <c r="J297" t="s">
        <v>1717</v>
      </c>
      <c r="K297" t="s">
        <v>353</v>
      </c>
      <c r="L297" t="s">
        <v>374</v>
      </c>
      <c r="M297" s="29" t="str">
        <f>IF(O297 &lt;&gt; "", VLOOKUP(O297,'CLASSIFICAÇÃO - ÁREA DE ATUAÇÃO'!$A:$C,2,0),"")</f>
        <v>C</v>
      </c>
      <c r="N297" s="29" t="str">
        <f>IF(O297 &lt;&gt; "",VLOOKUP(O297,'CLASSIFICAÇÃO - ÁREA DE ATUAÇÃO'!$A:$C,3,0), "")</f>
        <v>REDE DE URGÊNCIA</v>
      </c>
      <c r="O297" t="str">
        <f>'Lotações convertidas'!B299</f>
        <v>UNIDADE DE PRONTO ATENDIMENTO NORDESTE</v>
      </c>
    </row>
    <row r="298" spans="1:15" x14ac:dyDescent="0.25">
      <c r="A298">
        <v>1269761</v>
      </c>
      <c r="B298" t="s">
        <v>1718</v>
      </c>
      <c r="C298" t="s">
        <v>1719</v>
      </c>
      <c r="D298" t="s">
        <v>368</v>
      </c>
      <c r="E298" t="s">
        <v>369</v>
      </c>
      <c r="F298" t="s">
        <v>686</v>
      </c>
      <c r="G298" s="177">
        <v>44217</v>
      </c>
      <c r="H298" t="s">
        <v>1063</v>
      </c>
      <c r="I298" t="s">
        <v>18168</v>
      </c>
      <c r="J298" t="s">
        <v>1720</v>
      </c>
      <c r="K298" t="s">
        <v>353</v>
      </c>
      <c r="L298" t="s">
        <v>397</v>
      </c>
      <c r="M298" s="29" t="str">
        <f>IF(O298 &lt;&gt; "", VLOOKUP(O298,'CLASSIFICAÇÃO - ÁREA DE ATUAÇÃO'!$A:$C,2,0),"")</f>
        <v>C</v>
      </c>
      <c r="N298" s="29" t="str">
        <f>IF(O298 &lt;&gt; "",VLOOKUP(O298,'CLASSIFICAÇÃO - ÁREA DE ATUAÇÃO'!$A:$C,3,0), "")</f>
        <v>ATENÇÃO PRIMÁRIA</v>
      </c>
      <c r="O298" t="str">
        <f>'Lotações convertidas'!B300</f>
        <v>CENTRO DE SAÚDE CÍCERO ILDEFONSO</v>
      </c>
    </row>
    <row r="299" spans="1:15" x14ac:dyDescent="0.25">
      <c r="A299">
        <v>1269834</v>
      </c>
      <c r="B299" t="s">
        <v>1721</v>
      </c>
      <c r="C299" t="s">
        <v>1722</v>
      </c>
      <c r="D299" t="s">
        <v>368</v>
      </c>
      <c r="E299" t="s">
        <v>369</v>
      </c>
      <c r="F299" t="s">
        <v>18615</v>
      </c>
      <c r="G299" s="177">
        <v>44217</v>
      </c>
      <c r="H299" t="s">
        <v>441</v>
      </c>
      <c r="I299" t="s">
        <v>18168</v>
      </c>
      <c r="J299" t="s">
        <v>1723</v>
      </c>
      <c r="K299" t="s">
        <v>353</v>
      </c>
      <c r="L299" t="s">
        <v>365</v>
      </c>
      <c r="M299" s="29" t="str">
        <f>IF(O299 &lt;&gt; "", VLOOKUP(O299,'CLASSIFICAÇÃO - ÁREA DE ATUAÇÃO'!$A:$C,2,0),"")</f>
        <v>D</v>
      </c>
      <c r="N299" s="29" t="str">
        <f>IF(O299 &lt;&gt; "",VLOOKUP(O299,'CLASSIFICAÇÃO - ÁREA DE ATUAÇÃO'!$A:$C,3,0), "")</f>
        <v>REDE DE URGÊNCIA</v>
      </c>
      <c r="O299" t="str">
        <f>'Lotações convertidas'!B301</f>
        <v>UNIDADE DE PRONTO ATENDIMENTO NORTE</v>
      </c>
    </row>
    <row r="300" spans="1:15" x14ac:dyDescent="0.25">
      <c r="A300">
        <v>1270182</v>
      </c>
      <c r="B300" t="s">
        <v>1724</v>
      </c>
      <c r="C300" t="s">
        <v>1725</v>
      </c>
      <c r="D300" t="s">
        <v>368</v>
      </c>
      <c r="E300" t="s">
        <v>390</v>
      </c>
      <c r="F300" t="s">
        <v>1265</v>
      </c>
      <c r="G300" s="177">
        <v>44218</v>
      </c>
      <c r="H300" t="s">
        <v>364</v>
      </c>
      <c r="I300" t="s">
        <v>18175</v>
      </c>
      <c r="J300" t="s">
        <v>1726</v>
      </c>
      <c r="K300" t="s">
        <v>353</v>
      </c>
      <c r="L300" t="s">
        <v>365</v>
      </c>
      <c r="M300" s="29" t="str">
        <f>IF(O300 &lt;&gt; "", VLOOKUP(O300,'CLASSIFICAÇÃO - ÁREA DE ATUAÇÃO'!$A:$C,2,0),"")</f>
        <v>C</v>
      </c>
      <c r="N300" s="29" t="str">
        <f>IF(O300 &lt;&gt; "",VLOOKUP(O300,'CLASSIFICAÇÃO - ÁREA DE ATUAÇÃO'!$A:$C,3,0), "")</f>
        <v>ATENÇÃO PRIMÁRIA</v>
      </c>
      <c r="O300" t="str">
        <f>'Lotações convertidas'!B302</f>
        <v>CENTRO DE SAÚDE PRIMEIRO DE MAIO</v>
      </c>
    </row>
    <row r="301" spans="1:15" x14ac:dyDescent="0.25">
      <c r="A301">
        <v>1270190</v>
      </c>
      <c r="B301" t="s">
        <v>1727</v>
      </c>
      <c r="C301" t="s">
        <v>1728</v>
      </c>
      <c r="D301" t="s">
        <v>368</v>
      </c>
      <c r="E301" t="s">
        <v>369</v>
      </c>
      <c r="F301" t="s">
        <v>424</v>
      </c>
      <c r="G301" s="177">
        <v>44218</v>
      </c>
      <c r="H301" t="s">
        <v>441</v>
      </c>
      <c r="I301" t="s">
        <v>18168</v>
      </c>
      <c r="J301" t="s">
        <v>1729</v>
      </c>
      <c r="K301" t="s">
        <v>353</v>
      </c>
      <c r="L301" t="s">
        <v>427</v>
      </c>
      <c r="M301" s="29" t="str">
        <f>IF(O301 &lt;&gt; "", VLOOKUP(O301,'CLASSIFICAÇÃO - ÁREA DE ATUAÇÃO'!$A:$C,2,0),"")</f>
        <v>D</v>
      </c>
      <c r="N301" s="29" t="str">
        <f>IF(O301 &lt;&gt; "",VLOOKUP(O301,'CLASSIFICAÇÃO - ÁREA DE ATUAÇÃO'!$A:$C,3,0), "")</f>
        <v>REDE DE URGÊNCIA</v>
      </c>
      <c r="O301" t="str">
        <f>'Lotações convertidas'!B303</f>
        <v>SERVIÇO DE ATENDIMENTO MÓVEL DE URGÊNCIA E TRANSPORTE EM SAÚDE</v>
      </c>
    </row>
    <row r="302" spans="1:15" x14ac:dyDescent="0.25">
      <c r="A302">
        <v>1270212</v>
      </c>
      <c r="B302" t="s">
        <v>1730</v>
      </c>
      <c r="C302" t="s">
        <v>1731</v>
      </c>
      <c r="D302" t="s">
        <v>368</v>
      </c>
      <c r="E302" t="s">
        <v>369</v>
      </c>
      <c r="F302" t="s">
        <v>18615</v>
      </c>
      <c r="G302" s="177">
        <v>44219</v>
      </c>
      <c r="H302" t="s">
        <v>425</v>
      </c>
      <c r="I302" t="s">
        <v>18168</v>
      </c>
      <c r="J302" t="s">
        <v>1732</v>
      </c>
      <c r="K302" t="s">
        <v>353</v>
      </c>
      <c r="L302" t="s">
        <v>365</v>
      </c>
      <c r="M302" s="29" t="str">
        <f>IF(O302 &lt;&gt; "", VLOOKUP(O302,'CLASSIFICAÇÃO - ÁREA DE ATUAÇÃO'!$A:$C,2,0),"")</f>
        <v>D</v>
      </c>
      <c r="N302" s="29" t="str">
        <f>IF(O302 &lt;&gt; "",VLOOKUP(O302,'CLASSIFICAÇÃO - ÁREA DE ATUAÇÃO'!$A:$C,3,0), "")</f>
        <v>REDE DE URGÊNCIA</v>
      </c>
      <c r="O302" t="str">
        <f>'Lotações convertidas'!B304</f>
        <v>UNIDADE DE PRONTO ATENDIMENTO NORTE</v>
      </c>
    </row>
    <row r="303" spans="1:15" x14ac:dyDescent="0.25">
      <c r="A303">
        <v>1270247</v>
      </c>
      <c r="B303" t="s">
        <v>1733</v>
      </c>
      <c r="C303" t="s">
        <v>1734</v>
      </c>
      <c r="D303" t="s">
        <v>368</v>
      </c>
      <c r="E303" t="s">
        <v>369</v>
      </c>
      <c r="F303" t="s">
        <v>686</v>
      </c>
      <c r="G303" s="177">
        <v>44221</v>
      </c>
      <c r="H303" t="s">
        <v>417</v>
      </c>
      <c r="I303" t="s">
        <v>18168</v>
      </c>
      <c r="J303" t="s">
        <v>1735</v>
      </c>
      <c r="K303" t="s">
        <v>353</v>
      </c>
      <c r="L303" t="s">
        <v>397</v>
      </c>
      <c r="M303" s="29" t="str">
        <f>IF(O303 &lt;&gt; "", VLOOKUP(O303,'CLASSIFICAÇÃO - ÁREA DE ATUAÇÃO'!$A:$C,2,0),"")</f>
        <v>C</v>
      </c>
      <c r="N303" s="29" t="str">
        <f>IF(O303 &lt;&gt; "",VLOOKUP(O303,'CLASSIFICAÇÃO - ÁREA DE ATUAÇÃO'!$A:$C,3,0), "")</f>
        <v>ATENÇÃO PRIMÁRIA</v>
      </c>
      <c r="O303" t="str">
        <f>'Lotações convertidas'!B305</f>
        <v>CENTRO DE SAÚDE CÍCERO ILDEFONSO</v>
      </c>
    </row>
    <row r="304" spans="1:15" x14ac:dyDescent="0.25">
      <c r="A304">
        <v>1270271</v>
      </c>
      <c r="B304" t="s">
        <v>1736</v>
      </c>
      <c r="C304" t="s">
        <v>1737</v>
      </c>
      <c r="D304" t="s">
        <v>368</v>
      </c>
      <c r="E304" t="s">
        <v>369</v>
      </c>
      <c r="F304" t="s">
        <v>507</v>
      </c>
      <c r="G304" s="177">
        <v>44218</v>
      </c>
      <c r="H304" t="s">
        <v>384</v>
      </c>
      <c r="I304" t="s">
        <v>18168</v>
      </c>
      <c r="J304" t="s">
        <v>1738</v>
      </c>
      <c r="K304" t="s">
        <v>353</v>
      </c>
      <c r="L304" t="s">
        <v>365</v>
      </c>
      <c r="M304" s="29" t="str">
        <f>IF(O304 &lt;&gt; "", VLOOKUP(O304,'CLASSIFICAÇÃO - ÁREA DE ATUAÇÃO'!$A:$C,2,0),"")</f>
        <v>D</v>
      </c>
      <c r="N304" s="29" t="str">
        <f>IF(O304 &lt;&gt; "",VLOOKUP(O304,'CLASSIFICAÇÃO - ÁREA DE ATUAÇÃO'!$A:$C,3,0), "")</f>
        <v>ATENÇÃO PRIMÁRIA</v>
      </c>
      <c r="O304" t="str">
        <f>'Lotações convertidas'!B306</f>
        <v>CENTRO DE SAÚDE JAQUELINE II</v>
      </c>
    </row>
    <row r="305" spans="1:15" x14ac:dyDescent="0.25">
      <c r="A305" t="s">
        <v>1739</v>
      </c>
      <c r="B305" t="s">
        <v>1740</v>
      </c>
      <c r="C305" t="s">
        <v>1741</v>
      </c>
      <c r="D305" t="s">
        <v>368</v>
      </c>
      <c r="E305" t="s">
        <v>369</v>
      </c>
      <c r="F305" t="s">
        <v>518</v>
      </c>
      <c r="G305" s="177">
        <v>44218</v>
      </c>
      <c r="H305" t="s">
        <v>384</v>
      </c>
      <c r="I305" t="s">
        <v>18168</v>
      </c>
      <c r="J305" t="s">
        <v>1742</v>
      </c>
      <c r="K305" t="s">
        <v>353</v>
      </c>
      <c r="L305" t="s">
        <v>365</v>
      </c>
      <c r="M305" s="29" t="str">
        <f>IF(O305 &lt;&gt; "", VLOOKUP(O305,'CLASSIFICAÇÃO - ÁREA DE ATUAÇÃO'!$A:$C,2,0),"")</f>
        <v>C</v>
      </c>
      <c r="N305" s="29" t="str">
        <f>IF(O305 &lt;&gt; "",VLOOKUP(O305,'CLASSIFICAÇÃO - ÁREA DE ATUAÇÃO'!$A:$C,3,0), "")</f>
        <v>ATENÇÃO PRIMÁRIA</v>
      </c>
      <c r="O305" t="str">
        <f>'Lotações convertidas'!B307</f>
        <v>CENTRO DE SAÚDE NOVO AARÃO REIS</v>
      </c>
    </row>
    <row r="306" spans="1:15" x14ac:dyDescent="0.25">
      <c r="A306">
        <v>1270476</v>
      </c>
      <c r="B306" t="s">
        <v>1743</v>
      </c>
      <c r="C306" t="s">
        <v>1744</v>
      </c>
      <c r="D306" t="s">
        <v>362</v>
      </c>
      <c r="E306" t="s">
        <v>362</v>
      </c>
      <c r="F306" t="s">
        <v>768</v>
      </c>
      <c r="G306" s="177">
        <v>44221</v>
      </c>
      <c r="H306" t="s">
        <v>364</v>
      </c>
      <c r="I306" t="s">
        <v>18168</v>
      </c>
      <c r="J306" t="s">
        <v>1745</v>
      </c>
      <c r="K306" t="s">
        <v>353</v>
      </c>
      <c r="L306" t="s">
        <v>406</v>
      </c>
      <c r="M306" s="29" t="str">
        <f>IF(O306 &lt;&gt; "", VLOOKUP(O306,'CLASSIFICAÇÃO - ÁREA DE ATUAÇÃO'!$A:$C,2,0),"")</f>
        <v>C</v>
      </c>
      <c r="N306" s="29" t="str">
        <f>IF(O306 &lt;&gt; "",VLOOKUP(O306,'CLASSIFICAÇÃO - ÁREA DE ATUAÇÃO'!$A:$C,3,0), "")</f>
        <v>ATENÇÃO PRIMÁRIA</v>
      </c>
      <c r="O306" t="str">
        <f>'Lotações convertidas'!B308</f>
        <v>CENTRO DE SAÚDE BOMSUCESSO</v>
      </c>
    </row>
    <row r="307" spans="1:15" x14ac:dyDescent="0.25">
      <c r="A307">
        <v>1270581</v>
      </c>
      <c r="B307" t="s">
        <v>1746</v>
      </c>
      <c r="C307" t="s">
        <v>1747</v>
      </c>
      <c r="D307" t="s">
        <v>429</v>
      </c>
      <c r="E307" t="s">
        <v>451</v>
      </c>
      <c r="F307" t="s">
        <v>18639</v>
      </c>
      <c r="G307" s="177">
        <v>44221</v>
      </c>
      <c r="H307" t="s">
        <v>417</v>
      </c>
      <c r="I307" t="s">
        <v>18168</v>
      </c>
      <c r="J307" t="s">
        <v>1748</v>
      </c>
      <c r="K307" t="s">
        <v>353</v>
      </c>
      <c r="L307" t="s">
        <v>354</v>
      </c>
      <c r="M307" s="29" t="str">
        <f>IF(O307 &lt;&gt; "", VLOOKUP(O307,'CLASSIFICAÇÃO - ÁREA DE ATUAÇÃO'!$A:$C,2,0),"")</f>
        <v>A</v>
      </c>
      <c r="N307" s="29" t="str">
        <f>IF(O307 &lt;&gt; "",VLOOKUP(O307,'CLASSIFICAÇÃO - ÁREA DE ATUAÇÃO'!$A:$C,3,0), "")</f>
        <v>REDE COMPLEMENTAR</v>
      </c>
      <c r="O307" t="str">
        <f>'Lotações convertidas'!B309</f>
        <v>CENTRO DE REFERENCIA EM REABILITACAO NOROESTE</v>
      </c>
    </row>
    <row r="308" spans="1:15" x14ac:dyDescent="0.25">
      <c r="A308">
        <v>1271057</v>
      </c>
      <c r="B308" t="s">
        <v>1749</v>
      </c>
      <c r="C308" t="s">
        <v>1750</v>
      </c>
      <c r="D308" t="s">
        <v>368</v>
      </c>
      <c r="E308" t="s">
        <v>369</v>
      </c>
      <c r="F308" t="s">
        <v>18615</v>
      </c>
      <c r="G308" s="177">
        <v>44221</v>
      </c>
      <c r="H308" t="s">
        <v>441</v>
      </c>
      <c r="I308" t="s">
        <v>18168</v>
      </c>
      <c r="J308" t="s">
        <v>1751</v>
      </c>
      <c r="K308" t="s">
        <v>353</v>
      </c>
      <c r="L308" t="s">
        <v>365</v>
      </c>
      <c r="M308" s="29" t="str">
        <f>IF(O308 &lt;&gt; "", VLOOKUP(O308,'CLASSIFICAÇÃO - ÁREA DE ATUAÇÃO'!$A:$C,2,0),"")</f>
        <v>D</v>
      </c>
      <c r="N308" s="29" t="str">
        <f>IF(O308 &lt;&gt; "",VLOOKUP(O308,'CLASSIFICAÇÃO - ÁREA DE ATUAÇÃO'!$A:$C,3,0), "")</f>
        <v>REDE DE URGÊNCIA</v>
      </c>
      <c r="O308" t="str">
        <f>'Lotações convertidas'!B310</f>
        <v>UNIDADE DE PRONTO ATENDIMENTO NORTE</v>
      </c>
    </row>
    <row r="309" spans="1:15" x14ac:dyDescent="0.25">
      <c r="A309">
        <v>1271944</v>
      </c>
      <c r="B309" t="s">
        <v>1752</v>
      </c>
      <c r="C309" t="s">
        <v>1753</v>
      </c>
      <c r="D309" t="s">
        <v>368</v>
      </c>
      <c r="E309" t="s">
        <v>369</v>
      </c>
      <c r="F309" t="s">
        <v>18615</v>
      </c>
      <c r="G309" s="177">
        <v>44224</v>
      </c>
      <c r="H309" t="s">
        <v>441</v>
      </c>
      <c r="I309" t="s">
        <v>18168</v>
      </c>
      <c r="J309" t="s">
        <v>1754</v>
      </c>
      <c r="K309" t="s">
        <v>353</v>
      </c>
      <c r="L309" t="s">
        <v>365</v>
      </c>
      <c r="M309" s="29" t="str">
        <f>IF(O309 &lt;&gt; "", VLOOKUP(O309,'CLASSIFICAÇÃO - ÁREA DE ATUAÇÃO'!$A:$C,2,0),"")</f>
        <v>D</v>
      </c>
      <c r="N309" s="29" t="str">
        <f>IF(O309 &lt;&gt; "",VLOOKUP(O309,'CLASSIFICAÇÃO - ÁREA DE ATUAÇÃO'!$A:$C,3,0), "")</f>
        <v>REDE DE URGÊNCIA</v>
      </c>
      <c r="O309" t="str">
        <f>'Lotações convertidas'!B311</f>
        <v>UNIDADE DE PRONTO ATENDIMENTO NORTE</v>
      </c>
    </row>
    <row r="310" spans="1:15" x14ac:dyDescent="0.25">
      <c r="A310">
        <v>1271952</v>
      </c>
      <c r="B310" t="s">
        <v>1755</v>
      </c>
      <c r="C310" t="s">
        <v>1756</v>
      </c>
      <c r="D310" t="s">
        <v>368</v>
      </c>
      <c r="E310" t="s">
        <v>369</v>
      </c>
      <c r="F310" t="s">
        <v>18615</v>
      </c>
      <c r="G310" s="177">
        <v>44222</v>
      </c>
      <c r="H310" t="s">
        <v>425</v>
      </c>
      <c r="I310" t="s">
        <v>18168</v>
      </c>
      <c r="J310" t="s">
        <v>1757</v>
      </c>
      <c r="K310" t="s">
        <v>353</v>
      </c>
      <c r="L310" t="s">
        <v>365</v>
      </c>
      <c r="M310" s="29" t="str">
        <f>IF(O310 &lt;&gt; "", VLOOKUP(O310,'CLASSIFICAÇÃO - ÁREA DE ATUAÇÃO'!$A:$C,2,0),"")</f>
        <v>D</v>
      </c>
      <c r="N310" s="29" t="str">
        <f>IF(O310 &lt;&gt; "",VLOOKUP(O310,'CLASSIFICAÇÃO - ÁREA DE ATUAÇÃO'!$A:$C,3,0), "")</f>
        <v>REDE DE URGÊNCIA</v>
      </c>
      <c r="O310" t="str">
        <f>'Lotações convertidas'!B312</f>
        <v>UNIDADE DE PRONTO ATENDIMENTO NORTE</v>
      </c>
    </row>
    <row r="311" spans="1:15" x14ac:dyDescent="0.25">
      <c r="A311">
        <v>1271979</v>
      </c>
      <c r="B311" t="s">
        <v>1758</v>
      </c>
      <c r="C311" t="s">
        <v>1759</v>
      </c>
      <c r="D311" t="s">
        <v>379</v>
      </c>
      <c r="F311" t="s">
        <v>617</v>
      </c>
      <c r="G311" s="177">
        <v>44222</v>
      </c>
      <c r="H311" t="s">
        <v>364</v>
      </c>
      <c r="I311" t="s">
        <v>18171</v>
      </c>
      <c r="J311" t="s">
        <v>1760</v>
      </c>
      <c r="K311" t="s">
        <v>353</v>
      </c>
      <c r="L311" t="s">
        <v>354</v>
      </c>
      <c r="M311" s="29" t="str">
        <f>IF(O311 &lt;&gt; "", VLOOKUP(O311,'CLASSIFICAÇÃO - ÁREA DE ATUAÇÃO'!$A:$C,2,0),"")</f>
        <v>B</v>
      </c>
      <c r="N311" s="29" t="str">
        <f>IF(O311 &lt;&gt; "",VLOOKUP(O311,'CLASSIFICAÇÃO - ÁREA DE ATUAÇÃO'!$A:$C,3,0), "")</f>
        <v>ATENÇÃO PRIMÁRIA</v>
      </c>
      <c r="O311" t="str">
        <f>'Lotações convertidas'!B313</f>
        <v>CENTRO DE SAÚDE DOM CABRAL</v>
      </c>
    </row>
    <row r="312" spans="1:15" x14ac:dyDescent="0.25">
      <c r="A312">
        <v>1271987</v>
      </c>
      <c r="B312" t="s">
        <v>1761</v>
      </c>
      <c r="C312" t="s">
        <v>1762</v>
      </c>
      <c r="D312" t="s">
        <v>368</v>
      </c>
      <c r="E312" t="s">
        <v>369</v>
      </c>
      <c r="F312" t="s">
        <v>639</v>
      </c>
      <c r="G312" s="177">
        <v>44222</v>
      </c>
      <c r="H312" t="s">
        <v>364</v>
      </c>
      <c r="I312" t="s">
        <v>18168</v>
      </c>
      <c r="J312" t="s">
        <v>1763</v>
      </c>
      <c r="K312" t="s">
        <v>353</v>
      </c>
      <c r="L312" t="s">
        <v>354</v>
      </c>
      <c r="M312" s="29" t="str">
        <f>IF(O312 &lt;&gt; "", VLOOKUP(O312,'CLASSIFICAÇÃO - ÁREA DE ATUAÇÃO'!$A:$C,2,0),"")</f>
        <v>C</v>
      </c>
      <c r="N312" s="29" t="str">
        <f>IF(O312 &lt;&gt; "",VLOOKUP(O312,'CLASSIFICAÇÃO - ÁREA DE ATUAÇÃO'!$A:$C,3,0), "")</f>
        <v>ATENÇÃO PRIMÁRIA</v>
      </c>
      <c r="O312" t="str">
        <f>'Lotações convertidas'!B314</f>
        <v>CENTRO DE SAÚDE ERMELINDA</v>
      </c>
    </row>
    <row r="313" spans="1:15" x14ac:dyDescent="0.25">
      <c r="A313">
        <v>1272649</v>
      </c>
      <c r="B313" t="s">
        <v>1764</v>
      </c>
      <c r="C313" t="s">
        <v>1765</v>
      </c>
      <c r="D313" t="s">
        <v>349</v>
      </c>
      <c r="E313" t="s">
        <v>541</v>
      </c>
      <c r="F313" t="s">
        <v>1422</v>
      </c>
      <c r="G313" s="177">
        <v>44222</v>
      </c>
      <c r="H313" t="s">
        <v>434</v>
      </c>
      <c r="I313" t="s">
        <v>18172</v>
      </c>
      <c r="J313" t="s">
        <v>1766</v>
      </c>
      <c r="K313" t="s">
        <v>353</v>
      </c>
      <c r="L313" t="s">
        <v>382</v>
      </c>
      <c r="M313" s="29" t="str">
        <f>IF(O313 &lt;&gt; "", VLOOKUP(O313,'CLASSIFICAÇÃO - ÁREA DE ATUAÇÃO'!$A:$C,2,0),"")</f>
        <v>D</v>
      </c>
      <c r="N313" s="29" t="str">
        <f>IF(O313 &lt;&gt; "",VLOOKUP(O313,'CLASSIFICAÇÃO - ÁREA DE ATUAÇÃO'!$A:$C,3,0), "")</f>
        <v>ATENÇÃO PRIMÁRIA</v>
      </c>
      <c r="O313" t="str">
        <f>'Lotações convertidas'!B315</f>
        <v>CENTRO DE SAÚDE NOVO HORIZONTE</v>
      </c>
    </row>
    <row r="314" spans="1:15" x14ac:dyDescent="0.25">
      <c r="A314">
        <v>1272665</v>
      </c>
      <c r="B314" t="s">
        <v>1767</v>
      </c>
      <c r="C314" t="s">
        <v>1768</v>
      </c>
      <c r="D314" t="s">
        <v>349</v>
      </c>
      <c r="E314" t="s">
        <v>947</v>
      </c>
      <c r="F314" t="s">
        <v>1769</v>
      </c>
      <c r="G314" s="177">
        <v>44222</v>
      </c>
      <c r="H314" t="s">
        <v>364</v>
      </c>
      <c r="I314" t="s">
        <v>18176</v>
      </c>
      <c r="J314" t="s">
        <v>1770</v>
      </c>
      <c r="K314" t="s">
        <v>353</v>
      </c>
      <c r="L314" t="s">
        <v>411</v>
      </c>
      <c r="M314" s="29" t="str">
        <f>IF(O314 &lt;&gt; "", VLOOKUP(O314,'CLASSIFICAÇÃO - ÁREA DE ATUAÇÃO'!$A:$C,2,0),"")</f>
        <v>A</v>
      </c>
      <c r="N314" s="29" t="str">
        <f>IF(O314 &lt;&gt; "",VLOOKUP(O314,'CLASSIFICAÇÃO - ÁREA DE ATUAÇÃO'!$A:$C,3,0), "")</f>
        <v>REDE COMPLEMENTAR</v>
      </c>
      <c r="O314" t="str">
        <f>'Lotações convertidas'!B316</f>
        <v>CENTRO DE TESTAGEM E ACONSELHAMENTO CENTRO-SUL</v>
      </c>
    </row>
    <row r="315" spans="1:15" x14ac:dyDescent="0.25">
      <c r="A315">
        <v>1272673</v>
      </c>
      <c r="B315" t="s">
        <v>1771</v>
      </c>
      <c r="C315" t="s">
        <v>1772</v>
      </c>
      <c r="D315" t="s">
        <v>362</v>
      </c>
      <c r="F315" t="s">
        <v>18620</v>
      </c>
      <c r="G315" s="177">
        <v>44222</v>
      </c>
      <c r="H315" t="s">
        <v>466</v>
      </c>
      <c r="I315" t="s">
        <v>18168</v>
      </c>
      <c r="J315" t="s">
        <v>1773</v>
      </c>
      <c r="K315" t="s">
        <v>353</v>
      </c>
      <c r="L315" t="s">
        <v>372</v>
      </c>
      <c r="M315" s="29" t="str">
        <f>IF(O315 &lt;&gt; "", VLOOKUP(O315,'CLASSIFICAÇÃO - ÁREA DE ATUAÇÃO'!$A:$C,2,0),"")</f>
        <v>D</v>
      </c>
      <c r="N315" s="29" t="str">
        <f>IF(O315 &lt;&gt; "",VLOOKUP(O315,'CLASSIFICAÇÃO - ÁREA DE ATUAÇÃO'!$A:$C,3,0), "")</f>
        <v>REDE DE URGÊNCIA</v>
      </c>
      <c r="O315" t="str">
        <f>'Lotações convertidas'!B317</f>
        <v>UNIDADE DE PRONTO ATENDIMENTO VENDA NOVA</v>
      </c>
    </row>
    <row r="316" spans="1:15" x14ac:dyDescent="0.25">
      <c r="A316">
        <v>1272703</v>
      </c>
      <c r="B316" t="s">
        <v>1774</v>
      </c>
      <c r="C316" t="s">
        <v>1775</v>
      </c>
      <c r="D316" t="s">
        <v>368</v>
      </c>
      <c r="E316" t="s">
        <v>369</v>
      </c>
      <c r="F316" t="s">
        <v>18611</v>
      </c>
      <c r="G316" s="177">
        <v>44223</v>
      </c>
      <c r="H316" t="s">
        <v>441</v>
      </c>
      <c r="I316" t="s">
        <v>18168</v>
      </c>
      <c r="J316" t="s">
        <v>1776</v>
      </c>
      <c r="K316" t="s">
        <v>353</v>
      </c>
      <c r="L316" t="s">
        <v>397</v>
      </c>
      <c r="M316" s="29" t="str">
        <f>IF(O316 &lt;&gt; "", VLOOKUP(O316,'CLASSIFICAÇÃO - ÁREA DE ATUAÇÃO'!$A:$C,2,0),"")</f>
        <v>C</v>
      </c>
      <c r="N316" s="29" t="str">
        <f>IF(O316 &lt;&gt; "",VLOOKUP(O316,'CLASSIFICAÇÃO - ÁREA DE ATUAÇÃO'!$A:$C,3,0), "")</f>
        <v>REDE DE URGÊNCIA</v>
      </c>
      <c r="O316" t="str">
        <f>'Lotações convertidas'!B318</f>
        <v>UNIDADE DE PRONTO ATENDIMENTO OESTE</v>
      </c>
    </row>
    <row r="317" spans="1:15" x14ac:dyDescent="0.25">
      <c r="A317">
        <v>1272746</v>
      </c>
      <c r="B317" t="s">
        <v>1777</v>
      </c>
      <c r="C317" t="s">
        <v>1778</v>
      </c>
      <c r="D317" t="s">
        <v>368</v>
      </c>
      <c r="E317" t="s">
        <v>369</v>
      </c>
      <c r="F317" t="s">
        <v>18615</v>
      </c>
      <c r="G317" s="177">
        <v>44223</v>
      </c>
      <c r="H317" t="s">
        <v>441</v>
      </c>
      <c r="I317" t="s">
        <v>18168</v>
      </c>
      <c r="J317" t="s">
        <v>1779</v>
      </c>
      <c r="K317" t="s">
        <v>353</v>
      </c>
      <c r="L317" t="s">
        <v>365</v>
      </c>
      <c r="M317" s="29" t="str">
        <f>IF(O317 &lt;&gt; "", VLOOKUP(O317,'CLASSIFICAÇÃO - ÁREA DE ATUAÇÃO'!$A:$C,2,0),"")</f>
        <v>D</v>
      </c>
      <c r="N317" s="29" t="str">
        <f>IF(O317 &lt;&gt; "",VLOOKUP(O317,'CLASSIFICAÇÃO - ÁREA DE ATUAÇÃO'!$A:$C,3,0), "")</f>
        <v>REDE DE URGÊNCIA</v>
      </c>
      <c r="O317" t="str">
        <f>'Lotações convertidas'!B319</f>
        <v>UNIDADE DE PRONTO ATENDIMENTO NORTE</v>
      </c>
    </row>
    <row r="318" spans="1:15" x14ac:dyDescent="0.25">
      <c r="A318">
        <v>1273173</v>
      </c>
      <c r="B318" t="s">
        <v>1783</v>
      </c>
      <c r="C318" t="s">
        <v>1784</v>
      </c>
      <c r="D318" t="s">
        <v>368</v>
      </c>
      <c r="E318" t="s">
        <v>369</v>
      </c>
      <c r="F318" t="s">
        <v>18623</v>
      </c>
      <c r="G318" s="177">
        <v>44224</v>
      </c>
      <c r="H318" t="s">
        <v>441</v>
      </c>
      <c r="I318" t="s">
        <v>18168</v>
      </c>
      <c r="J318" t="s">
        <v>1785</v>
      </c>
      <c r="K318" t="s">
        <v>353</v>
      </c>
      <c r="L318" t="s">
        <v>374</v>
      </c>
      <c r="M318" s="29" t="str">
        <f>IF(O318 &lt;&gt; "", VLOOKUP(O318,'CLASSIFICAÇÃO - ÁREA DE ATUAÇÃO'!$A:$C,2,0),"")</f>
        <v>C</v>
      </c>
      <c r="N318" s="29" t="str">
        <f>IF(O318 &lt;&gt; "",VLOOKUP(O318,'CLASSIFICAÇÃO - ÁREA DE ATUAÇÃO'!$A:$C,3,0), "")</f>
        <v>REDE DE URGÊNCIA</v>
      </c>
      <c r="O318" t="str">
        <f>'Lotações convertidas'!B320</f>
        <v>UNIDADE DE PRONTO ATENDIMENTO NORDESTE</v>
      </c>
    </row>
    <row r="319" spans="1:15" x14ac:dyDescent="0.25">
      <c r="A319">
        <v>1273181</v>
      </c>
      <c r="B319" t="s">
        <v>1786</v>
      </c>
      <c r="C319" t="s">
        <v>1787</v>
      </c>
      <c r="D319" t="s">
        <v>368</v>
      </c>
      <c r="E319" t="s">
        <v>369</v>
      </c>
      <c r="F319" t="s">
        <v>424</v>
      </c>
      <c r="G319" s="177">
        <v>44224</v>
      </c>
      <c r="H319" t="s">
        <v>441</v>
      </c>
      <c r="I319" t="s">
        <v>18168</v>
      </c>
      <c r="J319" t="s">
        <v>1788</v>
      </c>
      <c r="K319" t="s">
        <v>353</v>
      </c>
      <c r="L319" t="s">
        <v>427</v>
      </c>
      <c r="M319" s="29" t="str">
        <f>IF(O319 &lt;&gt; "", VLOOKUP(O319,'CLASSIFICAÇÃO - ÁREA DE ATUAÇÃO'!$A:$C,2,0),"")</f>
        <v>D</v>
      </c>
      <c r="N319" s="29" t="str">
        <f>IF(O319 &lt;&gt; "",VLOOKUP(O319,'CLASSIFICAÇÃO - ÁREA DE ATUAÇÃO'!$A:$C,3,0), "")</f>
        <v>REDE DE URGÊNCIA</v>
      </c>
      <c r="O319" t="str">
        <f>'Lotações convertidas'!B321</f>
        <v>SERVIÇO DE ATENDIMENTO MÓVEL DE URGÊNCIA E TRANSPORTE EM SAÚDE</v>
      </c>
    </row>
    <row r="320" spans="1:15" x14ac:dyDescent="0.25">
      <c r="A320">
        <v>1273211</v>
      </c>
      <c r="B320" t="s">
        <v>1789</v>
      </c>
      <c r="C320" t="s">
        <v>1790</v>
      </c>
      <c r="D320" t="s">
        <v>368</v>
      </c>
      <c r="E320" t="s">
        <v>369</v>
      </c>
      <c r="F320" t="s">
        <v>1791</v>
      </c>
      <c r="G320" s="177">
        <v>44224</v>
      </c>
      <c r="H320" t="s">
        <v>384</v>
      </c>
      <c r="I320" t="s">
        <v>18168</v>
      </c>
      <c r="J320" t="s">
        <v>1792</v>
      </c>
      <c r="K320" t="s">
        <v>353</v>
      </c>
      <c r="L320" t="s">
        <v>374</v>
      </c>
      <c r="M320" s="29" t="str">
        <f>IF(O320 &lt;&gt; "", VLOOKUP(O320,'CLASSIFICAÇÃO - ÁREA DE ATUAÇÃO'!$A:$C,2,0),"")</f>
        <v>C</v>
      </c>
      <c r="N320" s="29" t="str">
        <f>IF(O320 &lt;&gt; "",VLOOKUP(O320,'CLASSIFICAÇÃO - ÁREA DE ATUAÇÃO'!$A:$C,3,0), "")</f>
        <v>ATENÇÃO PRIMÁRIA</v>
      </c>
      <c r="O320" t="str">
        <f>'Lotações convertidas'!B322</f>
        <v>CENTRO DE SAÚDE SÃO PAULO</v>
      </c>
    </row>
    <row r="321" spans="1:15" x14ac:dyDescent="0.25">
      <c r="A321" t="s">
        <v>1793</v>
      </c>
      <c r="B321" t="s">
        <v>1794</v>
      </c>
      <c r="C321" t="s">
        <v>1795</v>
      </c>
      <c r="D321" t="s">
        <v>368</v>
      </c>
      <c r="E321" t="s">
        <v>369</v>
      </c>
      <c r="F321" t="s">
        <v>686</v>
      </c>
      <c r="G321" s="177">
        <v>44224</v>
      </c>
      <c r="H321" t="s">
        <v>508</v>
      </c>
      <c r="I321" t="s">
        <v>18168</v>
      </c>
      <c r="J321" t="s">
        <v>1796</v>
      </c>
      <c r="K321" t="s">
        <v>353</v>
      </c>
      <c r="L321" t="s">
        <v>397</v>
      </c>
      <c r="M321" s="29" t="str">
        <f>IF(O321 &lt;&gt; "", VLOOKUP(O321,'CLASSIFICAÇÃO - ÁREA DE ATUAÇÃO'!$A:$C,2,0),"")</f>
        <v>C</v>
      </c>
      <c r="N321" s="29" t="str">
        <f>IF(O321 &lt;&gt; "",VLOOKUP(O321,'CLASSIFICAÇÃO - ÁREA DE ATUAÇÃO'!$A:$C,3,0), "")</f>
        <v>ATENÇÃO PRIMÁRIA</v>
      </c>
      <c r="O321" t="str">
        <f>'Lotações convertidas'!B323</f>
        <v>CENTRO DE SAÚDE CÍCERO ILDEFONSO</v>
      </c>
    </row>
    <row r="322" spans="1:15" x14ac:dyDescent="0.25">
      <c r="A322">
        <v>1273246</v>
      </c>
      <c r="B322" t="s">
        <v>1797</v>
      </c>
      <c r="C322" t="s">
        <v>1798</v>
      </c>
      <c r="D322" t="s">
        <v>368</v>
      </c>
      <c r="E322" t="s">
        <v>369</v>
      </c>
      <c r="F322" t="s">
        <v>383</v>
      </c>
      <c r="G322" s="177">
        <v>44224</v>
      </c>
      <c r="H322" t="s">
        <v>417</v>
      </c>
      <c r="I322" t="s">
        <v>18168</v>
      </c>
      <c r="J322" t="s">
        <v>1799</v>
      </c>
      <c r="K322" t="s">
        <v>353</v>
      </c>
      <c r="L322" t="s">
        <v>354</v>
      </c>
      <c r="M322" s="29" t="str">
        <f>IF(O322 &lt;&gt; "", VLOOKUP(O322,'CLASSIFICAÇÃO - ÁREA DE ATUAÇÃO'!$A:$C,2,0),"")</f>
        <v>B</v>
      </c>
      <c r="N322" s="29" t="str">
        <f>IF(O322 &lt;&gt; "",VLOOKUP(O322,'CLASSIFICAÇÃO - ÁREA DE ATUAÇÃO'!$A:$C,3,0), "")</f>
        <v>ATENÇÃO PRIMÁRIA</v>
      </c>
      <c r="O322" t="str">
        <f>'Lotações convertidas'!B324</f>
        <v>CENTRO DE SAÚDE SÃO CRISTÓVÃO</v>
      </c>
    </row>
    <row r="323" spans="1:15" x14ac:dyDescent="0.25">
      <c r="A323">
        <v>1273270</v>
      </c>
      <c r="B323" t="s">
        <v>1800</v>
      </c>
      <c r="C323" t="s">
        <v>1801</v>
      </c>
      <c r="D323" t="s">
        <v>368</v>
      </c>
      <c r="E323" t="s">
        <v>369</v>
      </c>
      <c r="F323" t="s">
        <v>1802</v>
      </c>
      <c r="G323" s="177">
        <v>44224</v>
      </c>
      <c r="H323" t="s">
        <v>364</v>
      </c>
      <c r="I323" t="s">
        <v>18168</v>
      </c>
      <c r="J323" t="s">
        <v>1803</v>
      </c>
      <c r="K323" t="s">
        <v>353</v>
      </c>
      <c r="L323" t="s">
        <v>374</v>
      </c>
      <c r="M323" s="29" t="str">
        <f>IF(O323 &lt;&gt; "", VLOOKUP(O323,'CLASSIFICAÇÃO - ÁREA DE ATUAÇÃO'!$A:$C,2,0),"")</f>
        <v>C</v>
      </c>
      <c r="N323" s="29" t="str">
        <f>IF(O323 &lt;&gt; "",VLOOKUP(O323,'CLASSIFICAÇÃO - ÁREA DE ATUAÇÃO'!$A:$C,3,0), "")</f>
        <v>ATENÇÃO PRIMÁRIA</v>
      </c>
      <c r="O323" t="str">
        <f>'Lotações convertidas'!B325</f>
        <v>CENTRO DE SAÚDE SÃO MARCOS</v>
      </c>
    </row>
    <row r="324" spans="1:15" x14ac:dyDescent="0.25">
      <c r="A324">
        <v>1273300</v>
      </c>
      <c r="B324" t="s">
        <v>1804</v>
      </c>
      <c r="C324" t="s">
        <v>1805</v>
      </c>
      <c r="D324" t="s">
        <v>368</v>
      </c>
      <c r="E324" t="s">
        <v>369</v>
      </c>
      <c r="F324" t="s">
        <v>18613</v>
      </c>
      <c r="G324" s="177">
        <v>44225</v>
      </c>
      <c r="H324" t="s">
        <v>425</v>
      </c>
      <c r="I324" t="s">
        <v>18168</v>
      </c>
      <c r="J324" t="s">
        <v>1806</v>
      </c>
      <c r="K324" t="s">
        <v>353</v>
      </c>
      <c r="L324" t="s">
        <v>382</v>
      </c>
      <c r="M324" s="29" t="str">
        <f>IF(O324 &lt;&gt; "", VLOOKUP(O324,'CLASSIFICAÇÃO - ÁREA DE ATUAÇÃO'!$A:$C,2,0),"")</f>
        <v>C</v>
      </c>
      <c r="N324" s="29" t="str">
        <f>IF(O324 &lt;&gt; "",VLOOKUP(O324,'CLASSIFICAÇÃO - ÁREA DE ATUAÇÃO'!$A:$C,3,0), "")</f>
        <v>REDE DE URGÊNCIA</v>
      </c>
      <c r="O324" t="str">
        <f>'Lotações convertidas'!B326</f>
        <v>UNIDADE DE PRONTO ATENDIMENTO LESTE</v>
      </c>
    </row>
    <row r="325" spans="1:15" x14ac:dyDescent="0.25">
      <c r="A325">
        <v>1273319</v>
      </c>
      <c r="B325" t="s">
        <v>1807</v>
      </c>
      <c r="C325" t="s">
        <v>1808</v>
      </c>
      <c r="D325" t="s">
        <v>429</v>
      </c>
      <c r="E325" t="s">
        <v>451</v>
      </c>
      <c r="F325" t="s">
        <v>452</v>
      </c>
      <c r="G325" s="177">
        <v>44228</v>
      </c>
      <c r="H325" t="s">
        <v>441</v>
      </c>
      <c r="I325" t="s">
        <v>18168</v>
      </c>
      <c r="J325" t="s">
        <v>1809</v>
      </c>
      <c r="K325" t="s">
        <v>353</v>
      </c>
      <c r="L325" t="s">
        <v>372</v>
      </c>
      <c r="M325" s="29" t="str">
        <f>IF(O325 &lt;&gt; "", VLOOKUP(O325,'CLASSIFICAÇÃO - ÁREA DE ATUAÇÃO'!$A:$C,2,0),"")</f>
        <v>B</v>
      </c>
      <c r="N325" s="29" t="str">
        <f>IF(O325 &lt;&gt; "",VLOOKUP(O325,'CLASSIFICAÇÃO - ÁREA DE ATUAÇÃO'!$A:$C,3,0), "")</f>
        <v>REDE DE URGÊNCIA</v>
      </c>
      <c r="O325" t="str">
        <f>'Lotações convertidas'!B327</f>
        <v>CENTRO DE REFERÊNCIA EM SAÚDE MENTAL - ÁLCOOL E OUTRAS DROGAS VENDA NOVA</v>
      </c>
    </row>
    <row r="326" spans="1:15" x14ac:dyDescent="0.25">
      <c r="A326">
        <v>1273491</v>
      </c>
      <c r="B326" t="s">
        <v>1810</v>
      </c>
      <c r="C326" t="s">
        <v>1811</v>
      </c>
      <c r="D326" t="s">
        <v>429</v>
      </c>
      <c r="E326" t="s">
        <v>430</v>
      </c>
      <c r="F326" t="s">
        <v>18640</v>
      </c>
      <c r="G326" s="177">
        <v>44224</v>
      </c>
      <c r="H326" t="s">
        <v>1813</v>
      </c>
      <c r="I326" t="s">
        <v>18175</v>
      </c>
      <c r="J326" t="s">
        <v>1814</v>
      </c>
      <c r="K326" t="s">
        <v>353</v>
      </c>
      <c r="L326" t="s">
        <v>411</v>
      </c>
      <c r="M326" s="29" t="str">
        <f>IF(O326 &lt;&gt; "", VLOOKUP(O326,'CLASSIFICAÇÃO - ÁREA DE ATUAÇÃO'!$A:$C,2,0),"")</f>
        <v>B</v>
      </c>
      <c r="N326" s="29" t="str">
        <f>IF(O326 &lt;&gt; "",VLOOKUP(O326,'CLASSIFICAÇÃO - ÁREA DE ATUAÇÃO'!$A:$C,3,0), "")</f>
        <v>REDE COMPLEMENTAR</v>
      </c>
      <c r="O326" t="str">
        <f>'Lotações convertidas'!B328</f>
        <v>CENTRAL DE ESTERILIZACAO CENTRO-SUL</v>
      </c>
    </row>
    <row r="327" spans="1:15" x14ac:dyDescent="0.25">
      <c r="A327">
        <v>1273505</v>
      </c>
      <c r="B327" t="s">
        <v>1815</v>
      </c>
      <c r="C327" t="s">
        <v>1816</v>
      </c>
      <c r="D327" t="s">
        <v>368</v>
      </c>
      <c r="E327" t="s">
        <v>369</v>
      </c>
      <c r="F327" t="s">
        <v>424</v>
      </c>
      <c r="G327" s="177">
        <v>44224</v>
      </c>
      <c r="H327" t="s">
        <v>441</v>
      </c>
      <c r="I327" t="s">
        <v>18168</v>
      </c>
      <c r="J327" t="s">
        <v>1817</v>
      </c>
      <c r="K327" t="s">
        <v>353</v>
      </c>
      <c r="L327" t="s">
        <v>427</v>
      </c>
      <c r="M327" s="29" t="str">
        <f>IF(O327 &lt;&gt; "", VLOOKUP(O327,'CLASSIFICAÇÃO - ÁREA DE ATUAÇÃO'!$A:$C,2,0),"")</f>
        <v>D</v>
      </c>
      <c r="N327" s="29" t="str">
        <f>IF(O327 &lt;&gt; "",VLOOKUP(O327,'CLASSIFICAÇÃO - ÁREA DE ATUAÇÃO'!$A:$C,3,0), "")</f>
        <v>REDE DE URGÊNCIA</v>
      </c>
      <c r="O327" t="str">
        <f>'Lotações convertidas'!B329</f>
        <v>SERVIÇO DE ATENDIMENTO MÓVEL DE URGÊNCIA E TRANSPORTE EM SAÚDE</v>
      </c>
    </row>
    <row r="328" spans="1:15" x14ac:dyDescent="0.25">
      <c r="A328">
        <v>1273521</v>
      </c>
      <c r="B328" t="s">
        <v>1818</v>
      </c>
      <c r="C328" t="s">
        <v>1819</v>
      </c>
      <c r="D328" t="s">
        <v>429</v>
      </c>
      <c r="E328" t="s">
        <v>493</v>
      </c>
      <c r="F328" t="s">
        <v>792</v>
      </c>
      <c r="G328" s="177">
        <v>44225</v>
      </c>
      <c r="H328" t="s">
        <v>384</v>
      </c>
      <c r="I328" t="s">
        <v>495</v>
      </c>
      <c r="K328" t="s">
        <v>495</v>
      </c>
      <c r="L328" t="s">
        <v>411</v>
      </c>
      <c r="M328" s="29" t="str">
        <f>IF(O328 &lt;&gt; "", VLOOKUP(O328,'CLASSIFICAÇÃO - ÁREA DE ATUAÇÃO'!$A:$C,2,0),"")</f>
        <v>A</v>
      </c>
      <c r="N328" s="29" t="str">
        <f>IF(O328 &lt;&gt; "",VLOOKUP(O328,'CLASSIFICAÇÃO - ÁREA DE ATUAÇÃO'!$A:$C,3,0), "")</f>
        <v>REDE COMPLEMENTAR</v>
      </c>
      <c r="O328" t="str">
        <f>'Lotações convertidas'!B330</f>
        <v>LABORATORIO REGIONAL CENTRO-SUL/PAMPULHA</v>
      </c>
    </row>
    <row r="329" spans="1:15" x14ac:dyDescent="0.25">
      <c r="A329">
        <v>1273548</v>
      </c>
      <c r="B329" t="s">
        <v>1820</v>
      </c>
      <c r="C329" t="s">
        <v>1821</v>
      </c>
      <c r="D329" t="s">
        <v>362</v>
      </c>
      <c r="E329" t="s">
        <v>362</v>
      </c>
      <c r="F329" t="s">
        <v>1822</v>
      </c>
      <c r="G329" s="177">
        <v>44221</v>
      </c>
      <c r="H329" t="s">
        <v>364</v>
      </c>
      <c r="I329" t="s">
        <v>18168</v>
      </c>
      <c r="J329" t="s">
        <v>1823</v>
      </c>
      <c r="K329" t="s">
        <v>353</v>
      </c>
      <c r="L329" t="s">
        <v>372</v>
      </c>
      <c r="M329" s="29" t="str">
        <f>IF(O329 &lt;&gt; "", VLOOKUP(O329,'CLASSIFICAÇÃO - ÁREA DE ATUAÇÃO'!$A:$C,2,0),"")</f>
        <v>C</v>
      </c>
      <c r="N329" s="29" t="str">
        <f>IF(O329 &lt;&gt; "",VLOOKUP(O329,'CLASSIFICAÇÃO - ÁREA DE ATUAÇÃO'!$A:$C,3,0), "")</f>
        <v>ATENÇÃO PRIMÁRIA</v>
      </c>
      <c r="O329" t="str">
        <f>'Lotações convertidas'!B331</f>
        <v>CENTRO DE SAÚDE JARDIM EUROPA</v>
      </c>
    </row>
    <row r="330" spans="1:15" x14ac:dyDescent="0.25">
      <c r="A330">
        <v>1274277</v>
      </c>
      <c r="B330" t="s">
        <v>1824</v>
      </c>
      <c r="C330" t="s">
        <v>1825</v>
      </c>
      <c r="D330" t="s">
        <v>368</v>
      </c>
      <c r="E330" t="s">
        <v>369</v>
      </c>
      <c r="F330" t="s">
        <v>18616</v>
      </c>
      <c r="G330" s="177">
        <v>44222</v>
      </c>
      <c r="H330" t="s">
        <v>425</v>
      </c>
      <c r="I330" t="s">
        <v>18168</v>
      </c>
      <c r="J330" t="s">
        <v>1826</v>
      </c>
      <c r="K330" t="s">
        <v>353</v>
      </c>
      <c r="L330" t="s">
        <v>361</v>
      </c>
      <c r="M330" s="29" t="str">
        <f>IF(O330 &lt;&gt; "", VLOOKUP(O330,'CLASSIFICAÇÃO - ÁREA DE ATUAÇÃO'!$A:$C,2,0),"")</f>
        <v>C</v>
      </c>
      <c r="N330" s="29" t="str">
        <f>IF(O330 &lt;&gt; "",VLOOKUP(O330,'CLASSIFICAÇÃO - ÁREA DE ATUAÇÃO'!$A:$C,3,0), "")</f>
        <v>REDE DE URGÊNCIA</v>
      </c>
      <c r="O330" t="str">
        <f>'Lotações convertidas'!B332</f>
        <v>UNIDADE DE PRONTO ATENDIMENTO PAMPULHA</v>
      </c>
    </row>
    <row r="331" spans="1:15" x14ac:dyDescent="0.25">
      <c r="A331">
        <v>1274455</v>
      </c>
      <c r="B331" t="s">
        <v>1827</v>
      </c>
      <c r="C331" t="s">
        <v>1828</v>
      </c>
      <c r="D331" t="s">
        <v>362</v>
      </c>
      <c r="F331" t="s">
        <v>1422</v>
      </c>
      <c r="G331" s="177">
        <v>44223</v>
      </c>
      <c r="H331" t="s">
        <v>364</v>
      </c>
      <c r="I331" t="s">
        <v>18168</v>
      </c>
      <c r="J331" t="s">
        <v>1829</v>
      </c>
      <c r="K331" t="s">
        <v>353</v>
      </c>
      <c r="L331" t="s">
        <v>382</v>
      </c>
      <c r="M331" s="29" t="str">
        <f>IF(O331 &lt;&gt; "", VLOOKUP(O331,'CLASSIFICAÇÃO - ÁREA DE ATUAÇÃO'!$A:$C,2,0),"")</f>
        <v>D</v>
      </c>
      <c r="N331" s="29" t="str">
        <f>IF(O331 &lt;&gt; "",VLOOKUP(O331,'CLASSIFICAÇÃO - ÁREA DE ATUAÇÃO'!$A:$C,3,0), "")</f>
        <v>ATENÇÃO PRIMÁRIA</v>
      </c>
      <c r="O331" t="str">
        <f>'Lotações convertidas'!B333</f>
        <v>CENTRO DE SAÚDE NOVO HORIZONTE</v>
      </c>
    </row>
    <row r="332" spans="1:15" x14ac:dyDescent="0.25">
      <c r="A332">
        <v>1274528</v>
      </c>
      <c r="B332" t="s">
        <v>1830</v>
      </c>
      <c r="C332" t="s">
        <v>1831</v>
      </c>
      <c r="D332" t="s">
        <v>429</v>
      </c>
      <c r="E332" t="s">
        <v>451</v>
      </c>
      <c r="F332" t="s">
        <v>18641</v>
      </c>
      <c r="G332" s="177">
        <v>44224</v>
      </c>
      <c r="H332" t="s">
        <v>508</v>
      </c>
      <c r="I332" t="s">
        <v>18168</v>
      </c>
      <c r="J332" t="s">
        <v>1833</v>
      </c>
      <c r="K332" t="s">
        <v>353</v>
      </c>
      <c r="L332" t="s">
        <v>411</v>
      </c>
      <c r="M332" s="29" t="str">
        <f>IF(O332 &lt;&gt; "", VLOOKUP(O332,'CLASSIFICAÇÃO - ÁREA DE ATUAÇÃO'!$A:$C,2,0),"")</f>
        <v>A</v>
      </c>
      <c r="N332" s="29" t="str">
        <f>IF(O332 &lt;&gt; "",VLOOKUP(O332,'CLASSIFICAÇÃO - ÁREA DE ATUAÇÃO'!$A:$C,3,0), "")</f>
        <v>REDE COMPLEMENTAR</v>
      </c>
      <c r="O332" t="str">
        <f>'Lotações convertidas'!B334</f>
        <v>CENTRO DE ESPECIALIDADES MEDICAS CENTRO-SUL</v>
      </c>
    </row>
    <row r="333" spans="1:15" x14ac:dyDescent="0.25">
      <c r="A333">
        <v>1274633</v>
      </c>
      <c r="B333" t="s">
        <v>1834</v>
      </c>
      <c r="C333" t="s">
        <v>1835</v>
      </c>
      <c r="D333" t="s">
        <v>368</v>
      </c>
      <c r="E333" t="s">
        <v>369</v>
      </c>
      <c r="F333" t="s">
        <v>18620</v>
      </c>
      <c r="G333" s="177">
        <v>44226</v>
      </c>
      <c r="H333" t="s">
        <v>441</v>
      </c>
      <c r="I333" t="s">
        <v>18168</v>
      </c>
      <c r="J333" t="s">
        <v>1836</v>
      </c>
      <c r="K333" t="s">
        <v>353</v>
      </c>
      <c r="L333" t="s">
        <v>372</v>
      </c>
      <c r="M333" s="29" t="str">
        <f>IF(O333 &lt;&gt; "", VLOOKUP(O333,'CLASSIFICAÇÃO - ÁREA DE ATUAÇÃO'!$A:$C,2,0),"")</f>
        <v>D</v>
      </c>
      <c r="N333" s="29" t="str">
        <f>IF(O333 &lt;&gt; "",VLOOKUP(O333,'CLASSIFICAÇÃO - ÁREA DE ATUAÇÃO'!$A:$C,3,0), "")</f>
        <v>REDE DE URGÊNCIA</v>
      </c>
      <c r="O333" t="str">
        <f>'Lotações convertidas'!B335</f>
        <v>UNIDADE DE PRONTO ATENDIMENTO VENDA NOVA</v>
      </c>
    </row>
    <row r="334" spans="1:15" x14ac:dyDescent="0.25">
      <c r="A334">
        <v>1274641</v>
      </c>
      <c r="B334" t="s">
        <v>1837</v>
      </c>
      <c r="C334" t="s">
        <v>1838</v>
      </c>
      <c r="D334" t="s">
        <v>429</v>
      </c>
      <c r="E334" t="s">
        <v>451</v>
      </c>
      <c r="F334" t="s">
        <v>18632</v>
      </c>
      <c r="G334" s="177">
        <v>44226</v>
      </c>
      <c r="H334" t="s">
        <v>441</v>
      </c>
      <c r="I334" t="s">
        <v>18168</v>
      </c>
      <c r="J334" t="s">
        <v>1839</v>
      </c>
      <c r="K334" t="s">
        <v>353</v>
      </c>
      <c r="L334" t="s">
        <v>365</v>
      </c>
      <c r="M334" s="29" t="str">
        <f>IF(O334 &lt;&gt; "", VLOOKUP(O334,'CLASSIFICAÇÃO - ÁREA DE ATUAÇÃO'!$A:$C,2,0),"")</f>
        <v>C</v>
      </c>
      <c r="N334" s="29" t="str">
        <f>IF(O334 &lt;&gt; "",VLOOKUP(O334,'CLASSIFICAÇÃO - ÁREA DE ATUAÇÃO'!$A:$C,3,0), "")</f>
        <v>REDE DE URGÊNCIA</v>
      </c>
      <c r="O334" t="str">
        <f>'Lotações convertidas'!B336</f>
        <v>CENTRO DE REFERENCIA EM SAUDE MENTAL NORTE</v>
      </c>
    </row>
    <row r="335" spans="1:15" x14ac:dyDescent="0.25">
      <c r="A335">
        <v>1274668</v>
      </c>
      <c r="B335" t="s">
        <v>1840</v>
      </c>
      <c r="C335" t="s">
        <v>1841</v>
      </c>
      <c r="D335" t="s">
        <v>379</v>
      </c>
      <c r="F335" t="s">
        <v>424</v>
      </c>
      <c r="G335" s="177">
        <v>44227</v>
      </c>
      <c r="H335" t="s">
        <v>466</v>
      </c>
      <c r="I335" t="s">
        <v>18171</v>
      </c>
      <c r="J335" t="s">
        <v>1842</v>
      </c>
      <c r="K335" t="s">
        <v>353</v>
      </c>
      <c r="L335" t="s">
        <v>427</v>
      </c>
      <c r="M335" s="29" t="str">
        <f>IF(O335 &lt;&gt; "", VLOOKUP(O335,'CLASSIFICAÇÃO - ÁREA DE ATUAÇÃO'!$A:$C,2,0),"")</f>
        <v>D</v>
      </c>
      <c r="N335" s="29" t="str">
        <f>IF(O335 &lt;&gt; "",VLOOKUP(O335,'CLASSIFICAÇÃO - ÁREA DE ATUAÇÃO'!$A:$C,3,0), "")</f>
        <v>REDE DE URGÊNCIA</v>
      </c>
      <c r="O335" t="str">
        <f>'Lotações convertidas'!B337</f>
        <v>SERVIÇO DE ATENDIMENTO MÓVEL DE URGÊNCIA E TRANSPORTE EM SAÚDE</v>
      </c>
    </row>
    <row r="336" spans="1:15" x14ac:dyDescent="0.25">
      <c r="A336">
        <v>1274684</v>
      </c>
      <c r="B336" t="s">
        <v>1846</v>
      </c>
      <c r="C336" t="s">
        <v>1847</v>
      </c>
      <c r="D336" t="s">
        <v>429</v>
      </c>
      <c r="E336" t="s">
        <v>451</v>
      </c>
      <c r="F336" t="s">
        <v>587</v>
      </c>
      <c r="G336" s="177">
        <v>44228</v>
      </c>
      <c r="H336" t="s">
        <v>508</v>
      </c>
      <c r="I336" t="s">
        <v>18168</v>
      </c>
      <c r="J336" t="s">
        <v>1848</v>
      </c>
      <c r="K336" t="s">
        <v>353</v>
      </c>
      <c r="L336" t="s">
        <v>382</v>
      </c>
      <c r="M336" s="29" t="str">
        <f>IF(O336 &lt;&gt; "", VLOOKUP(O336,'CLASSIFICAÇÃO - ÁREA DE ATUAÇÃO'!$A:$C,2,0),"")</f>
        <v>B</v>
      </c>
      <c r="N336" s="29" t="str">
        <f>IF(O336 &lt;&gt; "",VLOOKUP(O336,'CLASSIFICAÇÃO - ÁREA DE ATUAÇÃO'!$A:$C,3,0), "")</f>
        <v>REDE COMPLEMENTAR</v>
      </c>
      <c r="O336" t="str">
        <f>'Lotações convertidas'!B338</f>
        <v>UNIDADE DE REFERENCIA SECUNDARIA SAUDADE</v>
      </c>
    </row>
    <row r="337" spans="1:15" x14ac:dyDescent="0.25">
      <c r="A337">
        <v>1274706</v>
      </c>
      <c r="B337" t="s">
        <v>1849</v>
      </c>
      <c r="C337" t="s">
        <v>1850</v>
      </c>
      <c r="D337" t="s">
        <v>429</v>
      </c>
      <c r="E337" t="s">
        <v>451</v>
      </c>
      <c r="F337" t="s">
        <v>18630</v>
      </c>
      <c r="G337" s="177">
        <v>44228</v>
      </c>
      <c r="H337" t="s">
        <v>417</v>
      </c>
      <c r="I337" t="s">
        <v>18168</v>
      </c>
      <c r="J337" t="s">
        <v>1851</v>
      </c>
      <c r="K337" t="s">
        <v>353</v>
      </c>
      <c r="L337" t="s">
        <v>372</v>
      </c>
      <c r="M337" s="29" t="str">
        <f>IF(O337 &lt;&gt; "", VLOOKUP(O337,'CLASSIFICAÇÃO - ÁREA DE ATUAÇÃO'!$A:$C,2,0),"")</f>
        <v>C</v>
      </c>
      <c r="N337" s="29" t="str">
        <f>IF(O337 &lt;&gt; "",VLOOKUP(O337,'CLASSIFICAÇÃO - ÁREA DE ATUAÇÃO'!$A:$C,3,0), "")</f>
        <v>REDE COMPLEMENTAR</v>
      </c>
      <c r="O337" t="str">
        <f>'Lotações convertidas'!B339</f>
        <v>CENTRAL DE ESTERILIZACAO VENDA NOVA</v>
      </c>
    </row>
    <row r="338" spans="1:15" x14ac:dyDescent="0.25">
      <c r="A338">
        <v>1274730</v>
      </c>
      <c r="B338" t="s">
        <v>1852</v>
      </c>
      <c r="C338" t="s">
        <v>1853</v>
      </c>
      <c r="D338" t="s">
        <v>429</v>
      </c>
      <c r="E338" t="s">
        <v>451</v>
      </c>
      <c r="F338" t="s">
        <v>409</v>
      </c>
      <c r="G338" s="177">
        <v>44228</v>
      </c>
      <c r="H338" t="s">
        <v>384</v>
      </c>
      <c r="I338" t="s">
        <v>18168</v>
      </c>
      <c r="J338" t="s">
        <v>1854</v>
      </c>
      <c r="K338" t="s">
        <v>353</v>
      </c>
      <c r="L338" t="s">
        <v>411</v>
      </c>
      <c r="M338" s="29" t="str">
        <f>IF(O338 &lt;&gt; "", VLOOKUP(O338,'CLASSIFICAÇÃO - ÁREA DE ATUAÇÃO'!$A:$C,2,0),"")</f>
        <v>A</v>
      </c>
      <c r="N338" s="29" t="str">
        <f>IF(O338 &lt;&gt; "",VLOOKUP(O338,'CLASSIFICAÇÃO - ÁREA DE ATUAÇÃO'!$A:$C,3,0), "")</f>
        <v>REDE COMPLEMENTAR</v>
      </c>
      <c r="O338" t="str">
        <f>'Lotações convertidas'!B340</f>
        <v>UNIDADE DE REFERENCIA SECUNDARIA CENTRO-SUL</v>
      </c>
    </row>
    <row r="339" spans="1:15" x14ac:dyDescent="0.25">
      <c r="A339">
        <v>1274749</v>
      </c>
      <c r="B339" t="s">
        <v>1855</v>
      </c>
      <c r="C339" t="s">
        <v>1856</v>
      </c>
      <c r="D339" t="s">
        <v>429</v>
      </c>
      <c r="E339" t="s">
        <v>451</v>
      </c>
      <c r="F339" t="s">
        <v>18642</v>
      </c>
      <c r="G339" s="177">
        <v>44228</v>
      </c>
      <c r="H339" t="s">
        <v>417</v>
      </c>
      <c r="I339" t="s">
        <v>18168</v>
      </c>
      <c r="J339" t="s">
        <v>1858</v>
      </c>
      <c r="K339" t="s">
        <v>353</v>
      </c>
      <c r="L339" t="s">
        <v>374</v>
      </c>
      <c r="M339" s="29" t="str">
        <f>IF(O339 &lt;&gt; "", VLOOKUP(O339,'CLASSIFICAÇÃO - ÁREA DE ATUAÇÃO'!$A:$C,2,0),"")</f>
        <v>B</v>
      </c>
      <c r="N339" s="29" t="str">
        <f>IF(O339 &lt;&gt; "",VLOOKUP(O339,'CLASSIFICAÇÃO - ÁREA DE ATUAÇÃO'!$A:$C,3,0), "")</f>
        <v>REDE COMPLEMENTAR</v>
      </c>
      <c r="O339" t="str">
        <f>'Lotações convertidas'!B341</f>
        <v>CENTRAL DE ESTERILIZACAO NORDESTE</v>
      </c>
    </row>
    <row r="340" spans="1:15" x14ac:dyDescent="0.25">
      <c r="A340">
        <v>1274765</v>
      </c>
      <c r="B340" t="s">
        <v>1859</v>
      </c>
      <c r="C340" t="s">
        <v>1860</v>
      </c>
      <c r="D340" t="s">
        <v>362</v>
      </c>
      <c r="F340" t="s">
        <v>1861</v>
      </c>
      <c r="G340" s="177">
        <v>44228</v>
      </c>
      <c r="H340" t="s">
        <v>352</v>
      </c>
      <c r="I340" t="s">
        <v>18168</v>
      </c>
      <c r="J340" t="s">
        <v>1862</v>
      </c>
      <c r="K340" t="s">
        <v>353</v>
      </c>
      <c r="L340" t="s">
        <v>411</v>
      </c>
      <c r="M340" s="29" t="str">
        <f>IF(O340 &lt;&gt; "", VLOOKUP(O340,'CLASSIFICAÇÃO - ÁREA DE ATUAÇÃO'!$A:$C,2,0),"")</f>
        <v>B</v>
      </c>
      <c r="N340" s="29" t="str">
        <f>IF(O340 &lt;&gt; "",VLOOKUP(O340,'CLASSIFICAÇÃO - ÁREA DE ATUAÇÃO'!$A:$C,3,0), "")</f>
        <v>ATENÇÃO PRIMÁRIA</v>
      </c>
      <c r="O340" t="str">
        <f>'Lotações convertidas'!B342</f>
        <v>CENTRO DE SAÚDE SANTA LÚCIA</v>
      </c>
    </row>
    <row r="341" spans="1:15" x14ac:dyDescent="0.25">
      <c r="A341">
        <v>1275265</v>
      </c>
      <c r="B341" t="s">
        <v>1863</v>
      </c>
      <c r="C341" t="s">
        <v>1864</v>
      </c>
      <c r="D341" t="s">
        <v>368</v>
      </c>
      <c r="E341" t="s">
        <v>369</v>
      </c>
      <c r="F341" t="s">
        <v>18613</v>
      </c>
      <c r="G341" s="177">
        <v>44227</v>
      </c>
      <c r="H341" t="s">
        <v>425</v>
      </c>
      <c r="I341" t="s">
        <v>18168</v>
      </c>
      <c r="J341" t="s">
        <v>1865</v>
      </c>
      <c r="K341" t="s">
        <v>353</v>
      </c>
      <c r="L341" t="s">
        <v>382</v>
      </c>
      <c r="M341" s="29" t="str">
        <f>IF(O341 &lt;&gt; "", VLOOKUP(O341,'CLASSIFICAÇÃO - ÁREA DE ATUAÇÃO'!$A:$C,2,0),"")</f>
        <v>C</v>
      </c>
      <c r="N341" s="29" t="str">
        <f>IF(O341 &lt;&gt; "",VLOOKUP(O341,'CLASSIFICAÇÃO - ÁREA DE ATUAÇÃO'!$A:$C,3,0), "")</f>
        <v>REDE DE URGÊNCIA</v>
      </c>
      <c r="O341" t="str">
        <f>'Lotações convertidas'!B343</f>
        <v>UNIDADE DE PRONTO ATENDIMENTO LESTE</v>
      </c>
    </row>
    <row r="342" spans="1:15" x14ac:dyDescent="0.25">
      <c r="A342">
        <v>1275303</v>
      </c>
      <c r="B342" t="s">
        <v>1866</v>
      </c>
      <c r="C342" t="s">
        <v>1867</v>
      </c>
      <c r="D342" t="s">
        <v>368</v>
      </c>
      <c r="E342" t="s">
        <v>728</v>
      </c>
      <c r="F342" t="s">
        <v>518</v>
      </c>
      <c r="G342" s="177">
        <v>44228</v>
      </c>
      <c r="H342" t="s">
        <v>384</v>
      </c>
      <c r="I342" t="s">
        <v>495</v>
      </c>
      <c r="K342" t="s">
        <v>495</v>
      </c>
      <c r="L342" t="s">
        <v>365</v>
      </c>
      <c r="M342" s="29" t="str">
        <f>IF(O342 &lt;&gt; "", VLOOKUP(O342,'CLASSIFICAÇÃO - ÁREA DE ATUAÇÃO'!$A:$C,2,0),"")</f>
        <v>C</v>
      </c>
      <c r="N342" s="29" t="str">
        <f>IF(O342 &lt;&gt; "",VLOOKUP(O342,'CLASSIFICAÇÃO - ÁREA DE ATUAÇÃO'!$A:$C,3,0), "")</f>
        <v>ATENÇÃO PRIMÁRIA</v>
      </c>
      <c r="O342" t="str">
        <f>'Lotações convertidas'!B344</f>
        <v>CENTRO DE SAÚDE NOVO AARÃO REIS</v>
      </c>
    </row>
    <row r="343" spans="1:15" x14ac:dyDescent="0.25">
      <c r="A343">
        <v>1275338</v>
      </c>
      <c r="B343" t="s">
        <v>1868</v>
      </c>
      <c r="C343" t="s">
        <v>1869</v>
      </c>
      <c r="D343" t="s">
        <v>368</v>
      </c>
      <c r="E343" t="s">
        <v>369</v>
      </c>
      <c r="F343" t="s">
        <v>18616</v>
      </c>
      <c r="G343" s="177">
        <v>44228</v>
      </c>
      <c r="H343" t="s">
        <v>441</v>
      </c>
      <c r="I343" t="s">
        <v>18168</v>
      </c>
      <c r="J343" t="s">
        <v>1870</v>
      </c>
      <c r="K343" t="s">
        <v>353</v>
      </c>
      <c r="L343" t="s">
        <v>361</v>
      </c>
      <c r="M343" s="29" t="str">
        <f>IF(O343 &lt;&gt; "", VLOOKUP(O343,'CLASSIFICAÇÃO - ÁREA DE ATUAÇÃO'!$A:$C,2,0),"")</f>
        <v>C</v>
      </c>
      <c r="N343" s="29" t="str">
        <f>IF(O343 &lt;&gt; "",VLOOKUP(O343,'CLASSIFICAÇÃO - ÁREA DE ATUAÇÃO'!$A:$C,3,0), "")</f>
        <v>REDE DE URGÊNCIA</v>
      </c>
      <c r="O343" t="str">
        <f>'Lotações convertidas'!B345</f>
        <v>UNIDADE DE PRONTO ATENDIMENTO PAMPULHA</v>
      </c>
    </row>
    <row r="344" spans="1:15" x14ac:dyDescent="0.25">
      <c r="A344">
        <v>1275354</v>
      </c>
      <c r="B344" t="s">
        <v>1871</v>
      </c>
      <c r="C344" t="s">
        <v>1872</v>
      </c>
      <c r="D344" t="s">
        <v>349</v>
      </c>
      <c r="E344" t="s">
        <v>674</v>
      </c>
      <c r="F344" t="s">
        <v>18637</v>
      </c>
      <c r="G344" s="177">
        <v>44228</v>
      </c>
      <c r="H344" t="s">
        <v>364</v>
      </c>
      <c r="I344" t="s">
        <v>18178</v>
      </c>
      <c r="J344" t="s">
        <v>1873</v>
      </c>
      <c r="K344" t="s">
        <v>353</v>
      </c>
      <c r="L344" t="s">
        <v>411</v>
      </c>
      <c r="M344" s="29" t="str">
        <f>IF(O344 &lt;&gt; "", VLOOKUP(O344,'CLASSIFICAÇÃO - ÁREA DE ATUAÇÃO'!$A:$C,2,0),"")</f>
        <v>A</v>
      </c>
      <c r="N344" s="29" t="str">
        <f>IF(O344 &lt;&gt; "",VLOOKUP(O344,'CLASSIFICAÇÃO - ÁREA DE ATUAÇÃO'!$A:$C,3,0), "")</f>
        <v>ATENÇÃO PRIMÁRIA</v>
      </c>
      <c r="O344" t="str">
        <f>'Lotações convertidas'!B346</f>
        <v>CENTRO DE SAÚDE OSWALDO CRUZ</v>
      </c>
    </row>
    <row r="345" spans="1:15" x14ac:dyDescent="0.25">
      <c r="A345">
        <v>1275397</v>
      </c>
      <c r="B345" t="s">
        <v>1874</v>
      </c>
      <c r="C345" t="s">
        <v>1875</v>
      </c>
      <c r="D345" t="s">
        <v>379</v>
      </c>
      <c r="F345" t="s">
        <v>18611</v>
      </c>
      <c r="G345" s="177">
        <v>44228</v>
      </c>
      <c r="H345" t="s">
        <v>457</v>
      </c>
      <c r="I345" t="s">
        <v>18171</v>
      </c>
      <c r="J345" t="s">
        <v>1876</v>
      </c>
      <c r="K345" t="s">
        <v>353</v>
      </c>
      <c r="L345" t="s">
        <v>397</v>
      </c>
      <c r="M345" s="29" t="str">
        <f>IF(O345 &lt;&gt; "", VLOOKUP(O345,'CLASSIFICAÇÃO - ÁREA DE ATUAÇÃO'!$A:$C,2,0),"")</f>
        <v>C</v>
      </c>
      <c r="N345" s="29" t="str">
        <f>IF(O345 &lt;&gt; "",VLOOKUP(O345,'CLASSIFICAÇÃO - ÁREA DE ATUAÇÃO'!$A:$C,3,0), "")</f>
        <v>REDE DE URGÊNCIA</v>
      </c>
      <c r="O345" t="str">
        <f>'Lotações convertidas'!B347</f>
        <v>UNIDADE DE PRONTO ATENDIMENTO OESTE</v>
      </c>
    </row>
    <row r="346" spans="1:15" x14ac:dyDescent="0.25">
      <c r="A346">
        <v>1275400</v>
      </c>
      <c r="B346" t="s">
        <v>1877</v>
      </c>
      <c r="C346" t="s">
        <v>1878</v>
      </c>
      <c r="D346" t="s">
        <v>379</v>
      </c>
      <c r="F346" t="s">
        <v>18615</v>
      </c>
      <c r="G346" s="177">
        <v>44228</v>
      </c>
      <c r="H346" t="s">
        <v>457</v>
      </c>
      <c r="I346" t="s">
        <v>18171</v>
      </c>
      <c r="J346" t="s">
        <v>1879</v>
      </c>
      <c r="K346" t="s">
        <v>353</v>
      </c>
      <c r="L346" t="s">
        <v>365</v>
      </c>
      <c r="M346" s="29" t="str">
        <f>IF(O346 &lt;&gt; "", VLOOKUP(O346,'CLASSIFICAÇÃO - ÁREA DE ATUAÇÃO'!$A:$C,2,0),"")</f>
        <v>D</v>
      </c>
      <c r="N346" s="29" t="str">
        <f>IF(O346 &lt;&gt; "",VLOOKUP(O346,'CLASSIFICAÇÃO - ÁREA DE ATUAÇÃO'!$A:$C,3,0), "")</f>
        <v>REDE DE URGÊNCIA</v>
      </c>
      <c r="O346" t="str">
        <f>'Lotações convertidas'!B348</f>
        <v>UNIDADE DE PRONTO ATENDIMENTO NORTE</v>
      </c>
    </row>
    <row r="347" spans="1:15" x14ac:dyDescent="0.25">
      <c r="A347">
        <v>1275419</v>
      </c>
      <c r="B347" t="s">
        <v>1880</v>
      </c>
      <c r="C347" t="s">
        <v>1881</v>
      </c>
      <c r="D347" t="s">
        <v>368</v>
      </c>
      <c r="E347" t="s">
        <v>369</v>
      </c>
      <c r="F347" t="s">
        <v>18617</v>
      </c>
      <c r="G347" s="177">
        <v>44229</v>
      </c>
      <c r="H347" t="s">
        <v>441</v>
      </c>
      <c r="I347" t="s">
        <v>18168</v>
      </c>
      <c r="J347" t="s">
        <v>1882</v>
      </c>
      <c r="K347" t="s">
        <v>353</v>
      </c>
      <c r="L347" t="s">
        <v>406</v>
      </c>
      <c r="M347" s="29" t="str">
        <f>IF(O347 &lt;&gt; "", VLOOKUP(O347,'CLASSIFICAÇÃO - ÁREA DE ATUAÇÃO'!$A:$C,2,0),"")</f>
        <v>D</v>
      </c>
      <c r="N347" s="29" t="str">
        <f>IF(O347 &lt;&gt; "",VLOOKUP(O347,'CLASSIFICAÇÃO - ÁREA DE ATUAÇÃO'!$A:$C,3,0), "")</f>
        <v>REDE DE URGÊNCIA</v>
      </c>
      <c r="O347" t="str">
        <f>'Lotações convertidas'!B349</f>
        <v>UNIDADE DE PRONTO ATENDIMENTO BARREIRO</v>
      </c>
    </row>
    <row r="348" spans="1:15" x14ac:dyDescent="0.25">
      <c r="A348">
        <v>1275435</v>
      </c>
      <c r="B348" t="s">
        <v>1883</v>
      </c>
      <c r="C348" t="s">
        <v>1884</v>
      </c>
      <c r="D348" t="s">
        <v>362</v>
      </c>
      <c r="F348" t="s">
        <v>1337</v>
      </c>
      <c r="G348" s="177">
        <v>44229</v>
      </c>
      <c r="H348" t="s">
        <v>352</v>
      </c>
      <c r="I348" t="s">
        <v>18168</v>
      </c>
      <c r="J348" t="s">
        <v>1885</v>
      </c>
      <c r="K348" t="s">
        <v>353</v>
      </c>
      <c r="L348" t="s">
        <v>406</v>
      </c>
      <c r="M348" s="29" t="str">
        <f>IF(O348 &lt;&gt; "", VLOOKUP(O348,'CLASSIFICAÇÃO - ÁREA DE ATUAÇÃO'!$A:$C,2,0),"")</f>
        <v>C</v>
      </c>
      <c r="N348" s="29" t="str">
        <f>IF(O348 &lt;&gt; "",VLOOKUP(O348,'CLASSIFICAÇÃO - ÁREA DE ATUAÇÃO'!$A:$C,3,0), "")</f>
        <v>ATENÇÃO PRIMÁRIA</v>
      </c>
      <c r="O348" t="str">
        <f>'Lotações convertidas'!B350</f>
        <v>CENTRO DE SAÚDE FRANCISCO GOMES BARBOSA - TIROL</v>
      </c>
    </row>
    <row r="349" spans="1:15" x14ac:dyDescent="0.25">
      <c r="A349">
        <v>1275451</v>
      </c>
      <c r="B349" t="s">
        <v>1886</v>
      </c>
      <c r="C349" t="s">
        <v>1887</v>
      </c>
      <c r="D349" t="s">
        <v>379</v>
      </c>
      <c r="F349" t="s">
        <v>18613</v>
      </c>
      <c r="G349" s="177">
        <v>44229</v>
      </c>
      <c r="H349" t="s">
        <v>482</v>
      </c>
      <c r="I349" t="s">
        <v>18171</v>
      </c>
      <c r="J349" t="s">
        <v>1888</v>
      </c>
      <c r="K349" t="s">
        <v>353</v>
      </c>
      <c r="L349" t="s">
        <v>382</v>
      </c>
      <c r="M349" s="29" t="str">
        <f>IF(O349 &lt;&gt; "", VLOOKUP(O349,'CLASSIFICAÇÃO - ÁREA DE ATUAÇÃO'!$A:$C,2,0),"")</f>
        <v>C</v>
      </c>
      <c r="N349" s="29" t="str">
        <f>IF(O349 &lt;&gt; "",VLOOKUP(O349,'CLASSIFICAÇÃO - ÁREA DE ATUAÇÃO'!$A:$C,3,0), "")</f>
        <v>REDE DE URGÊNCIA</v>
      </c>
      <c r="O349" t="str">
        <f>'Lotações convertidas'!B351</f>
        <v>UNIDADE DE PRONTO ATENDIMENTO LESTE</v>
      </c>
    </row>
    <row r="350" spans="1:15" x14ac:dyDescent="0.25">
      <c r="A350" t="s">
        <v>1889</v>
      </c>
      <c r="B350" t="s">
        <v>1890</v>
      </c>
      <c r="C350" t="s">
        <v>1891</v>
      </c>
      <c r="D350" t="s">
        <v>368</v>
      </c>
      <c r="E350" t="s">
        <v>369</v>
      </c>
      <c r="F350" t="s">
        <v>18616</v>
      </c>
      <c r="G350" s="177">
        <v>44230</v>
      </c>
      <c r="H350" t="s">
        <v>425</v>
      </c>
      <c r="I350" t="s">
        <v>18168</v>
      </c>
      <c r="J350" t="s">
        <v>17360</v>
      </c>
      <c r="K350" t="s">
        <v>353</v>
      </c>
      <c r="L350" t="s">
        <v>361</v>
      </c>
      <c r="M350" s="29" t="str">
        <f>IF(O350 &lt;&gt; "", VLOOKUP(O350,'CLASSIFICAÇÃO - ÁREA DE ATUAÇÃO'!$A:$C,2,0),"")</f>
        <v>C</v>
      </c>
      <c r="N350" s="29" t="str">
        <f>IF(O350 &lt;&gt; "",VLOOKUP(O350,'CLASSIFICAÇÃO - ÁREA DE ATUAÇÃO'!$A:$C,3,0), "")</f>
        <v>REDE DE URGÊNCIA</v>
      </c>
      <c r="O350" t="str">
        <f>'Lotações convertidas'!B352</f>
        <v>UNIDADE DE PRONTO ATENDIMENTO PAMPULHA</v>
      </c>
    </row>
    <row r="351" spans="1:15" x14ac:dyDescent="0.25">
      <c r="A351">
        <v>1275575</v>
      </c>
      <c r="B351" t="s">
        <v>1892</v>
      </c>
      <c r="C351" t="s">
        <v>1893</v>
      </c>
      <c r="D351" t="s">
        <v>379</v>
      </c>
      <c r="F351" t="s">
        <v>598</v>
      </c>
      <c r="G351" s="177">
        <v>44229</v>
      </c>
      <c r="H351" t="s">
        <v>364</v>
      </c>
      <c r="I351" t="s">
        <v>18171</v>
      </c>
      <c r="J351" t="s">
        <v>1894</v>
      </c>
      <c r="K351" t="s">
        <v>353</v>
      </c>
      <c r="L351" t="s">
        <v>406</v>
      </c>
      <c r="M351" s="29" t="str">
        <f>IF(O351 &lt;&gt; "", VLOOKUP(O351,'CLASSIFICAÇÃO - ÁREA DE ATUAÇÃO'!$A:$C,2,0),"")</f>
        <v>D</v>
      </c>
      <c r="N351" s="29" t="str">
        <f>IF(O351 &lt;&gt; "",VLOOKUP(O351,'CLASSIFICAÇÃO - ÁREA DE ATUAÇÃO'!$A:$C,3,0), "")</f>
        <v>ATENÇÃO PRIMÁRIA</v>
      </c>
      <c r="O351" t="str">
        <f>'Lotações convertidas'!B353</f>
        <v>CENTRO DE SAÚDE VILA PINHO</v>
      </c>
    </row>
    <row r="352" spans="1:15" x14ac:dyDescent="0.25">
      <c r="A352">
        <v>1275583</v>
      </c>
      <c r="B352" t="s">
        <v>1895</v>
      </c>
      <c r="C352" t="s">
        <v>1896</v>
      </c>
      <c r="D352" t="s">
        <v>368</v>
      </c>
      <c r="E352" t="s">
        <v>369</v>
      </c>
      <c r="F352" t="s">
        <v>18613</v>
      </c>
      <c r="G352" s="177">
        <v>44230</v>
      </c>
      <c r="H352" t="s">
        <v>441</v>
      </c>
      <c r="I352" t="s">
        <v>18168</v>
      </c>
      <c r="J352" t="s">
        <v>1897</v>
      </c>
      <c r="K352" t="s">
        <v>353</v>
      </c>
      <c r="L352" t="s">
        <v>382</v>
      </c>
      <c r="M352" s="29" t="str">
        <f>IF(O352 &lt;&gt; "", VLOOKUP(O352,'CLASSIFICAÇÃO - ÁREA DE ATUAÇÃO'!$A:$C,2,0),"")</f>
        <v>C</v>
      </c>
      <c r="N352" s="29" t="str">
        <f>IF(O352 &lt;&gt; "",VLOOKUP(O352,'CLASSIFICAÇÃO - ÁREA DE ATUAÇÃO'!$A:$C,3,0), "")</f>
        <v>REDE DE URGÊNCIA</v>
      </c>
      <c r="O352" t="str">
        <f>'Lotações convertidas'!B354</f>
        <v>UNIDADE DE PRONTO ATENDIMENTO LESTE</v>
      </c>
    </row>
    <row r="353" spans="1:15" x14ac:dyDescent="0.25">
      <c r="A353">
        <v>1275605</v>
      </c>
      <c r="B353" t="s">
        <v>1898</v>
      </c>
      <c r="C353" t="s">
        <v>1899</v>
      </c>
      <c r="D353" t="s">
        <v>368</v>
      </c>
      <c r="E353" t="s">
        <v>524</v>
      </c>
      <c r="F353" t="s">
        <v>695</v>
      </c>
      <c r="G353" s="177">
        <v>44225</v>
      </c>
      <c r="H353" t="s">
        <v>508</v>
      </c>
      <c r="I353" t="s">
        <v>18179</v>
      </c>
      <c r="J353" t="s">
        <v>1900</v>
      </c>
      <c r="K353" t="s">
        <v>353</v>
      </c>
      <c r="L353" t="s">
        <v>382</v>
      </c>
      <c r="M353" s="29" t="str">
        <f>IF(O353 &lt;&gt; "", VLOOKUP(O353,'CLASSIFICAÇÃO - ÁREA DE ATUAÇÃO'!$A:$C,2,0),"")</f>
        <v>A</v>
      </c>
      <c r="N353" s="29" t="str">
        <f>IF(O353 &lt;&gt; "",VLOOKUP(O353,'CLASSIFICAÇÃO - ÁREA DE ATUAÇÃO'!$A:$C,3,0), "")</f>
        <v>REDE COMPLEMENTAR</v>
      </c>
      <c r="O353" t="str">
        <f>'Lotações convertidas'!B355</f>
        <v>LABORATORIO REGIONAL LESTE/NORDESTE</v>
      </c>
    </row>
    <row r="354" spans="1:15" x14ac:dyDescent="0.25">
      <c r="A354">
        <v>1275702</v>
      </c>
      <c r="B354" t="s">
        <v>1901</v>
      </c>
      <c r="C354" t="s">
        <v>1902</v>
      </c>
      <c r="D354" t="s">
        <v>368</v>
      </c>
      <c r="E354" t="s">
        <v>369</v>
      </c>
      <c r="F354" t="s">
        <v>18616</v>
      </c>
      <c r="G354" s="177">
        <v>44229</v>
      </c>
      <c r="H354" t="s">
        <v>425</v>
      </c>
      <c r="I354" t="s">
        <v>18168</v>
      </c>
      <c r="J354" t="s">
        <v>1903</v>
      </c>
      <c r="K354" t="s">
        <v>353</v>
      </c>
      <c r="L354" t="s">
        <v>361</v>
      </c>
      <c r="M354" s="29" t="str">
        <f>IF(O354 &lt;&gt; "", VLOOKUP(O354,'CLASSIFICAÇÃO - ÁREA DE ATUAÇÃO'!$A:$C,2,0),"")</f>
        <v>C</v>
      </c>
      <c r="N354" s="29" t="str">
        <f>IF(O354 &lt;&gt; "",VLOOKUP(O354,'CLASSIFICAÇÃO - ÁREA DE ATUAÇÃO'!$A:$C,3,0), "")</f>
        <v>REDE DE URGÊNCIA</v>
      </c>
      <c r="O354" t="str">
        <f>'Lotações convertidas'!B356</f>
        <v>UNIDADE DE PRONTO ATENDIMENTO PAMPULHA</v>
      </c>
    </row>
    <row r="355" spans="1:15" x14ac:dyDescent="0.25">
      <c r="A355">
        <v>1275710</v>
      </c>
      <c r="B355" t="s">
        <v>1904</v>
      </c>
      <c r="C355" t="s">
        <v>1905</v>
      </c>
      <c r="D355" t="s">
        <v>368</v>
      </c>
      <c r="E355" t="s">
        <v>369</v>
      </c>
      <c r="F355" t="s">
        <v>589</v>
      </c>
      <c r="G355" s="177">
        <v>44230</v>
      </c>
      <c r="H355" t="s">
        <v>384</v>
      </c>
      <c r="I355" t="s">
        <v>18168</v>
      </c>
      <c r="J355" t="s">
        <v>1906</v>
      </c>
      <c r="K355" t="s">
        <v>353</v>
      </c>
      <c r="L355" t="s">
        <v>397</v>
      </c>
      <c r="M355" s="29" t="str">
        <f>IF(O355 &lt;&gt; "", VLOOKUP(O355,'CLASSIFICAÇÃO - ÁREA DE ATUAÇÃO'!$A:$C,2,0),"")</f>
        <v>A</v>
      </c>
      <c r="N355" s="29" t="str">
        <f>IF(O355 &lt;&gt; "",VLOOKUP(O355,'CLASSIFICAÇÃO - ÁREA DE ATUAÇÃO'!$A:$C,3,0), "")</f>
        <v>REDE COMPLEMENTAR</v>
      </c>
      <c r="O355" t="str">
        <f>'Lotações convertidas'!B357</f>
        <v>UNIDADE DE REFERENCIA SECUNDARIA CAMPOS SALES</v>
      </c>
    </row>
    <row r="356" spans="1:15" x14ac:dyDescent="0.25">
      <c r="A356">
        <v>1275729</v>
      </c>
      <c r="B356" t="s">
        <v>1907</v>
      </c>
      <c r="C356" t="s">
        <v>1908</v>
      </c>
      <c r="D356" t="s">
        <v>379</v>
      </c>
      <c r="E356" t="s">
        <v>1909</v>
      </c>
      <c r="F356" t="s">
        <v>70</v>
      </c>
      <c r="G356" s="177">
        <v>44230</v>
      </c>
      <c r="H356" t="s">
        <v>1910</v>
      </c>
      <c r="I356" t="s">
        <v>18171</v>
      </c>
      <c r="J356" t="s">
        <v>1911</v>
      </c>
      <c r="K356" t="s">
        <v>353</v>
      </c>
      <c r="L356" t="s">
        <v>411</v>
      </c>
      <c r="M356" s="29" t="str">
        <f>IF(O356 &lt;&gt; "", VLOOKUP(O356,'CLASSIFICAÇÃO - ÁREA DE ATUAÇÃO'!$A:$C,2,0),"")</f>
        <v>A</v>
      </c>
      <c r="N356" s="29" t="str">
        <f>IF(O356 &lt;&gt; "",VLOOKUP(O356,'CLASSIFICAÇÃO - ÁREA DE ATUAÇÃO'!$A:$C,3,0), "")</f>
        <v>REDE COMPLEMENTAR</v>
      </c>
      <c r="O356" t="str">
        <f>'Lotações convertidas'!B358</f>
        <v>CENTRO DE TREIN. E REF. EM DOENÇAS INFECCIOSAS E PARASITÁRIAS ORESTES DINIZ</v>
      </c>
    </row>
    <row r="357" spans="1:15" x14ac:dyDescent="0.25">
      <c r="A357">
        <v>1275745</v>
      </c>
      <c r="B357" t="s">
        <v>1912</v>
      </c>
      <c r="C357" t="s">
        <v>1913</v>
      </c>
      <c r="D357" t="s">
        <v>362</v>
      </c>
      <c r="F357" t="s">
        <v>424</v>
      </c>
      <c r="G357" s="177">
        <v>44230</v>
      </c>
      <c r="H357" t="s">
        <v>395</v>
      </c>
      <c r="I357" t="s">
        <v>18168</v>
      </c>
      <c r="J357" t="s">
        <v>1914</v>
      </c>
      <c r="K357" t="s">
        <v>353</v>
      </c>
      <c r="L357" t="s">
        <v>427</v>
      </c>
      <c r="M357" s="29" t="str">
        <f>IF(O357 &lt;&gt; "", VLOOKUP(O357,'CLASSIFICAÇÃO - ÁREA DE ATUAÇÃO'!$A:$C,2,0),"")</f>
        <v>D</v>
      </c>
      <c r="N357" s="29" t="str">
        <f>IF(O357 &lt;&gt; "",VLOOKUP(O357,'CLASSIFICAÇÃO - ÁREA DE ATUAÇÃO'!$A:$C,3,0), "")</f>
        <v>REDE DE URGÊNCIA</v>
      </c>
      <c r="O357" t="str">
        <f>'Lotações convertidas'!B359</f>
        <v>SERVIÇO DE ATENDIMENTO MÓVEL DE URGÊNCIA E TRANSPORTE EM SAÚDE</v>
      </c>
    </row>
    <row r="358" spans="1:15" x14ac:dyDescent="0.25">
      <c r="A358">
        <v>1275788</v>
      </c>
      <c r="B358" t="s">
        <v>1915</v>
      </c>
      <c r="C358" t="s">
        <v>1916</v>
      </c>
      <c r="D358" t="s">
        <v>379</v>
      </c>
      <c r="E358" t="s">
        <v>885</v>
      </c>
      <c r="F358" t="s">
        <v>583</v>
      </c>
      <c r="G358" s="177">
        <v>44230</v>
      </c>
      <c r="H358" t="s">
        <v>1917</v>
      </c>
      <c r="I358" t="s">
        <v>18171</v>
      </c>
      <c r="J358" t="s">
        <v>1918</v>
      </c>
      <c r="K358" t="s">
        <v>353</v>
      </c>
      <c r="L358" t="s">
        <v>354</v>
      </c>
      <c r="M358" s="29" t="str">
        <f>IF(O358 &lt;&gt; "", VLOOKUP(O358,'CLASSIFICAÇÃO - ÁREA DE ATUAÇÃO'!$A:$C,2,0),"")</f>
        <v>A</v>
      </c>
      <c r="N358" s="29" t="str">
        <f>IF(O358 &lt;&gt; "",VLOOKUP(O358,'CLASSIFICAÇÃO - ÁREA DE ATUAÇÃO'!$A:$C,3,0), "")</f>
        <v>REDE COMPLEMENTAR</v>
      </c>
      <c r="O358" t="str">
        <f>'Lotações convertidas'!B360</f>
        <v>UNIDADE DE REFERENCIA SECUNDARIA PADRE EUSTAQUIO</v>
      </c>
    </row>
    <row r="359" spans="1:15" x14ac:dyDescent="0.25">
      <c r="A359">
        <v>1275834</v>
      </c>
      <c r="B359" t="s">
        <v>1919</v>
      </c>
      <c r="C359" t="s">
        <v>1920</v>
      </c>
      <c r="D359" t="s">
        <v>362</v>
      </c>
      <c r="F359" t="s">
        <v>583</v>
      </c>
      <c r="G359" s="177">
        <v>44230</v>
      </c>
      <c r="H359" t="s">
        <v>395</v>
      </c>
      <c r="I359" t="s">
        <v>18168</v>
      </c>
      <c r="J359" t="s">
        <v>1921</v>
      </c>
      <c r="K359" t="s">
        <v>353</v>
      </c>
      <c r="L359" t="s">
        <v>354</v>
      </c>
      <c r="M359" s="29" t="str">
        <f>IF(O359 &lt;&gt; "", VLOOKUP(O359,'CLASSIFICAÇÃO - ÁREA DE ATUAÇÃO'!$A:$C,2,0),"")</f>
        <v>A</v>
      </c>
      <c r="N359" s="29" t="str">
        <f>IF(O359 &lt;&gt; "",VLOOKUP(O359,'CLASSIFICAÇÃO - ÁREA DE ATUAÇÃO'!$A:$C,3,0), "")</f>
        <v>REDE COMPLEMENTAR</v>
      </c>
      <c r="O359" t="str">
        <f>'Lotações convertidas'!B361</f>
        <v>UNIDADE DE REFERENCIA SECUNDARIA PADRE EUSTAQUIO</v>
      </c>
    </row>
    <row r="360" spans="1:15" x14ac:dyDescent="0.25">
      <c r="A360">
        <v>1275907</v>
      </c>
      <c r="B360" t="s">
        <v>1922</v>
      </c>
      <c r="C360" t="s">
        <v>1923</v>
      </c>
      <c r="D360" t="s">
        <v>368</v>
      </c>
      <c r="E360" t="s">
        <v>369</v>
      </c>
      <c r="F360" t="s">
        <v>489</v>
      </c>
      <c r="G360" s="177">
        <v>44231</v>
      </c>
      <c r="H360" t="s">
        <v>384</v>
      </c>
      <c r="I360" t="s">
        <v>18168</v>
      </c>
      <c r="J360" t="s">
        <v>1924</v>
      </c>
      <c r="K360" t="s">
        <v>353</v>
      </c>
      <c r="L360" t="s">
        <v>397</v>
      </c>
      <c r="M360" s="29" t="str">
        <f>IF(O360 &lt;&gt; "", VLOOKUP(O360,'CLASSIFICAÇÃO - ÁREA DE ATUAÇÃO'!$A:$C,2,0),"")</f>
        <v>C</v>
      </c>
      <c r="N360" s="29" t="str">
        <f>IF(O360 &lt;&gt; "",VLOOKUP(O360,'CLASSIFICAÇÃO - ÁREA DE ATUAÇÃO'!$A:$C,3,0), "")</f>
        <v>ATENÇÃO PRIMÁRIA</v>
      </c>
      <c r="O360" t="str">
        <f>'Lotações convertidas'!B362</f>
        <v>CENTRO DE SAÚDE VILA LEONINA</v>
      </c>
    </row>
    <row r="361" spans="1:15" x14ac:dyDescent="0.25">
      <c r="A361">
        <v>1275923</v>
      </c>
      <c r="B361" t="s">
        <v>1925</v>
      </c>
      <c r="C361" t="s">
        <v>1926</v>
      </c>
      <c r="D361" t="s">
        <v>368</v>
      </c>
      <c r="E361" t="s">
        <v>369</v>
      </c>
      <c r="F361" t="s">
        <v>18620</v>
      </c>
      <c r="G361" s="177">
        <v>44232</v>
      </c>
      <c r="H361" t="s">
        <v>441</v>
      </c>
      <c r="I361" t="s">
        <v>18168</v>
      </c>
      <c r="J361" t="s">
        <v>1927</v>
      </c>
      <c r="K361" t="s">
        <v>353</v>
      </c>
      <c r="L361" t="s">
        <v>372</v>
      </c>
      <c r="M361" s="29" t="str">
        <f>IF(O361 &lt;&gt; "", VLOOKUP(O361,'CLASSIFICAÇÃO - ÁREA DE ATUAÇÃO'!$A:$C,2,0),"")</f>
        <v>D</v>
      </c>
      <c r="N361" s="29" t="str">
        <f>IF(O361 &lt;&gt; "",VLOOKUP(O361,'CLASSIFICAÇÃO - ÁREA DE ATUAÇÃO'!$A:$C,3,0), "")</f>
        <v>REDE DE URGÊNCIA</v>
      </c>
      <c r="O361" t="str">
        <f>'Lotações convertidas'!B363</f>
        <v>UNIDADE DE PRONTO ATENDIMENTO VENDA NOVA</v>
      </c>
    </row>
    <row r="362" spans="1:15" x14ac:dyDescent="0.25">
      <c r="A362" t="s">
        <v>1928</v>
      </c>
      <c r="B362" t="s">
        <v>1929</v>
      </c>
      <c r="C362" t="s">
        <v>1930</v>
      </c>
      <c r="D362" t="s">
        <v>349</v>
      </c>
      <c r="E362" t="s">
        <v>350</v>
      </c>
      <c r="F362" t="s">
        <v>18619</v>
      </c>
      <c r="G362" s="177">
        <v>44230</v>
      </c>
      <c r="H362" t="s">
        <v>395</v>
      </c>
      <c r="I362" t="s">
        <v>18169</v>
      </c>
      <c r="J362" t="s">
        <v>1931</v>
      </c>
      <c r="K362" t="s">
        <v>353</v>
      </c>
      <c r="L362" t="s">
        <v>361</v>
      </c>
      <c r="M362" s="29" t="str">
        <f>IF(O362 &lt;&gt; "", VLOOKUP(O362,'CLASSIFICAÇÃO - ÁREA DE ATUAÇÃO'!$A:$C,2,0),"")</f>
        <v>B</v>
      </c>
      <c r="N362" s="29" t="str">
        <f>IF(O362 &lt;&gt; "",VLOOKUP(O362,'CLASSIFICAÇÃO - ÁREA DE ATUAÇÃO'!$A:$C,3,0), "")</f>
        <v>REDE DE URGÊNCIA</v>
      </c>
      <c r="O362" t="str">
        <f>'Lotações convertidas'!B364</f>
        <v>CENTRO DE REFERENCIA EM SAUDE MENTAL PAMPULHA</v>
      </c>
    </row>
    <row r="363" spans="1:15" x14ac:dyDescent="0.25">
      <c r="A363">
        <v>1275974</v>
      </c>
      <c r="B363" t="s">
        <v>1932</v>
      </c>
      <c r="C363" t="s">
        <v>1933</v>
      </c>
      <c r="D363" t="s">
        <v>362</v>
      </c>
      <c r="F363" t="s">
        <v>438</v>
      </c>
      <c r="G363" s="177">
        <v>44230</v>
      </c>
      <c r="H363" t="s">
        <v>395</v>
      </c>
      <c r="I363" t="s">
        <v>18168</v>
      </c>
      <c r="J363" t="s">
        <v>1934</v>
      </c>
      <c r="K363" t="s">
        <v>353</v>
      </c>
      <c r="L363" t="s">
        <v>382</v>
      </c>
      <c r="M363" s="29" t="str">
        <f>IF(O363 &lt;&gt; "", VLOOKUP(O363,'CLASSIFICAÇÃO - ÁREA DE ATUAÇÃO'!$A:$C,2,0),"")</f>
        <v>C</v>
      </c>
      <c r="N363" s="29" t="str">
        <f>IF(O363 &lt;&gt; "",VLOOKUP(O363,'CLASSIFICAÇÃO - ÁREA DE ATUAÇÃO'!$A:$C,3,0), "")</f>
        <v>ATENÇÃO PRIMÁRIA</v>
      </c>
      <c r="O363" t="str">
        <f>'Lotações convertidas'!B365</f>
        <v>CENTRO DE SAÚDE GRANJA DE FREITAS</v>
      </c>
    </row>
    <row r="364" spans="1:15" x14ac:dyDescent="0.25">
      <c r="A364">
        <v>1275982</v>
      </c>
      <c r="B364" t="s">
        <v>1935</v>
      </c>
      <c r="C364" t="s">
        <v>1936</v>
      </c>
      <c r="D364" t="s">
        <v>349</v>
      </c>
      <c r="E364" t="s">
        <v>473</v>
      </c>
      <c r="F364" t="s">
        <v>1937</v>
      </c>
      <c r="G364" s="177">
        <v>44230</v>
      </c>
      <c r="H364" t="s">
        <v>395</v>
      </c>
      <c r="I364" t="s">
        <v>18173</v>
      </c>
      <c r="J364" t="s">
        <v>1938</v>
      </c>
      <c r="K364" t="s">
        <v>353</v>
      </c>
      <c r="L364" t="s">
        <v>374</v>
      </c>
      <c r="M364" s="29" t="str">
        <f>IF(O364 &lt;&gt; "", VLOOKUP(O364,'CLASSIFICAÇÃO - ÁREA DE ATUAÇÃO'!$A:$C,2,0),"")</f>
        <v>C</v>
      </c>
      <c r="N364" s="29" t="str">
        <f>IF(O364 &lt;&gt; "",VLOOKUP(O364,'CLASSIFICAÇÃO - ÁREA DE ATUAÇÃO'!$A:$C,3,0), "")</f>
        <v>ATENÇÃO PRIMÁRIA</v>
      </c>
      <c r="O364" t="str">
        <f>'Lotações convertidas'!B366</f>
        <v>CENTRO DE SAÚDE OLAVO ALBINO CORREIA</v>
      </c>
    </row>
    <row r="365" spans="1:15" x14ac:dyDescent="0.25">
      <c r="A365">
        <v>1276229</v>
      </c>
      <c r="B365" t="s">
        <v>1939</v>
      </c>
      <c r="C365" t="s">
        <v>1940</v>
      </c>
      <c r="D365" t="s">
        <v>349</v>
      </c>
      <c r="E365" t="s">
        <v>350</v>
      </c>
      <c r="F365" t="s">
        <v>569</v>
      </c>
      <c r="G365" s="177">
        <v>44231</v>
      </c>
      <c r="H365" t="s">
        <v>395</v>
      </c>
      <c r="I365" t="s">
        <v>18169</v>
      </c>
      <c r="J365" t="s">
        <v>1941</v>
      </c>
      <c r="K365" t="s">
        <v>353</v>
      </c>
      <c r="L365" t="s">
        <v>406</v>
      </c>
      <c r="M365" s="29" t="str">
        <f>IF(O365 &lt;&gt; "", VLOOKUP(O365,'CLASSIFICAÇÃO - ÁREA DE ATUAÇÃO'!$A:$C,2,0),"")</f>
        <v>C</v>
      </c>
      <c r="N365" s="29" t="str">
        <f>IF(O365 &lt;&gt; "",VLOOKUP(O365,'CLASSIFICAÇÃO - ÁREA DE ATUAÇÃO'!$A:$C,3,0), "")</f>
        <v>ATENÇÃO PRIMÁRIA</v>
      </c>
      <c r="O365" t="str">
        <f>'Lotações convertidas'!B367</f>
        <v>CENTRO DE SAÚDE URUCUIA</v>
      </c>
    </row>
    <row r="366" spans="1:15" x14ac:dyDescent="0.25">
      <c r="A366">
        <v>1276253</v>
      </c>
      <c r="B366" t="s">
        <v>1942</v>
      </c>
      <c r="C366" t="s">
        <v>1943</v>
      </c>
      <c r="D366" t="s">
        <v>368</v>
      </c>
      <c r="E366" t="s">
        <v>369</v>
      </c>
      <c r="F366" t="s">
        <v>686</v>
      </c>
      <c r="G366" s="177">
        <v>44224</v>
      </c>
      <c r="H366" t="s">
        <v>364</v>
      </c>
      <c r="I366" t="s">
        <v>18168</v>
      </c>
      <c r="J366" t="s">
        <v>1944</v>
      </c>
      <c r="K366" t="s">
        <v>353</v>
      </c>
      <c r="L366" t="s">
        <v>397</v>
      </c>
      <c r="M366" s="29" t="str">
        <f>IF(O366 &lt;&gt; "", VLOOKUP(O366,'CLASSIFICAÇÃO - ÁREA DE ATUAÇÃO'!$A:$C,2,0),"")</f>
        <v>C</v>
      </c>
      <c r="N366" s="29" t="str">
        <f>IF(O366 &lt;&gt; "",VLOOKUP(O366,'CLASSIFICAÇÃO - ÁREA DE ATUAÇÃO'!$A:$C,3,0), "")</f>
        <v>ATENÇÃO PRIMÁRIA</v>
      </c>
      <c r="O366" t="str">
        <f>'Lotações convertidas'!B368</f>
        <v>CENTRO DE SAÚDE CÍCERO ILDEFONSO</v>
      </c>
    </row>
    <row r="367" spans="1:15" x14ac:dyDescent="0.25">
      <c r="A367">
        <v>1276261</v>
      </c>
      <c r="B367" t="s">
        <v>1945</v>
      </c>
      <c r="C367" t="s">
        <v>1946</v>
      </c>
      <c r="D367" t="s">
        <v>379</v>
      </c>
      <c r="F367" t="s">
        <v>424</v>
      </c>
      <c r="G367" s="177">
        <v>44230</v>
      </c>
      <c r="H367" t="s">
        <v>466</v>
      </c>
      <c r="I367" t="s">
        <v>18171</v>
      </c>
      <c r="J367" t="s">
        <v>1947</v>
      </c>
      <c r="K367" t="s">
        <v>353</v>
      </c>
      <c r="L367" t="s">
        <v>427</v>
      </c>
      <c r="M367" s="29" t="str">
        <f>IF(O367 &lt;&gt; "", VLOOKUP(O367,'CLASSIFICAÇÃO - ÁREA DE ATUAÇÃO'!$A:$C,2,0),"")</f>
        <v>D</v>
      </c>
      <c r="N367" s="29" t="str">
        <f>IF(O367 &lt;&gt; "",VLOOKUP(O367,'CLASSIFICAÇÃO - ÁREA DE ATUAÇÃO'!$A:$C,3,0), "")</f>
        <v>REDE DE URGÊNCIA</v>
      </c>
      <c r="O367" t="str">
        <f>'Lotações convertidas'!B369</f>
        <v>SERVIÇO DE ATENDIMENTO MÓVEL DE URGÊNCIA E TRANSPORTE EM SAÚDE</v>
      </c>
    </row>
    <row r="368" spans="1:15" x14ac:dyDescent="0.25">
      <c r="A368">
        <v>1276318</v>
      </c>
      <c r="B368" t="s">
        <v>1948</v>
      </c>
      <c r="C368" t="s">
        <v>1949</v>
      </c>
      <c r="D368" t="s">
        <v>368</v>
      </c>
      <c r="E368" t="s">
        <v>369</v>
      </c>
      <c r="F368" t="s">
        <v>404</v>
      </c>
      <c r="G368" s="177">
        <v>44232</v>
      </c>
      <c r="H368" t="s">
        <v>417</v>
      </c>
      <c r="I368" t="s">
        <v>18168</v>
      </c>
      <c r="J368" t="s">
        <v>1950</v>
      </c>
      <c r="K368" t="s">
        <v>353</v>
      </c>
      <c r="L368" t="s">
        <v>406</v>
      </c>
      <c r="M368" s="29" t="str">
        <f>IF(O368 &lt;&gt; "", VLOOKUP(O368,'CLASSIFICAÇÃO - ÁREA DE ATUAÇÃO'!$A:$C,2,0),"")</f>
        <v>D</v>
      </c>
      <c r="N368" s="29" t="str">
        <f>IF(O368 &lt;&gt; "",VLOOKUP(O368,'CLASSIFICAÇÃO - ÁREA DE ATUAÇÃO'!$A:$C,3,0), "")</f>
        <v>ATENÇÃO PRIMÁRIA</v>
      </c>
      <c r="O368" t="str">
        <f>'Lotações convertidas'!B370</f>
        <v>CENTRO DE SAÚDE REGINA</v>
      </c>
    </row>
    <row r="369" spans="1:15" x14ac:dyDescent="0.25">
      <c r="A369">
        <v>1276334</v>
      </c>
      <c r="B369" t="s">
        <v>1951</v>
      </c>
      <c r="C369" t="s">
        <v>1952</v>
      </c>
      <c r="D369" t="s">
        <v>362</v>
      </c>
      <c r="F369" t="s">
        <v>18611</v>
      </c>
      <c r="G369" s="177">
        <v>44232</v>
      </c>
      <c r="H369" t="s">
        <v>466</v>
      </c>
      <c r="I369" t="s">
        <v>18168</v>
      </c>
      <c r="J369" t="s">
        <v>1953</v>
      </c>
      <c r="K369" t="s">
        <v>353</v>
      </c>
      <c r="L369" t="s">
        <v>397</v>
      </c>
      <c r="M369" s="29" t="str">
        <f>IF(O369 &lt;&gt; "", VLOOKUP(O369,'CLASSIFICAÇÃO - ÁREA DE ATUAÇÃO'!$A:$C,2,0),"")</f>
        <v>C</v>
      </c>
      <c r="N369" s="29" t="str">
        <f>IF(O369 &lt;&gt; "",VLOOKUP(O369,'CLASSIFICAÇÃO - ÁREA DE ATUAÇÃO'!$A:$C,3,0), "")</f>
        <v>REDE DE URGÊNCIA</v>
      </c>
      <c r="O369" t="str">
        <f>'Lotações convertidas'!B371</f>
        <v>UNIDADE DE PRONTO ATENDIMENTO OESTE</v>
      </c>
    </row>
    <row r="370" spans="1:15" x14ac:dyDescent="0.25">
      <c r="A370">
        <v>1276350</v>
      </c>
      <c r="B370" t="s">
        <v>1954</v>
      </c>
      <c r="C370" t="s">
        <v>1955</v>
      </c>
      <c r="D370" t="s">
        <v>368</v>
      </c>
      <c r="E370" t="s">
        <v>369</v>
      </c>
      <c r="F370" t="s">
        <v>358</v>
      </c>
      <c r="G370" s="177">
        <v>44232</v>
      </c>
      <c r="H370" t="s">
        <v>508</v>
      </c>
      <c r="I370" t="s">
        <v>18168</v>
      </c>
      <c r="J370" t="s">
        <v>1956</v>
      </c>
      <c r="K370" t="s">
        <v>353</v>
      </c>
      <c r="L370" t="s">
        <v>361</v>
      </c>
      <c r="M370" s="29" t="str">
        <f>IF(O370 &lt;&gt; "", VLOOKUP(O370,'CLASSIFICAÇÃO - ÁREA DE ATUAÇÃO'!$A:$C,2,0),"")</f>
        <v>B</v>
      </c>
      <c r="N370" s="29" t="str">
        <f>IF(O370 &lt;&gt; "",VLOOKUP(O370,'CLASSIFICAÇÃO - ÁREA DE ATUAÇÃO'!$A:$C,3,0), "")</f>
        <v>ATENÇÃO PRIMÁRIA</v>
      </c>
      <c r="O370" t="str">
        <f>'Lotações convertidas'!B372</f>
        <v>CENTRO DE SAÚDE SANTA ROSA</v>
      </c>
    </row>
    <row r="371" spans="1:15" x14ac:dyDescent="0.25">
      <c r="A371">
        <v>1276385</v>
      </c>
      <c r="B371" t="s">
        <v>1957</v>
      </c>
      <c r="C371" t="s">
        <v>1958</v>
      </c>
      <c r="D371" t="s">
        <v>368</v>
      </c>
      <c r="E371" t="s">
        <v>369</v>
      </c>
      <c r="F371" t="s">
        <v>18617</v>
      </c>
      <c r="G371" s="177">
        <v>44233</v>
      </c>
      <c r="H371" t="s">
        <v>425</v>
      </c>
      <c r="I371" t="s">
        <v>18168</v>
      </c>
      <c r="J371" t="s">
        <v>1959</v>
      </c>
      <c r="K371" t="s">
        <v>353</v>
      </c>
      <c r="L371" t="s">
        <v>406</v>
      </c>
      <c r="M371" s="29" t="str">
        <f>IF(O371 &lt;&gt; "", VLOOKUP(O371,'CLASSIFICAÇÃO - ÁREA DE ATUAÇÃO'!$A:$C,2,0),"")</f>
        <v>D</v>
      </c>
      <c r="N371" s="29" t="str">
        <f>IF(O371 &lt;&gt; "",VLOOKUP(O371,'CLASSIFICAÇÃO - ÁREA DE ATUAÇÃO'!$A:$C,3,0), "")</f>
        <v>REDE DE URGÊNCIA</v>
      </c>
      <c r="O371" t="str">
        <f>'Lotações convertidas'!B373</f>
        <v>UNIDADE DE PRONTO ATENDIMENTO BARREIRO</v>
      </c>
    </row>
    <row r="372" spans="1:15" x14ac:dyDescent="0.25">
      <c r="A372" t="s">
        <v>1960</v>
      </c>
      <c r="B372" t="s">
        <v>1961</v>
      </c>
      <c r="C372" t="s">
        <v>1962</v>
      </c>
      <c r="D372" t="s">
        <v>429</v>
      </c>
      <c r="E372" t="s">
        <v>451</v>
      </c>
      <c r="F372" t="s">
        <v>18621</v>
      </c>
      <c r="G372" s="177">
        <v>44235</v>
      </c>
      <c r="H372" t="s">
        <v>508</v>
      </c>
      <c r="I372" t="s">
        <v>18168</v>
      </c>
      <c r="J372" t="s">
        <v>1963</v>
      </c>
      <c r="K372" t="s">
        <v>353</v>
      </c>
      <c r="L372" t="s">
        <v>397</v>
      </c>
      <c r="M372" s="29" t="str">
        <f>IF(O372 &lt;&gt; "", VLOOKUP(O372,'CLASSIFICAÇÃO - ÁREA DE ATUAÇÃO'!$A:$C,2,0),"")</f>
        <v>A</v>
      </c>
      <c r="N372" s="29" t="str">
        <f>IF(O372 &lt;&gt; "",VLOOKUP(O372,'CLASSIFICAÇÃO - ÁREA DE ATUAÇÃO'!$A:$C,3,0), "")</f>
        <v>REDE DE URGÊNCIA</v>
      </c>
      <c r="O372" t="str">
        <f>'Lotações convertidas'!B374</f>
        <v>CENTRO DE REFERENCIA EM SAUDE MENTAL OESTE</v>
      </c>
    </row>
    <row r="373" spans="1:15" x14ac:dyDescent="0.25">
      <c r="A373">
        <v>1276520</v>
      </c>
      <c r="B373" t="s">
        <v>1964</v>
      </c>
      <c r="C373" t="s">
        <v>1965</v>
      </c>
      <c r="D373" t="s">
        <v>368</v>
      </c>
      <c r="E373" t="s">
        <v>369</v>
      </c>
      <c r="F373" t="s">
        <v>18643</v>
      </c>
      <c r="G373" s="177">
        <v>44235</v>
      </c>
      <c r="H373" t="s">
        <v>384</v>
      </c>
      <c r="I373" t="s">
        <v>18168</v>
      </c>
      <c r="J373" t="s">
        <v>1967</v>
      </c>
      <c r="K373" t="s">
        <v>353</v>
      </c>
      <c r="L373" t="s">
        <v>411</v>
      </c>
      <c r="M373" s="29" t="str">
        <f>IF(O373 &lt;&gt; "", VLOOKUP(O373,'CLASSIFICAÇÃO - ÁREA DE ATUAÇÃO'!$A:$C,2,0),"")</f>
        <v>A</v>
      </c>
      <c r="N373" s="29" t="str">
        <f>IF(O373 &lt;&gt; "",VLOOKUP(O373,'CLASSIFICAÇÃO - ÁREA DE ATUAÇÃO'!$A:$C,3,0), "")</f>
        <v>REDE COMPLEMENTAR</v>
      </c>
      <c r="O373" t="str">
        <f>'Lotações convertidas'!B375</f>
        <v>CENTRO DE REFERENCIA EM REABILITACAO CENTRO-SUL</v>
      </c>
    </row>
    <row r="374" spans="1:15" x14ac:dyDescent="0.25">
      <c r="A374">
        <v>1276547</v>
      </c>
      <c r="B374" t="s">
        <v>1968</v>
      </c>
      <c r="C374" t="s">
        <v>1969</v>
      </c>
      <c r="D374" t="s">
        <v>429</v>
      </c>
      <c r="E374" t="s">
        <v>451</v>
      </c>
      <c r="F374" t="s">
        <v>587</v>
      </c>
      <c r="G374" s="177">
        <v>44235</v>
      </c>
      <c r="H374" t="s">
        <v>508</v>
      </c>
      <c r="I374" t="s">
        <v>18168</v>
      </c>
      <c r="J374" t="s">
        <v>1970</v>
      </c>
      <c r="K374" t="s">
        <v>353</v>
      </c>
      <c r="L374" t="s">
        <v>382</v>
      </c>
      <c r="M374" s="29" t="str">
        <f>IF(O374 &lt;&gt; "", VLOOKUP(O374,'CLASSIFICAÇÃO - ÁREA DE ATUAÇÃO'!$A:$C,2,0),"")</f>
        <v>B</v>
      </c>
      <c r="N374" s="29" t="str">
        <f>IF(O374 &lt;&gt; "",VLOOKUP(O374,'CLASSIFICAÇÃO - ÁREA DE ATUAÇÃO'!$A:$C,3,0), "")</f>
        <v>REDE COMPLEMENTAR</v>
      </c>
      <c r="O374" t="str">
        <f>'Lotações convertidas'!B376</f>
        <v>UNIDADE DE REFERENCIA SECUNDARIA SAUDADE</v>
      </c>
    </row>
    <row r="375" spans="1:15" x14ac:dyDescent="0.25">
      <c r="A375">
        <v>1276555</v>
      </c>
      <c r="B375" t="s">
        <v>1971</v>
      </c>
      <c r="C375" t="s">
        <v>1972</v>
      </c>
      <c r="D375" t="s">
        <v>429</v>
      </c>
      <c r="E375" t="s">
        <v>451</v>
      </c>
      <c r="F375" t="s">
        <v>18640</v>
      </c>
      <c r="G375" s="177">
        <v>44235</v>
      </c>
      <c r="H375" t="s">
        <v>508</v>
      </c>
      <c r="I375" t="s">
        <v>18168</v>
      </c>
      <c r="J375" t="s">
        <v>1973</v>
      </c>
      <c r="K375" t="s">
        <v>353</v>
      </c>
      <c r="L375" t="s">
        <v>411</v>
      </c>
      <c r="M375" s="29" t="str">
        <f>IF(O375 &lt;&gt; "", VLOOKUP(O375,'CLASSIFICAÇÃO - ÁREA DE ATUAÇÃO'!$A:$C,2,0),"")</f>
        <v>B</v>
      </c>
      <c r="N375" s="29" t="str">
        <f>IF(O375 &lt;&gt; "",VLOOKUP(O375,'CLASSIFICAÇÃO - ÁREA DE ATUAÇÃO'!$A:$C,3,0), "")</f>
        <v>REDE COMPLEMENTAR</v>
      </c>
      <c r="O375" t="str">
        <f>'Lotações convertidas'!B377</f>
        <v>CENTRAL DE ESTERILIZACAO CENTRO-SUL</v>
      </c>
    </row>
    <row r="376" spans="1:15" x14ac:dyDescent="0.25">
      <c r="A376">
        <v>1276571</v>
      </c>
      <c r="B376" t="s">
        <v>1974</v>
      </c>
      <c r="C376" t="s">
        <v>1975</v>
      </c>
      <c r="D376" t="s">
        <v>368</v>
      </c>
      <c r="E376" t="s">
        <v>524</v>
      </c>
      <c r="F376" t="s">
        <v>1976</v>
      </c>
      <c r="G376" s="177">
        <v>44235</v>
      </c>
      <c r="H376" t="s">
        <v>1813</v>
      </c>
      <c r="I376" t="s">
        <v>18179</v>
      </c>
      <c r="J376" t="s">
        <v>1977</v>
      </c>
      <c r="K376" t="s">
        <v>353</v>
      </c>
      <c r="L376" t="s">
        <v>354</v>
      </c>
      <c r="M376" s="29" t="str">
        <f>IF(O376 &lt;&gt; "", VLOOKUP(O376,'CLASSIFICAÇÃO - ÁREA DE ATUAÇÃO'!$A:$C,2,0),"")</f>
        <v>A</v>
      </c>
      <c r="N376" s="29" t="str">
        <f>IF(O376 &lt;&gt; "",VLOOKUP(O376,'CLASSIFICAÇÃO - ÁREA DE ATUAÇÃO'!$A:$C,3,0), "")</f>
        <v>REDE COMPLEMENTAR</v>
      </c>
      <c r="O376" t="str">
        <f>'Lotações convertidas'!B378</f>
        <v>LABORATORIO REGIONAL NOROESTE</v>
      </c>
    </row>
    <row r="377" spans="1:15" x14ac:dyDescent="0.25">
      <c r="A377">
        <v>1276598</v>
      </c>
      <c r="B377" t="s">
        <v>1978</v>
      </c>
      <c r="C377" t="s">
        <v>1979</v>
      </c>
      <c r="D377" t="s">
        <v>368</v>
      </c>
      <c r="E377" t="s">
        <v>369</v>
      </c>
      <c r="F377" t="s">
        <v>18644</v>
      </c>
      <c r="G377" s="177">
        <v>44235</v>
      </c>
      <c r="H377" t="s">
        <v>384</v>
      </c>
      <c r="I377" t="s">
        <v>18168</v>
      </c>
      <c r="J377" t="s">
        <v>1980</v>
      </c>
      <c r="K377" t="s">
        <v>353</v>
      </c>
      <c r="L377" t="s">
        <v>411</v>
      </c>
      <c r="M377" s="29" t="str">
        <f>IF(O377 &lt;&gt; "", VLOOKUP(O377,'CLASSIFICAÇÃO - ÁREA DE ATUAÇÃO'!$A:$C,2,0),"")</f>
        <v>C</v>
      </c>
      <c r="N377" s="29" t="str">
        <f>IF(O377 &lt;&gt; "",VLOOKUP(O377,'CLASSIFICAÇÃO - ÁREA DE ATUAÇÃO'!$A:$C,3,0), "")</f>
        <v>ATENÇÃO PRIMÁRIA</v>
      </c>
      <c r="O377" t="str">
        <f>'Lotações convertidas'!B379</f>
        <v>CENTRO DE SAÚDE SÃO MIGUEL ARCANJO</v>
      </c>
    </row>
    <row r="378" spans="1:15" x14ac:dyDescent="0.25">
      <c r="A378">
        <v>1276679</v>
      </c>
      <c r="B378" t="s">
        <v>1981</v>
      </c>
      <c r="C378" t="s">
        <v>1982</v>
      </c>
      <c r="D378" t="s">
        <v>368</v>
      </c>
      <c r="E378" t="s">
        <v>369</v>
      </c>
      <c r="F378" t="s">
        <v>1591</v>
      </c>
      <c r="G378" s="177">
        <v>44236</v>
      </c>
      <c r="H378" t="s">
        <v>417</v>
      </c>
      <c r="I378" t="s">
        <v>18168</v>
      </c>
      <c r="J378" t="s">
        <v>1983</v>
      </c>
      <c r="K378" t="s">
        <v>353</v>
      </c>
      <c r="L378" t="s">
        <v>374</v>
      </c>
      <c r="M378" s="29" t="str">
        <f>IF(O378 &lt;&gt; "", VLOOKUP(O378,'CLASSIFICAÇÃO - ÁREA DE ATUAÇÃO'!$A:$C,2,0),"")</f>
        <v>D</v>
      </c>
      <c r="N378" s="29" t="str">
        <f>IF(O378 &lt;&gt; "",VLOOKUP(O378,'CLASSIFICAÇÃO - ÁREA DE ATUAÇÃO'!$A:$C,3,0), "")</f>
        <v>ATENÇÃO PRIMÁRIA</v>
      </c>
      <c r="O378" t="str">
        <f>'Lotações convertidas'!B380</f>
        <v>CENTRO DE SAÚDE CONJUNTO PAULO VI</v>
      </c>
    </row>
    <row r="379" spans="1:15" x14ac:dyDescent="0.25">
      <c r="A379">
        <v>1276709</v>
      </c>
      <c r="B379" t="s">
        <v>1984</v>
      </c>
      <c r="C379" t="s">
        <v>1985</v>
      </c>
      <c r="D379" t="s">
        <v>368</v>
      </c>
      <c r="E379" t="s">
        <v>369</v>
      </c>
      <c r="F379" t="s">
        <v>465</v>
      </c>
      <c r="G379" s="177">
        <v>44235</v>
      </c>
      <c r="H379" t="s">
        <v>425</v>
      </c>
      <c r="I379" t="s">
        <v>18168</v>
      </c>
      <c r="J379" t="s">
        <v>1986</v>
      </c>
      <c r="K379" t="s">
        <v>353</v>
      </c>
      <c r="L379" t="s">
        <v>361</v>
      </c>
      <c r="M379" s="29" t="str">
        <f>IF(O379 &lt;&gt; "", VLOOKUP(O379,'CLASSIFICAÇÃO - ÁREA DE ATUAÇÃO'!$A:$C,2,0),"")</f>
        <v>C</v>
      </c>
      <c r="N379" s="29" t="str">
        <f>IF(O379 &lt;&gt; "",VLOOKUP(O379,'CLASSIFICAÇÃO - ÁREA DE ATUAÇÃO'!$A:$C,3,0), "")</f>
        <v>REDE DE URGÊNCIA</v>
      </c>
      <c r="O379" t="str">
        <f>'Lotações convertidas'!B381</f>
        <v>CENTRO DE REFERÊNCIA EM SAÚDE MENTAL - ÁLCOOL E DROGAS PAMPULHA/NOROESTE</v>
      </c>
    </row>
    <row r="380" spans="1:15" x14ac:dyDescent="0.25">
      <c r="A380">
        <v>1276717</v>
      </c>
      <c r="B380" t="s">
        <v>1987</v>
      </c>
      <c r="C380" t="s">
        <v>1988</v>
      </c>
      <c r="D380" t="s">
        <v>368</v>
      </c>
      <c r="E380" t="s">
        <v>369</v>
      </c>
      <c r="F380" t="s">
        <v>589</v>
      </c>
      <c r="G380" s="177">
        <v>44235</v>
      </c>
      <c r="H380" t="s">
        <v>417</v>
      </c>
      <c r="I380" t="s">
        <v>18168</v>
      </c>
      <c r="J380" t="s">
        <v>1989</v>
      </c>
      <c r="K380" t="s">
        <v>353</v>
      </c>
      <c r="L380" t="s">
        <v>397</v>
      </c>
      <c r="M380" s="29" t="str">
        <f>IF(O380 &lt;&gt; "", VLOOKUP(O380,'CLASSIFICAÇÃO - ÁREA DE ATUAÇÃO'!$A:$C,2,0),"")</f>
        <v>A</v>
      </c>
      <c r="N380" s="29" t="str">
        <f>IF(O380 &lt;&gt; "",VLOOKUP(O380,'CLASSIFICAÇÃO - ÁREA DE ATUAÇÃO'!$A:$C,3,0), "")</f>
        <v>REDE COMPLEMENTAR</v>
      </c>
      <c r="O380" t="str">
        <f>'Lotações convertidas'!B382</f>
        <v>UNIDADE DE REFERENCIA SECUNDARIA CAMPOS SALES</v>
      </c>
    </row>
    <row r="381" spans="1:15" x14ac:dyDescent="0.25">
      <c r="A381">
        <v>1276725</v>
      </c>
      <c r="B381" t="s">
        <v>1990</v>
      </c>
      <c r="C381" t="s">
        <v>1991</v>
      </c>
      <c r="D381" t="s">
        <v>379</v>
      </c>
      <c r="F381" t="s">
        <v>424</v>
      </c>
      <c r="G381" s="177">
        <v>44234</v>
      </c>
      <c r="H381" t="s">
        <v>466</v>
      </c>
      <c r="I381" t="s">
        <v>18171</v>
      </c>
      <c r="J381" t="s">
        <v>1992</v>
      </c>
      <c r="K381" t="s">
        <v>353</v>
      </c>
      <c r="L381" t="s">
        <v>427</v>
      </c>
      <c r="M381" s="29" t="str">
        <f>IF(O381 &lt;&gt; "", VLOOKUP(O381,'CLASSIFICAÇÃO - ÁREA DE ATUAÇÃO'!$A:$C,2,0),"")</f>
        <v>D</v>
      </c>
      <c r="N381" s="29" t="str">
        <f>IF(O381 &lt;&gt; "",VLOOKUP(O381,'CLASSIFICAÇÃO - ÁREA DE ATUAÇÃO'!$A:$C,3,0), "")</f>
        <v>REDE DE URGÊNCIA</v>
      </c>
      <c r="O381" t="str">
        <f>'Lotações convertidas'!B383</f>
        <v>SERVIÇO DE ATENDIMENTO MÓVEL DE URGÊNCIA E TRANSPORTE EM SAÚDE</v>
      </c>
    </row>
    <row r="382" spans="1:15" x14ac:dyDescent="0.25">
      <c r="A382" t="s">
        <v>1993</v>
      </c>
      <c r="B382" t="s">
        <v>1994</v>
      </c>
      <c r="C382" t="s">
        <v>1995</v>
      </c>
      <c r="D382" t="s">
        <v>368</v>
      </c>
      <c r="E382" t="s">
        <v>369</v>
      </c>
      <c r="F382" t="s">
        <v>424</v>
      </c>
      <c r="G382" s="177">
        <v>44235</v>
      </c>
      <c r="H382" t="s">
        <v>441</v>
      </c>
      <c r="I382" t="s">
        <v>18168</v>
      </c>
      <c r="J382" t="s">
        <v>1996</v>
      </c>
      <c r="K382" t="s">
        <v>353</v>
      </c>
      <c r="L382" t="s">
        <v>427</v>
      </c>
      <c r="M382" s="29" t="str">
        <f>IF(O382 &lt;&gt; "", VLOOKUP(O382,'CLASSIFICAÇÃO - ÁREA DE ATUAÇÃO'!$A:$C,2,0),"")</f>
        <v>D</v>
      </c>
      <c r="N382" s="29" t="str">
        <f>IF(O382 &lt;&gt; "",VLOOKUP(O382,'CLASSIFICAÇÃO - ÁREA DE ATUAÇÃO'!$A:$C,3,0), "")</f>
        <v>REDE DE URGÊNCIA</v>
      </c>
      <c r="O382" t="str">
        <f>'Lotações convertidas'!B384</f>
        <v>SERVIÇO DE ATENDIMENTO MÓVEL DE URGÊNCIA E TRANSPORTE EM SAÚDE</v>
      </c>
    </row>
    <row r="383" spans="1:15" x14ac:dyDescent="0.25">
      <c r="A383">
        <v>1276830</v>
      </c>
      <c r="B383" t="s">
        <v>1998</v>
      </c>
      <c r="C383" t="s">
        <v>1999</v>
      </c>
      <c r="D383" t="s">
        <v>368</v>
      </c>
      <c r="E383" t="s">
        <v>369</v>
      </c>
      <c r="F383" t="s">
        <v>18620</v>
      </c>
      <c r="G383" s="177">
        <v>44238</v>
      </c>
      <c r="H383" t="s">
        <v>425</v>
      </c>
      <c r="I383" t="s">
        <v>18168</v>
      </c>
      <c r="J383" t="s">
        <v>2000</v>
      </c>
      <c r="K383" t="s">
        <v>353</v>
      </c>
      <c r="L383" t="s">
        <v>372</v>
      </c>
      <c r="M383" s="29" t="str">
        <f>IF(O383 &lt;&gt; "", VLOOKUP(O383,'CLASSIFICAÇÃO - ÁREA DE ATUAÇÃO'!$A:$C,2,0),"")</f>
        <v>D</v>
      </c>
      <c r="N383" s="29" t="str">
        <f>IF(O383 &lt;&gt; "",VLOOKUP(O383,'CLASSIFICAÇÃO - ÁREA DE ATUAÇÃO'!$A:$C,3,0), "")</f>
        <v>REDE DE URGÊNCIA</v>
      </c>
      <c r="O383" t="str">
        <f>'Lotações convertidas'!B385</f>
        <v>UNIDADE DE PRONTO ATENDIMENTO VENDA NOVA</v>
      </c>
    </row>
    <row r="384" spans="1:15" x14ac:dyDescent="0.25">
      <c r="A384">
        <v>1276873</v>
      </c>
      <c r="B384" t="s">
        <v>2001</v>
      </c>
      <c r="C384" t="s">
        <v>2002</v>
      </c>
      <c r="D384" t="s">
        <v>368</v>
      </c>
      <c r="E384" t="s">
        <v>369</v>
      </c>
      <c r="F384" t="s">
        <v>424</v>
      </c>
      <c r="G384" s="177">
        <v>44236</v>
      </c>
      <c r="H384" t="s">
        <v>425</v>
      </c>
      <c r="I384" t="s">
        <v>18168</v>
      </c>
      <c r="J384" t="s">
        <v>2003</v>
      </c>
      <c r="K384" t="s">
        <v>353</v>
      </c>
      <c r="L384" t="s">
        <v>427</v>
      </c>
      <c r="M384" s="29" t="str">
        <f>IF(O384 &lt;&gt; "", VLOOKUP(O384,'CLASSIFICAÇÃO - ÁREA DE ATUAÇÃO'!$A:$C,2,0),"")</f>
        <v>D</v>
      </c>
      <c r="N384" s="29" t="str">
        <f>IF(O384 &lt;&gt; "",VLOOKUP(O384,'CLASSIFICAÇÃO - ÁREA DE ATUAÇÃO'!$A:$C,3,0), "")</f>
        <v>REDE DE URGÊNCIA</v>
      </c>
      <c r="O384" t="str">
        <f>'Lotações convertidas'!B386</f>
        <v>SERVIÇO DE ATENDIMENTO MÓVEL DE URGÊNCIA E TRANSPORTE EM SAÚDE</v>
      </c>
    </row>
    <row r="385" spans="1:15" x14ac:dyDescent="0.25">
      <c r="A385">
        <v>1276881</v>
      </c>
      <c r="B385" t="s">
        <v>2004</v>
      </c>
      <c r="C385" t="s">
        <v>2005</v>
      </c>
      <c r="D385" t="s">
        <v>368</v>
      </c>
      <c r="E385" t="s">
        <v>369</v>
      </c>
      <c r="F385" t="s">
        <v>589</v>
      </c>
      <c r="G385" s="177">
        <v>44238</v>
      </c>
      <c r="H385" t="s">
        <v>417</v>
      </c>
      <c r="I385" t="s">
        <v>18168</v>
      </c>
      <c r="J385" t="s">
        <v>2006</v>
      </c>
      <c r="K385" t="s">
        <v>353</v>
      </c>
      <c r="L385" t="s">
        <v>397</v>
      </c>
      <c r="M385" s="29" t="str">
        <f>IF(O385 &lt;&gt; "", VLOOKUP(O385,'CLASSIFICAÇÃO - ÁREA DE ATUAÇÃO'!$A:$C,2,0),"")</f>
        <v>A</v>
      </c>
      <c r="N385" s="29" t="str">
        <f>IF(O385 &lt;&gt; "",VLOOKUP(O385,'CLASSIFICAÇÃO - ÁREA DE ATUAÇÃO'!$A:$C,3,0), "")</f>
        <v>REDE COMPLEMENTAR</v>
      </c>
      <c r="O385" t="str">
        <f>'Lotações convertidas'!B387</f>
        <v>UNIDADE DE REFERENCIA SECUNDARIA CAMPOS SALES</v>
      </c>
    </row>
    <row r="386" spans="1:15" x14ac:dyDescent="0.25">
      <c r="A386">
        <v>1276946</v>
      </c>
      <c r="B386" t="s">
        <v>2007</v>
      </c>
      <c r="C386" t="s">
        <v>2008</v>
      </c>
      <c r="D386" t="s">
        <v>368</v>
      </c>
      <c r="E386" t="s">
        <v>369</v>
      </c>
      <c r="F386" t="s">
        <v>569</v>
      </c>
      <c r="G386" s="177">
        <v>44237</v>
      </c>
      <c r="H386" t="s">
        <v>384</v>
      </c>
      <c r="I386" t="s">
        <v>18168</v>
      </c>
      <c r="J386" t="s">
        <v>2009</v>
      </c>
      <c r="K386" t="s">
        <v>353</v>
      </c>
      <c r="L386" t="s">
        <v>406</v>
      </c>
      <c r="M386" s="29" t="str">
        <f>IF(O386 &lt;&gt; "", VLOOKUP(O386,'CLASSIFICAÇÃO - ÁREA DE ATUAÇÃO'!$A:$C,2,0),"")</f>
        <v>C</v>
      </c>
      <c r="N386" s="29" t="str">
        <f>IF(O386 &lt;&gt; "",VLOOKUP(O386,'CLASSIFICAÇÃO - ÁREA DE ATUAÇÃO'!$A:$C,3,0), "")</f>
        <v>ATENÇÃO PRIMÁRIA</v>
      </c>
      <c r="O386" t="str">
        <f>'Lotações convertidas'!B388</f>
        <v>CENTRO DE SAÚDE URUCUIA</v>
      </c>
    </row>
    <row r="387" spans="1:15" x14ac:dyDescent="0.25">
      <c r="A387">
        <v>1276962</v>
      </c>
      <c r="B387" t="s">
        <v>2010</v>
      </c>
      <c r="C387" t="s">
        <v>2011</v>
      </c>
      <c r="D387" t="s">
        <v>349</v>
      </c>
      <c r="E387" t="s">
        <v>473</v>
      </c>
      <c r="F387" t="s">
        <v>2012</v>
      </c>
      <c r="G387" s="177">
        <v>44237</v>
      </c>
      <c r="H387" t="s">
        <v>395</v>
      </c>
      <c r="I387" t="s">
        <v>18173</v>
      </c>
      <c r="J387" t="s">
        <v>2013</v>
      </c>
      <c r="K387" t="s">
        <v>353</v>
      </c>
      <c r="L387" t="s">
        <v>372</v>
      </c>
      <c r="M387" s="29" t="str">
        <f>IF(O387 &lt;&gt; "", VLOOKUP(O387,'CLASSIFICAÇÃO - ÁREA DE ATUAÇÃO'!$A:$C,2,0),"")</f>
        <v>D</v>
      </c>
      <c r="N387" s="29" t="str">
        <f>IF(O387 &lt;&gt; "",VLOOKUP(O387,'CLASSIFICAÇÃO - ÁREA DE ATUAÇÃO'!$A:$C,3,0), "")</f>
        <v>ATENÇÃO PRIMÁRIA</v>
      </c>
      <c r="O387" t="str">
        <f>'Lotações convertidas'!B389</f>
        <v>CENTRO DE SAÚDE CÉU AZUL</v>
      </c>
    </row>
    <row r="388" spans="1:15" x14ac:dyDescent="0.25">
      <c r="A388">
        <v>1276970</v>
      </c>
      <c r="B388" t="s">
        <v>2014</v>
      </c>
      <c r="C388" t="s">
        <v>2015</v>
      </c>
      <c r="D388" t="s">
        <v>368</v>
      </c>
      <c r="E388" t="s">
        <v>369</v>
      </c>
      <c r="F388" t="s">
        <v>388</v>
      </c>
      <c r="G388" s="177">
        <v>44237</v>
      </c>
      <c r="H388" t="s">
        <v>508</v>
      </c>
      <c r="I388" t="s">
        <v>18168</v>
      </c>
      <c r="J388" t="s">
        <v>2016</v>
      </c>
      <c r="K388" t="s">
        <v>353</v>
      </c>
      <c r="L388" t="s">
        <v>372</v>
      </c>
      <c r="M388" s="29" t="str">
        <f>IF(O388 &lt;&gt; "", VLOOKUP(O388,'CLASSIFICAÇÃO - ÁREA DE ATUAÇÃO'!$A:$C,2,0),"")</f>
        <v>D</v>
      </c>
      <c r="N388" s="29" t="str">
        <f>IF(O388 &lt;&gt; "",VLOOKUP(O388,'CLASSIFICAÇÃO - ÁREA DE ATUAÇÃO'!$A:$C,3,0), "")</f>
        <v>ATENÇÃO PRIMÁRIA</v>
      </c>
      <c r="O388" t="str">
        <f>'Lotações convertidas'!B390</f>
        <v>CENTRO DE SAÚDE MINAS CAIXA</v>
      </c>
    </row>
    <row r="389" spans="1:15" x14ac:dyDescent="0.25">
      <c r="A389">
        <v>1277004</v>
      </c>
      <c r="B389" t="s">
        <v>2017</v>
      </c>
      <c r="C389" t="s">
        <v>2018</v>
      </c>
      <c r="D389" t="s">
        <v>368</v>
      </c>
      <c r="E389" t="s">
        <v>369</v>
      </c>
      <c r="F389" t="s">
        <v>18617</v>
      </c>
      <c r="G389" s="177">
        <v>44237</v>
      </c>
      <c r="H389" t="s">
        <v>425</v>
      </c>
      <c r="I389" t="s">
        <v>18168</v>
      </c>
      <c r="J389" t="s">
        <v>2019</v>
      </c>
      <c r="K389" t="s">
        <v>353</v>
      </c>
      <c r="L389" t="s">
        <v>406</v>
      </c>
      <c r="M389" s="29" t="str">
        <f>IF(O389 &lt;&gt; "", VLOOKUP(O389,'CLASSIFICAÇÃO - ÁREA DE ATUAÇÃO'!$A:$C,2,0),"")</f>
        <v>D</v>
      </c>
      <c r="N389" s="29" t="str">
        <f>IF(O389 &lt;&gt; "",VLOOKUP(O389,'CLASSIFICAÇÃO - ÁREA DE ATUAÇÃO'!$A:$C,3,0), "")</f>
        <v>REDE DE URGÊNCIA</v>
      </c>
      <c r="O389" t="str">
        <f>'Lotações convertidas'!B391</f>
        <v>UNIDADE DE PRONTO ATENDIMENTO BARREIRO</v>
      </c>
    </row>
    <row r="390" spans="1:15" x14ac:dyDescent="0.25">
      <c r="A390">
        <v>1277012</v>
      </c>
      <c r="B390" t="s">
        <v>2020</v>
      </c>
      <c r="C390" t="s">
        <v>2021</v>
      </c>
      <c r="D390" t="s">
        <v>368</v>
      </c>
      <c r="E390" t="s">
        <v>369</v>
      </c>
      <c r="F390" t="s">
        <v>442</v>
      </c>
      <c r="G390" s="177">
        <v>44237</v>
      </c>
      <c r="H390" t="s">
        <v>364</v>
      </c>
      <c r="I390" t="s">
        <v>18168</v>
      </c>
      <c r="J390" t="s">
        <v>2022</v>
      </c>
      <c r="K390" t="s">
        <v>353</v>
      </c>
      <c r="L390" t="s">
        <v>406</v>
      </c>
      <c r="M390" s="29" t="str">
        <f>IF(O390 &lt;&gt; "", VLOOKUP(O390,'CLASSIFICAÇÃO - ÁREA DE ATUAÇÃO'!$A:$C,2,0),"")</f>
        <v>C</v>
      </c>
      <c r="N390" s="29" t="str">
        <f>IF(O390 &lt;&gt; "",VLOOKUP(O390,'CLASSIFICAÇÃO - ÁREA DE ATUAÇÃO'!$A:$C,3,0), "")</f>
        <v>ATENÇÃO PRIMÁRIA</v>
      </c>
      <c r="O390" t="str">
        <f>'Lotações convertidas'!B392</f>
        <v>CENTRO DE SAÚDE VALE DO JATOBÁ</v>
      </c>
    </row>
    <row r="391" spans="1:15" x14ac:dyDescent="0.25">
      <c r="A391">
        <v>1277047</v>
      </c>
      <c r="B391" t="s">
        <v>2023</v>
      </c>
      <c r="C391" t="s">
        <v>2024</v>
      </c>
      <c r="D391" t="s">
        <v>362</v>
      </c>
      <c r="F391" t="s">
        <v>1937</v>
      </c>
      <c r="G391" s="177">
        <v>44238</v>
      </c>
      <c r="H391" t="s">
        <v>395</v>
      </c>
      <c r="I391" t="s">
        <v>18168</v>
      </c>
      <c r="J391" t="s">
        <v>2025</v>
      </c>
      <c r="K391" t="s">
        <v>353</v>
      </c>
      <c r="L391" t="s">
        <v>374</v>
      </c>
      <c r="M391" s="29" t="str">
        <f>IF(O391 &lt;&gt; "", VLOOKUP(O391,'CLASSIFICAÇÃO - ÁREA DE ATUAÇÃO'!$A:$C,2,0),"")</f>
        <v>C</v>
      </c>
      <c r="N391" s="29" t="str">
        <f>IF(O391 &lt;&gt; "",VLOOKUP(O391,'CLASSIFICAÇÃO - ÁREA DE ATUAÇÃO'!$A:$C,3,0), "")</f>
        <v>ATENÇÃO PRIMÁRIA</v>
      </c>
      <c r="O391" t="str">
        <f>'Lotações convertidas'!B393</f>
        <v>CENTRO DE SAÚDE OLAVO ALBINO CORREIA</v>
      </c>
    </row>
    <row r="392" spans="1:15" x14ac:dyDescent="0.25">
      <c r="A392">
        <v>1277055</v>
      </c>
      <c r="B392" t="s">
        <v>2026</v>
      </c>
      <c r="C392" t="s">
        <v>2027</v>
      </c>
      <c r="D392" t="s">
        <v>368</v>
      </c>
      <c r="E392" t="s">
        <v>369</v>
      </c>
      <c r="F392" t="s">
        <v>627</v>
      </c>
      <c r="G392" s="177">
        <v>44239</v>
      </c>
      <c r="H392" t="s">
        <v>417</v>
      </c>
      <c r="I392" t="s">
        <v>18168</v>
      </c>
      <c r="J392" t="s">
        <v>2028</v>
      </c>
      <c r="K392" t="s">
        <v>353</v>
      </c>
      <c r="L392" t="s">
        <v>361</v>
      </c>
      <c r="M392" s="29" t="str">
        <f>IF(O392 &lt;&gt; "", VLOOKUP(O392,'CLASSIFICAÇÃO - ÁREA DE ATUAÇÃO'!$A:$C,2,0),"")</f>
        <v>B</v>
      </c>
      <c r="N392" s="29" t="str">
        <f>IF(O392 &lt;&gt; "",VLOOKUP(O392,'CLASSIFICAÇÃO - ÁREA DE ATUAÇÃO'!$A:$C,3,0), "")</f>
        <v>ATENÇÃO PRIMÁRIA</v>
      </c>
      <c r="O392" t="str">
        <f>'Lotações convertidas'!B394</f>
        <v>CENTRO DE SAÚDE SANTA AMÉLIA</v>
      </c>
    </row>
    <row r="393" spans="1:15" x14ac:dyDescent="0.25">
      <c r="A393" t="s">
        <v>2029</v>
      </c>
      <c r="B393" t="s">
        <v>2030</v>
      </c>
      <c r="C393" t="s">
        <v>2031</v>
      </c>
      <c r="D393" t="s">
        <v>368</v>
      </c>
      <c r="E393" t="s">
        <v>524</v>
      </c>
      <c r="F393" t="s">
        <v>18620</v>
      </c>
      <c r="G393" s="177">
        <v>44237</v>
      </c>
      <c r="H393" t="s">
        <v>441</v>
      </c>
      <c r="I393" t="s">
        <v>18179</v>
      </c>
      <c r="J393" t="s">
        <v>2032</v>
      </c>
      <c r="K393" t="s">
        <v>353</v>
      </c>
      <c r="L393" t="s">
        <v>372</v>
      </c>
      <c r="M393" s="29" t="str">
        <f>IF(O393 &lt;&gt; "", VLOOKUP(O393,'CLASSIFICAÇÃO - ÁREA DE ATUAÇÃO'!$A:$C,2,0),"")</f>
        <v>D</v>
      </c>
      <c r="N393" s="29" t="str">
        <f>IF(O393 &lt;&gt; "",VLOOKUP(O393,'CLASSIFICAÇÃO - ÁREA DE ATUAÇÃO'!$A:$C,3,0), "")</f>
        <v>REDE DE URGÊNCIA</v>
      </c>
      <c r="O393" t="str">
        <f>'Lotações convertidas'!B395</f>
        <v>UNIDADE DE PRONTO ATENDIMENTO VENDA NOVA</v>
      </c>
    </row>
    <row r="394" spans="1:15" x14ac:dyDescent="0.25">
      <c r="A394" t="s">
        <v>2033</v>
      </c>
      <c r="B394" t="s">
        <v>2034</v>
      </c>
      <c r="C394" t="s">
        <v>2035</v>
      </c>
      <c r="D394" t="s">
        <v>349</v>
      </c>
      <c r="E394" t="s">
        <v>541</v>
      </c>
      <c r="F394" t="s">
        <v>1822</v>
      </c>
      <c r="G394" s="177">
        <v>44238</v>
      </c>
      <c r="H394" t="s">
        <v>395</v>
      </c>
      <c r="I394" t="s">
        <v>18172</v>
      </c>
      <c r="J394" t="s">
        <v>2036</v>
      </c>
      <c r="K394" t="s">
        <v>353</v>
      </c>
      <c r="L394" t="s">
        <v>372</v>
      </c>
      <c r="M394" s="29" t="str">
        <f>IF(O394 &lt;&gt; "", VLOOKUP(O394,'CLASSIFICAÇÃO - ÁREA DE ATUAÇÃO'!$A:$C,2,0),"")</f>
        <v>C</v>
      </c>
      <c r="N394" s="29" t="str">
        <f>IF(O394 &lt;&gt; "",VLOOKUP(O394,'CLASSIFICAÇÃO - ÁREA DE ATUAÇÃO'!$A:$C,3,0), "")</f>
        <v>ATENÇÃO PRIMÁRIA</v>
      </c>
      <c r="O394" t="str">
        <f>'Lotações convertidas'!B396</f>
        <v>CENTRO DE SAÚDE JARDIM EUROPA</v>
      </c>
    </row>
    <row r="395" spans="1:15" x14ac:dyDescent="0.25">
      <c r="A395">
        <v>1277128</v>
      </c>
      <c r="B395" t="s">
        <v>2037</v>
      </c>
      <c r="C395" t="s">
        <v>2038</v>
      </c>
      <c r="D395" t="s">
        <v>429</v>
      </c>
      <c r="E395" t="s">
        <v>430</v>
      </c>
      <c r="F395" t="s">
        <v>18627</v>
      </c>
      <c r="G395" s="177">
        <v>44238</v>
      </c>
      <c r="H395" t="s">
        <v>508</v>
      </c>
      <c r="I395" t="s">
        <v>18175</v>
      </c>
      <c r="J395" t="s">
        <v>2039</v>
      </c>
      <c r="K395" t="s">
        <v>353</v>
      </c>
      <c r="L395" t="s">
        <v>365</v>
      </c>
      <c r="M395" s="29" t="str">
        <f>IF(O395 &lt;&gt; "", VLOOKUP(O395,'CLASSIFICAÇÃO - ÁREA DE ATUAÇÃO'!$A:$C,2,0),"")</f>
        <v>B</v>
      </c>
      <c r="N395" s="29" t="str">
        <f>IF(O395 &lt;&gt; "",VLOOKUP(O395,'CLASSIFICAÇÃO - ÁREA DE ATUAÇÃO'!$A:$C,3,0), "")</f>
        <v>REDE COMPLEMENTAR</v>
      </c>
      <c r="O395" t="str">
        <f>'Lotações convertidas'!B397</f>
        <v>CENTRAL DE ESTERILIZACAO NORTE</v>
      </c>
    </row>
    <row r="396" spans="1:15" x14ac:dyDescent="0.25">
      <c r="A396">
        <v>1277136</v>
      </c>
      <c r="B396" t="s">
        <v>2040</v>
      </c>
      <c r="C396" t="s">
        <v>2041</v>
      </c>
      <c r="D396" t="s">
        <v>368</v>
      </c>
      <c r="E396" t="s">
        <v>369</v>
      </c>
      <c r="F396" t="s">
        <v>18613</v>
      </c>
      <c r="G396" s="177">
        <v>44238</v>
      </c>
      <c r="H396" t="s">
        <v>441</v>
      </c>
      <c r="I396" t="s">
        <v>18168</v>
      </c>
      <c r="J396" t="s">
        <v>2042</v>
      </c>
      <c r="K396" t="s">
        <v>353</v>
      </c>
      <c r="L396" t="s">
        <v>382</v>
      </c>
      <c r="M396" s="29" t="str">
        <f>IF(O396 &lt;&gt; "", VLOOKUP(O396,'CLASSIFICAÇÃO - ÁREA DE ATUAÇÃO'!$A:$C,2,0),"")</f>
        <v>C</v>
      </c>
      <c r="N396" s="29" t="str">
        <f>IF(O396 &lt;&gt; "",VLOOKUP(O396,'CLASSIFICAÇÃO - ÁREA DE ATUAÇÃO'!$A:$C,3,0), "")</f>
        <v>REDE DE URGÊNCIA</v>
      </c>
      <c r="O396" t="str">
        <f>'Lotações convertidas'!B398</f>
        <v>UNIDADE DE PRONTO ATENDIMENTO LESTE</v>
      </c>
    </row>
    <row r="397" spans="1:15" x14ac:dyDescent="0.25">
      <c r="A397">
        <v>1277160</v>
      </c>
      <c r="B397" t="s">
        <v>2043</v>
      </c>
      <c r="C397" t="s">
        <v>2044</v>
      </c>
      <c r="D397" t="s">
        <v>368</v>
      </c>
      <c r="E397" t="s">
        <v>369</v>
      </c>
      <c r="F397" t="s">
        <v>18613</v>
      </c>
      <c r="G397" s="177">
        <v>44239</v>
      </c>
      <c r="H397" t="s">
        <v>441</v>
      </c>
      <c r="I397" t="s">
        <v>18168</v>
      </c>
      <c r="J397" t="s">
        <v>2045</v>
      </c>
      <c r="K397" t="s">
        <v>353</v>
      </c>
      <c r="L397" t="s">
        <v>382</v>
      </c>
      <c r="M397" s="29" t="str">
        <f>IF(O397 &lt;&gt; "", VLOOKUP(O397,'CLASSIFICAÇÃO - ÁREA DE ATUAÇÃO'!$A:$C,2,0),"")</f>
        <v>C</v>
      </c>
      <c r="N397" s="29" t="str">
        <f>IF(O397 &lt;&gt; "",VLOOKUP(O397,'CLASSIFICAÇÃO - ÁREA DE ATUAÇÃO'!$A:$C,3,0), "")</f>
        <v>REDE DE URGÊNCIA</v>
      </c>
      <c r="O397" t="str">
        <f>'Lotações convertidas'!B399</f>
        <v>UNIDADE DE PRONTO ATENDIMENTO LESTE</v>
      </c>
    </row>
    <row r="398" spans="1:15" x14ac:dyDescent="0.25">
      <c r="A398" t="s">
        <v>2046</v>
      </c>
      <c r="B398" t="s">
        <v>2047</v>
      </c>
      <c r="C398" t="s">
        <v>2048</v>
      </c>
      <c r="D398" t="s">
        <v>349</v>
      </c>
      <c r="E398" t="s">
        <v>528</v>
      </c>
      <c r="F398" t="s">
        <v>1976</v>
      </c>
      <c r="G398" s="177">
        <v>44239</v>
      </c>
      <c r="H398" t="s">
        <v>395</v>
      </c>
      <c r="I398" t="s">
        <v>18176</v>
      </c>
      <c r="J398" t="s">
        <v>2049</v>
      </c>
      <c r="K398" t="s">
        <v>353</v>
      </c>
      <c r="L398" t="s">
        <v>354</v>
      </c>
      <c r="M398" s="29" t="str">
        <f>IF(O398 &lt;&gt; "", VLOOKUP(O398,'CLASSIFICAÇÃO - ÁREA DE ATUAÇÃO'!$A:$C,2,0),"")</f>
        <v>A</v>
      </c>
      <c r="N398" s="29" t="str">
        <f>IF(O398 &lt;&gt; "",VLOOKUP(O398,'CLASSIFICAÇÃO - ÁREA DE ATUAÇÃO'!$A:$C,3,0), "")</f>
        <v>REDE COMPLEMENTAR</v>
      </c>
      <c r="O398" t="str">
        <f>'Lotações convertidas'!B400</f>
        <v>LABORATORIO REGIONAL NOROESTE</v>
      </c>
    </row>
    <row r="399" spans="1:15" x14ac:dyDescent="0.25">
      <c r="A399">
        <v>1277349</v>
      </c>
      <c r="B399" t="s">
        <v>2050</v>
      </c>
      <c r="C399" t="s">
        <v>2051</v>
      </c>
      <c r="D399" t="s">
        <v>349</v>
      </c>
      <c r="E399" t="s">
        <v>541</v>
      </c>
      <c r="F399" t="s">
        <v>518</v>
      </c>
      <c r="G399" s="177">
        <v>44242</v>
      </c>
      <c r="H399" t="s">
        <v>395</v>
      </c>
      <c r="I399" t="s">
        <v>18172</v>
      </c>
      <c r="J399" t="s">
        <v>2052</v>
      </c>
      <c r="K399" t="s">
        <v>353</v>
      </c>
      <c r="L399" t="s">
        <v>365</v>
      </c>
      <c r="M399" s="29" t="str">
        <f>IF(O399 &lt;&gt; "", VLOOKUP(O399,'CLASSIFICAÇÃO - ÁREA DE ATUAÇÃO'!$A:$C,2,0),"")</f>
        <v>C</v>
      </c>
      <c r="N399" s="29" t="str">
        <f>IF(O399 &lt;&gt; "",VLOOKUP(O399,'CLASSIFICAÇÃO - ÁREA DE ATUAÇÃO'!$A:$C,3,0), "")</f>
        <v>ATENÇÃO PRIMÁRIA</v>
      </c>
      <c r="O399" t="str">
        <f>'Lotações convertidas'!B401</f>
        <v>CENTRO DE SAÚDE NOVO AARÃO REIS</v>
      </c>
    </row>
    <row r="400" spans="1:15" x14ac:dyDescent="0.25">
      <c r="A400">
        <v>1277365</v>
      </c>
      <c r="B400" t="s">
        <v>2053</v>
      </c>
      <c r="C400" t="s">
        <v>2054</v>
      </c>
      <c r="D400" t="s">
        <v>368</v>
      </c>
      <c r="E400" t="s">
        <v>728</v>
      </c>
      <c r="F400" t="s">
        <v>1559</v>
      </c>
      <c r="G400" s="177">
        <v>44242</v>
      </c>
      <c r="H400" t="s">
        <v>417</v>
      </c>
      <c r="I400" t="s">
        <v>495</v>
      </c>
      <c r="K400" t="s">
        <v>495</v>
      </c>
      <c r="L400" t="s">
        <v>411</v>
      </c>
      <c r="M400" s="29" t="str">
        <f>IF(O400 &lt;&gt; "", VLOOKUP(O400,'CLASSIFICAÇÃO - ÁREA DE ATUAÇÃO'!$A:$C,2,0),"")</f>
        <v>C</v>
      </c>
      <c r="N400" s="29" t="str">
        <f>IF(O400 &lt;&gt; "",VLOOKUP(O400,'CLASSIFICAÇÃO - ÁREA DE ATUAÇÃO'!$A:$C,3,0), "")</f>
        <v>ATENÇÃO PRIMÁRIA</v>
      </c>
      <c r="O400" t="str">
        <f>'Lotações convertidas'!B402</f>
        <v>CENTRO DE SAÚDE NOSSA SENHORA APARECIDA</v>
      </c>
    </row>
    <row r="401" spans="1:15" x14ac:dyDescent="0.25">
      <c r="A401" t="s">
        <v>2055</v>
      </c>
      <c r="B401" t="s">
        <v>2056</v>
      </c>
      <c r="C401" t="s">
        <v>2057</v>
      </c>
      <c r="D401" t="s">
        <v>429</v>
      </c>
      <c r="E401" t="s">
        <v>451</v>
      </c>
      <c r="F401" t="s">
        <v>428</v>
      </c>
      <c r="G401" s="177">
        <v>44242</v>
      </c>
      <c r="H401" t="s">
        <v>384</v>
      </c>
      <c r="I401" t="s">
        <v>18168</v>
      </c>
      <c r="J401" t="s">
        <v>2058</v>
      </c>
      <c r="K401" t="s">
        <v>353</v>
      </c>
      <c r="L401" t="s">
        <v>382</v>
      </c>
      <c r="M401" s="29" t="str">
        <f>IF(O401 &lt;&gt; "", VLOOKUP(O401,'CLASSIFICAÇÃO - ÁREA DE ATUAÇÃO'!$A:$C,2,0),"")</f>
        <v>B</v>
      </c>
      <c r="N401" s="29" t="str">
        <f>IF(O401 &lt;&gt; "",VLOOKUP(O401,'CLASSIFICAÇÃO - ÁREA DE ATUAÇÃO'!$A:$C,3,0), "")</f>
        <v>ATENÇÃO PRIMÁRIA</v>
      </c>
      <c r="O401" t="str">
        <f>'Lotações convertidas'!B403</f>
        <v>CENTRO DE SAÚDE VERA CRUZ</v>
      </c>
    </row>
    <row r="402" spans="1:15" x14ac:dyDescent="0.25">
      <c r="A402">
        <v>1277438</v>
      </c>
      <c r="B402" t="s">
        <v>2059</v>
      </c>
      <c r="C402" t="s">
        <v>2060</v>
      </c>
      <c r="D402" t="s">
        <v>349</v>
      </c>
      <c r="E402" t="s">
        <v>350</v>
      </c>
      <c r="F402" t="s">
        <v>576</v>
      </c>
      <c r="G402" s="177">
        <v>44239</v>
      </c>
      <c r="H402" t="s">
        <v>395</v>
      </c>
      <c r="I402" t="s">
        <v>18169</v>
      </c>
      <c r="J402" t="s">
        <v>2061</v>
      </c>
      <c r="K402" t="s">
        <v>353</v>
      </c>
      <c r="L402" t="s">
        <v>361</v>
      </c>
      <c r="M402" s="29" t="str">
        <f>IF(O402 &lt;&gt; "", VLOOKUP(O402,'CLASSIFICAÇÃO - ÁREA DE ATUAÇÃO'!$A:$C,2,0),"")</f>
        <v>A</v>
      </c>
      <c r="N402" s="29" t="str">
        <f>IF(O402 &lt;&gt; "",VLOOKUP(O402,'CLASSIFICAÇÃO - ÁREA DE ATUAÇÃO'!$A:$C,3,0), "")</f>
        <v>ATENÇÃO PRIMÁRIA</v>
      </c>
      <c r="O402" t="str">
        <f>'Lotações convertidas'!B404</f>
        <v>CENTRO DE SAÚDE SÃO FRANCISCO</v>
      </c>
    </row>
    <row r="403" spans="1:15" x14ac:dyDescent="0.25">
      <c r="A403">
        <v>1277500</v>
      </c>
      <c r="B403" t="s">
        <v>2062</v>
      </c>
      <c r="C403" t="s">
        <v>2063</v>
      </c>
      <c r="D403" t="s">
        <v>368</v>
      </c>
      <c r="E403" t="s">
        <v>369</v>
      </c>
      <c r="F403" t="s">
        <v>521</v>
      </c>
      <c r="G403" s="177">
        <v>44242</v>
      </c>
      <c r="H403" t="s">
        <v>364</v>
      </c>
      <c r="I403" t="s">
        <v>18168</v>
      </c>
      <c r="J403" t="s">
        <v>2064</v>
      </c>
      <c r="K403" t="s">
        <v>353</v>
      </c>
      <c r="L403" t="s">
        <v>361</v>
      </c>
      <c r="M403" s="29" t="str">
        <f>IF(O403 &lt;&gt; "", VLOOKUP(O403,'CLASSIFICAÇÃO - ÁREA DE ATUAÇÃO'!$A:$C,2,0),"")</f>
        <v>B</v>
      </c>
      <c r="N403" s="29" t="str">
        <f>IF(O403 &lt;&gt; "",VLOOKUP(O403,'CLASSIFICAÇÃO - ÁREA DE ATUAÇÃO'!$A:$C,3,0), "")</f>
        <v>ATENÇÃO PRIMÁRIA</v>
      </c>
      <c r="O403" t="str">
        <f>'Lotações convertidas'!B405</f>
        <v>CENTRO DE SAÚDE JARDIM ALVORADA</v>
      </c>
    </row>
    <row r="404" spans="1:15" x14ac:dyDescent="0.25">
      <c r="A404">
        <v>1277578</v>
      </c>
      <c r="B404" t="s">
        <v>2065</v>
      </c>
      <c r="C404" t="s">
        <v>2066</v>
      </c>
      <c r="D404" t="s">
        <v>429</v>
      </c>
      <c r="E404" t="s">
        <v>430</v>
      </c>
      <c r="F404" t="s">
        <v>629</v>
      </c>
      <c r="G404" s="177">
        <v>44243</v>
      </c>
      <c r="H404" t="s">
        <v>384</v>
      </c>
      <c r="I404" t="s">
        <v>18175</v>
      </c>
      <c r="J404" t="s">
        <v>2067</v>
      </c>
      <c r="K404" t="s">
        <v>353</v>
      </c>
      <c r="L404" t="s">
        <v>354</v>
      </c>
      <c r="M404" s="29" t="str">
        <f>IF(O404 &lt;&gt; "", VLOOKUP(O404,'CLASSIFICAÇÃO - ÁREA DE ATUAÇÃO'!$A:$C,2,0),"")</f>
        <v>A</v>
      </c>
      <c r="N404" s="29" t="str">
        <f>IF(O404 &lt;&gt; "",VLOOKUP(O404,'CLASSIFICAÇÃO - ÁREA DE ATUAÇÃO'!$A:$C,3,0), "")</f>
        <v>ATENÇÃO PRIMÁRIA</v>
      </c>
      <c r="O404" t="str">
        <f>'Lotações convertidas'!B406</f>
        <v>CENTRO DE SAÚDE PADRE EUSTÁQUIO</v>
      </c>
    </row>
    <row r="405" spans="1:15" x14ac:dyDescent="0.25">
      <c r="A405" t="s">
        <v>2068</v>
      </c>
      <c r="B405" t="s">
        <v>2069</v>
      </c>
      <c r="C405" t="s">
        <v>2070</v>
      </c>
      <c r="D405" t="s">
        <v>368</v>
      </c>
      <c r="E405" t="s">
        <v>369</v>
      </c>
      <c r="F405" t="s">
        <v>424</v>
      </c>
      <c r="G405" s="177">
        <v>44249</v>
      </c>
      <c r="H405" t="s">
        <v>2071</v>
      </c>
      <c r="I405" t="s">
        <v>18168</v>
      </c>
      <c r="J405" t="s">
        <v>2072</v>
      </c>
      <c r="K405" t="s">
        <v>353</v>
      </c>
      <c r="L405" t="s">
        <v>427</v>
      </c>
      <c r="M405" s="29" t="str">
        <f>IF(O405 &lt;&gt; "", VLOOKUP(O405,'CLASSIFICAÇÃO - ÁREA DE ATUAÇÃO'!$A:$C,2,0),"")</f>
        <v>D</v>
      </c>
      <c r="N405" s="29" t="str">
        <f>IF(O405 &lt;&gt; "",VLOOKUP(O405,'CLASSIFICAÇÃO - ÁREA DE ATUAÇÃO'!$A:$C,3,0), "")</f>
        <v>REDE DE URGÊNCIA</v>
      </c>
      <c r="O405" t="str">
        <f>'Lotações convertidas'!B407</f>
        <v>SERVIÇO DE ATENDIMENTO MÓVEL DE URGÊNCIA E TRANSPORTE EM SAÚDE</v>
      </c>
    </row>
    <row r="406" spans="1:15" x14ac:dyDescent="0.25">
      <c r="A406">
        <v>1277926</v>
      </c>
      <c r="B406" t="s">
        <v>2073</v>
      </c>
      <c r="C406" t="s">
        <v>2074</v>
      </c>
      <c r="D406" t="s">
        <v>368</v>
      </c>
      <c r="E406" t="s">
        <v>369</v>
      </c>
      <c r="F406" t="s">
        <v>933</v>
      </c>
      <c r="G406" s="177">
        <v>44244</v>
      </c>
      <c r="H406" t="s">
        <v>417</v>
      </c>
      <c r="I406" t="s">
        <v>18168</v>
      </c>
      <c r="J406" t="s">
        <v>2075</v>
      </c>
      <c r="K406" t="s">
        <v>353</v>
      </c>
      <c r="L406" t="s">
        <v>397</v>
      </c>
      <c r="M406" s="29" t="str">
        <f>IF(O406 &lt;&gt; "", VLOOKUP(O406,'CLASSIFICAÇÃO - ÁREA DE ATUAÇÃO'!$A:$C,2,0),"")</f>
        <v>B</v>
      </c>
      <c r="N406" s="29" t="str">
        <f>IF(O406 &lt;&gt; "",VLOOKUP(O406,'CLASSIFICAÇÃO - ÁREA DE ATUAÇÃO'!$A:$C,3,0), "")</f>
        <v>ATENÇÃO PRIMÁRIA</v>
      </c>
      <c r="O406" t="str">
        <f>'Lotações convertidas'!B408</f>
        <v>CENTRO DE SAÚDE CAMARGOS</v>
      </c>
    </row>
    <row r="407" spans="1:15" x14ac:dyDescent="0.25">
      <c r="A407">
        <v>1277942</v>
      </c>
      <c r="B407" t="s">
        <v>2076</v>
      </c>
      <c r="C407" t="s">
        <v>2077</v>
      </c>
      <c r="D407" t="s">
        <v>362</v>
      </c>
      <c r="E407" t="s">
        <v>362</v>
      </c>
      <c r="F407" t="s">
        <v>18637</v>
      </c>
      <c r="G407" s="177">
        <v>44244</v>
      </c>
      <c r="H407" t="s">
        <v>434</v>
      </c>
      <c r="I407" t="s">
        <v>18168</v>
      </c>
      <c r="J407" t="s">
        <v>2078</v>
      </c>
      <c r="K407" t="s">
        <v>353</v>
      </c>
      <c r="L407" t="s">
        <v>411</v>
      </c>
      <c r="M407" s="29" t="str">
        <f>IF(O407 &lt;&gt; "", VLOOKUP(O407,'CLASSIFICAÇÃO - ÁREA DE ATUAÇÃO'!$A:$C,2,0),"")</f>
        <v>A</v>
      </c>
      <c r="N407" s="29" t="str">
        <f>IF(O407 &lt;&gt; "",VLOOKUP(O407,'CLASSIFICAÇÃO - ÁREA DE ATUAÇÃO'!$A:$C,3,0), "")</f>
        <v>ATENÇÃO PRIMÁRIA</v>
      </c>
      <c r="O407" t="str">
        <f>'Lotações convertidas'!B409</f>
        <v>CENTRO DE SAÚDE OSWALDO CRUZ</v>
      </c>
    </row>
    <row r="408" spans="1:15" x14ac:dyDescent="0.25">
      <c r="A408">
        <v>1277985</v>
      </c>
      <c r="B408" t="s">
        <v>2079</v>
      </c>
      <c r="C408" t="s">
        <v>2080</v>
      </c>
      <c r="D408" t="s">
        <v>368</v>
      </c>
      <c r="E408" t="s">
        <v>369</v>
      </c>
      <c r="F408" t="s">
        <v>438</v>
      </c>
      <c r="G408" s="177">
        <v>44245</v>
      </c>
      <c r="H408" t="s">
        <v>417</v>
      </c>
      <c r="I408" t="s">
        <v>18168</v>
      </c>
      <c r="J408" t="s">
        <v>2081</v>
      </c>
      <c r="K408" t="s">
        <v>353</v>
      </c>
      <c r="L408" t="s">
        <v>382</v>
      </c>
      <c r="M408" s="29" t="str">
        <f>IF(O408 &lt;&gt; "", VLOOKUP(O408,'CLASSIFICAÇÃO - ÁREA DE ATUAÇÃO'!$A:$C,2,0),"")</f>
        <v>C</v>
      </c>
      <c r="N408" s="29" t="str">
        <f>IF(O408 &lt;&gt; "",VLOOKUP(O408,'CLASSIFICAÇÃO - ÁREA DE ATUAÇÃO'!$A:$C,3,0), "")</f>
        <v>ATENÇÃO PRIMÁRIA</v>
      </c>
      <c r="O408" t="str">
        <f>'Lotações convertidas'!B410</f>
        <v>CENTRO DE SAÚDE GRANJA DE FREITAS</v>
      </c>
    </row>
    <row r="409" spans="1:15" x14ac:dyDescent="0.25">
      <c r="A409">
        <v>1277993</v>
      </c>
      <c r="B409" t="s">
        <v>2082</v>
      </c>
      <c r="C409" t="s">
        <v>2083</v>
      </c>
      <c r="D409" t="s">
        <v>368</v>
      </c>
      <c r="E409" t="s">
        <v>369</v>
      </c>
      <c r="F409" t="s">
        <v>609</v>
      </c>
      <c r="G409" s="177">
        <v>44245</v>
      </c>
      <c r="H409" t="s">
        <v>364</v>
      </c>
      <c r="I409" t="s">
        <v>18168</v>
      </c>
      <c r="J409" t="s">
        <v>2084</v>
      </c>
      <c r="K409" t="s">
        <v>353</v>
      </c>
      <c r="L409" t="s">
        <v>374</v>
      </c>
      <c r="M409" s="29" t="str">
        <f>IF(O409 &lt;&gt; "", VLOOKUP(O409,'CLASSIFICAÇÃO - ÁREA DE ATUAÇÃO'!$A:$C,2,0),"")</f>
        <v>B</v>
      </c>
      <c r="N409" s="29" t="str">
        <f>IF(O409 &lt;&gt; "",VLOOKUP(O409,'CLASSIFICAÇÃO - ÁREA DE ATUAÇÃO'!$A:$C,3,0), "")</f>
        <v>ATENÇÃO PRIMÁRIA</v>
      </c>
      <c r="O409" t="str">
        <f>'Lotações convertidas'!B411</f>
        <v>CENTRO DE SAÚDE GENTIL GOMES</v>
      </c>
    </row>
    <row r="410" spans="1:15" x14ac:dyDescent="0.25">
      <c r="A410">
        <v>1278000</v>
      </c>
      <c r="B410" t="s">
        <v>2085</v>
      </c>
      <c r="C410" t="s">
        <v>2086</v>
      </c>
      <c r="D410" t="s">
        <v>368</v>
      </c>
      <c r="E410" t="s">
        <v>369</v>
      </c>
      <c r="F410" t="s">
        <v>18620</v>
      </c>
      <c r="G410" s="177">
        <v>44245</v>
      </c>
      <c r="H410" t="s">
        <v>425</v>
      </c>
      <c r="I410" t="s">
        <v>18168</v>
      </c>
      <c r="J410" t="s">
        <v>2087</v>
      </c>
      <c r="K410" t="s">
        <v>353</v>
      </c>
      <c r="L410" t="s">
        <v>372</v>
      </c>
      <c r="M410" s="29" t="str">
        <f>IF(O410 &lt;&gt; "", VLOOKUP(O410,'CLASSIFICAÇÃO - ÁREA DE ATUAÇÃO'!$A:$C,2,0),"")</f>
        <v>D</v>
      </c>
      <c r="N410" s="29" t="str">
        <f>IF(O410 &lt;&gt; "",VLOOKUP(O410,'CLASSIFICAÇÃO - ÁREA DE ATUAÇÃO'!$A:$C,3,0), "")</f>
        <v>REDE DE URGÊNCIA</v>
      </c>
      <c r="O410" t="str">
        <f>'Lotações convertidas'!B412</f>
        <v>UNIDADE DE PRONTO ATENDIMENTO VENDA NOVA</v>
      </c>
    </row>
    <row r="411" spans="1:15" x14ac:dyDescent="0.25">
      <c r="A411">
        <v>1278019</v>
      </c>
      <c r="B411" t="s">
        <v>2088</v>
      </c>
      <c r="C411" t="s">
        <v>2089</v>
      </c>
      <c r="D411" t="s">
        <v>368</v>
      </c>
      <c r="E411" t="s">
        <v>369</v>
      </c>
      <c r="F411" t="s">
        <v>639</v>
      </c>
      <c r="G411" s="177">
        <v>44245</v>
      </c>
      <c r="H411" t="s">
        <v>364</v>
      </c>
      <c r="I411" t="s">
        <v>18168</v>
      </c>
      <c r="J411" t="s">
        <v>2090</v>
      </c>
      <c r="K411" t="s">
        <v>353</v>
      </c>
      <c r="L411" t="s">
        <v>354</v>
      </c>
      <c r="M411" s="29" t="str">
        <f>IF(O411 &lt;&gt; "", VLOOKUP(O411,'CLASSIFICAÇÃO - ÁREA DE ATUAÇÃO'!$A:$C,2,0),"")</f>
        <v>C</v>
      </c>
      <c r="N411" s="29" t="str">
        <f>IF(O411 &lt;&gt; "",VLOOKUP(O411,'CLASSIFICAÇÃO - ÁREA DE ATUAÇÃO'!$A:$C,3,0), "")</f>
        <v>ATENÇÃO PRIMÁRIA</v>
      </c>
      <c r="O411" t="str">
        <f>'Lotações convertidas'!B413</f>
        <v>CENTRO DE SAÚDE ERMELINDA</v>
      </c>
    </row>
    <row r="412" spans="1:15" x14ac:dyDescent="0.25">
      <c r="A412">
        <v>1278051</v>
      </c>
      <c r="B412" t="s">
        <v>2091</v>
      </c>
      <c r="C412" t="s">
        <v>2092</v>
      </c>
      <c r="D412" t="s">
        <v>429</v>
      </c>
      <c r="E412" t="s">
        <v>451</v>
      </c>
      <c r="F412" t="s">
        <v>589</v>
      </c>
      <c r="G412" s="177">
        <v>44245</v>
      </c>
      <c r="H412" t="s">
        <v>384</v>
      </c>
      <c r="I412" t="s">
        <v>18168</v>
      </c>
      <c r="J412" t="s">
        <v>2093</v>
      </c>
      <c r="K412" t="s">
        <v>353</v>
      </c>
      <c r="L412" t="s">
        <v>397</v>
      </c>
      <c r="M412" s="29" t="str">
        <f>IF(O412 &lt;&gt; "", VLOOKUP(O412,'CLASSIFICAÇÃO - ÁREA DE ATUAÇÃO'!$A:$C,2,0),"")</f>
        <v>A</v>
      </c>
      <c r="N412" s="29" t="str">
        <f>IF(O412 &lt;&gt; "",VLOOKUP(O412,'CLASSIFICAÇÃO - ÁREA DE ATUAÇÃO'!$A:$C,3,0), "")</f>
        <v>REDE COMPLEMENTAR</v>
      </c>
      <c r="O412" t="str">
        <f>'Lotações convertidas'!B414</f>
        <v>UNIDADE DE REFERENCIA SECUNDARIA CAMPOS SALES</v>
      </c>
    </row>
    <row r="413" spans="1:15" x14ac:dyDescent="0.25">
      <c r="A413">
        <v>1278140</v>
      </c>
      <c r="B413" t="s">
        <v>2094</v>
      </c>
      <c r="C413" t="s">
        <v>2095</v>
      </c>
      <c r="D413" t="s">
        <v>362</v>
      </c>
      <c r="F413" t="s">
        <v>18629</v>
      </c>
      <c r="G413" s="177">
        <v>44249</v>
      </c>
      <c r="H413" t="s">
        <v>364</v>
      </c>
      <c r="I413" t="s">
        <v>18168</v>
      </c>
      <c r="J413" t="s">
        <v>2096</v>
      </c>
      <c r="K413" t="s">
        <v>353</v>
      </c>
      <c r="L413" t="s">
        <v>411</v>
      </c>
      <c r="M413" s="29" t="str">
        <f>IF(O413 &lt;&gt; "", VLOOKUP(O413,'CLASSIFICAÇÃO - ÁREA DE ATUAÇÃO'!$A:$C,2,0),"")</f>
        <v>A</v>
      </c>
      <c r="N413" s="29" t="str">
        <f>IF(O413 &lt;&gt; "",VLOOKUP(O413,'CLASSIFICAÇÃO - ÁREA DE ATUAÇÃO'!$A:$C,3,0), "")</f>
        <v>GESTÃO</v>
      </c>
      <c r="O413" t="str">
        <f>'Lotações convertidas'!B415</f>
        <v>DIRETORIA REGIONAL DE SAUDE CENTRO-SUL</v>
      </c>
    </row>
    <row r="414" spans="1:15" x14ac:dyDescent="0.25">
      <c r="A414">
        <v>1278167</v>
      </c>
      <c r="B414" t="s">
        <v>2097</v>
      </c>
      <c r="C414" t="s">
        <v>2098</v>
      </c>
      <c r="D414" t="s">
        <v>368</v>
      </c>
      <c r="E414" t="s">
        <v>369</v>
      </c>
      <c r="F414" t="s">
        <v>2099</v>
      </c>
      <c r="G414" s="177">
        <v>44245</v>
      </c>
      <c r="H414" t="s">
        <v>417</v>
      </c>
      <c r="I414" t="s">
        <v>18168</v>
      </c>
      <c r="J414" t="s">
        <v>2100</v>
      </c>
      <c r="K414" t="s">
        <v>353</v>
      </c>
      <c r="L414" t="s">
        <v>397</v>
      </c>
      <c r="M414" s="29" t="str">
        <f>IF(O414 &lt;&gt; "", VLOOKUP(O414,'CLASSIFICAÇÃO - ÁREA DE ATUAÇÃO'!$A:$C,2,0),"")</f>
        <v>B</v>
      </c>
      <c r="N414" s="29" t="str">
        <f>IF(O414 &lt;&gt; "",VLOOKUP(O414,'CLASSIFICAÇÃO - ÁREA DE ATUAÇÃO'!$A:$C,3,0), "")</f>
        <v>ATENÇÃO PRIMÁRIA</v>
      </c>
      <c r="O414" t="str">
        <f>'Lotações convertidas'!B416</f>
        <v>CENTRO DE SAÚDE AMÍLCAR VIANNA MARTINS</v>
      </c>
    </row>
    <row r="415" spans="1:15" x14ac:dyDescent="0.25">
      <c r="A415">
        <v>1278183</v>
      </c>
      <c r="B415" t="s">
        <v>2101</v>
      </c>
      <c r="C415" t="s">
        <v>2102</v>
      </c>
      <c r="D415" t="s">
        <v>368</v>
      </c>
      <c r="E415" t="s">
        <v>369</v>
      </c>
      <c r="F415" t="s">
        <v>1249</v>
      </c>
      <c r="G415" s="177">
        <v>44246</v>
      </c>
      <c r="H415" t="s">
        <v>364</v>
      </c>
      <c r="I415" t="s">
        <v>18168</v>
      </c>
      <c r="J415" t="s">
        <v>2103</v>
      </c>
      <c r="K415" t="s">
        <v>353</v>
      </c>
      <c r="L415" t="s">
        <v>361</v>
      </c>
      <c r="M415" s="29" t="str">
        <f>IF(O415 &lt;&gt; "", VLOOKUP(O415,'CLASSIFICAÇÃO - ÁREA DE ATUAÇÃO'!$A:$C,2,0),"")</f>
        <v>C</v>
      </c>
      <c r="N415" s="29" t="str">
        <f>IF(O415 &lt;&gt; "",VLOOKUP(O415,'CLASSIFICAÇÃO - ÁREA DE ATUAÇÃO'!$A:$C,3,0), "")</f>
        <v>ATENÇÃO PRIMÁRIA</v>
      </c>
      <c r="O415" t="str">
        <f>'Lotações convertidas'!B417</f>
        <v>CENTRO DE SAÚDE OURO PRETO</v>
      </c>
    </row>
    <row r="416" spans="1:15" x14ac:dyDescent="0.25">
      <c r="A416" t="s">
        <v>2104</v>
      </c>
      <c r="B416" t="s">
        <v>2105</v>
      </c>
      <c r="C416" t="s">
        <v>2106</v>
      </c>
      <c r="D416" t="s">
        <v>368</v>
      </c>
      <c r="E416" t="s">
        <v>369</v>
      </c>
      <c r="F416" t="s">
        <v>18615</v>
      </c>
      <c r="G416" s="177">
        <v>44245</v>
      </c>
      <c r="H416" t="s">
        <v>425</v>
      </c>
      <c r="I416" t="s">
        <v>18168</v>
      </c>
      <c r="J416" t="s">
        <v>2107</v>
      </c>
      <c r="K416" t="s">
        <v>353</v>
      </c>
      <c r="L416" t="s">
        <v>365</v>
      </c>
      <c r="M416" s="29" t="str">
        <f>IF(O416 &lt;&gt; "", VLOOKUP(O416,'CLASSIFICAÇÃO - ÁREA DE ATUAÇÃO'!$A:$C,2,0),"")</f>
        <v>D</v>
      </c>
      <c r="N416" s="29" t="str">
        <f>IF(O416 &lt;&gt; "",VLOOKUP(O416,'CLASSIFICAÇÃO - ÁREA DE ATUAÇÃO'!$A:$C,3,0), "")</f>
        <v>REDE DE URGÊNCIA</v>
      </c>
      <c r="O416" t="str">
        <f>'Lotações convertidas'!B418</f>
        <v>UNIDADE DE PRONTO ATENDIMENTO NORTE</v>
      </c>
    </row>
    <row r="417" spans="1:15" x14ac:dyDescent="0.25">
      <c r="A417">
        <v>1278256</v>
      </c>
      <c r="B417" t="s">
        <v>2108</v>
      </c>
      <c r="C417" t="s">
        <v>2109</v>
      </c>
      <c r="D417" t="s">
        <v>349</v>
      </c>
      <c r="E417" t="s">
        <v>528</v>
      </c>
      <c r="F417" t="s">
        <v>2110</v>
      </c>
      <c r="G417" s="177">
        <v>44246</v>
      </c>
      <c r="H417" t="s">
        <v>364</v>
      </c>
      <c r="I417" t="s">
        <v>18176</v>
      </c>
      <c r="J417" t="s">
        <v>2111</v>
      </c>
      <c r="K417" t="s">
        <v>353</v>
      </c>
      <c r="L417" t="s">
        <v>397</v>
      </c>
      <c r="M417" s="29" t="str">
        <f>IF(O417 &lt;&gt; "", VLOOKUP(O417,'CLASSIFICAÇÃO - ÁREA DE ATUAÇÃO'!$A:$C,2,0),"")</f>
        <v>B</v>
      </c>
      <c r="N417" s="29" t="str">
        <f>IF(O417 &lt;&gt; "",VLOOKUP(O417,'CLASSIFICAÇÃO - ÁREA DE ATUAÇÃO'!$A:$C,3,0), "")</f>
        <v>ATENÇÃO PRIMÁRIA</v>
      </c>
      <c r="O417" t="str">
        <f>'Lotações convertidas'!B419</f>
        <v>CENTRO DE SAÚDE WALDOMIRO LOBO</v>
      </c>
    </row>
    <row r="418" spans="1:15" x14ac:dyDescent="0.25">
      <c r="A418">
        <v>1278272</v>
      </c>
      <c r="B418" t="s">
        <v>2112</v>
      </c>
      <c r="C418" t="s">
        <v>2113</v>
      </c>
      <c r="D418" t="s">
        <v>368</v>
      </c>
      <c r="E418" t="s">
        <v>369</v>
      </c>
      <c r="F418" t="s">
        <v>421</v>
      </c>
      <c r="G418" s="177">
        <v>44249</v>
      </c>
      <c r="H418" t="s">
        <v>417</v>
      </c>
      <c r="I418" t="s">
        <v>18168</v>
      </c>
      <c r="J418" t="s">
        <v>2114</v>
      </c>
      <c r="K418" t="s">
        <v>353</v>
      </c>
      <c r="L418" t="s">
        <v>365</v>
      </c>
      <c r="M418" s="29" t="str">
        <f>IF(O418 &lt;&gt; "", VLOOKUP(O418,'CLASSIFICAÇÃO - ÁREA DE ATUAÇÃO'!$A:$C,2,0),"")</f>
        <v>C</v>
      </c>
      <c r="N418" s="29" t="str">
        <f>IF(O418 &lt;&gt; "",VLOOKUP(O418,'CLASSIFICAÇÃO - ÁREA DE ATUAÇÃO'!$A:$C,3,0), "")</f>
        <v>ATENÇÃO PRIMÁRIA</v>
      </c>
      <c r="O418" t="str">
        <f>'Lotações convertidas'!B420</f>
        <v>CENTRO DE SAÚDE MG20</v>
      </c>
    </row>
    <row r="419" spans="1:15" x14ac:dyDescent="0.25">
      <c r="A419">
        <v>1278280</v>
      </c>
      <c r="B419" t="s">
        <v>2115</v>
      </c>
      <c r="C419" t="s">
        <v>2116</v>
      </c>
      <c r="D419" t="s">
        <v>379</v>
      </c>
      <c r="F419" t="s">
        <v>18623</v>
      </c>
      <c r="G419" s="177">
        <v>44249</v>
      </c>
      <c r="H419" t="s">
        <v>466</v>
      </c>
      <c r="I419" t="s">
        <v>18171</v>
      </c>
      <c r="J419" t="s">
        <v>2117</v>
      </c>
      <c r="K419" t="s">
        <v>353</v>
      </c>
      <c r="L419" t="s">
        <v>374</v>
      </c>
      <c r="M419" s="29" t="str">
        <f>IF(O419 &lt;&gt; "", VLOOKUP(O419,'CLASSIFICAÇÃO - ÁREA DE ATUAÇÃO'!$A:$C,2,0),"")</f>
        <v>C</v>
      </c>
      <c r="N419" s="29" t="str">
        <f>IF(O419 &lt;&gt; "",VLOOKUP(O419,'CLASSIFICAÇÃO - ÁREA DE ATUAÇÃO'!$A:$C,3,0), "")</f>
        <v>REDE DE URGÊNCIA</v>
      </c>
      <c r="O419" t="str">
        <f>'Lotações convertidas'!B421</f>
        <v>UNIDADE DE PRONTO ATENDIMENTO NORDESTE</v>
      </c>
    </row>
    <row r="420" spans="1:15" x14ac:dyDescent="0.25">
      <c r="A420">
        <v>1278299</v>
      </c>
      <c r="B420" t="s">
        <v>2118</v>
      </c>
      <c r="C420" t="s">
        <v>2119</v>
      </c>
      <c r="D420" t="s">
        <v>429</v>
      </c>
      <c r="E420" t="s">
        <v>451</v>
      </c>
      <c r="F420" t="s">
        <v>18641</v>
      </c>
      <c r="G420" s="177">
        <v>44249</v>
      </c>
      <c r="H420" t="s">
        <v>384</v>
      </c>
      <c r="I420" t="s">
        <v>18168</v>
      </c>
      <c r="J420" t="s">
        <v>2120</v>
      </c>
      <c r="K420" t="s">
        <v>353</v>
      </c>
      <c r="L420" t="s">
        <v>411</v>
      </c>
      <c r="M420" s="29" t="str">
        <f>IF(O420 &lt;&gt; "", VLOOKUP(O420,'CLASSIFICAÇÃO - ÁREA DE ATUAÇÃO'!$A:$C,2,0),"")</f>
        <v>A</v>
      </c>
      <c r="N420" s="29" t="str">
        <f>IF(O420 &lt;&gt; "",VLOOKUP(O420,'CLASSIFICAÇÃO - ÁREA DE ATUAÇÃO'!$A:$C,3,0), "")</f>
        <v>REDE COMPLEMENTAR</v>
      </c>
      <c r="O420" t="str">
        <f>'Lotações convertidas'!B422</f>
        <v>CENTRO DE ESPECIALIDADES MEDICAS CENTRO-SUL</v>
      </c>
    </row>
    <row r="421" spans="1:15" x14ac:dyDescent="0.25">
      <c r="A421">
        <v>1278310</v>
      </c>
      <c r="B421" t="s">
        <v>2121</v>
      </c>
      <c r="C421" t="s">
        <v>2122</v>
      </c>
      <c r="D421" t="s">
        <v>429</v>
      </c>
      <c r="E421" t="s">
        <v>430</v>
      </c>
      <c r="F421" t="s">
        <v>18645</v>
      </c>
      <c r="G421" s="177">
        <v>44246</v>
      </c>
      <c r="H421" t="s">
        <v>384</v>
      </c>
      <c r="I421" t="s">
        <v>18175</v>
      </c>
      <c r="J421" t="s">
        <v>2124</v>
      </c>
      <c r="K421" t="s">
        <v>353</v>
      </c>
      <c r="L421" t="s">
        <v>397</v>
      </c>
      <c r="M421" s="29" t="str">
        <f>IF(O421 &lt;&gt; "", VLOOKUP(O421,'CLASSIFICAÇÃO - ÁREA DE ATUAÇÃO'!$A:$C,2,0),"")</f>
        <v>A</v>
      </c>
      <c r="N421" s="29" t="str">
        <f>IF(O421 &lt;&gt; "",VLOOKUP(O421,'CLASSIFICAÇÃO - ÁREA DE ATUAÇÃO'!$A:$C,3,0), "")</f>
        <v>REDE COMPLEMENTAR</v>
      </c>
      <c r="O421" t="str">
        <f>'Lotações convertidas'!B423</f>
        <v>CENTRAL DE ESTERILIZACAO OESTE</v>
      </c>
    </row>
    <row r="422" spans="1:15" x14ac:dyDescent="0.25">
      <c r="A422">
        <v>1278345</v>
      </c>
      <c r="B422" t="s">
        <v>2125</v>
      </c>
      <c r="C422" t="s">
        <v>2126</v>
      </c>
      <c r="D422" t="s">
        <v>362</v>
      </c>
      <c r="E422" t="s">
        <v>362</v>
      </c>
      <c r="F422" t="s">
        <v>1388</v>
      </c>
      <c r="G422" s="177">
        <v>44249</v>
      </c>
      <c r="H422" t="s">
        <v>364</v>
      </c>
      <c r="I422" t="s">
        <v>18168</v>
      </c>
      <c r="J422" t="s">
        <v>2127</v>
      </c>
      <c r="K422" t="s">
        <v>353</v>
      </c>
      <c r="L422" t="s">
        <v>397</v>
      </c>
      <c r="M422" s="29" t="str">
        <f>IF(O422 &lt;&gt; "", VLOOKUP(O422,'CLASSIFICAÇÃO - ÁREA DE ATUAÇÃO'!$A:$C,2,0),"")</f>
        <v>B</v>
      </c>
      <c r="N422" s="29" t="str">
        <f>IF(O422 &lt;&gt; "",VLOOKUP(O422,'CLASSIFICAÇÃO - ÁREA DE ATUAÇÃO'!$A:$C,3,0), "")</f>
        <v>ATENÇÃO PRIMÁRIA</v>
      </c>
      <c r="O422" t="str">
        <f>'Lotações convertidas'!B424</f>
        <v>CENTRO DE SAÚDE VILA IMPERIAL</v>
      </c>
    </row>
    <row r="423" spans="1:15" x14ac:dyDescent="0.25">
      <c r="A423" t="s">
        <v>2128</v>
      </c>
      <c r="B423" t="s">
        <v>2129</v>
      </c>
      <c r="C423" t="s">
        <v>2130</v>
      </c>
      <c r="D423" t="s">
        <v>368</v>
      </c>
      <c r="E423" t="s">
        <v>369</v>
      </c>
      <c r="F423" t="s">
        <v>18632</v>
      </c>
      <c r="G423" s="177">
        <v>44250</v>
      </c>
      <c r="H423" t="s">
        <v>1635</v>
      </c>
      <c r="I423" t="s">
        <v>18168</v>
      </c>
      <c r="J423" t="s">
        <v>2131</v>
      </c>
      <c r="K423" t="s">
        <v>353</v>
      </c>
      <c r="L423" t="s">
        <v>365</v>
      </c>
      <c r="M423" s="29" t="str">
        <f>IF(O423 &lt;&gt; "", VLOOKUP(O423,'CLASSIFICAÇÃO - ÁREA DE ATUAÇÃO'!$A:$C,2,0),"")</f>
        <v>C</v>
      </c>
      <c r="N423" s="29" t="str">
        <f>IF(O423 &lt;&gt; "",VLOOKUP(O423,'CLASSIFICAÇÃO - ÁREA DE ATUAÇÃO'!$A:$C,3,0), "")</f>
        <v>REDE DE URGÊNCIA</v>
      </c>
      <c r="O423" t="str">
        <f>'Lotações convertidas'!B425</f>
        <v>CENTRO DE REFERENCIA EM SAUDE MENTAL NORTE</v>
      </c>
    </row>
    <row r="424" spans="1:15" x14ac:dyDescent="0.25">
      <c r="A424">
        <v>1278442</v>
      </c>
      <c r="B424" t="s">
        <v>2132</v>
      </c>
      <c r="C424" t="s">
        <v>2133</v>
      </c>
      <c r="D424" t="s">
        <v>429</v>
      </c>
      <c r="E424" t="s">
        <v>430</v>
      </c>
      <c r="F424" t="s">
        <v>18645</v>
      </c>
      <c r="G424" s="177">
        <v>44249</v>
      </c>
      <c r="H424" t="s">
        <v>384</v>
      </c>
      <c r="I424" t="s">
        <v>18175</v>
      </c>
      <c r="J424" t="s">
        <v>2134</v>
      </c>
      <c r="K424" t="s">
        <v>353</v>
      </c>
      <c r="L424" t="s">
        <v>397</v>
      </c>
      <c r="M424" s="29" t="str">
        <f>IF(O424 &lt;&gt; "", VLOOKUP(O424,'CLASSIFICAÇÃO - ÁREA DE ATUAÇÃO'!$A:$C,2,0),"")</f>
        <v>A</v>
      </c>
      <c r="N424" s="29" t="str">
        <f>IF(O424 &lt;&gt; "",VLOOKUP(O424,'CLASSIFICAÇÃO - ÁREA DE ATUAÇÃO'!$A:$C,3,0), "")</f>
        <v>REDE COMPLEMENTAR</v>
      </c>
      <c r="O424" t="str">
        <f>'Lotações convertidas'!B426</f>
        <v>CENTRAL DE ESTERILIZACAO OESTE</v>
      </c>
    </row>
    <row r="425" spans="1:15" x14ac:dyDescent="0.25">
      <c r="A425">
        <v>1278515</v>
      </c>
      <c r="B425" t="s">
        <v>2135</v>
      </c>
      <c r="C425" t="s">
        <v>2136</v>
      </c>
      <c r="D425" t="s">
        <v>429</v>
      </c>
      <c r="E425" t="s">
        <v>430</v>
      </c>
      <c r="F425" t="s">
        <v>1861</v>
      </c>
      <c r="G425" s="177">
        <v>44249</v>
      </c>
      <c r="H425" t="s">
        <v>364</v>
      </c>
      <c r="I425" t="s">
        <v>18175</v>
      </c>
      <c r="J425" t="s">
        <v>2137</v>
      </c>
      <c r="K425" t="s">
        <v>353</v>
      </c>
      <c r="L425" t="s">
        <v>411</v>
      </c>
      <c r="M425" s="29" t="str">
        <f>IF(O425 &lt;&gt; "", VLOOKUP(O425,'CLASSIFICAÇÃO - ÁREA DE ATUAÇÃO'!$A:$C,2,0),"")</f>
        <v>B</v>
      </c>
      <c r="N425" s="29" t="str">
        <f>IF(O425 &lt;&gt; "",VLOOKUP(O425,'CLASSIFICAÇÃO - ÁREA DE ATUAÇÃO'!$A:$C,3,0), "")</f>
        <v>ATENÇÃO PRIMÁRIA</v>
      </c>
      <c r="O425" t="str">
        <f>'Lotações convertidas'!B427</f>
        <v>CENTRO DE SAÚDE SANTA LÚCIA</v>
      </c>
    </row>
    <row r="426" spans="1:15" x14ac:dyDescent="0.25">
      <c r="A426">
        <v>1278663</v>
      </c>
      <c r="B426" t="s">
        <v>2139</v>
      </c>
      <c r="C426" t="s">
        <v>2140</v>
      </c>
      <c r="D426" t="s">
        <v>379</v>
      </c>
      <c r="F426" t="s">
        <v>465</v>
      </c>
      <c r="G426" s="177">
        <v>44259</v>
      </c>
      <c r="H426" t="s">
        <v>457</v>
      </c>
      <c r="I426" t="s">
        <v>18171</v>
      </c>
      <c r="J426" t="s">
        <v>2141</v>
      </c>
      <c r="K426" t="s">
        <v>353</v>
      </c>
      <c r="L426" t="s">
        <v>361</v>
      </c>
      <c r="M426" s="29" t="str">
        <f>IF(O426 &lt;&gt; "", VLOOKUP(O426,'CLASSIFICAÇÃO - ÁREA DE ATUAÇÃO'!$A:$C,2,0),"")</f>
        <v>C</v>
      </c>
      <c r="N426" s="29" t="str">
        <f>IF(O426 &lt;&gt; "",VLOOKUP(O426,'CLASSIFICAÇÃO - ÁREA DE ATUAÇÃO'!$A:$C,3,0), "")</f>
        <v>REDE DE URGÊNCIA</v>
      </c>
      <c r="O426" t="str">
        <f>'Lotações convertidas'!B428</f>
        <v>CENTRO DE REFERÊNCIA EM SAÚDE MENTAL - ÁLCOOL E DROGAS PAMPULHA/NOROESTE</v>
      </c>
    </row>
    <row r="427" spans="1:15" x14ac:dyDescent="0.25">
      <c r="A427">
        <v>1278671</v>
      </c>
      <c r="B427" t="s">
        <v>2142</v>
      </c>
      <c r="C427" t="s">
        <v>2143</v>
      </c>
      <c r="D427" t="s">
        <v>368</v>
      </c>
      <c r="E427" t="s">
        <v>369</v>
      </c>
      <c r="F427" t="s">
        <v>18631</v>
      </c>
      <c r="G427" s="177">
        <v>44250</v>
      </c>
      <c r="H427" t="s">
        <v>1635</v>
      </c>
      <c r="I427" t="s">
        <v>18168</v>
      </c>
      <c r="J427" t="s">
        <v>2144</v>
      </c>
      <c r="K427" t="s">
        <v>353</v>
      </c>
      <c r="L427" t="s">
        <v>374</v>
      </c>
      <c r="M427" s="29" t="str">
        <f>IF(O427 &lt;&gt; "", VLOOKUP(O427,'CLASSIFICAÇÃO - ÁREA DE ATUAÇÃO'!$A:$C,2,0),"")</f>
        <v>A</v>
      </c>
      <c r="N427" s="29" t="str">
        <f>IF(O427 &lt;&gt; "",VLOOKUP(O427,'CLASSIFICAÇÃO - ÁREA DE ATUAÇÃO'!$A:$C,3,0), "")</f>
        <v>REDE DE URGÊNCIA</v>
      </c>
      <c r="O427" t="str">
        <f>'Lotações convertidas'!B429</f>
        <v>CENTRO DE REFERENCIA EM SAUDE MENTAL NORDESTE</v>
      </c>
    </row>
    <row r="428" spans="1:15" x14ac:dyDescent="0.25">
      <c r="A428">
        <v>1278698</v>
      </c>
      <c r="B428" t="s">
        <v>2145</v>
      </c>
      <c r="C428" t="s">
        <v>2146</v>
      </c>
      <c r="D428" t="s">
        <v>379</v>
      </c>
      <c r="F428" t="s">
        <v>424</v>
      </c>
      <c r="G428" s="177">
        <v>44253</v>
      </c>
      <c r="H428" t="s">
        <v>466</v>
      </c>
      <c r="I428" t="s">
        <v>18171</v>
      </c>
      <c r="J428" t="s">
        <v>2147</v>
      </c>
      <c r="K428" t="s">
        <v>353</v>
      </c>
      <c r="L428" t="s">
        <v>427</v>
      </c>
      <c r="M428" s="29" t="str">
        <f>IF(O428 &lt;&gt; "", VLOOKUP(O428,'CLASSIFICAÇÃO - ÁREA DE ATUAÇÃO'!$A:$C,2,0),"")</f>
        <v>D</v>
      </c>
      <c r="N428" s="29" t="str">
        <f>IF(O428 &lt;&gt; "",VLOOKUP(O428,'CLASSIFICAÇÃO - ÁREA DE ATUAÇÃO'!$A:$C,3,0), "")</f>
        <v>REDE DE URGÊNCIA</v>
      </c>
      <c r="O428" t="str">
        <f>'Lotações convertidas'!B430</f>
        <v>SERVIÇO DE ATENDIMENTO MÓVEL DE URGÊNCIA E TRANSPORTE EM SAÚDE</v>
      </c>
    </row>
    <row r="429" spans="1:15" x14ac:dyDescent="0.25">
      <c r="A429">
        <v>1278701</v>
      </c>
      <c r="B429" t="s">
        <v>2148</v>
      </c>
      <c r="C429" t="s">
        <v>2149</v>
      </c>
      <c r="D429" t="s">
        <v>368</v>
      </c>
      <c r="E429" t="s">
        <v>369</v>
      </c>
      <c r="F429" t="s">
        <v>18644</v>
      </c>
      <c r="G429" s="177">
        <v>44250</v>
      </c>
      <c r="H429" t="s">
        <v>364</v>
      </c>
      <c r="I429" t="s">
        <v>18168</v>
      </c>
      <c r="J429" t="s">
        <v>2150</v>
      </c>
      <c r="K429" t="s">
        <v>353</v>
      </c>
      <c r="L429" t="s">
        <v>411</v>
      </c>
      <c r="M429" s="29" t="str">
        <f>IF(O429 &lt;&gt; "", VLOOKUP(O429,'CLASSIFICAÇÃO - ÁREA DE ATUAÇÃO'!$A:$C,2,0),"")</f>
        <v>C</v>
      </c>
      <c r="N429" s="29" t="str">
        <f>IF(O429 &lt;&gt; "",VLOOKUP(O429,'CLASSIFICAÇÃO - ÁREA DE ATUAÇÃO'!$A:$C,3,0), "")</f>
        <v>ATENÇÃO PRIMÁRIA</v>
      </c>
      <c r="O429" t="str">
        <f>'Lotações convertidas'!B431</f>
        <v>CENTRO DE SAÚDE SÃO MIGUEL ARCANJO</v>
      </c>
    </row>
    <row r="430" spans="1:15" x14ac:dyDescent="0.25">
      <c r="A430">
        <v>1278752</v>
      </c>
      <c r="B430" t="s">
        <v>2152</v>
      </c>
      <c r="C430" t="s">
        <v>2153</v>
      </c>
      <c r="D430" t="s">
        <v>368</v>
      </c>
      <c r="E430" t="s">
        <v>390</v>
      </c>
      <c r="F430" t="s">
        <v>556</v>
      </c>
      <c r="G430" s="177">
        <v>44253</v>
      </c>
      <c r="H430" t="s">
        <v>364</v>
      </c>
      <c r="I430" t="s">
        <v>18175</v>
      </c>
      <c r="J430" t="s">
        <v>2154</v>
      </c>
      <c r="K430" t="s">
        <v>353</v>
      </c>
      <c r="L430" t="s">
        <v>411</v>
      </c>
      <c r="M430" s="29" t="str">
        <f>IF(O430 &lt;&gt; "", VLOOKUP(O430,'CLASSIFICAÇÃO - ÁREA DE ATUAÇÃO'!$A:$C,2,0),"")</f>
        <v>A</v>
      </c>
      <c r="N430" s="29" t="str">
        <f>IF(O430 &lt;&gt; "",VLOOKUP(O430,'CLASSIFICAÇÃO - ÁREA DE ATUAÇÃO'!$A:$C,3,0), "")</f>
        <v>ATENÇÃO PRIMÁRIA</v>
      </c>
      <c r="O430" t="str">
        <f>'Lotações convertidas'!B432</f>
        <v>CENTRO DE SAÚDE CARLOS CHAGAS</v>
      </c>
    </row>
    <row r="431" spans="1:15" x14ac:dyDescent="0.25">
      <c r="A431">
        <v>1278787</v>
      </c>
      <c r="B431" t="s">
        <v>2155</v>
      </c>
      <c r="C431" t="s">
        <v>2156</v>
      </c>
      <c r="D431" t="s">
        <v>379</v>
      </c>
      <c r="F431" t="s">
        <v>424</v>
      </c>
      <c r="G431" s="177">
        <v>44253</v>
      </c>
      <c r="H431" t="s">
        <v>466</v>
      </c>
      <c r="I431" t="s">
        <v>18171</v>
      </c>
      <c r="J431" t="s">
        <v>2157</v>
      </c>
      <c r="K431" t="s">
        <v>353</v>
      </c>
      <c r="L431" t="s">
        <v>427</v>
      </c>
      <c r="M431" s="29" t="str">
        <f>IF(O431 &lt;&gt; "", VLOOKUP(O431,'CLASSIFICAÇÃO - ÁREA DE ATUAÇÃO'!$A:$C,2,0),"")</f>
        <v>D</v>
      </c>
      <c r="N431" s="29" t="str">
        <f>IF(O431 &lt;&gt; "",VLOOKUP(O431,'CLASSIFICAÇÃO - ÁREA DE ATUAÇÃO'!$A:$C,3,0), "")</f>
        <v>REDE DE URGÊNCIA</v>
      </c>
      <c r="O431" t="str">
        <f>'Lotações convertidas'!B433</f>
        <v>SERVIÇO DE ATENDIMENTO MÓVEL DE URGÊNCIA E TRANSPORTE EM SAÚDE</v>
      </c>
    </row>
    <row r="432" spans="1:15" x14ac:dyDescent="0.25">
      <c r="A432">
        <v>1278795</v>
      </c>
      <c r="B432" t="s">
        <v>2158</v>
      </c>
      <c r="C432" t="s">
        <v>2159</v>
      </c>
      <c r="D432" t="s">
        <v>368</v>
      </c>
      <c r="E432" t="s">
        <v>369</v>
      </c>
      <c r="F432" t="s">
        <v>424</v>
      </c>
      <c r="G432" s="177">
        <v>44251</v>
      </c>
      <c r="H432" t="s">
        <v>441</v>
      </c>
      <c r="I432" t="s">
        <v>18168</v>
      </c>
      <c r="J432" t="s">
        <v>2160</v>
      </c>
      <c r="K432" t="s">
        <v>353</v>
      </c>
      <c r="L432" t="s">
        <v>427</v>
      </c>
      <c r="M432" s="29" t="str">
        <f>IF(O432 &lt;&gt; "", VLOOKUP(O432,'CLASSIFICAÇÃO - ÁREA DE ATUAÇÃO'!$A:$C,2,0),"")</f>
        <v>D</v>
      </c>
      <c r="N432" s="29" t="str">
        <f>IF(O432 &lt;&gt; "",VLOOKUP(O432,'CLASSIFICAÇÃO - ÁREA DE ATUAÇÃO'!$A:$C,3,0), "")</f>
        <v>REDE DE URGÊNCIA</v>
      </c>
      <c r="O432" t="str">
        <f>'Lotações convertidas'!B434</f>
        <v>SERVIÇO DE ATENDIMENTO MÓVEL DE URGÊNCIA E TRANSPORTE EM SAÚDE</v>
      </c>
    </row>
    <row r="433" spans="1:15" x14ac:dyDescent="0.25">
      <c r="A433">
        <v>1278809</v>
      </c>
      <c r="B433" t="s">
        <v>2161</v>
      </c>
      <c r="C433" t="s">
        <v>2162</v>
      </c>
      <c r="D433" t="s">
        <v>429</v>
      </c>
      <c r="E433" t="s">
        <v>451</v>
      </c>
      <c r="F433" t="s">
        <v>745</v>
      </c>
      <c r="G433" s="177">
        <v>44252</v>
      </c>
      <c r="H433" t="s">
        <v>417</v>
      </c>
      <c r="I433" t="s">
        <v>18168</v>
      </c>
      <c r="J433" t="s">
        <v>2163</v>
      </c>
      <c r="K433" t="s">
        <v>353</v>
      </c>
      <c r="L433" t="s">
        <v>382</v>
      </c>
      <c r="M433" s="29" t="str">
        <f>IF(O433 &lt;&gt; "", VLOOKUP(O433,'CLASSIFICAÇÃO - ÁREA DE ATUAÇÃO'!$A:$C,2,0),"")</f>
        <v>D</v>
      </c>
      <c r="N433" s="29" t="str">
        <f>IF(O433 &lt;&gt; "",VLOOKUP(O433,'CLASSIFICAÇÃO - ÁREA DE ATUAÇÃO'!$A:$C,3,0), "")</f>
        <v>ATENÇÃO PRIMÁRIA</v>
      </c>
      <c r="O433" t="str">
        <f>'Lotações convertidas'!B435</f>
        <v>CENTRO DE SAÚDE MARIANO DE ABREU</v>
      </c>
    </row>
    <row r="434" spans="1:15" x14ac:dyDescent="0.25">
      <c r="A434">
        <v>1278930</v>
      </c>
      <c r="B434" t="s">
        <v>2164</v>
      </c>
      <c r="C434" t="s">
        <v>2165</v>
      </c>
      <c r="D434" t="s">
        <v>379</v>
      </c>
      <c r="F434" t="s">
        <v>424</v>
      </c>
      <c r="G434" s="177">
        <v>44252</v>
      </c>
      <c r="H434" t="s">
        <v>466</v>
      </c>
      <c r="I434" t="s">
        <v>18171</v>
      </c>
      <c r="J434" t="s">
        <v>2166</v>
      </c>
      <c r="K434" t="s">
        <v>353</v>
      </c>
      <c r="L434" t="s">
        <v>427</v>
      </c>
      <c r="M434" s="29" t="str">
        <f>IF(O434 &lt;&gt; "", VLOOKUP(O434,'CLASSIFICAÇÃO - ÁREA DE ATUAÇÃO'!$A:$C,2,0),"")</f>
        <v>D</v>
      </c>
      <c r="N434" s="29" t="str">
        <f>IF(O434 &lt;&gt; "",VLOOKUP(O434,'CLASSIFICAÇÃO - ÁREA DE ATUAÇÃO'!$A:$C,3,0), "")</f>
        <v>REDE DE URGÊNCIA</v>
      </c>
      <c r="O434" t="str">
        <f>'Lotações convertidas'!B436</f>
        <v>SERVIÇO DE ATENDIMENTO MÓVEL DE URGÊNCIA E TRANSPORTE EM SAÚDE</v>
      </c>
    </row>
    <row r="435" spans="1:15" x14ac:dyDescent="0.25">
      <c r="A435">
        <v>1278949</v>
      </c>
      <c r="B435" t="s">
        <v>2167</v>
      </c>
      <c r="C435" t="s">
        <v>2168</v>
      </c>
      <c r="D435" t="s">
        <v>368</v>
      </c>
      <c r="E435" t="s">
        <v>369</v>
      </c>
      <c r="F435" t="s">
        <v>18623</v>
      </c>
      <c r="G435" s="177">
        <v>44252</v>
      </c>
      <c r="H435" t="s">
        <v>425</v>
      </c>
      <c r="I435" t="s">
        <v>18168</v>
      </c>
      <c r="J435" t="s">
        <v>2169</v>
      </c>
      <c r="K435" t="s">
        <v>353</v>
      </c>
      <c r="L435" t="s">
        <v>374</v>
      </c>
      <c r="M435" s="29" t="str">
        <f>IF(O435 &lt;&gt; "", VLOOKUP(O435,'CLASSIFICAÇÃO - ÁREA DE ATUAÇÃO'!$A:$C,2,0),"")</f>
        <v>C</v>
      </c>
      <c r="N435" s="29" t="str">
        <f>IF(O435 &lt;&gt; "",VLOOKUP(O435,'CLASSIFICAÇÃO - ÁREA DE ATUAÇÃO'!$A:$C,3,0), "")</f>
        <v>REDE DE URGÊNCIA</v>
      </c>
      <c r="O435" t="str">
        <f>'Lotações convertidas'!B437</f>
        <v>UNIDADE DE PRONTO ATENDIMENTO NORDESTE</v>
      </c>
    </row>
    <row r="436" spans="1:15" x14ac:dyDescent="0.25">
      <c r="A436">
        <v>1279007</v>
      </c>
      <c r="B436" t="s">
        <v>1786</v>
      </c>
      <c r="C436" t="s">
        <v>1787</v>
      </c>
      <c r="D436" t="s">
        <v>368</v>
      </c>
      <c r="E436" t="s">
        <v>369</v>
      </c>
      <c r="F436" t="s">
        <v>424</v>
      </c>
      <c r="G436" s="177">
        <v>44253</v>
      </c>
      <c r="H436" t="s">
        <v>441</v>
      </c>
      <c r="I436" t="s">
        <v>18168</v>
      </c>
      <c r="J436" t="s">
        <v>1788</v>
      </c>
      <c r="K436" t="s">
        <v>353</v>
      </c>
      <c r="L436" t="s">
        <v>427</v>
      </c>
      <c r="M436" s="29" t="str">
        <f>IF(O436 &lt;&gt; "", VLOOKUP(O436,'CLASSIFICAÇÃO - ÁREA DE ATUAÇÃO'!$A:$C,2,0),"")</f>
        <v>D</v>
      </c>
      <c r="N436" s="29" t="str">
        <f>IF(O436 &lt;&gt; "",VLOOKUP(O436,'CLASSIFICAÇÃO - ÁREA DE ATUAÇÃO'!$A:$C,3,0), "")</f>
        <v>REDE DE URGÊNCIA</v>
      </c>
      <c r="O436" t="str">
        <f>'Lotações convertidas'!B438</f>
        <v>SERVIÇO DE ATENDIMENTO MÓVEL DE URGÊNCIA E TRANSPORTE EM SAÚDE</v>
      </c>
    </row>
    <row r="437" spans="1:15" x14ac:dyDescent="0.25">
      <c r="A437">
        <v>1279058</v>
      </c>
      <c r="B437" t="s">
        <v>2170</v>
      </c>
      <c r="C437" t="s">
        <v>2171</v>
      </c>
      <c r="D437" t="s">
        <v>520</v>
      </c>
      <c r="F437" t="s">
        <v>1483</v>
      </c>
      <c r="G437" s="177">
        <v>44256</v>
      </c>
      <c r="H437" t="s">
        <v>364</v>
      </c>
      <c r="I437" t="s">
        <v>18175</v>
      </c>
      <c r="J437" t="s">
        <v>2172</v>
      </c>
      <c r="K437" t="s">
        <v>353</v>
      </c>
      <c r="L437" t="s">
        <v>406</v>
      </c>
      <c r="M437" s="29" t="str">
        <f>IF(O437 &lt;&gt; "", VLOOKUP(O437,'CLASSIFICAÇÃO - ÁREA DE ATUAÇÃO'!$A:$C,2,0),"")</f>
        <v>B</v>
      </c>
      <c r="N437" s="29" t="str">
        <f>IF(O437 &lt;&gt; "",VLOOKUP(O437,'CLASSIFICAÇÃO - ÁREA DE ATUAÇÃO'!$A:$C,3,0), "")</f>
        <v>ATENÇÃO PRIMÁRIA</v>
      </c>
      <c r="O437" t="str">
        <f>'Lotações convertidas'!B439</f>
        <v>CENTRO DE SAÚDE BARREIRO DE CIMA</v>
      </c>
    </row>
    <row r="438" spans="1:15" x14ac:dyDescent="0.25">
      <c r="A438">
        <v>1279120</v>
      </c>
      <c r="B438" t="s">
        <v>2173</v>
      </c>
      <c r="C438" t="s">
        <v>2174</v>
      </c>
      <c r="D438" t="s">
        <v>379</v>
      </c>
      <c r="F438" t="s">
        <v>424</v>
      </c>
      <c r="G438" s="177">
        <v>44253</v>
      </c>
      <c r="H438" t="s">
        <v>466</v>
      </c>
      <c r="I438" t="s">
        <v>18171</v>
      </c>
      <c r="J438" t="s">
        <v>2175</v>
      </c>
      <c r="K438" t="s">
        <v>353</v>
      </c>
      <c r="L438" t="s">
        <v>427</v>
      </c>
      <c r="M438" s="29" t="str">
        <f>IF(O438 &lt;&gt; "", VLOOKUP(O438,'CLASSIFICAÇÃO - ÁREA DE ATUAÇÃO'!$A:$C,2,0),"")</f>
        <v>D</v>
      </c>
      <c r="N438" s="29" t="str">
        <f>IF(O438 &lt;&gt; "",VLOOKUP(O438,'CLASSIFICAÇÃO - ÁREA DE ATUAÇÃO'!$A:$C,3,0), "")</f>
        <v>REDE DE URGÊNCIA</v>
      </c>
      <c r="O438" t="str">
        <f>'Lotações convertidas'!B440</f>
        <v>SERVIÇO DE ATENDIMENTO MÓVEL DE URGÊNCIA E TRANSPORTE EM SAÚDE</v>
      </c>
    </row>
    <row r="439" spans="1:15" x14ac:dyDescent="0.25">
      <c r="A439">
        <v>1279139</v>
      </c>
      <c r="B439" t="s">
        <v>2176</v>
      </c>
      <c r="C439" t="s">
        <v>2177</v>
      </c>
      <c r="D439" t="s">
        <v>368</v>
      </c>
      <c r="E439" t="s">
        <v>524</v>
      </c>
      <c r="F439" t="s">
        <v>792</v>
      </c>
      <c r="G439" s="177">
        <v>44253</v>
      </c>
      <c r="H439" t="s">
        <v>508</v>
      </c>
      <c r="I439" t="s">
        <v>18179</v>
      </c>
      <c r="J439" t="s">
        <v>2178</v>
      </c>
      <c r="K439" t="s">
        <v>353</v>
      </c>
      <c r="L439" t="s">
        <v>411</v>
      </c>
      <c r="M439" s="29" t="str">
        <f>IF(O439 &lt;&gt; "", VLOOKUP(O439,'CLASSIFICAÇÃO - ÁREA DE ATUAÇÃO'!$A:$C,2,0),"")</f>
        <v>A</v>
      </c>
      <c r="N439" s="29" t="str">
        <f>IF(O439 &lt;&gt; "",VLOOKUP(O439,'CLASSIFICAÇÃO - ÁREA DE ATUAÇÃO'!$A:$C,3,0), "")</f>
        <v>REDE COMPLEMENTAR</v>
      </c>
      <c r="O439" t="str">
        <f>'Lotações convertidas'!B441</f>
        <v>LABORATORIO REGIONAL CENTRO-SUL/PAMPULHA</v>
      </c>
    </row>
    <row r="440" spans="1:15" x14ac:dyDescent="0.25">
      <c r="A440">
        <v>1279155</v>
      </c>
      <c r="B440" t="s">
        <v>2179</v>
      </c>
      <c r="C440" t="s">
        <v>2180</v>
      </c>
      <c r="D440" t="s">
        <v>368</v>
      </c>
      <c r="E440" t="s">
        <v>369</v>
      </c>
      <c r="F440" t="s">
        <v>603</v>
      </c>
      <c r="G440" s="177">
        <v>44256</v>
      </c>
      <c r="H440" t="s">
        <v>417</v>
      </c>
      <c r="I440" t="s">
        <v>18168</v>
      </c>
      <c r="J440" t="s">
        <v>2181</v>
      </c>
      <c r="K440" t="s">
        <v>353</v>
      </c>
      <c r="L440" t="s">
        <v>374</v>
      </c>
      <c r="M440" s="29" t="str">
        <f>IF(O440 &lt;&gt; "", VLOOKUP(O440,'CLASSIFICAÇÃO - ÁREA DE ATUAÇÃO'!$A:$C,2,0),"")</f>
        <v>D</v>
      </c>
      <c r="N440" s="29" t="str">
        <f>IF(O440 &lt;&gt; "",VLOOKUP(O440,'CLASSIFICAÇÃO - ÁREA DE ATUAÇÃO'!$A:$C,3,0), "")</f>
        <v>ATENÇÃO PRIMÁRIA</v>
      </c>
      <c r="O440" t="str">
        <f>'Lotações convertidas'!B442</f>
        <v>CENTRO DE SAÚDE RIBEIRO DE ABREU</v>
      </c>
    </row>
    <row r="441" spans="1:15" x14ac:dyDescent="0.25">
      <c r="A441">
        <v>1279163</v>
      </c>
      <c r="B441" t="s">
        <v>2182</v>
      </c>
      <c r="C441" t="s">
        <v>2183</v>
      </c>
      <c r="D441" t="s">
        <v>429</v>
      </c>
      <c r="E441" t="s">
        <v>451</v>
      </c>
      <c r="F441" t="s">
        <v>18646</v>
      </c>
      <c r="G441" s="177">
        <v>44253</v>
      </c>
      <c r="H441" t="s">
        <v>417</v>
      </c>
      <c r="I441" t="s">
        <v>18168</v>
      </c>
      <c r="J441" t="s">
        <v>2185</v>
      </c>
      <c r="K441" t="s">
        <v>353</v>
      </c>
      <c r="L441" t="s">
        <v>354</v>
      </c>
      <c r="M441" s="29" t="str">
        <f>IF(O441 &lt;&gt; "", VLOOKUP(O441,'CLASSIFICAÇÃO - ÁREA DE ATUAÇÃO'!$A:$C,2,0),"")</f>
        <v>A</v>
      </c>
      <c r="N441" s="29" t="str">
        <f>IF(O441 &lt;&gt; "",VLOOKUP(O441,'CLASSIFICAÇÃO - ÁREA DE ATUAÇÃO'!$A:$C,3,0), "")</f>
        <v>REDE COMPLEMENTAR</v>
      </c>
      <c r="O441" t="str">
        <f>'Lotações convertidas'!B443</f>
        <v>CENTRO MUNICIPAL DE OFTALMOLOGIA</v>
      </c>
    </row>
    <row r="442" spans="1:15" x14ac:dyDescent="0.25">
      <c r="A442">
        <v>1279171</v>
      </c>
      <c r="B442" t="s">
        <v>2186</v>
      </c>
      <c r="C442" t="s">
        <v>2187</v>
      </c>
      <c r="D442" t="s">
        <v>368</v>
      </c>
      <c r="E442" t="s">
        <v>369</v>
      </c>
      <c r="F442" t="s">
        <v>1194</v>
      </c>
      <c r="G442" s="177">
        <v>44256</v>
      </c>
      <c r="H442" t="s">
        <v>417</v>
      </c>
      <c r="I442" t="s">
        <v>18168</v>
      </c>
      <c r="J442" t="s">
        <v>2188</v>
      </c>
      <c r="K442" t="s">
        <v>353</v>
      </c>
      <c r="L442" t="s">
        <v>406</v>
      </c>
      <c r="M442" s="29" t="str">
        <f>IF(O442 &lt;&gt; "", VLOOKUP(O442,'CLASSIFICAÇÃO - ÁREA DE ATUAÇÃO'!$A:$C,2,0),"")</f>
        <v>C</v>
      </c>
      <c r="N442" s="29" t="str">
        <f>IF(O442 &lt;&gt; "",VLOOKUP(O442,'CLASSIFICAÇÃO - ÁREA DE ATUAÇÃO'!$A:$C,3,0), "")</f>
        <v>ATENÇÃO PRIMÁRIA</v>
      </c>
      <c r="O442" t="str">
        <f>'Lotações convertidas'!B444</f>
        <v>CENTRO DE SAÚDE MILIONÁRIOS</v>
      </c>
    </row>
    <row r="443" spans="1:15" x14ac:dyDescent="0.25">
      <c r="A443">
        <v>1279201</v>
      </c>
      <c r="B443" t="s">
        <v>2189</v>
      </c>
      <c r="C443" t="s">
        <v>2190</v>
      </c>
      <c r="D443" t="s">
        <v>379</v>
      </c>
      <c r="F443" t="s">
        <v>424</v>
      </c>
      <c r="G443" s="177">
        <v>44253</v>
      </c>
      <c r="H443" t="s">
        <v>466</v>
      </c>
      <c r="I443" t="s">
        <v>18171</v>
      </c>
      <c r="J443" t="s">
        <v>2191</v>
      </c>
      <c r="K443" t="s">
        <v>353</v>
      </c>
      <c r="L443" t="s">
        <v>427</v>
      </c>
      <c r="M443" s="29" t="str">
        <f>IF(O443 &lt;&gt; "", VLOOKUP(O443,'CLASSIFICAÇÃO - ÁREA DE ATUAÇÃO'!$A:$C,2,0),"")</f>
        <v>D</v>
      </c>
      <c r="N443" s="29" t="str">
        <f>IF(O443 &lt;&gt; "",VLOOKUP(O443,'CLASSIFICAÇÃO - ÁREA DE ATUAÇÃO'!$A:$C,3,0), "")</f>
        <v>REDE DE URGÊNCIA</v>
      </c>
      <c r="O443" t="str">
        <f>'Lotações convertidas'!B445</f>
        <v>SERVIÇO DE ATENDIMENTO MÓVEL DE URGÊNCIA E TRANSPORTE EM SAÚDE</v>
      </c>
    </row>
    <row r="444" spans="1:15" x14ac:dyDescent="0.25">
      <c r="A444">
        <v>1279244</v>
      </c>
      <c r="B444" t="s">
        <v>2192</v>
      </c>
      <c r="C444" t="s">
        <v>2193</v>
      </c>
      <c r="D444" t="s">
        <v>349</v>
      </c>
      <c r="E444" t="s">
        <v>528</v>
      </c>
      <c r="F444" t="s">
        <v>259</v>
      </c>
      <c r="G444" s="177">
        <v>44257</v>
      </c>
      <c r="H444" t="s">
        <v>352</v>
      </c>
      <c r="I444" t="s">
        <v>18176</v>
      </c>
      <c r="J444" t="s">
        <v>2194</v>
      </c>
      <c r="K444" t="s">
        <v>353</v>
      </c>
      <c r="L444" t="s">
        <v>372</v>
      </c>
      <c r="M444" s="29" t="str">
        <f>IF(O444 &lt;&gt; "", VLOOKUP(O444,'CLASSIFICAÇÃO - ÁREA DE ATUAÇÃO'!$A:$C,2,0),"")</f>
        <v>C</v>
      </c>
      <c r="N444" s="29" t="str">
        <f>IF(O444 &lt;&gt; "",VLOOKUP(O444,'CLASSIFICAÇÃO - ÁREA DE ATUAÇÃO'!$A:$C,3,0), "")</f>
        <v>REDE COMPLEMENTAR</v>
      </c>
      <c r="O444" t="str">
        <f>'Lotações convertidas'!B446</f>
        <v>LABORATORIO REGIONAL NORTE/VENDA NOVA</v>
      </c>
    </row>
    <row r="445" spans="1:15" x14ac:dyDescent="0.25">
      <c r="A445">
        <v>1279295</v>
      </c>
      <c r="B445" t="s">
        <v>2195</v>
      </c>
      <c r="C445" t="s">
        <v>2196</v>
      </c>
      <c r="D445" t="s">
        <v>368</v>
      </c>
      <c r="E445" t="s">
        <v>634</v>
      </c>
      <c r="F445" t="s">
        <v>18613</v>
      </c>
      <c r="G445" s="177">
        <v>44253</v>
      </c>
      <c r="H445" t="s">
        <v>466</v>
      </c>
      <c r="I445" t="s">
        <v>18174</v>
      </c>
      <c r="J445" t="s">
        <v>2197</v>
      </c>
      <c r="K445" t="s">
        <v>353</v>
      </c>
      <c r="L445" t="s">
        <v>382</v>
      </c>
      <c r="M445" s="29" t="str">
        <f>IF(O445 &lt;&gt; "", VLOOKUP(O445,'CLASSIFICAÇÃO - ÁREA DE ATUAÇÃO'!$A:$C,2,0),"")</f>
        <v>C</v>
      </c>
      <c r="N445" s="29" t="str">
        <f>IF(O445 &lt;&gt; "",VLOOKUP(O445,'CLASSIFICAÇÃO - ÁREA DE ATUAÇÃO'!$A:$C,3,0), "")</f>
        <v>REDE DE URGÊNCIA</v>
      </c>
      <c r="O445" t="str">
        <f>'Lotações convertidas'!B447</f>
        <v>UNIDADE DE PRONTO ATENDIMENTO LESTE</v>
      </c>
    </row>
    <row r="446" spans="1:15" x14ac:dyDescent="0.25">
      <c r="A446">
        <v>1279309</v>
      </c>
      <c r="B446" t="s">
        <v>2198</v>
      </c>
      <c r="C446" t="s">
        <v>2199</v>
      </c>
      <c r="D446" t="s">
        <v>379</v>
      </c>
      <c r="F446" t="s">
        <v>424</v>
      </c>
      <c r="G446" s="177">
        <v>44253</v>
      </c>
      <c r="H446" t="s">
        <v>466</v>
      </c>
      <c r="I446" t="s">
        <v>18171</v>
      </c>
      <c r="J446" t="s">
        <v>2200</v>
      </c>
      <c r="K446" t="s">
        <v>353</v>
      </c>
      <c r="L446" t="s">
        <v>427</v>
      </c>
      <c r="M446" s="29" t="str">
        <f>IF(O446 &lt;&gt; "", VLOOKUP(O446,'CLASSIFICAÇÃO - ÁREA DE ATUAÇÃO'!$A:$C,2,0),"")</f>
        <v>D</v>
      </c>
      <c r="N446" s="29" t="str">
        <f>IF(O446 &lt;&gt; "",VLOOKUP(O446,'CLASSIFICAÇÃO - ÁREA DE ATUAÇÃO'!$A:$C,3,0), "")</f>
        <v>REDE DE URGÊNCIA</v>
      </c>
      <c r="O446" t="str">
        <f>'Lotações convertidas'!B448</f>
        <v>SERVIÇO DE ATENDIMENTO MÓVEL DE URGÊNCIA E TRANSPORTE EM SAÚDE</v>
      </c>
    </row>
    <row r="447" spans="1:15" x14ac:dyDescent="0.25">
      <c r="A447">
        <v>1279376</v>
      </c>
      <c r="B447" t="s">
        <v>2201</v>
      </c>
      <c r="C447" t="s">
        <v>2202</v>
      </c>
      <c r="D447" t="s">
        <v>368</v>
      </c>
      <c r="E447" t="s">
        <v>524</v>
      </c>
      <c r="F447" t="s">
        <v>18620</v>
      </c>
      <c r="G447" s="177">
        <v>44256</v>
      </c>
      <c r="H447" t="s">
        <v>441</v>
      </c>
      <c r="I447" t="s">
        <v>18179</v>
      </c>
      <c r="J447" t="s">
        <v>2203</v>
      </c>
      <c r="K447" t="s">
        <v>353</v>
      </c>
      <c r="L447" t="s">
        <v>372</v>
      </c>
      <c r="M447" s="29" t="str">
        <f>IF(O447 &lt;&gt; "", VLOOKUP(O447,'CLASSIFICAÇÃO - ÁREA DE ATUAÇÃO'!$A:$C,2,0),"")</f>
        <v>D</v>
      </c>
      <c r="N447" s="29" t="str">
        <f>IF(O447 &lt;&gt; "",VLOOKUP(O447,'CLASSIFICAÇÃO - ÁREA DE ATUAÇÃO'!$A:$C,3,0), "")</f>
        <v>REDE DE URGÊNCIA</v>
      </c>
      <c r="O447" t="str">
        <f>'Lotações convertidas'!B449</f>
        <v>UNIDADE DE PRONTO ATENDIMENTO VENDA NOVA</v>
      </c>
    </row>
    <row r="448" spans="1:15" x14ac:dyDescent="0.25">
      <c r="A448">
        <v>1279406</v>
      </c>
      <c r="B448" t="s">
        <v>2204</v>
      </c>
      <c r="C448" t="s">
        <v>2205</v>
      </c>
      <c r="D448" t="s">
        <v>379</v>
      </c>
      <c r="F448" t="s">
        <v>715</v>
      </c>
      <c r="G448" s="177">
        <v>44256</v>
      </c>
      <c r="H448" t="s">
        <v>2206</v>
      </c>
      <c r="I448" t="s">
        <v>18168</v>
      </c>
      <c r="J448" t="s">
        <v>2207</v>
      </c>
      <c r="K448" t="s">
        <v>353</v>
      </c>
      <c r="L448" t="s">
        <v>374</v>
      </c>
      <c r="M448" s="29" t="str">
        <f>IF(O448 &lt;&gt; "", VLOOKUP(O448,'CLASSIFICAÇÃO - ÁREA DE ATUAÇÃO'!$A:$C,2,0),"")</f>
        <v>A</v>
      </c>
      <c r="N448" s="29" t="str">
        <f>IF(O448 &lt;&gt; "",VLOOKUP(O448,'CLASSIFICAÇÃO - ÁREA DE ATUAÇÃO'!$A:$C,3,0), "")</f>
        <v>REDE DE URGÊNCIA</v>
      </c>
      <c r="O448" t="str">
        <f>'Lotações convertidas'!B450</f>
        <v>CENTRO DE REFERENCIA EM SAUDE MENTAL INFANTIL NORDESTE</v>
      </c>
    </row>
    <row r="449" spans="1:15" x14ac:dyDescent="0.25">
      <c r="A449">
        <v>1279414</v>
      </c>
      <c r="B449" t="s">
        <v>2208</v>
      </c>
      <c r="C449" t="s">
        <v>2209</v>
      </c>
      <c r="D449" t="s">
        <v>429</v>
      </c>
      <c r="E449" t="s">
        <v>430</v>
      </c>
      <c r="F449" t="s">
        <v>866</v>
      </c>
      <c r="G449" s="177">
        <v>44256</v>
      </c>
      <c r="H449" t="s">
        <v>364</v>
      </c>
      <c r="I449" t="s">
        <v>18175</v>
      </c>
      <c r="J449" t="s">
        <v>2210</v>
      </c>
      <c r="K449" t="s">
        <v>353</v>
      </c>
      <c r="L449" t="s">
        <v>354</v>
      </c>
      <c r="M449" s="29" t="str">
        <f>IF(O449 &lt;&gt; "", VLOOKUP(O449,'CLASSIFICAÇÃO - ÁREA DE ATUAÇÃO'!$A:$C,2,0),"")</f>
        <v>A</v>
      </c>
      <c r="N449" s="29" t="str">
        <f>IF(O449 &lt;&gt; "",VLOOKUP(O449,'CLASSIFICAÇÃO - ÁREA DE ATUAÇÃO'!$A:$C,3,0), "")</f>
        <v>ATENÇÃO PRIMÁRIA</v>
      </c>
      <c r="O449" t="str">
        <f>'Lotações convertidas'!B451</f>
        <v>CENTRO DE SAÚDE JARDIM MONTANHÊS</v>
      </c>
    </row>
    <row r="450" spans="1:15" x14ac:dyDescent="0.25">
      <c r="A450">
        <v>1279457</v>
      </c>
      <c r="B450" t="s">
        <v>2211</v>
      </c>
      <c r="C450" t="s">
        <v>2212</v>
      </c>
      <c r="D450" t="s">
        <v>368</v>
      </c>
      <c r="E450" t="s">
        <v>369</v>
      </c>
      <c r="F450" t="s">
        <v>629</v>
      </c>
      <c r="G450" s="177">
        <v>44256</v>
      </c>
      <c r="H450" t="s">
        <v>364</v>
      </c>
      <c r="I450" t="s">
        <v>18168</v>
      </c>
      <c r="J450" t="s">
        <v>2213</v>
      </c>
      <c r="K450" t="s">
        <v>353</v>
      </c>
      <c r="L450" t="s">
        <v>354</v>
      </c>
      <c r="M450" s="29" t="str">
        <f>IF(O450 &lt;&gt; "", VLOOKUP(O450,'CLASSIFICAÇÃO - ÁREA DE ATUAÇÃO'!$A:$C,2,0),"")</f>
        <v>A</v>
      </c>
      <c r="N450" s="29" t="str">
        <f>IF(O450 &lt;&gt; "",VLOOKUP(O450,'CLASSIFICAÇÃO - ÁREA DE ATUAÇÃO'!$A:$C,3,0), "")</f>
        <v>ATENÇÃO PRIMÁRIA</v>
      </c>
      <c r="O450" t="str">
        <f>'Lotações convertidas'!B452</f>
        <v>CENTRO DE SAÚDE PADRE EUSTÁQUIO</v>
      </c>
    </row>
    <row r="451" spans="1:15" x14ac:dyDescent="0.25">
      <c r="A451">
        <v>1279503</v>
      </c>
      <c r="B451" t="s">
        <v>2214</v>
      </c>
      <c r="C451" t="s">
        <v>2215</v>
      </c>
      <c r="D451" t="s">
        <v>349</v>
      </c>
      <c r="E451" t="s">
        <v>2216</v>
      </c>
      <c r="F451" t="s">
        <v>608</v>
      </c>
      <c r="G451" s="177">
        <v>44258</v>
      </c>
      <c r="H451" t="s">
        <v>364</v>
      </c>
      <c r="I451" t="s">
        <v>18182</v>
      </c>
      <c r="J451" t="s">
        <v>2217</v>
      </c>
      <c r="K451" t="s">
        <v>353</v>
      </c>
      <c r="L451" t="s">
        <v>372</v>
      </c>
      <c r="M451" s="29" t="str">
        <f>IF(O451 &lt;&gt; "", VLOOKUP(O451,'CLASSIFICAÇÃO - ÁREA DE ATUAÇÃO'!$A:$C,2,0),"")</f>
        <v>C</v>
      </c>
      <c r="N451" s="29" t="str">
        <f>IF(O451 &lt;&gt; "",VLOOKUP(O451,'CLASSIFICAÇÃO - ÁREA DE ATUAÇÃO'!$A:$C,3,0), "")</f>
        <v>ATENÇÃO PRIMÁRIA</v>
      </c>
      <c r="O451" t="str">
        <f>'Lotações convertidas'!B453</f>
        <v>CENTRO DE SAÚDE RIO BRANCO</v>
      </c>
    </row>
    <row r="452" spans="1:15" x14ac:dyDescent="0.25">
      <c r="A452">
        <v>1279562</v>
      </c>
      <c r="B452" t="s">
        <v>2218</v>
      </c>
      <c r="C452" t="s">
        <v>2219</v>
      </c>
      <c r="D452" t="s">
        <v>349</v>
      </c>
      <c r="E452" t="s">
        <v>350</v>
      </c>
      <c r="F452" t="s">
        <v>404</v>
      </c>
      <c r="G452" s="177">
        <v>44257</v>
      </c>
      <c r="H452" t="s">
        <v>395</v>
      </c>
      <c r="I452" t="s">
        <v>18169</v>
      </c>
      <c r="J452" t="s">
        <v>2220</v>
      </c>
      <c r="K452" t="s">
        <v>353</v>
      </c>
      <c r="L452" t="s">
        <v>406</v>
      </c>
      <c r="M452" s="29" t="str">
        <f>IF(O452 &lt;&gt; "", VLOOKUP(O452,'CLASSIFICAÇÃO - ÁREA DE ATUAÇÃO'!$A:$C,2,0),"")</f>
        <v>D</v>
      </c>
      <c r="N452" s="29" t="str">
        <f>IF(O452 &lt;&gt; "",VLOOKUP(O452,'CLASSIFICAÇÃO - ÁREA DE ATUAÇÃO'!$A:$C,3,0), "")</f>
        <v>ATENÇÃO PRIMÁRIA</v>
      </c>
      <c r="O452" t="str">
        <f>'Lotações convertidas'!B454</f>
        <v>CENTRO DE SAÚDE REGINA</v>
      </c>
    </row>
    <row r="453" spans="1:15" x14ac:dyDescent="0.25">
      <c r="A453">
        <v>1279597</v>
      </c>
      <c r="B453" t="s">
        <v>2221</v>
      </c>
      <c r="C453" t="s">
        <v>2222</v>
      </c>
      <c r="D453" t="s">
        <v>349</v>
      </c>
      <c r="E453" t="s">
        <v>528</v>
      </c>
      <c r="F453" t="s">
        <v>2223</v>
      </c>
      <c r="G453" s="177">
        <v>44257</v>
      </c>
      <c r="H453" t="s">
        <v>434</v>
      </c>
      <c r="I453" t="s">
        <v>18176</v>
      </c>
      <c r="J453" t="s">
        <v>2224</v>
      </c>
      <c r="K453" t="s">
        <v>353</v>
      </c>
      <c r="L453" t="s">
        <v>372</v>
      </c>
      <c r="M453" s="29" t="str">
        <f>IF(O453 &lt;&gt; "", VLOOKUP(O453,'CLASSIFICAÇÃO - ÁREA DE ATUAÇÃO'!$A:$C,2,0),"")</f>
        <v>C</v>
      </c>
      <c r="N453" s="29" t="str">
        <f>IF(O453 &lt;&gt; "",VLOOKUP(O453,'CLASSIFICAÇÃO - ÁREA DE ATUAÇÃO'!$A:$C,3,0), "")</f>
        <v>ATENÇÃO PRIMÁRIA</v>
      </c>
      <c r="O453" t="str">
        <f>'Lotações convertidas'!B455</f>
        <v>CENTRO DE SAÚDE SANTO ANTÔNIO</v>
      </c>
    </row>
    <row r="454" spans="1:15" x14ac:dyDescent="0.25">
      <c r="A454">
        <v>1279627</v>
      </c>
      <c r="B454" t="s">
        <v>2225</v>
      </c>
      <c r="C454" t="s">
        <v>2226</v>
      </c>
      <c r="D454" t="s">
        <v>379</v>
      </c>
      <c r="F454" t="s">
        <v>18621</v>
      </c>
      <c r="G454" s="177">
        <v>44258</v>
      </c>
      <c r="H454" t="s">
        <v>395</v>
      </c>
      <c r="I454" t="s">
        <v>18171</v>
      </c>
      <c r="J454" t="s">
        <v>2227</v>
      </c>
      <c r="K454" t="s">
        <v>353</v>
      </c>
      <c r="L454" t="s">
        <v>397</v>
      </c>
      <c r="M454" s="29" t="str">
        <f>IF(O454 &lt;&gt; "", VLOOKUP(O454,'CLASSIFICAÇÃO - ÁREA DE ATUAÇÃO'!$A:$C,2,0),"")</f>
        <v>A</v>
      </c>
      <c r="N454" s="29" t="str">
        <f>IF(O454 &lt;&gt; "",VLOOKUP(O454,'CLASSIFICAÇÃO - ÁREA DE ATUAÇÃO'!$A:$C,3,0), "")</f>
        <v>REDE DE URGÊNCIA</v>
      </c>
      <c r="O454" t="str">
        <f>'Lotações convertidas'!B456</f>
        <v>CENTRO DE REFERENCIA EM SAUDE MENTAL OESTE</v>
      </c>
    </row>
    <row r="455" spans="1:15" x14ac:dyDescent="0.25">
      <c r="A455" t="s">
        <v>2228</v>
      </c>
      <c r="B455" t="s">
        <v>2229</v>
      </c>
      <c r="C455" t="s">
        <v>2230</v>
      </c>
      <c r="D455" t="s">
        <v>349</v>
      </c>
      <c r="E455" t="s">
        <v>947</v>
      </c>
      <c r="F455" t="s">
        <v>494</v>
      </c>
      <c r="G455" s="177">
        <v>44258</v>
      </c>
      <c r="H455" t="s">
        <v>352</v>
      </c>
      <c r="I455" t="s">
        <v>18176</v>
      </c>
      <c r="J455" t="s">
        <v>2231</v>
      </c>
      <c r="K455" t="s">
        <v>353</v>
      </c>
      <c r="L455" t="s">
        <v>397</v>
      </c>
      <c r="M455" s="29" t="str">
        <f>IF(O455 &lt;&gt; "", VLOOKUP(O455,'CLASSIFICAÇÃO - ÁREA DE ATUAÇÃO'!$A:$C,2,0),"")</f>
        <v>B</v>
      </c>
      <c r="N455" s="29" t="str">
        <f>IF(O455 &lt;&gt; "",VLOOKUP(O455,'CLASSIFICAÇÃO - ÁREA DE ATUAÇÃO'!$A:$C,3,0), "")</f>
        <v>REDE COMPLEMENTAR</v>
      </c>
      <c r="O455" t="str">
        <f>'Lotações convertidas'!B457</f>
        <v>LABORATORIO REGIONAL OESTE/BARREIRO</v>
      </c>
    </row>
    <row r="456" spans="1:15" x14ac:dyDescent="0.25">
      <c r="A456">
        <v>1279716</v>
      </c>
      <c r="B456" t="s">
        <v>2236</v>
      </c>
      <c r="C456" t="s">
        <v>2237</v>
      </c>
      <c r="D456" t="s">
        <v>429</v>
      </c>
      <c r="E456" t="s">
        <v>451</v>
      </c>
      <c r="F456" t="s">
        <v>18621</v>
      </c>
      <c r="G456" s="177">
        <v>44259</v>
      </c>
      <c r="H456" t="s">
        <v>441</v>
      </c>
      <c r="I456" t="s">
        <v>18168</v>
      </c>
      <c r="J456" t="s">
        <v>2238</v>
      </c>
      <c r="K456" t="s">
        <v>353</v>
      </c>
      <c r="L456" t="s">
        <v>397</v>
      </c>
      <c r="M456" s="29" t="str">
        <f>IF(O456 &lt;&gt; "", VLOOKUP(O456,'CLASSIFICAÇÃO - ÁREA DE ATUAÇÃO'!$A:$C,2,0),"")</f>
        <v>A</v>
      </c>
      <c r="N456" s="29" t="str">
        <f>IF(O456 &lt;&gt; "",VLOOKUP(O456,'CLASSIFICAÇÃO - ÁREA DE ATUAÇÃO'!$A:$C,3,0), "")</f>
        <v>REDE DE URGÊNCIA</v>
      </c>
      <c r="O456" t="str">
        <f>'Lotações convertidas'!B458</f>
        <v>CENTRO DE REFERENCIA EM SAUDE MENTAL OESTE</v>
      </c>
    </row>
    <row r="457" spans="1:15" x14ac:dyDescent="0.25">
      <c r="A457">
        <v>1279732</v>
      </c>
      <c r="B457" t="s">
        <v>2239</v>
      </c>
      <c r="C457" t="s">
        <v>2240</v>
      </c>
      <c r="D457" t="s">
        <v>368</v>
      </c>
      <c r="E457" t="s">
        <v>369</v>
      </c>
      <c r="F457" t="s">
        <v>616</v>
      </c>
      <c r="G457" s="177">
        <v>44259</v>
      </c>
      <c r="H457" t="s">
        <v>364</v>
      </c>
      <c r="I457" t="s">
        <v>18168</v>
      </c>
      <c r="J457" t="s">
        <v>2241</v>
      </c>
      <c r="K457" t="s">
        <v>353</v>
      </c>
      <c r="L457" t="s">
        <v>382</v>
      </c>
      <c r="M457" s="29" t="str">
        <f>IF(O457 &lt;&gt; "", VLOOKUP(O457,'CLASSIFICAÇÃO - ÁREA DE ATUAÇÃO'!$A:$C,2,0),"")</f>
        <v>A</v>
      </c>
      <c r="N457" s="29" t="str">
        <f>IF(O457 &lt;&gt; "",VLOOKUP(O457,'CLASSIFICAÇÃO - ÁREA DE ATUAÇÃO'!$A:$C,3,0), "")</f>
        <v>ATENÇÃO PRIMÁRIA</v>
      </c>
      <c r="O457" t="str">
        <f>'Lotações convertidas'!B459</f>
        <v>CENTRO DE SAÚDE MARCO ANTÔNIO DE MENEZES</v>
      </c>
    </row>
    <row r="458" spans="1:15" x14ac:dyDescent="0.25">
      <c r="A458">
        <v>1279759</v>
      </c>
      <c r="B458" t="s">
        <v>2242</v>
      </c>
      <c r="C458" t="s">
        <v>2243</v>
      </c>
      <c r="D458" t="s">
        <v>368</v>
      </c>
      <c r="E458" t="s">
        <v>369</v>
      </c>
      <c r="F458" t="s">
        <v>18644</v>
      </c>
      <c r="G458" s="177">
        <v>44260</v>
      </c>
      <c r="H458" t="s">
        <v>364</v>
      </c>
      <c r="I458" t="s">
        <v>18168</v>
      </c>
      <c r="J458" t="s">
        <v>2244</v>
      </c>
      <c r="K458" t="s">
        <v>353</v>
      </c>
      <c r="L458" t="s">
        <v>411</v>
      </c>
      <c r="M458" s="29" t="str">
        <f>IF(O458 &lt;&gt; "", VLOOKUP(O458,'CLASSIFICAÇÃO - ÁREA DE ATUAÇÃO'!$A:$C,2,0),"")</f>
        <v>C</v>
      </c>
      <c r="N458" s="29" t="str">
        <f>IF(O458 &lt;&gt; "",VLOOKUP(O458,'CLASSIFICAÇÃO - ÁREA DE ATUAÇÃO'!$A:$C,3,0), "")</f>
        <v>ATENÇÃO PRIMÁRIA</v>
      </c>
      <c r="O458" t="str">
        <f>'Lotações convertidas'!B460</f>
        <v>CENTRO DE SAÚDE SÃO MIGUEL ARCANJO</v>
      </c>
    </row>
    <row r="459" spans="1:15" x14ac:dyDescent="0.25">
      <c r="A459">
        <v>1279899</v>
      </c>
      <c r="B459" t="s">
        <v>2245</v>
      </c>
      <c r="C459" t="s">
        <v>2246</v>
      </c>
      <c r="D459" t="s">
        <v>379</v>
      </c>
      <c r="F459" t="s">
        <v>1106</v>
      </c>
      <c r="G459" s="177">
        <v>44259</v>
      </c>
      <c r="H459" t="s">
        <v>364</v>
      </c>
      <c r="I459" t="s">
        <v>18171</v>
      </c>
      <c r="J459" t="s">
        <v>2247</v>
      </c>
      <c r="K459" t="s">
        <v>353</v>
      </c>
      <c r="L459" t="s">
        <v>354</v>
      </c>
      <c r="M459" s="29" t="str">
        <f>IF(O459 &lt;&gt; "", VLOOKUP(O459,'CLASSIFICAÇÃO - ÁREA DE ATUAÇÃO'!$A:$C,2,0),"")</f>
        <v>C</v>
      </c>
      <c r="N459" s="29" t="str">
        <f>IF(O459 &lt;&gt; "",VLOOKUP(O459,'CLASSIFICAÇÃO - ÁREA DE ATUAÇÃO'!$A:$C,3,0), "")</f>
        <v>ATENÇÃO PRIMÁRIA</v>
      </c>
      <c r="O459" t="str">
        <f>'Lotações convertidas'!B461</f>
        <v>CENTRO DE SAÚDE GLÓRIA</v>
      </c>
    </row>
    <row r="460" spans="1:15" x14ac:dyDescent="0.25">
      <c r="A460">
        <v>1279910</v>
      </c>
      <c r="B460" t="s">
        <v>2248</v>
      </c>
      <c r="C460" t="s">
        <v>2249</v>
      </c>
      <c r="D460" t="s">
        <v>349</v>
      </c>
      <c r="E460" t="s">
        <v>357</v>
      </c>
      <c r="F460" t="s">
        <v>1861</v>
      </c>
      <c r="G460" s="177">
        <v>44259</v>
      </c>
      <c r="H460" t="s">
        <v>384</v>
      </c>
      <c r="I460" t="s">
        <v>18167</v>
      </c>
      <c r="J460" t="s">
        <v>2250</v>
      </c>
      <c r="K460" t="s">
        <v>353</v>
      </c>
      <c r="L460" t="s">
        <v>411</v>
      </c>
      <c r="M460" s="29" t="str">
        <f>IF(O460 &lt;&gt; "", VLOOKUP(O460,'CLASSIFICAÇÃO - ÁREA DE ATUAÇÃO'!$A:$C,2,0),"")</f>
        <v>B</v>
      </c>
      <c r="N460" s="29" t="str">
        <f>IF(O460 &lt;&gt; "",VLOOKUP(O460,'CLASSIFICAÇÃO - ÁREA DE ATUAÇÃO'!$A:$C,3,0), "")</f>
        <v>ATENÇÃO PRIMÁRIA</v>
      </c>
      <c r="O460" t="str">
        <f>'Lotações convertidas'!B462</f>
        <v>CENTRO DE SAÚDE SANTA LÚCIA</v>
      </c>
    </row>
    <row r="461" spans="1:15" x14ac:dyDescent="0.25">
      <c r="A461">
        <v>1279988</v>
      </c>
      <c r="B461" t="s">
        <v>2251</v>
      </c>
      <c r="C461" t="s">
        <v>2252</v>
      </c>
      <c r="D461" t="s">
        <v>368</v>
      </c>
      <c r="E461" t="s">
        <v>524</v>
      </c>
      <c r="F461" t="s">
        <v>18617</v>
      </c>
      <c r="G461" s="177">
        <v>44260</v>
      </c>
      <c r="H461" t="s">
        <v>441</v>
      </c>
      <c r="I461" t="s">
        <v>18176</v>
      </c>
      <c r="J461" t="s">
        <v>2253</v>
      </c>
      <c r="K461" t="s">
        <v>353</v>
      </c>
      <c r="L461" t="s">
        <v>406</v>
      </c>
      <c r="M461" s="29" t="str">
        <f>IF(O461 &lt;&gt; "", VLOOKUP(O461,'CLASSIFICAÇÃO - ÁREA DE ATUAÇÃO'!$A:$C,2,0),"")</f>
        <v>D</v>
      </c>
      <c r="N461" s="29" t="str">
        <f>IF(O461 &lt;&gt; "",VLOOKUP(O461,'CLASSIFICAÇÃO - ÁREA DE ATUAÇÃO'!$A:$C,3,0), "")</f>
        <v>REDE DE URGÊNCIA</v>
      </c>
      <c r="O461" t="str">
        <f>'Lotações convertidas'!B463</f>
        <v>UNIDADE DE PRONTO ATENDIMENTO BARREIRO</v>
      </c>
    </row>
    <row r="462" spans="1:15" x14ac:dyDescent="0.25">
      <c r="A462">
        <v>1280013</v>
      </c>
      <c r="B462" t="s">
        <v>2254</v>
      </c>
      <c r="C462" t="s">
        <v>2255</v>
      </c>
      <c r="D462" t="s">
        <v>362</v>
      </c>
      <c r="F462" t="s">
        <v>18616</v>
      </c>
      <c r="G462" s="177">
        <v>44262</v>
      </c>
      <c r="H462" t="s">
        <v>466</v>
      </c>
      <c r="I462" t="s">
        <v>18168</v>
      </c>
      <c r="J462" t="s">
        <v>2256</v>
      </c>
      <c r="K462" t="s">
        <v>353</v>
      </c>
      <c r="L462" t="s">
        <v>361</v>
      </c>
      <c r="M462" s="29" t="str">
        <f>IF(O462 &lt;&gt; "", VLOOKUP(O462,'CLASSIFICAÇÃO - ÁREA DE ATUAÇÃO'!$A:$C,2,0),"")</f>
        <v>C</v>
      </c>
      <c r="N462" s="29" t="str">
        <f>IF(O462 &lt;&gt; "",VLOOKUP(O462,'CLASSIFICAÇÃO - ÁREA DE ATUAÇÃO'!$A:$C,3,0), "")</f>
        <v>REDE DE URGÊNCIA</v>
      </c>
      <c r="O462" t="str">
        <f>'Lotações convertidas'!B464</f>
        <v>UNIDADE DE PRONTO ATENDIMENTO PAMPULHA</v>
      </c>
    </row>
    <row r="463" spans="1:15" x14ac:dyDescent="0.25">
      <c r="A463" t="s">
        <v>2257</v>
      </c>
      <c r="B463" t="s">
        <v>2258</v>
      </c>
      <c r="C463" t="s">
        <v>2259</v>
      </c>
      <c r="D463" t="s">
        <v>379</v>
      </c>
      <c r="F463" t="s">
        <v>18623</v>
      </c>
      <c r="G463" s="177">
        <v>44263</v>
      </c>
      <c r="H463" t="s">
        <v>466</v>
      </c>
      <c r="I463" t="s">
        <v>18171</v>
      </c>
      <c r="J463" t="s">
        <v>2260</v>
      </c>
      <c r="K463" t="s">
        <v>353</v>
      </c>
      <c r="L463" t="s">
        <v>374</v>
      </c>
      <c r="M463" s="29" t="str">
        <f>IF(O463 &lt;&gt; "", VLOOKUP(O463,'CLASSIFICAÇÃO - ÁREA DE ATUAÇÃO'!$A:$C,2,0),"")</f>
        <v>C</v>
      </c>
      <c r="N463" s="29" t="str">
        <f>IF(O463 &lt;&gt; "",VLOOKUP(O463,'CLASSIFICAÇÃO - ÁREA DE ATUAÇÃO'!$A:$C,3,0), "")</f>
        <v>REDE DE URGÊNCIA</v>
      </c>
      <c r="O463" t="str">
        <f>'Lotações convertidas'!B465</f>
        <v>UNIDADE DE PRONTO ATENDIMENTO NORDESTE</v>
      </c>
    </row>
    <row r="464" spans="1:15" x14ac:dyDescent="0.25">
      <c r="A464">
        <v>1280056</v>
      </c>
      <c r="B464" t="s">
        <v>2261</v>
      </c>
      <c r="C464" t="s">
        <v>2262</v>
      </c>
      <c r="D464" t="s">
        <v>349</v>
      </c>
      <c r="E464" t="s">
        <v>528</v>
      </c>
      <c r="F464" t="s">
        <v>438</v>
      </c>
      <c r="G464" s="177">
        <v>44259</v>
      </c>
      <c r="H464" t="s">
        <v>364</v>
      </c>
      <c r="I464" t="s">
        <v>18176</v>
      </c>
      <c r="J464" t="s">
        <v>2263</v>
      </c>
      <c r="K464" t="s">
        <v>353</v>
      </c>
      <c r="L464" t="s">
        <v>382</v>
      </c>
      <c r="M464" s="29" t="str">
        <f>IF(O464 &lt;&gt; "", VLOOKUP(O464,'CLASSIFICAÇÃO - ÁREA DE ATUAÇÃO'!$A:$C,2,0),"")</f>
        <v>C</v>
      </c>
      <c r="N464" s="29" t="str">
        <f>IF(O464 &lt;&gt; "",VLOOKUP(O464,'CLASSIFICAÇÃO - ÁREA DE ATUAÇÃO'!$A:$C,3,0), "")</f>
        <v>ATENÇÃO PRIMÁRIA</v>
      </c>
      <c r="O464" t="str">
        <f>'Lotações convertidas'!B466</f>
        <v>CENTRO DE SAÚDE GRANJA DE FREITAS</v>
      </c>
    </row>
    <row r="465" spans="1:15" x14ac:dyDescent="0.25">
      <c r="A465">
        <v>1280110</v>
      </c>
      <c r="B465" t="s">
        <v>2264</v>
      </c>
      <c r="C465" t="s">
        <v>2265</v>
      </c>
      <c r="D465" t="s">
        <v>368</v>
      </c>
      <c r="E465" t="s">
        <v>369</v>
      </c>
      <c r="F465" t="s">
        <v>18613</v>
      </c>
      <c r="G465" s="177">
        <v>44260</v>
      </c>
      <c r="H465" t="s">
        <v>425</v>
      </c>
      <c r="I465" t="s">
        <v>18168</v>
      </c>
      <c r="J465" t="s">
        <v>2266</v>
      </c>
      <c r="K465" t="s">
        <v>353</v>
      </c>
      <c r="L465" t="s">
        <v>382</v>
      </c>
      <c r="M465" s="29" t="str">
        <f>IF(O465 &lt;&gt; "", VLOOKUP(O465,'CLASSIFICAÇÃO - ÁREA DE ATUAÇÃO'!$A:$C,2,0),"")</f>
        <v>C</v>
      </c>
      <c r="N465" s="29" t="str">
        <f>IF(O465 &lt;&gt; "",VLOOKUP(O465,'CLASSIFICAÇÃO - ÁREA DE ATUAÇÃO'!$A:$C,3,0), "")</f>
        <v>REDE DE URGÊNCIA</v>
      </c>
      <c r="O465" t="str">
        <f>'Lotações convertidas'!B467</f>
        <v>UNIDADE DE PRONTO ATENDIMENTO LESTE</v>
      </c>
    </row>
    <row r="466" spans="1:15" x14ac:dyDescent="0.25">
      <c r="A466">
        <v>1280145</v>
      </c>
      <c r="B466" t="s">
        <v>2267</v>
      </c>
      <c r="C466" t="s">
        <v>2268</v>
      </c>
      <c r="D466" t="s">
        <v>368</v>
      </c>
      <c r="E466" t="s">
        <v>369</v>
      </c>
      <c r="F466" t="s">
        <v>424</v>
      </c>
      <c r="G466" s="177">
        <v>44261</v>
      </c>
      <c r="H466" t="s">
        <v>441</v>
      </c>
      <c r="I466" t="s">
        <v>18168</v>
      </c>
      <c r="J466" t="s">
        <v>2269</v>
      </c>
      <c r="K466" t="s">
        <v>353</v>
      </c>
      <c r="L466" t="s">
        <v>427</v>
      </c>
      <c r="M466" s="29" t="str">
        <f>IF(O466 &lt;&gt; "", VLOOKUP(O466,'CLASSIFICAÇÃO - ÁREA DE ATUAÇÃO'!$A:$C,2,0),"")</f>
        <v>D</v>
      </c>
      <c r="N466" s="29" t="str">
        <f>IF(O466 &lt;&gt; "",VLOOKUP(O466,'CLASSIFICAÇÃO - ÁREA DE ATUAÇÃO'!$A:$C,3,0), "")</f>
        <v>REDE DE URGÊNCIA</v>
      </c>
      <c r="O466" t="str">
        <f>'Lotações convertidas'!B468</f>
        <v>SERVIÇO DE ATENDIMENTO MÓVEL DE URGÊNCIA E TRANSPORTE EM SAÚDE</v>
      </c>
    </row>
    <row r="467" spans="1:15" x14ac:dyDescent="0.25">
      <c r="A467">
        <v>1280161</v>
      </c>
      <c r="B467" t="s">
        <v>2270</v>
      </c>
      <c r="C467" t="s">
        <v>2271</v>
      </c>
      <c r="D467" t="s">
        <v>368</v>
      </c>
      <c r="E467" t="s">
        <v>369</v>
      </c>
      <c r="F467" t="s">
        <v>388</v>
      </c>
      <c r="G467" s="177">
        <v>44263</v>
      </c>
      <c r="H467" t="s">
        <v>384</v>
      </c>
      <c r="I467" t="s">
        <v>18168</v>
      </c>
      <c r="J467" t="s">
        <v>2272</v>
      </c>
      <c r="K467" t="s">
        <v>353</v>
      </c>
      <c r="L467" t="s">
        <v>372</v>
      </c>
      <c r="M467" s="29" t="str">
        <f>IF(O467 &lt;&gt; "", VLOOKUP(O467,'CLASSIFICAÇÃO - ÁREA DE ATUAÇÃO'!$A:$C,2,0),"")</f>
        <v>D</v>
      </c>
      <c r="N467" s="29" t="str">
        <f>IF(O467 &lt;&gt; "",VLOOKUP(O467,'CLASSIFICAÇÃO - ÁREA DE ATUAÇÃO'!$A:$C,3,0), "")</f>
        <v>ATENÇÃO PRIMÁRIA</v>
      </c>
      <c r="O467" t="str">
        <f>'Lotações convertidas'!B469</f>
        <v>CENTRO DE SAÚDE MINAS CAIXA</v>
      </c>
    </row>
    <row r="468" spans="1:15" x14ac:dyDescent="0.25">
      <c r="A468" t="s">
        <v>2273</v>
      </c>
      <c r="B468" t="s">
        <v>2274</v>
      </c>
      <c r="C468" t="s">
        <v>2275</v>
      </c>
      <c r="D468" t="s">
        <v>429</v>
      </c>
      <c r="E468" t="s">
        <v>430</v>
      </c>
      <c r="F468" t="s">
        <v>414</v>
      </c>
      <c r="G468" s="177">
        <v>44263</v>
      </c>
      <c r="H468" t="s">
        <v>364</v>
      </c>
      <c r="I468" t="s">
        <v>18175</v>
      </c>
      <c r="J468" t="s">
        <v>2276</v>
      </c>
      <c r="K468" t="s">
        <v>353</v>
      </c>
      <c r="L468" t="s">
        <v>354</v>
      </c>
      <c r="M468" s="29" t="str">
        <f>IF(O468 &lt;&gt; "", VLOOKUP(O468,'CLASSIFICAÇÃO - ÁREA DE ATUAÇÃO'!$A:$C,2,0),"")</f>
        <v>A</v>
      </c>
      <c r="N468" s="29" t="str">
        <f>IF(O468 &lt;&gt; "",VLOOKUP(O468,'CLASSIFICAÇÃO - ÁREA DE ATUAÇÃO'!$A:$C,3,0), "")</f>
        <v>ATENÇÃO PRIMÁRIA</v>
      </c>
      <c r="O468" t="str">
        <f>'Lotações convertidas'!B470</f>
        <v>CENTRO DE SAÚDE CARLOS PRATES</v>
      </c>
    </row>
    <row r="469" spans="1:15" x14ac:dyDescent="0.25">
      <c r="A469">
        <v>1280269</v>
      </c>
      <c r="B469" t="s">
        <v>2277</v>
      </c>
      <c r="C469" t="s">
        <v>2278</v>
      </c>
      <c r="D469" t="s">
        <v>429</v>
      </c>
      <c r="E469" t="s">
        <v>451</v>
      </c>
      <c r="F469" t="s">
        <v>559</v>
      </c>
      <c r="G469" s="177">
        <v>44263</v>
      </c>
      <c r="H469" t="s">
        <v>1635</v>
      </c>
      <c r="I469" t="s">
        <v>18168</v>
      </c>
      <c r="J469" t="s">
        <v>2279</v>
      </c>
      <c r="K469" t="s">
        <v>353</v>
      </c>
      <c r="L469" t="s">
        <v>354</v>
      </c>
      <c r="M469" s="29" t="str">
        <f>IF(O469 &lt;&gt; "", VLOOKUP(O469,'CLASSIFICAÇÃO - ÁREA DE ATUAÇÃO'!$A:$C,2,0),"")</f>
        <v>A</v>
      </c>
      <c r="N469" s="29" t="str">
        <f>IF(O469 &lt;&gt; "",VLOOKUP(O469,'CLASSIFICAÇÃO - ÁREA DE ATUAÇÃO'!$A:$C,3,0), "")</f>
        <v>REDE DE URGÊNCIA</v>
      </c>
      <c r="O469" t="str">
        <f>'Lotações convertidas'!B471</f>
        <v>CENTRO DE REFERENCIA EM SAUDE MENTAL INFANTIL NOROESTE</v>
      </c>
    </row>
    <row r="470" spans="1:15" x14ac:dyDescent="0.25">
      <c r="A470">
        <v>1280323</v>
      </c>
      <c r="B470" t="s">
        <v>2280</v>
      </c>
      <c r="C470" t="s">
        <v>2281</v>
      </c>
      <c r="D470" t="s">
        <v>429</v>
      </c>
      <c r="E470" t="s">
        <v>451</v>
      </c>
      <c r="F470" t="s">
        <v>559</v>
      </c>
      <c r="G470" s="177">
        <v>44263</v>
      </c>
      <c r="H470" t="s">
        <v>441</v>
      </c>
      <c r="I470" t="s">
        <v>18168</v>
      </c>
      <c r="J470" t="s">
        <v>2282</v>
      </c>
      <c r="K470" t="s">
        <v>353</v>
      </c>
      <c r="L470" t="s">
        <v>354</v>
      </c>
      <c r="M470" s="29" t="str">
        <f>IF(O470 &lt;&gt; "", VLOOKUP(O470,'CLASSIFICAÇÃO - ÁREA DE ATUAÇÃO'!$A:$C,2,0),"")</f>
        <v>A</v>
      </c>
      <c r="N470" s="29" t="str">
        <f>IF(O470 &lt;&gt; "",VLOOKUP(O470,'CLASSIFICAÇÃO - ÁREA DE ATUAÇÃO'!$A:$C,3,0), "")</f>
        <v>REDE DE URGÊNCIA</v>
      </c>
      <c r="O470" t="str">
        <f>'Lotações convertidas'!B472</f>
        <v>CENTRO DE REFERENCIA EM SAUDE MENTAL INFANTIL NOROESTE</v>
      </c>
    </row>
    <row r="471" spans="1:15" x14ac:dyDescent="0.25">
      <c r="A471">
        <v>1280358</v>
      </c>
      <c r="B471" t="s">
        <v>2283</v>
      </c>
      <c r="C471" t="s">
        <v>2284</v>
      </c>
      <c r="D471" t="s">
        <v>349</v>
      </c>
      <c r="E471" t="s">
        <v>357</v>
      </c>
      <c r="F471" t="s">
        <v>617</v>
      </c>
      <c r="G471" s="177">
        <v>44263</v>
      </c>
      <c r="H471" t="s">
        <v>417</v>
      </c>
      <c r="I471" t="s">
        <v>18167</v>
      </c>
      <c r="J471" t="s">
        <v>2285</v>
      </c>
      <c r="K471" t="s">
        <v>353</v>
      </c>
      <c r="L471" t="s">
        <v>354</v>
      </c>
      <c r="M471" s="29" t="str">
        <f>IF(O471 &lt;&gt; "", VLOOKUP(O471,'CLASSIFICAÇÃO - ÁREA DE ATUAÇÃO'!$A:$C,2,0),"")</f>
        <v>B</v>
      </c>
      <c r="N471" s="29" t="str">
        <f>IF(O471 &lt;&gt; "",VLOOKUP(O471,'CLASSIFICAÇÃO - ÁREA DE ATUAÇÃO'!$A:$C,3,0), "")</f>
        <v>ATENÇÃO PRIMÁRIA</v>
      </c>
      <c r="O471" t="str">
        <f>'Lotações convertidas'!B473</f>
        <v>CENTRO DE SAÚDE DOM CABRAL</v>
      </c>
    </row>
    <row r="472" spans="1:15" x14ac:dyDescent="0.25">
      <c r="A472">
        <v>1280439</v>
      </c>
      <c r="B472" t="s">
        <v>2286</v>
      </c>
      <c r="C472" t="s">
        <v>2287</v>
      </c>
      <c r="D472" t="s">
        <v>362</v>
      </c>
      <c r="F472" t="s">
        <v>1937</v>
      </c>
      <c r="G472" s="177">
        <v>44263</v>
      </c>
      <c r="H472" t="s">
        <v>434</v>
      </c>
      <c r="I472" t="s">
        <v>18168</v>
      </c>
      <c r="J472" t="s">
        <v>2288</v>
      </c>
      <c r="K472" t="s">
        <v>353</v>
      </c>
      <c r="L472" t="s">
        <v>374</v>
      </c>
      <c r="M472" s="29" t="str">
        <f>IF(O472 &lt;&gt; "", VLOOKUP(O472,'CLASSIFICAÇÃO - ÁREA DE ATUAÇÃO'!$A:$C,2,0),"")</f>
        <v>C</v>
      </c>
      <c r="N472" s="29" t="str">
        <f>IF(O472 &lt;&gt; "",VLOOKUP(O472,'CLASSIFICAÇÃO - ÁREA DE ATUAÇÃO'!$A:$C,3,0), "")</f>
        <v>ATENÇÃO PRIMÁRIA</v>
      </c>
      <c r="O472" t="str">
        <f>'Lotações convertidas'!B474</f>
        <v>CENTRO DE SAÚDE OLAVO ALBINO CORREIA</v>
      </c>
    </row>
    <row r="473" spans="1:15" x14ac:dyDescent="0.25">
      <c r="A473">
        <v>1280447</v>
      </c>
      <c r="B473" t="s">
        <v>2289</v>
      </c>
      <c r="C473" t="s">
        <v>2290</v>
      </c>
      <c r="D473" t="s">
        <v>379</v>
      </c>
      <c r="E473" t="s">
        <v>597</v>
      </c>
      <c r="F473" t="s">
        <v>282</v>
      </c>
      <c r="G473" s="177">
        <v>44263</v>
      </c>
      <c r="H473" t="s">
        <v>352</v>
      </c>
      <c r="I473" t="s">
        <v>18171</v>
      </c>
      <c r="J473" t="s">
        <v>2291</v>
      </c>
      <c r="K473" t="s">
        <v>353</v>
      </c>
      <c r="L473" t="s">
        <v>406</v>
      </c>
      <c r="M473" s="29" t="str">
        <f>IF(O473 &lt;&gt; "", VLOOKUP(O473,'CLASSIFICAÇÃO - ÁREA DE ATUAÇÃO'!$A:$C,2,0),"")</f>
        <v>D</v>
      </c>
      <c r="N473" s="29" t="str">
        <f>IF(O473 &lt;&gt; "",VLOOKUP(O473,'CLASSIFICAÇÃO - ÁREA DE ATUAÇÃO'!$A:$C,3,0), "")</f>
        <v>ATENÇÃO PRIMÁRIA</v>
      </c>
      <c r="O473" t="str">
        <f>'Lotações convertidas'!B475</f>
        <v>CENTRO DE SAÚDE MANGUEIRAS</v>
      </c>
    </row>
    <row r="474" spans="1:15" x14ac:dyDescent="0.25">
      <c r="A474">
        <v>1280455</v>
      </c>
      <c r="B474" t="s">
        <v>2292</v>
      </c>
      <c r="C474" t="s">
        <v>2293</v>
      </c>
      <c r="D474" t="s">
        <v>379</v>
      </c>
      <c r="F474" t="s">
        <v>18611</v>
      </c>
      <c r="G474" s="177">
        <v>44264</v>
      </c>
      <c r="H474" t="s">
        <v>457</v>
      </c>
      <c r="I474" t="s">
        <v>18171</v>
      </c>
      <c r="J474" t="s">
        <v>2294</v>
      </c>
      <c r="K474" t="s">
        <v>353</v>
      </c>
      <c r="L474" t="s">
        <v>397</v>
      </c>
      <c r="M474" s="29" t="str">
        <f>IF(O474 &lt;&gt; "", VLOOKUP(O474,'CLASSIFICAÇÃO - ÁREA DE ATUAÇÃO'!$A:$C,2,0),"")</f>
        <v>C</v>
      </c>
      <c r="N474" s="29" t="str">
        <f>IF(O474 &lt;&gt; "",VLOOKUP(O474,'CLASSIFICAÇÃO - ÁREA DE ATUAÇÃO'!$A:$C,3,0), "")</f>
        <v>REDE DE URGÊNCIA</v>
      </c>
      <c r="O474" t="str">
        <f>'Lotações convertidas'!B476</f>
        <v>UNIDADE DE PRONTO ATENDIMENTO OESTE</v>
      </c>
    </row>
    <row r="475" spans="1:15" x14ac:dyDescent="0.25">
      <c r="A475" t="s">
        <v>2295</v>
      </c>
      <c r="B475" t="s">
        <v>2296</v>
      </c>
      <c r="C475" t="s">
        <v>2297</v>
      </c>
      <c r="D475" t="s">
        <v>379</v>
      </c>
      <c r="E475" t="s">
        <v>597</v>
      </c>
      <c r="F475" t="s">
        <v>373</v>
      </c>
      <c r="G475" s="177">
        <v>44263</v>
      </c>
      <c r="H475" t="s">
        <v>395</v>
      </c>
      <c r="I475" t="s">
        <v>18171</v>
      </c>
      <c r="J475" t="s">
        <v>2298</v>
      </c>
      <c r="K475" t="s">
        <v>353</v>
      </c>
      <c r="L475" t="s">
        <v>374</v>
      </c>
      <c r="M475" s="29" t="str">
        <f>IF(O475 &lt;&gt; "", VLOOKUP(O475,'CLASSIFICAÇÃO - ÁREA DE ATUAÇÃO'!$A:$C,2,0),"")</f>
        <v>C</v>
      </c>
      <c r="N475" s="29" t="str">
        <f>IF(O475 &lt;&gt; "",VLOOKUP(O475,'CLASSIFICAÇÃO - ÁREA DE ATUAÇÃO'!$A:$C,3,0), "")</f>
        <v>ATENÇÃO PRIMÁRIA</v>
      </c>
      <c r="O475" t="str">
        <f>'Lotações convertidas'!B477</f>
        <v>CENTRO DE SAÚDE EFIGÊNIA MURTA DE FIGUEIREDO</v>
      </c>
    </row>
    <row r="476" spans="1:15" x14ac:dyDescent="0.25">
      <c r="A476">
        <v>1280722</v>
      </c>
      <c r="B476" t="s">
        <v>2299</v>
      </c>
      <c r="C476" t="s">
        <v>2300</v>
      </c>
      <c r="D476" t="s">
        <v>379</v>
      </c>
      <c r="E476" t="s">
        <v>597</v>
      </c>
      <c r="F476" t="s">
        <v>2301</v>
      </c>
      <c r="G476" s="177">
        <v>44264</v>
      </c>
      <c r="H476" t="s">
        <v>2302</v>
      </c>
      <c r="I476" t="s">
        <v>18171</v>
      </c>
      <c r="J476" t="s">
        <v>2303</v>
      </c>
      <c r="K476" t="s">
        <v>353</v>
      </c>
      <c r="L476" t="s">
        <v>354</v>
      </c>
      <c r="M476" s="29" t="str">
        <f>IF(O476 &lt;&gt; "", VLOOKUP(O476,'CLASSIFICAÇÃO - ÁREA DE ATUAÇÃO'!$A:$C,2,0),"")</f>
        <v>A</v>
      </c>
      <c r="N476" s="29" t="str">
        <f>IF(O476 &lt;&gt; "",VLOOKUP(O476,'CLASSIFICAÇÃO - ÁREA DE ATUAÇÃO'!$A:$C,3,0), "")</f>
        <v>ATENÇÃO PRIMÁRIA</v>
      </c>
      <c r="O476" t="str">
        <f>'Lotações convertidas'!B478</f>
        <v>CENTRO DE SAÚDE SANTOS ANJOS</v>
      </c>
    </row>
    <row r="477" spans="1:15" x14ac:dyDescent="0.25">
      <c r="A477">
        <v>1280803</v>
      </c>
      <c r="B477" t="s">
        <v>2304</v>
      </c>
      <c r="C477" t="s">
        <v>2305</v>
      </c>
      <c r="D477" t="s">
        <v>368</v>
      </c>
      <c r="E477" t="s">
        <v>369</v>
      </c>
      <c r="F477" t="s">
        <v>589</v>
      </c>
      <c r="G477" s="177">
        <v>44265</v>
      </c>
      <c r="H477" t="s">
        <v>384</v>
      </c>
      <c r="I477" t="s">
        <v>18168</v>
      </c>
      <c r="J477" t="s">
        <v>2306</v>
      </c>
      <c r="K477" t="s">
        <v>353</v>
      </c>
      <c r="L477" t="s">
        <v>397</v>
      </c>
      <c r="M477" s="29" t="str">
        <f>IF(O477 &lt;&gt; "", VLOOKUP(O477,'CLASSIFICAÇÃO - ÁREA DE ATUAÇÃO'!$A:$C,2,0),"")</f>
        <v>A</v>
      </c>
      <c r="N477" s="29" t="str">
        <f>IF(O477 &lt;&gt; "",VLOOKUP(O477,'CLASSIFICAÇÃO - ÁREA DE ATUAÇÃO'!$A:$C,3,0), "")</f>
        <v>REDE COMPLEMENTAR</v>
      </c>
      <c r="O477" t="str">
        <f>'Lotações convertidas'!B479</f>
        <v>UNIDADE DE REFERENCIA SECUNDARIA CAMPOS SALES</v>
      </c>
    </row>
    <row r="478" spans="1:15" x14ac:dyDescent="0.25">
      <c r="A478">
        <v>1280838</v>
      </c>
      <c r="B478" t="s">
        <v>2307</v>
      </c>
      <c r="C478" t="s">
        <v>2308</v>
      </c>
      <c r="D478" t="s">
        <v>379</v>
      </c>
      <c r="E478" t="s">
        <v>597</v>
      </c>
      <c r="F478" t="s">
        <v>745</v>
      </c>
      <c r="G478" s="177">
        <v>44265</v>
      </c>
      <c r="H478" t="s">
        <v>2309</v>
      </c>
      <c r="I478" t="s">
        <v>18171</v>
      </c>
      <c r="J478" t="s">
        <v>2310</v>
      </c>
      <c r="K478" t="s">
        <v>353</v>
      </c>
      <c r="L478" t="s">
        <v>382</v>
      </c>
      <c r="M478" s="29" t="str">
        <f>IF(O478 &lt;&gt; "", VLOOKUP(O478,'CLASSIFICAÇÃO - ÁREA DE ATUAÇÃO'!$A:$C,2,0),"")</f>
        <v>D</v>
      </c>
      <c r="N478" s="29" t="str">
        <f>IF(O478 &lt;&gt; "",VLOOKUP(O478,'CLASSIFICAÇÃO - ÁREA DE ATUAÇÃO'!$A:$C,3,0), "")</f>
        <v>ATENÇÃO PRIMÁRIA</v>
      </c>
      <c r="O478" t="str">
        <f>'Lotações convertidas'!B480</f>
        <v>CENTRO DE SAÚDE MARIANO DE ABREU</v>
      </c>
    </row>
    <row r="479" spans="1:15" x14ac:dyDescent="0.25">
      <c r="A479">
        <v>1280862</v>
      </c>
      <c r="B479" t="s">
        <v>2311</v>
      </c>
      <c r="C479" t="s">
        <v>2312</v>
      </c>
      <c r="D479" t="s">
        <v>349</v>
      </c>
      <c r="E479" t="s">
        <v>528</v>
      </c>
      <c r="F479" t="s">
        <v>1337</v>
      </c>
      <c r="G479" s="177">
        <v>44267</v>
      </c>
      <c r="H479" t="s">
        <v>736</v>
      </c>
      <c r="I479" t="s">
        <v>18176</v>
      </c>
      <c r="J479" t="s">
        <v>2313</v>
      </c>
      <c r="K479" t="s">
        <v>353</v>
      </c>
      <c r="L479" t="s">
        <v>406</v>
      </c>
      <c r="M479" s="29" t="str">
        <f>IF(O479 &lt;&gt; "", VLOOKUP(O479,'CLASSIFICAÇÃO - ÁREA DE ATUAÇÃO'!$A:$C,2,0),"")</f>
        <v>C</v>
      </c>
      <c r="N479" s="29" t="str">
        <f>IF(O479 &lt;&gt; "",VLOOKUP(O479,'CLASSIFICAÇÃO - ÁREA DE ATUAÇÃO'!$A:$C,3,0), "")</f>
        <v>ATENÇÃO PRIMÁRIA</v>
      </c>
      <c r="O479" t="str">
        <f>'Lotações convertidas'!B481</f>
        <v>CENTRO DE SAÚDE FRANCISCO GOMES BARBOSA - TIROL</v>
      </c>
    </row>
    <row r="480" spans="1:15" x14ac:dyDescent="0.25">
      <c r="A480">
        <v>1280897</v>
      </c>
      <c r="B480" t="s">
        <v>2314</v>
      </c>
      <c r="C480" t="s">
        <v>2315</v>
      </c>
      <c r="D480" t="s">
        <v>368</v>
      </c>
      <c r="E480" t="s">
        <v>369</v>
      </c>
      <c r="F480" t="s">
        <v>424</v>
      </c>
      <c r="G480" s="177">
        <v>44265</v>
      </c>
      <c r="H480" t="s">
        <v>425</v>
      </c>
      <c r="I480" t="s">
        <v>18168</v>
      </c>
      <c r="J480" t="s">
        <v>2316</v>
      </c>
      <c r="K480" t="s">
        <v>353</v>
      </c>
      <c r="L480" t="s">
        <v>427</v>
      </c>
      <c r="M480" s="29" t="str">
        <f>IF(O480 &lt;&gt; "", VLOOKUP(O480,'CLASSIFICAÇÃO - ÁREA DE ATUAÇÃO'!$A:$C,2,0),"")</f>
        <v>D</v>
      </c>
      <c r="N480" s="29" t="str">
        <f>IF(O480 &lt;&gt; "",VLOOKUP(O480,'CLASSIFICAÇÃO - ÁREA DE ATUAÇÃO'!$A:$C,3,0), "")</f>
        <v>REDE DE URGÊNCIA</v>
      </c>
      <c r="O480" t="str">
        <f>'Lotações convertidas'!B482</f>
        <v>SERVIÇO DE ATENDIMENTO MÓVEL DE URGÊNCIA E TRANSPORTE EM SAÚDE</v>
      </c>
    </row>
    <row r="481" spans="1:15" x14ac:dyDescent="0.25">
      <c r="A481">
        <v>1280943</v>
      </c>
      <c r="B481" t="s">
        <v>2317</v>
      </c>
      <c r="C481" t="s">
        <v>2318</v>
      </c>
      <c r="D481" t="s">
        <v>349</v>
      </c>
      <c r="E481" t="s">
        <v>528</v>
      </c>
      <c r="F481" t="s">
        <v>18632</v>
      </c>
      <c r="G481" s="177">
        <v>44267</v>
      </c>
      <c r="H481" t="s">
        <v>2319</v>
      </c>
      <c r="I481" t="s">
        <v>18176</v>
      </c>
      <c r="J481" t="s">
        <v>2320</v>
      </c>
      <c r="K481" t="s">
        <v>353</v>
      </c>
      <c r="L481" t="s">
        <v>365</v>
      </c>
      <c r="M481" s="29" t="str">
        <f>IF(O481 &lt;&gt; "", VLOOKUP(O481,'CLASSIFICAÇÃO - ÁREA DE ATUAÇÃO'!$A:$C,2,0),"")</f>
        <v>C</v>
      </c>
      <c r="N481" s="29" t="str">
        <f>IF(O481 &lt;&gt; "",VLOOKUP(O481,'CLASSIFICAÇÃO - ÁREA DE ATUAÇÃO'!$A:$C,3,0), "")</f>
        <v>REDE DE URGÊNCIA</v>
      </c>
      <c r="O481" t="str">
        <f>'Lotações convertidas'!B483</f>
        <v>CENTRO DE REFERENCIA EM SAUDE MENTAL NORTE</v>
      </c>
    </row>
    <row r="482" spans="1:15" x14ac:dyDescent="0.25">
      <c r="A482">
        <v>1280978</v>
      </c>
      <c r="B482" t="s">
        <v>2321</v>
      </c>
      <c r="C482" t="s">
        <v>2322</v>
      </c>
      <c r="D482" t="s">
        <v>379</v>
      </c>
      <c r="F482" t="s">
        <v>18615</v>
      </c>
      <c r="G482" s="177">
        <v>44269</v>
      </c>
      <c r="H482" t="s">
        <v>466</v>
      </c>
      <c r="I482" t="s">
        <v>18171</v>
      </c>
      <c r="J482" t="s">
        <v>2323</v>
      </c>
      <c r="K482" t="s">
        <v>353</v>
      </c>
      <c r="L482" t="s">
        <v>365</v>
      </c>
      <c r="M482" s="29" t="str">
        <f>IF(O482 &lt;&gt; "", VLOOKUP(O482,'CLASSIFICAÇÃO - ÁREA DE ATUAÇÃO'!$A:$C,2,0),"")</f>
        <v>D</v>
      </c>
      <c r="N482" s="29" t="str">
        <f>IF(O482 &lt;&gt; "",VLOOKUP(O482,'CLASSIFICAÇÃO - ÁREA DE ATUAÇÃO'!$A:$C,3,0), "")</f>
        <v>REDE DE URGÊNCIA</v>
      </c>
      <c r="O482" t="str">
        <f>'Lotações convertidas'!B484</f>
        <v>UNIDADE DE PRONTO ATENDIMENTO NORTE</v>
      </c>
    </row>
    <row r="483" spans="1:15" x14ac:dyDescent="0.25">
      <c r="A483" t="s">
        <v>2324</v>
      </c>
      <c r="B483" t="s">
        <v>2325</v>
      </c>
      <c r="C483" t="s">
        <v>2326</v>
      </c>
      <c r="D483" t="s">
        <v>368</v>
      </c>
      <c r="E483" t="s">
        <v>369</v>
      </c>
      <c r="F483" t="s">
        <v>383</v>
      </c>
      <c r="G483" s="177">
        <v>44265</v>
      </c>
      <c r="H483" t="s">
        <v>364</v>
      </c>
      <c r="I483" t="s">
        <v>18168</v>
      </c>
      <c r="J483" t="s">
        <v>2327</v>
      </c>
      <c r="K483" t="s">
        <v>353</v>
      </c>
      <c r="L483" t="s">
        <v>354</v>
      </c>
      <c r="M483" s="29" t="str">
        <f>IF(O483 &lt;&gt; "", VLOOKUP(O483,'CLASSIFICAÇÃO - ÁREA DE ATUAÇÃO'!$A:$C,2,0),"")</f>
        <v>B</v>
      </c>
      <c r="N483" s="29" t="str">
        <f>IF(O483 &lt;&gt; "",VLOOKUP(O483,'CLASSIFICAÇÃO - ÁREA DE ATUAÇÃO'!$A:$C,3,0), "")</f>
        <v>ATENÇÃO PRIMÁRIA</v>
      </c>
      <c r="O483" t="str">
        <f>'Lotações convertidas'!B485</f>
        <v>CENTRO DE SAÚDE SÃO CRISTÓVÃO</v>
      </c>
    </row>
    <row r="484" spans="1:15" x14ac:dyDescent="0.25">
      <c r="A484">
        <v>1281052</v>
      </c>
      <c r="B484" t="s">
        <v>2328</v>
      </c>
      <c r="C484" t="s">
        <v>2329</v>
      </c>
      <c r="D484" t="s">
        <v>379</v>
      </c>
      <c r="F484" t="s">
        <v>18613</v>
      </c>
      <c r="G484" s="177">
        <v>44265</v>
      </c>
      <c r="H484" t="s">
        <v>457</v>
      </c>
      <c r="I484" t="s">
        <v>18171</v>
      </c>
      <c r="J484" t="s">
        <v>2330</v>
      </c>
      <c r="K484" t="s">
        <v>353</v>
      </c>
      <c r="L484" t="s">
        <v>382</v>
      </c>
      <c r="M484" s="29" t="str">
        <f>IF(O484 &lt;&gt; "", VLOOKUP(O484,'CLASSIFICAÇÃO - ÁREA DE ATUAÇÃO'!$A:$C,2,0),"")</f>
        <v>C</v>
      </c>
      <c r="N484" s="29" t="str">
        <f>IF(O484 &lt;&gt; "",VLOOKUP(O484,'CLASSIFICAÇÃO - ÁREA DE ATUAÇÃO'!$A:$C,3,0), "")</f>
        <v>REDE DE URGÊNCIA</v>
      </c>
      <c r="O484" t="str">
        <f>'Lotações convertidas'!B486</f>
        <v>UNIDADE DE PRONTO ATENDIMENTO LESTE</v>
      </c>
    </row>
    <row r="485" spans="1:15" x14ac:dyDescent="0.25">
      <c r="A485">
        <v>1281060</v>
      </c>
      <c r="B485" t="s">
        <v>2331</v>
      </c>
      <c r="C485" t="s">
        <v>2332</v>
      </c>
      <c r="D485" t="s">
        <v>379</v>
      </c>
      <c r="F485" t="s">
        <v>18623</v>
      </c>
      <c r="G485" s="177">
        <v>44265</v>
      </c>
      <c r="H485" t="s">
        <v>457</v>
      </c>
      <c r="I485" t="s">
        <v>18171</v>
      </c>
      <c r="J485" t="s">
        <v>2333</v>
      </c>
      <c r="K485" t="s">
        <v>353</v>
      </c>
      <c r="L485" t="s">
        <v>374</v>
      </c>
      <c r="M485" s="29" t="str">
        <f>IF(O485 &lt;&gt; "", VLOOKUP(O485,'CLASSIFICAÇÃO - ÁREA DE ATUAÇÃO'!$A:$C,2,0),"")</f>
        <v>C</v>
      </c>
      <c r="N485" s="29" t="str">
        <f>IF(O485 &lt;&gt; "",VLOOKUP(O485,'CLASSIFICAÇÃO - ÁREA DE ATUAÇÃO'!$A:$C,3,0), "")</f>
        <v>REDE DE URGÊNCIA</v>
      </c>
      <c r="O485" t="str">
        <f>'Lotações convertidas'!B487</f>
        <v>UNIDADE DE PRONTO ATENDIMENTO NORDESTE</v>
      </c>
    </row>
    <row r="486" spans="1:15" x14ac:dyDescent="0.25">
      <c r="A486">
        <v>1281214</v>
      </c>
      <c r="B486" t="s">
        <v>2334</v>
      </c>
      <c r="C486" t="s">
        <v>2335</v>
      </c>
      <c r="D486" t="s">
        <v>368</v>
      </c>
      <c r="E486" t="s">
        <v>369</v>
      </c>
      <c r="F486" t="s">
        <v>596</v>
      </c>
      <c r="G486" s="177">
        <v>44266</v>
      </c>
      <c r="H486" t="s">
        <v>417</v>
      </c>
      <c r="I486" t="s">
        <v>18168</v>
      </c>
      <c r="J486" t="s">
        <v>2336</v>
      </c>
      <c r="K486" t="s">
        <v>353</v>
      </c>
      <c r="L486" t="s">
        <v>411</v>
      </c>
      <c r="M486" s="29" t="str">
        <f>IF(O486 &lt;&gt; "", VLOOKUP(O486,'CLASSIFICAÇÃO - ÁREA DE ATUAÇÃO'!$A:$C,2,0),"")</f>
        <v>B</v>
      </c>
      <c r="N486" s="29" t="str">
        <f>IF(O486 &lt;&gt; "",VLOOKUP(O486,'CLASSIFICAÇÃO - ÁREA DE ATUAÇÃO'!$A:$C,3,0), "")</f>
        <v>ATENÇÃO PRIMÁRIA</v>
      </c>
      <c r="O486" t="str">
        <f>'Lotações convertidas'!B488</f>
        <v>CENTRO DE SAÚDE CONJUNTO SANTA MARIA</v>
      </c>
    </row>
    <row r="487" spans="1:15" x14ac:dyDescent="0.25">
      <c r="A487">
        <v>1281257</v>
      </c>
      <c r="B487" t="s">
        <v>2337</v>
      </c>
      <c r="C487" t="s">
        <v>2338</v>
      </c>
      <c r="D487" t="s">
        <v>368</v>
      </c>
      <c r="E487" t="s">
        <v>369</v>
      </c>
      <c r="F487" t="s">
        <v>616</v>
      </c>
      <c r="G487" s="177">
        <v>44267</v>
      </c>
      <c r="H487" t="s">
        <v>364</v>
      </c>
      <c r="I487" t="s">
        <v>18168</v>
      </c>
      <c r="J487" t="s">
        <v>2339</v>
      </c>
      <c r="K487" t="s">
        <v>353</v>
      </c>
      <c r="L487" t="s">
        <v>382</v>
      </c>
      <c r="M487" s="29" t="str">
        <f>IF(O487 &lt;&gt; "", VLOOKUP(O487,'CLASSIFICAÇÃO - ÁREA DE ATUAÇÃO'!$A:$C,2,0),"")</f>
        <v>A</v>
      </c>
      <c r="N487" s="29" t="str">
        <f>IF(O487 &lt;&gt; "",VLOOKUP(O487,'CLASSIFICAÇÃO - ÁREA DE ATUAÇÃO'!$A:$C,3,0), "")</f>
        <v>ATENÇÃO PRIMÁRIA</v>
      </c>
      <c r="O487" t="str">
        <f>'Lotações convertidas'!B489</f>
        <v>CENTRO DE SAÚDE MARCO ANTÔNIO DE MENEZES</v>
      </c>
    </row>
    <row r="488" spans="1:15" x14ac:dyDescent="0.25">
      <c r="A488" t="s">
        <v>2340</v>
      </c>
      <c r="B488" t="s">
        <v>2341</v>
      </c>
      <c r="C488" t="s">
        <v>2342</v>
      </c>
      <c r="D488" t="s">
        <v>368</v>
      </c>
      <c r="E488" t="s">
        <v>524</v>
      </c>
      <c r="F488" t="s">
        <v>494</v>
      </c>
      <c r="G488" s="177">
        <v>44267</v>
      </c>
      <c r="H488" t="s">
        <v>417</v>
      </c>
      <c r="I488" t="s">
        <v>18183</v>
      </c>
      <c r="J488" t="s">
        <v>2343</v>
      </c>
      <c r="K488" t="s">
        <v>353</v>
      </c>
      <c r="L488" t="s">
        <v>397</v>
      </c>
      <c r="M488" s="29" t="str">
        <f>IF(O488 &lt;&gt; "", VLOOKUP(O488,'CLASSIFICAÇÃO - ÁREA DE ATUAÇÃO'!$A:$C,2,0),"")</f>
        <v>B</v>
      </c>
      <c r="N488" s="29" t="str">
        <f>IF(O488 &lt;&gt; "",VLOOKUP(O488,'CLASSIFICAÇÃO - ÁREA DE ATUAÇÃO'!$A:$C,3,0), "")</f>
        <v>REDE COMPLEMENTAR</v>
      </c>
      <c r="O488" t="str">
        <f>'Lotações convertidas'!B490</f>
        <v>LABORATORIO REGIONAL OESTE/BARREIRO</v>
      </c>
    </row>
    <row r="489" spans="1:15" x14ac:dyDescent="0.25">
      <c r="A489">
        <v>1281389</v>
      </c>
      <c r="B489" t="s">
        <v>2344</v>
      </c>
      <c r="C489" t="s">
        <v>2345</v>
      </c>
      <c r="D489" t="s">
        <v>368</v>
      </c>
      <c r="E489" t="s">
        <v>369</v>
      </c>
      <c r="F489" t="s">
        <v>18623</v>
      </c>
      <c r="G489" s="177">
        <v>44269</v>
      </c>
      <c r="H489" t="s">
        <v>441</v>
      </c>
      <c r="I489" t="s">
        <v>18168</v>
      </c>
      <c r="J489" t="s">
        <v>2346</v>
      </c>
      <c r="K489" t="s">
        <v>353</v>
      </c>
      <c r="L489" t="s">
        <v>374</v>
      </c>
      <c r="M489" s="29" t="str">
        <f>IF(O489 &lt;&gt; "", VLOOKUP(O489,'CLASSIFICAÇÃO - ÁREA DE ATUAÇÃO'!$A:$C,2,0),"")</f>
        <v>C</v>
      </c>
      <c r="N489" s="29" t="str">
        <f>IF(O489 &lt;&gt; "",VLOOKUP(O489,'CLASSIFICAÇÃO - ÁREA DE ATUAÇÃO'!$A:$C,3,0), "")</f>
        <v>REDE DE URGÊNCIA</v>
      </c>
      <c r="O489" t="str">
        <f>'Lotações convertidas'!B491</f>
        <v>UNIDADE DE PRONTO ATENDIMENTO NORDESTE</v>
      </c>
    </row>
    <row r="490" spans="1:15" x14ac:dyDescent="0.25">
      <c r="A490">
        <v>1281400</v>
      </c>
      <c r="B490" t="s">
        <v>2347</v>
      </c>
      <c r="C490" t="s">
        <v>2348</v>
      </c>
      <c r="D490" t="s">
        <v>349</v>
      </c>
      <c r="E490" t="s">
        <v>350</v>
      </c>
      <c r="F490" t="s">
        <v>1509</v>
      </c>
      <c r="G490" s="177">
        <v>44267</v>
      </c>
      <c r="H490" t="s">
        <v>434</v>
      </c>
      <c r="I490" t="s">
        <v>18169</v>
      </c>
      <c r="J490" t="s">
        <v>2349</v>
      </c>
      <c r="K490" t="s">
        <v>353</v>
      </c>
      <c r="L490" t="s">
        <v>397</v>
      </c>
      <c r="M490" s="29" t="str">
        <f>IF(O490 &lt;&gt; "", VLOOKUP(O490,'CLASSIFICAÇÃO - ÁREA DE ATUAÇÃO'!$A:$C,2,0),"")</f>
        <v>B</v>
      </c>
      <c r="N490" s="29" t="str">
        <f>IF(O490 &lt;&gt; "",VLOOKUP(O490,'CLASSIFICAÇÃO - ÁREA DE ATUAÇÃO'!$A:$C,3,0), "")</f>
        <v>ATENÇÃO PRIMÁRIA</v>
      </c>
      <c r="O490" t="str">
        <f>'Lotações convertidas'!B492</f>
        <v>CENTRO DE SAÚDE SÃO JORGE</v>
      </c>
    </row>
    <row r="491" spans="1:15" x14ac:dyDescent="0.25">
      <c r="A491">
        <v>1281435</v>
      </c>
      <c r="B491" t="s">
        <v>2350</v>
      </c>
      <c r="C491" t="s">
        <v>2351</v>
      </c>
      <c r="D491" t="s">
        <v>368</v>
      </c>
      <c r="E491" t="s">
        <v>369</v>
      </c>
      <c r="F491" t="s">
        <v>18616</v>
      </c>
      <c r="G491" s="177">
        <v>44268</v>
      </c>
      <c r="H491" t="s">
        <v>441</v>
      </c>
      <c r="I491" t="s">
        <v>18168</v>
      </c>
      <c r="J491" t="s">
        <v>2352</v>
      </c>
      <c r="K491" t="s">
        <v>353</v>
      </c>
      <c r="L491" t="s">
        <v>361</v>
      </c>
      <c r="M491" s="29" t="str">
        <f>IF(O491 &lt;&gt; "", VLOOKUP(O491,'CLASSIFICAÇÃO - ÁREA DE ATUAÇÃO'!$A:$C,2,0),"")</f>
        <v>C</v>
      </c>
      <c r="N491" s="29" t="str">
        <f>IF(O491 &lt;&gt; "",VLOOKUP(O491,'CLASSIFICAÇÃO - ÁREA DE ATUAÇÃO'!$A:$C,3,0), "")</f>
        <v>REDE DE URGÊNCIA</v>
      </c>
      <c r="O491" t="str">
        <f>'Lotações convertidas'!B493</f>
        <v>UNIDADE DE PRONTO ATENDIMENTO PAMPULHA</v>
      </c>
    </row>
    <row r="492" spans="1:15" x14ac:dyDescent="0.25">
      <c r="A492" t="s">
        <v>2353</v>
      </c>
      <c r="B492" t="s">
        <v>2354</v>
      </c>
      <c r="C492" t="s">
        <v>2355</v>
      </c>
      <c r="D492" t="s">
        <v>368</v>
      </c>
      <c r="E492" t="s">
        <v>369</v>
      </c>
      <c r="F492" t="s">
        <v>1483</v>
      </c>
      <c r="G492" s="177">
        <v>44270</v>
      </c>
      <c r="H492" t="s">
        <v>384</v>
      </c>
      <c r="I492" t="s">
        <v>18168</v>
      </c>
      <c r="J492" t="s">
        <v>2356</v>
      </c>
      <c r="K492" t="s">
        <v>353</v>
      </c>
      <c r="L492" t="s">
        <v>406</v>
      </c>
      <c r="M492" s="29" t="str">
        <f>IF(O492 &lt;&gt; "", VLOOKUP(O492,'CLASSIFICAÇÃO - ÁREA DE ATUAÇÃO'!$A:$C,2,0),"")</f>
        <v>B</v>
      </c>
      <c r="N492" s="29" t="str">
        <f>IF(O492 &lt;&gt; "",VLOOKUP(O492,'CLASSIFICAÇÃO - ÁREA DE ATUAÇÃO'!$A:$C,3,0), "")</f>
        <v>ATENÇÃO PRIMÁRIA</v>
      </c>
      <c r="O492" t="str">
        <f>'Lotações convertidas'!B494</f>
        <v>CENTRO DE SAÚDE BARREIRO DE CIMA</v>
      </c>
    </row>
    <row r="493" spans="1:15" x14ac:dyDescent="0.25">
      <c r="A493">
        <v>1281478</v>
      </c>
      <c r="B493" t="s">
        <v>2357</v>
      </c>
      <c r="C493" t="s">
        <v>2358</v>
      </c>
      <c r="D493" t="s">
        <v>368</v>
      </c>
      <c r="E493" t="s">
        <v>369</v>
      </c>
      <c r="F493" t="s">
        <v>18616</v>
      </c>
      <c r="G493" s="177">
        <v>44268</v>
      </c>
      <c r="H493" t="s">
        <v>425</v>
      </c>
      <c r="I493" t="s">
        <v>18168</v>
      </c>
      <c r="J493" t="s">
        <v>2359</v>
      </c>
      <c r="K493" t="s">
        <v>353</v>
      </c>
      <c r="L493" t="s">
        <v>361</v>
      </c>
      <c r="M493" s="29" t="str">
        <f>IF(O493 &lt;&gt; "", VLOOKUP(O493,'CLASSIFICAÇÃO - ÁREA DE ATUAÇÃO'!$A:$C,2,0),"")</f>
        <v>C</v>
      </c>
      <c r="N493" s="29" t="str">
        <f>IF(O493 &lt;&gt; "",VLOOKUP(O493,'CLASSIFICAÇÃO - ÁREA DE ATUAÇÃO'!$A:$C,3,0), "")</f>
        <v>REDE DE URGÊNCIA</v>
      </c>
      <c r="O493" t="str">
        <f>'Lotações convertidas'!B495</f>
        <v>UNIDADE DE PRONTO ATENDIMENTO PAMPULHA</v>
      </c>
    </row>
    <row r="494" spans="1:15" x14ac:dyDescent="0.25">
      <c r="A494">
        <v>1281524</v>
      </c>
      <c r="B494" t="s">
        <v>2360</v>
      </c>
      <c r="C494" t="s">
        <v>2361</v>
      </c>
      <c r="D494" t="s">
        <v>362</v>
      </c>
      <c r="E494" t="s">
        <v>362</v>
      </c>
      <c r="F494" t="s">
        <v>1548</v>
      </c>
      <c r="G494" s="177">
        <v>44267</v>
      </c>
      <c r="H494" t="s">
        <v>352</v>
      </c>
      <c r="I494" t="s">
        <v>18168</v>
      </c>
      <c r="J494" t="s">
        <v>2362</v>
      </c>
      <c r="K494" t="s">
        <v>353</v>
      </c>
      <c r="L494" t="s">
        <v>374</v>
      </c>
      <c r="M494" s="29" t="str">
        <f>IF(O494 &lt;&gt; "", VLOOKUP(O494,'CLASSIFICAÇÃO - ÁREA DE ATUAÇÃO'!$A:$C,2,0),"")</f>
        <v>D</v>
      </c>
      <c r="N494" s="29" t="str">
        <f>IF(O494 &lt;&gt; "",VLOOKUP(O494,'CLASSIFICAÇÃO - ÁREA DE ATUAÇÃO'!$A:$C,3,0), "")</f>
        <v>ATENÇÃO PRIMÁRIA</v>
      </c>
      <c r="O494" t="str">
        <f>'Lotações convertidas'!B496</f>
        <v>CENTRO DE SAÚDE NAZARÉ</v>
      </c>
    </row>
    <row r="495" spans="1:15" x14ac:dyDescent="0.25">
      <c r="A495">
        <v>1281583</v>
      </c>
      <c r="B495" t="s">
        <v>2364</v>
      </c>
      <c r="C495" t="s">
        <v>2365</v>
      </c>
      <c r="D495" t="s">
        <v>349</v>
      </c>
      <c r="E495" t="s">
        <v>350</v>
      </c>
      <c r="F495" t="s">
        <v>69</v>
      </c>
      <c r="G495" s="177">
        <v>44270</v>
      </c>
      <c r="H495" t="s">
        <v>1006</v>
      </c>
      <c r="I495" t="s">
        <v>18169</v>
      </c>
      <c r="J495" t="s">
        <v>2366</v>
      </c>
      <c r="K495" t="s">
        <v>353</v>
      </c>
      <c r="L495" t="s">
        <v>382</v>
      </c>
      <c r="M495" s="29" t="str">
        <f>IF(O495 &lt;&gt; "", VLOOKUP(O495,'CLASSIFICAÇÃO - ÁREA DE ATUAÇÃO'!$A:$C,2,0),"")</f>
        <v>A</v>
      </c>
      <c r="N495" s="29" t="str">
        <f>IF(O495 &lt;&gt; "",VLOOKUP(O495,'CLASSIFICAÇÃO - ÁREA DE ATUAÇÃO'!$A:$C,3,0), "")</f>
        <v>REDE COMPLEMENTAR</v>
      </c>
      <c r="O495" t="str">
        <f>'Lotações convertidas'!B497</f>
        <v>CENTRO DE TESTAGEM E ACONSELHAMENTO - SERVICO DE ATENDIMENTO ESPECIALIZADO</v>
      </c>
    </row>
    <row r="496" spans="1:15" x14ac:dyDescent="0.25">
      <c r="A496">
        <v>1281591</v>
      </c>
      <c r="B496" t="s">
        <v>2367</v>
      </c>
      <c r="C496" t="s">
        <v>2368</v>
      </c>
      <c r="D496" t="s">
        <v>368</v>
      </c>
      <c r="E496" t="s">
        <v>369</v>
      </c>
      <c r="F496" t="s">
        <v>18636</v>
      </c>
      <c r="G496" s="177">
        <v>44270</v>
      </c>
      <c r="H496" t="s">
        <v>441</v>
      </c>
      <c r="I496" t="s">
        <v>18168</v>
      </c>
      <c r="J496" t="s">
        <v>2369</v>
      </c>
      <c r="K496" t="s">
        <v>353</v>
      </c>
      <c r="L496" t="s">
        <v>411</v>
      </c>
      <c r="M496" s="29" t="str">
        <f>IF(O496 &lt;&gt; "", VLOOKUP(O496,'CLASSIFICAÇÃO - ÁREA DE ATUAÇÃO'!$A:$C,2,0),"")</f>
        <v>A</v>
      </c>
      <c r="N496" s="29" t="str">
        <f>IF(O496 &lt;&gt; "",VLOOKUP(O496,'CLASSIFICAÇÃO - ÁREA DE ATUAÇÃO'!$A:$C,3,0), "")</f>
        <v>REDE COMPLEMENTAR</v>
      </c>
      <c r="O496" t="str">
        <f>'Lotações convertidas'!B498</f>
        <v>CENTRO DE REFERENCIA DE IMUNOBIOLOGICOS ESPECIAIS</v>
      </c>
    </row>
    <row r="497" spans="1:15" x14ac:dyDescent="0.25">
      <c r="A497">
        <v>1281613</v>
      </c>
      <c r="B497" t="s">
        <v>2370</v>
      </c>
      <c r="C497" t="s">
        <v>2371</v>
      </c>
      <c r="D497" t="s">
        <v>368</v>
      </c>
      <c r="E497" t="s">
        <v>634</v>
      </c>
      <c r="F497" t="s">
        <v>18616</v>
      </c>
      <c r="G497" s="177">
        <v>44270</v>
      </c>
      <c r="H497" t="s">
        <v>466</v>
      </c>
      <c r="I497" t="s">
        <v>18174</v>
      </c>
      <c r="J497" t="s">
        <v>2372</v>
      </c>
      <c r="K497" t="s">
        <v>353</v>
      </c>
      <c r="L497" t="s">
        <v>361</v>
      </c>
      <c r="M497" s="29" t="str">
        <f>IF(O497 &lt;&gt; "", VLOOKUP(O497,'CLASSIFICAÇÃO - ÁREA DE ATUAÇÃO'!$A:$C,2,0),"")</f>
        <v>C</v>
      </c>
      <c r="N497" s="29" t="str">
        <f>IF(O497 &lt;&gt; "",VLOOKUP(O497,'CLASSIFICAÇÃO - ÁREA DE ATUAÇÃO'!$A:$C,3,0), "")</f>
        <v>REDE DE URGÊNCIA</v>
      </c>
      <c r="O497" t="str">
        <f>'Lotações convertidas'!B499</f>
        <v>UNIDADE DE PRONTO ATENDIMENTO PAMPULHA</v>
      </c>
    </row>
    <row r="498" spans="1:15" x14ac:dyDescent="0.25">
      <c r="A498" t="s">
        <v>2373</v>
      </c>
      <c r="B498" t="s">
        <v>2374</v>
      </c>
      <c r="C498" t="s">
        <v>2375</v>
      </c>
      <c r="D498" t="s">
        <v>379</v>
      </c>
      <c r="F498" t="s">
        <v>18611</v>
      </c>
      <c r="G498" s="177">
        <v>44270</v>
      </c>
      <c r="H498" t="s">
        <v>466</v>
      </c>
      <c r="I498" t="s">
        <v>18171</v>
      </c>
      <c r="J498" t="s">
        <v>2376</v>
      </c>
      <c r="K498" t="s">
        <v>353</v>
      </c>
      <c r="L498" t="s">
        <v>397</v>
      </c>
      <c r="M498" s="29" t="str">
        <f>IF(O498 &lt;&gt; "", VLOOKUP(O498,'CLASSIFICAÇÃO - ÁREA DE ATUAÇÃO'!$A:$C,2,0),"")</f>
        <v>C</v>
      </c>
      <c r="N498" s="29" t="str">
        <f>IF(O498 &lt;&gt; "",VLOOKUP(O498,'CLASSIFICAÇÃO - ÁREA DE ATUAÇÃO'!$A:$C,3,0), "")</f>
        <v>REDE DE URGÊNCIA</v>
      </c>
      <c r="O498" t="str">
        <f>'Lotações convertidas'!B500</f>
        <v>UNIDADE DE PRONTO ATENDIMENTO OESTE</v>
      </c>
    </row>
    <row r="499" spans="1:15" x14ac:dyDescent="0.25">
      <c r="A499">
        <v>1281664</v>
      </c>
      <c r="B499" t="s">
        <v>2377</v>
      </c>
      <c r="C499" t="s">
        <v>2378</v>
      </c>
      <c r="D499" t="s">
        <v>379</v>
      </c>
      <c r="F499" t="s">
        <v>18613</v>
      </c>
      <c r="G499" s="177">
        <v>44270</v>
      </c>
      <c r="H499" t="s">
        <v>466</v>
      </c>
      <c r="I499" t="s">
        <v>18171</v>
      </c>
      <c r="J499" t="s">
        <v>2379</v>
      </c>
      <c r="K499" t="s">
        <v>353</v>
      </c>
      <c r="L499" t="s">
        <v>382</v>
      </c>
      <c r="M499" s="29" t="str">
        <f>IF(O499 &lt;&gt; "", VLOOKUP(O499,'CLASSIFICAÇÃO - ÁREA DE ATUAÇÃO'!$A:$C,2,0),"")</f>
        <v>C</v>
      </c>
      <c r="N499" s="29" t="str">
        <f>IF(O499 &lt;&gt; "",VLOOKUP(O499,'CLASSIFICAÇÃO - ÁREA DE ATUAÇÃO'!$A:$C,3,0), "")</f>
        <v>REDE DE URGÊNCIA</v>
      </c>
      <c r="O499" t="str">
        <f>'Lotações convertidas'!B501</f>
        <v>UNIDADE DE PRONTO ATENDIMENTO LESTE</v>
      </c>
    </row>
    <row r="500" spans="1:15" x14ac:dyDescent="0.25">
      <c r="A500">
        <v>1281672</v>
      </c>
      <c r="B500" t="s">
        <v>2380</v>
      </c>
      <c r="C500" t="s">
        <v>2381</v>
      </c>
      <c r="D500" t="s">
        <v>368</v>
      </c>
      <c r="E500" t="s">
        <v>728</v>
      </c>
      <c r="F500" t="s">
        <v>442</v>
      </c>
      <c r="G500" s="177">
        <v>44270</v>
      </c>
      <c r="H500" t="s">
        <v>384</v>
      </c>
      <c r="I500" t="s">
        <v>495</v>
      </c>
      <c r="K500" t="s">
        <v>495</v>
      </c>
      <c r="L500" t="s">
        <v>406</v>
      </c>
      <c r="M500" s="29" t="str">
        <f>IF(O500 &lt;&gt; "", VLOOKUP(O500,'CLASSIFICAÇÃO - ÁREA DE ATUAÇÃO'!$A:$C,2,0),"")</f>
        <v>C</v>
      </c>
      <c r="N500" s="29" t="str">
        <f>IF(O500 &lt;&gt; "",VLOOKUP(O500,'CLASSIFICAÇÃO - ÁREA DE ATUAÇÃO'!$A:$C,3,0), "")</f>
        <v>ATENÇÃO PRIMÁRIA</v>
      </c>
      <c r="O500" t="str">
        <f>'Lotações convertidas'!B502</f>
        <v>CENTRO DE SAÚDE VALE DO JATOBÁ</v>
      </c>
    </row>
    <row r="501" spans="1:15" x14ac:dyDescent="0.25">
      <c r="A501">
        <v>1281702</v>
      </c>
      <c r="B501" t="s">
        <v>2382</v>
      </c>
      <c r="C501" t="s">
        <v>2383</v>
      </c>
      <c r="D501" t="s">
        <v>368</v>
      </c>
      <c r="E501" t="s">
        <v>369</v>
      </c>
      <c r="F501" t="s">
        <v>18616</v>
      </c>
      <c r="G501" s="177">
        <v>44271</v>
      </c>
      <c r="H501" t="s">
        <v>441</v>
      </c>
      <c r="I501" t="s">
        <v>18168</v>
      </c>
      <c r="J501" t="s">
        <v>2384</v>
      </c>
      <c r="K501" t="s">
        <v>353</v>
      </c>
      <c r="L501" t="s">
        <v>361</v>
      </c>
      <c r="M501" s="29" t="str">
        <f>IF(O501 &lt;&gt; "", VLOOKUP(O501,'CLASSIFICAÇÃO - ÁREA DE ATUAÇÃO'!$A:$C,2,0),"")</f>
        <v>C</v>
      </c>
      <c r="N501" s="29" t="str">
        <f>IF(O501 &lt;&gt; "",VLOOKUP(O501,'CLASSIFICAÇÃO - ÁREA DE ATUAÇÃO'!$A:$C,3,0), "")</f>
        <v>REDE DE URGÊNCIA</v>
      </c>
      <c r="O501" t="str">
        <f>'Lotações convertidas'!B503</f>
        <v>UNIDADE DE PRONTO ATENDIMENTO PAMPULHA</v>
      </c>
    </row>
    <row r="502" spans="1:15" x14ac:dyDescent="0.25">
      <c r="A502">
        <v>1281737</v>
      </c>
      <c r="B502" t="s">
        <v>2385</v>
      </c>
      <c r="C502" t="s">
        <v>2386</v>
      </c>
      <c r="D502" t="s">
        <v>368</v>
      </c>
      <c r="E502" t="s">
        <v>524</v>
      </c>
      <c r="F502" t="s">
        <v>1976</v>
      </c>
      <c r="G502" s="177">
        <v>44272</v>
      </c>
      <c r="H502" t="s">
        <v>1813</v>
      </c>
      <c r="I502" t="s">
        <v>18179</v>
      </c>
      <c r="J502" t="s">
        <v>2387</v>
      </c>
      <c r="K502" t="s">
        <v>353</v>
      </c>
      <c r="L502" t="s">
        <v>354</v>
      </c>
      <c r="M502" s="29" t="str">
        <f>IF(O502 &lt;&gt; "", VLOOKUP(O502,'CLASSIFICAÇÃO - ÁREA DE ATUAÇÃO'!$A:$C,2,0),"")</f>
        <v>A</v>
      </c>
      <c r="N502" s="29" t="str">
        <f>IF(O502 &lt;&gt; "",VLOOKUP(O502,'CLASSIFICAÇÃO - ÁREA DE ATUAÇÃO'!$A:$C,3,0), "")</f>
        <v>REDE COMPLEMENTAR</v>
      </c>
      <c r="O502" t="str">
        <f>'Lotações convertidas'!B504</f>
        <v>LABORATORIO REGIONAL NOROESTE</v>
      </c>
    </row>
    <row r="503" spans="1:15" x14ac:dyDescent="0.25">
      <c r="A503">
        <v>1281761</v>
      </c>
      <c r="B503" t="s">
        <v>2388</v>
      </c>
      <c r="C503" t="s">
        <v>2389</v>
      </c>
      <c r="D503" t="s">
        <v>368</v>
      </c>
      <c r="E503" t="s">
        <v>369</v>
      </c>
      <c r="F503" t="s">
        <v>18623</v>
      </c>
      <c r="G503" s="177">
        <v>44271</v>
      </c>
      <c r="H503" t="s">
        <v>441</v>
      </c>
      <c r="I503" t="s">
        <v>18168</v>
      </c>
      <c r="J503" t="s">
        <v>2390</v>
      </c>
      <c r="K503" t="s">
        <v>353</v>
      </c>
      <c r="L503" t="s">
        <v>374</v>
      </c>
      <c r="M503" s="29" t="str">
        <f>IF(O503 &lt;&gt; "", VLOOKUP(O503,'CLASSIFICAÇÃO - ÁREA DE ATUAÇÃO'!$A:$C,2,0),"")</f>
        <v>C</v>
      </c>
      <c r="N503" s="29" t="str">
        <f>IF(O503 &lt;&gt; "",VLOOKUP(O503,'CLASSIFICAÇÃO - ÁREA DE ATUAÇÃO'!$A:$C,3,0), "")</f>
        <v>REDE DE URGÊNCIA</v>
      </c>
      <c r="O503" t="str">
        <f>'Lotações convertidas'!B505</f>
        <v>UNIDADE DE PRONTO ATENDIMENTO NORDESTE</v>
      </c>
    </row>
    <row r="504" spans="1:15" x14ac:dyDescent="0.25">
      <c r="A504" t="s">
        <v>2391</v>
      </c>
      <c r="B504" t="s">
        <v>2392</v>
      </c>
      <c r="C504" t="s">
        <v>2393</v>
      </c>
      <c r="D504" t="s">
        <v>379</v>
      </c>
      <c r="F504" t="s">
        <v>18613</v>
      </c>
      <c r="G504" s="177">
        <v>44271</v>
      </c>
      <c r="H504" t="s">
        <v>482</v>
      </c>
      <c r="I504" t="s">
        <v>18171</v>
      </c>
      <c r="J504" t="s">
        <v>2394</v>
      </c>
      <c r="K504" t="s">
        <v>353</v>
      </c>
      <c r="L504" t="s">
        <v>382</v>
      </c>
      <c r="M504" s="29" t="str">
        <f>IF(O504 &lt;&gt; "", VLOOKUP(O504,'CLASSIFICAÇÃO - ÁREA DE ATUAÇÃO'!$A:$C,2,0),"")</f>
        <v>C</v>
      </c>
      <c r="N504" s="29" t="str">
        <f>IF(O504 &lt;&gt; "",VLOOKUP(O504,'CLASSIFICAÇÃO - ÁREA DE ATUAÇÃO'!$A:$C,3,0), "")</f>
        <v>REDE DE URGÊNCIA</v>
      </c>
      <c r="O504" t="str">
        <f>'Lotações convertidas'!B506</f>
        <v>UNIDADE DE PRONTO ATENDIMENTO LESTE</v>
      </c>
    </row>
    <row r="505" spans="1:15" x14ac:dyDescent="0.25">
      <c r="A505" t="s">
        <v>2395</v>
      </c>
      <c r="B505" t="s">
        <v>2396</v>
      </c>
      <c r="C505" t="s">
        <v>2397</v>
      </c>
      <c r="D505" t="s">
        <v>368</v>
      </c>
      <c r="E505" t="s">
        <v>728</v>
      </c>
      <c r="F505" t="s">
        <v>629</v>
      </c>
      <c r="G505" s="177">
        <v>44271</v>
      </c>
      <c r="H505" t="s">
        <v>384</v>
      </c>
      <c r="I505" t="s">
        <v>495</v>
      </c>
      <c r="K505" t="s">
        <v>495</v>
      </c>
      <c r="L505" t="s">
        <v>354</v>
      </c>
      <c r="M505" s="29" t="str">
        <f>IF(O505 &lt;&gt; "", VLOOKUP(O505,'CLASSIFICAÇÃO - ÁREA DE ATUAÇÃO'!$A:$C,2,0),"")</f>
        <v>A</v>
      </c>
      <c r="N505" s="29" t="str">
        <f>IF(O505 &lt;&gt; "",VLOOKUP(O505,'CLASSIFICAÇÃO - ÁREA DE ATUAÇÃO'!$A:$C,3,0), "")</f>
        <v>ATENÇÃO PRIMÁRIA</v>
      </c>
      <c r="O505" t="str">
        <f>'Lotações convertidas'!B507</f>
        <v>CENTRO DE SAÚDE PADRE EUSTÁQUIO</v>
      </c>
    </row>
    <row r="506" spans="1:15" x14ac:dyDescent="0.25">
      <c r="A506">
        <v>1281893</v>
      </c>
      <c r="B506" t="s">
        <v>2398</v>
      </c>
      <c r="C506" t="s">
        <v>2399</v>
      </c>
      <c r="D506" t="s">
        <v>362</v>
      </c>
      <c r="F506" t="s">
        <v>424</v>
      </c>
      <c r="G506" s="177">
        <v>44271</v>
      </c>
      <c r="H506" t="s">
        <v>466</v>
      </c>
      <c r="I506" t="s">
        <v>18168</v>
      </c>
      <c r="J506" t="s">
        <v>2400</v>
      </c>
      <c r="K506" t="s">
        <v>353</v>
      </c>
      <c r="L506" t="s">
        <v>427</v>
      </c>
      <c r="M506" s="29" t="str">
        <f>IF(O506 &lt;&gt; "", VLOOKUP(O506,'CLASSIFICAÇÃO - ÁREA DE ATUAÇÃO'!$A:$C,2,0),"")</f>
        <v>D</v>
      </c>
      <c r="N506" s="29" t="str">
        <f>IF(O506 &lt;&gt; "",VLOOKUP(O506,'CLASSIFICAÇÃO - ÁREA DE ATUAÇÃO'!$A:$C,3,0), "")</f>
        <v>REDE DE URGÊNCIA</v>
      </c>
      <c r="O506" t="str">
        <f>'Lotações convertidas'!B508</f>
        <v>SERVIÇO DE ATENDIMENTO MÓVEL DE URGÊNCIA E TRANSPORTE EM SAÚDE</v>
      </c>
    </row>
    <row r="507" spans="1:15" x14ac:dyDescent="0.25">
      <c r="A507" t="s">
        <v>2401</v>
      </c>
      <c r="B507" t="s">
        <v>2402</v>
      </c>
      <c r="C507" t="s">
        <v>2403</v>
      </c>
      <c r="D507" t="s">
        <v>368</v>
      </c>
      <c r="E507" t="s">
        <v>369</v>
      </c>
      <c r="F507" t="s">
        <v>1227</v>
      </c>
      <c r="G507" s="177">
        <v>44272</v>
      </c>
      <c r="H507" t="s">
        <v>417</v>
      </c>
      <c r="I507" t="s">
        <v>18168</v>
      </c>
      <c r="J507" t="s">
        <v>2404</v>
      </c>
      <c r="K507" t="s">
        <v>353</v>
      </c>
      <c r="L507" t="s">
        <v>365</v>
      </c>
      <c r="M507" s="29" t="str">
        <f>IF(O507 &lt;&gt; "", VLOOKUP(O507,'CLASSIFICAÇÃO - ÁREA DE ATUAÇÃO'!$A:$C,2,0),"")</f>
        <v>D</v>
      </c>
      <c r="N507" s="29" t="str">
        <f>IF(O507 &lt;&gt; "",VLOOKUP(O507,'CLASSIFICAÇÃO - ÁREA DE ATUAÇÃO'!$A:$C,3,0), "")</f>
        <v>ATENÇÃO PRIMÁRIA</v>
      </c>
      <c r="O507" t="str">
        <f>'Lotações convertidas'!B509</f>
        <v>CENTRO DE SAÚDE FELICIDADE II</v>
      </c>
    </row>
    <row r="508" spans="1:15" x14ac:dyDescent="0.25">
      <c r="A508">
        <v>1282075</v>
      </c>
      <c r="B508" t="s">
        <v>2405</v>
      </c>
      <c r="C508" t="s">
        <v>2406</v>
      </c>
      <c r="D508" t="s">
        <v>349</v>
      </c>
      <c r="E508" t="s">
        <v>403</v>
      </c>
      <c r="F508" t="s">
        <v>825</v>
      </c>
      <c r="G508" s="177">
        <v>44273</v>
      </c>
      <c r="H508" t="s">
        <v>352</v>
      </c>
      <c r="I508" t="s">
        <v>18170</v>
      </c>
      <c r="J508" t="s">
        <v>2407</v>
      </c>
      <c r="K508" t="s">
        <v>353</v>
      </c>
      <c r="L508" t="s">
        <v>365</v>
      </c>
      <c r="M508" s="29" t="str">
        <f>IF(O508 &lt;&gt; "", VLOOKUP(O508,'CLASSIFICAÇÃO - ÁREA DE ATUAÇÃO'!$A:$C,2,0),"")</f>
        <v>D</v>
      </c>
      <c r="N508" s="29" t="str">
        <f>IF(O508 &lt;&gt; "",VLOOKUP(O508,'CLASSIFICAÇÃO - ÁREA DE ATUAÇÃO'!$A:$C,3,0), "")</f>
        <v>ATENÇÃO PRIMÁRIA</v>
      </c>
      <c r="O508" t="str">
        <f>'Lotações convertidas'!B510</f>
        <v>CENTRO DE SAÚDE TUPI</v>
      </c>
    </row>
    <row r="509" spans="1:15" x14ac:dyDescent="0.25">
      <c r="A509">
        <v>1282105</v>
      </c>
      <c r="B509" t="s">
        <v>2408</v>
      </c>
      <c r="C509" t="s">
        <v>2409</v>
      </c>
      <c r="D509" t="s">
        <v>379</v>
      </c>
      <c r="F509" t="s">
        <v>18616</v>
      </c>
      <c r="G509" s="177">
        <v>44275</v>
      </c>
      <c r="H509" t="s">
        <v>482</v>
      </c>
      <c r="I509" t="s">
        <v>18171</v>
      </c>
      <c r="J509" t="s">
        <v>2410</v>
      </c>
      <c r="K509" t="s">
        <v>353</v>
      </c>
      <c r="L509" t="s">
        <v>361</v>
      </c>
      <c r="M509" s="29" t="str">
        <f>IF(O509 &lt;&gt; "", VLOOKUP(O509,'CLASSIFICAÇÃO - ÁREA DE ATUAÇÃO'!$A:$C,2,0),"")</f>
        <v>C</v>
      </c>
      <c r="N509" s="29" t="str">
        <f>IF(O509 &lt;&gt; "",VLOOKUP(O509,'CLASSIFICAÇÃO - ÁREA DE ATUAÇÃO'!$A:$C,3,0), "")</f>
        <v>REDE DE URGÊNCIA</v>
      </c>
      <c r="O509" t="str">
        <f>'Lotações convertidas'!B511</f>
        <v>UNIDADE DE PRONTO ATENDIMENTO PAMPULHA</v>
      </c>
    </row>
    <row r="510" spans="1:15" x14ac:dyDescent="0.25">
      <c r="A510">
        <v>1282121</v>
      </c>
      <c r="B510" t="s">
        <v>2411</v>
      </c>
      <c r="C510" t="s">
        <v>2412</v>
      </c>
      <c r="D510" t="s">
        <v>368</v>
      </c>
      <c r="E510" t="s">
        <v>390</v>
      </c>
      <c r="F510" t="s">
        <v>1062</v>
      </c>
      <c r="G510" s="177">
        <v>44272</v>
      </c>
      <c r="H510" t="s">
        <v>364</v>
      </c>
      <c r="I510" t="s">
        <v>18175</v>
      </c>
      <c r="J510" t="s">
        <v>2413</v>
      </c>
      <c r="K510" t="s">
        <v>353</v>
      </c>
      <c r="L510" t="s">
        <v>397</v>
      </c>
      <c r="M510" s="29" t="str">
        <f>IF(O510 &lt;&gt; "", VLOOKUP(O510,'CLASSIFICAÇÃO - ÁREA DE ATUAÇÃO'!$A:$C,2,0),"")</f>
        <v>C</v>
      </c>
      <c r="N510" s="29" t="str">
        <f>IF(O510 &lt;&gt; "",VLOOKUP(O510,'CLASSIFICAÇÃO - ÁREA DE ATUAÇÃO'!$A:$C,3,0), "")</f>
        <v>ATENÇÃO PRIMÁRIA</v>
      </c>
      <c r="O510" t="str">
        <f>'Lotações convertidas'!B512</f>
        <v>CENTRO DE SAÚDE VENTOSA</v>
      </c>
    </row>
    <row r="511" spans="1:15" x14ac:dyDescent="0.25">
      <c r="A511">
        <v>1282148</v>
      </c>
      <c r="B511" t="s">
        <v>2414</v>
      </c>
      <c r="C511" t="s">
        <v>2415</v>
      </c>
      <c r="D511" t="s">
        <v>368</v>
      </c>
      <c r="E511" t="s">
        <v>634</v>
      </c>
      <c r="F511" t="s">
        <v>18623</v>
      </c>
      <c r="G511" s="177">
        <v>44275</v>
      </c>
      <c r="H511" t="s">
        <v>466</v>
      </c>
      <c r="I511" t="s">
        <v>18174</v>
      </c>
      <c r="J511" t="s">
        <v>2416</v>
      </c>
      <c r="K511" t="s">
        <v>353</v>
      </c>
      <c r="L511" t="s">
        <v>374</v>
      </c>
      <c r="M511" s="29" t="str">
        <f>IF(O511 &lt;&gt; "", VLOOKUP(O511,'CLASSIFICAÇÃO - ÁREA DE ATUAÇÃO'!$A:$C,2,0),"")</f>
        <v>C</v>
      </c>
      <c r="N511" s="29" t="str">
        <f>IF(O511 &lt;&gt; "",VLOOKUP(O511,'CLASSIFICAÇÃO - ÁREA DE ATUAÇÃO'!$A:$C,3,0), "")</f>
        <v>REDE DE URGÊNCIA</v>
      </c>
      <c r="O511" t="str">
        <f>'Lotações convertidas'!B513</f>
        <v>UNIDADE DE PRONTO ATENDIMENTO NORDESTE</v>
      </c>
    </row>
    <row r="512" spans="1:15" x14ac:dyDescent="0.25">
      <c r="A512">
        <v>1282199</v>
      </c>
      <c r="B512" t="s">
        <v>2417</v>
      </c>
      <c r="C512" t="s">
        <v>2418</v>
      </c>
      <c r="D512" t="s">
        <v>368</v>
      </c>
      <c r="E512" t="s">
        <v>369</v>
      </c>
      <c r="F512" t="s">
        <v>574</v>
      </c>
      <c r="G512" s="177">
        <v>44272</v>
      </c>
      <c r="H512" t="s">
        <v>364</v>
      </c>
      <c r="I512" t="s">
        <v>18168</v>
      </c>
      <c r="J512" t="s">
        <v>2419</v>
      </c>
      <c r="K512" t="s">
        <v>353</v>
      </c>
      <c r="L512" t="s">
        <v>397</v>
      </c>
      <c r="M512" s="29" t="str">
        <f>IF(O512 &lt;&gt; "", VLOOKUP(O512,'CLASSIFICAÇÃO - ÁREA DE ATUAÇÃO'!$A:$C,2,0),"")</f>
        <v>A</v>
      </c>
      <c r="N512" s="29" t="str">
        <f>IF(O512 &lt;&gt; "",VLOOKUP(O512,'CLASSIFICAÇÃO - ÁREA DE ATUAÇÃO'!$A:$C,3,0), "")</f>
        <v>ATENÇÃO PRIMÁRIA</v>
      </c>
      <c r="O512" t="str">
        <f>'Lotações convertidas'!B514</f>
        <v>CENTRO DE SAÚDE SALGADO FILHO</v>
      </c>
    </row>
    <row r="513" spans="1:15" x14ac:dyDescent="0.25">
      <c r="A513">
        <v>1282237</v>
      </c>
      <c r="B513" t="s">
        <v>2420</v>
      </c>
      <c r="C513" t="s">
        <v>2421</v>
      </c>
      <c r="D513" t="s">
        <v>379</v>
      </c>
      <c r="F513" t="s">
        <v>424</v>
      </c>
      <c r="G513" s="177">
        <v>44272</v>
      </c>
      <c r="H513" t="s">
        <v>466</v>
      </c>
      <c r="I513" t="s">
        <v>18171</v>
      </c>
      <c r="J513" t="s">
        <v>2422</v>
      </c>
      <c r="K513" t="s">
        <v>353</v>
      </c>
      <c r="L513" t="s">
        <v>427</v>
      </c>
      <c r="M513" s="29" t="str">
        <f>IF(O513 &lt;&gt; "", VLOOKUP(O513,'CLASSIFICAÇÃO - ÁREA DE ATUAÇÃO'!$A:$C,2,0),"")</f>
        <v>D</v>
      </c>
      <c r="N513" s="29" t="str">
        <f>IF(O513 &lt;&gt; "",VLOOKUP(O513,'CLASSIFICAÇÃO - ÁREA DE ATUAÇÃO'!$A:$C,3,0), "")</f>
        <v>REDE DE URGÊNCIA</v>
      </c>
      <c r="O513" t="str">
        <f>'Lotações convertidas'!B515</f>
        <v>SERVIÇO DE ATENDIMENTO MÓVEL DE URGÊNCIA E TRANSPORTE EM SAÚDE</v>
      </c>
    </row>
    <row r="514" spans="1:15" x14ac:dyDescent="0.25">
      <c r="A514">
        <v>1282261</v>
      </c>
      <c r="B514" t="s">
        <v>2423</v>
      </c>
      <c r="C514" t="s">
        <v>2424</v>
      </c>
      <c r="D514" t="s">
        <v>368</v>
      </c>
      <c r="E514" t="s">
        <v>369</v>
      </c>
      <c r="F514" t="s">
        <v>866</v>
      </c>
      <c r="G514" s="177">
        <v>44273</v>
      </c>
      <c r="H514" t="s">
        <v>364</v>
      </c>
      <c r="I514" t="s">
        <v>18168</v>
      </c>
      <c r="J514" t="s">
        <v>2425</v>
      </c>
      <c r="K514" t="s">
        <v>353</v>
      </c>
      <c r="L514" t="s">
        <v>354</v>
      </c>
      <c r="M514" s="29" t="str">
        <f>IF(O514 &lt;&gt; "", VLOOKUP(O514,'CLASSIFICAÇÃO - ÁREA DE ATUAÇÃO'!$A:$C,2,0),"")</f>
        <v>A</v>
      </c>
      <c r="N514" s="29" t="str">
        <f>IF(O514 &lt;&gt; "",VLOOKUP(O514,'CLASSIFICAÇÃO - ÁREA DE ATUAÇÃO'!$A:$C,3,0), "")</f>
        <v>ATENÇÃO PRIMÁRIA</v>
      </c>
      <c r="O514" t="str">
        <f>'Lotações convertidas'!B516</f>
        <v>CENTRO DE SAÚDE JARDIM MONTANHÊS</v>
      </c>
    </row>
    <row r="515" spans="1:15" x14ac:dyDescent="0.25">
      <c r="A515">
        <v>1282318</v>
      </c>
      <c r="B515" t="s">
        <v>2426</v>
      </c>
      <c r="C515" t="s">
        <v>2427</v>
      </c>
      <c r="D515" t="s">
        <v>368</v>
      </c>
      <c r="E515" t="s">
        <v>369</v>
      </c>
      <c r="F515" t="s">
        <v>629</v>
      </c>
      <c r="G515" s="177">
        <v>44273</v>
      </c>
      <c r="H515" t="s">
        <v>417</v>
      </c>
      <c r="I515" t="s">
        <v>18168</v>
      </c>
      <c r="J515" t="s">
        <v>2428</v>
      </c>
      <c r="K515" t="s">
        <v>353</v>
      </c>
      <c r="L515" t="s">
        <v>354</v>
      </c>
      <c r="M515" s="29" t="str">
        <f>IF(O515 &lt;&gt; "", VLOOKUP(O515,'CLASSIFICAÇÃO - ÁREA DE ATUAÇÃO'!$A:$C,2,0),"")</f>
        <v>A</v>
      </c>
      <c r="N515" s="29" t="str">
        <f>IF(O515 &lt;&gt; "",VLOOKUP(O515,'CLASSIFICAÇÃO - ÁREA DE ATUAÇÃO'!$A:$C,3,0), "")</f>
        <v>ATENÇÃO PRIMÁRIA</v>
      </c>
      <c r="O515" t="str">
        <f>'Lotações convertidas'!B517</f>
        <v>CENTRO DE SAÚDE PADRE EUSTÁQUIO</v>
      </c>
    </row>
    <row r="516" spans="1:15" x14ac:dyDescent="0.25">
      <c r="A516">
        <v>1282369</v>
      </c>
      <c r="B516" t="s">
        <v>2429</v>
      </c>
      <c r="C516" t="s">
        <v>2430</v>
      </c>
      <c r="D516" t="s">
        <v>349</v>
      </c>
      <c r="E516" t="s">
        <v>473</v>
      </c>
      <c r="F516" t="s">
        <v>556</v>
      </c>
      <c r="G516" s="177">
        <v>44277</v>
      </c>
      <c r="H516" t="s">
        <v>364</v>
      </c>
      <c r="I516" t="s">
        <v>18173</v>
      </c>
      <c r="J516" t="s">
        <v>2431</v>
      </c>
      <c r="K516" t="s">
        <v>353</v>
      </c>
      <c r="L516" t="s">
        <v>411</v>
      </c>
      <c r="M516" s="29" t="str">
        <f>IF(O516 &lt;&gt; "", VLOOKUP(O516,'CLASSIFICAÇÃO - ÁREA DE ATUAÇÃO'!$A:$C,2,0),"")</f>
        <v>A</v>
      </c>
      <c r="N516" s="29" t="str">
        <f>IF(O516 &lt;&gt; "",VLOOKUP(O516,'CLASSIFICAÇÃO - ÁREA DE ATUAÇÃO'!$A:$C,3,0), "")</f>
        <v>ATENÇÃO PRIMÁRIA</v>
      </c>
      <c r="O516" t="str">
        <f>'Lotações convertidas'!B518</f>
        <v>CENTRO DE SAÚDE CARLOS CHAGAS</v>
      </c>
    </row>
    <row r="517" spans="1:15" x14ac:dyDescent="0.25">
      <c r="A517">
        <v>1282393</v>
      </c>
      <c r="B517" t="s">
        <v>2432</v>
      </c>
      <c r="C517" t="s">
        <v>2433</v>
      </c>
      <c r="D517" t="s">
        <v>368</v>
      </c>
      <c r="E517" t="s">
        <v>369</v>
      </c>
      <c r="F517" t="s">
        <v>18613</v>
      </c>
      <c r="G517" s="177">
        <v>44273</v>
      </c>
      <c r="H517" t="s">
        <v>441</v>
      </c>
      <c r="I517" t="s">
        <v>18168</v>
      </c>
      <c r="J517" t="s">
        <v>2434</v>
      </c>
      <c r="K517" t="s">
        <v>353</v>
      </c>
      <c r="L517" t="s">
        <v>382</v>
      </c>
      <c r="M517" s="29" t="str">
        <f>IF(O517 &lt;&gt; "", VLOOKUP(O517,'CLASSIFICAÇÃO - ÁREA DE ATUAÇÃO'!$A:$C,2,0),"")</f>
        <v>C</v>
      </c>
      <c r="N517" s="29" t="str">
        <f>IF(O517 &lt;&gt; "",VLOOKUP(O517,'CLASSIFICAÇÃO - ÁREA DE ATUAÇÃO'!$A:$C,3,0), "")</f>
        <v>REDE DE URGÊNCIA</v>
      </c>
      <c r="O517" t="str">
        <f>'Lotações convertidas'!B519</f>
        <v>UNIDADE DE PRONTO ATENDIMENTO LESTE</v>
      </c>
    </row>
    <row r="518" spans="1:15" x14ac:dyDescent="0.25">
      <c r="A518">
        <v>1282423</v>
      </c>
      <c r="B518" t="s">
        <v>2435</v>
      </c>
      <c r="C518" t="s">
        <v>2436</v>
      </c>
      <c r="D518" t="s">
        <v>368</v>
      </c>
      <c r="E518" t="s">
        <v>390</v>
      </c>
      <c r="F518" t="s">
        <v>554</v>
      </c>
      <c r="G518" s="177">
        <v>44277</v>
      </c>
      <c r="H518" t="s">
        <v>364</v>
      </c>
      <c r="I518" t="s">
        <v>18175</v>
      </c>
      <c r="J518" t="s">
        <v>2437</v>
      </c>
      <c r="K518" t="s">
        <v>353</v>
      </c>
      <c r="L518" t="s">
        <v>397</v>
      </c>
      <c r="M518" s="29" t="str">
        <f>IF(O518 &lt;&gt; "", VLOOKUP(O518,'CLASSIFICAÇÃO - ÁREA DE ATUAÇÃO'!$A:$C,2,0),"")</f>
        <v>B</v>
      </c>
      <c r="N518" s="29" t="str">
        <f>IF(O518 &lt;&gt; "",VLOOKUP(O518,'CLASSIFICAÇÃO - ÁREA DE ATUAÇÃO'!$A:$C,3,0), "")</f>
        <v>ATENÇÃO PRIMÁRIA</v>
      </c>
      <c r="O518" t="str">
        <f>'Lotações convertidas'!B520</f>
        <v>CENTRO DE SAÚDE VISTA ALEGRE</v>
      </c>
    </row>
    <row r="519" spans="1:15" x14ac:dyDescent="0.25">
      <c r="A519">
        <v>1282504</v>
      </c>
      <c r="B519" t="s">
        <v>2438</v>
      </c>
      <c r="C519" t="s">
        <v>2439</v>
      </c>
      <c r="D519" t="s">
        <v>379</v>
      </c>
      <c r="F519" t="s">
        <v>1559</v>
      </c>
      <c r="G519" s="177">
        <v>44273</v>
      </c>
      <c r="H519" t="s">
        <v>359</v>
      </c>
      <c r="I519" t="s">
        <v>18171</v>
      </c>
      <c r="J519" t="s">
        <v>2440</v>
      </c>
      <c r="K519" t="s">
        <v>353</v>
      </c>
      <c r="L519" t="s">
        <v>411</v>
      </c>
      <c r="M519" s="29" t="str">
        <f>IF(O519 &lt;&gt; "", VLOOKUP(O519,'CLASSIFICAÇÃO - ÁREA DE ATUAÇÃO'!$A:$C,2,0),"")</f>
        <v>C</v>
      </c>
      <c r="N519" s="29" t="str">
        <f>IF(O519 &lt;&gt; "",VLOOKUP(O519,'CLASSIFICAÇÃO - ÁREA DE ATUAÇÃO'!$A:$C,3,0), "")</f>
        <v>ATENÇÃO PRIMÁRIA</v>
      </c>
      <c r="O519" t="str">
        <f>'Lotações convertidas'!B521</f>
        <v>CENTRO DE SAÚDE NOSSA SENHORA APARECIDA</v>
      </c>
    </row>
    <row r="520" spans="1:15" x14ac:dyDescent="0.25">
      <c r="A520">
        <v>1282520</v>
      </c>
      <c r="B520" t="s">
        <v>2441</v>
      </c>
      <c r="C520" t="s">
        <v>2442</v>
      </c>
      <c r="D520" t="s">
        <v>379</v>
      </c>
      <c r="F520" t="s">
        <v>424</v>
      </c>
      <c r="G520" s="177">
        <v>44273</v>
      </c>
      <c r="H520" t="s">
        <v>466</v>
      </c>
      <c r="I520" t="s">
        <v>18171</v>
      </c>
      <c r="J520" t="s">
        <v>2443</v>
      </c>
      <c r="K520" t="s">
        <v>353</v>
      </c>
      <c r="L520" t="s">
        <v>427</v>
      </c>
      <c r="M520" s="29" t="str">
        <f>IF(O520 &lt;&gt; "", VLOOKUP(O520,'CLASSIFICAÇÃO - ÁREA DE ATUAÇÃO'!$A:$C,2,0),"")</f>
        <v>D</v>
      </c>
      <c r="N520" s="29" t="str">
        <f>IF(O520 &lt;&gt; "",VLOOKUP(O520,'CLASSIFICAÇÃO - ÁREA DE ATUAÇÃO'!$A:$C,3,0), "")</f>
        <v>REDE DE URGÊNCIA</v>
      </c>
      <c r="O520" t="str">
        <f>'Lotações convertidas'!B522</f>
        <v>SERVIÇO DE ATENDIMENTO MÓVEL DE URGÊNCIA E TRANSPORTE EM SAÚDE</v>
      </c>
    </row>
    <row r="521" spans="1:15" x14ac:dyDescent="0.25">
      <c r="A521">
        <v>1282547</v>
      </c>
      <c r="B521" t="s">
        <v>2444</v>
      </c>
      <c r="C521" t="s">
        <v>2445</v>
      </c>
      <c r="D521" t="s">
        <v>368</v>
      </c>
      <c r="E521" t="s">
        <v>369</v>
      </c>
      <c r="F521" t="s">
        <v>18611</v>
      </c>
      <c r="G521" s="177">
        <v>44273</v>
      </c>
      <c r="H521" t="s">
        <v>441</v>
      </c>
      <c r="I521" t="s">
        <v>18168</v>
      </c>
      <c r="J521" t="s">
        <v>2446</v>
      </c>
      <c r="K521" t="s">
        <v>353</v>
      </c>
      <c r="L521" t="s">
        <v>397</v>
      </c>
      <c r="M521" s="29" t="str">
        <f>IF(O521 &lt;&gt; "", VLOOKUP(O521,'CLASSIFICAÇÃO - ÁREA DE ATUAÇÃO'!$A:$C,2,0),"")</f>
        <v>C</v>
      </c>
      <c r="N521" s="29" t="str">
        <f>IF(O521 &lt;&gt; "",VLOOKUP(O521,'CLASSIFICAÇÃO - ÁREA DE ATUAÇÃO'!$A:$C,3,0), "")</f>
        <v>REDE DE URGÊNCIA</v>
      </c>
      <c r="O521" t="str">
        <f>'Lotações convertidas'!B523</f>
        <v>UNIDADE DE PRONTO ATENDIMENTO OESTE</v>
      </c>
    </row>
    <row r="522" spans="1:15" x14ac:dyDescent="0.25">
      <c r="A522" t="s">
        <v>2447</v>
      </c>
      <c r="B522" t="s">
        <v>2448</v>
      </c>
      <c r="C522" t="s">
        <v>2449</v>
      </c>
      <c r="D522" t="s">
        <v>368</v>
      </c>
      <c r="E522" t="s">
        <v>369</v>
      </c>
      <c r="F522" t="s">
        <v>18613</v>
      </c>
      <c r="G522" s="177">
        <v>44272</v>
      </c>
      <c r="H522" t="s">
        <v>441</v>
      </c>
      <c r="I522" t="s">
        <v>18168</v>
      </c>
      <c r="J522" t="s">
        <v>2450</v>
      </c>
      <c r="K522" t="s">
        <v>353</v>
      </c>
      <c r="L522" t="s">
        <v>382</v>
      </c>
      <c r="M522" s="29" t="str">
        <f>IF(O522 &lt;&gt; "", VLOOKUP(O522,'CLASSIFICAÇÃO - ÁREA DE ATUAÇÃO'!$A:$C,2,0),"")</f>
        <v>C</v>
      </c>
      <c r="N522" s="29" t="str">
        <f>IF(O522 &lt;&gt; "",VLOOKUP(O522,'CLASSIFICAÇÃO - ÁREA DE ATUAÇÃO'!$A:$C,3,0), "")</f>
        <v>REDE DE URGÊNCIA</v>
      </c>
      <c r="O522" t="str">
        <f>'Lotações convertidas'!B524</f>
        <v>UNIDADE DE PRONTO ATENDIMENTO LESTE</v>
      </c>
    </row>
    <row r="523" spans="1:15" x14ac:dyDescent="0.25">
      <c r="A523">
        <v>1282628</v>
      </c>
      <c r="B523" t="s">
        <v>2451</v>
      </c>
      <c r="C523" t="s">
        <v>2452</v>
      </c>
      <c r="D523" t="s">
        <v>429</v>
      </c>
      <c r="E523" t="s">
        <v>493</v>
      </c>
      <c r="F523" t="s">
        <v>792</v>
      </c>
      <c r="G523" s="177">
        <v>44273</v>
      </c>
      <c r="H523" t="s">
        <v>508</v>
      </c>
      <c r="I523" t="s">
        <v>495</v>
      </c>
      <c r="K523" t="s">
        <v>495</v>
      </c>
      <c r="L523" t="s">
        <v>411</v>
      </c>
      <c r="M523" s="29" t="str">
        <f>IF(O523 &lt;&gt; "", VLOOKUP(O523,'CLASSIFICAÇÃO - ÁREA DE ATUAÇÃO'!$A:$C,2,0),"")</f>
        <v>A</v>
      </c>
      <c r="N523" s="29" t="str">
        <f>IF(O523 &lt;&gt; "",VLOOKUP(O523,'CLASSIFICAÇÃO - ÁREA DE ATUAÇÃO'!$A:$C,3,0), "")</f>
        <v>REDE COMPLEMENTAR</v>
      </c>
      <c r="O523" t="str">
        <f>'Lotações convertidas'!B525</f>
        <v>LABORATORIO REGIONAL CENTRO-SUL/PAMPULHA</v>
      </c>
    </row>
    <row r="524" spans="1:15" x14ac:dyDescent="0.25">
      <c r="A524">
        <v>1282660</v>
      </c>
      <c r="B524" t="s">
        <v>2453</v>
      </c>
      <c r="C524" t="s">
        <v>2454</v>
      </c>
      <c r="D524" t="s">
        <v>362</v>
      </c>
      <c r="F524" t="s">
        <v>18613</v>
      </c>
      <c r="G524" s="177">
        <v>44273</v>
      </c>
      <c r="H524" t="s">
        <v>466</v>
      </c>
      <c r="I524" t="s">
        <v>18168</v>
      </c>
      <c r="J524" t="s">
        <v>2455</v>
      </c>
      <c r="K524" t="s">
        <v>353</v>
      </c>
      <c r="L524" t="s">
        <v>382</v>
      </c>
      <c r="M524" s="29" t="str">
        <f>IF(O524 &lt;&gt; "", VLOOKUP(O524,'CLASSIFICAÇÃO - ÁREA DE ATUAÇÃO'!$A:$C,2,0),"")</f>
        <v>C</v>
      </c>
      <c r="N524" s="29" t="str">
        <f>IF(O524 &lt;&gt; "",VLOOKUP(O524,'CLASSIFICAÇÃO - ÁREA DE ATUAÇÃO'!$A:$C,3,0), "")</f>
        <v>REDE DE URGÊNCIA</v>
      </c>
      <c r="O524" t="str">
        <f>'Lotações convertidas'!B526</f>
        <v>UNIDADE DE PRONTO ATENDIMENTO LESTE</v>
      </c>
    </row>
    <row r="525" spans="1:15" x14ac:dyDescent="0.25">
      <c r="A525">
        <v>1282695</v>
      </c>
      <c r="B525" t="s">
        <v>2456</v>
      </c>
      <c r="C525" t="s">
        <v>2457</v>
      </c>
      <c r="D525" t="s">
        <v>362</v>
      </c>
      <c r="F525" t="s">
        <v>1422</v>
      </c>
      <c r="G525" s="177">
        <v>44273</v>
      </c>
      <c r="H525" t="s">
        <v>364</v>
      </c>
      <c r="I525" t="s">
        <v>18168</v>
      </c>
      <c r="J525" t="s">
        <v>2458</v>
      </c>
      <c r="K525" t="s">
        <v>353</v>
      </c>
      <c r="L525" t="s">
        <v>382</v>
      </c>
      <c r="M525" s="29" t="str">
        <f>IF(O525 &lt;&gt; "", VLOOKUP(O525,'CLASSIFICAÇÃO - ÁREA DE ATUAÇÃO'!$A:$C,2,0),"")</f>
        <v>D</v>
      </c>
      <c r="N525" s="29" t="str">
        <f>IF(O525 &lt;&gt; "",VLOOKUP(O525,'CLASSIFICAÇÃO - ÁREA DE ATUAÇÃO'!$A:$C,3,0), "")</f>
        <v>ATENÇÃO PRIMÁRIA</v>
      </c>
      <c r="O525" t="str">
        <f>'Lotações convertidas'!B527</f>
        <v>CENTRO DE SAÚDE NOVO HORIZONTE</v>
      </c>
    </row>
    <row r="526" spans="1:15" x14ac:dyDescent="0.25">
      <c r="A526">
        <v>1282768</v>
      </c>
      <c r="B526" t="s">
        <v>2459</v>
      </c>
      <c r="C526" t="s">
        <v>2460</v>
      </c>
      <c r="D526" t="s">
        <v>362</v>
      </c>
      <c r="F526" t="s">
        <v>18615</v>
      </c>
      <c r="G526" s="177">
        <v>44275</v>
      </c>
      <c r="H526" t="s">
        <v>466</v>
      </c>
      <c r="I526" t="s">
        <v>18168</v>
      </c>
      <c r="J526" t="s">
        <v>2461</v>
      </c>
      <c r="K526" t="s">
        <v>353</v>
      </c>
      <c r="L526" t="s">
        <v>365</v>
      </c>
      <c r="M526" s="29" t="str">
        <f>IF(O526 &lt;&gt; "", VLOOKUP(O526,'CLASSIFICAÇÃO - ÁREA DE ATUAÇÃO'!$A:$C,2,0),"")</f>
        <v>D</v>
      </c>
      <c r="N526" s="29" t="str">
        <f>IF(O526 &lt;&gt; "",VLOOKUP(O526,'CLASSIFICAÇÃO - ÁREA DE ATUAÇÃO'!$A:$C,3,0), "")</f>
        <v>REDE DE URGÊNCIA</v>
      </c>
      <c r="O526" t="str">
        <f>'Lotações convertidas'!B528</f>
        <v>UNIDADE DE PRONTO ATENDIMENTO NORTE</v>
      </c>
    </row>
    <row r="527" spans="1:15" x14ac:dyDescent="0.25">
      <c r="A527">
        <v>1283365</v>
      </c>
      <c r="B527" t="s">
        <v>2462</v>
      </c>
      <c r="C527" t="s">
        <v>2463</v>
      </c>
      <c r="D527" t="s">
        <v>368</v>
      </c>
      <c r="E527" t="s">
        <v>369</v>
      </c>
      <c r="F527" t="s">
        <v>424</v>
      </c>
      <c r="G527" s="177">
        <v>44277</v>
      </c>
      <c r="H527" t="s">
        <v>441</v>
      </c>
      <c r="I527" t="s">
        <v>18168</v>
      </c>
      <c r="J527" t="s">
        <v>2464</v>
      </c>
      <c r="K527" t="s">
        <v>353</v>
      </c>
      <c r="L527" t="s">
        <v>427</v>
      </c>
      <c r="M527" s="29" t="str">
        <f>IF(O527 &lt;&gt; "", VLOOKUP(O527,'CLASSIFICAÇÃO - ÁREA DE ATUAÇÃO'!$A:$C,2,0),"")</f>
        <v>D</v>
      </c>
      <c r="N527" s="29" t="str">
        <f>IF(O527 &lt;&gt; "",VLOOKUP(O527,'CLASSIFICAÇÃO - ÁREA DE ATUAÇÃO'!$A:$C,3,0), "")</f>
        <v>REDE DE URGÊNCIA</v>
      </c>
      <c r="O527" t="str">
        <f>'Lotações convertidas'!B529</f>
        <v>SERVIÇO DE ATENDIMENTO MÓVEL DE URGÊNCIA E TRANSPORTE EM SAÚDE</v>
      </c>
    </row>
    <row r="528" spans="1:15" x14ac:dyDescent="0.25">
      <c r="A528">
        <v>1283500</v>
      </c>
      <c r="B528" t="s">
        <v>2465</v>
      </c>
      <c r="C528" t="s">
        <v>2466</v>
      </c>
      <c r="D528" t="s">
        <v>362</v>
      </c>
      <c r="F528" t="s">
        <v>18613</v>
      </c>
      <c r="G528" s="177">
        <v>44275</v>
      </c>
      <c r="H528" t="s">
        <v>466</v>
      </c>
      <c r="I528" t="s">
        <v>18168</v>
      </c>
      <c r="J528" t="s">
        <v>2467</v>
      </c>
      <c r="K528" t="s">
        <v>353</v>
      </c>
      <c r="L528" t="s">
        <v>382</v>
      </c>
      <c r="M528" s="29" t="str">
        <f>IF(O528 &lt;&gt; "", VLOOKUP(O528,'CLASSIFICAÇÃO - ÁREA DE ATUAÇÃO'!$A:$C,2,0),"")</f>
        <v>C</v>
      </c>
      <c r="N528" s="29" t="str">
        <f>IF(O528 &lt;&gt; "",VLOOKUP(O528,'CLASSIFICAÇÃO - ÁREA DE ATUAÇÃO'!$A:$C,3,0), "")</f>
        <v>REDE DE URGÊNCIA</v>
      </c>
      <c r="O528" t="str">
        <f>'Lotações convertidas'!B530</f>
        <v>UNIDADE DE PRONTO ATENDIMENTO LESTE</v>
      </c>
    </row>
    <row r="529" spans="1:15" x14ac:dyDescent="0.25">
      <c r="A529">
        <v>1283527</v>
      </c>
      <c r="B529" t="s">
        <v>2468</v>
      </c>
      <c r="C529" t="s">
        <v>2469</v>
      </c>
      <c r="D529" t="s">
        <v>362</v>
      </c>
      <c r="F529" t="s">
        <v>18623</v>
      </c>
      <c r="G529" s="177">
        <v>44275</v>
      </c>
      <c r="H529" t="s">
        <v>364</v>
      </c>
      <c r="I529" t="s">
        <v>18168</v>
      </c>
      <c r="J529" t="s">
        <v>2470</v>
      </c>
      <c r="K529" t="s">
        <v>353</v>
      </c>
      <c r="L529" t="s">
        <v>374</v>
      </c>
      <c r="M529" s="29" t="str">
        <f>IF(O529 &lt;&gt; "", VLOOKUP(O529,'CLASSIFICAÇÃO - ÁREA DE ATUAÇÃO'!$A:$C,2,0),"")</f>
        <v>C</v>
      </c>
      <c r="N529" s="29" t="str">
        <f>IF(O529 &lt;&gt; "",VLOOKUP(O529,'CLASSIFICAÇÃO - ÁREA DE ATUAÇÃO'!$A:$C,3,0), "")</f>
        <v>REDE DE URGÊNCIA</v>
      </c>
      <c r="O529" t="str">
        <f>'Lotações convertidas'!B531</f>
        <v>UNIDADE DE PRONTO ATENDIMENTO NORDESTE</v>
      </c>
    </row>
    <row r="530" spans="1:15" x14ac:dyDescent="0.25">
      <c r="A530">
        <v>1283535</v>
      </c>
      <c r="B530" t="s">
        <v>2471</v>
      </c>
      <c r="C530" t="s">
        <v>2472</v>
      </c>
      <c r="D530" t="s">
        <v>368</v>
      </c>
      <c r="E530" t="s">
        <v>369</v>
      </c>
      <c r="F530" t="s">
        <v>18611</v>
      </c>
      <c r="G530" s="177">
        <v>44275</v>
      </c>
      <c r="H530" t="s">
        <v>441</v>
      </c>
      <c r="I530" t="s">
        <v>18168</v>
      </c>
      <c r="J530" t="s">
        <v>2473</v>
      </c>
      <c r="K530" t="s">
        <v>353</v>
      </c>
      <c r="L530" t="s">
        <v>397</v>
      </c>
      <c r="M530" s="29" t="str">
        <f>IF(O530 &lt;&gt; "", VLOOKUP(O530,'CLASSIFICAÇÃO - ÁREA DE ATUAÇÃO'!$A:$C,2,0),"")</f>
        <v>C</v>
      </c>
      <c r="N530" s="29" t="str">
        <f>IF(O530 &lt;&gt; "",VLOOKUP(O530,'CLASSIFICAÇÃO - ÁREA DE ATUAÇÃO'!$A:$C,3,0), "")</f>
        <v>REDE DE URGÊNCIA</v>
      </c>
      <c r="O530" t="str">
        <f>'Lotações convertidas'!B532</f>
        <v>UNIDADE DE PRONTO ATENDIMENTO OESTE</v>
      </c>
    </row>
    <row r="531" spans="1:15" x14ac:dyDescent="0.25">
      <c r="A531">
        <v>1283578</v>
      </c>
      <c r="B531" t="s">
        <v>2474</v>
      </c>
      <c r="C531" t="s">
        <v>2475</v>
      </c>
      <c r="D531" t="s">
        <v>379</v>
      </c>
      <c r="F531" t="s">
        <v>18617</v>
      </c>
      <c r="G531" s="177">
        <v>44276</v>
      </c>
      <c r="H531" t="s">
        <v>2476</v>
      </c>
      <c r="I531" t="s">
        <v>18171</v>
      </c>
      <c r="J531" t="s">
        <v>2477</v>
      </c>
      <c r="K531" t="s">
        <v>353</v>
      </c>
      <c r="L531" t="s">
        <v>406</v>
      </c>
      <c r="M531" s="29" t="str">
        <f>IF(O531 &lt;&gt; "", VLOOKUP(O531,'CLASSIFICAÇÃO - ÁREA DE ATUAÇÃO'!$A:$C,2,0),"")</f>
        <v>D</v>
      </c>
      <c r="N531" s="29" t="str">
        <f>IF(O531 &lt;&gt; "",VLOOKUP(O531,'CLASSIFICAÇÃO - ÁREA DE ATUAÇÃO'!$A:$C,3,0), "")</f>
        <v>REDE DE URGÊNCIA</v>
      </c>
      <c r="O531" t="str">
        <f>'Lotações convertidas'!B533</f>
        <v>UNIDADE DE PRONTO ATENDIMENTO BARREIRO</v>
      </c>
    </row>
    <row r="532" spans="1:15" x14ac:dyDescent="0.25">
      <c r="A532">
        <v>1283675</v>
      </c>
      <c r="B532" t="s">
        <v>2479</v>
      </c>
      <c r="C532" t="s">
        <v>2480</v>
      </c>
      <c r="D532" t="s">
        <v>362</v>
      </c>
      <c r="F532" t="s">
        <v>1559</v>
      </c>
      <c r="G532" s="177">
        <v>44277</v>
      </c>
      <c r="H532" t="s">
        <v>395</v>
      </c>
      <c r="I532" t="s">
        <v>18168</v>
      </c>
      <c r="J532" t="s">
        <v>2481</v>
      </c>
      <c r="K532" t="s">
        <v>353</v>
      </c>
      <c r="L532" t="s">
        <v>411</v>
      </c>
      <c r="M532" s="29" t="str">
        <f>IF(O532 &lt;&gt; "", VLOOKUP(O532,'CLASSIFICAÇÃO - ÁREA DE ATUAÇÃO'!$A:$C,2,0),"")</f>
        <v>C</v>
      </c>
      <c r="N532" s="29" t="str">
        <f>IF(O532 &lt;&gt; "",VLOOKUP(O532,'CLASSIFICAÇÃO - ÁREA DE ATUAÇÃO'!$A:$C,3,0), "")</f>
        <v>ATENÇÃO PRIMÁRIA</v>
      </c>
      <c r="O532" t="str">
        <f>'Lotações convertidas'!B534</f>
        <v>CENTRO DE SAÚDE NOSSA SENHORA APARECIDA</v>
      </c>
    </row>
    <row r="533" spans="1:15" x14ac:dyDescent="0.25">
      <c r="A533">
        <v>1283705</v>
      </c>
      <c r="B533" t="s">
        <v>2482</v>
      </c>
      <c r="C533" t="s">
        <v>2483</v>
      </c>
      <c r="D533" t="s">
        <v>349</v>
      </c>
      <c r="E533" t="s">
        <v>357</v>
      </c>
      <c r="F533" t="s">
        <v>1194</v>
      </c>
      <c r="G533" s="177">
        <v>44277</v>
      </c>
      <c r="H533" t="s">
        <v>2484</v>
      </c>
      <c r="I533" t="s">
        <v>18167</v>
      </c>
      <c r="J533" t="s">
        <v>2485</v>
      </c>
      <c r="K533" t="s">
        <v>353</v>
      </c>
      <c r="L533" t="s">
        <v>406</v>
      </c>
      <c r="M533" s="29" t="str">
        <f>IF(O533 &lt;&gt; "", VLOOKUP(O533,'CLASSIFICAÇÃO - ÁREA DE ATUAÇÃO'!$A:$C,2,0),"")</f>
        <v>C</v>
      </c>
      <c r="N533" s="29" t="str">
        <f>IF(O533 &lt;&gt; "",VLOOKUP(O533,'CLASSIFICAÇÃO - ÁREA DE ATUAÇÃO'!$A:$C,3,0), "")</f>
        <v>ATENÇÃO PRIMÁRIA</v>
      </c>
      <c r="O533" t="str">
        <f>'Lotações convertidas'!B535</f>
        <v>CENTRO DE SAÚDE MILIONÁRIOS</v>
      </c>
    </row>
    <row r="534" spans="1:15" x14ac:dyDescent="0.25">
      <c r="A534">
        <v>1283748</v>
      </c>
      <c r="B534" t="s">
        <v>2486</v>
      </c>
      <c r="C534" t="s">
        <v>2487</v>
      </c>
      <c r="D534" t="s">
        <v>349</v>
      </c>
      <c r="E534" t="s">
        <v>350</v>
      </c>
      <c r="F534" t="s">
        <v>18647</v>
      </c>
      <c r="G534" s="177">
        <v>44277</v>
      </c>
      <c r="H534" t="s">
        <v>364</v>
      </c>
      <c r="I534" t="s">
        <v>18169</v>
      </c>
      <c r="J534" t="s">
        <v>2489</v>
      </c>
      <c r="K534" t="s">
        <v>353</v>
      </c>
      <c r="L534" t="s">
        <v>354</v>
      </c>
      <c r="M534" s="29" t="str">
        <f>IF(O534 &lt;&gt; "", VLOOKUP(O534,'CLASSIFICAÇÃO - ÁREA DE ATUAÇÃO'!$A:$C,2,0),"")</f>
        <v>A</v>
      </c>
      <c r="N534" s="29" t="str">
        <f>IF(O534 &lt;&gt; "",VLOOKUP(O534,'CLASSIFICAÇÃO - ÁREA DE ATUAÇÃO'!$A:$C,3,0), "")</f>
        <v>GESTÃO</v>
      </c>
      <c r="O534" t="str">
        <f>'Lotações convertidas'!B536</f>
        <v>DIRETORIA REGIONAL DE SAUDE NOROESTE</v>
      </c>
    </row>
    <row r="535" spans="1:15" x14ac:dyDescent="0.25">
      <c r="A535">
        <v>1283845</v>
      </c>
      <c r="B535" t="s">
        <v>2490</v>
      </c>
      <c r="C535" t="s">
        <v>2491</v>
      </c>
      <c r="D535" t="s">
        <v>349</v>
      </c>
      <c r="E535" t="s">
        <v>473</v>
      </c>
      <c r="F535" t="s">
        <v>18648</v>
      </c>
      <c r="G535" s="177">
        <v>44277</v>
      </c>
      <c r="H535" t="s">
        <v>2492</v>
      </c>
      <c r="I535" t="s">
        <v>18181</v>
      </c>
      <c r="J535" t="s">
        <v>2493</v>
      </c>
      <c r="K535" t="s">
        <v>353</v>
      </c>
      <c r="L535" t="s">
        <v>406</v>
      </c>
      <c r="M535" s="29" t="str">
        <f>IF(O535 &lt;&gt; "", VLOOKUP(O535,'CLASSIFICAÇÃO - ÁREA DE ATUAÇÃO'!$A:$C,2,0),"")</f>
        <v>B</v>
      </c>
      <c r="N535" s="29" t="str">
        <f>IF(O535 &lt;&gt; "",VLOOKUP(O535,'CLASSIFICAÇÃO - ÁREA DE ATUAÇÃO'!$A:$C,3,0), "")</f>
        <v>REDE DE URGÊNCIA</v>
      </c>
      <c r="O535" t="str">
        <f>'Lotações convertidas'!B537</f>
        <v>CENTRO DE REFERENCIA EM SAUDE MENTAL BARREIRO</v>
      </c>
    </row>
    <row r="536" spans="1:15" x14ac:dyDescent="0.25">
      <c r="A536">
        <v>1283888</v>
      </c>
      <c r="B536" t="s">
        <v>2494</v>
      </c>
      <c r="C536" t="s">
        <v>2495</v>
      </c>
      <c r="D536" t="s">
        <v>379</v>
      </c>
      <c r="E536" t="s">
        <v>597</v>
      </c>
      <c r="F536" t="s">
        <v>1822</v>
      </c>
      <c r="G536" s="177">
        <v>44277</v>
      </c>
      <c r="H536" t="s">
        <v>395</v>
      </c>
      <c r="I536" t="s">
        <v>18171</v>
      </c>
      <c r="J536" t="s">
        <v>2496</v>
      </c>
      <c r="K536" t="s">
        <v>353</v>
      </c>
      <c r="L536" t="s">
        <v>372</v>
      </c>
      <c r="M536" s="29" t="str">
        <f>IF(O536 &lt;&gt; "", VLOOKUP(O536,'CLASSIFICAÇÃO - ÁREA DE ATUAÇÃO'!$A:$C,2,0),"")</f>
        <v>C</v>
      </c>
      <c r="N536" s="29" t="str">
        <f>IF(O536 &lt;&gt; "",VLOOKUP(O536,'CLASSIFICAÇÃO - ÁREA DE ATUAÇÃO'!$A:$C,3,0), "")</f>
        <v>ATENÇÃO PRIMÁRIA</v>
      </c>
      <c r="O536" t="str">
        <f>'Lotações convertidas'!B538</f>
        <v>CENTRO DE SAÚDE JARDIM EUROPA</v>
      </c>
    </row>
    <row r="537" spans="1:15" x14ac:dyDescent="0.25">
      <c r="A537" t="s">
        <v>2497</v>
      </c>
      <c r="B537" t="s">
        <v>914</v>
      </c>
      <c r="C537" t="s">
        <v>915</v>
      </c>
      <c r="D537" t="s">
        <v>368</v>
      </c>
      <c r="E537" t="s">
        <v>369</v>
      </c>
      <c r="F537" t="s">
        <v>18615</v>
      </c>
      <c r="G537" s="177">
        <v>44278</v>
      </c>
      <c r="H537" t="s">
        <v>441</v>
      </c>
      <c r="I537" t="s">
        <v>18168</v>
      </c>
      <c r="J537" t="s">
        <v>916</v>
      </c>
      <c r="K537" t="s">
        <v>353</v>
      </c>
      <c r="L537" t="s">
        <v>365</v>
      </c>
      <c r="M537" s="29" t="str">
        <f>IF(O537 &lt;&gt; "", VLOOKUP(O537,'CLASSIFICAÇÃO - ÁREA DE ATUAÇÃO'!$A:$C,2,0),"")</f>
        <v>D</v>
      </c>
      <c r="N537" s="29" t="str">
        <f>IF(O537 &lt;&gt; "",VLOOKUP(O537,'CLASSIFICAÇÃO - ÁREA DE ATUAÇÃO'!$A:$C,3,0), "")</f>
        <v>REDE DE URGÊNCIA</v>
      </c>
      <c r="O537" t="str">
        <f>'Lotações convertidas'!B539</f>
        <v>UNIDADE DE PRONTO ATENDIMENTO NORTE</v>
      </c>
    </row>
    <row r="538" spans="1:15" x14ac:dyDescent="0.25">
      <c r="A538">
        <v>1284078</v>
      </c>
      <c r="B538" t="s">
        <v>2498</v>
      </c>
      <c r="C538" t="s">
        <v>2499</v>
      </c>
      <c r="D538" t="s">
        <v>368</v>
      </c>
      <c r="E538" t="s">
        <v>369</v>
      </c>
      <c r="F538" t="s">
        <v>18611</v>
      </c>
      <c r="G538" s="177">
        <v>44278</v>
      </c>
      <c r="H538" t="s">
        <v>425</v>
      </c>
      <c r="I538" t="s">
        <v>18168</v>
      </c>
      <c r="J538" t="s">
        <v>2500</v>
      </c>
      <c r="K538" t="s">
        <v>353</v>
      </c>
      <c r="L538" t="s">
        <v>397</v>
      </c>
      <c r="M538" s="29" t="str">
        <f>IF(O538 &lt;&gt; "", VLOOKUP(O538,'CLASSIFICAÇÃO - ÁREA DE ATUAÇÃO'!$A:$C,2,0),"")</f>
        <v>C</v>
      </c>
      <c r="N538" s="29" t="str">
        <f>IF(O538 &lt;&gt; "",VLOOKUP(O538,'CLASSIFICAÇÃO - ÁREA DE ATUAÇÃO'!$A:$C,3,0), "")</f>
        <v>REDE DE URGÊNCIA</v>
      </c>
      <c r="O538" t="str">
        <f>'Lotações convertidas'!B540</f>
        <v>UNIDADE DE PRONTO ATENDIMENTO OESTE</v>
      </c>
    </row>
    <row r="539" spans="1:15" x14ac:dyDescent="0.25">
      <c r="A539">
        <v>1284086</v>
      </c>
      <c r="B539" t="s">
        <v>2501</v>
      </c>
      <c r="C539" t="s">
        <v>2502</v>
      </c>
      <c r="D539" t="s">
        <v>379</v>
      </c>
      <c r="F539" t="s">
        <v>18613</v>
      </c>
      <c r="G539" s="177">
        <v>44278</v>
      </c>
      <c r="H539" t="s">
        <v>482</v>
      </c>
      <c r="I539" t="s">
        <v>18171</v>
      </c>
      <c r="J539" t="s">
        <v>2503</v>
      </c>
      <c r="K539" t="s">
        <v>353</v>
      </c>
      <c r="L539" t="s">
        <v>382</v>
      </c>
      <c r="M539" s="29" t="str">
        <f>IF(O539 &lt;&gt; "", VLOOKUP(O539,'CLASSIFICAÇÃO - ÁREA DE ATUAÇÃO'!$A:$C,2,0),"")</f>
        <v>C</v>
      </c>
      <c r="N539" s="29" t="str">
        <f>IF(O539 &lt;&gt; "",VLOOKUP(O539,'CLASSIFICAÇÃO - ÁREA DE ATUAÇÃO'!$A:$C,3,0), "")</f>
        <v>REDE DE URGÊNCIA</v>
      </c>
      <c r="O539" t="str">
        <f>'Lotações convertidas'!B541</f>
        <v>UNIDADE DE PRONTO ATENDIMENTO LESTE</v>
      </c>
    </row>
    <row r="540" spans="1:15" x14ac:dyDescent="0.25">
      <c r="A540">
        <v>1284183</v>
      </c>
      <c r="B540" t="s">
        <v>2504</v>
      </c>
      <c r="C540" t="s">
        <v>2505</v>
      </c>
      <c r="D540" t="s">
        <v>429</v>
      </c>
      <c r="E540" t="s">
        <v>493</v>
      </c>
      <c r="F540" t="s">
        <v>18613</v>
      </c>
      <c r="G540" s="177">
        <v>44278</v>
      </c>
      <c r="H540" t="s">
        <v>441</v>
      </c>
      <c r="I540" t="s">
        <v>18179</v>
      </c>
      <c r="J540" t="s">
        <v>2506</v>
      </c>
      <c r="K540" t="s">
        <v>353</v>
      </c>
      <c r="L540" t="s">
        <v>382</v>
      </c>
      <c r="M540" s="29" t="str">
        <f>IF(O540 &lt;&gt; "", VLOOKUP(O540,'CLASSIFICAÇÃO - ÁREA DE ATUAÇÃO'!$A:$C,2,0),"")</f>
        <v>C</v>
      </c>
      <c r="N540" s="29" t="str">
        <f>IF(O540 &lt;&gt; "",VLOOKUP(O540,'CLASSIFICAÇÃO - ÁREA DE ATUAÇÃO'!$A:$C,3,0), "")</f>
        <v>REDE DE URGÊNCIA</v>
      </c>
      <c r="O540" t="str">
        <f>'Lotações convertidas'!B542</f>
        <v>UNIDADE DE PRONTO ATENDIMENTO LESTE</v>
      </c>
    </row>
    <row r="541" spans="1:15" x14ac:dyDescent="0.25">
      <c r="A541" t="s">
        <v>2507</v>
      </c>
      <c r="B541" t="s">
        <v>2508</v>
      </c>
      <c r="C541" t="s">
        <v>2509</v>
      </c>
      <c r="D541" t="s">
        <v>368</v>
      </c>
      <c r="E541" t="s">
        <v>369</v>
      </c>
      <c r="F541" t="s">
        <v>18613</v>
      </c>
      <c r="G541" s="177">
        <v>44279</v>
      </c>
      <c r="H541" t="s">
        <v>441</v>
      </c>
      <c r="I541" t="s">
        <v>18168</v>
      </c>
      <c r="J541" t="s">
        <v>2511</v>
      </c>
      <c r="K541" t="s">
        <v>353</v>
      </c>
      <c r="L541" t="s">
        <v>382</v>
      </c>
      <c r="M541" s="29" t="str">
        <f>IF(O541 &lt;&gt; "", VLOOKUP(O541,'CLASSIFICAÇÃO - ÁREA DE ATUAÇÃO'!$A:$C,2,0),"")</f>
        <v>C</v>
      </c>
      <c r="N541" s="29" t="str">
        <f>IF(O541 &lt;&gt; "",VLOOKUP(O541,'CLASSIFICAÇÃO - ÁREA DE ATUAÇÃO'!$A:$C,3,0), "")</f>
        <v>REDE DE URGÊNCIA</v>
      </c>
      <c r="O541" t="str">
        <f>'Lotações convertidas'!B543</f>
        <v>UNIDADE DE PRONTO ATENDIMENTO LESTE</v>
      </c>
    </row>
    <row r="542" spans="1:15" x14ac:dyDescent="0.25">
      <c r="A542">
        <v>1284248</v>
      </c>
      <c r="B542" t="s">
        <v>2512</v>
      </c>
      <c r="C542" t="s">
        <v>2513</v>
      </c>
      <c r="D542" t="s">
        <v>368</v>
      </c>
      <c r="E542" t="s">
        <v>524</v>
      </c>
      <c r="F542" t="s">
        <v>18613</v>
      </c>
      <c r="G542" s="177">
        <v>44279</v>
      </c>
      <c r="H542" t="s">
        <v>425</v>
      </c>
      <c r="I542" t="s">
        <v>18179</v>
      </c>
      <c r="J542" t="s">
        <v>2514</v>
      </c>
      <c r="K542" t="s">
        <v>353</v>
      </c>
      <c r="L542" t="s">
        <v>382</v>
      </c>
      <c r="M542" s="29" t="str">
        <f>IF(O542 &lt;&gt; "", VLOOKUP(O542,'CLASSIFICAÇÃO - ÁREA DE ATUAÇÃO'!$A:$C,2,0),"")</f>
        <v>C</v>
      </c>
      <c r="N542" s="29" t="str">
        <f>IF(O542 &lt;&gt; "",VLOOKUP(O542,'CLASSIFICAÇÃO - ÁREA DE ATUAÇÃO'!$A:$C,3,0), "")</f>
        <v>REDE DE URGÊNCIA</v>
      </c>
      <c r="O542" t="str">
        <f>'Lotações convertidas'!B544</f>
        <v>UNIDADE DE PRONTO ATENDIMENTO LESTE</v>
      </c>
    </row>
    <row r="543" spans="1:15" x14ac:dyDescent="0.25">
      <c r="A543">
        <v>1284353</v>
      </c>
      <c r="B543" t="s">
        <v>2515</v>
      </c>
      <c r="C543" t="s">
        <v>2516</v>
      </c>
      <c r="D543" t="s">
        <v>379</v>
      </c>
      <c r="F543" t="s">
        <v>18611</v>
      </c>
      <c r="G543" s="177">
        <v>44279</v>
      </c>
      <c r="H543" t="s">
        <v>466</v>
      </c>
      <c r="I543" t="s">
        <v>18171</v>
      </c>
      <c r="J543" t="s">
        <v>2517</v>
      </c>
      <c r="K543" t="s">
        <v>353</v>
      </c>
      <c r="L543" t="s">
        <v>397</v>
      </c>
      <c r="M543" s="29" t="str">
        <f>IF(O543 &lt;&gt; "", VLOOKUP(O543,'CLASSIFICAÇÃO - ÁREA DE ATUAÇÃO'!$A:$C,2,0),"")</f>
        <v>C</v>
      </c>
      <c r="N543" s="29" t="str">
        <f>IF(O543 &lt;&gt; "",VLOOKUP(O543,'CLASSIFICAÇÃO - ÁREA DE ATUAÇÃO'!$A:$C,3,0), "")</f>
        <v>REDE DE URGÊNCIA</v>
      </c>
      <c r="O543" t="str">
        <f>'Lotações convertidas'!B545</f>
        <v>UNIDADE DE PRONTO ATENDIMENTO OESTE</v>
      </c>
    </row>
    <row r="544" spans="1:15" x14ac:dyDescent="0.25">
      <c r="A544">
        <v>1284361</v>
      </c>
      <c r="B544" t="s">
        <v>2518</v>
      </c>
      <c r="C544" t="s">
        <v>2519</v>
      </c>
      <c r="D544" t="s">
        <v>368</v>
      </c>
      <c r="E544" t="s">
        <v>369</v>
      </c>
      <c r="F544" t="s">
        <v>399</v>
      </c>
      <c r="G544" s="177">
        <v>44279</v>
      </c>
      <c r="H544" t="s">
        <v>364</v>
      </c>
      <c r="I544" t="s">
        <v>18168</v>
      </c>
      <c r="J544" t="s">
        <v>2520</v>
      </c>
      <c r="K544" t="s">
        <v>353</v>
      </c>
      <c r="L544" t="s">
        <v>374</v>
      </c>
      <c r="M544" s="29" t="str">
        <f>IF(O544 &lt;&gt; "", VLOOKUP(O544,'CLASSIFICAÇÃO - ÁREA DE ATUAÇÃO'!$A:$C,2,0),"")</f>
        <v>A</v>
      </c>
      <c r="N544" s="29" t="str">
        <f>IF(O544 &lt;&gt; "",VLOOKUP(O544,'CLASSIFICAÇÃO - ÁREA DE ATUAÇÃO'!$A:$C,3,0), "")</f>
        <v>ATENÇÃO PRIMÁRIA</v>
      </c>
      <c r="O544" t="str">
        <f>'Lotações convertidas'!B546</f>
        <v>CENTRO DE SAÚDE ALCIDES LINS</v>
      </c>
    </row>
    <row r="545" spans="1:15" x14ac:dyDescent="0.25">
      <c r="A545" t="s">
        <v>2521</v>
      </c>
      <c r="B545" t="s">
        <v>2522</v>
      </c>
      <c r="C545" t="s">
        <v>2523</v>
      </c>
      <c r="D545" t="s">
        <v>368</v>
      </c>
      <c r="E545" t="s">
        <v>369</v>
      </c>
      <c r="F545" t="s">
        <v>18620</v>
      </c>
      <c r="G545" s="177">
        <v>44280</v>
      </c>
      <c r="H545" t="s">
        <v>2524</v>
      </c>
      <c r="I545" t="s">
        <v>18168</v>
      </c>
      <c r="J545" t="s">
        <v>2525</v>
      </c>
      <c r="K545" t="s">
        <v>353</v>
      </c>
      <c r="L545" t="s">
        <v>372</v>
      </c>
      <c r="M545" s="29" t="str">
        <f>IF(O545 &lt;&gt; "", VLOOKUP(O545,'CLASSIFICAÇÃO - ÁREA DE ATUAÇÃO'!$A:$C,2,0),"")</f>
        <v>D</v>
      </c>
      <c r="N545" s="29" t="str">
        <f>IF(O545 &lt;&gt; "",VLOOKUP(O545,'CLASSIFICAÇÃO - ÁREA DE ATUAÇÃO'!$A:$C,3,0), "")</f>
        <v>REDE DE URGÊNCIA</v>
      </c>
      <c r="O545" t="str">
        <f>'Lotações convertidas'!B547</f>
        <v>UNIDADE DE PRONTO ATENDIMENTO VENDA NOVA</v>
      </c>
    </row>
    <row r="546" spans="1:15" x14ac:dyDescent="0.25">
      <c r="A546">
        <v>1284450</v>
      </c>
      <c r="B546" t="s">
        <v>2526</v>
      </c>
      <c r="C546" t="s">
        <v>2527</v>
      </c>
      <c r="D546" t="s">
        <v>429</v>
      </c>
      <c r="E546" t="s">
        <v>451</v>
      </c>
      <c r="F546" t="s">
        <v>18649</v>
      </c>
      <c r="G546" s="177">
        <v>44277</v>
      </c>
      <c r="H546" t="s">
        <v>425</v>
      </c>
      <c r="I546" t="s">
        <v>18168</v>
      </c>
      <c r="J546" t="s">
        <v>2528</v>
      </c>
      <c r="K546" t="s">
        <v>353</v>
      </c>
      <c r="L546" t="s">
        <v>382</v>
      </c>
      <c r="M546" s="29" t="str">
        <f>IF(O546 &lt;&gt; "", VLOOKUP(O546,'CLASSIFICAÇÃO - ÁREA DE ATUAÇÃO'!$A:$C,2,0),"")</f>
        <v>A</v>
      </c>
      <c r="N546" s="29" t="str">
        <f>IF(O546 &lt;&gt; "",VLOOKUP(O546,'CLASSIFICAÇÃO - ÁREA DE ATUAÇÃO'!$A:$C,3,0), "")</f>
        <v>REDE DE URGÊNCIA</v>
      </c>
      <c r="O546" t="str">
        <f>'Lotações convertidas'!B548</f>
        <v>CENTRO DE REFERENCIA EM SAUDE MENTAL LESTE</v>
      </c>
    </row>
    <row r="547" spans="1:15" x14ac:dyDescent="0.25">
      <c r="A547">
        <v>1284507</v>
      </c>
      <c r="B547" t="s">
        <v>2529</v>
      </c>
      <c r="C547" t="s">
        <v>2530</v>
      </c>
      <c r="D547" t="s">
        <v>349</v>
      </c>
      <c r="E547" t="s">
        <v>947</v>
      </c>
      <c r="F547" t="s">
        <v>494</v>
      </c>
      <c r="G547" s="177">
        <v>44278</v>
      </c>
      <c r="H547" t="s">
        <v>395</v>
      </c>
      <c r="I547" t="s">
        <v>18176</v>
      </c>
      <c r="J547" t="s">
        <v>2531</v>
      </c>
      <c r="K547" t="s">
        <v>353</v>
      </c>
      <c r="L547" t="s">
        <v>397</v>
      </c>
      <c r="M547" s="29" t="str">
        <f>IF(O547 &lt;&gt; "", VLOOKUP(O547,'CLASSIFICAÇÃO - ÁREA DE ATUAÇÃO'!$A:$C,2,0),"")</f>
        <v>B</v>
      </c>
      <c r="N547" s="29" t="str">
        <f>IF(O547 &lt;&gt; "",VLOOKUP(O547,'CLASSIFICAÇÃO - ÁREA DE ATUAÇÃO'!$A:$C,3,0), "")</f>
        <v>REDE COMPLEMENTAR</v>
      </c>
      <c r="O547" t="str">
        <f>'Lotações convertidas'!B549</f>
        <v>LABORATORIO REGIONAL OESTE/BARREIRO</v>
      </c>
    </row>
    <row r="548" spans="1:15" x14ac:dyDescent="0.25">
      <c r="A548">
        <v>1284515</v>
      </c>
      <c r="B548" t="s">
        <v>2532</v>
      </c>
      <c r="C548" t="s">
        <v>2533</v>
      </c>
      <c r="D548" t="s">
        <v>368</v>
      </c>
      <c r="E548" t="s">
        <v>369</v>
      </c>
      <c r="F548" t="s">
        <v>424</v>
      </c>
      <c r="G548" s="177">
        <v>44278</v>
      </c>
      <c r="H548" t="s">
        <v>441</v>
      </c>
      <c r="I548" t="s">
        <v>18168</v>
      </c>
      <c r="J548" t="s">
        <v>2534</v>
      </c>
      <c r="K548" t="s">
        <v>353</v>
      </c>
      <c r="L548" t="s">
        <v>427</v>
      </c>
      <c r="M548" s="29" t="str">
        <f>IF(O548 &lt;&gt; "", VLOOKUP(O548,'CLASSIFICAÇÃO - ÁREA DE ATUAÇÃO'!$A:$C,2,0),"")</f>
        <v>D</v>
      </c>
      <c r="N548" s="29" t="str">
        <f>IF(O548 &lt;&gt; "",VLOOKUP(O548,'CLASSIFICAÇÃO - ÁREA DE ATUAÇÃO'!$A:$C,3,0), "")</f>
        <v>REDE DE URGÊNCIA</v>
      </c>
      <c r="O548" t="str">
        <f>'Lotações convertidas'!B550</f>
        <v>SERVIÇO DE ATENDIMENTO MÓVEL DE URGÊNCIA E TRANSPORTE EM SAÚDE</v>
      </c>
    </row>
    <row r="549" spans="1:15" x14ac:dyDescent="0.25">
      <c r="A549" t="s">
        <v>2535</v>
      </c>
      <c r="B549" t="s">
        <v>2536</v>
      </c>
      <c r="C549" t="s">
        <v>2537</v>
      </c>
      <c r="D549" t="s">
        <v>368</v>
      </c>
      <c r="E549" t="s">
        <v>369</v>
      </c>
      <c r="F549" t="s">
        <v>2538</v>
      </c>
      <c r="G549" s="177">
        <v>44278</v>
      </c>
      <c r="H549" t="s">
        <v>417</v>
      </c>
      <c r="I549" t="s">
        <v>18168</v>
      </c>
      <c r="J549" t="s">
        <v>2539</v>
      </c>
      <c r="K549" t="s">
        <v>353</v>
      </c>
      <c r="L549" t="s">
        <v>354</v>
      </c>
      <c r="M549" s="29" t="str">
        <f>IF(O549 &lt;&gt; "", VLOOKUP(O549,'CLASSIFICAÇÃO - ÁREA DE ATUAÇÃO'!$A:$C,2,0),"")</f>
        <v>C</v>
      </c>
      <c r="N549" s="29" t="str">
        <f>IF(O549 &lt;&gt; "",VLOOKUP(O549,'CLASSIFICAÇÃO - ÁREA DE ATUAÇÃO'!$A:$C,3,0), "")</f>
        <v>ATENÇÃO PRIMÁRIA</v>
      </c>
      <c r="O549" t="str">
        <f>'Lotações convertidas'!B551</f>
        <v>CENTRO DE SAÚDE COQUEIROS</v>
      </c>
    </row>
    <row r="550" spans="1:15" x14ac:dyDescent="0.25">
      <c r="A550">
        <v>1284604</v>
      </c>
      <c r="B550" t="s">
        <v>2540</v>
      </c>
      <c r="C550" t="s">
        <v>2541</v>
      </c>
      <c r="D550" t="s">
        <v>368</v>
      </c>
      <c r="E550" t="s">
        <v>524</v>
      </c>
      <c r="F550" t="s">
        <v>18615</v>
      </c>
      <c r="G550" s="177">
        <v>44280</v>
      </c>
      <c r="H550" t="s">
        <v>425</v>
      </c>
      <c r="I550" t="s">
        <v>18179</v>
      </c>
      <c r="J550" t="s">
        <v>2542</v>
      </c>
      <c r="K550" t="s">
        <v>353</v>
      </c>
      <c r="L550" t="s">
        <v>365</v>
      </c>
      <c r="M550" s="29" t="str">
        <f>IF(O550 &lt;&gt; "", VLOOKUP(O550,'CLASSIFICAÇÃO - ÁREA DE ATUAÇÃO'!$A:$C,2,0),"")</f>
        <v>D</v>
      </c>
      <c r="N550" s="29" t="str">
        <f>IF(O550 &lt;&gt; "",VLOOKUP(O550,'CLASSIFICAÇÃO - ÁREA DE ATUAÇÃO'!$A:$C,3,0), "")</f>
        <v>REDE DE URGÊNCIA</v>
      </c>
      <c r="O550" t="str">
        <f>'Lotações convertidas'!B552</f>
        <v>UNIDADE DE PRONTO ATENDIMENTO NORTE</v>
      </c>
    </row>
    <row r="551" spans="1:15" x14ac:dyDescent="0.25">
      <c r="A551">
        <v>1284620</v>
      </c>
      <c r="B551" t="s">
        <v>2543</v>
      </c>
      <c r="C551" t="s">
        <v>2544</v>
      </c>
      <c r="D551" t="s">
        <v>368</v>
      </c>
      <c r="E551" t="s">
        <v>524</v>
      </c>
      <c r="F551" t="s">
        <v>18611</v>
      </c>
      <c r="G551" s="177">
        <v>44281</v>
      </c>
      <c r="H551" t="s">
        <v>425</v>
      </c>
      <c r="I551" t="s">
        <v>18179</v>
      </c>
      <c r="J551" t="s">
        <v>2545</v>
      </c>
      <c r="K551" t="s">
        <v>353</v>
      </c>
      <c r="L551" t="s">
        <v>397</v>
      </c>
      <c r="M551" s="29" t="str">
        <f>IF(O551 &lt;&gt; "", VLOOKUP(O551,'CLASSIFICAÇÃO - ÁREA DE ATUAÇÃO'!$A:$C,2,0),"")</f>
        <v>C</v>
      </c>
      <c r="N551" s="29" t="str">
        <f>IF(O551 &lt;&gt; "",VLOOKUP(O551,'CLASSIFICAÇÃO - ÁREA DE ATUAÇÃO'!$A:$C,3,0), "")</f>
        <v>REDE DE URGÊNCIA</v>
      </c>
      <c r="O551" t="str">
        <f>'Lotações convertidas'!B553</f>
        <v>UNIDADE DE PRONTO ATENDIMENTO OESTE</v>
      </c>
    </row>
    <row r="552" spans="1:15" x14ac:dyDescent="0.25">
      <c r="A552">
        <v>1284698</v>
      </c>
      <c r="B552" t="s">
        <v>2546</v>
      </c>
      <c r="C552" t="s">
        <v>2547</v>
      </c>
      <c r="D552" t="s">
        <v>368</v>
      </c>
      <c r="E552" t="s">
        <v>369</v>
      </c>
      <c r="F552" t="s">
        <v>284</v>
      </c>
      <c r="G552" s="177">
        <v>44279</v>
      </c>
      <c r="H552" t="s">
        <v>384</v>
      </c>
      <c r="I552" t="s">
        <v>18168</v>
      </c>
      <c r="J552" t="s">
        <v>2548</v>
      </c>
      <c r="K552" t="s">
        <v>353</v>
      </c>
      <c r="L552" t="s">
        <v>374</v>
      </c>
      <c r="M552" s="29" t="str">
        <f>IF(O552 &lt;&gt; "", VLOOKUP(O552,'CLASSIFICAÇÃO - ÁREA DE ATUAÇÃO'!$A:$C,2,0),"")</f>
        <v>D</v>
      </c>
      <c r="N552" s="29" t="str">
        <f>IF(O552 &lt;&gt; "",VLOOKUP(O552,'CLASSIFICAÇÃO - ÁREA DE ATUAÇÃO'!$A:$C,3,0), "")</f>
        <v>ATENÇÃO PRIMÁRIA</v>
      </c>
      <c r="O552" t="str">
        <f>'Lotações convertidas'!B554</f>
        <v>CENTRO DE SAÚDE MARIVANDA BALEEIRO - PAULO VI</v>
      </c>
    </row>
    <row r="553" spans="1:15" x14ac:dyDescent="0.25">
      <c r="A553">
        <v>1284701</v>
      </c>
      <c r="B553" t="s">
        <v>2549</v>
      </c>
      <c r="C553" t="s">
        <v>2550</v>
      </c>
      <c r="D553" t="s">
        <v>429</v>
      </c>
      <c r="E553" t="s">
        <v>430</v>
      </c>
      <c r="F553" t="s">
        <v>767</v>
      </c>
      <c r="G553" s="177">
        <v>44279</v>
      </c>
      <c r="H553" t="s">
        <v>384</v>
      </c>
      <c r="I553" t="s">
        <v>18181</v>
      </c>
      <c r="J553" t="s">
        <v>2551</v>
      </c>
      <c r="K553" t="s">
        <v>353</v>
      </c>
      <c r="L553" t="s">
        <v>411</v>
      </c>
      <c r="M553" s="29" t="str">
        <f>IF(O553 &lt;&gt; "", VLOOKUP(O553,'CLASSIFICAÇÃO - ÁREA DE ATUAÇÃO'!$A:$C,2,0),"")</f>
        <v>A</v>
      </c>
      <c r="N553" s="29" t="str">
        <f>IF(O553 &lt;&gt; "",VLOOKUP(O553,'CLASSIFICAÇÃO - ÁREA DE ATUAÇÃO'!$A:$C,3,0), "")</f>
        <v>REDE COMPLEMENTAR</v>
      </c>
      <c r="O553" t="str">
        <f>'Lotações convertidas'!B555</f>
        <v>CENTRO DE ESPECIALIDADES ODONTOLOGICAS CENTRO-SUL</v>
      </c>
    </row>
    <row r="554" spans="1:15" x14ac:dyDescent="0.25">
      <c r="A554" t="s">
        <v>2552</v>
      </c>
      <c r="B554" t="s">
        <v>2553</v>
      </c>
      <c r="C554" t="s">
        <v>2554</v>
      </c>
      <c r="D554" t="s">
        <v>362</v>
      </c>
      <c r="E554" t="s">
        <v>362</v>
      </c>
      <c r="F554" t="s">
        <v>1513</v>
      </c>
      <c r="G554" s="177">
        <v>44279</v>
      </c>
      <c r="H554" t="s">
        <v>352</v>
      </c>
      <c r="I554" t="s">
        <v>18168</v>
      </c>
      <c r="J554" t="s">
        <v>2555</v>
      </c>
      <c r="K554" t="s">
        <v>353</v>
      </c>
      <c r="L554" t="s">
        <v>411</v>
      </c>
      <c r="M554" s="29" t="str">
        <f>IF(O554 &lt;&gt; "", VLOOKUP(O554,'CLASSIFICAÇÃO - ÁREA DE ATUAÇÃO'!$A:$C,2,0),"")</f>
        <v>C</v>
      </c>
      <c r="N554" s="29" t="str">
        <f>IF(O554 &lt;&gt; "",VLOOKUP(O554,'CLASSIFICAÇÃO - ÁREA DE ATUAÇÃO'!$A:$C,3,0), "")</f>
        <v>ATENÇÃO PRIMÁRIA</v>
      </c>
      <c r="O554" t="str">
        <f>'Lotações convertidas'!B556</f>
        <v>CENTRO DE SAÚDE CAFEZAL</v>
      </c>
    </row>
    <row r="555" spans="1:15" x14ac:dyDescent="0.25">
      <c r="A555">
        <v>1284728</v>
      </c>
      <c r="B555" t="s">
        <v>2556</v>
      </c>
      <c r="C555" t="s">
        <v>2557</v>
      </c>
      <c r="D555" t="s">
        <v>429</v>
      </c>
      <c r="E555" t="s">
        <v>430</v>
      </c>
      <c r="F555" t="s">
        <v>735</v>
      </c>
      <c r="G555" s="177">
        <v>44279</v>
      </c>
      <c r="H555" t="s">
        <v>384</v>
      </c>
      <c r="I555" t="s">
        <v>18175</v>
      </c>
      <c r="J555" t="s">
        <v>2558</v>
      </c>
      <c r="K555" t="s">
        <v>353</v>
      </c>
      <c r="L555" t="s">
        <v>411</v>
      </c>
      <c r="M555" s="29" t="str">
        <f>IF(O555 &lt;&gt; "", VLOOKUP(O555,'CLASSIFICAÇÃO - ÁREA DE ATUAÇÃO'!$A:$C,2,0),"")</f>
        <v>A</v>
      </c>
      <c r="N555" s="29" t="str">
        <f>IF(O555 &lt;&gt; "",VLOOKUP(O555,'CLASSIFICAÇÃO - ÁREA DE ATUAÇÃO'!$A:$C,3,0), "")</f>
        <v>REDE COMPLEMENTAR</v>
      </c>
      <c r="O555" t="str">
        <f>'Lotações convertidas'!B557</f>
        <v>CENTRO DE ESPECIALIDADES ODONTOLÓGICAS PARACATU</v>
      </c>
    </row>
    <row r="556" spans="1:15" x14ac:dyDescent="0.25">
      <c r="A556">
        <v>1284760</v>
      </c>
      <c r="B556" t="s">
        <v>2559</v>
      </c>
      <c r="C556" t="s">
        <v>2560</v>
      </c>
      <c r="D556" t="s">
        <v>368</v>
      </c>
      <c r="E556" t="s">
        <v>369</v>
      </c>
      <c r="F556" t="s">
        <v>18616</v>
      </c>
      <c r="G556" s="177">
        <v>44279</v>
      </c>
      <c r="H556" t="s">
        <v>441</v>
      </c>
      <c r="I556" t="s">
        <v>18168</v>
      </c>
      <c r="J556" t="s">
        <v>2561</v>
      </c>
      <c r="K556" t="s">
        <v>353</v>
      </c>
      <c r="L556" t="s">
        <v>361</v>
      </c>
      <c r="M556" s="29" t="str">
        <f>IF(O556 &lt;&gt; "", VLOOKUP(O556,'CLASSIFICAÇÃO - ÁREA DE ATUAÇÃO'!$A:$C,2,0),"")</f>
        <v>C</v>
      </c>
      <c r="N556" s="29" t="str">
        <f>IF(O556 &lt;&gt; "",VLOOKUP(O556,'CLASSIFICAÇÃO - ÁREA DE ATUAÇÃO'!$A:$C,3,0), "")</f>
        <v>REDE DE URGÊNCIA</v>
      </c>
      <c r="O556" t="str">
        <f>'Lotações convertidas'!B558</f>
        <v>UNIDADE DE PRONTO ATENDIMENTO PAMPULHA</v>
      </c>
    </row>
    <row r="557" spans="1:15" x14ac:dyDescent="0.25">
      <c r="A557">
        <v>1284817</v>
      </c>
      <c r="B557" t="s">
        <v>2562</v>
      </c>
      <c r="C557" t="s">
        <v>2563</v>
      </c>
      <c r="D557" t="s">
        <v>429</v>
      </c>
      <c r="E557" t="s">
        <v>451</v>
      </c>
      <c r="F557" t="s">
        <v>18616</v>
      </c>
      <c r="G557" s="177">
        <v>44279</v>
      </c>
      <c r="H557" t="s">
        <v>441</v>
      </c>
      <c r="I557" t="s">
        <v>18168</v>
      </c>
      <c r="J557" t="s">
        <v>2564</v>
      </c>
      <c r="K557" t="s">
        <v>353</v>
      </c>
      <c r="L557" t="s">
        <v>361</v>
      </c>
      <c r="M557" s="29" t="str">
        <f>IF(O557 &lt;&gt; "", VLOOKUP(O557,'CLASSIFICAÇÃO - ÁREA DE ATUAÇÃO'!$A:$C,2,0),"")</f>
        <v>C</v>
      </c>
      <c r="N557" s="29" t="str">
        <f>IF(O557 &lt;&gt; "",VLOOKUP(O557,'CLASSIFICAÇÃO - ÁREA DE ATUAÇÃO'!$A:$C,3,0), "")</f>
        <v>REDE DE URGÊNCIA</v>
      </c>
      <c r="O557" t="str">
        <f>'Lotações convertidas'!B559</f>
        <v>UNIDADE DE PRONTO ATENDIMENTO PAMPULHA</v>
      </c>
    </row>
    <row r="558" spans="1:15" x14ac:dyDescent="0.25">
      <c r="A558">
        <v>1284841</v>
      </c>
      <c r="B558" t="s">
        <v>2565</v>
      </c>
      <c r="C558" t="s">
        <v>2566</v>
      </c>
      <c r="D558" t="s">
        <v>349</v>
      </c>
      <c r="E558" t="s">
        <v>541</v>
      </c>
      <c r="F558" t="s">
        <v>18620</v>
      </c>
      <c r="G558" s="177">
        <v>44280</v>
      </c>
      <c r="H558" t="s">
        <v>384</v>
      </c>
      <c r="I558" t="s">
        <v>18172</v>
      </c>
      <c r="J558" t="s">
        <v>2567</v>
      </c>
      <c r="K558" t="s">
        <v>353</v>
      </c>
      <c r="L558" t="s">
        <v>372</v>
      </c>
      <c r="M558" s="29" t="str">
        <f>IF(O558 &lt;&gt; "", VLOOKUP(O558,'CLASSIFICAÇÃO - ÁREA DE ATUAÇÃO'!$A:$C,2,0),"")</f>
        <v>D</v>
      </c>
      <c r="N558" s="29" t="str">
        <f>IF(O558 &lt;&gt; "",VLOOKUP(O558,'CLASSIFICAÇÃO - ÁREA DE ATUAÇÃO'!$A:$C,3,0), "")</f>
        <v>REDE DE URGÊNCIA</v>
      </c>
      <c r="O558" t="str">
        <f>'Lotações convertidas'!B560</f>
        <v>UNIDADE DE PRONTO ATENDIMENTO VENDA NOVA</v>
      </c>
    </row>
    <row r="559" spans="1:15" x14ac:dyDescent="0.25">
      <c r="A559" t="s">
        <v>2568</v>
      </c>
      <c r="B559" t="s">
        <v>2569</v>
      </c>
      <c r="C559" t="s">
        <v>2570</v>
      </c>
      <c r="D559" t="s">
        <v>349</v>
      </c>
      <c r="E559" t="s">
        <v>473</v>
      </c>
      <c r="F559" t="s">
        <v>18617</v>
      </c>
      <c r="G559" s="177">
        <v>44280</v>
      </c>
      <c r="H559" t="s">
        <v>384</v>
      </c>
      <c r="I559" t="s">
        <v>18181</v>
      </c>
      <c r="J559" t="s">
        <v>2571</v>
      </c>
      <c r="K559" t="s">
        <v>495</v>
      </c>
      <c r="L559" t="s">
        <v>406</v>
      </c>
      <c r="M559" s="29" t="str">
        <f>IF(O559 &lt;&gt; "", VLOOKUP(O559,'CLASSIFICAÇÃO - ÁREA DE ATUAÇÃO'!$A:$C,2,0),"")</f>
        <v>D</v>
      </c>
      <c r="N559" s="29" t="str">
        <f>IF(O559 &lt;&gt; "",VLOOKUP(O559,'CLASSIFICAÇÃO - ÁREA DE ATUAÇÃO'!$A:$C,3,0), "")</f>
        <v>REDE DE URGÊNCIA</v>
      </c>
      <c r="O559" t="str">
        <f>'Lotações convertidas'!B561</f>
        <v>UNIDADE DE PRONTO ATENDIMENTO BARREIRO</v>
      </c>
    </row>
    <row r="560" spans="1:15" x14ac:dyDescent="0.25">
      <c r="A560">
        <v>1284884</v>
      </c>
      <c r="B560" t="s">
        <v>2572</v>
      </c>
      <c r="C560" t="s">
        <v>2573</v>
      </c>
      <c r="D560" t="s">
        <v>520</v>
      </c>
      <c r="F560" t="s">
        <v>1591</v>
      </c>
      <c r="G560" s="177">
        <v>44280</v>
      </c>
      <c r="H560" t="s">
        <v>364</v>
      </c>
      <c r="I560" t="s">
        <v>18175</v>
      </c>
      <c r="J560" t="s">
        <v>2574</v>
      </c>
      <c r="K560" t="s">
        <v>353</v>
      </c>
      <c r="L560" t="s">
        <v>374</v>
      </c>
      <c r="M560" s="29" t="str">
        <f>IF(O560 &lt;&gt; "", VLOOKUP(O560,'CLASSIFICAÇÃO - ÁREA DE ATUAÇÃO'!$A:$C,2,0),"")</f>
        <v>D</v>
      </c>
      <c r="N560" s="29" t="str">
        <f>IF(O560 &lt;&gt; "",VLOOKUP(O560,'CLASSIFICAÇÃO - ÁREA DE ATUAÇÃO'!$A:$C,3,0), "")</f>
        <v>ATENÇÃO PRIMÁRIA</v>
      </c>
      <c r="O560" t="str">
        <f>'Lotações convertidas'!B562</f>
        <v>CENTRO DE SAÚDE CONJUNTO PAULO VI</v>
      </c>
    </row>
    <row r="561" spans="1:15" x14ac:dyDescent="0.25">
      <c r="A561">
        <v>1284892</v>
      </c>
      <c r="B561" t="s">
        <v>2575</v>
      </c>
      <c r="C561" t="s">
        <v>2576</v>
      </c>
      <c r="D561" t="s">
        <v>429</v>
      </c>
      <c r="E561" t="s">
        <v>451</v>
      </c>
      <c r="F561" t="s">
        <v>18623</v>
      </c>
      <c r="G561" s="177">
        <v>44280</v>
      </c>
      <c r="H561" t="s">
        <v>441</v>
      </c>
      <c r="I561" t="s">
        <v>18168</v>
      </c>
      <c r="J561" t="s">
        <v>2577</v>
      </c>
      <c r="K561" t="s">
        <v>353</v>
      </c>
      <c r="L561" t="s">
        <v>374</v>
      </c>
      <c r="M561" s="29" t="str">
        <f>IF(O561 &lt;&gt; "", VLOOKUP(O561,'CLASSIFICAÇÃO - ÁREA DE ATUAÇÃO'!$A:$C,2,0),"")</f>
        <v>C</v>
      </c>
      <c r="N561" s="29" t="str">
        <f>IF(O561 &lt;&gt; "",VLOOKUP(O561,'CLASSIFICAÇÃO - ÁREA DE ATUAÇÃO'!$A:$C,3,0), "")</f>
        <v>REDE DE URGÊNCIA</v>
      </c>
      <c r="O561" t="str">
        <f>'Lotações convertidas'!B563</f>
        <v>UNIDADE DE PRONTO ATENDIMENTO NORDESTE</v>
      </c>
    </row>
    <row r="562" spans="1:15" x14ac:dyDescent="0.25">
      <c r="A562">
        <v>1284906</v>
      </c>
      <c r="B562" t="s">
        <v>2578</v>
      </c>
      <c r="C562" t="s">
        <v>2579</v>
      </c>
      <c r="D562" t="s">
        <v>368</v>
      </c>
      <c r="E562" t="s">
        <v>369</v>
      </c>
      <c r="F562" t="s">
        <v>424</v>
      </c>
      <c r="G562" s="177">
        <v>44280</v>
      </c>
      <c r="H562" t="s">
        <v>441</v>
      </c>
      <c r="I562" t="s">
        <v>18168</v>
      </c>
      <c r="J562" t="s">
        <v>2580</v>
      </c>
      <c r="K562" t="s">
        <v>353</v>
      </c>
      <c r="L562" t="s">
        <v>427</v>
      </c>
      <c r="M562" s="29" t="str">
        <f>IF(O562 &lt;&gt; "", VLOOKUP(O562,'CLASSIFICAÇÃO - ÁREA DE ATUAÇÃO'!$A:$C,2,0),"")</f>
        <v>D</v>
      </c>
      <c r="N562" s="29" t="str">
        <f>IF(O562 &lt;&gt; "",VLOOKUP(O562,'CLASSIFICAÇÃO - ÁREA DE ATUAÇÃO'!$A:$C,3,0), "")</f>
        <v>REDE DE URGÊNCIA</v>
      </c>
      <c r="O562" t="str">
        <f>'Lotações convertidas'!B564</f>
        <v>SERVIÇO DE ATENDIMENTO MÓVEL DE URGÊNCIA E TRANSPORTE EM SAÚDE</v>
      </c>
    </row>
    <row r="563" spans="1:15" x14ac:dyDescent="0.25">
      <c r="A563">
        <v>1284922</v>
      </c>
      <c r="B563" t="s">
        <v>2581</v>
      </c>
      <c r="C563" t="s">
        <v>2582</v>
      </c>
      <c r="D563" t="s">
        <v>362</v>
      </c>
      <c r="F563" t="s">
        <v>18623</v>
      </c>
      <c r="G563" s="177">
        <v>44281</v>
      </c>
      <c r="H563" t="s">
        <v>2583</v>
      </c>
      <c r="I563" t="s">
        <v>18168</v>
      </c>
      <c r="J563" t="s">
        <v>2584</v>
      </c>
      <c r="K563" t="s">
        <v>353</v>
      </c>
      <c r="L563" t="s">
        <v>374</v>
      </c>
      <c r="M563" s="29" t="str">
        <f>IF(O563 &lt;&gt; "", VLOOKUP(O563,'CLASSIFICAÇÃO - ÁREA DE ATUAÇÃO'!$A:$C,2,0),"")</f>
        <v>C</v>
      </c>
      <c r="N563" s="29" t="str">
        <f>IF(O563 &lt;&gt; "",VLOOKUP(O563,'CLASSIFICAÇÃO - ÁREA DE ATUAÇÃO'!$A:$C,3,0), "")</f>
        <v>REDE DE URGÊNCIA</v>
      </c>
      <c r="O563" t="str">
        <f>'Lotações convertidas'!B565</f>
        <v>UNIDADE DE PRONTO ATENDIMENTO NORDESTE</v>
      </c>
    </row>
    <row r="564" spans="1:15" x14ac:dyDescent="0.25">
      <c r="A564">
        <v>1284949</v>
      </c>
      <c r="B564" t="s">
        <v>2585</v>
      </c>
      <c r="C564" t="s">
        <v>2586</v>
      </c>
      <c r="D564" t="s">
        <v>379</v>
      </c>
      <c r="F564" t="s">
        <v>18615</v>
      </c>
      <c r="G564" s="177">
        <v>44282</v>
      </c>
      <c r="H564" t="s">
        <v>466</v>
      </c>
      <c r="I564" t="s">
        <v>18171</v>
      </c>
      <c r="J564" t="s">
        <v>2587</v>
      </c>
      <c r="K564" t="s">
        <v>353</v>
      </c>
      <c r="L564" t="s">
        <v>365</v>
      </c>
      <c r="M564" s="29" t="str">
        <f>IF(O564 &lt;&gt; "", VLOOKUP(O564,'CLASSIFICAÇÃO - ÁREA DE ATUAÇÃO'!$A:$C,2,0),"")</f>
        <v>D</v>
      </c>
      <c r="N564" s="29" t="str">
        <f>IF(O564 &lt;&gt; "",VLOOKUP(O564,'CLASSIFICAÇÃO - ÁREA DE ATUAÇÃO'!$A:$C,3,0), "")</f>
        <v>REDE DE URGÊNCIA</v>
      </c>
      <c r="O564" t="str">
        <f>'Lotações convertidas'!B566</f>
        <v>UNIDADE DE PRONTO ATENDIMENTO NORTE</v>
      </c>
    </row>
    <row r="565" spans="1:15" x14ac:dyDescent="0.25">
      <c r="A565" t="s">
        <v>2588</v>
      </c>
      <c r="B565" t="s">
        <v>2589</v>
      </c>
      <c r="C565" t="s">
        <v>2590</v>
      </c>
      <c r="D565" t="s">
        <v>368</v>
      </c>
      <c r="E565" t="s">
        <v>369</v>
      </c>
      <c r="F565" t="s">
        <v>424</v>
      </c>
      <c r="G565" s="177">
        <v>44280</v>
      </c>
      <c r="H565" t="s">
        <v>441</v>
      </c>
      <c r="I565" t="s">
        <v>18168</v>
      </c>
      <c r="J565" t="s">
        <v>2591</v>
      </c>
      <c r="K565" t="s">
        <v>353</v>
      </c>
      <c r="L565" t="s">
        <v>427</v>
      </c>
      <c r="M565" s="29" t="str">
        <f>IF(O565 &lt;&gt; "", VLOOKUP(O565,'CLASSIFICAÇÃO - ÁREA DE ATUAÇÃO'!$A:$C,2,0),"")</f>
        <v>D</v>
      </c>
      <c r="N565" s="29" t="str">
        <f>IF(O565 &lt;&gt; "",VLOOKUP(O565,'CLASSIFICAÇÃO - ÁREA DE ATUAÇÃO'!$A:$C,3,0), "")</f>
        <v>REDE DE URGÊNCIA</v>
      </c>
      <c r="O565" t="str">
        <f>'Lotações convertidas'!B567</f>
        <v>SERVIÇO DE ATENDIMENTO MÓVEL DE URGÊNCIA E TRANSPORTE EM SAÚDE</v>
      </c>
    </row>
    <row r="566" spans="1:15" x14ac:dyDescent="0.25">
      <c r="A566">
        <v>1285007</v>
      </c>
      <c r="B566" t="s">
        <v>1727</v>
      </c>
      <c r="C566" t="s">
        <v>1728</v>
      </c>
      <c r="D566" t="s">
        <v>368</v>
      </c>
      <c r="E566" t="s">
        <v>369</v>
      </c>
      <c r="F566" t="s">
        <v>424</v>
      </c>
      <c r="G566" s="177">
        <v>44280</v>
      </c>
      <c r="H566" t="s">
        <v>425</v>
      </c>
      <c r="I566" t="s">
        <v>18168</v>
      </c>
      <c r="J566" t="s">
        <v>1729</v>
      </c>
      <c r="K566" t="s">
        <v>353</v>
      </c>
      <c r="L566" t="s">
        <v>427</v>
      </c>
      <c r="M566" s="29" t="str">
        <f>IF(O566 &lt;&gt; "", VLOOKUP(O566,'CLASSIFICAÇÃO - ÁREA DE ATUAÇÃO'!$A:$C,2,0),"")</f>
        <v>D</v>
      </c>
      <c r="N566" s="29" t="str">
        <f>IF(O566 &lt;&gt; "",VLOOKUP(O566,'CLASSIFICAÇÃO - ÁREA DE ATUAÇÃO'!$A:$C,3,0), "")</f>
        <v>REDE DE URGÊNCIA</v>
      </c>
      <c r="O566" t="str">
        <f>'Lotações convertidas'!B568</f>
        <v>SERVIÇO DE ATENDIMENTO MÓVEL DE URGÊNCIA E TRANSPORTE EM SAÚDE</v>
      </c>
    </row>
    <row r="567" spans="1:15" x14ac:dyDescent="0.25">
      <c r="A567">
        <v>1285058</v>
      </c>
      <c r="B567" t="s">
        <v>2592</v>
      </c>
      <c r="C567" t="s">
        <v>2593</v>
      </c>
      <c r="D567" t="s">
        <v>368</v>
      </c>
      <c r="E567" t="s">
        <v>369</v>
      </c>
      <c r="F567" t="s">
        <v>424</v>
      </c>
      <c r="G567" s="177">
        <v>44279</v>
      </c>
      <c r="H567" t="s">
        <v>441</v>
      </c>
      <c r="I567" t="s">
        <v>18168</v>
      </c>
      <c r="J567" t="s">
        <v>2594</v>
      </c>
      <c r="K567" t="s">
        <v>353</v>
      </c>
      <c r="L567" t="s">
        <v>427</v>
      </c>
      <c r="M567" s="29" t="str">
        <f>IF(O567 &lt;&gt; "", VLOOKUP(O567,'CLASSIFICAÇÃO - ÁREA DE ATUAÇÃO'!$A:$C,2,0),"")</f>
        <v>D</v>
      </c>
      <c r="N567" s="29" t="str">
        <f>IF(O567 &lt;&gt; "",VLOOKUP(O567,'CLASSIFICAÇÃO - ÁREA DE ATUAÇÃO'!$A:$C,3,0), "")</f>
        <v>REDE DE URGÊNCIA</v>
      </c>
      <c r="O567" t="str">
        <f>'Lotações convertidas'!B569</f>
        <v>SERVIÇO DE ATENDIMENTO MÓVEL DE URGÊNCIA E TRANSPORTE EM SAÚDE</v>
      </c>
    </row>
    <row r="568" spans="1:15" x14ac:dyDescent="0.25">
      <c r="A568">
        <v>1285066</v>
      </c>
      <c r="B568" t="s">
        <v>2592</v>
      </c>
      <c r="C568" t="s">
        <v>2593</v>
      </c>
      <c r="D568" t="s">
        <v>368</v>
      </c>
      <c r="E568" t="s">
        <v>369</v>
      </c>
      <c r="F568" t="s">
        <v>424</v>
      </c>
      <c r="G568" s="177">
        <v>44279</v>
      </c>
      <c r="H568" t="s">
        <v>425</v>
      </c>
      <c r="I568" t="s">
        <v>18168</v>
      </c>
      <c r="J568" t="s">
        <v>2594</v>
      </c>
      <c r="K568" t="s">
        <v>353</v>
      </c>
      <c r="L568" t="s">
        <v>427</v>
      </c>
      <c r="M568" s="29" t="str">
        <f>IF(O568 &lt;&gt; "", VLOOKUP(O568,'CLASSIFICAÇÃO - ÁREA DE ATUAÇÃO'!$A:$C,2,0),"")</f>
        <v>D</v>
      </c>
      <c r="N568" s="29" t="str">
        <f>IF(O568 &lt;&gt; "",VLOOKUP(O568,'CLASSIFICAÇÃO - ÁREA DE ATUAÇÃO'!$A:$C,3,0), "")</f>
        <v>REDE DE URGÊNCIA</v>
      </c>
      <c r="O568" t="str">
        <f>'Lotações convertidas'!B570</f>
        <v>SERVIÇO DE ATENDIMENTO MÓVEL DE URGÊNCIA E TRANSPORTE EM SAÚDE</v>
      </c>
    </row>
    <row r="569" spans="1:15" x14ac:dyDescent="0.25">
      <c r="A569">
        <v>1285112</v>
      </c>
      <c r="B569" t="s">
        <v>2595</v>
      </c>
      <c r="C569" t="s">
        <v>2596</v>
      </c>
      <c r="D569" t="s">
        <v>368</v>
      </c>
      <c r="E569" t="s">
        <v>369</v>
      </c>
      <c r="F569" t="s">
        <v>1997</v>
      </c>
      <c r="G569" s="177">
        <v>44280</v>
      </c>
      <c r="H569" t="s">
        <v>508</v>
      </c>
      <c r="I569" t="s">
        <v>18168</v>
      </c>
      <c r="J569" t="s">
        <v>2597</v>
      </c>
      <c r="K569" t="s">
        <v>353</v>
      </c>
      <c r="L569" t="s">
        <v>411</v>
      </c>
      <c r="M569" s="29" t="str">
        <f>IF(O569 &lt;&gt; "", VLOOKUP(O569,'CLASSIFICAÇÃO - ÁREA DE ATUAÇÃO'!$A:$C,2,0),"")</f>
        <v>A</v>
      </c>
      <c r="N569" s="29" t="str">
        <f>IF(O569 &lt;&gt; "",VLOOKUP(O569,'CLASSIFICAÇÃO - ÁREA DE ATUAÇÃO'!$A:$C,3,0), "")</f>
        <v>ATENÇÃO PRIMÁRIA</v>
      </c>
      <c r="O569" t="str">
        <f>'Lotações convertidas'!B571</f>
        <v>CENTRO DE SAÚDE MENINO JESUS</v>
      </c>
    </row>
    <row r="570" spans="1:15" x14ac:dyDescent="0.25">
      <c r="A570">
        <v>1285120</v>
      </c>
      <c r="B570" t="s">
        <v>2598</v>
      </c>
      <c r="C570" t="s">
        <v>2599</v>
      </c>
      <c r="D570" t="s">
        <v>368</v>
      </c>
      <c r="E570" t="s">
        <v>369</v>
      </c>
      <c r="F570" t="s">
        <v>18623</v>
      </c>
      <c r="G570" s="177">
        <v>44280</v>
      </c>
      <c r="H570" t="s">
        <v>425</v>
      </c>
      <c r="I570" t="s">
        <v>18168</v>
      </c>
      <c r="J570" t="s">
        <v>2600</v>
      </c>
      <c r="K570" t="s">
        <v>353</v>
      </c>
      <c r="L570" t="s">
        <v>374</v>
      </c>
      <c r="M570" s="29" t="str">
        <f>IF(O570 &lt;&gt; "", VLOOKUP(O570,'CLASSIFICAÇÃO - ÁREA DE ATUAÇÃO'!$A:$C,2,0),"")</f>
        <v>C</v>
      </c>
      <c r="N570" s="29" t="str">
        <f>IF(O570 &lt;&gt; "",VLOOKUP(O570,'CLASSIFICAÇÃO - ÁREA DE ATUAÇÃO'!$A:$C,3,0), "")</f>
        <v>REDE DE URGÊNCIA</v>
      </c>
      <c r="O570" t="str">
        <f>'Lotações convertidas'!B572</f>
        <v>UNIDADE DE PRONTO ATENDIMENTO NORDESTE</v>
      </c>
    </row>
    <row r="571" spans="1:15" x14ac:dyDescent="0.25">
      <c r="A571">
        <v>1285147</v>
      </c>
      <c r="B571" t="s">
        <v>2601</v>
      </c>
      <c r="C571" t="s">
        <v>2602</v>
      </c>
      <c r="D571" t="s">
        <v>368</v>
      </c>
      <c r="E571" t="s">
        <v>369</v>
      </c>
      <c r="F571" t="s">
        <v>18616</v>
      </c>
      <c r="G571" s="177">
        <v>44280</v>
      </c>
      <c r="H571" t="s">
        <v>441</v>
      </c>
      <c r="I571" t="s">
        <v>18168</v>
      </c>
      <c r="J571" t="s">
        <v>2603</v>
      </c>
      <c r="K571" t="s">
        <v>353</v>
      </c>
      <c r="L571" t="s">
        <v>361</v>
      </c>
      <c r="M571" s="29" t="str">
        <f>IF(O571 &lt;&gt; "", VLOOKUP(O571,'CLASSIFICAÇÃO - ÁREA DE ATUAÇÃO'!$A:$C,2,0),"")</f>
        <v>C</v>
      </c>
      <c r="N571" s="29" t="str">
        <f>IF(O571 &lt;&gt; "",VLOOKUP(O571,'CLASSIFICAÇÃO - ÁREA DE ATUAÇÃO'!$A:$C,3,0), "")</f>
        <v>REDE DE URGÊNCIA</v>
      </c>
      <c r="O571" t="str">
        <f>'Lotações convertidas'!B573</f>
        <v>UNIDADE DE PRONTO ATENDIMENTO PAMPULHA</v>
      </c>
    </row>
    <row r="572" spans="1:15" x14ac:dyDescent="0.25">
      <c r="A572">
        <v>1285155</v>
      </c>
      <c r="B572" t="s">
        <v>2604</v>
      </c>
      <c r="C572" t="s">
        <v>2605</v>
      </c>
      <c r="D572" t="s">
        <v>368</v>
      </c>
      <c r="E572" t="s">
        <v>369</v>
      </c>
      <c r="F572" t="s">
        <v>424</v>
      </c>
      <c r="G572" s="177">
        <v>44281</v>
      </c>
      <c r="H572" t="s">
        <v>441</v>
      </c>
      <c r="I572" t="s">
        <v>18168</v>
      </c>
      <c r="J572" t="s">
        <v>2606</v>
      </c>
      <c r="K572" t="s">
        <v>353</v>
      </c>
      <c r="L572" t="s">
        <v>427</v>
      </c>
      <c r="M572" s="29" t="str">
        <f>IF(O572 &lt;&gt; "", VLOOKUP(O572,'CLASSIFICAÇÃO - ÁREA DE ATUAÇÃO'!$A:$C,2,0),"")</f>
        <v>D</v>
      </c>
      <c r="N572" s="29" t="str">
        <f>IF(O572 &lt;&gt; "",VLOOKUP(O572,'CLASSIFICAÇÃO - ÁREA DE ATUAÇÃO'!$A:$C,3,0), "")</f>
        <v>REDE DE URGÊNCIA</v>
      </c>
      <c r="O572" t="str">
        <f>'Lotações convertidas'!B574</f>
        <v>SERVIÇO DE ATENDIMENTO MÓVEL DE URGÊNCIA E TRANSPORTE EM SAÚDE</v>
      </c>
    </row>
    <row r="573" spans="1:15" x14ac:dyDescent="0.25">
      <c r="A573">
        <v>1285163</v>
      </c>
      <c r="B573" t="s">
        <v>2607</v>
      </c>
      <c r="C573" t="s">
        <v>2608</v>
      </c>
      <c r="D573" t="s">
        <v>368</v>
      </c>
      <c r="E573" t="s">
        <v>369</v>
      </c>
      <c r="F573" t="s">
        <v>18620</v>
      </c>
      <c r="G573" s="177">
        <v>44281</v>
      </c>
      <c r="H573" t="s">
        <v>441</v>
      </c>
      <c r="I573" t="s">
        <v>18168</v>
      </c>
      <c r="J573" t="s">
        <v>2609</v>
      </c>
      <c r="K573" t="s">
        <v>353</v>
      </c>
      <c r="L573" t="s">
        <v>372</v>
      </c>
      <c r="M573" s="29" t="str">
        <f>IF(O573 &lt;&gt; "", VLOOKUP(O573,'CLASSIFICAÇÃO - ÁREA DE ATUAÇÃO'!$A:$C,2,0),"")</f>
        <v>D</v>
      </c>
      <c r="N573" s="29" t="str">
        <f>IF(O573 &lt;&gt; "",VLOOKUP(O573,'CLASSIFICAÇÃO - ÁREA DE ATUAÇÃO'!$A:$C,3,0), "")</f>
        <v>REDE DE URGÊNCIA</v>
      </c>
      <c r="O573" t="str">
        <f>'Lotações convertidas'!B575</f>
        <v>UNIDADE DE PRONTO ATENDIMENTO VENDA NOVA</v>
      </c>
    </row>
    <row r="574" spans="1:15" x14ac:dyDescent="0.25">
      <c r="A574">
        <v>1285171</v>
      </c>
      <c r="B574" t="s">
        <v>2610</v>
      </c>
      <c r="C574" t="s">
        <v>2611</v>
      </c>
      <c r="D574" t="s">
        <v>429</v>
      </c>
      <c r="E574" t="s">
        <v>430</v>
      </c>
      <c r="F574" t="s">
        <v>735</v>
      </c>
      <c r="G574" s="177">
        <v>44281</v>
      </c>
      <c r="H574" t="s">
        <v>384</v>
      </c>
      <c r="I574" t="s">
        <v>18175</v>
      </c>
      <c r="J574" t="s">
        <v>2612</v>
      </c>
      <c r="K574" t="s">
        <v>353</v>
      </c>
      <c r="L574" t="s">
        <v>411</v>
      </c>
      <c r="M574" s="29" t="str">
        <f>IF(O574 &lt;&gt; "", VLOOKUP(O574,'CLASSIFICAÇÃO - ÁREA DE ATUAÇÃO'!$A:$C,2,0),"")</f>
        <v>A</v>
      </c>
      <c r="N574" s="29" t="str">
        <f>IF(O574 &lt;&gt; "",VLOOKUP(O574,'CLASSIFICAÇÃO - ÁREA DE ATUAÇÃO'!$A:$C,3,0), "")</f>
        <v>REDE COMPLEMENTAR</v>
      </c>
      <c r="O574" t="str">
        <f>'Lotações convertidas'!B576</f>
        <v>CENTRO DE ESPECIALIDADES ODONTOLÓGICAS PARACATU</v>
      </c>
    </row>
    <row r="575" spans="1:15" x14ac:dyDescent="0.25">
      <c r="A575" t="s">
        <v>2613</v>
      </c>
      <c r="B575" t="s">
        <v>2614</v>
      </c>
      <c r="C575" t="s">
        <v>2615</v>
      </c>
      <c r="D575" t="s">
        <v>379</v>
      </c>
      <c r="F575" t="s">
        <v>18617</v>
      </c>
      <c r="G575" s="177">
        <v>44281</v>
      </c>
      <c r="H575" t="s">
        <v>466</v>
      </c>
      <c r="I575" t="s">
        <v>18171</v>
      </c>
      <c r="J575" t="s">
        <v>2616</v>
      </c>
      <c r="K575" t="s">
        <v>353</v>
      </c>
      <c r="L575" t="s">
        <v>406</v>
      </c>
      <c r="M575" s="29" t="str">
        <f>IF(O575 &lt;&gt; "", VLOOKUP(O575,'CLASSIFICAÇÃO - ÁREA DE ATUAÇÃO'!$A:$C,2,0),"")</f>
        <v>D</v>
      </c>
      <c r="N575" s="29" t="str">
        <f>IF(O575 &lt;&gt; "",VLOOKUP(O575,'CLASSIFICAÇÃO - ÁREA DE ATUAÇÃO'!$A:$C,3,0), "")</f>
        <v>REDE DE URGÊNCIA</v>
      </c>
      <c r="O575" t="str">
        <f>'Lotações convertidas'!B577</f>
        <v>UNIDADE DE PRONTO ATENDIMENTO BARREIRO</v>
      </c>
    </row>
    <row r="576" spans="1:15" x14ac:dyDescent="0.25">
      <c r="A576">
        <v>1285198</v>
      </c>
      <c r="B576" t="s">
        <v>2617</v>
      </c>
      <c r="C576" t="s">
        <v>2618</v>
      </c>
      <c r="D576" t="s">
        <v>368</v>
      </c>
      <c r="E576" t="s">
        <v>369</v>
      </c>
      <c r="F576" t="s">
        <v>424</v>
      </c>
      <c r="G576" s="177">
        <v>44281</v>
      </c>
      <c r="H576" t="s">
        <v>441</v>
      </c>
      <c r="I576" t="s">
        <v>18168</v>
      </c>
      <c r="J576" t="s">
        <v>2619</v>
      </c>
      <c r="K576" t="s">
        <v>353</v>
      </c>
      <c r="L576" t="s">
        <v>427</v>
      </c>
      <c r="M576" s="29" t="str">
        <f>IF(O576 &lt;&gt; "", VLOOKUP(O576,'CLASSIFICAÇÃO - ÁREA DE ATUAÇÃO'!$A:$C,2,0),"")</f>
        <v>D</v>
      </c>
      <c r="N576" s="29" t="str">
        <f>IF(O576 &lt;&gt; "",VLOOKUP(O576,'CLASSIFICAÇÃO - ÁREA DE ATUAÇÃO'!$A:$C,3,0), "")</f>
        <v>REDE DE URGÊNCIA</v>
      </c>
      <c r="O576" t="str">
        <f>'Lotações convertidas'!B578</f>
        <v>SERVIÇO DE ATENDIMENTO MÓVEL DE URGÊNCIA E TRANSPORTE EM SAÚDE</v>
      </c>
    </row>
    <row r="577" spans="1:15" x14ac:dyDescent="0.25">
      <c r="A577" t="s">
        <v>2620</v>
      </c>
      <c r="B577" t="s">
        <v>2621</v>
      </c>
      <c r="C577" t="s">
        <v>2622</v>
      </c>
      <c r="D577" t="s">
        <v>379</v>
      </c>
      <c r="F577" t="s">
        <v>18620</v>
      </c>
      <c r="G577" s="177">
        <v>44282</v>
      </c>
      <c r="H577" t="s">
        <v>457</v>
      </c>
      <c r="I577" t="s">
        <v>18171</v>
      </c>
      <c r="J577" t="s">
        <v>2623</v>
      </c>
      <c r="K577" t="s">
        <v>353</v>
      </c>
      <c r="L577" t="s">
        <v>372</v>
      </c>
      <c r="M577" s="29" t="str">
        <f>IF(O577 &lt;&gt; "", VLOOKUP(O577,'CLASSIFICAÇÃO - ÁREA DE ATUAÇÃO'!$A:$C,2,0),"")</f>
        <v>D</v>
      </c>
      <c r="N577" s="29" t="str">
        <f>IF(O577 &lt;&gt; "",VLOOKUP(O577,'CLASSIFICAÇÃO - ÁREA DE ATUAÇÃO'!$A:$C,3,0), "")</f>
        <v>REDE DE URGÊNCIA</v>
      </c>
      <c r="O577" t="str">
        <f>'Lotações convertidas'!B579</f>
        <v>UNIDADE DE PRONTO ATENDIMENTO VENDA NOVA</v>
      </c>
    </row>
    <row r="578" spans="1:15" x14ac:dyDescent="0.25">
      <c r="A578">
        <v>1285295</v>
      </c>
      <c r="B578" t="s">
        <v>2624</v>
      </c>
      <c r="C578" t="s">
        <v>2625</v>
      </c>
      <c r="D578" t="s">
        <v>379</v>
      </c>
      <c r="F578" t="s">
        <v>18615</v>
      </c>
      <c r="G578" s="177">
        <v>44280</v>
      </c>
      <c r="H578" t="s">
        <v>482</v>
      </c>
      <c r="I578" t="s">
        <v>18171</v>
      </c>
      <c r="J578" t="s">
        <v>2626</v>
      </c>
      <c r="K578" t="s">
        <v>353</v>
      </c>
      <c r="L578" t="s">
        <v>365</v>
      </c>
      <c r="M578" s="29" t="str">
        <f>IF(O578 &lt;&gt; "", VLOOKUP(O578,'CLASSIFICAÇÃO - ÁREA DE ATUAÇÃO'!$A:$C,2,0),"")</f>
        <v>D</v>
      </c>
      <c r="N578" s="29" t="str">
        <f>IF(O578 &lt;&gt; "",VLOOKUP(O578,'CLASSIFICAÇÃO - ÁREA DE ATUAÇÃO'!$A:$C,3,0), "")</f>
        <v>REDE DE URGÊNCIA</v>
      </c>
      <c r="O578" t="str">
        <f>'Lotações convertidas'!B580</f>
        <v>UNIDADE DE PRONTO ATENDIMENTO NORTE</v>
      </c>
    </row>
    <row r="579" spans="1:15" x14ac:dyDescent="0.25">
      <c r="A579">
        <v>1285325</v>
      </c>
      <c r="B579" t="s">
        <v>2627</v>
      </c>
      <c r="C579" t="s">
        <v>2628</v>
      </c>
      <c r="D579" t="s">
        <v>368</v>
      </c>
      <c r="E579" t="s">
        <v>369</v>
      </c>
      <c r="F579" t="s">
        <v>18611</v>
      </c>
      <c r="G579" s="177">
        <v>44280</v>
      </c>
      <c r="H579" t="s">
        <v>425</v>
      </c>
      <c r="I579" t="s">
        <v>18168</v>
      </c>
      <c r="J579" t="s">
        <v>2629</v>
      </c>
      <c r="K579" t="s">
        <v>353</v>
      </c>
      <c r="L579" t="s">
        <v>397</v>
      </c>
      <c r="M579" s="29" t="str">
        <f>IF(O579 &lt;&gt; "", VLOOKUP(O579,'CLASSIFICAÇÃO - ÁREA DE ATUAÇÃO'!$A:$C,2,0),"")</f>
        <v>C</v>
      </c>
      <c r="N579" s="29" t="str">
        <f>IF(O579 &lt;&gt; "",VLOOKUP(O579,'CLASSIFICAÇÃO - ÁREA DE ATUAÇÃO'!$A:$C,3,0), "")</f>
        <v>REDE DE URGÊNCIA</v>
      </c>
      <c r="O579" t="str">
        <f>'Lotações convertidas'!B581</f>
        <v>UNIDADE DE PRONTO ATENDIMENTO OESTE</v>
      </c>
    </row>
    <row r="580" spans="1:15" x14ac:dyDescent="0.25">
      <c r="A580">
        <v>1285333</v>
      </c>
      <c r="B580" t="s">
        <v>2630</v>
      </c>
      <c r="C580" t="s">
        <v>2631</v>
      </c>
      <c r="D580" t="s">
        <v>349</v>
      </c>
      <c r="E580" t="s">
        <v>350</v>
      </c>
      <c r="F580" t="s">
        <v>732</v>
      </c>
      <c r="G580" s="177">
        <v>44281</v>
      </c>
      <c r="H580" t="s">
        <v>746</v>
      </c>
      <c r="I580" t="s">
        <v>18169</v>
      </c>
      <c r="J580" t="s">
        <v>2632</v>
      </c>
      <c r="K580" t="s">
        <v>353</v>
      </c>
      <c r="L580" t="s">
        <v>406</v>
      </c>
      <c r="M580" s="29" t="str">
        <f>IF(O580 &lt;&gt; "", VLOOKUP(O580,'CLASSIFICAÇÃO - ÁREA DE ATUAÇÃO'!$A:$C,2,0),"")</f>
        <v>D</v>
      </c>
      <c r="N580" s="29" t="str">
        <f>IF(O580 &lt;&gt; "",VLOOKUP(O580,'CLASSIFICAÇÃO - ÁREA DE ATUAÇÃO'!$A:$C,3,0), "")</f>
        <v>ATENÇÃO PRIMÁRIA</v>
      </c>
      <c r="O580" t="str">
        <f>'Lotações convertidas'!B582</f>
        <v>CENTRO DE SAÚDE VILA CEMIG</v>
      </c>
    </row>
    <row r="581" spans="1:15" x14ac:dyDescent="0.25">
      <c r="A581">
        <v>1285511</v>
      </c>
      <c r="B581" t="s">
        <v>2633</v>
      </c>
      <c r="C581" t="s">
        <v>2634</v>
      </c>
      <c r="D581" t="s">
        <v>349</v>
      </c>
      <c r="E581" t="s">
        <v>445</v>
      </c>
      <c r="F581" t="s">
        <v>2635</v>
      </c>
      <c r="G581" s="177">
        <v>44285</v>
      </c>
      <c r="H581" t="s">
        <v>395</v>
      </c>
      <c r="I581" t="s">
        <v>18172</v>
      </c>
      <c r="J581" t="s">
        <v>2636</v>
      </c>
      <c r="K581" t="s">
        <v>353</v>
      </c>
      <c r="L581" t="s">
        <v>354</v>
      </c>
      <c r="M581" s="29" t="str">
        <f>IF(O581 &lt;&gt; "", VLOOKUP(O581,'CLASSIFICAÇÃO - ÁREA DE ATUAÇÃO'!$A:$C,2,0),"")</f>
        <v>A</v>
      </c>
      <c r="N581" s="29" t="str">
        <f>IF(O581 &lt;&gt; "",VLOOKUP(O581,'CLASSIFICAÇÃO - ÁREA DE ATUAÇÃO'!$A:$C,3,0), "")</f>
        <v>ATENÇÃO PRIMÁRIA</v>
      </c>
      <c r="O581" t="str">
        <f>'Lotações convertidas'!B583</f>
        <v>CENTRO DE SAÚDE BOM JESUS</v>
      </c>
    </row>
    <row r="582" spans="1:15" x14ac:dyDescent="0.25">
      <c r="A582" t="s">
        <v>2637</v>
      </c>
      <c r="B582" t="s">
        <v>2638</v>
      </c>
      <c r="C582" t="s">
        <v>2639</v>
      </c>
      <c r="D582" t="s">
        <v>349</v>
      </c>
      <c r="E582" t="s">
        <v>473</v>
      </c>
      <c r="F582" t="s">
        <v>732</v>
      </c>
      <c r="G582" s="177">
        <v>44281</v>
      </c>
      <c r="H582" t="s">
        <v>746</v>
      </c>
      <c r="I582" t="s">
        <v>18181</v>
      </c>
      <c r="J582" t="s">
        <v>2640</v>
      </c>
      <c r="K582" t="s">
        <v>353</v>
      </c>
      <c r="L582" t="s">
        <v>406</v>
      </c>
      <c r="M582" s="29" t="str">
        <f>IF(O582 &lt;&gt; "", VLOOKUP(O582,'CLASSIFICAÇÃO - ÁREA DE ATUAÇÃO'!$A:$C,2,0),"")</f>
        <v>D</v>
      </c>
      <c r="N582" s="29" t="str">
        <f>IF(O582 &lt;&gt; "",VLOOKUP(O582,'CLASSIFICAÇÃO - ÁREA DE ATUAÇÃO'!$A:$C,3,0), "")</f>
        <v>ATENÇÃO PRIMÁRIA</v>
      </c>
      <c r="O582" t="str">
        <f>'Lotações convertidas'!B584</f>
        <v>CENTRO DE SAÚDE VILA CEMIG</v>
      </c>
    </row>
    <row r="583" spans="1:15" x14ac:dyDescent="0.25">
      <c r="A583">
        <v>1285562</v>
      </c>
      <c r="B583" t="s">
        <v>2641</v>
      </c>
      <c r="C583" t="s">
        <v>2642</v>
      </c>
      <c r="D583" t="s">
        <v>368</v>
      </c>
      <c r="E583" t="s">
        <v>369</v>
      </c>
      <c r="F583" t="s">
        <v>18611</v>
      </c>
      <c r="G583" s="177">
        <v>44286</v>
      </c>
      <c r="H583" t="s">
        <v>441</v>
      </c>
      <c r="I583" t="s">
        <v>18168</v>
      </c>
      <c r="J583" t="s">
        <v>2643</v>
      </c>
      <c r="K583" t="s">
        <v>353</v>
      </c>
      <c r="L583" t="s">
        <v>397</v>
      </c>
      <c r="M583" s="29" t="str">
        <f>IF(O583 &lt;&gt; "", VLOOKUP(O583,'CLASSIFICAÇÃO - ÁREA DE ATUAÇÃO'!$A:$C,2,0),"")</f>
        <v>C</v>
      </c>
      <c r="N583" s="29" t="str">
        <f>IF(O583 &lt;&gt; "",VLOOKUP(O583,'CLASSIFICAÇÃO - ÁREA DE ATUAÇÃO'!$A:$C,3,0), "")</f>
        <v>REDE DE URGÊNCIA</v>
      </c>
      <c r="O583" t="str">
        <f>'Lotações convertidas'!B585</f>
        <v>UNIDADE DE PRONTO ATENDIMENTO OESTE</v>
      </c>
    </row>
    <row r="584" spans="1:15" x14ac:dyDescent="0.25">
      <c r="A584">
        <v>1285589</v>
      </c>
      <c r="B584" t="s">
        <v>2644</v>
      </c>
      <c r="C584" t="s">
        <v>2645</v>
      </c>
      <c r="D584" t="s">
        <v>379</v>
      </c>
      <c r="F584" t="s">
        <v>18616</v>
      </c>
      <c r="G584" s="177">
        <v>44291</v>
      </c>
      <c r="H584" t="s">
        <v>457</v>
      </c>
      <c r="I584" t="s">
        <v>18171</v>
      </c>
      <c r="J584" t="s">
        <v>2646</v>
      </c>
      <c r="K584" t="s">
        <v>353</v>
      </c>
      <c r="L584" t="s">
        <v>361</v>
      </c>
      <c r="M584" s="29" t="str">
        <f>IF(O584 &lt;&gt; "", VLOOKUP(O584,'CLASSIFICAÇÃO - ÁREA DE ATUAÇÃO'!$A:$C,2,0),"")</f>
        <v>C</v>
      </c>
      <c r="N584" s="29" t="str">
        <f>IF(O584 &lt;&gt; "",VLOOKUP(O584,'CLASSIFICAÇÃO - ÁREA DE ATUAÇÃO'!$A:$C,3,0), "")</f>
        <v>REDE DE URGÊNCIA</v>
      </c>
      <c r="O584" t="str">
        <f>'Lotações convertidas'!B586</f>
        <v>UNIDADE DE PRONTO ATENDIMENTO PAMPULHA</v>
      </c>
    </row>
    <row r="585" spans="1:15" x14ac:dyDescent="0.25">
      <c r="A585">
        <v>1285597</v>
      </c>
      <c r="B585" t="s">
        <v>2647</v>
      </c>
      <c r="C585" t="s">
        <v>2648</v>
      </c>
      <c r="D585" t="s">
        <v>520</v>
      </c>
      <c r="F585" t="s">
        <v>616</v>
      </c>
      <c r="G585" s="177">
        <v>44291</v>
      </c>
      <c r="H585" t="s">
        <v>434</v>
      </c>
      <c r="I585" t="s">
        <v>18175</v>
      </c>
      <c r="J585" t="s">
        <v>2649</v>
      </c>
      <c r="K585" t="s">
        <v>353</v>
      </c>
      <c r="L585" t="s">
        <v>382</v>
      </c>
      <c r="M585" s="29" t="str">
        <f>IF(O585 &lt;&gt; "", VLOOKUP(O585,'CLASSIFICAÇÃO - ÁREA DE ATUAÇÃO'!$A:$C,2,0),"")</f>
        <v>A</v>
      </c>
      <c r="N585" s="29" t="str">
        <f>IF(O585 &lt;&gt; "",VLOOKUP(O585,'CLASSIFICAÇÃO - ÁREA DE ATUAÇÃO'!$A:$C,3,0), "")</f>
        <v>ATENÇÃO PRIMÁRIA</v>
      </c>
      <c r="O585" t="str">
        <f>'Lotações convertidas'!B587</f>
        <v>CENTRO DE SAÚDE MARCO ANTÔNIO DE MENEZES</v>
      </c>
    </row>
    <row r="586" spans="1:15" x14ac:dyDescent="0.25">
      <c r="A586">
        <v>1285775</v>
      </c>
      <c r="B586" t="s">
        <v>2650</v>
      </c>
      <c r="C586" t="s">
        <v>2651</v>
      </c>
      <c r="D586" t="s">
        <v>429</v>
      </c>
      <c r="E586" t="s">
        <v>430</v>
      </c>
      <c r="F586" t="s">
        <v>767</v>
      </c>
      <c r="G586" s="177">
        <v>44284</v>
      </c>
      <c r="H586" t="s">
        <v>384</v>
      </c>
      <c r="I586" t="s">
        <v>18175</v>
      </c>
      <c r="J586" t="s">
        <v>2652</v>
      </c>
      <c r="K586" t="s">
        <v>353</v>
      </c>
      <c r="L586" t="s">
        <v>411</v>
      </c>
      <c r="M586" s="29" t="str">
        <f>IF(O586 &lt;&gt; "", VLOOKUP(O586,'CLASSIFICAÇÃO - ÁREA DE ATUAÇÃO'!$A:$C,2,0),"")</f>
        <v>A</v>
      </c>
      <c r="N586" s="29" t="str">
        <f>IF(O586 &lt;&gt; "",VLOOKUP(O586,'CLASSIFICAÇÃO - ÁREA DE ATUAÇÃO'!$A:$C,3,0), "")</f>
        <v>REDE COMPLEMENTAR</v>
      </c>
      <c r="O586" t="str">
        <f>'Lotações convertidas'!B588</f>
        <v>CENTRO DE ESPECIALIDADES ODONTOLOGICAS CENTRO-SUL</v>
      </c>
    </row>
    <row r="587" spans="1:15" x14ac:dyDescent="0.25">
      <c r="A587">
        <v>1285791</v>
      </c>
      <c r="B587" t="s">
        <v>2653</v>
      </c>
      <c r="C587" t="s">
        <v>2654</v>
      </c>
      <c r="D587" t="s">
        <v>368</v>
      </c>
      <c r="E587" t="s">
        <v>369</v>
      </c>
      <c r="F587" t="s">
        <v>18613</v>
      </c>
      <c r="G587" s="177">
        <v>44284</v>
      </c>
      <c r="H587" t="s">
        <v>441</v>
      </c>
      <c r="I587" t="s">
        <v>18168</v>
      </c>
      <c r="J587" t="s">
        <v>2655</v>
      </c>
      <c r="K587" t="s">
        <v>353</v>
      </c>
      <c r="L587" t="s">
        <v>382</v>
      </c>
      <c r="M587" s="29" t="str">
        <f>IF(O587 &lt;&gt; "", VLOOKUP(O587,'CLASSIFICAÇÃO - ÁREA DE ATUAÇÃO'!$A:$C,2,0),"")</f>
        <v>C</v>
      </c>
      <c r="N587" s="29" t="str">
        <f>IF(O587 &lt;&gt; "",VLOOKUP(O587,'CLASSIFICAÇÃO - ÁREA DE ATUAÇÃO'!$A:$C,3,0), "")</f>
        <v>REDE DE URGÊNCIA</v>
      </c>
      <c r="O587" t="str">
        <f>'Lotações convertidas'!B589</f>
        <v>UNIDADE DE PRONTO ATENDIMENTO LESTE</v>
      </c>
    </row>
    <row r="588" spans="1:15" x14ac:dyDescent="0.25">
      <c r="A588">
        <v>1285821</v>
      </c>
      <c r="B588" t="s">
        <v>2656</v>
      </c>
      <c r="C588" t="s">
        <v>2657</v>
      </c>
      <c r="D588" t="s">
        <v>362</v>
      </c>
      <c r="F588" t="s">
        <v>602</v>
      </c>
      <c r="G588" s="177">
        <v>44284</v>
      </c>
      <c r="H588" t="s">
        <v>364</v>
      </c>
      <c r="I588" t="s">
        <v>18168</v>
      </c>
      <c r="J588" t="s">
        <v>2658</v>
      </c>
      <c r="K588" t="s">
        <v>353</v>
      </c>
      <c r="L588" t="s">
        <v>372</v>
      </c>
      <c r="M588" s="29" t="str">
        <f>IF(O588 &lt;&gt; "", VLOOKUP(O588,'CLASSIFICAÇÃO - ÁREA DE ATUAÇÃO'!$A:$C,2,0),"")</f>
        <v>D</v>
      </c>
      <c r="N588" s="29" t="str">
        <f>IF(O588 &lt;&gt; "",VLOOKUP(O588,'CLASSIFICAÇÃO - ÁREA DE ATUAÇÃO'!$A:$C,3,0), "")</f>
        <v>ATENÇÃO PRIMÁRIA</v>
      </c>
      <c r="O588" t="str">
        <f>'Lotações convertidas'!B590</f>
        <v>CENTRO DE SAÚDE JARDIM COMERCIÁRIOS</v>
      </c>
    </row>
    <row r="589" spans="1:15" x14ac:dyDescent="0.25">
      <c r="A589">
        <v>1285848</v>
      </c>
      <c r="B589" t="s">
        <v>2659</v>
      </c>
      <c r="C589" t="s">
        <v>2660</v>
      </c>
      <c r="D589" t="s">
        <v>349</v>
      </c>
      <c r="E589" t="s">
        <v>528</v>
      </c>
      <c r="F589" t="s">
        <v>1559</v>
      </c>
      <c r="G589" s="177">
        <v>44284</v>
      </c>
      <c r="H589" t="s">
        <v>364</v>
      </c>
      <c r="I589" t="s">
        <v>18176</v>
      </c>
      <c r="J589" t="s">
        <v>2661</v>
      </c>
      <c r="K589" t="s">
        <v>353</v>
      </c>
      <c r="L589" t="s">
        <v>411</v>
      </c>
      <c r="M589" s="29" t="str">
        <f>IF(O589 &lt;&gt; "", VLOOKUP(O589,'CLASSIFICAÇÃO - ÁREA DE ATUAÇÃO'!$A:$C,2,0),"")</f>
        <v>C</v>
      </c>
      <c r="N589" s="29" t="str">
        <f>IF(O589 &lt;&gt; "",VLOOKUP(O589,'CLASSIFICAÇÃO - ÁREA DE ATUAÇÃO'!$A:$C,3,0), "")</f>
        <v>ATENÇÃO PRIMÁRIA</v>
      </c>
      <c r="O589" t="str">
        <f>'Lotações convertidas'!B591</f>
        <v>CENTRO DE SAÚDE NOSSA SENHORA APARECIDA</v>
      </c>
    </row>
    <row r="590" spans="1:15" x14ac:dyDescent="0.25">
      <c r="A590">
        <v>1285910</v>
      </c>
      <c r="B590" t="s">
        <v>2662</v>
      </c>
      <c r="C590" t="s">
        <v>2663</v>
      </c>
      <c r="D590" t="s">
        <v>379</v>
      </c>
      <c r="E590" t="s">
        <v>2664</v>
      </c>
      <c r="F590" t="s">
        <v>414</v>
      </c>
      <c r="G590" s="177">
        <v>44284</v>
      </c>
      <c r="H590" t="s">
        <v>2302</v>
      </c>
      <c r="I590" t="s">
        <v>18171</v>
      </c>
      <c r="J590" t="s">
        <v>2665</v>
      </c>
      <c r="K590" t="s">
        <v>353</v>
      </c>
      <c r="L590" t="s">
        <v>354</v>
      </c>
      <c r="M590" s="29" t="str">
        <f>IF(O590 &lt;&gt; "", VLOOKUP(O590,'CLASSIFICAÇÃO - ÁREA DE ATUAÇÃO'!$A:$C,2,0),"")</f>
        <v>A</v>
      </c>
      <c r="N590" s="29" t="str">
        <f>IF(O590 &lt;&gt; "",VLOOKUP(O590,'CLASSIFICAÇÃO - ÁREA DE ATUAÇÃO'!$A:$C,3,0), "")</f>
        <v>ATENÇÃO PRIMÁRIA</v>
      </c>
      <c r="O590" t="str">
        <f>'Lotações convertidas'!B592</f>
        <v>CENTRO DE SAÚDE CARLOS PRATES</v>
      </c>
    </row>
    <row r="591" spans="1:15" x14ac:dyDescent="0.25">
      <c r="A591">
        <v>1285996</v>
      </c>
      <c r="B591" t="s">
        <v>2666</v>
      </c>
      <c r="C591" t="s">
        <v>2667</v>
      </c>
      <c r="D591" t="s">
        <v>379</v>
      </c>
      <c r="F591" t="s">
        <v>424</v>
      </c>
      <c r="G591" s="177">
        <v>44286</v>
      </c>
      <c r="H591" t="s">
        <v>466</v>
      </c>
      <c r="I591" t="s">
        <v>18171</v>
      </c>
      <c r="J591" t="s">
        <v>2668</v>
      </c>
      <c r="K591" t="s">
        <v>353</v>
      </c>
      <c r="L591" t="s">
        <v>427</v>
      </c>
      <c r="M591" s="29" t="str">
        <f>IF(O591 &lt;&gt; "", VLOOKUP(O591,'CLASSIFICAÇÃO - ÁREA DE ATUAÇÃO'!$A:$C,2,0),"")</f>
        <v>D</v>
      </c>
      <c r="N591" s="29" t="str">
        <f>IF(O591 &lt;&gt; "",VLOOKUP(O591,'CLASSIFICAÇÃO - ÁREA DE ATUAÇÃO'!$A:$C,3,0), "")</f>
        <v>REDE DE URGÊNCIA</v>
      </c>
      <c r="O591" t="str">
        <f>'Lotações convertidas'!B593</f>
        <v>SERVIÇO DE ATENDIMENTO MÓVEL DE URGÊNCIA E TRANSPORTE EM SAÚDE</v>
      </c>
    </row>
    <row r="592" spans="1:15" x14ac:dyDescent="0.25">
      <c r="A592">
        <v>1286011</v>
      </c>
      <c r="B592" t="s">
        <v>2669</v>
      </c>
      <c r="C592" t="s">
        <v>2670</v>
      </c>
      <c r="D592" t="s">
        <v>379</v>
      </c>
      <c r="F592" t="s">
        <v>18611</v>
      </c>
      <c r="G592" s="177">
        <v>44289</v>
      </c>
      <c r="H592" t="s">
        <v>482</v>
      </c>
      <c r="I592" t="s">
        <v>18171</v>
      </c>
      <c r="J592" t="s">
        <v>2671</v>
      </c>
      <c r="K592" t="s">
        <v>353</v>
      </c>
      <c r="L592" t="s">
        <v>397</v>
      </c>
      <c r="M592" s="29" t="str">
        <f>IF(O592 &lt;&gt; "", VLOOKUP(O592,'CLASSIFICAÇÃO - ÁREA DE ATUAÇÃO'!$A:$C,2,0),"")</f>
        <v>C</v>
      </c>
      <c r="N592" s="29" t="str">
        <f>IF(O592 &lt;&gt; "",VLOOKUP(O592,'CLASSIFICAÇÃO - ÁREA DE ATUAÇÃO'!$A:$C,3,0), "")</f>
        <v>REDE DE URGÊNCIA</v>
      </c>
      <c r="O592" t="str">
        <f>'Lotações convertidas'!B594</f>
        <v>UNIDADE DE PRONTO ATENDIMENTO OESTE</v>
      </c>
    </row>
    <row r="593" spans="1:15" x14ac:dyDescent="0.25">
      <c r="A593">
        <v>1286089</v>
      </c>
      <c r="B593" t="s">
        <v>2672</v>
      </c>
      <c r="C593" t="s">
        <v>2673</v>
      </c>
      <c r="D593" t="s">
        <v>429</v>
      </c>
      <c r="E593" t="s">
        <v>451</v>
      </c>
      <c r="F593" t="s">
        <v>18612</v>
      </c>
      <c r="G593" s="177">
        <v>44285</v>
      </c>
      <c r="H593" t="s">
        <v>417</v>
      </c>
      <c r="I593" t="s">
        <v>18168</v>
      </c>
      <c r="J593" t="s">
        <v>2674</v>
      </c>
      <c r="K593" t="s">
        <v>353</v>
      </c>
      <c r="L593" t="s">
        <v>354</v>
      </c>
      <c r="M593" s="29" t="str">
        <f>IF(O593 &lt;&gt; "", VLOOKUP(O593,'CLASSIFICAÇÃO - ÁREA DE ATUAÇÃO'!$A:$C,2,0),"")</f>
        <v>A</v>
      </c>
      <c r="N593" s="29" t="str">
        <f>IF(O593 &lt;&gt; "",VLOOKUP(O593,'CLASSIFICAÇÃO - ÁREA DE ATUAÇÃO'!$A:$C,3,0), "")</f>
        <v>REDE COMPLEMENTAR</v>
      </c>
      <c r="O593" t="str">
        <f>'Lotações convertidas'!B595</f>
        <v>CENTRAL DE ESTERILIZACAO NOROESTE</v>
      </c>
    </row>
    <row r="594" spans="1:15" x14ac:dyDescent="0.25">
      <c r="A594">
        <v>1286100</v>
      </c>
      <c r="B594" t="s">
        <v>2675</v>
      </c>
      <c r="C594" t="s">
        <v>2676</v>
      </c>
      <c r="D594" t="s">
        <v>368</v>
      </c>
      <c r="E594" t="s">
        <v>369</v>
      </c>
      <c r="F594" t="s">
        <v>626</v>
      </c>
      <c r="G594" s="177">
        <v>44285</v>
      </c>
      <c r="H594" t="s">
        <v>364</v>
      </c>
      <c r="I594" t="s">
        <v>18168</v>
      </c>
      <c r="J594" t="s">
        <v>2677</v>
      </c>
      <c r="K594" t="s">
        <v>353</v>
      </c>
      <c r="L594" t="s">
        <v>365</v>
      </c>
      <c r="M594" s="29" t="str">
        <f>IF(O594 &lt;&gt; "", VLOOKUP(O594,'CLASSIFICAÇÃO - ÁREA DE ATUAÇÃO'!$A:$C,2,0),"")</f>
        <v>C</v>
      </c>
      <c r="N594" s="29" t="str">
        <f>IF(O594 &lt;&gt; "",VLOOKUP(O594,'CLASSIFICAÇÃO - ÁREA DE ATUAÇÃO'!$A:$C,3,0), "")</f>
        <v>ATENÇÃO PRIMÁRIA</v>
      </c>
      <c r="O594" t="str">
        <f>'Lotações convertidas'!B596</f>
        <v>CENTRO DE SAÚDE JARDIM GUANABARA</v>
      </c>
    </row>
    <row r="595" spans="1:15" x14ac:dyDescent="0.25">
      <c r="A595">
        <v>1286119</v>
      </c>
      <c r="B595" t="s">
        <v>2678</v>
      </c>
      <c r="C595" t="s">
        <v>2679</v>
      </c>
      <c r="D595" t="s">
        <v>368</v>
      </c>
      <c r="E595" t="s">
        <v>369</v>
      </c>
      <c r="F595" t="s">
        <v>424</v>
      </c>
      <c r="G595" s="177">
        <v>44285</v>
      </c>
      <c r="H595" t="s">
        <v>441</v>
      </c>
      <c r="I595" t="s">
        <v>18168</v>
      </c>
      <c r="J595" t="s">
        <v>2680</v>
      </c>
      <c r="K595" t="s">
        <v>353</v>
      </c>
      <c r="L595" t="s">
        <v>427</v>
      </c>
      <c r="M595" s="29" t="str">
        <f>IF(O595 &lt;&gt; "", VLOOKUP(O595,'CLASSIFICAÇÃO - ÁREA DE ATUAÇÃO'!$A:$C,2,0),"")</f>
        <v>D</v>
      </c>
      <c r="N595" s="29" t="str">
        <f>IF(O595 &lt;&gt; "",VLOOKUP(O595,'CLASSIFICAÇÃO - ÁREA DE ATUAÇÃO'!$A:$C,3,0), "")</f>
        <v>REDE DE URGÊNCIA</v>
      </c>
      <c r="O595" t="str">
        <f>'Lotações convertidas'!B597</f>
        <v>SERVIÇO DE ATENDIMENTO MÓVEL DE URGÊNCIA E TRANSPORTE EM SAÚDE</v>
      </c>
    </row>
    <row r="596" spans="1:15" x14ac:dyDescent="0.25">
      <c r="A596">
        <v>1286127</v>
      </c>
      <c r="B596" t="s">
        <v>2681</v>
      </c>
      <c r="C596" t="s">
        <v>2682</v>
      </c>
      <c r="D596" t="s">
        <v>368</v>
      </c>
      <c r="E596" t="s">
        <v>369</v>
      </c>
      <c r="F596" t="s">
        <v>733</v>
      </c>
      <c r="G596" s="177">
        <v>44285</v>
      </c>
      <c r="H596" t="s">
        <v>384</v>
      </c>
      <c r="I596" t="s">
        <v>18168</v>
      </c>
      <c r="J596" t="s">
        <v>2683</v>
      </c>
      <c r="K596" t="s">
        <v>353</v>
      </c>
      <c r="L596" t="s">
        <v>374</v>
      </c>
      <c r="M596" s="29" t="str">
        <f>IF(O596 &lt;&gt; "", VLOOKUP(O596,'CLASSIFICAÇÃO - ÁREA DE ATUAÇÃO'!$A:$C,2,0),"")</f>
        <v>A</v>
      </c>
      <c r="N596" s="29" t="str">
        <f>IF(O596 &lt;&gt; "",VLOOKUP(O596,'CLASSIFICAÇÃO - ÁREA DE ATUAÇÃO'!$A:$C,3,0), "")</f>
        <v>ATENÇÃO PRIMÁRIA</v>
      </c>
      <c r="O596" t="str">
        <f>'Lotações convertidas'!B598</f>
        <v>CENTRO DE SAÚDE CACHOEIRINHA</v>
      </c>
    </row>
    <row r="597" spans="1:15" x14ac:dyDescent="0.25">
      <c r="A597">
        <v>1286135</v>
      </c>
      <c r="B597" t="s">
        <v>2684</v>
      </c>
      <c r="C597" t="s">
        <v>2685</v>
      </c>
      <c r="D597" t="s">
        <v>362</v>
      </c>
      <c r="F597" t="s">
        <v>18649</v>
      </c>
      <c r="G597" s="177">
        <v>44285</v>
      </c>
      <c r="H597" t="s">
        <v>2510</v>
      </c>
      <c r="I597" t="s">
        <v>18168</v>
      </c>
      <c r="J597" t="s">
        <v>2686</v>
      </c>
      <c r="K597" t="s">
        <v>353</v>
      </c>
      <c r="L597" t="s">
        <v>382</v>
      </c>
      <c r="M597" s="29" t="str">
        <f>IF(O597 &lt;&gt; "", VLOOKUP(O597,'CLASSIFICAÇÃO - ÁREA DE ATUAÇÃO'!$A:$C,2,0),"")</f>
        <v>A</v>
      </c>
      <c r="N597" s="29" t="str">
        <f>IF(O597 &lt;&gt; "",VLOOKUP(O597,'CLASSIFICAÇÃO - ÁREA DE ATUAÇÃO'!$A:$C,3,0), "")</f>
        <v>REDE DE URGÊNCIA</v>
      </c>
      <c r="O597" t="str">
        <f>'Lotações convertidas'!B599</f>
        <v>CENTRO DE REFERENCIA EM SAUDE MENTAL LESTE</v>
      </c>
    </row>
    <row r="598" spans="1:15" x14ac:dyDescent="0.25">
      <c r="A598">
        <v>1286151</v>
      </c>
      <c r="B598" t="s">
        <v>2687</v>
      </c>
      <c r="C598" t="s">
        <v>2688</v>
      </c>
      <c r="D598" t="s">
        <v>349</v>
      </c>
      <c r="E598" t="s">
        <v>357</v>
      </c>
      <c r="F598" t="s">
        <v>274</v>
      </c>
      <c r="G598" s="177">
        <v>44285</v>
      </c>
      <c r="H598" t="s">
        <v>384</v>
      </c>
      <c r="I598" t="s">
        <v>18167</v>
      </c>
      <c r="J598" t="s">
        <v>2689</v>
      </c>
      <c r="K598" t="s">
        <v>353</v>
      </c>
      <c r="L598" t="s">
        <v>406</v>
      </c>
      <c r="M598" s="29" t="str">
        <f>IF(O598 &lt;&gt; "", VLOOKUP(O598,'CLASSIFICAÇÃO - ÁREA DE ATUAÇÃO'!$A:$C,2,0),"")</f>
        <v>D</v>
      </c>
      <c r="N598" s="29" t="str">
        <f>IF(O598 &lt;&gt; "",VLOOKUP(O598,'CLASSIFICAÇÃO - ÁREA DE ATUAÇÃO'!$A:$C,3,0), "")</f>
        <v>ATENÇÃO PRIMÁRIA</v>
      </c>
      <c r="O598" t="str">
        <f>'Lotações convertidas'!B600</f>
        <v>CENTRO DE SAÚDE ITAIPU - JATOBÁ</v>
      </c>
    </row>
    <row r="599" spans="1:15" x14ac:dyDescent="0.25">
      <c r="A599">
        <v>1286186</v>
      </c>
      <c r="B599" t="s">
        <v>2691</v>
      </c>
      <c r="C599" t="s">
        <v>2692</v>
      </c>
      <c r="D599" t="s">
        <v>349</v>
      </c>
      <c r="E599" t="s">
        <v>2690</v>
      </c>
      <c r="F599" t="s">
        <v>442</v>
      </c>
      <c r="G599" s="177">
        <v>44285</v>
      </c>
      <c r="H599" t="s">
        <v>395</v>
      </c>
      <c r="I599" t="s">
        <v>18184</v>
      </c>
      <c r="J599" t="s">
        <v>2693</v>
      </c>
      <c r="K599" t="s">
        <v>353</v>
      </c>
      <c r="L599" t="s">
        <v>406</v>
      </c>
      <c r="M599" s="29" t="str">
        <f>IF(O599 &lt;&gt; "", VLOOKUP(O599,'CLASSIFICAÇÃO - ÁREA DE ATUAÇÃO'!$A:$C,2,0),"")</f>
        <v>C</v>
      </c>
      <c r="N599" s="29" t="str">
        <f>IF(O599 &lt;&gt; "",VLOOKUP(O599,'CLASSIFICAÇÃO - ÁREA DE ATUAÇÃO'!$A:$C,3,0), "")</f>
        <v>ATENÇÃO PRIMÁRIA</v>
      </c>
      <c r="O599" t="str">
        <f>'Lotações convertidas'!B601</f>
        <v>CENTRO DE SAÚDE VALE DO JATOBÁ</v>
      </c>
    </row>
    <row r="600" spans="1:15" x14ac:dyDescent="0.25">
      <c r="A600">
        <v>1286208</v>
      </c>
      <c r="B600" t="s">
        <v>2694</v>
      </c>
      <c r="C600" t="s">
        <v>2695</v>
      </c>
      <c r="D600" t="s">
        <v>349</v>
      </c>
      <c r="E600" t="s">
        <v>350</v>
      </c>
      <c r="F600" t="s">
        <v>363</v>
      </c>
      <c r="G600" s="177">
        <v>44285</v>
      </c>
      <c r="H600" t="s">
        <v>395</v>
      </c>
      <c r="I600" t="s">
        <v>18169</v>
      </c>
      <c r="J600" t="s">
        <v>2696</v>
      </c>
      <c r="K600" t="s">
        <v>353</v>
      </c>
      <c r="L600" t="s">
        <v>365</v>
      </c>
      <c r="M600" s="29" t="str">
        <f>IF(O600 &lt;&gt; "", VLOOKUP(O600,'CLASSIFICAÇÃO - ÁREA DE ATUAÇÃO'!$A:$C,2,0),"")</f>
        <v>D</v>
      </c>
      <c r="N600" s="29" t="str">
        <f>IF(O600 &lt;&gt; "",VLOOKUP(O600,'CLASSIFICAÇÃO - ÁREA DE ATUAÇÃO'!$A:$C,3,0), "")</f>
        <v>ATENÇÃO PRIMÁRIA</v>
      </c>
      <c r="O600" t="str">
        <f>'Lotações convertidas'!B602</f>
        <v>CENTRO DE SAÚDE ZILAH SPÓSITO</v>
      </c>
    </row>
    <row r="601" spans="1:15" x14ac:dyDescent="0.25">
      <c r="A601">
        <v>1286224</v>
      </c>
      <c r="B601" t="s">
        <v>2697</v>
      </c>
      <c r="C601" t="s">
        <v>2698</v>
      </c>
      <c r="D601" t="s">
        <v>368</v>
      </c>
      <c r="E601" t="s">
        <v>369</v>
      </c>
      <c r="F601" t="s">
        <v>596</v>
      </c>
      <c r="G601" s="177">
        <v>44286</v>
      </c>
      <c r="H601" t="s">
        <v>384</v>
      </c>
      <c r="I601" t="s">
        <v>18168</v>
      </c>
      <c r="J601" t="s">
        <v>2699</v>
      </c>
      <c r="K601" t="s">
        <v>353</v>
      </c>
      <c r="L601" t="s">
        <v>411</v>
      </c>
      <c r="M601" s="29" t="str">
        <f>IF(O601 &lt;&gt; "", VLOOKUP(O601,'CLASSIFICAÇÃO - ÁREA DE ATUAÇÃO'!$A:$C,2,0),"")</f>
        <v>B</v>
      </c>
      <c r="N601" s="29" t="str">
        <f>IF(O601 &lt;&gt; "",VLOOKUP(O601,'CLASSIFICAÇÃO - ÁREA DE ATUAÇÃO'!$A:$C,3,0), "")</f>
        <v>ATENÇÃO PRIMÁRIA</v>
      </c>
      <c r="O601" t="str">
        <f>'Lotações convertidas'!B603</f>
        <v>CENTRO DE SAÚDE CONJUNTO SANTA MARIA</v>
      </c>
    </row>
    <row r="602" spans="1:15" x14ac:dyDescent="0.25">
      <c r="A602">
        <v>1286232</v>
      </c>
      <c r="B602" t="s">
        <v>2700</v>
      </c>
      <c r="C602" t="s">
        <v>2701</v>
      </c>
      <c r="D602" t="s">
        <v>368</v>
      </c>
      <c r="E602" t="s">
        <v>369</v>
      </c>
      <c r="F602" t="s">
        <v>1356</v>
      </c>
      <c r="G602" s="177">
        <v>44286</v>
      </c>
      <c r="H602" t="s">
        <v>417</v>
      </c>
      <c r="I602" t="s">
        <v>18168</v>
      </c>
      <c r="J602" t="s">
        <v>2702</v>
      </c>
      <c r="K602" t="s">
        <v>353</v>
      </c>
      <c r="L602" t="s">
        <v>411</v>
      </c>
      <c r="M602" s="29" t="str">
        <f>IF(O602 &lt;&gt; "", VLOOKUP(O602,'CLASSIFICAÇÃO - ÁREA DE ATUAÇÃO'!$A:$C,2,0),"")</f>
        <v>C</v>
      </c>
      <c r="N602" s="29" t="str">
        <f>IF(O602 &lt;&gt; "",VLOOKUP(O602,'CLASSIFICAÇÃO - ÁREA DE ATUAÇÃO'!$A:$C,3,0), "")</f>
        <v>ATENÇÃO PRIMÁRIA</v>
      </c>
      <c r="O602" t="str">
        <f>'Lotações convertidas'!B604</f>
        <v>CENTRO DE SAÚDE PADRE TARCÍSIO</v>
      </c>
    </row>
    <row r="603" spans="1:15" x14ac:dyDescent="0.25">
      <c r="A603">
        <v>1286267</v>
      </c>
      <c r="B603" t="s">
        <v>2703</v>
      </c>
      <c r="C603" t="s">
        <v>2704</v>
      </c>
      <c r="D603" t="s">
        <v>362</v>
      </c>
      <c r="E603" t="s">
        <v>362</v>
      </c>
      <c r="F603" t="s">
        <v>967</v>
      </c>
      <c r="G603" s="177">
        <v>44286</v>
      </c>
      <c r="H603" t="s">
        <v>395</v>
      </c>
      <c r="I603" t="s">
        <v>18168</v>
      </c>
      <c r="J603" t="s">
        <v>2705</v>
      </c>
      <c r="K603" t="s">
        <v>353</v>
      </c>
      <c r="L603" t="s">
        <v>382</v>
      </c>
      <c r="M603" s="29" t="str">
        <f>IF(O603 &lt;&gt; "", VLOOKUP(O603,'CLASSIFICAÇÃO - ÁREA DE ATUAÇÃO'!$A:$C,2,0),"")</f>
        <v>B</v>
      </c>
      <c r="N603" s="29" t="str">
        <f>IF(O603 &lt;&gt; "",VLOOKUP(O603,'CLASSIFICAÇÃO - ÁREA DE ATUAÇÃO'!$A:$C,3,0), "")</f>
        <v>ATENÇÃO PRIMÁRIA</v>
      </c>
      <c r="O603" t="str">
        <f>'Lotações convertidas'!B605</f>
        <v>CENTRO DE SAÚDE HORTO</v>
      </c>
    </row>
    <row r="604" spans="1:15" x14ac:dyDescent="0.25">
      <c r="A604">
        <v>1286275</v>
      </c>
      <c r="B604" t="s">
        <v>2706</v>
      </c>
      <c r="C604" t="s">
        <v>2707</v>
      </c>
      <c r="D604" t="s">
        <v>429</v>
      </c>
      <c r="E604" t="s">
        <v>430</v>
      </c>
      <c r="F604" t="s">
        <v>607</v>
      </c>
      <c r="G604" s="177">
        <v>44287</v>
      </c>
      <c r="H604" t="s">
        <v>364</v>
      </c>
      <c r="I604" t="s">
        <v>18175</v>
      </c>
      <c r="J604" t="s">
        <v>2708</v>
      </c>
      <c r="K604" t="s">
        <v>353</v>
      </c>
      <c r="L604" t="s">
        <v>365</v>
      </c>
      <c r="M604" s="29" t="str">
        <f>IF(O604 &lt;&gt; "", VLOOKUP(O604,'CLASSIFICAÇÃO - ÁREA DE ATUAÇÃO'!$A:$C,2,0),"")</f>
        <v>D</v>
      </c>
      <c r="N604" s="29" t="str">
        <f>IF(O604 &lt;&gt; "",VLOOKUP(O604,'CLASSIFICAÇÃO - ÁREA DE ATUAÇÃO'!$A:$C,3,0), "")</f>
        <v>ATENÇÃO PRIMÁRIA</v>
      </c>
      <c r="O604" t="str">
        <f>'Lotações convertidas'!B606</f>
        <v>CENTRO DE SAÚDE SÃO TOMÁS</v>
      </c>
    </row>
    <row r="605" spans="1:15" x14ac:dyDescent="0.25">
      <c r="A605">
        <v>1286283</v>
      </c>
      <c r="B605" t="s">
        <v>2709</v>
      </c>
      <c r="C605" t="s">
        <v>2710</v>
      </c>
      <c r="D605" t="s">
        <v>368</v>
      </c>
      <c r="E605" t="s">
        <v>524</v>
      </c>
      <c r="F605" t="s">
        <v>18611</v>
      </c>
      <c r="G605" s="177">
        <v>44288</v>
      </c>
      <c r="H605" t="s">
        <v>425</v>
      </c>
      <c r="I605" t="s">
        <v>18179</v>
      </c>
      <c r="J605" t="s">
        <v>2711</v>
      </c>
      <c r="K605" t="s">
        <v>353</v>
      </c>
      <c r="L605" t="s">
        <v>397</v>
      </c>
      <c r="M605" s="29" t="str">
        <f>IF(O605 &lt;&gt; "", VLOOKUP(O605,'CLASSIFICAÇÃO - ÁREA DE ATUAÇÃO'!$A:$C,2,0),"")</f>
        <v>C</v>
      </c>
      <c r="N605" s="29" t="str">
        <f>IF(O605 &lt;&gt; "",VLOOKUP(O605,'CLASSIFICAÇÃO - ÁREA DE ATUAÇÃO'!$A:$C,3,0), "")</f>
        <v>REDE DE URGÊNCIA</v>
      </c>
      <c r="O605" t="str">
        <f>'Lotações convertidas'!B607</f>
        <v>UNIDADE DE PRONTO ATENDIMENTO OESTE</v>
      </c>
    </row>
    <row r="606" spans="1:15" x14ac:dyDescent="0.25">
      <c r="A606">
        <v>1286305</v>
      </c>
      <c r="B606" t="s">
        <v>2712</v>
      </c>
      <c r="C606" t="s">
        <v>2713</v>
      </c>
      <c r="D606" t="s">
        <v>349</v>
      </c>
      <c r="E606" t="s">
        <v>674</v>
      </c>
      <c r="F606" t="s">
        <v>1686</v>
      </c>
      <c r="G606" s="177">
        <v>44285</v>
      </c>
      <c r="H606" t="s">
        <v>364</v>
      </c>
      <c r="I606" t="s">
        <v>18178</v>
      </c>
      <c r="J606" t="s">
        <v>2714</v>
      </c>
      <c r="K606" t="s">
        <v>353</v>
      </c>
      <c r="L606" t="s">
        <v>361</v>
      </c>
      <c r="M606" s="29" t="str">
        <f>IF(O606 &lt;&gt; "", VLOOKUP(O606,'CLASSIFICAÇÃO - ÁREA DE ATUAÇÃO'!$A:$C,2,0),"")</f>
        <v>B</v>
      </c>
      <c r="N606" s="29" t="str">
        <f>IF(O606 &lt;&gt; "",VLOOKUP(O606,'CLASSIFICAÇÃO - ÁREA DE ATUAÇÃO'!$A:$C,3,0), "")</f>
        <v>ATENÇÃO PRIMÁRIA</v>
      </c>
      <c r="O606" t="str">
        <f>'Lotações convertidas'!B608</f>
        <v>CENTRO DE SAÚDE ITAMARATI</v>
      </c>
    </row>
    <row r="607" spans="1:15" x14ac:dyDescent="0.25">
      <c r="A607">
        <v>1286437</v>
      </c>
      <c r="B607" t="s">
        <v>2715</v>
      </c>
      <c r="C607" t="s">
        <v>2716</v>
      </c>
      <c r="D607" t="s">
        <v>379</v>
      </c>
      <c r="F607" t="s">
        <v>1373</v>
      </c>
      <c r="G607" s="177">
        <v>44286</v>
      </c>
      <c r="H607" t="s">
        <v>352</v>
      </c>
      <c r="I607" t="s">
        <v>18171</v>
      </c>
      <c r="J607" t="s">
        <v>2717</v>
      </c>
      <c r="K607" t="s">
        <v>353</v>
      </c>
      <c r="L607" t="s">
        <v>397</v>
      </c>
      <c r="M607" s="29" t="str">
        <f>IF(O607 &lt;&gt; "", VLOOKUP(O607,'CLASSIFICAÇÃO - ÁREA DE ATUAÇÃO'!$A:$C,2,0),"")</f>
        <v>B</v>
      </c>
      <c r="N607" s="29" t="str">
        <f>IF(O607 &lt;&gt; "",VLOOKUP(O607,'CLASSIFICAÇÃO - ÁREA DE ATUAÇÃO'!$A:$C,3,0), "")</f>
        <v>ATENÇÃO PRIMÁRIA</v>
      </c>
      <c r="O607" t="str">
        <f>'Lotações convertidas'!B609</f>
        <v>CENTRO DE SAÚDE HAVAÍ</v>
      </c>
    </row>
    <row r="608" spans="1:15" x14ac:dyDescent="0.25">
      <c r="A608" t="s">
        <v>2718</v>
      </c>
      <c r="B608" t="s">
        <v>2719</v>
      </c>
      <c r="C608" t="s">
        <v>2720</v>
      </c>
      <c r="D608" t="s">
        <v>368</v>
      </c>
      <c r="E608" t="s">
        <v>369</v>
      </c>
      <c r="F608" t="s">
        <v>1581</v>
      </c>
      <c r="G608" s="177">
        <v>44285</v>
      </c>
      <c r="H608" t="s">
        <v>417</v>
      </c>
      <c r="I608" t="s">
        <v>18168</v>
      </c>
      <c r="J608" t="s">
        <v>2721</v>
      </c>
      <c r="K608" t="s">
        <v>353</v>
      </c>
      <c r="L608" t="s">
        <v>382</v>
      </c>
      <c r="M608" s="29" t="str">
        <f>IF(O608 &lt;&gt; "", VLOOKUP(O608,'CLASSIFICAÇÃO - ÁREA DE ATUAÇÃO'!$A:$C,2,0),"")</f>
        <v>B</v>
      </c>
      <c r="N608" s="29" t="str">
        <f>IF(O608 &lt;&gt; "",VLOOKUP(O608,'CLASSIFICAÇÃO - ÁREA DE ATUAÇÃO'!$A:$C,3,0), "")</f>
        <v>ATENÇÃO PRIMÁRIA</v>
      </c>
      <c r="O608" t="str">
        <f>'Lotações convertidas'!B610</f>
        <v>CENTRO DE SAÚDE SÃO JOSÉ OPERÁRIO</v>
      </c>
    </row>
    <row r="609" spans="1:15" x14ac:dyDescent="0.25">
      <c r="A609" t="s">
        <v>2722</v>
      </c>
      <c r="B609" t="s">
        <v>2723</v>
      </c>
      <c r="C609" t="s">
        <v>2724</v>
      </c>
      <c r="D609" t="s">
        <v>362</v>
      </c>
      <c r="E609" t="s">
        <v>362</v>
      </c>
      <c r="F609" t="s">
        <v>18613</v>
      </c>
      <c r="G609" s="177">
        <v>44288</v>
      </c>
      <c r="H609" t="s">
        <v>466</v>
      </c>
      <c r="I609" t="s">
        <v>18168</v>
      </c>
      <c r="J609" t="s">
        <v>2725</v>
      </c>
      <c r="K609" t="s">
        <v>353</v>
      </c>
      <c r="L609" t="s">
        <v>382</v>
      </c>
      <c r="M609" s="29" t="str">
        <f>IF(O609 &lt;&gt; "", VLOOKUP(O609,'CLASSIFICAÇÃO - ÁREA DE ATUAÇÃO'!$A:$C,2,0),"")</f>
        <v>C</v>
      </c>
      <c r="N609" s="29" t="str">
        <f>IF(O609 &lt;&gt; "",VLOOKUP(O609,'CLASSIFICAÇÃO - ÁREA DE ATUAÇÃO'!$A:$C,3,0), "")</f>
        <v>REDE DE URGÊNCIA</v>
      </c>
      <c r="O609" t="str">
        <f>'Lotações convertidas'!B611</f>
        <v>UNIDADE DE PRONTO ATENDIMENTO LESTE</v>
      </c>
    </row>
    <row r="610" spans="1:15" x14ac:dyDescent="0.25">
      <c r="A610">
        <v>1286925</v>
      </c>
      <c r="B610" t="s">
        <v>2726</v>
      </c>
      <c r="C610" t="s">
        <v>2727</v>
      </c>
      <c r="D610" t="s">
        <v>368</v>
      </c>
      <c r="E610" t="s">
        <v>369</v>
      </c>
      <c r="F610" t="s">
        <v>1249</v>
      </c>
      <c r="G610" s="177">
        <v>44287</v>
      </c>
      <c r="H610" t="s">
        <v>364</v>
      </c>
      <c r="I610" t="s">
        <v>18168</v>
      </c>
      <c r="J610" t="s">
        <v>2728</v>
      </c>
      <c r="K610" t="s">
        <v>353</v>
      </c>
      <c r="L610" t="s">
        <v>361</v>
      </c>
      <c r="M610" s="29" t="str">
        <f>IF(O610 &lt;&gt; "", VLOOKUP(O610,'CLASSIFICAÇÃO - ÁREA DE ATUAÇÃO'!$A:$C,2,0),"")</f>
        <v>C</v>
      </c>
      <c r="N610" s="29" t="str">
        <f>IF(O610 &lt;&gt; "",VLOOKUP(O610,'CLASSIFICAÇÃO - ÁREA DE ATUAÇÃO'!$A:$C,3,0), "")</f>
        <v>ATENÇÃO PRIMÁRIA</v>
      </c>
      <c r="O610" t="str">
        <f>'Lotações convertidas'!B612</f>
        <v>CENTRO DE SAÚDE OURO PRETO</v>
      </c>
    </row>
    <row r="611" spans="1:15" x14ac:dyDescent="0.25">
      <c r="A611">
        <v>1286976</v>
      </c>
      <c r="B611" t="s">
        <v>2729</v>
      </c>
      <c r="C611" t="s">
        <v>2730</v>
      </c>
      <c r="D611" t="s">
        <v>379</v>
      </c>
      <c r="F611" t="s">
        <v>856</v>
      </c>
      <c r="G611" s="177">
        <v>44287</v>
      </c>
      <c r="H611" t="s">
        <v>434</v>
      </c>
      <c r="I611" t="s">
        <v>18171</v>
      </c>
      <c r="J611" t="s">
        <v>2731</v>
      </c>
      <c r="K611" t="s">
        <v>353</v>
      </c>
      <c r="L611" t="s">
        <v>374</v>
      </c>
      <c r="M611" s="29" t="str">
        <f>IF(O611 &lt;&gt; "", VLOOKUP(O611,'CLASSIFICAÇÃO - ÁREA DE ATUAÇÃO'!$A:$C,2,0),"")</f>
        <v>B</v>
      </c>
      <c r="N611" s="29" t="str">
        <f>IF(O611 &lt;&gt; "",VLOOKUP(O611,'CLASSIFICAÇÃO - ÁREA DE ATUAÇÃO'!$A:$C,3,0), "")</f>
        <v>ATENÇÃO PRIMÁRIA</v>
      </c>
      <c r="O611" t="str">
        <f>'Lotações convertidas'!B613</f>
        <v>CENTRO DE SAÚDE PADRE FERNANDO DE MELO</v>
      </c>
    </row>
    <row r="612" spans="1:15" x14ac:dyDescent="0.25">
      <c r="A612">
        <v>1287042</v>
      </c>
      <c r="B612" t="s">
        <v>2732</v>
      </c>
      <c r="C612" t="s">
        <v>2733</v>
      </c>
      <c r="D612" t="s">
        <v>368</v>
      </c>
      <c r="E612" t="s">
        <v>369</v>
      </c>
      <c r="F612" t="s">
        <v>1422</v>
      </c>
      <c r="G612" s="177">
        <v>44291</v>
      </c>
      <c r="H612" t="s">
        <v>384</v>
      </c>
      <c r="I612" t="s">
        <v>18168</v>
      </c>
      <c r="J612" t="s">
        <v>2734</v>
      </c>
      <c r="K612" t="s">
        <v>353</v>
      </c>
      <c r="L612" t="s">
        <v>382</v>
      </c>
      <c r="M612" s="29" t="str">
        <f>IF(O612 &lt;&gt; "", VLOOKUP(O612,'CLASSIFICAÇÃO - ÁREA DE ATUAÇÃO'!$A:$C,2,0),"")</f>
        <v>D</v>
      </c>
      <c r="N612" s="29" t="str">
        <f>IF(O612 &lt;&gt; "",VLOOKUP(O612,'CLASSIFICAÇÃO - ÁREA DE ATUAÇÃO'!$A:$C,3,0), "")</f>
        <v>ATENÇÃO PRIMÁRIA</v>
      </c>
      <c r="O612" t="str">
        <f>'Lotações convertidas'!B614</f>
        <v>CENTRO DE SAÚDE NOVO HORIZONTE</v>
      </c>
    </row>
    <row r="613" spans="1:15" x14ac:dyDescent="0.25">
      <c r="A613">
        <v>1287077</v>
      </c>
      <c r="B613" t="s">
        <v>2735</v>
      </c>
      <c r="C613" t="s">
        <v>2736</v>
      </c>
      <c r="D613" t="s">
        <v>379</v>
      </c>
      <c r="F613" t="s">
        <v>18613</v>
      </c>
      <c r="G613" s="177">
        <v>44286</v>
      </c>
      <c r="H613" t="s">
        <v>457</v>
      </c>
      <c r="I613" t="s">
        <v>18171</v>
      </c>
      <c r="J613" t="s">
        <v>2737</v>
      </c>
      <c r="K613" t="s">
        <v>353</v>
      </c>
      <c r="L613" t="s">
        <v>382</v>
      </c>
      <c r="M613" s="29" t="str">
        <f>IF(O613 &lt;&gt; "", VLOOKUP(O613,'CLASSIFICAÇÃO - ÁREA DE ATUAÇÃO'!$A:$C,2,0),"")</f>
        <v>C</v>
      </c>
      <c r="N613" s="29" t="str">
        <f>IF(O613 &lt;&gt; "",VLOOKUP(O613,'CLASSIFICAÇÃO - ÁREA DE ATUAÇÃO'!$A:$C,3,0), "")</f>
        <v>REDE DE URGÊNCIA</v>
      </c>
      <c r="O613" t="str">
        <f>'Lotações convertidas'!B615</f>
        <v>UNIDADE DE PRONTO ATENDIMENTO LESTE</v>
      </c>
    </row>
    <row r="614" spans="1:15" x14ac:dyDescent="0.25">
      <c r="A614">
        <v>1287123</v>
      </c>
      <c r="B614" t="s">
        <v>2738</v>
      </c>
      <c r="C614" t="s">
        <v>2739</v>
      </c>
      <c r="D614" t="s">
        <v>379</v>
      </c>
      <c r="F614" t="s">
        <v>18617</v>
      </c>
      <c r="G614" s="177">
        <v>44287</v>
      </c>
      <c r="H614" t="s">
        <v>482</v>
      </c>
      <c r="I614" t="s">
        <v>18171</v>
      </c>
      <c r="J614" t="s">
        <v>2740</v>
      </c>
      <c r="K614" t="s">
        <v>353</v>
      </c>
      <c r="L614" t="s">
        <v>406</v>
      </c>
      <c r="M614" s="29" t="str">
        <f>IF(O614 &lt;&gt; "", VLOOKUP(O614,'CLASSIFICAÇÃO - ÁREA DE ATUAÇÃO'!$A:$C,2,0),"")</f>
        <v>D</v>
      </c>
      <c r="N614" s="29" t="str">
        <f>IF(O614 &lt;&gt; "",VLOOKUP(O614,'CLASSIFICAÇÃO - ÁREA DE ATUAÇÃO'!$A:$C,3,0), "")</f>
        <v>REDE DE URGÊNCIA</v>
      </c>
      <c r="O614" t="str">
        <f>'Lotações convertidas'!B616</f>
        <v>UNIDADE DE PRONTO ATENDIMENTO BARREIRO</v>
      </c>
    </row>
    <row r="615" spans="1:15" x14ac:dyDescent="0.25">
      <c r="A615">
        <v>1287158</v>
      </c>
      <c r="B615" t="s">
        <v>2741</v>
      </c>
      <c r="C615" t="s">
        <v>2742</v>
      </c>
      <c r="D615" t="s">
        <v>368</v>
      </c>
      <c r="E615" t="s">
        <v>369</v>
      </c>
      <c r="F615" t="s">
        <v>612</v>
      </c>
      <c r="G615" s="177">
        <v>44287</v>
      </c>
      <c r="H615" t="s">
        <v>417</v>
      </c>
      <c r="I615" t="s">
        <v>18168</v>
      </c>
      <c r="J615" t="s">
        <v>2743</v>
      </c>
      <c r="K615" t="s">
        <v>353</v>
      </c>
      <c r="L615" t="s">
        <v>365</v>
      </c>
      <c r="M615" s="29" t="str">
        <f>IF(O615 &lt;&gt; "", VLOOKUP(O615,'CLASSIFICAÇÃO - ÁREA DE ATUAÇÃO'!$A:$C,2,0),"")</f>
        <v>B</v>
      </c>
      <c r="N615" s="29" t="str">
        <f>IF(O615 &lt;&gt; "",VLOOKUP(O615,'CLASSIFICAÇÃO - ÁREA DE ATUAÇÃO'!$A:$C,3,0), "")</f>
        <v>ATENÇÃO PRIMÁRIA</v>
      </c>
      <c r="O615" t="str">
        <f>'Lotações convertidas'!B617</f>
        <v>CENTRO DE SAÚDE PROVIDÊNCIA</v>
      </c>
    </row>
    <row r="616" spans="1:15" x14ac:dyDescent="0.25">
      <c r="A616">
        <v>1287182</v>
      </c>
      <c r="B616" t="s">
        <v>2744</v>
      </c>
      <c r="C616" t="s">
        <v>2745</v>
      </c>
      <c r="D616" t="s">
        <v>368</v>
      </c>
      <c r="E616" t="s">
        <v>369</v>
      </c>
      <c r="F616" t="s">
        <v>626</v>
      </c>
      <c r="G616" s="177">
        <v>44287</v>
      </c>
      <c r="H616" t="s">
        <v>364</v>
      </c>
      <c r="I616" t="s">
        <v>18168</v>
      </c>
      <c r="J616" t="s">
        <v>2746</v>
      </c>
      <c r="K616" t="s">
        <v>353</v>
      </c>
      <c r="L616" t="s">
        <v>365</v>
      </c>
      <c r="M616" s="29" t="str">
        <f>IF(O616 &lt;&gt; "", VLOOKUP(O616,'CLASSIFICAÇÃO - ÁREA DE ATUAÇÃO'!$A:$C,2,0),"")</f>
        <v>C</v>
      </c>
      <c r="N616" s="29" t="str">
        <f>IF(O616 &lt;&gt; "",VLOOKUP(O616,'CLASSIFICAÇÃO - ÁREA DE ATUAÇÃO'!$A:$C,3,0), "")</f>
        <v>ATENÇÃO PRIMÁRIA</v>
      </c>
      <c r="O616" t="str">
        <f>'Lotações convertidas'!B618</f>
        <v>CENTRO DE SAÚDE JARDIM GUANABARA</v>
      </c>
    </row>
    <row r="617" spans="1:15" x14ac:dyDescent="0.25">
      <c r="A617">
        <v>1287263</v>
      </c>
      <c r="B617" t="s">
        <v>2747</v>
      </c>
      <c r="C617" t="s">
        <v>2748</v>
      </c>
      <c r="D617" t="s">
        <v>368</v>
      </c>
      <c r="E617" t="s">
        <v>369</v>
      </c>
      <c r="F617" t="s">
        <v>496</v>
      </c>
      <c r="G617" s="177">
        <v>44287</v>
      </c>
      <c r="H617" t="s">
        <v>364</v>
      </c>
      <c r="I617" t="s">
        <v>18168</v>
      </c>
      <c r="J617" t="s">
        <v>2749</v>
      </c>
      <c r="K617" t="s">
        <v>353</v>
      </c>
      <c r="L617" t="s">
        <v>374</v>
      </c>
      <c r="M617" s="29" t="str">
        <f>IF(O617 &lt;&gt; "", VLOOKUP(O617,'CLASSIFICAÇÃO - ÁREA DE ATUAÇÃO'!$A:$C,2,0),"")</f>
        <v>A</v>
      </c>
      <c r="N617" s="29" t="str">
        <f>IF(O617 &lt;&gt; "",VLOOKUP(O617,'CLASSIFICAÇÃO - ÁREA DE ATUAÇÃO'!$A:$C,3,0), "")</f>
        <v>ATENÇÃO PRIMÁRIA</v>
      </c>
      <c r="O617" t="str">
        <f>'Lotações convertidas'!B619</f>
        <v>CENTRO DE SAÚDE CIDADE OZANAN</v>
      </c>
    </row>
    <row r="618" spans="1:15" x14ac:dyDescent="0.25">
      <c r="A618">
        <v>1287298</v>
      </c>
      <c r="B618" t="s">
        <v>2750</v>
      </c>
      <c r="C618" t="s">
        <v>2751</v>
      </c>
      <c r="D618" t="s">
        <v>368</v>
      </c>
      <c r="E618" t="s">
        <v>524</v>
      </c>
      <c r="F618" t="s">
        <v>18616</v>
      </c>
      <c r="G618" s="177">
        <v>44287</v>
      </c>
      <c r="H618" t="s">
        <v>441</v>
      </c>
      <c r="I618" t="s">
        <v>18176</v>
      </c>
      <c r="J618" t="s">
        <v>2752</v>
      </c>
      <c r="K618" t="s">
        <v>353</v>
      </c>
      <c r="L618" t="s">
        <v>361</v>
      </c>
      <c r="M618" s="29" t="str">
        <f>IF(O618 &lt;&gt; "", VLOOKUP(O618,'CLASSIFICAÇÃO - ÁREA DE ATUAÇÃO'!$A:$C,2,0),"")</f>
        <v>C</v>
      </c>
      <c r="N618" s="29" t="str">
        <f>IF(O618 &lt;&gt; "",VLOOKUP(O618,'CLASSIFICAÇÃO - ÁREA DE ATUAÇÃO'!$A:$C,3,0), "")</f>
        <v>REDE DE URGÊNCIA</v>
      </c>
      <c r="O618" t="str">
        <f>'Lotações convertidas'!B620</f>
        <v>UNIDADE DE PRONTO ATENDIMENTO PAMPULHA</v>
      </c>
    </row>
    <row r="619" spans="1:15" x14ac:dyDescent="0.25">
      <c r="A619" t="s">
        <v>2753</v>
      </c>
      <c r="B619" t="s">
        <v>2754</v>
      </c>
      <c r="C619" t="s">
        <v>2755</v>
      </c>
      <c r="D619" t="s">
        <v>362</v>
      </c>
      <c r="E619" t="s">
        <v>362</v>
      </c>
      <c r="F619" t="s">
        <v>768</v>
      </c>
      <c r="G619" s="177">
        <v>44287</v>
      </c>
      <c r="H619" t="s">
        <v>352</v>
      </c>
      <c r="I619" t="s">
        <v>18168</v>
      </c>
      <c r="J619" t="s">
        <v>2756</v>
      </c>
      <c r="K619" t="s">
        <v>353</v>
      </c>
      <c r="L619" t="s">
        <v>406</v>
      </c>
      <c r="M619" s="29" t="str">
        <f>IF(O619 &lt;&gt; "", VLOOKUP(O619,'CLASSIFICAÇÃO - ÁREA DE ATUAÇÃO'!$A:$C,2,0),"")</f>
        <v>C</v>
      </c>
      <c r="N619" s="29" t="str">
        <f>IF(O619 &lt;&gt; "",VLOOKUP(O619,'CLASSIFICAÇÃO - ÁREA DE ATUAÇÃO'!$A:$C,3,0), "")</f>
        <v>ATENÇÃO PRIMÁRIA</v>
      </c>
      <c r="O619" t="str">
        <f>'Lotações convertidas'!B621</f>
        <v>CENTRO DE SAÚDE BOMSUCESSO</v>
      </c>
    </row>
    <row r="620" spans="1:15" x14ac:dyDescent="0.25">
      <c r="A620" t="s">
        <v>2757</v>
      </c>
      <c r="B620" t="s">
        <v>2758</v>
      </c>
      <c r="C620" t="s">
        <v>2759</v>
      </c>
      <c r="D620" t="s">
        <v>368</v>
      </c>
      <c r="E620" t="s">
        <v>369</v>
      </c>
      <c r="F620" t="s">
        <v>2760</v>
      </c>
      <c r="G620" s="177">
        <v>44291</v>
      </c>
      <c r="H620" t="s">
        <v>364</v>
      </c>
      <c r="I620" t="s">
        <v>18168</v>
      </c>
      <c r="J620" t="s">
        <v>2761</v>
      </c>
      <c r="K620" t="s">
        <v>353</v>
      </c>
      <c r="L620" t="s">
        <v>361</v>
      </c>
      <c r="M620" s="29" t="str">
        <f>IF(O620 &lt;&gt; "", VLOOKUP(O620,'CLASSIFICAÇÃO - ÁREA DE ATUAÇÃO'!$A:$C,2,0),"")</f>
        <v>D</v>
      </c>
      <c r="N620" s="29" t="str">
        <f>IF(O620 &lt;&gt; "",VLOOKUP(O620,'CLASSIFICAÇÃO - ÁREA DE ATUAÇÃO'!$A:$C,3,0), "")</f>
        <v>ATENÇÃO PRIMÁRIA</v>
      </c>
      <c r="O620" t="str">
        <f>'Lotações convertidas'!B622</f>
        <v>CENTRO DE SAÚDE PADRE TIAGO</v>
      </c>
    </row>
    <row r="621" spans="1:15" x14ac:dyDescent="0.25">
      <c r="A621">
        <v>1287484</v>
      </c>
      <c r="B621" t="s">
        <v>2762</v>
      </c>
      <c r="C621" t="s">
        <v>2763</v>
      </c>
      <c r="D621" t="s">
        <v>368</v>
      </c>
      <c r="E621" t="s">
        <v>369</v>
      </c>
      <c r="F621" t="s">
        <v>358</v>
      </c>
      <c r="G621" s="177">
        <v>44291</v>
      </c>
      <c r="H621" t="s">
        <v>1813</v>
      </c>
      <c r="I621" t="s">
        <v>18168</v>
      </c>
      <c r="J621" t="s">
        <v>2764</v>
      </c>
      <c r="K621" t="s">
        <v>353</v>
      </c>
      <c r="L621" t="s">
        <v>361</v>
      </c>
      <c r="M621" s="29" t="str">
        <f>IF(O621 &lt;&gt; "", VLOOKUP(O621,'CLASSIFICAÇÃO - ÁREA DE ATUAÇÃO'!$A:$C,2,0),"")</f>
        <v>B</v>
      </c>
      <c r="N621" s="29" t="str">
        <f>IF(O621 &lt;&gt; "",VLOOKUP(O621,'CLASSIFICAÇÃO - ÁREA DE ATUAÇÃO'!$A:$C,3,0), "")</f>
        <v>ATENÇÃO PRIMÁRIA</v>
      </c>
      <c r="O621" t="str">
        <f>'Lotações convertidas'!B623</f>
        <v>CENTRO DE SAÚDE SANTA ROSA</v>
      </c>
    </row>
    <row r="622" spans="1:15" x14ac:dyDescent="0.25">
      <c r="A622">
        <v>1287581</v>
      </c>
      <c r="B622" t="s">
        <v>2765</v>
      </c>
      <c r="C622" t="s">
        <v>2766</v>
      </c>
      <c r="D622" t="s">
        <v>379</v>
      </c>
      <c r="F622" t="s">
        <v>18613</v>
      </c>
      <c r="G622" s="177">
        <v>44288</v>
      </c>
      <c r="H622" t="s">
        <v>482</v>
      </c>
      <c r="I622" t="s">
        <v>18171</v>
      </c>
      <c r="J622" t="s">
        <v>2767</v>
      </c>
      <c r="K622" t="s">
        <v>353</v>
      </c>
      <c r="L622" t="s">
        <v>382</v>
      </c>
      <c r="M622" s="29" t="str">
        <f>IF(O622 &lt;&gt; "", VLOOKUP(O622,'CLASSIFICAÇÃO - ÁREA DE ATUAÇÃO'!$A:$C,2,0),"")</f>
        <v>C</v>
      </c>
      <c r="N622" s="29" t="str">
        <f>IF(O622 &lt;&gt; "",VLOOKUP(O622,'CLASSIFICAÇÃO - ÁREA DE ATUAÇÃO'!$A:$C,3,0), "")</f>
        <v>REDE DE URGÊNCIA</v>
      </c>
      <c r="O622" t="str">
        <f>'Lotações convertidas'!B624</f>
        <v>UNIDADE DE PRONTO ATENDIMENTO LESTE</v>
      </c>
    </row>
    <row r="623" spans="1:15" x14ac:dyDescent="0.25">
      <c r="A623">
        <v>1287603</v>
      </c>
      <c r="B623" t="s">
        <v>2768</v>
      </c>
      <c r="C623" t="s">
        <v>2769</v>
      </c>
      <c r="D623" t="s">
        <v>368</v>
      </c>
      <c r="E623" t="s">
        <v>369</v>
      </c>
      <c r="F623" t="s">
        <v>18613</v>
      </c>
      <c r="G623" s="177">
        <v>44288</v>
      </c>
      <c r="H623" t="s">
        <v>441</v>
      </c>
      <c r="I623" t="s">
        <v>18168</v>
      </c>
      <c r="J623" t="s">
        <v>2770</v>
      </c>
      <c r="K623" t="s">
        <v>353</v>
      </c>
      <c r="L623" t="s">
        <v>382</v>
      </c>
      <c r="M623" s="29" t="str">
        <f>IF(O623 &lt;&gt; "", VLOOKUP(O623,'CLASSIFICAÇÃO - ÁREA DE ATUAÇÃO'!$A:$C,2,0),"")</f>
        <v>C</v>
      </c>
      <c r="N623" s="29" t="str">
        <f>IF(O623 &lt;&gt; "",VLOOKUP(O623,'CLASSIFICAÇÃO - ÁREA DE ATUAÇÃO'!$A:$C,3,0), "")</f>
        <v>REDE DE URGÊNCIA</v>
      </c>
      <c r="O623" t="str">
        <f>'Lotações convertidas'!B625</f>
        <v>UNIDADE DE PRONTO ATENDIMENTO LESTE</v>
      </c>
    </row>
    <row r="624" spans="1:15" x14ac:dyDescent="0.25">
      <c r="A624">
        <v>1287646</v>
      </c>
      <c r="B624" t="s">
        <v>2771</v>
      </c>
      <c r="C624" t="s">
        <v>2772</v>
      </c>
      <c r="D624" t="s">
        <v>429</v>
      </c>
      <c r="E624" t="s">
        <v>451</v>
      </c>
      <c r="F624" t="s">
        <v>583</v>
      </c>
      <c r="G624" s="177">
        <v>44288</v>
      </c>
      <c r="H624" t="s">
        <v>508</v>
      </c>
      <c r="I624" t="s">
        <v>18168</v>
      </c>
      <c r="J624" t="s">
        <v>2773</v>
      </c>
      <c r="K624" t="s">
        <v>353</v>
      </c>
      <c r="L624" t="s">
        <v>354</v>
      </c>
      <c r="M624" s="29" t="str">
        <f>IF(O624 &lt;&gt; "", VLOOKUP(O624,'CLASSIFICAÇÃO - ÁREA DE ATUAÇÃO'!$A:$C,2,0),"")</f>
        <v>A</v>
      </c>
      <c r="N624" s="29" t="str">
        <f>IF(O624 &lt;&gt; "",VLOOKUP(O624,'CLASSIFICAÇÃO - ÁREA DE ATUAÇÃO'!$A:$C,3,0), "")</f>
        <v>REDE COMPLEMENTAR</v>
      </c>
      <c r="O624" t="str">
        <f>'Lotações convertidas'!B626</f>
        <v>UNIDADE DE REFERENCIA SECUNDARIA PADRE EUSTAQUIO</v>
      </c>
    </row>
    <row r="625" spans="1:15" x14ac:dyDescent="0.25">
      <c r="A625">
        <v>1287689</v>
      </c>
      <c r="B625" t="s">
        <v>2774</v>
      </c>
      <c r="C625" t="s">
        <v>2775</v>
      </c>
      <c r="D625" t="s">
        <v>379</v>
      </c>
      <c r="E625" t="s">
        <v>2478</v>
      </c>
      <c r="F625" t="s">
        <v>18616</v>
      </c>
      <c r="G625" s="177">
        <v>44289</v>
      </c>
      <c r="H625" t="s">
        <v>457</v>
      </c>
      <c r="I625" t="s">
        <v>18171</v>
      </c>
      <c r="J625" t="s">
        <v>2776</v>
      </c>
      <c r="K625" t="s">
        <v>353</v>
      </c>
      <c r="L625" t="s">
        <v>361</v>
      </c>
      <c r="M625" s="29" t="str">
        <f>IF(O625 &lt;&gt; "", VLOOKUP(O625,'CLASSIFICAÇÃO - ÁREA DE ATUAÇÃO'!$A:$C,2,0),"")</f>
        <v>C</v>
      </c>
      <c r="N625" s="29" t="str">
        <f>IF(O625 &lt;&gt; "",VLOOKUP(O625,'CLASSIFICAÇÃO - ÁREA DE ATUAÇÃO'!$A:$C,3,0), "")</f>
        <v>REDE DE URGÊNCIA</v>
      </c>
      <c r="O625" t="str">
        <f>'Lotações convertidas'!B627</f>
        <v>UNIDADE DE PRONTO ATENDIMENTO PAMPULHA</v>
      </c>
    </row>
    <row r="626" spans="1:15" x14ac:dyDescent="0.25">
      <c r="A626">
        <v>1287735</v>
      </c>
      <c r="B626" t="s">
        <v>2777</v>
      </c>
      <c r="C626" t="s">
        <v>2778</v>
      </c>
      <c r="D626" t="s">
        <v>379</v>
      </c>
      <c r="F626" t="s">
        <v>561</v>
      </c>
      <c r="G626" s="177">
        <v>44289</v>
      </c>
      <c r="H626" t="s">
        <v>457</v>
      </c>
      <c r="I626" t="s">
        <v>18171</v>
      </c>
      <c r="J626" t="s">
        <v>2779</v>
      </c>
      <c r="K626" t="s">
        <v>353</v>
      </c>
      <c r="L626" t="s">
        <v>374</v>
      </c>
      <c r="M626" s="29" t="str">
        <f>IF(O626 &lt;&gt; "", VLOOKUP(O626,'CLASSIFICAÇÃO - ÁREA DE ATUAÇÃO'!$A:$C,2,0),"")</f>
        <v>C</v>
      </c>
      <c r="N626" s="29" t="str">
        <f>IF(O626 &lt;&gt; "",VLOOKUP(O626,'CLASSIFICAÇÃO - ÁREA DE ATUAÇÃO'!$A:$C,3,0), "")</f>
        <v>REDE DE URGÊNCIA</v>
      </c>
      <c r="O626" t="str">
        <f>'Lotações convertidas'!B628</f>
        <v>CENTRO DE REFERENCIA EM SAUDE MENTAL ALCOOL E DROGAS NORDESTE</v>
      </c>
    </row>
    <row r="627" spans="1:15" x14ac:dyDescent="0.25">
      <c r="A627">
        <v>1287794</v>
      </c>
      <c r="B627" t="s">
        <v>2780</v>
      </c>
      <c r="C627" t="s">
        <v>2781</v>
      </c>
      <c r="D627" t="s">
        <v>368</v>
      </c>
      <c r="E627" t="s">
        <v>524</v>
      </c>
      <c r="F627" t="s">
        <v>18615</v>
      </c>
      <c r="G627" s="177">
        <v>44290</v>
      </c>
      <c r="H627" t="s">
        <v>441</v>
      </c>
      <c r="I627" t="s">
        <v>18179</v>
      </c>
      <c r="J627" t="s">
        <v>2782</v>
      </c>
      <c r="K627" t="s">
        <v>353</v>
      </c>
      <c r="L627" t="s">
        <v>365</v>
      </c>
      <c r="M627" s="29" t="str">
        <f>IF(O627 &lt;&gt; "", VLOOKUP(O627,'CLASSIFICAÇÃO - ÁREA DE ATUAÇÃO'!$A:$C,2,0),"")</f>
        <v>D</v>
      </c>
      <c r="N627" s="29" t="str">
        <f>IF(O627 &lt;&gt; "",VLOOKUP(O627,'CLASSIFICAÇÃO - ÁREA DE ATUAÇÃO'!$A:$C,3,0), "")</f>
        <v>REDE DE URGÊNCIA</v>
      </c>
      <c r="O627" t="str">
        <f>'Lotações convertidas'!B629</f>
        <v>UNIDADE DE PRONTO ATENDIMENTO NORTE</v>
      </c>
    </row>
    <row r="628" spans="1:15" x14ac:dyDescent="0.25">
      <c r="A628">
        <v>1287875</v>
      </c>
      <c r="B628" t="s">
        <v>2783</v>
      </c>
      <c r="C628" t="s">
        <v>2784</v>
      </c>
      <c r="D628" t="s">
        <v>349</v>
      </c>
      <c r="E628" t="s">
        <v>473</v>
      </c>
      <c r="F628" t="s">
        <v>1227</v>
      </c>
      <c r="G628" s="177">
        <v>44291</v>
      </c>
      <c r="H628" t="s">
        <v>746</v>
      </c>
      <c r="I628" t="s">
        <v>18181</v>
      </c>
      <c r="J628" t="s">
        <v>2785</v>
      </c>
      <c r="K628" t="s">
        <v>353</v>
      </c>
      <c r="L628" t="s">
        <v>365</v>
      </c>
      <c r="M628" s="29" t="str">
        <f>IF(O628 &lt;&gt; "", VLOOKUP(O628,'CLASSIFICAÇÃO - ÁREA DE ATUAÇÃO'!$A:$C,2,0),"")</f>
        <v>D</v>
      </c>
      <c r="N628" s="29" t="str">
        <f>IF(O628 &lt;&gt; "",VLOOKUP(O628,'CLASSIFICAÇÃO - ÁREA DE ATUAÇÃO'!$A:$C,3,0), "")</f>
        <v>ATENÇÃO PRIMÁRIA</v>
      </c>
      <c r="O628" t="str">
        <f>'Lotações convertidas'!B630</f>
        <v>CENTRO DE SAÚDE FELICIDADE II</v>
      </c>
    </row>
    <row r="629" spans="1:15" x14ac:dyDescent="0.25">
      <c r="A629" t="s">
        <v>2786</v>
      </c>
      <c r="B629" t="s">
        <v>2787</v>
      </c>
      <c r="C629" t="s">
        <v>2788</v>
      </c>
      <c r="D629" t="s">
        <v>368</v>
      </c>
      <c r="E629" t="s">
        <v>390</v>
      </c>
      <c r="F629" t="s">
        <v>2789</v>
      </c>
      <c r="G629" s="177">
        <v>44291</v>
      </c>
      <c r="H629" t="s">
        <v>364</v>
      </c>
      <c r="I629" t="s">
        <v>18175</v>
      </c>
      <c r="J629" t="s">
        <v>2790</v>
      </c>
      <c r="K629" t="s">
        <v>353</v>
      </c>
      <c r="L629" t="s">
        <v>406</v>
      </c>
      <c r="M629" s="29" t="str">
        <f>IF(O629 &lt;&gt; "", VLOOKUP(O629,'CLASSIFICAÇÃO - ÁREA DE ATUAÇÃO'!$A:$C,2,0),"")</f>
        <v>C</v>
      </c>
      <c r="N629" s="29" t="str">
        <f>IF(O629 &lt;&gt; "",VLOOKUP(O629,'CLASSIFICAÇÃO - ÁREA DE ATUAÇÃO'!$A:$C,3,0), "")</f>
        <v>ATENÇÃO PRIMÁRIA</v>
      </c>
      <c r="O629" t="str">
        <f>'Lotações convertidas'!B631</f>
        <v>CENTRO DE SAÚDE LISANDRA ANGÉLICA DAVID JUSTINO - TÚNEL DE IBIRITÉ</v>
      </c>
    </row>
    <row r="630" spans="1:15" x14ac:dyDescent="0.25">
      <c r="A630">
        <v>1288065</v>
      </c>
      <c r="B630" t="s">
        <v>2791</v>
      </c>
      <c r="C630" t="s">
        <v>2792</v>
      </c>
      <c r="D630" t="s">
        <v>368</v>
      </c>
      <c r="E630" t="s">
        <v>369</v>
      </c>
      <c r="F630" t="s">
        <v>496</v>
      </c>
      <c r="G630" s="177">
        <v>44292</v>
      </c>
      <c r="H630" t="s">
        <v>384</v>
      </c>
      <c r="I630" t="s">
        <v>18168</v>
      </c>
      <c r="J630" t="s">
        <v>2793</v>
      </c>
      <c r="K630" t="s">
        <v>353</v>
      </c>
      <c r="L630" t="s">
        <v>374</v>
      </c>
      <c r="M630" s="29" t="str">
        <f>IF(O630 &lt;&gt; "", VLOOKUP(O630,'CLASSIFICAÇÃO - ÁREA DE ATUAÇÃO'!$A:$C,2,0),"")</f>
        <v>A</v>
      </c>
      <c r="N630" s="29" t="str">
        <f>IF(O630 &lt;&gt; "",VLOOKUP(O630,'CLASSIFICAÇÃO - ÁREA DE ATUAÇÃO'!$A:$C,3,0), "")</f>
        <v>ATENÇÃO PRIMÁRIA</v>
      </c>
      <c r="O630" t="str">
        <f>'Lotações convertidas'!B632</f>
        <v>CENTRO DE SAÚDE CIDADE OZANAN</v>
      </c>
    </row>
    <row r="631" spans="1:15" x14ac:dyDescent="0.25">
      <c r="A631">
        <v>1288251</v>
      </c>
      <c r="B631" t="s">
        <v>2794</v>
      </c>
      <c r="C631" t="s">
        <v>2795</v>
      </c>
      <c r="D631" t="s">
        <v>429</v>
      </c>
      <c r="E631" t="s">
        <v>430</v>
      </c>
      <c r="F631" t="s">
        <v>719</v>
      </c>
      <c r="G631" s="177">
        <v>44292</v>
      </c>
      <c r="H631" t="s">
        <v>364</v>
      </c>
      <c r="I631" t="s">
        <v>18175</v>
      </c>
      <c r="J631" t="s">
        <v>2796</v>
      </c>
      <c r="K631" t="s">
        <v>353</v>
      </c>
      <c r="L631" t="s">
        <v>365</v>
      </c>
      <c r="M631" s="29" t="str">
        <f>IF(O631 &lt;&gt; "", VLOOKUP(O631,'CLASSIFICAÇÃO - ÁREA DE ATUAÇÃO'!$A:$C,2,0),"")</f>
        <v>D</v>
      </c>
      <c r="N631" s="29" t="str">
        <f>IF(O631 &lt;&gt; "",VLOOKUP(O631,'CLASSIFICAÇÃO - ÁREA DE ATUAÇÃO'!$A:$C,3,0), "")</f>
        <v>ATENÇÃO PRIMÁRIA</v>
      </c>
      <c r="O631" t="str">
        <f>'Lotações convertidas'!B633</f>
        <v>CENTRO DE SAÚDE JAQUELINE</v>
      </c>
    </row>
    <row r="632" spans="1:15" x14ac:dyDescent="0.25">
      <c r="A632" t="s">
        <v>2797</v>
      </c>
      <c r="B632" t="s">
        <v>2798</v>
      </c>
      <c r="C632" t="s">
        <v>2799</v>
      </c>
      <c r="D632" t="s">
        <v>368</v>
      </c>
      <c r="E632" t="s">
        <v>524</v>
      </c>
      <c r="F632" t="s">
        <v>18616</v>
      </c>
      <c r="G632" s="177">
        <v>44292</v>
      </c>
      <c r="H632" t="s">
        <v>441</v>
      </c>
      <c r="I632" t="s">
        <v>18176</v>
      </c>
      <c r="J632" t="s">
        <v>2800</v>
      </c>
      <c r="K632" t="s">
        <v>353</v>
      </c>
      <c r="L632" t="s">
        <v>361</v>
      </c>
      <c r="M632" s="29" t="str">
        <f>IF(O632 &lt;&gt; "", VLOOKUP(O632,'CLASSIFICAÇÃO - ÁREA DE ATUAÇÃO'!$A:$C,2,0),"")</f>
        <v>C</v>
      </c>
      <c r="N632" s="29" t="str">
        <f>IF(O632 &lt;&gt; "",VLOOKUP(O632,'CLASSIFICAÇÃO - ÁREA DE ATUAÇÃO'!$A:$C,3,0), "")</f>
        <v>REDE DE URGÊNCIA</v>
      </c>
      <c r="O632" t="str">
        <f>'Lotações convertidas'!B634</f>
        <v>UNIDADE DE PRONTO ATENDIMENTO PAMPULHA</v>
      </c>
    </row>
    <row r="633" spans="1:15" x14ac:dyDescent="0.25">
      <c r="A633">
        <v>1288316</v>
      </c>
      <c r="B633" t="s">
        <v>2801</v>
      </c>
      <c r="C633" t="s">
        <v>2802</v>
      </c>
      <c r="D633" t="s">
        <v>368</v>
      </c>
      <c r="E633" t="s">
        <v>369</v>
      </c>
      <c r="F633" t="s">
        <v>1591</v>
      </c>
      <c r="G633" s="177">
        <v>44292</v>
      </c>
      <c r="H633" t="s">
        <v>417</v>
      </c>
      <c r="I633" t="s">
        <v>18168</v>
      </c>
      <c r="J633" t="s">
        <v>2803</v>
      </c>
      <c r="K633" t="s">
        <v>353</v>
      </c>
      <c r="L633" t="s">
        <v>374</v>
      </c>
      <c r="M633" s="29" t="str">
        <f>IF(O633 &lt;&gt; "", VLOOKUP(O633,'CLASSIFICAÇÃO - ÁREA DE ATUAÇÃO'!$A:$C,2,0),"")</f>
        <v>D</v>
      </c>
      <c r="N633" s="29" t="str">
        <f>IF(O633 &lt;&gt; "",VLOOKUP(O633,'CLASSIFICAÇÃO - ÁREA DE ATUAÇÃO'!$A:$C,3,0), "")</f>
        <v>ATENÇÃO PRIMÁRIA</v>
      </c>
      <c r="O633" t="str">
        <f>'Lotações convertidas'!B635</f>
        <v>CENTRO DE SAÚDE CONJUNTO PAULO VI</v>
      </c>
    </row>
    <row r="634" spans="1:15" x14ac:dyDescent="0.25">
      <c r="A634">
        <v>1288332</v>
      </c>
      <c r="B634" t="s">
        <v>2804</v>
      </c>
      <c r="C634" t="s">
        <v>2805</v>
      </c>
      <c r="D634" t="s">
        <v>368</v>
      </c>
      <c r="E634" t="s">
        <v>369</v>
      </c>
      <c r="F634" t="s">
        <v>227</v>
      </c>
      <c r="G634" s="177">
        <v>44292</v>
      </c>
      <c r="H634" t="s">
        <v>417</v>
      </c>
      <c r="I634" t="s">
        <v>18168</v>
      </c>
      <c r="J634" t="s">
        <v>2806</v>
      </c>
      <c r="K634" t="s">
        <v>353</v>
      </c>
      <c r="L634" t="s">
        <v>406</v>
      </c>
      <c r="M634" s="29" t="str">
        <f>IF(O634 &lt;&gt; "", VLOOKUP(O634,'CLASSIFICAÇÃO - ÁREA DE ATUAÇÃO'!$A:$C,2,0),"")</f>
        <v>C</v>
      </c>
      <c r="N634" s="29" t="str">
        <f>IF(O634 &lt;&gt; "",VLOOKUP(O634,'CLASSIFICAÇÃO - ÁREA DE ATUAÇÃO'!$A:$C,3,0), "")</f>
        <v>ATENÇÃO PRIMÁRIA</v>
      </c>
      <c r="O634" t="str">
        <f>'Lotações convertidas'!B636</f>
        <v>CENTRO DE SAÚDE PILAR - OLHOS D'ÁGUA</v>
      </c>
    </row>
    <row r="635" spans="1:15" x14ac:dyDescent="0.25">
      <c r="A635">
        <v>1288340</v>
      </c>
      <c r="B635" t="s">
        <v>2807</v>
      </c>
      <c r="C635" t="s">
        <v>2808</v>
      </c>
      <c r="D635" t="s">
        <v>368</v>
      </c>
      <c r="E635" t="s">
        <v>369</v>
      </c>
      <c r="F635" t="s">
        <v>18616</v>
      </c>
      <c r="G635" s="177">
        <v>44292</v>
      </c>
      <c r="H635" t="s">
        <v>441</v>
      </c>
      <c r="I635" t="s">
        <v>18168</v>
      </c>
      <c r="J635" t="s">
        <v>2809</v>
      </c>
      <c r="K635" t="s">
        <v>353</v>
      </c>
      <c r="L635" t="s">
        <v>361</v>
      </c>
      <c r="M635" s="29" t="str">
        <f>IF(O635 &lt;&gt; "", VLOOKUP(O635,'CLASSIFICAÇÃO - ÁREA DE ATUAÇÃO'!$A:$C,2,0),"")</f>
        <v>C</v>
      </c>
      <c r="N635" s="29" t="str">
        <f>IF(O635 &lt;&gt; "",VLOOKUP(O635,'CLASSIFICAÇÃO - ÁREA DE ATUAÇÃO'!$A:$C,3,0), "")</f>
        <v>REDE DE URGÊNCIA</v>
      </c>
      <c r="O635" t="str">
        <f>'Lotações convertidas'!B637</f>
        <v>UNIDADE DE PRONTO ATENDIMENTO PAMPULHA</v>
      </c>
    </row>
    <row r="636" spans="1:15" x14ac:dyDescent="0.25">
      <c r="A636">
        <v>1288448</v>
      </c>
      <c r="B636" t="s">
        <v>2810</v>
      </c>
      <c r="C636" t="s">
        <v>2811</v>
      </c>
      <c r="D636" t="s">
        <v>368</v>
      </c>
      <c r="E636" t="s">
        <v>369</v>
      </c>
      <c r="F636" t="s">
        <v>2812</v>
      </c>
      <c r="G636" s="177">
        <v>44292</v>
      </c>
      <c r="H636" t="s">
        <v>384</v>
      </c>
      <c r="I636" t="s">
        <v>18168</v>
      </c>
      <c r="J636" t="s">
        <v>2813</v>
      </c>
      <c r="K636" t="s">
        <v>353</v>
      </c>
      <c r="L636" t="s">
        <v>397</v>
      </c>
      <c r="M636" s="29" t="str">
        <f>IF(O636 &lt;&gt; "", VLOOKUP(O636,'CLASSIFICAÇÃO - ÁREA DE ATUAÇÃO'!$A:$C,2,0),"")</f>
        <v>B</v>
      </c>
      <c r="N636" s="29" t="str">
        <f>IF(O636 &lt;&gt; "",VLOOKUP(O636,'CLASSIFICAÇÃO - ÁREA DE ATUAÇÃO'!$A:$C,3,0), "")</f>
        <v>ATENÇÃO PRIMÁRIA</v>
      </c>
      <c r="O636" t="str">
        <f>'Lotações convertidas'!B638</f>
        <v>CENTRO DE SAÚDE CONJUNTO BETÂNIA</v>
      </c>
    </row>
    <row r="637" spans="1:15" x14ac:dyDescent="0.25">
      <c r="A637">
        <v>1288464</v>
      </c>
      <c r="B637" t="s">
        <v>2814</v>
      </c>
      <c r="C637" t="s">
        <v>2815</v>
      </c>
      <c r="D637" t="s">
        <v>368</v>
      </c>
      <c r="E637" t="s">
        <v>369</v>
      </c>
      <c r="F637" t="s">
        <v>791</v>
      </c>
      <c r="G637" s="177">
        <v>44292</v>
      </c>
      <c r="H637" t="s">
        <v>508</v>
      </c>
      <c r="I637" t="s">
        <v>18168</v>
      </c>
      <c r="J637" t="s">
        <v>2816</v>
      </c>
      <c r="K637" t="s">
        <v>353</v>
      </c>
      <c r="L637" t="s">
        <v>365</v>
      </c>
      <c r="M637" s="29" t="str">
        <f>IF(O637 &lt;&gt; "", VLOOKUP(O637,'CLASSIFICAÇÃO - ÁREA DE ATUAÇÃO'!$A:$C,2,0),"")</f>
        <v>D</v>
      </c>
      <c r="N637" s="29" t="str">
        <f>IF(O637 &lt;&gt; "",VLOOKUP(O637,'CLASSIFICAÇÃO - ÁREA DE ATUAÇÃO'!$A:$C,3,0), "")</f>
        <v>ATENÇÃO PRIMÁRIA</v>
      </c>
      <c r="O637" t="str">
        <f>'Lotações convertidas'!B639</f>
        <v>CENTRO DE SAÚDE JARDIM FELICIDADE</v>
      </c>
    </row>
    <row r="638" spans="1:15" x14ac:dyDescent="0.25">
      <c r="A638">
        <v>1288545</v>
      </c>
      <c r="B638" t="s">
        <v>2817</v>
      </c>
      <c r="C638" t="s">
        <v>2818</v>
      </c>
      <c r="D638" t="s">
        <v>379</v>
      </c>
      <c r="F638" t="s">
        <v>438</v>
      </c>
      <c r="G638" s="177">
        <v>44292</v>
      </c>
      <c r="H638" t="s">
        <v>395</v>
      </c>
      <c r="I638" t="s">
        <v>18171</v>
      </c>
      <c r="J638" t="s">
        <v>2819</v>
      </c>
      <c r="K638" t="s">
        <v>353</v>
      </c>
      <c r="L638" t="s">
        <v>382</v>
      </c>
      <c r="M638" s="29" t="str">
        <f>IF(O638 &lt;&gt; "", VLOOKUP(O638,'CLASSIFICAÇÃO - ÁREA DE ATUAÇÃO'!$A:$C,2,0),"")</f>
        <v>C</v>
      </c>
      <c r="N638" s="29" t="str">
        <f>IF(O638 &lt;&gt; "",VLOOKUP(O638,'CLASSIFICAÇÃO - ÁREA DE ATUAÇÃO'!$A:$C,3,0), "")</f>
        <v>ATENÇÃO PRIMÁRIA</v>
      </c>
      <c r="O638" t="str">
        <f>'Lotações convertidas'!B640</f>
        <v>CENTRO DE SAÚDE GRANJA DE FREITAS</v>
      </c>
    </row>
    <row r="639" spans="1:15" x14ac:dyDescent="0.25">
      <c r="A639">
        <v>1288553</v>
      </c>
      <c r="B639" t="s">
        <v>2820</v>
      </c>
      <c r="C639" t="s">
        <v>2821</v>
      </c>
      <c r="D639" t="s">
        <v>379</v>
      </c>
      <c r="F639" t="s">
        <v>1591</v>
      </c>
      <c r="G639" s="177">
        <v>44292</v>
      </c>
      <c r="H639" t="s">
        <v>364</v>
      </c>
      <c r="I639" t="s">
        <v>18171</v>
      </c>
      <c r="J639" t="s">
        <v>2822</v>
      </c>
      <c r="K639" t="s">
        <v>353</v>
      </c>
      <c r="L639" t="s">
        <v>374</v>
      </c>
      <c r="M639" s="29" t="str">
        <f>IF(O639 &lt;&gt; "", VLOOKUP(O639,'CLASSIFICAÇÃO - ÁREA DE ATUAÇÃO'!$A:$C,2,0),"")</f>
        <v>D</v>
      </c>
      <c r="N639" s="29" t="str">
        <f>IF(O639 &lt;&gt; "",VLOOKUP(O639,'CLASSIFICAÇÃO - ÁREA DE ATUAÇÃO'!$A:$C,3,0), "")</f>
        <v>ATENÇÃO PRIMÁRIA</v>
      </c>
      <c r="O639" t="str">
        <f>'Lotações convertidas'!B641</f>
        <v>CENTRO DE SAÚDE CONJUNTO PAULO VI</v>
      </c>
    </row>
    <row r="640" spans="1:15" x14ac:dyDescent="0.25">
      <c r="A640">
        <v>1288626</v>
      </c>
      <c r="B640" t="s">
        <v>871</v>
      </c>
      <c r="C640" t="s">
        <v>872</v>
      </c>
      <c r="D640" t="s">
        <v>368</v>
      </c>
      <c r="E640" t="s">
        <v>369</v>
      </c>
      <c r="F640" t="s">
        <v>18616</v>
      </c>
      <c r="G640" s="177">
        <v>44293</v>
      </c>
      <c r="H640" t="s">
        <v>441</v>
      </c>
      <c r="I640" t="s">
        <v>18168</v>
      </c>
      <c r="J640" t="s">
        <v>873</v>
      </c>
      <c r="K640" t="s">
        <v>353</v>
      </c>
      <c r="L640" t="s">
        <v>361</v>
      </c>
      <c r="M640" s="29" t="str">
        <f>IF(O640 &lt;&gt; "", VLOOKUP(O640,'CLASSIFICAÇÃO - ÁREA DE ATUAÇÃO'!$A:$C,2,0),"")</f>
        <v>C</v>
      </c>
      <c r="N640" s="29" t="str">
        <f>IF(O640 &lt;&gt; "",VLOOKUP(O640,'CLASSIFICAÇÃO - ÁREA DE ATUAÇÃO'!$A:$C,3,0), "")</f>
        <v>REDE DE URGÊNCIA</v>
      </c>
      <c r="O640" t="str">
        <f>'Lotações convertidas'!B642</f>
        <v>UNIDADE DE PRONTO ATENDIMENTO PAMPULHA</v>
      </c>
    </row>
    <row r="641" spans="1:15" x14ac:dyDescent="0.25">
      <c r="A641">
        <v>1288677</v>
      </c>
      <c r="B641" t="s">
        <v>1780</v>
      </c>
      <c r="C641" t="s">
        <v>1781</v>
      </c>
      <c r="D641" t="s">
        <v>368</v>
      </c>
      <c r="E641" t="s">
        <v>369</v>
      </c>
      <c r="F641" t="s">
        <v>18611</v>
      </c>
      <c r="G641" s="177">
        <v>44293</v>
      </c>
      <c r="H641" t="s">
        <v>441</v>
      </c>
      <c r="I641" t="s">
        <v>18168</v>
      </c>
      <c r="J641" t="s">
        <v>1782</v>
      </c>
      <c r="K641" t="s">
        <v>353</v>
      </c>
      <c r="L641" t="s">
        <v>397</v>
      </c>
      <c r="M641" s="29" t="str">
        <f>IF(O641 &lt;&gt; "", VLOOKUP(O641,'CLASSIFICAÇÃO - ÁREA DE ATUAÇÃO'!$A:$C,2,0),"")</f>
        <v>C</v>
      </c>
      <c r="N641" s="29" t="str">
        <f>IF(O641 &lt;&gt; "",VLOOKUP(O641,'CLASSIFICAÇÃO - ÁREA DE ATUAÇÃO'!$A:$C,3,0), "")</f>
        <v>REDE DE URGÊNCIA</v>
      </c>
      <c r="O641" t="str">
        <f>'Lotações convertidas'!B643</f>
        <v>UNIDADE DE PRONTO ATENDIMENTO OESTE</v>
      </c>
    </row>
    <row r="642" spans="1:15" x14ac:dyDescent="0.25">
      <c r="A642">
        <v>1288812</v>
      </c>
      <c r="B642" t="s">
        <v>2823</v>
      </c>
      <c r="C642" t="s">
        <v>2824</v>
      </c>
      <c r="D642" t="s">
        <v>368</v>
      </c>
      <c r="E642" t="s">
        <v>369</v>
      </c>
      <c r="F642" t="s">
        <v>543</v>
      </c>
      <c r="G642" s="177">
        <v>44293</v>
      </c>
      <c r="H642" t="s">
        <v>364</v>
      </c>
      <c r="I642" t="s">
        <v>18168</v>
      </c>
      <c r="J642" t="s">
        <v>2825</v>
      </c>
      <c r="K642" t="s">
        <v>353</v>
      </c>
      <c r="L642" t="s">
        <v>365</v>
      </c>
      <c r="M642" s="29" t="str">
        <f>IF(O642 &lt;&gt; "", VLOOKUP(O642,'CLASSIFICAÇÃO - ÁREA DE ATUAÇÃO'!$A:$C,2,0),"")</f>
        <v>B</v>
      </c>
      <c r="N642" s="29" t="str">
        <f>IF(O642 &lt;&gt; "",VLOOKUP(O642,'CLASSIFICAÇÃO - ÁREA DE ATUAÇÃO'!$A:$C,3,0), "")</f>
        <v>ATENÇÃO PRIMÁRIA</v>
      </c>
      <c r="O642" t="str">
        <f>'Lotações convertidas'!B644</f>
        <v>CENTRO DE SAÚDE FLORAMAR</v>
      </c>
    </row>
    <row r="643" spans="1:15" x14ac:dyDescent="0.25">
      <c r="A643">
        <v>1288987</v>
      </c>
      <c r="B643" t="s">
        <v>2826</v>
      </c>
      <c r="C643" t="s">
        <v>2827</v>
      </c>
      <c r="D643" t="s">
        <v>368</v>
      </c>
      <c r="E643" t="s">
        <v>524</v>
      </c>
      <c r="F643" t="s">
        <v>1976</v>
      </c>
      <c r="G643" s="177">
        <v>44293</v>
      </c>
      <c r="H643" t="s">
        <v>508</v>
      </c>
      <c r="I643" t="s">
        <v>18179</v>
      </c>
      <c r="J643" t="s">
        <v>2828</v>
      </c>
      <c r="K643" t="s">
        <v>353</v>
      </c>
      <c r="L643" t="s">
        <v>354</v>
      </c>
      <c r="M643" s="29" t="str">
        <f>IF(O643 &lt;&gt; "", VLOOKUP(O643,'CLASSIFICAÇÃO - ÁREA DE ATUAÇÃO'!$A:$C,2,0),"")</f>
        <v>A</v>
      </c>
      <c r="N643" s="29" t="str">
        <f>IF(O643 &lt;&gt; "",VLOOKUP(O643,'CLASSIFICAÇÃO - ÁREA DE ATUAÇÃO'!$A:$C,3,0), "")</f>
        <v>REDE COMPLEMENTAR</v>
      </c>
      <c r="O643" t="str">
        <f>'Lotações convertidas'!B645</f>
        <v>LABORATORIO REGIONAL NOROESTE</v>
      </c>
    </row>
    <row r="644" spans="1:15" x14ac:dyDescent="0.25">
      <c r="A644">
        <v>1288995</v>
      </c>
      <c r="B644" t="s">
        <v>2826</v>
      </c>
      <c r="C644" t="s">
        <v>2827</v>
      </c>
      <c r="D644" t="s">
        <v>368</v>
      </c>
      <c r="E644" t="s">
        <v>524</v>
      </c>
      <c r="F644" t="s">
        <v>792</v>
      </c>
      <c r="G644" s="177">
        <v>44293</v>
      </c>
      <c r="H644" t="s">
        <v>417</v>
      </c>
      <c r="I644" t="s">
        <v>18179</v>
      </c>
      <c r="J644" t="s">
        <v>2828</v>
      </c>
      <c r="K644" t="s">
        <v>353</v>
      </c>
      <c r="L644" t="s">
        <v>411</v>
      </c>
      <c r="M644" s="29" t="str">
        <f>IF(O644 &lt;&gt; "", VLOOKUP(O644,'CLASSIFICAÇÃO - ÁREA DE ATUAÇÃO'!$A:$C,2,0),"")</f>
        <v>A</v>
      </c>
      <c r="N644" s="29" t="str">
        <f>IF(O644 &lt;&gt; "",VLOOKUP(O644,'CLASSIFICAÇÃO - ÁREA DE ATUAÇÃO'!$A:$C,3,0), "")</f>
        <v>REDE COMPLEMENTAR</v>
      </c>
      <c r="O644" t="str">
        <f>'Lotações convertidas'!B646</f>
        <v>LABORATORIO REGIONAL CENTRO-SUL/PAMPULHA</v>
      </c>
    </row>
    <row r="645" spans="1:15" x14ac:dyDescent="0.25">
      <c r="A645">
        <v>1289010</v>
      </c>
      <c r="B645" t="s">
        <v>2829</v>
      </c>
      <c r="C645" t="s">
        <v>2830</v>
      </c>
      <c r="D645" t="s">
        <v>368</v>
      </c>
      <c r="E645" t="s">
        <v>369</v>
      </c>
      <c r="F645" t="s">
        <v>18616</v>
      </c>
      <c r="G645" s="177">
        <v>44293</v>
      </c>
      <c r="H645" t="s">
        <v>425</v>
      </c>
      <c r="I645" t="s">
        <v>18168</v>
      </c>
      <c r="J645" t="s">
        <v>2831</v>
      </c>
      <c r="K645" t="s">
        <v>353</v>
      </c>
      <c r="L645" t="s">
        <v>361</v>
      </c>
      <c r="M645" s="29" t="str">
        <f>IF(O645 &lt;&gt; "", VLOOKUP(O645,'CLASSIFICAÇÃO - ÁREA DE ATUAÇÃO'!$A:$C,2,0),"")</f>
        <v>C</v>
      </c>
      <c r="N645" s="29" t="str">
        <f>IF(O645 &lt;&gt; "",VLOOKUP(O645,'CLASSIFICAÇÃO - ÁREA DE ATUAÇÃO'!$A:$C,3,0), "")</f>
        <v>REDE DE URGÊNCIA</v>
      </c>
      <c r="O645" t="str">
        <f>'Lotações convertidas'!B647</f>
        <v>UNIDADE DE PRONTO ATENDIMENTO PAMPULHA</v>
      </c>
    </row>
    <row r="646" spans="1:15" x14ac:dyDescent="0.25">
      <c r="A646">
        <v>1289037</v>
      </c>
      <c r="B646" t="s">
        <v>2832</v>
      </c>
      <c r="C646" t="s">
        <v>2833</v>
      </c>
      <c r="D646" t="s">
        <v>429</v>
      </c>
      <c r="E646" t="s">
        <v>430</v>
      </c>
      <c r="F646" t="s">
        <v>554</v>
      </c>
      <c r="G646" s="177">
        <v>44293</v>
      </c>
      <c r="H646" t="s">
        <v>364</v>
      </c>
      <c r="I646" t="s">
        <v>18175</v>
      </c>
      <c r="J646" t="s">
        <v>2834</v>
      </c>
      <c r="K646" t="s">
        <v>353</v>
      </c>
      <c r="L646" t="s">
        <v>397</v>
      </c>
      <c r="M646" s="29" t="str">
        <f>IF(O646 &lt;&gt; "", VLOOKUP(O646,'CLASSIFICAÇÃO - ÁREA DE ATUAÇÃO'!$A:$C,2,0),"")</f>
        <v>B</v>
      </c>
      <c r="N646" s="29" t="str">
        <f>IF(O646 &lt;&gt; "",VLOOKUP(O646,'CLASSIFICAÇÃO - ÁREA DE ATUAÇÃO'!$A:$C,3,0), "")</f>
        <v>ATENÇÃO PRIMÁRIA</v>
      </c>
      <c r="O646" t="str">
        <f>'Lotações convertidas'!B648</f>
        <v>CENTRO DE SAÚDE VISTA ALEGRE</v>
      </c>
    </row>
    <row r="647" spans="1:15" x14ac:dyDescent="0.25">
      <c r="A647">
        <v>1289061</v>
      </c>
      <c r="B647" t="s">
        <v>2835</v>
      </c>
      <c r="C647" t="s">
        <v>2836</v>
      </c>
      <c r="D647" t="s">
        <v>368</v>
      </c>
      <c r="E647" t="s">
        <v>369</v>
      </c>
      <c r="F647" t="s">
        <v>18613</v>
      </c>
      <c r="G647" s="177">
        <v>44294</v>
      </c>
      <c r="H647" t="s">
        <v>425</v>
      </c>
      <c r="I647" t="s">
        <v>18168</v>
      </c>
      <c r="J647" t="s">
        <v>2837</v>
      </c>
      <c r="K647" t="s">
        <v>353</v>
      </c>
      <c r="L647" t="s">
        <v>382</v>
      </c>
      <c r="M647" s="29" t="str">
        <f>IF(O647 &lt;&gt; "", VLOOKUP(O647,'CLASSIFICAÇÃO - ÁREA DE ATUAÇÃO'!$A:$C,2,0),"")</f>
        <v>C</v>
      </c>
      <c r="N647" s="29" t="str">
        <f>IF(O647 &lt;&gt; "",VLOOKUP(O647,'CLASSIFICAÇÃO - ÁREA DE ATUAÇÃO'!$A:$C,3,0), "")</f>
        <v>REDE DE URGÊNCIA</v>
      </c>
      <c r="O647" t="str">
        <f>'Lotações convertidas'!B649</f>
        <v>UNIDADE DE PRONTO ATENDIMENTO LESTE</v>
      </c>
    </row>
    <row r="648" spans="1:15" x14ac:dyDescent="0.25">
      <c r="A648">
        <v>1289088</v>
      </c>
      <c r="B648" t="s">
        <v>2838</v>
      </c>
      <c r="C648" t="s">
        <v>2839</v>
      </c>
      <c r="D648" t="s">
        <v>368</v>
      </c>
      <c r="E648" t="s">
        <v>369</v>
      </c>
      <c r="F648" t="s">
        <v>18616</v>
      </c>
      <c r="G648" s="177">
        <v>44294</v>
      </c>
      <c r="H648" t="s">
        <v>425</v>
      </c>
      <c r="I648" t="s">
        <v>18168</v>
      </c>
      <c r="J648" t="s">
        <v>2840</v>
      </c>
      <c r="K648" t="s">
        <v>353</v>
      </c>
      <c r="L648" t="s">
        <v>361</v>
      </c>
      <c r="M648" s="29" t="str">
        <f>IF(O648 &lt;&gt; "", VLOOKUP(O648,'CLASSIFICAÇÃO - ÁREA DE ATUAÇÃO'!$A:$C,2,0),"")</f>
        <v>C</v>
      </c>
      <c r="N648" s="29" t="str">
        <f>IF(O648 &lt;&gt; "",VLOOKUP(O648,'CLASSIFICAÇÃO - ÁREA DE ATUAÇÃO'!$A:$C,3,0), "")</f>
        <v>REDE DE URGÊNCIA</v>
      </c>
      <c r="O648" t="str">
        <f>'Lotações convertidas'!B650</f>
        <v>UNIDADE DE PRONTO ATENDIMENTO PAMPULHA</v>
      </c>
    </row>
    <row r="649" spans="1:15" x14ac:dyDescent="0.25">
      <c r="A649">
        <v>1289363</v>
      </c>
      <c r="B649" t="s">
        <v>2841</v>
      </c>
      <c r="C649" t="s">
        <v>2842</v>
      </c>
      <c r="D649" t="s">
        <v>368</v>
      </c>
      <c r="E649" t="s">
        <v>369</v>
      </c>
      <c r="F649" t="s">
        <v>18623</v>
      </c>
      <c r="G649" s="177">
        <v>44294</v>
      </c>
      <c r="H649" t="s">
        <v>425</v>
      </c>
      <c r="I649" t="s">
        <v>18168</v>
      </c>
      <c r="J649" t="s">
        <v>2843</v>
      </c>
      <c r="K649" t="s">
        <v>353</v>
      </c>
      <c r="L649" t="s">
        <v>374</v>
      </c>
      <c r="M649" s="29" t="str">
        <f>IF(O649 &lt;&gt; "", VLOOKUP(O649,'CLASSIFICAÇÃO - ÁREA DE ATUAÇÃO'!$A:$C,2,0),"")</f>
        <v>C</v>
      </c>
      <c r="N649" s="29" t="str">
        <f>IF(O649 &lt;&gt; "",VLOOKUP(O649,'CLASSIFICAÇÃO - ÁREA DE ATUAÇÃO'!$A:$C,3,0), "")</f>
        <v>REDE DE URGÊNCIA</v>
      </c>
      <c r="O649" t="str">
        <f>'Lotações convertidas'!B651</f>
        <v>UNIDADE DE PRONTO ATENDIMENTO NORDESTE</v>
      </c>
    </row>
    <row r="650" spans="1:15" x14ac:dyDescent="0.25">
      <c r="A650">
        <v>1289576</v>
      </c>
      <c r="B650" t="s">
        <v>2844</v>
      </c>
      <c r="C650" t="s">
        <v>2845</v>
      </c>
      <c r="D650" t="s">
        <v>368</v>
      </c>
      <c r="E650" t="s">
        <v>524</v>
      </c>
      <c r="F650" t="s">
        <v>1976</v>
      </c>
      <c r="G650" s="177">
        <v>44298</v>
      </c>
      <c r="H650" t="s">
        <v>508</v>
      </c>
      <c r="I650" t="s">
        <v>18179</v>
      </c>
      <c r="J650" t="s">
        <v>2846</v>
      </c>
      <c r="K650" t="s">
        <v>353</v>
      </c>
      <c r="L650" t="s">
        <v>354</v>
      </c>
      <c r="M650" s="29" t="str">
        <f>IF(O650 &lt;&gt; "", VLOOKUP(O650,'CLASSIFICAÇÃO - ÁREA DE ATUAÇÃO'!$A:$C,2,0),"")</f>
        <v>A</v>
      </c>
      <c r="N650" s="29" t="str">
        <f>IF(O650 &lt;&gt; "",VLOOKUP(O650,'CLASSIFICAÇÃO - ÁREA DE ATUAÇÃO'!$A:$C,3,0), "")</f>
        <v>REDE COMPLEMENTAR</v>
      </c>
      <c r="O650" t="str">
        <f>'Lotações convertidas'!B652</f>
        <v>LABORATORIO REGIONAL NOROESTE</v>
      </c>
    </row>
    <row r="651" spans="1:15" x14ac:dyDescent="0.25">
      <c r="A651">
        <v>1289584</v>
      </c>
      <c r="B651" t="s">
        <v>2847</v>
      </c>
      <c r="C651" t="s">
        <v>2848</v>
      </c>
      <c r="D651" t="s">
        <v>368</v>
      </c>
      <c r="E651" t="s">
        <v>369</v>
      </c>
      <c r="F651" t="s">
        <v>1139</v>
      </c>
      <c r="G651" s="177">
        <v>44298</v>
      </c>
      <c r="H651" t="s">
        <v>384</v>
      </c>
      <c r="I651" t="s">
        <v>18168</v>
      </c>
      <c r="J651" t="s">
        <v>2849</v>
      </c>
      <c r="K651" t="s">
        <v>353</v>
      </c>
      <c r="L651" t="s">
        <v>406</v>
      </c>
      <c r="M651" s="29" t="str">
        <f>IF(O651 &lt;&gt; "", VLOOKUP(O651,'CLASSIFICAÇÃO - ÁREA DE ATUAÇÃO'!$A:$C,2,0),"")</f>
        <v>D</v>
      </c>
      <c r="N651" s="29" t="str">
        <f>IF(O651 &lt;&gt; "",VLOOKUP(O651,'CLASSIFICAÇÃO - ÁREA DE ATUAÇÃO'!$A:$C,3,0), "")</f>
        <v>ATENÇÃO PRIMÁRIA</v>
      </c>
      <c r="O651" t="str">
        <f>'Lotações convertidas'!B653</f>
        <v>CENTRO DE SAÚDE SANTA CECÍLIA</v>
      </c>
    </row>
    <row r="652" spans="1:15" x14ac:dyDescent="0.25">
      <c r="A652">
        <v>1289592</v>
      </c>
      <c r="B652" t="s">
        <v>2850</v>
      </c>
      <c r="C652" t="s">
        <v>2851</v>
      </c>
      <c r="D652" t="s">
        <v>520</v>
      </c>
      <c r="F652" t="s">
        <v>274</v>
      </c>
      <c r="G652" s="177">
        <v>44298</v>
      </c>
      <c r="H652" t="s">
        <v>364</v>
      </c>
      <c r="I652" t="s">
        <v>18175</v>
      </c>
      <c r="J652" t="s">
        <v>2852</v>
      </c>
      <c r="K652" t="s">
        <v>353</v>
      </c>
      <c r="L652" t="s">
        <v>406</v>
      </c>
      <c r="M652" s="29" t="str">
        <f>IF(O652 &lt;&gt; "", VLOOKUP(O652,'CLASSIFICAÇÃO - ÁREA DE ATUAÇÃO'!$A:$C,2,0),"")</f>
        <v>D</v>
      </c>
      <c r="N652" s="29" t="str">
        <f>IF(O652 &lt;&gt; "",VLOOKUP(O652,'CLASSIFICAÇÃO - ÁREA DE ATUAÇÃO'!$A:$C,3,0), "")</f>
        <v>ATENÇÃO PRIMÁRIA</v>
      </c>
      <c r="O652" t="str">
        <f>'Lotações convertidas'!B654</f>
        <v>CENTRO DE SAÚDE ITAIPU - JATOBÁ</v>
      </c>
    </row>
    <row r="653" spans="1:15" x14ac:dyDescent="0.25">
      <c r="A653">
        <v>1289681</v>
      </c>
      <c r="B653" t="s">
        <v>2853</v>
      </c>
      <c r="C653" t="s">
        <v>2854</v>
      </c>
      <c r="D653" t="s">
        <v>349</v>
      </c>
      <c r="E653" t="s">
        <v>2855</v>
      </c>
      <c r="F653" t="s">
        <v>18650</v>
      </c>
      <c r="G653" s="177">
        <v>44294</v>
      </c>
      <c r="H653" t="s">
        <v>395</v>
      </c>
      <c r="I653" t="s">
        <v>495</v>
      </c>
      <c r="K653" t="s">
        <v>495</v>
      </c>
      <c r="L653" t="s">
        <v>374</v>
      </c>
      <c r="M653" s="29" t="str">
        <f>IF(O653 &lt;&gt; "", VLOOKUP(O653,'CLASSIFICAÇÃO - ÁREA DE ATUAÇÃO'!$A:$C,2,0),"")</f>
        <v>B</v>
      </c>
      <c r="N653" s="29" t="str">
        <f>IF(O653 &lt;&gt; "",VLOOKUP(O653,'CLASSIFICAÇÃO - ÁREA DE ATUAÇÃO'!$A:$C,3,0), "")</f>
        <v>GESTÃO</v>
      </c>
      <c r="O653" t="str">
        <f>'Lotações convertidas'!B655</f>
        <v>DIRETORIA REGIONAL DE SAUDE NORDESTE</v>
      </c>
    </row>
    <row r="654" spans="1:15" x14ac:dyDescent="0.25">
      <c r="A654">
        <v>1289703</v>
      </c>
      <c r="B654" t="s">
        <v>2857</v>
      </c>
      <c r="C654" t="s">
        <v>2858</v>
      </c>
      <c r="D654" t="s">
        <v>368</v>
      </c>
      <c r="E654" t="s">
        <v>369</v>
      </c>
      <c r="F654" t="s">
        <v>569</v>
      </c>
      <c r="G654" s="177">
        <v>44294</v>
      </c>
      <c r="H654" t="s">
        <v>364</v>
      </c>
      <c r="I654" t="s">
        <v>18168</v>
      </c>
      <c r="J654" t="s">
        <v>2859</v>
      </c>
      <c r="K654" t="s">
        <v>353</v>
      </c>
      <c r="L654" t="s">
        <v>406</v>
      </c>
      <c r="M654" s="29" t="str">
        <f>IF(O654 &lt;&gt; "", VLOOKUP(O654,'CLASSIFICAÇÃO - ÁREA DE ATUAÇÃO'!$A:$C,2,0),"")</f>
        <v>C</v>
      </c>
      <c r="N654" s="29" t="str">
        <f>IF(O654 &lt;&gt; "",VLOOKUP(O654,'CLASSIFICAÇÃO - ÁREA DE ATUAÇÃO'!$A:$C,3,0), "")</f>
        <v>ATENÇÃO PRIMÁRIA</v>
      </c>
      <c r="O654" t="str">
        <f>'Lotações convertidas'!B656</f>
        <v>CENTRO DE SAÚDE URUCUIA</v>
      </c>
    </row>
    <row r="655" spans="1:15" x14ac:dyDescent="0.25">
      <c r="A655">
        <v>1289819</v>
      </c>
      <c r="B655" t="s">
        <v>2860</v>
      </c>
      <c r="C655" t="s">
        <v>2861</v>
      </c>
      <c r="D655" t="s">
        <v>368</v>
      </c>
      <c r="E655" t="s">
        <v>369</v>
      </c>
      <c r="F655" t="s">
        <v>18613</v>
      </c>
      <c r="G655" s="177">
        <v>44295</v>
      </c>
      <c r="H655" t="s">
        <v>425</v>
      </c>
      <c r="I655" t="s">
        <v>18168</v>
      </c>
      <c r="J655" t="s">
        <v>2862</v>
      </c>
      <c r="K655" t="s">
        <v>353</v>
      </c>
      <c r="L655" t="s">
        <v>382</v>
      </c>
      <c r="M655" s="29" t="str">
        <f>IF(O655 &lt;&gt; "", VLOOKUP(O655,'CLASSIFICAÇÃO - ÁREA DE ATUAÇÃO'!$A:$C,2,0),"")</f>
        <v>C</v>
      </c>
      <c r="N655" s="29" t="str">
        <f>IF(O655 &lt;&gt; "",VLOOKUP(O655,'CLASSIFICAÇÃO - ÁREA DE ATUAÇÃO'!$A:$C,3,0), "")</f>
        <v>REDE DE URGÊNCIA</v>
      </c>
      <c r="O655" t="str">
        <f>'Lotações convertidas'!B657</f>
        <v>UNIDADE DE PRONTO ATENDIMENTO LESTE</v>
      </c>
    </row>
    <row r="656" spans="1:15" x14ac:dyDescent="0.25">
      <c r="A656">
        <v>1289894</v>
      </c>
      <c r="B656" t="s">
        <v>2863</v>
      </c>
      <c r="C656" t="s">
        <v>2864</v>
      </c>
      <c r="D656" t="s">
        <v>368</v>
      </c>
      <c r="E656" t="s">
        <v>369</v>
      </c>
      <c r="F656" t="s">
        <v>18617</v>
      </c>
      <c r="G656" s="177">
        <v>44296</v>
      </c>
      <c r="H656" t="s">
        <v>425</v>
      </c>
      <c r="I656" t="s">
        <v>18168</v>
      </c>
      <c r="J656" t="s">
        <v>2865</v>
      </c>
      <c r="K656" t="s">
        <v>353</v>
      </c>
      <c r="L656" t="s">
        <v>406</v>
      </c>
      <c r="M656" s="29" t="str">
        <f>IF(O656 &lt;&gt; "", VLOOKUP(O656,'CLASSIFICAÇÃO - ÁREA DE ATUAÇÃO'!$A:$C,2,0),"")</f>
        <v>D</v>
      </c>
      <c r="N656" s="29" t="str">
        <f>IF(O656 &lt;&gt; "",VLOOKUP(O656,'CLASSIFICAÇÃO - ÁREA DE ATUAÇÃO'!$A:$C,3,0), "")</f>
        <v>REDE DE URGÊNCIA</v>
      </c>
      <c r="O656" t="str">
        <f>'Lotações convertidas'!B658</f>
        <v>UNIDADE DE PRONTO ATENDIMENTO BARREIRO</v>
      </c>
    </row>
    <row r="657" spans="1:15" x14ac:dyDescent="0.25">
      <c r="A657">
        <v>1289932</v>
      </c>
      <c r="B657" t="s">
        <v>2866</v>
      </c>
      <c r="C657" t="s">
        <v>2867</v>
      </c>
      <c r="D657" t="s">
        <v>368</v>
      </c>
      <c r="E657" t="s">
        <v>369</v>
      </c>
      <c r="F657" t="s">
        <v>2868</v>
      </c>
      <c r="G657" s="177">
        <v>44298</v>
      </c>
      <c r="H657" t="s">
        <v>384</v>
      </c>
      <c r="I657" t="s">
        <v>18168</v>
      </c>
      <c r="J657" t="s">
        <v>2869</v>
      </c>
      <c r="K657" t="s">
        <v>353</v>
      </c>
      <c r="L657" t="s">
        <v>372</v>
      </c>
      <c r="M657" s="29" t="str">
        <f>IF(O657 &lt;&gt; "", VLOOKUP(O657,'CLASSIFICAÇÃO - ÁREA DE ATUAÇÃO'!$A:$C,2,0),"")</f>
        <v>C</v>
      </c>
      <c r="N657" s="29" t="str">
        <f>IF(O657 &lt;&gt; "",VLOOKUP(O657,'CLASSIFICAÇÃO - ÁREA DE ATUAÇÃO'!$A:$C,3,0), "")</f>
        <v>ATENÇÃO PRIMÁRIA</v>
      </c>
      <c r="O657" t="str">
        <f>'Lotações convertidas'!B659</f>
        <v>CENTRO DE SAÚDE ANDRADAS</v>
      </c>
    </row>
    <row r="658" spans="1:15" x14ac:dyDescent="0.25">
      <c r="A658">
        <v>1289967</v>
      </c>
      <c r="B658" t="s">
        <v>2870</v>
      </c>
      <c r="C658" t="s">
        <v>2871</v>
      </c>
      <c r="D658" t="s">
        <v>368</v>
      </c>
      <c r="E658" t="s">
        <v>369</v>
      </c>
      <c r="F658" t="s">
        <v>2872</v>
      </c>
      <c r="G658" s="177">
        <v>44298</v>
      </c>
      <c r="H658" t="s">
        <v>417</v>
      </c>
      <c r="I658" t="s">
        <v>18168</v>
      </c>
      <c r="J658" t="s">
        <v>2873</v>
      </c>
      <c r="K658" t="s">
        <v>353</v>
      </c>
      <c r="L658" t="s">
        <v>397</v>
      </c>
      <c r="M658" s="29" t="str">
        <f>IF(O658 &lt;&gt; "", VLOOKUP(O658,'CLASSIFICAÇÃO - ÁREA DE ATUAÇÃO'!$A:$C,2,0),"")</f>
        <v>A</v>
      </c>
      <c r="N658" s="29" t="str">
        <f>IF(O658 &lt;&gt; "",VLOOKUP(O658,'CLASSIFICAÇÃO - ÁREA DE ATUAÇÃO'!$A:$C,3,0), "")</f>
        <v>ATENÇÃO PRIMÁRIA</v>
      </c>
      <c r="O658" t="str">
        <f>'Lotações convertidas'!B660</f>
        <v>CENTRO DE SAÚDE NORALDINO DE LIMA</v>
      </c>
    </row>
    <row r="659" spans="1:15" x14ac:dyDescent="0.25">
      <c r="A659">
        <v>1289983</v>
      </c>
      <c r="B659" t="s">
        <v>2874</v>
      </c>
      <c r="C659" t="s">
        <v>2875</v>
      </c>
      <c r="D659" t="s">
        <v>368</v>
      </c>
      <c r="E659" t="s">
        <v>369</v>
      </c>
      <c r="F659" t="s">
        <v>518</v>
      </c>
      <c r="G659" s="177">
        <v>44298</v>
      </c>
      <c r="H659" t="s">
        <v>364</v>
      </c>
      <c r="I659" t="s">
        <v>18168</v>
      </c>
      <c r="J659" t="s">
        <v>2876</v>
      </c>
      <c r="K659" t="s">
        <v>353</v>
      </c>
      <c r="L659" t="s">
        <v>365</v>
      </c>
      <c r="M659" s="29" t="str">
        <f>IF(O659 &lt;&gt; "", VLOOKUP(O659,'CLASSIFICAÇÃO - ÁREA DE ATUAÇÃO'!$A:$C,2,0),"")</f>
        <v>C</v>
      </c>
      <c r="N659" s="29" t="str">
        <f>IF(O659 &lt;&gt; "",VLOOKUP(O659,'CLASSIFICAÇÃO - ÁREA DE ATUAÇÃO'!$A:$C,3,0), "")</f>
        <v>ATENÇÃO PRIMÁRIA</v>
      </c>
      <c r="O659" t="str">
        <f>'Lotações convertidas'!B661</f>
        <v>CENTRO DE SAÚDE NOVO AARÃO REIS</v>
      </c>
    </row>
    <row r="660" spans="1:15" x14ac:dyDescent="0.25">
      <c r="A660">
        <v>1289991</v>
      </c>
      <c r="B660" t="s">
        <v>2877</v>
      </c>
      <c r="C660" t="s">
        <v>2878</v>
      </c>
      <c r="D660" t="s">
        <v>368</v>
      </c>
      <c r="E660" t="s">
        <v>369</v>
      </c>
      <c r="F660" t="s">
        <v>394</v>
      </c>
      <c r="G660" s="177">
        <v>44298</v>
      </c>
      <c r="H660" t="s">
        <v>364</v>
      </c>
      <c r="I660" t="s">
        <v>18168</v>
      </c>
      <c r="J660" t="s">
        <v>2879</v>
      </c>
      <c r="K660" t="s">
        <v>353</v>
      </c>
      <c r="L660" t="s">
        <v>397</v>
      </c>
      <c r="M660" s="29" t="str">
        <f>IF(O660 &lt;&gt; "", VLOOKUP(O660,'CLASSIFICAÇÃO - ÁREA DE ATUAÇÃO'!$A:$C,2,0),"")</f>
        <v>C</v>
      </c>
      <c r="N660" s="29" t="str">
        <f>IF(O660 &lt;&gt; "",VLOOKUP(O660,'CLASSIFICAÇÃO - ÁREA DE ATUAÇÃO'!$A:$C,3,0), "")</f>
        <v>ATENÇÃO PRIMÁRIA</v>
      </c>
      <c r="O660" t="str">
        <f>'Lotações convertidas'!B662</f>
        <v>CENTRO DE SAÚDE CABANA</v>
      </c>
    </row>
    <row r="661" spans="1:15" x14ac:dyDescent="0.25">
      <c r="A661">
        <v>1290000</v>
      </c>
      <c r="B661" t="s">
        <v>2880</v>
      </c>
      <c r="C661" t="s">
        <v>2881</v>
      </c>
      <c r="D661" t="s">
        <v>368</v>
      </c>
      <c r="E661" t="s">
        <v>369</v>
      </c>
      <c r="F661" t="s">
        <v>227</v>
      </c>
      <c r="G661" s="177">
        <v>44298</v>
      </c>
      <c r="H661" t="s">
        <v>384</v>
      </c>
      <c r="I661" t="s">
        <v>18168</v>
      </c>
      <c r="J661" t="s">
        <v>2882</v>
      </c>
      <c r="K661" t="s">
        <v>353</v>
      </c>
      <c r="L661" t="s">
        <v>406</v>
      </c>
      <c r="M661" s="29" t="str">
        <f>IF(O661 &lt;&gt; "", VLOOKUP(O661,'CLASSIFICAÇÃO - ÁREA DE ATUAÇÃO'!$A:$C,2,0),"")</f>
        <v>C</v>
      </c>
      <c r="N661" s="29" t="str">
        <f>IF(O661 &lt;&gt; "",VLOOKUP(O661,'CLASSIFICAÇÃO - ÁREA DE ATUAÇÃO'!$A:$C,3,0), "")</f>
        <v>ATENÇÃO PRIMÁRIA</v>
      </c>
      <c r="O661" t="str">
        <f>'Lotações convertidas'!B663</f>
        <v>CENTRO DE SAÚDE PILAR - OLHOS D'ÁGUA</v>
      </c>
    </row>
    <row r="662" spans="1:15" x14ac:dyDescent="0.25">
      <c r="A662">
        <v>1290019</v>
      </c>
      <c r="B662" t="s">
        <v>2883</v>
      </c>
      <c r="C662" t="s">
        <v>2884</v>
      </c>
      <c r="D662" t="s">
        <v>362</v>
      </c>
      <c r="F662" t="s">
        <v>442</v>
      </c>
      <c r="G662" s="177">
        <v>44298</v>
      </c>
      <c r="H662" t="s">
        <v>352</v>
      </c>
      <c r="I662" t="s">
        <v>18168</v>
      </c>
      <c r="J662" t="s">
        <v>2885</v>
      </c>
      <c r="K662" t="s">
        <v>353</v>
      </c>
      <c r="L662" t="s">
        <v>406</v>
      </c>
      <c r="M662" s="29" t="str">
        <f>IF(O662 &lt;&gt; "", VLOOKUP(O662,'CLASSIFICAÇÃO - ÁREA DE ATUAÇÃO'!$A:$C,2,0),"")</f>
        <v>C</v>
      </c>
      <c r="N662" s="29" t="str">
        <f>IF(O662 &lt;&gt; "",VLOOKUP(O662,'CLASSIFICAÇÃO - ÁREA DE ATUAÇÃO'!$A:$C,3,0), "")</f>
        <v>ATENÇÃO PRIMÁRIA</v>
      </c>
      <c r="O662" t="str">
        <f>'Lotações convertidas'!B664</f>
        <v>CENTRO DE SAÚDE VALE DO JATOBÁ</v>
      </c>
    </row>
    <row r="663" spans="1:15" x14ac:dyDescent="0.25">
      <c r="A663">
        <v>1290035</v>
      </c>
      <c r="B663" t="s">
        <v>2886</v>
      </c>
      <c r="C663" t="s">
        <v>2887</v>
      </c>
      <c r="D663" t="s">
        <v>379</v>
      </c>
      <c r="E663" t="s">
        <v>2888</v>
      </c>
      <c r="F663" t="s">
        <v>18643</v>
      </c>
      <c r="G663" s="177">
        <v>44298</v>
      </c>
      <c r="H663" t="s">
        <v>395</v>
      </c>
      <c r="I663" t="s">
        <v>18171</v>
      </c>
      <c r="J663" t="s">
        <v>2889</v>
      </c>
      <c r="K663" t="s">
        <v>353</v>
      </c>
      <c r="L663" t="s">
        <v>411</v>
      </c>
      <c r="M663" s="29" t="str">
        <f>IF(O663 &lt;&gt; "", VLOOKUP(O663,'CLASSIFICAÇÃO - ÁREA DE ATUAÇÃO'!$A:$C,2,0),"")</f>
        <v>A</v>
      </c>
      <c r="N663" s="29" t="str">
        <f>IF(O663 &lt;&gt; "",VLOOKUP(O663,'CLASSIFICAÇÃO - ÁREA DE ATUAÇÃO'!$A:$C,3,0), "")</f>
        <v>REDE COMPLEMENTAR</v>
      </c>
      <c r="O663" t="str">
        <f>'Lotações convertidas'!B665</f>
        <v>CENTRO DE REFERENCIA EM REABILITACAO CENTRO-SUL</v>
      </c>
    </row>
    <row r="664" spans="1:15" x14ac:dyDescent="0.25">
      <c r="A664">
        <v>1290078</v>
      </c>
      <c r="B664" t="s">
        <v>2890</v>
      </c>
      <c r="C664" t="s">
        <v>2891</v>
      </c>
      <c r="D664" t="s">
        <v>520</v>
      </c>
      <c r="F664" t="s">
        <v>2635</v>
      </c>
      <c r="G664" s="177">
        <v>44295</v>
      </c>
      <c r="H664" t="s">
        <v>364</v>
      </c>
      <c r="I664" t="s">
        <v>18175</v>
      </c>
      <c r="J664" t="s">
        <v>2892</v>
      </c>
      <c r="K664" t="s">
        <v>353</v>
      </c>
      <c r="L664" t="s">
        <v>354</v>
      </c>
      <c r="M664" s="29" t="str">
        <f>IF(O664 &lt;&gt; "", VLOOKUP(O664,'CLASSIFICAÇÃO - ÁREA DE ATUAÇÃO'!$A:$C,2,0),"")</f>
        <v>A</v>
      </c>
      <c r="N664" s="29" t="str">
        <f>IF(O664 &lt;&gt; "",VLOOKUP(O664,'CLASSIFICAÇÃO - ÁREA DE ATUAÇÃO'!$A:$C,3,0), "")</f>
        <v>ATENÇÃO PRIMÁRIA</v>
      </c>
      <c r="O664" t="str">
        <f>'Lotações convertidas'!B666</f>
        <v>CENTRO DE SAÚDE BOM JESUS</v>
      </c>
    </row>
    <row r="665" spans="1:15" x14ac:dyDescent="0.25">
      <c r="A665">
        <v>1290086</v>
      </c>
      <c r="B665" t="s">
        <v>2893</v>
      </c>
      <c r="C665" t="s">
        <v>2894</v>
      </c>
      <c r="D665" t="s">
        <v>349</v>
      </c>
      <c r="E665" t="s">
        <v>473</v>
      </c>
      <c r="F665" t="s">
        <v>446</v>
      </c>
      <c r="G665" s="177">
        <v>44295</v>
      </c>
      <c r="H665" t="s">
        <v>395</v>
      </c>
      <c r="I665" t="s">
        <v>18181</v>
      </c>
      <c r="J665" t="s">
        <v>2895</v>
      </c>
      <c r="K665" t="s">
        <v>353</v>
      </c>
      <c r="L665" t="s">
        <v>372</v>
      </c>
      <c r="M665" s="29" t="str">
        <f>IF(O665 &lt;&gt; "", VLOOKUP(O665,'CLASSIFICAÇÃO - ÁREA DE ATUAÇÃO'!$A:$C,2,0),"")</f>
        <v>D</v>
      </c>
      <c r="N665" s="29" t="str">
        <f>IF(O665 &lt;&gt; "",VLOOKUP(O665,'CLASSIFICAÇÃO - ÁREA DE ATUAÇÃO'!$A:$C,3,0), "")</f>
        <v>ATENÇÃO PRIMÁRIA</v>
      </c>
      <c r="O665" t="str">
        <f>'Lotações convertidas'!B667</f>
        <v>CENTRO DE SAÚDE LAGOA</v>
      </c>
    </row>
    <row r="666" spans="1:15" x14ac:dyDescent="0.25">
      <c r="A666">
        <v>1290094</v>
      </c>
      <c r="B666" t="s">
        <v>2896</v>
      </c>
      <c r="C666" t="s">
        <v>2897</v>
      </c>
      <c r="D666" t="s">
        <v>368</v>
      </c>
      <c r="E666" t="s">
        <v>390</v>
      </c>
      <c r="F666" t="s">
        <v>608</v>
      </c>
      <c r="G666" s="177">
        <v>44295</v>
      </c>
      <c r="H666" t="s">
        <v>364</v>
      </c>
      <c r="I666" t="s">
        <v>18175</v>
      </c>
      <c r="J666" t="s">
        <v>2898</v>
      </c>
      <c r="K666" t="s">
        <v>353</v>
      </c>
      <c r="L666" t="s">
        <v>372</v>
      </c>
      <c r="M666" s="29" t="str">
        <f>IF(O666 &lt;&gt; "", VLOOKUP(O666,'CLASSIFICAÇÃO - ÁREA DE ATUAÇÃO'!$A:$C,2,0),"")</f>
        <v>C</v>
      </c>
      <c r="N666" s="29" t="str">
        <f>IF(O666 &lt;&gt; "",VLOOKUP(O666,'CLASSIFICAÇÃO - ÁREA DE ATUAÇÃO'!$A:$C,3,0), "")</f>
        <v>ATENÇÃO PRIMÁRIA</v>
      </c>
      <c r="O666" t="str">
        <f>'Lotações convertidas'!B668</f>
        <v>CENTRO DE SAÚDE RIO BRANCO</v>
      </c>
    </row>
    <row r="667" spans="1:15" x14ac:dyDescent="0.25">
      <c r="A667">
        <v>1290108</v>
      </c>
      <c r="B667" t="s">
        <v>2899</v>
      </c>
      <c r="C667" t="s">
        <v>2900</v>
      </c>
      <c r="D667" t="s">
        <v>368</v>
      </c>
      <c r="E667" t="s">
        <v>369</v>
      </c>
      <c r="F667" t="s">
        <v>18613</v>
      </c>
      <c r="G667" s="177">
        <v>44295</v>
      </c>
      <c r="H667" t="s">
        <v>425</v>
      </c>
      <c r="I667" t="s">
        <v>18168</v>
      </c>
      <c r="J667" t="s">
        <v>2901</v>
      </c>
      <c r="K667" t="s">
        <v>353</v>
      </c>
      <c r="L667" t="s">
        <v>382</v>
      </c>
      <c r="M667" s="29" t="str">
        <f>IF(O667 &lt;&gt; "", VLOOKUP(O667,'CLASSIFICAÇÃO - ÁREA DE ATUAÇÃO'!$A:$C,2,0),"")</f>
        <v>C</v>
      </c>
      <c r="N667" s="29" t="str">
        <f>IF(O667 &lt;&gt; "",VLOOKUP(O667,'CLASSIFICAÇÃO - ÁREA DE ATUAÇÃO'!$A:$C,3,0), "")</f>
        <v>REDE DE URGÊNCIA</v>
      </c>
      <c r="O667" t="str">
        <f>'Lotações convertidas'!B669</f>
        <v>UNIDADE DE PRONTO ATENDIMENTO LESTE</v>
      </c>
    </row>
    <row r="668" spans="1:15" x14ac:dyDescent="0.25">
      <c r="A668">
        <v>1290124</v>
      </c>
      <c r="B668" t="s">
        <v>2902</v>
      </c>
      <c r="C668" t="s">
        <v>2903</v>
      </c>
      <c r="D668" t="s">
        <v>368</v>
      </c>
      <c r="E668" t="s">
        <v>369</v>
      </c>
      <c r="F668" t="s">
        <v>18623</v>
      </c>
      <c r="G668" s="177">
        <v>44296</v>
      </c>
      <c r="H668" t="s">
        <v>441</v>
      </c>
      <c r="I668" t="s">
        <v>18168</v>
      </c>
      <c r="J668" t="s">
        <v>2904</v>
      </c>
      <c r="K668" t="s">
        <v>353</v>
      </c>
      <c r="L668" t="s">
        <v>374</v>
      </c>
      <c r="M668" s="29" t="str">
        <f>IF(O668 &lt;&gt; "", VLOOKUP(O668,'CLASSIFICAÇÃO - ÁREA DE ATUAÇÃO'!$A:$C,2,0),"")</f>
        <v>C</v>
      </c>
      <c r="N668" s="29" t="str">
        <f>IF(O668 &lt;&gt; "",VLOOKUP(O668,'CLASSIFICAÇÃO - ÁREA DE ATUAÇÃO'!$A:$C,3,0), "")</f>
        <v>REDE DE URGÊNCIA</v>
      </c>
      <c r="O668" t="str">
        <f>'Lotações convertidas'!B670</f>
        <v>UNIDADE DE PRONTO ATENDIMENTO NORDESTE</v>
      </c>
    </row>
    <row r="669" spans="1:15" x14ac:dyDescent="0.25">
      <c r="A669">
        <v>1290191</v>
      </c>
      <c r="B669" t="s">
        <v>2905</v>
      </c>
      <c r="C669" t="s">
        <v>2906</v>
      </c>
      <c r="D669" t="s">
        <v>379</v>
      </c>
      <c r="F669" t="s">
        <v>576</v>
      </c>
      <c r="G669" s="177">
        <v>44298</v>
      </c>
      <c r="H669" t="s">
        <v>395</v>
      </c>
      <c r="I669" t="s">
        <v>18168</v>
      </c>
      <c r="J669" t="s">
        <v>2907</v>
      </c>
      <c r="K669" t="s">
        <v>353</v>
      </c>
      <c r="L669" t="s">
        <v>361</v>
      </c>
      <c r="M669" s="29" t="str">
        <f>IF(O669 &lt;&gt; "", VLOOKUP(O669,'CLASSIFICAÇÃO - ÁREA DE ATUAÇÃO'!$A:$C,2,0),"")</f>
        <v>A</v>
      </c>
      <c r="N669" s="29" t="str">
        <f>IF(O669 &lt;&gt; "",VLOOKUP(O669,'CLASSIFICAÇÃO - ÁREA DE ATUAÇÃO'!$A:$C,3,0), "")</f>
        <v>ATENÇÃO PRIMÁRIA</v>
      </c>
      <c r="O669" t="str">
        <f>'Lotações convertidas'!B671</f>
        <v>CENTRO DE SAÚDE SÃO FRANCISCO</v>
      </c>
    </row>
    <row r="670" spans="1:15" x14ac:dyDescent="0.25">
      <c r="A670">
        <v>1290205</v>
      </c>
      <c r="B670" t="s">
        <v>2908</v>
      </c>
      <c r="C670" t="s">
        <v>2909</v>
      </c>
      <c r="D670" t="s">
        <v>368</v>
      </c>
      <c r="E670" t="s">
        <v>369</v>
      </c>
      <c r="F670" t="s">
        <v>399</v>
      </c>
      <c r="G670" s="177">
        <v>44298</v>
      </c>
      <c r="H670" t="s">
        <v>364</v>
      </c>
      <c r="I670" t="s">
        <v>18168</v>
      </c>
      <c r="J670" t="s">
        <v>2910</v>
      </c>
      <c r="K670" t="s">
        <v>353</v>
      </c>
      <c r="L670" t="s">
        <v>374</v>
      </c>
      <c r="M670" s="29" t="str">
        <f>IF(O670 &lt;&gt; "", VLOOKUP(O670,'CLASSIFICAÇÃO - ÁREA DE ATUAÇÃO'!$A:$C,2,0),"")</f>
        <v>A</v>
      </c>
      <c r="N670" s="29" t="str">
        <f>IF(O670 &lt;&gt; "",VLOOKUP(O670,'CLASSIFICAÇÃO - ÁREA DE ATUAÇÃO'!$A:$C,3,0), "")</f>
        <v>ATENÇÃO PRIMÁRIA</v>
      </c>
      <c r="O670" t="str">
        <f>'Lotações convertidas'!B672</f>
        <v>CENTRO DE SAÚDE ALCIDES LINS</v>
      </c>
    </row>
    <row r="671" spans="1:15" x14ac:dyDescent="0.25">
      <c r="A671">
        <v>1290213</v>
      </c>
      <c r="B671" t="s">
        <v>2911</v>
      </c>
      <c r="C671" t="s">
        <v>2912</v>
      </c>
      <c r="D671" t="s">
        <v>379</v>
      </c>
      <c r="E671" t="s">
        <v>2913</v>
      </c>
      <c r="F671" t="s">
        <v>18651</v>
      </c>
      <c r="G671" s="177">
        <v>44298</v>
      </c>
      <c r="H671" t="s">
        <v>2915</v>
      </c>
      <c r="I671" t="s">
        <v>18171</v>
      </c>
      <c r="J671" t="s">
        <v>2916</v>
      </c>
      <c r="K671" t="s">
        <v>353</v>
      </c>
      <c r="L671" t="s">
        <v>406</v>
      </c>
      <c r="M671" s="29" t="str">
        <f>IF(O671 &lt;&gt; "", VLOOKUP(O671,'CLASSIFICAÇÃO - ÁREA DE ATUAÇÃO'!$A:$C,2,0),"")</f>
        <v>C</v>
      </c>
      <c r="N671" s="29" t="str">
        <f>IF(O671 &lt;&gt; "",VLOOKUP(O671,'CLASSIFICAÇÃO - ÁREA DE ATUAÇÃO'!$A:$C,3,0), "")</f>
        <v>REDE COMPLEMENTAR</v>
      </c>
      <c r="O671" t="str">
        <f>'Lotações convertidas'!B673</f>
        <v>CENTRO DE ESPECIALIDADES MEDICAS BARREIRO</v>
      </c>
    </row>
    <row r="672" spans="1:15" x14ac:dyDescent="0.25">
      <c r="A672">
        <v>1290221</v>
      </c>
      <c r="B672" t="s">
        <v>2917</v>
      </c>
      <c r="C672" t="s">
        <v>2918</v>
      </c>
      <c r="D672" t="s">
        <v>349</v>
      </c>
      <c r="E672" t="s">
        <v>350</v>
      </c>
      <c r="F672" t="s">
        <v>421</v>
      </c>
      <c r="G672" s="177">
        <v>44298</v>
      </c>
      <c r="H672" t="s">
        <v>395</v>
      </c>
      <c r="I672" t="s">
        <v>18169</v>
      </c>
      <c r="J672" t="s">
        <v>2919</v>
      </c>
      <c r="K672" t="s">
        <v>353</v>
      </c>
      <c r="L672" t="s">
        <v>365</v>
      </c>
      <c r="M672" s="29" t="str">
        <f>IF(O672 &lt;&gt; "", VLOOKUP(O672,'CLASSIFICAÇÃO - ÁREA DE ATUAÇÃO'!$A:$C,2,0),"")</f>
        <v>C</v>
      </c>
      <c r="N672" s="29" t="str">
        <f>IF(O672 &lt;&gt; "",VLOOKUP(O672,'CLASSIFICAÇÃO - ÁREA DE ATUAÇÃO'!$A:$C,3,0), "")</f>
        <v>ATENÇÃO PRIMÁRIA</v>
      </c>
      <c r="O672" t="str">
        <f>'Lotações convertidas'!B674</f>
        <v>CENTRO DE SAÚDE MG20</v>
      </c>
    </row>
    <row r="673" spans="1:15" x14ac:dyDescent="0.25">
      <c r="A673">
        <v>1290329</v>
      </c>
      <c r="B673" t="s">
        <v>2920</v>
      </c>
      <c r="C673" t="s">
        <v>2921</v>
      </c>
      <c r="D673" t="s">
        <v>429</v>
      </c>
      <c r="E673" t="s">
        <v>430</v>
      </c>
      <c r="F673" t="s">
        <v>735</v>
      </c>
      <c r="G673" s="177">
        <v>44298</v>
      </c>
      <c r="H673" t="s">
        <v>384</v>
      </c>
      <c r="I673" t="s">
        <v>18175</v>
      </c>
      <c r="J673" t="s">
        <v>2922</v>
      </c>
      <c r="K673" t="s">
        <v>353</v>
      </c>
      <c r="L673" t="s">
        <v>411</v>
      </c>
      <c r="M673" s="29" t="str">
        <f>IF(O673 &lt;&gt; "", VLOOKUP(O673,'CLASSIFICAÇÃO - ÁREA DE ATUAÇÃO'!$A:$C,2,0),"")</f>
        <v>A</v>
      </c>
      <c r="N673" s="29" t="str">
        <f>IF(O673 &lt;&gt; "",VLOOKUP(O673,'CLASSIFICAÇÃO - ÁREA DE ATUAÇÃO'!$A:$C,3,0), "")</f>
        <v>REDE COMPLEMENTAR</v>
      </c>
      <c r="O673" t="str">
        <f>'Lotações convertidas'!B675</f>
        <v>CENTRO DE ESPECIALIDADES ODONTOLÓGICAS PARACATU</v>
      </c>
    </row>
    <row r="674" spans="1:15" x14ac:dyDescent="0.25">
      <c r="A674">
        <v>1290337</v>
      </c>
      <c r="B674" t="s">
        <v>2923</v>
      </c>
      <c r="C674" t="s">
        <v>2924</v>
      </c>
      <c r="D674" t="s">
        <v>429</v>
      </c>
      <c r="E674" t="s">
        <v>493</v>
      </c>
      <c r="F674" t="s">
        <v>259</v>
      </c>
      <c r="G674" s="177">
        <v>44298</v>
      </c>
      <c r="H674" t="s">
        <v>384</v>
      </c>
      <c r="I674" t="s">
        <v>495</v>
      </c>
      <c r="K674" t="s">
        <v>495</v>
      </c>
      <c r="L674" t="s">
        <v>372</v>
      </c>
      <c r="M674" s="29" t="str">
        <f>IF(O674 &lt;&gt; "", VLOOKUP(O674,'CLASSIFICAÇÃO - ÁREA DE ATUAÇÃO'!$A:$C,2,0),"")</f>
        <v>C</v>
      </c>
      <c r="N674" s="29" t="str">
        <f>IF(O674 &lt;&gt; "",VLOOKUP(O674,'CLASSIFICAÇÃO - ÁREA DE ATUAÇÃO'!$A:$C,3,0), "")</f>
        <v>REDE COMPLEMENTAR</v>
      </c>
      <c r="O674" t="str">
        <f>'Lotações convertidas'!B676</f>
        <v>LABORATORIO REGIONAL NORTE/VENDA NOVA</v>
      </c>
    </row>
    <row r="675" spans="1:15" x14ac:dyDescent="0.25">
      <c r="A675">
        <v>1290434</v>
      </c>
      <c r="B675" t="s">
        <v>2925</v>
      </c>
      <c r="C675" t="s">
        <v>2926</v>
      </c>
      <c r="D675" t="s">
        <v>349</v>
      </c>
      <c r="E675" t="s">
        <v>2927</v>
      </c>
      <c r="F675" t="s">
        <v>18652</v>
      </c>
      <c r="G675" s="177">
        <v>44298</v>
      </c>
      <c r="H675" t="s">
        <v>364</v>
      </c>
      <c r="I675" t="s">
        <v>18182</v>
      </c>
      <c r="J675" t="s">
        <v>2928</v>
      </c>
      <c r="K675" t="s">
        <v>353</v>
      </c>
      <c r="L675" t="s">
        <v>427</v>
      </c>
      <c r="M675" s="29" t="str">
        <f>IF(O675 &lt;&gt; "", VLOOKUP(O675,'CLASSIFICAÇÃO - ÁREA DE ATUAÇÃO'!$A:$C,2,0),"")</f>
        <v>A</v>
      </c>
      <c r="N675" s="29" t="str">
        <f>IF(O675 &lt;&gt; "",VLOOKUP(O675,'CLASSIFICAÇÃO - ÁREA DE ATUAÇÃO'!$A:$C,3,0), "")</f>
        <v>GESTÃO</v>
      </c>
      <c r="O675" t="str">
        <f>'Lotações convertidas'!B677</f>
        <v>DIRETORIA DE VIGILANCIA SANITARIA</v>
      </c>
    </row>
    <row r="676" spans="1:15" x14ac:dyDescent="0.25">
      <c r="A676">
        <v>1290485</v>
      </c>
      <c r="B676" t="s">
        <v>2929</v>
      </c>
      <c r="C676" t="s">
        <v>2930</v>
      </c>
      <c r="D676" t="s">
        <v>368</v>
      </c>
      <c r="E676" t="s">
        <v>369</v>
      </c>
      <c r="F676" t="s">
        <v>1937</v>
      </c>
      <c r="G676" s="177">
        <v>44299</v>
      </c>
      <c r="H676" t="s">
        <v>417</v>
      </c>
      <c r="I676" t="s">
        <v>18168</v>
      </c>
      <c r="J676" t="s">
        <v>2931</v>
      </c>
      <c r="K676" t="s">
        <v>353</v>
      </c>
      <c r="L676" t="s">
        <v>374</v>
      </c>
      <c r="M676" s="29" t="str">
        <f>IF(O676 &lt;&gt; "", VLOOKUP(O676,'CLASSIFICAÇÃO - ÁREA DE ATUAÇÃO'!$A:$C,2,0),"")</f>
        <v>C</v>
      </c>
      <c r="N676" s="29" t="str">
        <f>IF(O676 &lt;&gt; "",VLOOKUP(O676,'CLASSIFICAÇÃO - ÁREA DE ATUAÇÃO'!$A:$C,3,0), "")</f>
        <v>ATENÇÃO PRIMÁRIA</v>
      </c>
      <c r="O676" t="str">
        <f>'Lotações convertidas'!B678</f>
        <v>CENTRO DE SAÚDE OLAVO ALBINO CORREIA</v>
      </c>
    </row>
    <row r="677" spans="1:15" x14ac:dyDescent="0.25">
      <c r="A677">
        <v>1290493</v>
      </c>
      <c r="B677" t="s">
        <v>2932</v>
      </c>
      <c r="C677" t="s">
        <v>2933</v>
      </c>
      <c r="D677" t="s">
        <v>379</v>
      </c>
      <c r="F677" t="s">
        <v>2110</v>
      </c>
      <c r="G677" s="177">
        <v>44299</v>
      </c>
      <c r="H677" t="s">
        <v>364</v>
      </c>
      <c r="I677" t="s">
        <v>18171</v>
      </c>
      <c r="J677" t="s">
        <v>2934</v>
      </c>
      <c r="K677" t="s">
        <v>353</v>
      </c>
      <c r="L677" t="s">
        <v>397</v>
      </c>
      <c r="M677" s="29" t="str">
        <f>IF(O677 &lt;&gt; "", VLOOKUP(O677,'CLASSIFICAÇÃO - ÁREA DE ATUAÇÃO'!$A:$C,2,0),"")</f>
        <v>B</v>
      </c>
      <c r="N677" s="29" t="str">
        <f>IF(O677 &lt;&gt; "",VLOOKUP(O677,'CLASSIFICAÇÃO - ÁREA DE ATUAÇÃO'!$A:$C,3,0), "")</f>
        <v>ATENÇÃO PRIMÁRIA</v>
      </c>
      <c r="O677" t="str">
        <f>'Lotações convertidas'!B679</f>
        <v>CENTRO DE SAÚDE WALDOMIRO LOBO</v>
      </c>
    </row>
    <row r="678" spans="1:15" x14ac:dyDescent="0.25">
      <c r="A678">
        <v>1290523</v>
      </c>
      <c r="B678" t="s">
        <v>2935</v>
      </c>
      <c r="C678" t="s">
        <v>2936</v>
      </c>
      <c r="D678" t="s">
        <v>368</v>
      </c>
      <c r="E678" t="s">
        <v>369</v>
      </c>
      <c r="F678" t="s">
        <v>18616</v>
      </c>
      <c r="G678" s="177">
        <v>44296</v>
      </c>
      <c r="H678" t="s">
        <v>425</v>
      </c>
      <c r="I678" t="s">
        <v>18168</v>
      </c>
      <c r="J678" t="s">
        <v>2937</v>
      </c>
      <c r="K678" t="s">
        <v>353</v>
      </c>
      <c r="L678" t="s">
        <v>361</v>
      </c>
      <c r="M678" s="29" t="str">
        <f>IF(O678 &lt;&gt; "", VLOOKUP(O678,'CLASSIFICAÇÃO - ÁREA DE ATUAÇÃO'!$A:$C,2,0),"")</f>
        <v>C</v>
      </c>
      <c r="N678" s="29" t="str">
        <f>IF(O678 &lt;&gt; "",VLOOKUP(O678,'CLASSIFICAÇÃO - ÁREA DE ATUAÇÃO'!$A:$C,3,0), "")</f>
        <v>REDE DE URGÊNCIA</v>
      </c>
      <c r="O678" t="str">
        <f>'Lotações convertidas'!B680</f>
        <v>UNIDADE DE PRONTO ATENDIMENTO PAMPULHA</v>
      </c>
    </row>
    <row r="679" spans="1:15" x14ac:dyDescent="0.25">
      <c r="A679">
        <v>1290558</v>
      </c>
      <c r="B679" t="s">
        <v>2938</v>
      </c>
      <c r="C679" t="s">
        <v>2939</v>
      </c>
      <c r="D679" t="s">
        <v>379</v>
      </c>
      <c r="F679" t="s">
        <v>18617</v>
      </c>
      <c r="G679" s="177">
        <v>44296</v>
      </c>
      <c r="H679" t="s">
        <v>466</v>
      </c>
      <c r="I679" t="s">
        <v>18171</v>
      </c>
      <c r="J679" t="s">
        <v>2940</v>
      </c>
      <c r="K679" t="s">
        <v>353</v>
      </c>
      <c r="L679" t="s">
        <v>406</v>
      </c>
      <c r="M679" s="29" t="str">
        <f>IF(O679 &lt;&gt; "", VLOOKUP(O679,'CLASSIFICAÇÃO - ÁREA DE ATUAÇÃO'!$A:$C,2,0),"")</f>
        <v>D</v>
      </c>
      <c r="N679" s="29" t="str">
        <f>IF(O679 &lt;&gt; "",VLOOKUP(O679,'CLASSIFICAÇÃO - ÁREA DE ATUAÇÃO'!$A:$C,3,0), "")</f>
        <v>REDE DE URGÊNCIA</v>
      </c>
      <c r="O679" t="str">
        <f>'Lotações convertidas'!B681</f>
        <v>UNIDADE DE PRONTO ATENDIMENTO BARREIRO</v>
      </c>
    </row>
    <row r="680" spans="1:15" x14ac:dyDescent="0.25">
      <c r="A680">
        <v>1290612</v>
      </c>
      <c r="B680" t="s">
        <v>2941</v>
      </c>
      <c r="C680" t="s">
        <v>2942</v>
      </c>
      <c r="D680" t="s">
        <v>349</v>
      </c>
      <c r="E680" t="s">
        <v>357</v>
      </c>
      <c r="F680" t="s">
        <v>18653</v>
      </c>
      <c r="G680" s="177">
        <v>44298</v>
      </c>
      <c r="H680" t="s">
        <v>384</v>
      </c>
      <c r="I680" t="s">
        <v>18167</v>
      </c>
      <c r="J680" t="s">
        <v>2944</v>
      </c>
      <c r="K680" t="s">
        <v>353</v>
      </c>
      <c r="L680" t="s">
        <v>372</v>
      </c>
      <c r="M680" s="29" t="str">
        <f>IF(O680 &lt;&gt; "", VLOOKUP(O680,'CLASSIFICAÇÃO - ÁREA DE ATUAÇÃO'!$A:$C,2,0),"")</f>
        <v>C</v>
      </c>
      <c r="N680" s="29" t="str">
        <f>IF(O680 &lt;&gt; "",VLOOKUP(O680,'CLASSIFICAÇÃO - ÁREA DE ATUAÇÃO'!$A:$C,3,0), "")</f>
        <v>GESTÃO</v>
      </c>
      <c r="O680" t="str">
        <f>'Lotações convertidas'!B682</f>
        <v>GERENCIA DE ASSISTENCIA, EPIDEMIOLOGIA E REGULACAO VENDA NOVA</v>
      </c>
    </row>
    <row r="681" spans="1:15" x14ac:dyDescent="0.25">
      <c r="A681">
        <v>1290647</v>
      </c>
      <c r="B681" t="s">
        <v>2945</v>
      </c>
      <c r="C681" t="s">
        <v>2946</v>
      </c>
      <c r="D681" t="s">
        <v>349</v>
      </c>
      <c r="E681" t="s">
        <v>403</v>
      </c>
      <c r="F681" t="s">
        <v>18653</v>
      </c>
      <c r="G681" s="177">
        <v>44298</v>
      </c>
      <c r="H681" t="s">
        <v>364</v>
      </c>
      <c r="I681" t="s">
        <v>18170</v>
      </c>
      <c r="J681" t="s">
        <v>2947</v>
      </c>
      <c r="K681" t="s">
        <v>353</v>
      </c>
      <c r="L681" t="s">
        <v>372</v>
      </c>
      <c r="M681" s="29" t="str">
        <f>IF(O681 &lt;&gt; "", VLOOKUP(O681,'CLASSIFICAÇÃO - ÁREA DE ATUAÇÃO'!$A:$C,2,0),"")</f>
        <v>C</v>
      </c>
      <c r="N681" s="29" t="str">
        <f>IF(O681 &lt;&gt; "",VLOOKUP(O681,'CLASSIFICAÇÃO - ÁREA DE ATUAÇÃO'!$A:$C,3,0), "")</f>
        <v>GESTÃO</v>
      </c>
      <c r="O681" t="str">
        <f>'Lotações convertidas'!B683</f>
        <v>GERENCIA DE ASSISTENCIA, EPIDEMIOLOGIA E REGULACAO VENDA NOVA</v>
      </c>
    </row>
    <row r="682" spans="1:15" x14ac:dyDescent="0.25">
      <c r="A682">
        <v>1290663</v>
      </c>
      <c r="B682" t="s">
        <v>1017</v>
      </c>
      <c r="C682" t="s">
        <v>1018</v>
      </c>
      <c r="D682" t="s">
        <v>379</v>
      </c>
      <c r="E682" t="s">
        <v>620</v>
      </c>
      <c r="F682" t="s">
        <v>18632</v>
      </c>
      <c r="G682" s="177">
        <v>44298</v>
      </c>
      <c r="H682" t="s">
        <v>2948</v>
      </c>
      <c r="I682" t="s">
        <v>18171</v>
      </c>
      <c r="J682" t="s">
        <v>1019</v>
      </c>
      <c r="K682" t="s">
        <v>353</v>
      </c>
      <c r="L682" t="s">
        <v>365</v>
      </c>
      <c r="M682" s="29" t="str">
        <f>IF(O682 &lt;&gt; "", VLOOKUP(O682,'CLASSIFICAÇÃO - ÁREA DE ATUAÇÃO'!$A:$C,2,0),"")</f>
        <v>C</v>
      </c>
      <c r="N682" s="29" t="str">
        <f>IF(O682 &lt;&gt; "",VLOOKUP(O682,'CLASSIFICAÇÃO - ÁREA DE ATUAÇÃO'!$A:$C,3,0), "")</f>
        <v>REDE DE URGÊNCIA</v>
      </c>
      <c r="O682" t="str">
        <f>'Lotações convertidas'!B684</f>
        <v>CENTRO DE REFERENCIA EM SAUDE MENTAL NORTE</v>
      </c>
    </row>
    <row r="683" spans="1:15" x14ac:dyDescent="0.25">
      <c r="A683">
        <v>1290671</v>
      </c>
      <c r="B683" t="s">
        <v>2949</v>
      </c>
      <c r="C683" t="s">
        <v>2950</v>
      </c>
      <c r="D683" t="s">
        <v>368</v>
      </c>
      <c r="E683" t="s">
        <v>369</v>
      </c>
      <c r="F683" t="s">
        <v>518</v>
      </c>
      <c r="G683" s="177">
        <v>44299</v>
      </c>
      <c r="H683" t="s">
        <v>364</v>
      </c>
      <c r="I683" t="s">
        <v>495</v>
      </c>
      <c r="K683" t="s">
        <v>495</v>
      </c>
      <c r="L683" t="s">
        <v>365</v>
      </c>
      <c r="M683" s="29" t="str">
        <f>IF(O683 &lt;&gt; "", VLOOKUP(O683,'CLASSIFICAÇÃO - ÁREA DE ATUAÇÃO'!$A:$C,2,0),"")</f>
        <v>C</v>
      </c>
      <c r="N683" s="29" t="str">
        <f>IF(O683 &lt;&gt; "",VLOOKUP(O683,'CLASSIFICAÇÃO - ÁREA DE ATUAÇÃO'!$A:$C,3,0), "")</f>
        <v>ATENÇÃO PRIMÁRIA</v>
      </c>
      <c r="O683" t="str">
        <f>'Lotações convertidas'!B685</f>
        <v>CENTRO DE SAÚDE NOVO AARÃO REIS</v>
      </c>
    </row>
    <row r="684" spans="1:15" x14ac:dyDescent="0.25">
      <c r="A684">
        <v>1290701</v>
      </c>
      <c r="B684" t="s">
        <v>2951</v>
      </c>
      <c r="C684" t="s">
        <v>2952</v>
      </c>
      <c r="D684" t="s">
        <v>429</v>
      </c>
      <c r="E684" t="s">
        <v>451</v>
      </c>
      <c r="F684" t="s">
        <v>1249</v>
      </c>
      <c r="G684" s="177">
        <v>44287</v>
      </c>
      <c r="H684" t="s">
        <v>1655</v>
      </c>
      <c r="I684" t="s">
        <v>18168</v>
      </c>
      <c r="J684" t="s">
        <v>2953</v>
      </c>
      <c r="K684" t="s">
        <v>353</v>
      </c>
      <c r="L684" t="s">
        <v>361</v>
      </c>
      <c r="M684" s="29" t="str">
        <f>IF(O684 &lt;&gt; "", VLOOKUP(O684,'CLASSIFICAÇÃO - ÁREA DE ATUAÇÃO'!$A:$C,2,0),"")</f>
        <v>C</v>
      </c>
      <c r="N684" s="29" t="str">
        <f>IF(O684 &lt;&gt; "",VLOOKUP(O684,'CLASSIFICAÇÃO - ÁREA DE ATUAÇÃO'!$A:$C,3,0), "")</f>
        <v>ATENÇÃO PRIMÁRIA</v>
      </c>
      <c r="O684" t="str">
        <f>'Lotações convertidas'!B686</f>
        <v>CENTRO DE SAÚDE OURO PRETO</v>
      </c>
    </row>
    <row r="685" spans="1:15" x14ac:dyDescent="0.25">
      <c r="A685">
        <v>1290736</v>
      </c>
      <c r="B685" t="s">
        <v>2954</v>
      </c>
      <c r="C685" t="s">
        <v>2955</v>
      </c>
      <c r="D685" t="s">
        <v>429</v>
      </c>
      <c r="E685" t="s">
        <v>451</v>
      </c>
      <c r="F685" t="s">
        <v>18649</v>
      </c>
      <c r="G685" s="177">
        <v>44299</v>
      </c>
      <c r="H685" t="s">
        <v>425</v>
      </c>
      <c r="I685" t="s">
        <v>18168</v>
      </c>
      <c r="J685" t="s">
        <v>2956</v>
      </c>
      <c r="K685" t="s">
        <v>353</v>
      </c>
      <c r="L685" t="s">
        <v>382</v>
      </c>
      <c r="M685" s="29" t="str">
        <f>IF(O685 &lt;&gt; "", VLOOKUP(O685,'CLASSIFICAÇÃO - ÁREA DE ATUAÇÃO'!$A:$C,2,0),"")</f>
        <v>A</v>
      </c>
      <c r="N685" s="29" t="str">
        <f>IF(O685 &lt;&gt; "",VLOOKUP(O685,'CLASSIFICAÇÃO - ÁREA DE ATUAÇÃO'!$A:$C,3,0), "")</f>
        <v>REDE DE URGÊNCIA</v>
      </c>
      <c r="O685" t="str">
        <f>'Lotações convertidas'!B687</f>
        <v>CENTRO DE REFERENCIA EM SAUDE MENTAL LESTE</v>
      </c>
    </row>
    <row r="686" spans="1:15" x14ac:dyDescent="0.25">
      <c r="A686">
        <v>1290744</v>
      </c>
      <c r="B686" t="s">
        <v>2957</v>
      </c>
      <c r="C686" t="s">
        <v>2958</v>
      </c>
      <c r="D686" t="s">
        <v>368</v>
      </c>
      <c r="E686" t="s">
        <v>369</v>
      </c>
      <c r="F686" t="s">
        <v>603</v>
      </c>
      <c r="G686" s="177">
        <v>44299</v>
      </c>
      <c r="H686" t="s">
        <v>364</v>
      </c>
      <c r="I686" t="s">
        <v>18168</v>
      </c>
      <c r="J686" t="s">
        <v>2959</v>
      </c>
      <c r="K686" t="s">
        <v>353</v>
      </c>
      <c r="L686" t="s">
        <v>374</v>
      </c>
      <c r="M686" s="29" t="str">
        <f>IF(O686 &lt;&gt; "", VLOOKUP(O686,'CLASSIFICAÇÃO - ÁREA DE ATUAÇÃO'!$A:$C,2,0),"")</f>
        <v>D</v>
      </c>
      <c r="N686" s="29" t="str">
        <f>IF(O686 &lt;&gt; "",VLOOKUP(O686,'CLASSIFICAÇÃO - ÁREA DE ATUAÇÃO'!$A:$C,3,0), "")</f>
        <v>ATENÇÃO PRIMÁRIA</v>
      </c>
      <c r="O686" t="str">
        <f>'Lotações convertidas'!B688</f>
        <v>CENTRO DE SAÚDE RIBEIRO DE ABREU</v>
      </c>
    </row>
    <row r="687" spans="1:15" x14ac:dyDescent="0.25">
      <c r="A687">
        <v>1290779</v>
      </c>
      <c r="B687" t="s">
        <v>2960</v>
      </c>
      <c r="C687" t="s">
        <v>2961</v>
      </c>
      <c r="D687" t="s">
        <v>368</v>
      </c>
      <c r="E687" t="s">
        <v>369</v>
      </c>
      <c r="F687" t="s">
        <v>18613</v>
      </c>
      <c r="G687" s="177">
        <v>44299</v>
      </c>
      <c r="H687" t="s">
        <v>441</v>
      </c>
      <c r="I687" t="s">
        <v>18168</v>
      </c>
      <c r="J687" t="s">
        <v>2962</v>
      </c>
      <c r="K687" t="s">
        <v>353</v>
      </c>
      <c r="L687" t="s">
        <v>382</v>
      </c>
      <c r="M687" s="29" t="str">
        <f>IF(O687 &lt;&gt; "", VLOOKUP(O687,'CLASSIFICAÇÃO - ÁREA DE ATUAÇÃO'!$A:$C,2,0),"")</f>
        <v>C</v>
      </c>
      <c r="N687" s="29" t="str">
        <f>IF(O687 &lt;&gt; "",VLOOKUP(O687,'CLASSIFICAÇÃO - ÁREA DE ATUAÇÃO'!$A:$C,3,0), "")</f>
        <v>REDE DE URGÊNCIA</v>
      </c>
      <c r="O687" t="str">
        <f>'Lotações convertidas'!B689</f>
        <v>UNIDADE DE PRONTO ATENDIMENTO LESTE</v>
      </c>
    </row>
    <row r="688" spans="1:15" x14ac:dyDescent="0.25">
      <c r="A688">
        <v>1290787</v>
      </c>
      <c r="B688" t="s">
        <v>2963</v>
      </c>
      <c r="C688" t="s">
        <v>2964</v>
      </c>
      <c r="D688" t="s">
        <v>520</v>
      </c>
      <c r="F688" t="s">
        <v>2868</v>
      </c>
      <c r="G688" s="177">
        <v>44299</v>
      </c>
      <c r="H688" t="s">
        <v>364</v>
      </c>
      <c r="I688" t="s">
        <v>18175</v>
      </c>
      <c r="J688" t="s">
        <v>2965</v>
      </c>
      <c r="K688" t="s">
        <v>353</v>
      </c>
      <c r="L688" t="s">
        <v>372</v>
      </c>
      <c r="M688" s="29" t="str">
        <f>IF(O688 &lt;&gt; "", VLOOKUP(O688,'CLASSIFICAÇÃO - ÁREA DE ATUAÇÃO'!$A:$C,2,0),"")</f>
        <v>C</v>
      </c>
      <c r="N688" s="29" t="str">
        <f>IF(O688 &lt;&gt; "",VLOOKUP(O688,'CLASSIFICAÇÃO - ÁREA DE ATUAÇÃO'!$A:$C,3,0), "")</f>
        <v>ATENÇÃO PRIMÁRIA</v>
      </c>
      <c r="O688" t="str">
        <f>'Lotações convertidas'!B690</f>
        <v>CENTRO DE SAÚDE ANDRADAS</v>
      </c>
    </row>
    <row r="689" spans="1:15" x14ac:dyDescent="0.25">
      <c r="A689">
        <v>1290825</v>
      </c>
      <c r="B689" t="s">
        <v>2966</v>
      </c>
      <c r="C689" t="s">
        <v>2967</v>
      </c>
      <c r="D689" t="s">
        <v>368</v>
      </c>
      <c r="E689" t="s">
        <v>524</v>
      </c>
      <c r="F689" t="s">
        <v>494</v>
      </c>
      <c r="G689" s="177">
        <v>44300</v>
      </c>
      <c r="H689" t="s">
        <v>384</v>
      </c>
      <c r="I689" t="s">
        <v>18179</v>
      </c>
      <c r="J689" t="s">
        <v>2968</v>
      </c>
      <c r="K689" t="s">
        <v>353</v>
      </c>
      <c r="L689" t="s">
        <v>397</v>
      </c>
      <c r="M689" s="29" t="str">
        <f>IF(O689 &lt;&gt; "", VLOOKUP(O689,'CLASSIFICAÇÃO - ÁREA DE ATUAÇÃO'!$A:$C,2,0),"")</f>
        <v>B</v>
      </c>
      <c r="N689" s="29" t="str">
        <f>IF(O689 &lt;&gt; "",VLOOKUP(O689,'CLASSIFICAÇÃO - ÁREA DE ATUAÇÃO'!$A:$C,3,0), "")</f>
        <v>REDE COMPLEMENTAR</v>
      </c>
      <c r="O689" t="str">
        <f>'Lotações convertidas'!B691</f>
        <v>LABORATORIO REGIONAL OESTE/BARREIRO</v>
      </c>
    </row>
    <row r="690" spans="1:15" x14ac:dyDescent="0.25">
      <c r="A690">
        <v>1290841</v>
      </c>
      <c r="B690" t="s">
        <v>2969</v>
      </c>
      <c r="C690" t="s">
        <v>2970</v>
      </c>
      <c r="D690" t="s">
        <v>362</v>
      </c>
      <c r="F690" t="s">
        <v>654</v>
      </c>
      <c r="G690" s="177">
        <v>44300</v>
      </c>
      <c r="H690" t="s">
        <v>364</v>
      </c>
      <c r="I690" t="s">
        <v>18168</v>
      </c>
      <c r="J690" t="s">
        <v>2971</v>
      </c>
      <c r="K690" t="s">
        <v>353</v>
      </c>
      <c r="L690" t="s">
        <v>365</v>
      </c>
      <c r="M690" s="29" t="str">
        <f>IF(O690 &lt;&gt; "", VLOOKUP(O690,'CLASSIFICAÇÃO - ÁREA DE ATUAÇÃO'!$A:$C,2,0),"")</f>
        <v>C</v>
      </c>
      <c r="N690" s="29" t="str">
        <f>IF(O690 &lt;&gt; "",VLOOKUP(O690,'CLASSIFICAÇÃO - ÁREA DE ATUAÇÃO'!$A:$C,3,0), "")</f>
        <v>ATENÇÃO PRIMÁRIA</v>
      </c>
      <c r="O690" t="str">
        <f>'Lotações convertidas'!B692</f>
        <v>CENTRO DE SAÚDE ETELVINA CARNEIRO</v>
      </c>
    </row>
    <row r="691" spans="1:15" x14ac:dyDescent="0.25">
      <c r="A691">
        <v>1290957</v>
      </c>
      <c r="B691" t="s">
        <v>2972</v>
      </c>
      <c r="C691" t="s">
        <v>2973</v>
      </c>
      <c r="D691" t="s">
        <v>349</v>
      </c>
      <c r="E691" t="s">
        <v>541</v>
      </c>
      <c r="F691" t="s">
        <v>18633</v>
      </c>
      <c r="G691" s="177">
        <v>44299</v>
      </c>
      <c r="H691" t="s">
        <v>395</v>
      </c>
      <c r="I691" t="s">
        <v>18172</v>
      </c>
      <c r="J691" t="s">
        <v>2974</v>
      </c>
      <c r="K691" t="s">
        <v>353</v>
      </c>
      <c r="L691" t="s">
        <v>382</v>
      </c>
      <c r="M691" s="29" t="str">
        <f>IF(O691 &lt;&gt; "", VLOOKUP(O691,'CLASSIFICAÇÃO - ÁREA DE ATUAÇÃO'!$A:$C,2,0),"")</f>
        <v>A</v>
      </c>
      <c r="N691" s="29" t="str">
        <f>IF(O691 &lt;&gt; "",VLOOKUP(O691,'CLASSIFICAÇÃO - ÁREA DE ATUAÇÃO'!$A:$C,3,0), "")</f>
        <v>REDE COMPLEMENTAR</v>
      </c>
      <c r="O691" t="str">
        <f>'Lotações convertidas'!B693</f>
        <v>CENTRO DE REFERENCIA EM REABILITACAO LESTE</v>
      </c>
    </row>
    <row r="692" spans="1:15" x14ac:dyDescent="0.25">
      <c r="A692">
        <v>1290965</v>
      </c>
      <c r="B692" t="s">
        <v>1036</v>
      </c>
      <c r="C692" t="s">
        <v>1037</v>
      </c>
      <c r="D692" t="s">
        <v>429</v>
      </c>
      <c r="E692" t="s">
        <v>451</v>
      </c>
      <c r="F692" t="s">
        <v>18624</v>
      </c>
      <c r="G692" s="177">
        <v>44299</v>
      </c>
      <c r="H692" t="s">
        <v>417</v>
      </c>
      <c r="I692" t="s">
        <v>18168</v>
      </c>
      <c r="J692" t="s">
        <v>1039</v>
      </c>
      <c r="K692" t="s">
        <v>353</v>
      </c>
      <c r="L692" t="s">
        <v>374</v>
      </c>
      <c r="M692" s="29" t="str">
        <f>IF(O692 &lt;&gt; "", VLOOKUP(O692,'CLASSIFICAÇÃO - ÁREA DE ATUAÇÃO'!$A:$C,2,0),"")</f>
        <v>A</v>
      </c>
      <c r="N692" s="29" t="str">
        <f>IF(O692 &lt;&gt; "",VLOOKUP(O692,'CLASSIFICAÇÃO - ÁREA DE ATUAÇÃO'!$A:$C,3,0), "")</f>
        <v>REDE COMPLEMENTAR</v>
      </c>
      <c r="O692" t="str">
        <f>'Lotações convertidas'!B694</f>
        <v>CENTRO DE ESPECIALIDADES MEDICAS NORDESTE</v>
      </c>
    </row>
    <row r="693" spans="1:15" x14ac:dyDescent="0.25">
      <c r="A693">
        <v>1290973</v>
      </c>
      <c r="B693" t="s">
        <v>2975</v>
      </c>
      <c r="C693" t="s">
        <v>2976</v>
      </c>
      <c r="D693" t="s">
        <v>429</v>
      </c>
      <c r="E693" t="s">
        <v>451</v>
      </c>
      <c r="F693" t="s">
        <v>561</v>
      </c>
      <c r="G693" s="177">
        <v>44299</v>
      </c>
      <c r="H693" t="s">
        <v>441</v>
      </c>
      <c r="I693" t="s">
        <v>18168</v>
      </c>
      <c r="J693" t="s">
        <v>2977</v>
      </c>
      <c r="K693" t="s">
        <v>353</v>
      </c>
      <c r="L693" t="s">
        <v>374</v>
      </c>
      <c r="M693" s="29" t="str">
        <f>IF(O693 &lt;&gt; "", VLOOKUP(O693,'CLASSIFICAÇÃO - ÁREA DE ATUAÇÃO'!$A:$C,2,0),"")</f>
        <v>C</v>
      </c>
      <c r="N693" s="29" t="str">
        <f>IF(O693 &lt;&gt; "",VLOOKUP(O693,'CLASSIFICAÇÃO - ÁREA DE ATUAÇÃO'!$A:$C,3,0), "")</f>
        <v>REDE DE URGÊNCIA</v>
      </c>
      <c r="O693" t="str">
        <f>'Lotações convertidas'!B695</f>
        <v>CENTRO DE REFERENCIA EM SAUDE MENTAL ALCOOL E DROGAS NORDESTE</v>
      </c>
    </row>
    <row r="694" spans="1:15" x14ac:dyDescent="0.25">
      <c r="A694">
        <v>1291007</v>
      </c>
      <c r="B694" t="s">
        <v>2978</v>
      </c>
      <c r="C694" t="s">
        <v>2979</v>
      </c>
      <c r="D694" t="s">
        <v>429</v>
      </c>
      <c r="E694" t="s">
        <v>430</v>
      </c>
      <c r="F694" t="s">
        <v>1591</v>
      </c>
      <c r="G694" s="177">
        <v>44299</v>
      </c>
      <c r="H694" t="s">
        <v>364</v>
      </c>
      <c r="I694" t="s">
        <v>18175</v>
      </c>
      <c r="J694" t="s">
        <v>2980</v>
      </c>
      <c r="K694" t="s">
        <v>353</v>
      </c>
      <c r="L694" t="s">
        <v>374</v>
      </c>
      <c r="M694" s="29" t="str">
        <f>IF(O694 &lt;&gt; "", VLOOKUP(O694,'CLASSIFICAÇÃO - ÁREA DE ATUAÇÃO'!$A:$C,2,0),"")</f>
        <v>D</v>
      </c>
      <c r="N694" s="29" t="str">
        <f>IF(O694 &lt;&gt; "",VLOOKUP(O694,'CLASSIFICAÇÃO - ÁREA DE ATUAÇÃO'!$A:$C,3,0), "")</f>
        <v>ATENÇÃO PRIMÁRIA</v>
      </c>
      <c r="O694" t="str">
        <f>'Lotações convertidas'!B696</f>
        <v>CENTRO DE SAÚDE CONJUNTO PAULO VI</v>
      </c>
    </row>
    <row r="695" spans="1:15" x14ac:dyDescent="0.25">
      <c r="A695">
        <v>1291090</v>
      </c>
      <c r="B695" t="s">
        <v>2768</v>
      </c>
      <c r="C695" t="s">
        <v>2769</v>
      </c>
      <c r="D695" t="s">
        <v>368</v>
      </c>
      <c r="E695" t="s">
        <v>369</v>
      </c>
      <c r="F695" t="s">
        <v>18620</v>
      </c>
      <c r="G695" s="177">
        <v>44301</v>
      </c>
      <c r="H695" t="s">
        <v>2524</v>
      </c>
      <c r="I695" t="s">
        <v>18168</v>
      </c>
      <c r="J695" t="s">
        <v>2770</v>
      </c>
      <c r="K695" t="s">
        <v>353</v>
      </c>
      <c r="L695" t="s">
        <v>372</v>
      </c>
      <c r="M695" s="29" t="str">
        <f>IF(O695 &lt;&gt; "", VLOOKUP(O695,'CLASSIFICAÇÃO - ÁREA DE ATUAÇÃO'!$A:$C,2,0),"")</f>
        <v>D</v>
      </c>
      <c r="N695" s="29" t="str">
        <f>IF(O695 &lt;&gt; "",VLOOKUP(O695,'CLASSIFICAÇÃO - ÁREA DE ATUAÇÃO'!$A:$C,3,0), "")</f>
        <v>REDE DE URGÊNCIA</v>
      </c>
      <c r="O695" t="str">
        <f>'Lotações convertidas'!B697</f>
        <v>UNIDADE DE PRONTO ATENDIMENTO VENDA NOVA</v>
      </c>
    </row>
    <row r="696" spans="1:15" x14ac:dyDescent="0.25">
      <c r="A696">
        <v>1291112</v>
      </c>
      <c r="B696" t="s">
        <v>2981</v>
      </c>
      <c r="C696" t="s">
        <v>2982</v>
      </c>
      <c r="D696" t="s">
        <v>368</v>
      </c>
      <c r="E696" t="s">
        <v>369</v>
      </c>
      <c r="F696" t="s">
        <v>686</v>
      </c>
      <c r="G696" s="177">
        <v>44301</v>
      </c>
      <c r="H696" t="s">
        <v>364</v>
      </c>
      <c r="I696" t="s">
        <v>18168</v>
      </c>
      <c r="J696" t="s">
        <v>2983</v>
      </c>
      <c r="K696" t="s">
        <v>353</v>
      </c>
      <c r="L696" t="s">
        <v>397</v>
      </c>
      <c r="M696" s="29" t="str">
        <f>IF(O696 &lt;&gt; "", VLOOKUP(O696,'CLASSIFICAÇÃO - ÁREA DE ATUAÇÃO'!$A:$C,2,0),"")</f>
        <v>C</v>
      </c>
      <c r="N696" s="29" t="str">
        <f>IF(O696 &lt;&gt; "",VLOOKUP(O696,'CLASSIFICAÇÃO - ÁREA DE ATUAÇÃO'!$A:$C,3,0), "")</f>
        <v>ATENÇÃO PRIMÁRIA</v>
      </c>
      <c r="O696" t="str">
        <f>'Lotações convertidas'!B698</f>
        <v>CENTRO DE SAÚDE CÍCERO ILDEFONSO</v>
      </c>
    </row>
    <row r="697" spans="1:15" x14ac:dyDescent="0.25">
      <c r="A697">
        <v>1291139</v>
      </c>
      <c r="B697" t="s">
        <v>2984</v>
      </c>
      <c r="C697" t="s">
        <v>2985</v>
      </c>
      <c r="D697" t="s">
        <v>368</v>
      </c>
      <c r="E697" t="s">
        <v>369</v>
      </c>
      <c r="F697" t="s">
        <v>18617</v>
      </c>
      <c r="G697" s="177">
        <v>44301</v>
      </c>
      <c r="H697" t="s">
        <v>441</v>
      </c>
      <c r="I697" t="s">
        <v>18168</v>
      </c>
      <c r="J697" t="s">
        <v>2986</v>
      </c>
      <c r="K697" t="s">
        <v>353</v>
      </c>
      <c r="L697" t="s">
        <v>406</v>
      </c>
      <c r="M697" s="29" t="str">
        <f>IF(O697 &lt;&gt; "", VLOOKUP(O697,'CLASSIFICAÇÃO - ÁREA DE ATUAÇÃO'!$A:$C,2,0),"")</f>
        <v>D</v>
      </c>
      <c r="N697" s="29" t="str">
        <f>IF(O697 &lt;&gt; "",VLOOKUP(O697,'CLASSIFICAÇÃO - ÁREA DE ATUAÇÃO'!$A:$C,3,0), "")</f>
        <v>REDE DE URGÊNCIA</v>
      </c>
      <c r="O697" t="str">
        <f>'Lotações convertidas'!B699</f>
        <v>UNIDADE DE PRONTO ATENDIMENTO BARREIRO</v>
      </c>
    </row>
    <row r="698" spans="1:15" x14ac:dyDescent="0.25">
      <c r="A698">
        <v>1291198</v>
      </c>
      <c r="B698" t="s">
        <v>2987</v>
      </c>
      <c r="C698" t="s">
        <v>2988</v>
      </c>
      <c r="D698" t="s">
        <v>368</v>
      </c>
      <c r="E698" t="s">
        <v>369</v>
      </c>
      <c r="F698" t="s">
        <v>18611</v>
      </c>
      <c r="G698" s="177">
        <v>44299</v>
      </c>
      <c r="H698" t="s">
        <v>425</v>
      </c>
      <c r="I698" t="s">
        <v>18168</v>
      </c>
      <c r="J698" t="s">
        <v>2989</v>
      </c>
      <c r="K698" t="s">
        <v>353</v>
      </c>
      <c r="L698" t="s">
        <v>397</v>
      </c>
      <c r="M698" s="29" t="str">
        <f>IF(O698 &lt;&gt; "", VLOOKUP(O698,'CLASSIFICAÇÃO - ÁREA DE ATUAÇÃO'!$A:$C,2,0),"")</f>
        <v>C</v>
      </c>
      <c r="N698" s="29" t="str">
        <f>IF(O698 &lt;&gt; "",VLOOKUP(O698,'CLASSIFICAÇÃO - ÁREA DE ATUAÇÃO'!$A:$C,3,0), "")</f>
        <v>REDE DE URGÊNCIA</v>
      </c>
      <c r="O698" t="str">
        <f>'Lotações convertidas'!B700</f>
        <v>UNIDADE DE PRONTO ATENDIMENTO OESTE</v>
      </c>
    </row>
    <row r="699" spans="1:15" x14ac:dyDescent="0.25">
      <c r="A699">
        <v>1291236</v>
      </c>
      <c r="B699" t="s">
        <v>2990</v>
      </c>
      <c r="C699" t="s">
        <v>2991</v>
      </c>
      <c r="D699" t="s">
        <v>368</v>
      </c>
      <c r="E699" t="s">
        <v>524</v>
      </c>
      <c r="F699" t="s">
        <v>2992</v>
      </c>
      <c r="G699" s="177">
        <v>44301</v>
      </c>
      <c r="H699" t="s">
        <v>417</v>
      </c>
      <c r="I699" t="s">
        <v>18179</v>
      </c>
      <c r="J699" t="s">
        <v>2993</v>
      </c>
      <c r="K699" t="s">
        <v>353</v>
      </c>
      <c r="L699" t="s">
        <v>411</v>
      </c>
      <c r="M699" s="29" t="str">
        <f>IF(O699 &lt;&gt; "", VLOOKUP(O699,'CLASSIFICAÇÃO - ÁREA DE ATUAÇÃO'!$A:$C,2,0),"")</f>
        <v>A</v>
      </c>
      <c r="N699" s="29" t="str">
        <f>IF(O699 &lt;&gt; "",VLOOKUP(O699,'CLASSIFICAÇÃO - ÁREA DE ATUAÇÃO'!$A:$C,3,0), "")</f>
        <v>REDE COMPLEMENTAR</v>
      </c>
      <c r="O699" t="str">
        <f>'Lotações convertidas'!B701</f>
        <v>LABORATORIO DE BROMATOLOGIA</v>
      </c>
    </row>
    <row r="700" spans="1:15" x14ac:dyDescent="0.25">
      <c r="A700">
        <v>1291260</v>
      </c>
      <c r="B700" t="s">
        <v>2994</v>
      </c>
      <c r="C700" t="s">
        <v>2995</v>
      </c>
      <c r="D700" t="s">
        <v>368</v>
      </c>
      <c r="E700" t="s">
        <v>369</v>
      </c>
      <c r="F700" t="s">
        <v>745</v>
      </c>
      <c r="G700" s="177">
        <v>44301</v>
      </c>
      <c r="H700" t="s">
        <v>417</v>
      </c>
      <c r="I700" t="s">
        <v>18168</v>
      </c>
      <c r="J700" t="s">
        <v>2996</v>
      </c>
      <c r="K700" t="s">
        <v>353</v>
      </c>
      <c r="L700" t="s">
        <v>382</v>
      </c>
      <c r="M700" s="29" t="str">
        <f>IF(O700 &lt;&gt; "", VLOOKUP(O700,'CLASSIFICAÇÃO - ÁREA DE ATUAÇÃO'!$A:$C,2,0),"")</f>
        <v>D</v>
      </c>
      <c r="N700" s="29" t="str">
        <f>IF(O700 &lt;&gt; "",VLOOKUP(O700,'CLASSIFICAÇÃO - ÁREA DE ATUAÇÃO'!$A:$C,3,0), "")</f>
        <v>ATENÇÃO PRIMÁRIA</v>
      </c>
      <c r="O700" t="str">
        <f>'Lotações convertidas'!B702</f>
        <v>CENTRO DE SAÚDE MARIANO DE ABREU</v>
      </c>
    </row>
    <row r="701" spans="1:15" x14ac:dyDescent="0.25">
      <c r="A701">
        <v>1291279</v>
      </c>
      <c r="B701" t="s">
        <v>2997</v>
      </c>
      <c r="C701" t="s">
        <v>2998</v>
      </c>
      <c r="D701" t="s">
        <v>368</v>
      </c>
      <c r="E701" t="s">
        <v>369</v>
      </c>
      <c r="F701" t="s">
        <v>1245</v>
      </c>
      <c r="G701" s="177">
        <v>44301</v>
      </c>
      <c r="H701" t="s">
        <v>364</v>
      </c>
      <c r="I701" t="s">
        <v>495</v>
      </c>
      <c r="K701" t="s">
        <v>495</v>
      </c>
      <c r="L701" t="s">
        <v>374</v>
      </c>
      <c r="M701" s="29" t="str">
        <f>IF(O701 &lt;&gt; "", VLOOKUP(O701,'CLASSIFICAÇÃO - ÁREA DE ATUAÇÃO'!$A:$C,2,0),"")</f>
        <v>D</v>
      </c>
      <c r="N701" s="29" t="str">
        <f>IF(O701 &lt;&gt; "",VLOOKUP(O701,'CLASSIFICAÇÃO - ÁREA DE ATUAÇÃO'!$A:$C,3,0), "")</f>
        <v>ATENÇÃO PRIMÁRIA</v>
      </c>
      <c r="O701" t="str">
        <f>'Lotações convertidas'!B703</f>
        <v>CENTRO DE SAÚDE GOIÂNIA</v>
      </c>
    </row>
    <row r="702" spans="1:15" x14ac:dyDescent="0.25">
      <c r="A702">
        <v>1291295</v>
      </c>
      <c r="B702" t="s">
        <v>2999</v>
      </c>
      <c r="C702" t="s">
        <v>3000</v>
      </c>
      <c r="D702" t="s">
        <v>349</v>
      </c>
      <c r="E702" t="s">
        <v>350</v>
      </c>
      <c r="F702" t="s">
        <v>745</v>
      </c>
      <c r="G702" s="177">
        <v>44301</v>
      </c>
      <c r="H702" t="s">
        <v>746</v>
      </c>
      <c r="I702" t="s">
        <v>18169</v>
      </c>
      <c r="J702" t="s">
        <v>3001</v>
      </c>
      <c r="K702" t="s">
        <v>353</v>
      </c>
      <c r="L702" t="s">
        <v>382</v>
      </c>
      <c r="M702" s="29" t="str">
        <f>IF(O702 &lt;&gt; "", VLOOKUP(O702,'CLASSIFICAÇÃO - ÁREA DE ATUAÇÃO'!$A:$C,2,0),"")</f>
        <v>D</v>
      </c>
      <c r="N702" s="29" t="str">
        <f>IF(O702 &lt;&gt; "",VLOOKUP(O702,'CLASSIFICAÇÃO - ÁREA DE ATUAÇÃO'!$A:$C,3,0), "")</f>
        <v>ATENÇÃO PRIMÁRIA</v>
      </c>
      <c r="O702" t="str">
        <f>'Lotações convertidas'!B704</f>
        <v>CENTRO DE SAÚDE MARIANO DE ABREU</v>
      </c>
    </row>
    <row r="703" spans="1:15" x14ac:dyDescent="0.25">
      <c r="A703">
        <v>1291392</v>
      </c>
      <c r="B703" t="s">
        <v>3002</v>
      </c>
      <c r="C703" t="s">
        <v>3003</v>
      </c>
      <c r="D703" t="s">
        <v>349</v>
      </c>
      <c r="E703" t="s">
        <v>2216</v>
      </c>
      <c r="F703" t="s">
        <v>414</v>
      </c>
      <c r="G703" s="177">
        <v>44305</v>
      </c>
      <c r="H703" t="s">
        <v>364</v>
      </c>
      <c r="I703" t="s">
        <v>18182</v>
      </c>
      <c r="J703" t="s">
        <v>3004</v>
      </c>
      <c r="K703" t="s">
        <v>353</v>
      </c>
      <c r="L703" t="s">
        <v>354</v>
      </c>
      <c r="M703" s="29" t="str">
        <f>IF(O703 &lt;&gt; "", VLOOKUP(O703,'CLASSIFICAÇÃO - ÁREA DE ATUAÇÃO'!$A:$C,2,0),"")</f>
        <v>A</v>
      </c>
      <c r="N703" s="29" t="str">
        <f>IF(O703 &lt;&gt; "",VLOOKUP(O703,'CLASSIFICAÇÃO - ÁREA DE ATUAÇÃO'!$A:$C,3,0), "")</f>
        <v>ATENÇÃO PRIMÁRIA</v>
      </c>
      <c r="O703" t="str">
        <f>'Lotações convertidas'!B705</f>
        <v>CENTRO DE SAÚDE CARLOS PRATES</v>
      </c>
    </row>
    <row r="704" spans="1:15" x14ac:dyDescent="0.25">
      <c r="A704">
        <v>1291406</v>
      </c>
      <c r="B704" t="s">
        <v>3005</v>
      </c>
      <c r="C704" t="s">
        <v>3006</v>
      </c>
      <c r="D704" t="s">
        <v>349</v>
      </c>
      <c r="E704" t="s">
        <v>445</v>
      </c>
      <c r="F704" t="s">
        <v>617</v>
      </c>
      <c r="G704" s="177">
        <v>44305</v>
      </c>
      <c r="H704" t="s">
        <v>395</v>
      </c>
      <c r="I704" t="s">
        <v>18172</v>
      </c>
      <c r="J704" t="s">
        <v>3007</v>
      </c>
      <c r="K704" t="s">
        <v>353</v>
      </c>
      <c r="L704" t="s">
        <v>354</v>
      </c>
      <c r="M704" s="29" t="str">
        <f>IF(O704 &lt;&gt; "", VLOOKUP(O704,'CLASSIFICAÇÃO - ÁREA DE ATUAÇÃO'!$A:$C,2,0),"")</f>
        <v>B</v>
      </c>
      <c r="N704" s="29" t="str">
        <f>IF(O704 &lt;&gt; "",VLOOKUP(O704,'CLASSIFICAÇÃO - ÁREA DE ATUAÇÃO'!$A:$C,3,0), "")</f>
        <v>ATENÇÃO PRIMÁRIA</v>
      </c>
      <c r="O704" t="str">
        <f>'Lotações convertidas'!B706</f>
        <v>CENTRO DE SAÚDE DOM CABRAL</v>
      </c>
    </row>
    <row r="705" spans="1:15" x14ac:dyDescent="0.25">
      <c r="A705" t="s">
        <v>3008</v>
      </c>
      <c r="B705" t="s">
        <v>1935</v>
      </c>
      <c r="C705" t="s">
        <v>1936</v>
      </c>
      <c r="D705" t="s">
        <v>349</v>
      </c>
      <c r="E705" t="s">
        <v>473</v>
      </c>
      <c r="F705" t="s">
        <v>18633</v>
      </c>
      <c r="G705" s="177">
        <v>44300</v>
      </c>
      <c r="H705" t="s">
        <v>395</v>
      </c>
      <c r="I705" t="s">
        <v>18173</v>
      </c>
      <c r="J705" t="s">
        <v>1938</v>
      </c>
      <c r="K705" t="s">
        <v>353</v>
      </c>
      <c r="L705" t="s">
        <v>382</v>
      </c>
      <c r="M705" s="29" t="str">
        <f>IF(O705 &lt;&gt; "", VLOOKUP(O705,'CLASSIFICAÇÃO - ÁREA DE ATUAÇÃO'!$A:$C,2,0),"")</f>
        <v>A</v>
      </c>
      <c r="N705" s="29" t="str">
        <f>IF(O705 &lt;&gt; "",VLOOKUP(O705,'CLASSIFICAÇÃO - ÁREA DE ATUAÇÃO'!$A:$C,3,0), "")</f>
        <v>REDE COMPLEMENTAR</v>
      </c>
      <c r="O705" t="str">
        <f>'Lotações convertidas'!B707</f>
        <v>CENTRO DE REFERENCIA EM REABILITACAO LESTE</v>
      </c>
    </row>
    <row r="706" spans="1:15" x14ac:dyDescent="0.25">
      <c r="A706" t="s">
        <v>3012</v>
      </c>
      <c r="B706" t="s">
        <v>3013</v>
      </c>
      <c r="C706" t="s">
        <v>3014</v>
      </c>
      <c r="D706" t="s">
        <v>379</v>
      </c>
      <c r="F706" t="s">
        <v>559</v>
      </c>
      <c r="G706" s="177">
        <v>44300</v>
      </c>
      <c r="H706" t="s">
        <v>3015</v>
      </c>
      <c r="I706" t="s">
        <v>18171</v>
      </c>
      <c r="J706" t="s">
        <v>3016</v>
      </c>
      <c r="K706" t="s">
        <v>353</v>
      </c>
      <c r="L706" t="s">
        <v>354</v>
      </c>
      <c r="M706" s="29" t="str">
        <f>IF(O706 &lt;&gt; "", VLOOKUP(O706,'CLASSIFICAÇÃO - ÁREA DE ATUAÇÃO'!$A:$C,2,0),"")</f>
        <v>A</v>
      </c>
      <c r="N706" s="29" t="str">
        <f>IF(O706 &lt;&gt; "",VLOOKUP(O706,'CLASSIFICAÇÃO - ÁREA DE ATUAÇÃO'!$A:$C,3,0), "")</f>
        <v>REDE DE URGÊNCIA</v>
      </c>
      <c r="O706" t="str">
        <f>'Lotações convertidas'!B708</f>
        <v>CENTRO DE REFERENCIA EM SAUDE MENTAL INFANTIL NOROESTE</v>
      </c>
    </row>
    <row r="707" spans="1:15" x14ac:dyDescent="0.25">
      <c r="A707">
        <v>1291554</v>
      </c>
      <c r="B707" t="s">
        <v>3017</v>
      </c>
      <c r="C707" t="s">
        <v>3018</v>
      </c>
      <c r="D707" t="s">
        <v>368</v>
      </c>
      <c r="E707" t="s">
        <v>369</v>
      </c>
      <c r="F707" t="s">
        <v>18613</v>
      </c>
      <c r="G707" s="177">
        <v>44301</v>
      </c>
      <c r="H707" t="s">
        <v>425</v>
      </c>
      <c r="I707" t="s">
        <v>18168</v>
      </c>
      <c r="J707" t="s">
        <v>3019</v>
      </c>
      <c r="K707" t="s">
        <v>353</v>
      </c>
      <c r="L707" t="s">
        <v>382</v>
      </c>
      <c r="M707" s="29" t="str">
        <f>IF(O707 &lt;&gt; "", VLOOKUP(O707,'CLASSIFICAÇÃO - ÁREA DE ATUAÇÃO'!$A:$C,2,0),"")</f>
        <v>C</v>
      </c>
      <c r="N707" s="29" t="str">
        <f>IF(O707 &lt;&gt; "",VLOOKUP(O707,'CLASSIFICAÇÃO - ÁREA DE ATUAÇÃO'!$A:$C,3,0), "")</f>
        <v>REDE DE URGÊNCIA</v>
      </c>
      <c r="O707" t="str">
        <f>'Lotações convertidas'!B709</f>
        <v>UNIDADE DE PRONTO ATENDIMENTO LESTE</v>
      </c>
    </row>
    <row r="708" spans="1:15" x14ac:dyDescent="0.25">
      <c r="A708">
        <v>1291570</v>
      </c>
      <c r="B708" t="s">
        <v>3020</v>
      </c>
      <c r="C708" t="s">
        <v>3021</v>
      </c>
      <c r="D708" t="s">
        <v>429</v>
      </c>
      <c r="E708" t="s">
        <v>451</v>
      </c>
      <c r="F708" t="s">
        <v>18632</v>
      </c>
      <c r="G708" s="177">
        <v>44302</v>
      </c>
      <c r="H708" t="s">
        <v>425</v>
      </c>
      <c r="I708" t="s">
        <v>18168</v>
      </c>
      <c r="J708" t="s">
        <v>3022</v>
      </c>
      <c r="K708" t="s">
        <v>353</v>
      </c>
      <c r="L708" t="s">
        <v>365</v>
      </c>
      <c r="M708" s="29" t="str">
        <f>IF(O708 &lt;&gt; "", VLOOKUP(O708,'CLASSIFICAÇÃO - ÁREA DE ATUAÇÃO'!$A:$C,2,0),"")</f>
        <v>C</v>
      </c>
      <c r="N708" s="29" t="str">
        <f>IF(O708 &lt;&gt; "",VLOOKUP(O708,'CLASSIFICAÇÃO - ÁREA DE ATUAÇÃO'!$A:$C,3,0), "")</f>
        <v>REDE DE URGÊNCIA</v>
      </c>
      <c r="O708" t="str">
        <f>'Lotações convertidas'!B710</f>
        <v>CENTRO DE REFERENCIA EM SAUDE MENTAL NORTE</v>
      </c>
    </row>
    <row r="709" spans="1:15" x14ac:dyDescent="0.25">
      <c r="A709">
        <v>1291651</v>
      </c>
      <c r="B709" t="s">
        <v>3023</v>
      </c>
      <c r="C709" t="s">
        <v>3024</v>
      </c>
      <c r="D709" t="s">
        <v>368</v>
      </c>
      <c r="E709" t="s">
        <v>369</v>
      </c>
      <c r="F709" t="s">
        <v>18613</v>
      </c>
      <c r="G709" s="177">
        <v>44301</v>
      </c>
      <c r="H709" t="s">
        <v>441</v>
      </c>
      <c r="I709" t="s">
        <v>18168</v>
      </c>
      <c r="J709" t="s">
        <v>3025</v>
      </c>
      <c r="K709" t="s">
        <v>353</v>
      </c>
      <c r="L709" t="s">
        <v>382</v>
      </c>
      <c r="M709" s="29" t="str">
        <f>IF(O709 &lt;&gt; "", VLOOKUP(O709,'CLASSIFICAÇÃO - ÁREA DE ATUAÇÃO'!$A:$C,2,0),"")</f>
        <v>C</v>
      </c>
      <c r="N709" s="29" t="str">
        <f>IF(O709 &lt;&gt; "",VLOOKUP(O709,'CLASSIFICAÇÃO - ÁREA DE ATUAÇÃO'!$A:$C,3,0), "")</f>
        <v>REDE DE URGÊNCIA</v>
      </c>
      <c r="O709" t="str">
        <f>'Lotações convertidas'!B711</f>
        <v>UNIDADE DE PRONTO ATENDIMENTO LESTE</v>
      </c>
    </row>
    <row r="710" spans="1:15" x14ac:dyDescent="0.25">
      <c r="A710">
        <v>1291678</v>
      </c>
      <c r="B710" t="s">
        <v>3026</v>
      </c>
      <c r="C710" t="s">
        <v>3027</v>
      </c>
      <c r="D710" t="s">
        <v>362</v>
      </c>
      <c r="E710" t="s">
        <v>362</v>
      </c>
      <c r="F710" t="s">
        <v>616</v>
      </c>
      <c r="G710" s="177">
        <v>44301</v>
      </c>
      <c r="H710" t="s">
        <v>364</v>
      </c>
      <c r="I710" t="s">
        <v>18168</v>
      </c>
      <c r="J710" t="s">
        <v>3028</v>
      </c>
      <c r="K710" t="s">
        <v>353</v>
      </c>
      <c r="L710" t="s">
        <v>382</v>
      </c>
      <c r="M710" s="29" t="str">
        <f>IF(O710 &lt;&gt; "", VLOOKUP(O710,'CLASSIFICAÇÃO - ÁREA DE ATUAÇÃO'!$A:$C,2,0),"")</f>
        <v>A</v>
      </c>
      <c r="N710" s="29" t="str">
        <f>IF(O710 &lt;&gt; "",VLOOKUP(O710,'CLASSIFICAÇÃO - ÁREA DE ATUAÇÃO'!$A:$C,3,0), "")</f>
        <v>ATENÇÃO PRIMÁRIA</v>
      </c>
      <c r="O710" t="str">
        <f>'Lotações convertidas'!B712</f>
        <v>CENTRO DE SAÚDE MARCO ANTÔNIO DE MENEZES</v>
      </c>
    </row>
    <row r="711" spans="1:15" x14ac:dyDescent="0.25">
      <c r="A711">
        <v>1291694</v>
      </c>
      <c r="B711" t="s">
        <v>3029</v>
      </c>
      <c r="C711" t="s">
        <v>3030</v>
      </c>
      <c r="D711" t="s">
        <v>362</v>
      </c>
      <c r="E711" t="s">
        <v>362</v>
      </c>
      <c r="F711" t="s">
        <v>18643</v>
      </c>
      <c r="G711" s="177">
        <v>44301</v>
      </c>
      <c r="H711" t="s">
        <v>395</v>
      </c>
      <c r="I711" t="s">
        <v>18168</v>
      </c>
      <c r="J711" t="s">
        <v>3031</v>
      </c>
      <c r="K711" t="s">
        <v>353</v>
      </c>
      <c r="L711" t="s">
        <v>411</v>
      </c>
      <c r="M711" s="29" t="str">
        <f>IF(O711 &lt;&gt; "", VLOOKUP(O711,'CLASSIFICAÇÃO - ÁREA DE ATUAÇÃO'!$A:$C,2,0),"")</f>
        <v>A</v>
      </c>
      <c r="N711" s="29" t="str">
        <f>IF(O711 &lt;&gt; "",VLOOKUP(O711,'CLASSIFICAÇÃO - ÁREA DE ATUAÇÃO'!$A:$C,3,0), "")</f>
        <v>REDE COMPLEMENTAR</v>
      </c>
      <c r="O711" t="str">
        <f>'Lotações convertidas'!B713</f>
        <v>CENTRO DE REFERENCIA EM REABILITACAO CENTRO-SUL</v>
      </c>
    </row>
    <row r="712" spans="1:15" x14ac:dyDescent="0.25">
      <c r="A712">
        <v>1291732</v>
      </c>
      <c r="B712" t="s">
        <v>3032</v>
      </c>
      <c r="C712" t="s">
        <v>3033</v>
      </c>
      <c r="D712" t="s">
        <v>368</v>
      </c>
      <c r="E712" t="s">
        <v>369</v>
      </c>
      <c r="F712" t="s">
        <v>18617</v>
      </c>
      <c r="G712" s="177">
        <v>44301</v>
      </c>
      <c r="H712" t="s">
        <v>425</v>
      </c>
      <c r="I712" t="s">
        <v>18168</v>
      </c>
      <c r="J712" t="s">
        <v>3034</v>
      </c>
      <c r="K712" t="s">
        <v>353</v>
      </c>
      <c r="L712" t="s">
        <v>406</v>
      </c>
      <c r="M712" s="29" t="str">
        <f>IF(O712 &lt;&gt; "", VLOOKUP(O712,'CLASSIFICAÇÃO - ÁREA DE ATUAÇÃO'!$A:$C,2,0),"")</f>
        <v>D</v>
      </c>
      <c r="N712" s="29" t="str">
        <f>IF(O712 &lt;&gt; "",VLOOKUP(O712,'CLASSIFICAÇÃO - ÁREA DE ATUAÇÃO'!$A:$C,3,0), "")</f>
        <v>REDE DE URGÊNCIA</v>
      </c>
      <c r="O712" t="str">
        <f>'Lotações convertidas'!B714</f>
        <v>UNIDADE DE PRONTO ATENDIMENTO BARREIRO</v>
      </c>
    </row>
    <row r="713" spans="1:15" x14ac:dyDescent="0.25">
      <c r="A713">
        <v>1291775</v>
      </c>
      <c r="B713" t="s">
        <v>3035</v>
      </c>
      <c r="C713" t="s">
        <v>3036</v>
      </c>
      <c r="D713" t="s">
        <v>368</v>
      </c>
      <c r="E713" t="s">
        <v>524</v>
      </c>
      <c r="F713" t="s">
        <v>93</v>
      </c>
      <c r="G713" s="177">
        <v>44305</v>
      </c>
      <c r="H713" t="s">
        <v>364</v>
      </c>
      <c r="I713" t="s">
        <v>18179</v>
      </c>
      <c r="J713" t="s">
        <v>3037</v>
      </c>
      <c r="K713" t="s">
        <v>353</v>
      </c>
      <c r="L713" t="s">
        <v>354</v>
      </c>
      <c r="M713" s="29" t="str">
        <f>IF(O713 &lt;&gt; "", VLOOKUP(O713,'CLASSIFICAÇÃO - ÁREA DE ATUAÇÃO'!$A:$C,2,0),"")</f>
        <v>A</v>
      </c>
      <c r="N713" s="29" t="str">
        <f>IF(O713 &lt;&gt; "",VLOOKUP(O713,'CLASSIFICAÇÃO - ÁREA DE ATUAÇÃO'!$A:$C,3,0), "")</f>
        <v>REDE COMPLEMENTAR</v>
      </c>
      <c r="O713" t="str">
        <f>'Lotações convertidas'!B715</f>
        <v>LABORATORIO MUNICIPAL DE REFERENCIA DE ANALISES CLINICAS E CITOPATOLOGIA</v>
      </c>
    </row>
    <row r="714" spans="1:15" x14ac:dyDescent="0.25">
      <c r="A714">
        <v>1291783</v>
      </c>
      <c r="B714" t="s">
        <v>3038</v>
      </c>
      <c r="C714" t="s">
        <v>3039</v>
      </c>
      <c r="D714" t="s">
        <v>368</v>
      </c>
      <c r="E714" t="s">
        <v>728</v>
      </c>
      <c r="F714" t="s">
        <v>602</v>
      </c>
      <c r="G714" s="177">
        <v>44305</v>
      </c>
      <c r="H714" t="s">
        <v>384</v>
      </c>
      <c r="I714" t="s">
        <v>495</v>
      </c>
      <c r="K714" t="s">
        <v>495</v>
      </c>
      <c r="L714" t="s">
        <v>372</v>
      </c>
      <c r="M714" s="29" t="str">
        <f>IF(O714 &lt;&gt; "", VLOOKUP(O714,'CLASSIFICAÇÃO - ÁREA DE ATUAÇÃO'!$A:$C,2,0),"")</f>
        <v>D</v>
      </c>
      <c r="N714" s="29" t="str">
        <f>IF(O714 &lt;&gt; "",VLOOKUP(O714,'CLASSIFICAÇÃO - ÁREA DE ATUAÇÃO'!$A:$C,3,0), "")</f>
        <v>ATENÇÃO PRIMÁRIA</v>
      </c>
      <c r="O714" t="str">
        <f>'Lotações convertidas'!B716</f>
        <v>CENTRO DE SAÚDE JARDIM COMERCIÁRIOS</v>
      </c>
    </row>
    <row r="715" spans="1:15" x14ac:dyDescent="0.25">
      <c r="A715">
        <v>1291791</v>
      </c>
      <c r="B715" t="s">
        <v>3040</v>
      </c>
      <c r="C715" t="s">
        <v>3041</v>
      </c>
      <c r="D715" t="s">
        <v>368</v>
      </c>
      <c r="E715" t="s">
        <v>369</v>
      </c>
      <c r="F715" t="s">
        <v>388</v>
      </c>
      <c r="G715" s="177">
        <v>44305</v>
      </c>
      <c r="H715" t="s">
        <v>417</v>
      </c>
      <c r="I715" t="s">
        <v>18168</v>
      </c>
      <c r="J715" t="s">
        <v>3042</v>
      </c>
      <c r="K715" t="s">
        <v>353</v>
      </c>
      <c r="L715" t="s">
        <v>372</v>
      </c>
      <c r="M715" s="29" t="str">
        <f>IF(O715 &lt;&gt; "", VLOOKUP(O715,'CLASSIFICAÇÃO - ÁREA DE ATUAÇÃO'!$A:$C,2,0),"")</f>
        <v>D</v>
      </c>
      <c r="N715" s="29" t="str">
        <f>IF(O715 &lt;&gt; "",VLOOKUP(O715,'CLASSIFICAÇÃO - ÁREA DE ATUAÇÃO'!$A:$C,3,0), "")</f>
        <v>ATENÇÃO PRIMÁRIA</v>
      </c>
      <c r="O715" t="str">
        <f>'Lotações convertidas'!B717</f>
        <v>CENTRO DE SAÚDE MINAS CAIXA</v>
      </c>
    </row>
    <row r="716" spans="1:15" x14ac:dyDescent="0.25">
      <c r="A716">
        <v>1291813</v>
      </c>
      <c r="B716" t="s">
        <v>3043</v>
      </c>
      <c r="C716" t="s">
        <v>3044</v>
      </c>
      <c r="D716" t="s">
        <v>429</v>
      </c>
      <c r="E716" t="s">
        <v>430</v>
      </c>
      <c r="F716" t="s">
        <v>767</v>
      </c>
      <c r="G716" s="177">
        <v>44305</v>
      </c>
      <c r="H716" t="s">
        <v>384</v>
      </c>
      <c r="I716" t="s">
        <v>18175</v>
      </c>
      <c r="J716" t="s">
        <v>3045</v>
      </c>
      <c r="K716" t="s">
        <v>353</v>
      </c>
      <c r="L716" t="s">
        <v>411</v>
      </c>
      <c r="M716" s="29" t="str">
        <f>IF(O716 &lt;&gt; "", VLOOKUP(O716,'CLASSIFICAÇÃO - ÁREA DE ATUAÇÃO'!$A:$C,2,0),"")</f>
        <v>A</v>
      </c>
      <c r="N716" s="29" t="str">
        <f>IF(O716 &lt;&gt; "",VLOOKUP(O716,'CLASSIFICAÇÃO - ÁREA DE ATUAÇÃO'!$A:$C,3,0), "")</f>
        <v>REDE COMPLEMENTAR</v>
      </c>
      <c r="O716" t="str">
        <f>'Lotações convertidas'!B718</f>
        <v>CENTRO DE ESPECIALIDADES ODONTOLOGICAS CENTRO-SUL</v>
      </c>
    </row>
    <row r="717" spans="1:15" x14ac:dyDescent="0.25">
      <c r="A717">
        <v>1291821</v>
      </c>
      <c r="B717" t="s">
        <v>3046</v>
      </c>
      <c r="C717" t="s">
        <v>3047</v>
      </c>
      <c r="D717" t="s">
        <v>379</v>
      </c>
      <c r="F717" t="s">
        <v>18623</v>
      </c>
      <c r="G717" s="177">
        <v>44306</v>
      </c>
      <c r="H717" t="s">
        <v>466</v>
      </c>
      <c r="I717" t="s">
        <v>18171</v>
      </c>
      <c r="J717" t="s">
        <v>3048</v>
      </c>
      <c r="K717" t="s">
        <v>353</v>
      </c>
      <c r="L717" t="s">
        <v>374</v>
      </c>
      <c r="M717" s="29" t="str">
        <f>IF(O717 &lt;&gt; "", VLOOKUP(O717,'CLASSIFICAÇÃO - ÁREA DE ATUAÇÃO'!$A:$C,2,0),"")</f>
        <v>C</v>
      </c>
      <c r="N717" s="29" t="str">
        <f>IF(O717 &lt;&gt; "",VLOOKUP(O717,'CLASSIFICAÇÃO - ÁREA DE ATUAÇÃO'!$A:$C,3,0), "")</f>
        <v>REDE DE URGÊNCIA</v>
      </c>
      <c r="O717" t="str">
        <f>'Lotações convertidas'!B719</f>
        <v>UNIDADE DE PRONTO ATENDIMENTO NORDESTE</v>
      </c>
    </row>
    <row r="718" spans="1:15" x14ac:dyDescent="0.25">
      <c r="A718">
        <v>1291856</v>
      </c>
      <c r="B718" t="s">
        <v>3049</v>
      </c>
      <c r="C718" t="s">
        <v>3050</v>
      </c>
      <c r="D718" t="s">
        <v>429</v>
      </c>
      <c r="E718" t="s">
        <v>493</v>
      </c>
      <c r="F718" t="s">
        <v>494</v>
      </c>
      <c r="G718" s="177">
        <v>44302</v>
      </c>
      <c r="H718" t="s">
        <v>508</v>
      </c>
      <c r="I718" t="s">
        <v>495</v>
      </c>
      <c r="K718" t="s">
        <v>495</v>
      </c>
      <c r="L718" t="s">
        <v>397</v>
      </c>
      <c r="M718" s="29" t="str">
        <f>IF(O718 &lt;&gt; "", VLOOKUP(O718,'CLASSIFICAÇÃO - ÁREA DE ATUAÇÃO'!$A:$C,2,0),"")</f>
        <v>B</v>
      </c>
      <c r="N718" s="29" t="str">
        <f>IF(O718 &lt;&gt; "",VLOOKUP(O718,'CLASSIFICAÇÃO - ÁREA DE ATUAÇÃO'!$A:$C,3,0), "")</f>
        <v>REDE COMPLEMENTAR</v>
      </c>
      <c r="O718" t="str">
        <f>'Lotações convertidas'!B720</f>
        <v>LABORATORIO REGIONAL OESTE/BARREIRO</v>
      </c>
    </row>
    <row r="719" spans="1:15" x14ac:dyDescent="0.25">
      <c r="A719">
        <v>1291864</v>
      </c>
      <c r="B719" t="s">
        <v>3051</v>
      </c>
      <c r="C719" t="s">
        <v>3052</v>
      </c>
      <c r="D719" t="s">
        <v>368</v>
      </c>
      <c r="E719" t="s">
        <v>390</v>
      </c>
      <c r="F719" t="s">
        <v>767</v>
      </c>
      <c r="G719" s="177">
        <v>44302</v>
      </c>
      <c r="H719" t="s">
        <v>417</v>
      </c>
      <c r="I719" t="s">
        <v>18175</v>
      </c>
      <c r="J719" t="s">
        <v>3053</v>
      </c>
      <c r="K719" t="s">
        <v>353</v>
      </c>
      <c r="L719" t="s">
        <v>411</v>
      </c>
      <c r="M719" s="29" t="str">
        <f>IF(O719 &lt;&gt; "", VLOOKUP(O719,'CLASSIFICAÇÃO - ÁREA DE ATUAÇÃO'!$A:$C,2,0),"")</f>
        <v>A</v>
      </c>
      <c r="N719" s="29" t="str">
        <f>IF(O719 &lt;&gt; "",VLOOKUP(O719,'CLASSIFICAÇÃO - ÁREA DE ATUAÇÃO'!$A:$C,3,0), "")</f>
        <v>REDE COMPLEMENTAR</v>
      </c>
      <c r="O719" t="str">
        <f>'Lotações convertidas'!B721</f>
        <v>CENTRO DE ESPECIALIDADES ODONTOLOGICAS CENTRO-SUL</v>
      </c>
    </row>
    <row r="720" spans="1:15" x14ac:dyDescent="0.25">
      <c r="A720">
        <v>1291937</v>
      </c>
      <c r="B720" t="s">
        <v>3054</v>
      </c>
      <c r="C720" t="s">
        <v>3055</v>
      </c>
      <c r="D720" t="s">
        <v>362</v>
      </c>
      <c r="F720" t="s">
        <v>630</v>
      </c>
      <c r="G720" s="177">
        <v>44302</v>
      </c>
      <c r="H720" t="s">
        <v>364</v>
      </c>
      <c r="I720" t="s">
        <v>18168</v>
      </c>
      <c r="J720" t="s">
        <v>3056</v>
      </c>
      <c r="K720" t="s">
        <v>353</v>
      </c>
      <c r="L720" t="s">
        <v>406</v>
      </c>
      <c r="M720" s="29" t="str">
        <f>IF(O720 &lt;&gt; "", VLOOKUP(O720,'CLASSIFICAÇÃO - ÁREA DE ATUAÇÃO'!$A:$C,2,0),"")</f>
        <v>D</v>
      </c>
      <c r="N720" s="29" t="str">
        <f>IF(O720 &lt;&gt; "",VLOOKUP(O720,'CLASSIFICAÇÃO - ÁREA DE ATUAÇÃO'!$A:$C,3,0), "")</f>
        <v>ATENÇÃO PRIMÁRIA</v>
      </c>
      <c r="O720" t="str">
        <f>'Lotações convertidas'!B722</f>
        <v>CENTRO DE SAÚDE INDEPENDÊNCIA</v>
      </c>
    </row>
    <row r="721" spans="1:15" x14ac:dyDescent="0.25">
      <c r="A721">
        <v>1291945</v>
      </c>
      <c r="B721" t="s">
        <v>3057</v>
      </c>
      <c r="C721" t="s">
        <v>3058</v>
      </c>
      <c r="D721" t="s">
        <v>520</v>
      </c>
      <c r="F721" t="s">
        <v>543</v>
      </c>
      <c r="G721" s="177">
        <v>44302</v>
      </c>
      <c r="H721" t="s">
        <v>364</v>
      </c>
      <c r="I721" t="s">
        <v>18175</v>
      </c>
      <c r="J721" t="s">
        <v>3059</v>
      </c>
      <c r="K721" t="s">
        <v>353</v>
      </c>
      <c r="L721" t="s">
        <v>365</v>
      </c>
      <c r="M721" s="29" t="str">
        <f>IF(O721 &lt;&gt; "", VLOOKUP(O721,'CLASSIFICAÇÃO - ÁREA DE ATUAÇÃO'!$A:$C,2,0),"")</f>
        <v>B</v>
      </c>
      <c r="N721" s="29" t="str">
        <f>IF(O721 &lt;&gt; "",VLOOKUP(O721,'CLASSIFICAÇÃO - ÁREA DE ATUAÇÃO'!$A:$C,3,0), "")</f>
        <v>ATENÇÃO PRIMÁRIA</v>
      </c>
      <c r="O721" t="str">
        <f>'Lotações convertidas'!B723</f>
        <v>CENTRO DE SAÚDE FLORAMAR</v>
      </c>
    </row>
    <row r="722" spans="1:15" x14ac:dyDescent="0.25">
      <c r="A722">
        <v>1291953</v>
      </c>
      <c r="B722" t="s">
        <v>3060</v>
      </c>
      <c r="C722" t="s">
        <v>3061</v>
      </c>
      <c r="D722" t="s">
        <v>379</v>
      </c>
      <c r="F722" t="s">
        <v>18615</v>
      </c>
      <c r="G722" s="177">
        <v>44302</v>
      </c>
      <c r="H722" t="s">
        <v>466</v>
      </c>
      <c r="I722" t="s">
        <v>18171</v>
      </c>
      <c r="J722" t="s">
        <v>3062</v>
      </c>
      <c r="K722" t="s">
        <v>353</v>
      </c>
      <c r="L722" t="s">
        <v>365</v>
      </c>
      <c r="M722" s="29" t="str">
        <f>IF(O722 &lt;&gt; "", VLOOKUP(O722,'CLASSIFICAÇÃO - ÁREA DE ATUAÇÃO'!$A:$C,2,0),"")</f>
        <v>D</v>
      </c>
      <c r="N722" s="29" t="str">
        <f>IF(O722 &lt;&gt; "",VLOOKUP(O722,'CLASSIFICAÇÃO - ÁREA DE ATUAÇÃO'!$A:$C,3,0), "")</f>
        <v>REDE DE URGÊNCIA</v>
      </c>
      <c r="O722" t="str">
        <f>'Lotações convertidas'!B724</f>
        <v>UNIDADE DE PRONTO ATENDIMENTO NORTE</v>
      </c>
    </row>
    <row r="723" spans="1:15" x14ac:dyDescent="0.25">
      <c r="A723">
        <v>1291961</v>
      </c>
      <c r="B723" t="s">
        <v>3063</v>
      </c>
      <c r="C723" t="s">
        <v>3064</v>
      </c>
      <c r="D723" t="s">
        <v>429</v>
      </c>
      <c r="E723" t="s">
        <v>451</v>
      </c>
      <c r="F723" t="s">
        <v>18611</v>
      </c>
      <c r="G723" s="177">
        <v>44303</v>
      </c>
      <c r="H723" t="s">
        <v>441</v>
      </c>
      <c r="I723" t="s">
        <v>18168</v>
      </c>
      <c r="J723" t="s">
        <v>3065</v>
      </c>
      <c r="K723" t="s">
        <v>353</v>
      </c>
      <c r="L723" t="s">
        <v>397</v>
      </c>
      <c r="M723" s="29" t="str">
        <f>IF(O723 &lt;&gt; "", VLOOKUP(O723,'CLASSIFICAÇÃO - ÁREA DE ATUAÇÃO'!$A:$C,2,0),"")</f>
        <v>C</v>
      </c>
      <c r="N723" s="29" t="str">
        <f>IF(O723 &lt;&gt; "",VLOOKUP(O723,'CLASSIFICAÇÃO - ÁREA DE ATUAÇÃO'!$A:$C,3,0), "")</f>
        <v>REDE DE URGÊNCIA</v>
      </c>
      <c r="O723" t="str">
        <f>'Lotações convertidas'!B725</f>
        <v>UNIDADE DE PRONTO ATENDIMENTO OESTE</v>
      </c>
    </row>
    <row r="724" spans="1:15" x14ac:dyDescent="0.25">
      <c r="A724" t="s">
        <v>3066</v>
      </c>
      <c r="B724" t="s">
        <v>3067</v>
      </c>
      <c r="C724" t="s">
        <v>3068</v>
      </c>
      <c r="D724" t="s">
        <v>429</v>
      </c>
      <c r="E724" t="s">
        <v>430</v>
      </c>
      <c r="F724" t="s">
        <v>18642</v>
      </c>
      <c r="G724" s="177">
        <v>44305</v>
      </c>
      <c r="H724" t="s">
        <v>508</v>
      </c>
      <c r="I724" t="s">
        <v>18175</v>
      </c>
      <c r="J724" t="s">
        <v>3069</v>
      </c>
      <c r="K724" t="s">
        <v>353</v>
      </c>
      <c r="L724" t="s">
        <v>374</v>
      </c>
      <c r="M724" s="29" t="str">
        <f>IF(O724 &lt;&gt; "", VLOOKUP(O724,'CLASSIFICAÇÃO - ÁREA DE ATUAÇÃO'!$A:$C,2,0),"")</f>
        <v>B</v>
      </c>
      <c r="N724" s="29" t="str">
        <f>IF(O724 &lt;&gt; "",VLOOKUP(O724,'CLASSIFICAÇÃO - ÁREA DE ATUAÇÃO'!$A:$C,3,0), "")</f>
        <v>REDE COMPLEMENTAR</v>
      </c>
      <c r="O724" t="str">
        <f>'Lotações convertidas'!B726</f>
        <v>CENTRAL DE ESTERILIZACAO NORDESTE</v>
      </c>
    </row>
    <row r="725" spans="1:15" x14ac:dyDescent="0.25">
      <c r="A725">
        <v>1291996</v>
      </c>
      <c r="B725" t="s">
        <v>3070</v>
      </c>
      <c r="C725" t="s">
        <v>3071</v>
      </c>
      <c r="D725" t="s">
        <v>429</v>
      </c>
      <c r="E725" t="s">
        <v>493</v>
      </c>
      <c r="F725" t="s">
        <v>792</v>
      </c>
      <c r="G725" s="177">
        <v>44305</v>
      </c>
      <c r="H725" t="s">
        <v>384</v>
      </c>
      <c r="I725" t="s">
        <v>18179</v>
      </c>
      <c r="J725" t="s">
        <v>3072</v>
      </c>
      <c r="K725" t="s">
        <v>353</v>
      </c>
      <c r="L725" t="s">
        <v>411</v>
      </c>
      <c r="M725" s="29" t="str">
        <f>IF(O725 &lt;&gt; "", VLOOKUP(O725,'CLASSIFICAÇÃO - ÁREA DE ATUAÇÃO'!$A:$C,2,0),"")</f>
        <v>A</v>
      </c>
      <c r="N725" s="29" t="str">
        <f>IF(O725 &lt;&gt; "",VLOOKUP(O725,'CLASSIFICAÇÃO - ÁREA DE ATUAÇÃO'!$A:$C,3,0), "")</f>
        <v>REDE COMPLEMENTAR</v>
      </c>
      <c r="O725" t="str">
        <f>'Lotações convertidas'!B727</f>
        <v>LABORATORIO REGIONAL CENTRO-SUL/PAMPULHA</v>
      </c>
    </row>
    <row r="726" spans="1:15" x14ac:dyDescent="0.25">
      <c r="A726" t="s">
        <v>3073</v>
      </c>
      <c r="B726" t="s">
        <v>3074</v>
      </c>
      <c r="C726" t="s">
        <v>3075</v>
      </c>
      <c r="D726" t="s">
        <v>368</v>
      </c>
      <c r="E726" t="s">
        <v>369</v>
      </c>
      <c r="F726" t="s">
        <v>1106</v>
      </c>
      <c r="G726" s="177">
        <v>44305</v>
      </c>
      <c r="H726" t="s">
        <v>417</v>
      </c>
      <c r="I726" t="s">
        <v>18168</v>
      </c>
      <c r="J726" t="s">
        <v>3076</v>
      </c>
      <c r="K726" t="s">
        <v>353</v>
      </c>
      <c r="L726" t="s">
        <v>354</v>
      </c>
      <c r="M726" s="29" t="str">
        <f>IF(O726 &lt;&gt; "", VLOOKUP(O726,'CLASSIFICAÇÃO - ÁREA DE ATUAÇÃO'!$A:$C,2,0),"")</f>
        <v>C</v>
      </c>
      <c r="N726" s="29" t="str">
        <f>IF(O726 &lt;&gt; "",VLOOKUP(O726,'CLASSIFICAÇÃO - ÁREA DE ATUAÇÃO'!$A:$C,3,0), "")</f>
        <v>ATENÇÃO PRIMÁRIA</v>
      </c>
      <c r="O726" t="str">
        <f>'Lotações convertidas'!B728</f>
        <v>CENTRO DE SAÚDE GLÓRIA</v>
      </c>
    </row>
    <row r="727" spans="1:15" x14ac:dyDescent="0.25">
      <c r="A727">
        <v>1292062</v>
      </c>
      <c r="B727" t="s">
        <v>3077</v>
      </c>
      <c r="C727" t="s">
        <v>3078</v>
      </c>
      <c r="D727" t="s">
        <v>520</v>
      </c>
      <c r="F727" t="s">
        <v>414</v>
      </c>
      <c r="G727" s="177">
        <v>44305</v>
      </c>
      <c r="H727" t="s">
        <v>364</v>
      </c>
      <c r="I727" t="s">
        <v>18175</v>
      </c>
      <c r="J727" t="s">
        <v>3079</v>
      </c>
      <c r="K727" t="s">
        <v>353</v>
      </c>
      <c r="L727" t="s">
        <v>354</v>
      </c>
      <c r="M727" s="29" t="str">
        <f>IF(O727 &lt;&gt; "", VLOOKUP(O727,'CLASSIFICAÇÃO - ÁREA DE ATUAÇÃO'!$A:$C,2,0),"")</f>
        <v>A</v>
      </c>
      <c r="N727" s="29" t="str">
        <f>IF(O727 &lt;&gt; "",VLOOKUP(O727,'CLASSIFICAÇÃO - ÁREA DE ATUAÇÃO'!$A:$C,3,0), "")</f>
        <v>ATENÇÃO PRIMÁRIA</v>
      </c>
      <c r="O727" t="str">
        <f>'Lotações convertidas'!B729</f>
        <v>CENTRO DE SAÚDE CARLOS PRATES</v>
      </c>
    </row>
    <row r="728" spans="1:15" x14ac:dyDescent="0.25">
      <c r="A728">
        <v>1292089</v>
      </c>
      <c r="B728" t="s">
        <v>3080</v>
      </c>
      <c r="C728" t="s">
        <v>3081</v>
      </c>
      <c r="D728" t="s">
        <v>379</v>
      </c>
      <c r="F728" t="s">
        <v>516</v>
      </c>
      <c r="G728" s="177">
        <v>44305</v>
      </c>
      <c r="H728" t="s">
        <v>364</v>
      </c>
      <c r="I728" t="s">
        <v>18171</v>
      </c>
      <c r="J728" t="s">
        <v>3082</v>
      </c>
      <c r="K728" t="s">
        <v>353</v>
      </c>
      <c r="L728" t="s">
        <v>372</v>
      </c>
      <c r="M728" s="29" t="str">
        <f>IF(O728 &lt;&gt; "", VLOOKUP(O728,'CLASSIFICAÇÃO - ÁREA DE ATUAÇÃO'!$A:$C,2,0),"")</f>
        <v>C</v>
      </c>
      <c r="N728" s="29" t="str">
        <f>IF(O728 &lt;&gt; "",VLOOKUP(O728,'CLASSIFICAÇÃO - ÁREA DE ATUAÇÃO'!$A:$C,3,0), "")</f>
        <v>ATENÇÃO PRIMÁRIA</v>
      </c>
      <c r="O728" t="str">
        <f>'Lotações convertidas'!B730</f>
        <v>CENTRO DE SAÚDE NOVA YORK</v>
      </c>
    </row>
    <row r="729" spans="1:15" x14ac:dyDescent="0.25">
      <c r="A729">
        <v>1292119</v>
      </c>
      <c r="B729" t="s">
        <v>3083</v>
      </c>
      <c r="C729" t="s">
        <v>3084</v>
      </c>
      <c r="D729" t="s">
        <v>520</v>
      </c>
      <c r="F729" t="s">
        <v>2538</v>
      </c>
      <c r="G729" s="177">
        <v>44306</v>
      </c>
      <c r="H729" t="s">
        <v>364</v>
      </c>
      <c r="I729" t="s">
        <v>18175</v>
      </c>
      <c r="J729" t="s">
        <v>3085</v>
      </c>
      <c r="K729" t="s">
        <v>353</v>
      </c>
      <c r="L729" t="s">
        <v>354</v>
      </c>
      <c r="M729" s="29" t="str">
        <f>IF(O729 &lt;&gt; "", VLOOKUP(O729,'CLASSIFICAÇÃO - ÁREA DE ATUAÇÃO'!$A:$C,2,0),"")</f>
        <v>C</v>
      </c>
      <c r="N729" s="29" t="str">
        <f>IF(O729 &lt;&gt; "",VLOOKUP(O729,'CLASSIFICAÇÃO - ÁREA DE ATUAÇÃO'!$A:$C,3,0), "")</f>
        <v>ATENÇÃO PRIMÁRIA</v>
      </c>
      <c r="O729" t="str">
        <f>'Lotações convertidas'!B731</f>
        <v>CENTRO DE SAÚDE COQUEIROS</v>
      </c>
    </row>
    <row r="730" spans="1:15" x14ac:dyDescent="0.25">
      <c r="A730">
        <v>1292143</v>
      </c>
      <c r="B730" t="s">
        <v>3086</v>
      </c>
      <c r="C730" t="s">
        <v>3087</v>
      </c>
      <c r="D730" t="s">
        <v>349</v>
      </c>
      <c r="E730" t="s">
        <v>528</v>
      </c>
      <c r="F730" t="s">
        <v>1976</v>
      </c>
      <c r="G730" s="177">
        <v>44309</v>
      </c>
      <c r="H730" t="s">
        <v>395</v>
      </c>
      <c r="I730" t="s">
        <v>18176</v>
      </c>
      <c r="J730" t="s">
        <v>3088</v>
      </c>
      <c r="K730" t="s">
        <v>353</v>
      </c>
      <c r="L730" t="s">
        <v>354</v>
      </c>
      <c r="M730" s="29" t="str">
        <f>IF(O730 &lt;&gt; "", VLOOKUP(O730,'CLASSIFICAÇÃO - ÁREA DE ATUAÇÃO'!$A:$C,2,0),"")</f>
        <v>A</v>
      </c>
      <c r="N730" s="29" t="str">
        <f>IF(O730 &lt;&gt; "",VLOOKUP(O730,'CLASSIFICAÇÃO - ÁREA DE ATUAÇÃO'!$A:$C,3,0), "")</f>
        <v>REDE COMPLEMENTAR</v>
      </c>
      <c r="O730" t="str">
        <f>'Lotações convertidas'!B732</f>
        <v>LABORATORIO REGIONAL NOROESTE</v>
      </c>
    </row>
    <row r="731" spans="1:15" x14ac:dyDescent="0.25">
      <c r="A731">
        <v>1292194</v>
      </c>
      <c r="B731" t="s">
        <v>3089</v>
      </c>
      <c r="C731" t="s">
        <v>3090</v>
      </c>
      <c r="D731" t="s">
        <v>429</v>
      </c>
      <c r="E731" t="s">
        <v>430</v>
      </c>
      <c r="F731" t="s">
        <v>18642</v>
      </c>
      <c r="G731" s="177">
        <v>44305</v>
      </c>
      <c r="H731" t="s">
        <v>417</v>
      </c>
      <c r="I731" t="s">
        <v>18175</v>
      </c>
      <c r="J731" t="s">
        <v>3091</v>
      </c>
      <c r="K731" t="s">
        <v>353</v>
      </c>
      <c r="L731" t="s">
        <v>374</v>
      </c>
      <c r="M731" s="29" t="str">
        <f>IF(O731 &lt;&gt; "", VLOOKUP(O731,'CLASSIFICAÇÃO - ÁREA DE ATUAÇÃO'!$A:$C,2,0),"")</f>
        <v>B</v>
      </c>
      <c r="N731" s="29" t="str">
        <f>IF(O731 &lt;&gt; "",VLOOKUP(O731,'CLASSIFICAÇÃO - ÁREA DE ATUAÇÃO'!$A:$C,3,0), "")</f>
        <v>REDE COMPLEMENTAR</v>
      </c>
      <c r="O731" t="str">
        <f>'Lotações convertidas'!B733</f>
        <v>CENTRAL DE ESTERILIZACAO NORDESTE</v>
      </c>
    </row>
    <row r="732" spans="1:15" x14ac:dyDescent="0.25">
      <c r="A732">
        <v>1292216</v>
      </c>
      <c r="B732" t="s">
        <v>3092</v>
      </c>
      <c r="C732" t="s">
        <v>3093</v>
      </c>
      <c r="D732" t="s">
        <v>429</v>
      </c>
      <c r="E732" t="s">
        <v>451</v>
      </c>
      <c r="F732" t="s">
        <v>567</v>
      </c>
      <c r="G732" s="177">
        <v>44305</v>
      </c>
      <c r="H732" t="s">
        <v>441</v>
      </c>
      <c r="I732" t="s">
        <v>18168</v>
      </c>
      <c r="J732" t="s">
        <v>3094</v>
      </c>
      <c r="K732" t="s">
        <v>353</v>
      </c>
      <c r="L732" t="s">
        <v>406</v>
      </c>
      <c r="M732" s="29" t="str">
        <f>IF(O732 &lt;&gt; "", VLOOKUP(O732,'CLASSIFICAÇÃO - ÁREA DE ATUAÇÃO'!$A:$C,2,0),"")</f>
        <v>C</v>
      </c>
      <c r="N732" s="29" t="str">
        <f>IF(O732 &lt;&gt; "",VLOOKUP(O732,'CLASSIFICAÇÃO - ÁREA DE ATUAÇÃO'!$A:$C,3,0), "")</f>
        <v>REDE DE URGÊNCIA</v>
      </c>
      <c r="O732" t="str">
        <f>'Lotações convertidas'!B734</f>
        <v>CENTRO DE REFERENCIA EM SAUDE MENTAL ALCOOL E DROGAS BARREIRO</v>
      </c>
    </row>
    <row r="733" spans="1:15" x14ac:dyDescent="0.25">
      <c r="A733">
        <v>1292224</v>
      </c>
      <c r="B733" t="s">
        <v>3095</v>
      </c>
      <c r="C733" t="s">
        <v>3096</v>
      </c>
      <c r="D733" t="s">
        <v>429</v>
      </c>
      <c r="E733" t="s">
        <v>451</v>
      </c>
      <c r="F733" t="s">
        <v>561</v>
      </c>
      <c r="G733" s="177">
        <v>44305</v>
      </c>
      <c r="H733" t="s">
        <v>425</v>
      </c>
      <c r="I733" t="s">
        <v>18168</v>
      </c>
      <c r="J733" t="s">
        <v>3097</v>
      </c>
      <c r="K733" t="s">
        <v>353</v>
      </c>
      <c r="L733" t="s">
        <v>374</v>
      </c>
      <c r="M733" s="29" t="str">
        <f>IF(O733 &lt;&gt; "", VLOOKUP(O733,'CLASSIFICAÇÃO - ÁREA DE ATUAÇÃO'!$A:$C,2,0),"")</f>
        <v>C</v>
      </c>
      <c r="N733" s="29" t="str">
        <f>IF(O733 &lt;&gt; "",VLOOKUP(O733,'CLASSIFICAÇÃO - ÁREA DE ATUAÇÃO'!$A:$C,3,0), "")</f>
        <v>REDE DE URGÊNCIA</v>
      </c>
      <c r="O733" t="str">
        <f>'Lotações convertidas'!B735</f>
        <v>CENTRO DE REFERENCIA EM SAUDE MENTAL ALCOOL E DROGAS NORDESTE</v>
      </c>
    </row>
    <row r="734" spans="1:15" x14ac:dyDescent="0.25">
      <c r="A734">
        <v>1292267</v>
      </c>
      <c r="B734" t="s">
        <v>3098</v>
      </c>
      <c r="C734" t="s">
        <v>3099</v>
      </c>
      <c r="D734" t="s">
        <v>368</v>
      </c>
      <c r="E734" t="s">
        <v>369</v>
      </c>
      <c r="F734" t="s">
        <v>1422</v>
      </c>
      <c r="G734" s="177">
        <v>44305</v>
      </c>
      <c r="H734" t="s">
        <v>417</v>
      </c>
      <c r="I734" t="s">
        <v>18168</v>
      </c>
      <c r="J734" t="s">
        <v>3100</v>
      </c>
      <c r="K734" t="s">
        <v>353</v>
      </c>
      <c r="L734" t="s">
        <v>382</v>
      </c>
      <c r="M734" s="29" t="str">
        <f>IF(O734 &lt;&gt; "", VLOOKUP(O734,'CLASSIFICAÇÃO - ÁREA DE ATUAÇÃO'!$A:$C,2,0),"")</f>
        <v>D</v>
      </c>
      <c r="N734" s="29" t="str">
        <f>IF(O734 &lt;&gt; "",VLOOKUP(O734,'CLASSIFICAÇÃO - ÁREA DE ATUAÇÃO'!$A:$C,3,0), "")</f>
        <v>ATENÇÃO PRIMÁRIA</v>
      </c>
      <c r="O734" t="str">
        <f>'Lotações convertidas'!B736</f>
        <v>CENTRO DE SAÚDE NOVO HORIZONTE</v>
      </c>
    </row>
    <row r="735" spans="1:15" x14ac:dyDescent="0.25">
      <c r="A735">
        <v>1292305</v>
      </c>
      <c r="B735" t="s">
        <v>3101</v>
      </c>
      <c r="C735" t="s">
        <v>3102</v>
      </c>
      <c r="D735" t="s">
        <v>368</v>
      </c>
      <c r="E735" t="s">
        <v>369</v>
      </c>
      <c r="F735" t="s">
        <v>654</v>
      </c>
      <c r="G735" s="177">
        <v>44305</v>
      </c>
      <c r="H735" t="s">
        <v>384</v>
      </c>
      <c r="I735" t="s">
        <v>18168</v>
      </c>
      <c r="J735" t="s">
        <v>3103</v>
      </c>
      <c r="K735" t="s">
        <v>353</v>
      </c>
      <c r="L735" t="s">
        <v>365</v>
      </c>
      <c r="M735" s="29" t="str">
        <f>IF(O735 &lt;&gt; "", VLOOKUP(O735,'CLASSIFICAÇÃO - ÁREA DE ATUAÇÃO'!$A:$C,2,0),"")</f>
        <v>C</v>
      </c>
      <c r="N735" s="29" t="str">
        <f>IF(O735 &lt;&gt; "",VLOOKUP(O735,'CLASSIFICAÇÃO - ÁREA DE ATUAÇÃO'!$A:$C,3,0), "")</f>
        <v>ATENÇÃO PRIMÁRIA</v>
      </c>
      <c r="O735" t="str">
        <f>'Lotações convertidas'!B737</f>
        <v>CENTRO DE SAÚDE ETELVINA CARNEIRO</v>
      </c>
    </row>
    <row r="736" spans="1:15" x14ac:dyDescent="0.25">
      <c r="A736">
        <v>1292313</v>
      </c>
      <c r="B736" t="s">
        <v>3104</v>
      </c>
      <c r="C736" t="s">
        <v>3105</v>
      </c>
      <c r="D736" t="s">
        <v>362</v>
      </c>
      <c r="F736" t="s">
        <v>18634</v>
      </c>
      <c r="G736" s="177">
        <v>44305</v>
      </c>
      <c r="H736" t="s">
        <v>364</v>
      </c>
      <c r="I736" t="s">
        <v>18168</v>
      </c>
      <c r="J736" t="s">
        <v>3106</v>
      </c>
      <c r="K736" t="s">
        <v>353</v>
      </c>
      <c r="L736" t="s">
        <v>374</v>
      </c>
      <c r="M736" s="29" t="str">
        <f>IF(O736 &lt;&gt; "", VLOOKUP(O736,'CLASSIFICAÇÃO - ÁREA DE ATUAÇÃO'!$A:$C,2,0),"")</f>
        <v>B</v>
      </c>
      <c r="N736" s="29" t="str">
        <f>IF(O736 &lt;&gt; "",VLOOKUP(O736,'CLASSIFICAÇÃO - ÁREA DE ATUAÇÃO'!$A:$C,3,0), "")</f>
        <v>GESTÃO</v>
      </c>
      <c r="O736" t="str">
        <f>'Lotações convertidas'!B738</f>
        <v>GERENCIA DE ASSISTENCIA, EPIDEMIOLOGIA E REGULACAO NORDESTE</v>
      </c>
    </row>
    <row r="737" spans="1:15" x14ac:dyDescent="0.25">
      <c r="A737" t="s">
        <v>3107</v>
      </c>
      <c r="B737" t="s">
        <v>3108</v>
      </c>
      <c r="C737" t="s">
        <v>3109</v>
      </c>
      <c r="D737" t="s">
        <v>379</v>
      </c>
      <c r="F737" t="s">
        <v>1997</v>
      </c>
      <c r="G737" s="177">
        <v>44305</v>
      </c>
      <c r="H737" t="s">
        <v>352</v>
      </c>
      <c r="I737" t="s">
        <v>18171</v>
      </c>
      <c r="J737" t="s">
        <v>3110</v>
      </c>
      <c r="K737" t="s">
        <v>353</v>
      </c>
      <c r="L737" t="s">
        <v>411</v>
      </c>
      <c r="M737" s="29" t="str">
        <f>IF(O737 &lt;&gt; "", VLOOKUP(O737,'CLASSIFICAÇÃO - ÁREA DE ATUAÇÃO'!$A:$C,2,0),"")</f>
        <v>A</v>
      </c>
      <c r="N737" s="29" t="str">
        <f>IF(O737 &lt;&gt; "",VLOOKUP(O737,'CLASSIFICAÇÃO - ÁREA DE ATUAÇÃO'!$A:$C,3,0), "")</f>
        <v>ATENÇÃO PRIMÁRIA</v>
      </c>
      <c r="O737" t="str">
        <f>'Lotações convertidas'!B739</f>
        <v>CENTRO DE SAÚDE MENINO JESUS</v>
      </c>
    </row>
    <row r="738" spans="1:15" x14ac:dyDescent="0.25">
      <c r="A738">
        <v>1292348</v>
      </c>
      <c r="B738" t="s">
        <v>3111</v>
      </c>
      <c r="C738" t="s">
        <v>3112</v>
      </c>
      <c r="D738" t="s">
        <v>379</v>
      </c>
      <c r="F738" t="s">
        <v>70</v>
      </c>
      <c r="G738" s="177">
        <v>44305</v>
      </c>
      <c r="H738" t="s">
        <v>3113</v>
      </c>
      <c r="I738" t="s">
        <v>18171</v>
      </c>
      <c r="J738" t="s">
        <v>3114</v>
      </c>
      <c r="K738" t="s">
        <v>353</v>
      </c>
      <c r="L738" t="s">
        <v>411</v>
      </c>
      <c r="M738" s="29" t="str">
        <f>IF(O738 &lt;&gt; "", VLOOKUP(O738,'CLASSIFICAÇÃO - ÁREA DE ATUAÇÃO'!$A:$C,2,0),"")</f>
        <v>A</v>
      </c>
      <c r="N738" s="29" t="str">
        <f>IF(O738 &lt;&gt; "",VLOOKUP(O738,'CLASSIFICAÇÃO - ÁREA DE ATUAÇÃO'!$A:$C,3,0), "")</f>
        <v>REDE COMPLEMENTAR</v>
      </c>
      <c r="O738" t="str">
        <f>'Lotações convertidas'!B740</f>
        <v>CENTRO DE TREIN. E REF. EM DOENÇAS INFECCIOSAS E PARASITÁRIAS ORESTES DINIZ</v>
      </c>
    </row>
    <row r="739" spans="1:15" x14ac:dyDescent="0.25">
      <c r="A739">
        <v>1292364</v>
      </c>
      <c r="B739" t="s">
        <v>3115</v>
      </c>
      <c r="C739" t="s">
        <v>3116</v>
      </c>
      <c r="D739" t="s">
        <v>379</v>
      </c>
      <c r="E739" t="s">
        <v>3117</v>
      </c>
      <c r="F739" t="s">
        <v>381</v>
      </c>
      <c r="G739" s="177">
        <v>44305</v>
      </c>
      <c r="H739" t="s">
        <v>3118</v>
      </c>
      <c r="I739" t="s">
        <v>18171</v>
      </c>
      <c r="J739" t="s">
        <v>3119</v>
      </c>
      <c r="K739" t="s">
        <v>353</v>
      </c>
      <c r="L739" t="s">
        <v>382</v>
      </c>
      <c r="M739" s="29" t="str">
        <f>IF(O739 &lt;&gt; "", VLOOKUP(O739,'CLASSIFICAÇÃO - ÁREA DE ATUAÇÃO'!$A:$C,2,0),"")</f>
        <v>A</v>
      </c>
      <c r="N739" s="29" t="str">
        <f>IF(O739 &lt;&gt; "",VLOOKUP(O739,'CLASSIFICAÇÃO - ÁREA DE ATUAÇÃO'!$A:$C,3,0), "")</f>
        <v>REDE COMPLEMENTAR</v>
      </c>
      <c r="O739" t="str">
        <f>'Lotações convertidas'!B741</f>
        <v>UNIDADE DE REFERENCIA SECUNDARIA SAGRADA FAMILIA</v>
      </c>
    </row>
    <row r="740" spans="1:15" x14ac:dyDescent="0.25">
      <c r="A740">
        <v>1292372</v>
      </c>
      <c r="B740" t="s">
        <v>3120</v>
      </c>
      <c r="C740" t="s">
        <v>3121</v>
      </c>
      <c r="D740" t="s">
        <v>368</v>
      </c>
      <c r="E740" t="s">
        <v>524</v>
      </c>
      <c r="F740" t="s">
        <v>792</v>
      </c>
      <c r="G740" s="177">
        <v>44306</v>
      </c>
      <c r="H740" t="s">
        <v>1813</v>
      </c>
      <c r="I740" t="s">
        <v>18179</v>
      </c>
      <c r="J740" t="s">
        <v>3122</v>
      </c>
      <c r="K740" t="s">
        <v>353</v>
      </c>
      <c r="L740" t="s">
        <v>411</v>
      </c>
      <c r="M740" s="29" t="str">
        <f>IF(O740 &lt;&gt; "", VLOOKUP(O740,'CLASSIFICAÇÃO - ÁREA DE ATUAÇÃO'!$A:$C,2,0),"")</f>
        <v>A</v>
      </c>
      <c r="N740" s="29" t="str">
        <f>IF(O740 &lt;&gt; "",VLOOKUP(O740,'CLASSIFICAÇÃO - ÁREA DE ATUAÇÃO'!$A:$C,3,0), "")</f>
        <v>REDE COMPLEMENTAR</v>
      </c>
      <c r="O740" t="str">
        <f>'Lotações convertidas'!B742</f>
        <v>LABORATORIO REGIONAL CENTRO-SUL/PAMPULHA</v>
      </c>
    </row>
    <row r="741" spans="1:15" x14ac:dyDescent="0.25">
      <c r="A741" t="s">
        <v>3123</v>
      </c>
      <c r="B741" t="s">
        <v>3124</v>
      </c>
      <c r="C741" t="s">
        <v>3125</v>
      </c>
      <c r="D741" t="s">
        <v>368</v>
      </c>
      <c r="E741" t="s">
        <v>369</v>
      </c>
      <c r="F741" t="s">
        <v>18615</v>
      </c>
      <c r="G741" s="177">
        <v>44306</v>
      </c>
      <c r="H741" t="s">
        <v>441</v>
      </c>
      <c r="I741" t="s">
        <v>18168</v>
      </c>
      <c r="J741" t="s">
        <v>3126</v>
      </c>
      <c r="K741" t="s">
        <v>353</v>
      </c>
      <c r="L741" t="s">
        <v>365</v>
      </c>
      <c r="M741" s="29" t="str">
        <f>IF(O741 &lt;&gt; "", VLOOKUP(O741,'CLASSIFICAÇÃO - ÁREA DE ATUAÇÃO'!$A:$C,2,0),"")</f>
        <v>D</v>
      </c>
      <c r="N741" s="29" t="str">
        <f>IF(O741 &lt;&gt; "",VLOOKUP(O741,'CLASSIFICAÇÃO - ÁREA DE ATUAÇÃO'!$A:$C,3,0), "")</f>
        <v>REDE DE URGÊNCIA</v>
      </c>
      <c r="O741" t="str">
        <f>'Lotações convertidas'!B743</f>
        <v>UNIDADE DE PRONTO ATENDIMENTO NORTE</v>
      </c>
    </row>
    <row r="742" spans="1:15" x14ac:dyDescent="0.25">
      <c r="A742">
        <v>1292534</v>
      </c>
      <c r="B742" t="s">
        <v>3127</v>
      </c>
      <c r="C742" t="s">
        <v>3128</v>
      </c>
      <c r="D742" t="s">
        <v>379</v>
      </c>
      <c r="F742" t="s">
        <v>18615</v>
      </c>
      <c r="G742" s="177">
        <v>44306</v>
      </c>
      <c r="H742" t="s">
        <v>466</v>
      </c>
      <c r="I742" t="s">
        <v>18171</v>
      </c>
      <c r="J742" t="s">
        <v>3129</v>
      </c>
      <c r="K742" t="s">
        <v>353</v>
      </c>
      <c r="L742" t="s">
        <v>365</v>
      </c>
      <c r="M742" s="29" t="str">
        <f>IF(O742 &lt;&gt; "", VLOOKUP(O742,'CLASSIFICAÇÃO - ÁREA DE ATUAÇÃO'!$A:$C,2,0),"")</f>
        <v>D</v>
      </c>
      <c r="N742" s="29" t="str">
        <f>IF(O742 &lt;&gt; "",VLOOKUP(O742,'CLASSIFICAÇÃO - ÁREA DE ATUAÇÃO'!$A:$C,3,0), "")</f>
        <v>REDE DE URGÊNCIA</v>
      </c>
      <c r="O742" t="str">
        <f>'Lotações convertidas'!B744</f>
        <v>UNIDADE DE PRONTO ATENDIMENTO NORTE</v>
      </c>
    </row>
    <row r="743" spans="1:15" x14ac:dyDescent="0.25">
      <c r="A743">
        <v>1292704</v>
      </c>
      <c r="B743" t="s">
        <v>3130</v>
      </c>
      <c r="C743" t="s">
        <v>3131</v>
      </c>
      <c r="D743" t="s">
        <v>379</v>
      </c>
      <c r="E743" t="s">
        <v>597</v>
      </c>
      <c r="F743" t="s">
        <v>2538</v>
      </c>
      <c r="G743" s="177">
        <v>44308</v>
      </c>
      <c r="H743" t="s">
        <v>3132</v>
      </c>
      <c r="I743" t="s">
        <v>18171</v>
      </c>
      <c r="J743" t="s">
        <v>3133</v>
      </c>
      <c r="K743" t="s">
        <v>353</v>
      </c>
      <c r="L743" t="s">
        <v>354</v>
      </c>
      <c r="M743" s="29" t="str">
        <f>IF(O743 &lt;&gt; "", VLOOKUP(O743,'CLASSIFICAÇÃO - ÁREA DE ATUAÇÃO'!$A:$C,2,0),"")</f>
        <v>C</v>
      </c>
      <c r="N743" s="29" t="str">
        <f>IF(O743 &lt;&gt; "",VLOOKUP(O743,'CLASSIFICAÇÃO - ÁREA DE ATUAÇÃO'!$A:$C,3,0), "")</f>
        <v>ATENÇÃO PRIMÁRIA</v>
      </c>
      <c r="O743" t="str">
        <f>'Lotações convertidas'!B745</f>
        <v>CENTRO DE SAÚDE COQUEIROS</v>
      </c>
    </row>
    <row r="744" spans="1:15" x14ac:dyDescent="0.25">
      <c r="A744">
        <v>1292755</v>
      </c>
      <c r="B744" t="s">
        <v>3134</v>
      </c>
      <c r="C744" t="s">
        <v>3135</v>
      </c>
      <c r="D744" t="s">
        <v>520</v>
      </c>
      <c r="F744" t="s">
        <v>1822</v>
      </c>
      <c r="G744" s="177">
        <v>44306</v>
      </c>
      <c r="H744" t="s">
        <v>364</v>
      </c>
      <c r="I744" t="s">
        <v>18175</v>
      </c>
      <c r="J744" t="s">
        <v>3136</v>
      </c>
      <c r="K744" t="s">
        <v>353</v>
      </c>
      <c r="L744" t="s">
        <v>372</v>
      </c>
      <c r="M744" s="29" t="str">
        <f>IF(O744 &lt;&gt; "", VLOOKUP(O744,'CLASSIFICAÇÃO - ÁREA DE ATUAÇÃO'!$A:$C,2,0),"")</f>
        <v>C</v>
      </c>
      <c r="N744" s="29" t="str">
        <f>IF(O744 &lt;&gt; "",VLOOKUP(O744,'CLASSIFICAÇÃO - ÁREA DE ATUAÇÃO'!$A:$C,3,0), "")</f>
        <v>ATENÇÃO PRIMÁRIA</v>
      </c>
      <c r="O744" t="str">
        <f>'Lotações convertidas'!B746</f>
        <v>CENTRO DE SAÚDE JARDIM EUROPA</v>
      </c>
    </row>
    <row r="745" spans="1:15" x14ac:dyDescent="0.25">
      <c r="A745">
        <v>1292763</v>
      </c>
      <c r="B745" t="s">
        <v>3137</v>
      </c>
      <c r="C745" t="s">
        <v>3138</v>
      </c>
      <c r="D745" t="s">
        <v>368</v>
      </c>
      <c r="E745" t="s">
        <v>369</v>
      </c>
      <c r="F745" t="s">
        <v>576</v>
      </c>
      <c r="G745" s="177">
        <v>44306</v>
      </c>
      <c r="H745" t="s">
        <v>384</v>
      </c>
      <c r="I745" t="s">
        <v>18168</v>
      </c>
      <c r="J745" t="s">
        <v>3139</v>
      </c>
      <c r="K745" t="s">
        <v>353</v>
      </c>
      <c r="L745" t="s">
        <v>361</v>
      </c>
      <c r="M745" s="29" t="str">
        <f>IF(O745 &lt;&gt; "", VLOOKUP(O745,'CLASSIFICAÇÃO - ÁREA DE ATUAÇÃO'!$A:$C,2,0),"")</f>
        <v>A</v>
      </c>
      <c r="N745" s="29" t="str">
        <f>IF(O745 &lt;&gt; "",VLOOKUP(O745,'CLASSIFICAÇÃO - ÁREA DE ATUAÇÃO'!$A:$C,3,0), "")</f>
        <v>ATENÇÃO PRIMÁRIA</v>
      </c>
      <c r="O745" t="str">
        <f>'Lotações convertidas'!B747</f>
        <v>CENTRO DE SAÚDE SÃO FRANCISCO</v>
      </c>
    </row>
    <row r="746" spans="1:15" x14ac:dyDescent="0.25">
      <c r="A746">
        <v>1292844</v>
      </c>
      <c r="B746" t="s">
        <v>1681</v>
      </c>
      <c r="C746" t="s">
        <v>1682</v>
      </c>
      <c r="D746" t="s">
        <v>429</v>
      </c>
      <c r="E746" t="s">
        <v>451</v>
      </c>
      <c r="F746" t="s">
        <v>18614</v>
      </c>
      <c r="G746" s="177">
        <v>44308</v>
      </c>
      <c r="H746" t="s">
        <v>441</v>
      </c>
      <c r="I746" t="s">
        <v>18168</v>
      </c>
      <c r="J746" t="s">
        <v>1683</v>
      </c>
      <c r="K746" t="s">
        <v>353</v>
      </c>
      <c r="L746" t="s">
        <v>354</v>
      </c>
      <c r="M746" s="29" t="str">
        <f>IF(O746 &lt;&gt; "", VLOOKUP(O746,'CLASSIFICAÇÃO - ÁREA DE ATUAÇÃO'!$A:$C,2,0),"")</f>
        <v>A</v>
      </c>
      <c r="N746" s="29" t="str">
        <f>IF(O746 &lt;&gt; "",VLOOKUP(O746,'CLASSIFICAÇÃO - ÁREA DE ATUAÇÃO'!$A:$C,3,0), "")</f>
        <v>REDE DE URGÊNCIA</v>
      </c>
      <c r="O746" t="str">
        <f>'Lotações convertidas'!B748</f>
        <v>CENTRO DE REFERENCIA EM SAUDE MENTAL NOROESTE</v>
      </c>
    </row>
    <row r="747" spans="1:15" x14ac:dyDescent="0.25">
      <c r="A747">
        <v>1292917</v>
      </c>
      <c r="B747" t="s">
        <v>3140</v>
      </c>
      <c r="C747" t="s">
        <v>3141</v>
      </c>
      <c r="D747" t="s">
        <v>368</v>
      </c>
      <c r="E747" t="s">
        <v>369</v>
      </c>
      <c r="F747" t="s">
        <v>1249</v>
      </c>
      <c r="G747" s="177">
        <v>44307</v>
      </c>
      <c r="H747" t="s">
        <v>364</v>
      </c>
      <c r="I747" t="s">
        <v>18168</v>
      </c>
      <c r="J747" t="s">
        <v>3142</v>
      </c>
      <c r="K747" t="s">
        <v>353</v>
      </c>
      <c r="L747" t="s">
        <v>361</v>
      </c>
      <c r="M747" s="29" t="str">
        <f>IF(O747 &lt;&gt; "", VLOOKUP(O747,'CLASSIFICAÇÃO - ÁREA DE ATUAÇÃO'!$A:$C,2,0),"")</f>
        <v>C</v>
      </c>
      <c r="N747" s="29" t="str">
        <f>IF(O747 &lt;&gt; "",VLOOKUP(O747,'CLASSIFICAÇÃO - ÁREA DE ATUAÇÃO'!$A:$C,3,0), "")</f>
        <v>ATENÇÃO PRIMÁRIA</v>
      </c>
      <c r="O747" t="str">
        <f>'Lotações convertidas'!B749</f>
        <v>CENTRO DE SAÚDE OURO PRETO</v>
      </c>
    </row>
    <row r="748" spans="1:15" x14ac:dyDescent="0.25">
      <c r="A748">
        <v>1292925</v>
      </c>
      <c r="B748" t="s">
        <v>3143</v>
      </c>
      <c r="C748" t="s">
        <v>3144</v>
      </c>
      <c r="D748" t="s">
        <v>368</v>
      </c>
      <c r="E748" t="s">
        <v>369</v>
      </c>
      <c r="F748" t="s">
        <v>18615</v>
      </c>
      <c r="G748" s="177">
        <v>44307</v>
      </c>
      <c r="H748" t="s">
        <v>441</v>
      </c>
      <c r="I748" t="s">
        <v>18168</v>
      </c>
      <c r="J748" t="s">
        <v>3145</v>
      </c>
      <c r="K748" t="s">
        <v>353</v>
      </c>
      <c r="L748" t="s">
        <v>365</v>
      </c>
      <c r="M748" s="29" t="str">
        <f>IF(O748 &lt;&gt; "", VLOOKUP(O748,'CLASSIFICAÇÃO - ÁREA DE ATUAÇÃO'!$A:$C,2,0),"")</f>
        <v>D</v>
      </c>
      <c r="N748" s="29" t="str">
        <f>IF(O748 &lt;&gt; "",VLOOKUP(O748,'CLASSIFICAÇÃO - ÁREA DE ATUAÇÃO'!$A:$C,3,0), "")</f>
        <v>REDE DE URGÊNCIA</v>
      </c>
      <c r="O748" t="str">
        <f>'Lotações convertidas'!B750</f>
        <v>UNIDADE DE PRONTO ATENDIMENTO NORTE</v>
      </c>
    </row>
    <row r="749" spans="1:15" x14ac:dyDescent="0.25">
      <c r="A749" t="s">
        <v>3146</v>
      </c>
      <c r="B749" t="s">
        <v>3147</v>
      </c>
      <c r="C749" t="s">
        <v>3148</v>
      </c>
      <c r="D749" t="s">
        <v>429</v>
      </c>
      <c r="E749" t="s">
        <v>451</v>
      </c>
      <c r="F749" t="s">
        <v>18654</v>
      </c>
      <c r="G749" s="177">
        <v>44308</v>
      </c>
      <c r="H749" t="s">
        <v>508</v>
      </c>
      <c r="I749" t="s">
        <v>18168</v>
      </c>
      <c r="J749" t="s">
        <v>3150</v>
      </c>
      <c r="K749" t="s">
        <v>353</v>
      </c>
      <c r="L749" t="s">
        <v>354</v>
      </c>
      <c r="M749" s="29" t="str">
        <f>IF(O749 &lt;&gt; "", VLOOKUP(O749,'CLASSIFICAÇÃO - ÁREA DE ATUAÇÃO'!$A:$C,2,0),"")</f>
        <v>A</v>
      </c>
      <c r="N749" s="29" t="str">
        <f>IF(O749 &lt;&gt; "",VLOOKUP(O749,'CLASSIFICAÇÃO - ÁREA DE ATUAÇÃO'!$A:$C,3,0), "")</f>
        <v>REDE COMPLEMENTAR</v>
      </c>
      <c r="O749" t="str">
        <f>'Lotações convertidas'!B751</f>
        <v>CENTRO DE ESPECIALIDADES MEDICAS NOROESTE</v>
      </c>
    </row>
    <row r="750" spans="1:15" x14ac:dyDescent="0.25">
      <c r="A750">
        <v>1293115</v>
      </c>
      <c r="B750" t="s">
        <v>3151</v>
      </c>
      <c r="C750" t="s">
        <v>3152</v>
      </c>
      <c r="D750" t="s">
        <v>429</v>
      </c>
      <c r="E750" t="s">
        <v>451</v>
      </c>
      <c r="F750" t="s">
        <v>616</v>
      </c>
      <c r="G750" s="177">
        <v>44308</v>
      </c>
      <c r="H750" t="s">
        <v>417</v>
      </c>
      <c r="I750" t="s">
        <v>18168</v>
      </c>
      <c r="J750" t="s">
        <v>3153</v>
      </c>
      <c r="K750" t="s">
        <v>353</v>
      </c>
      <c r="L750" t="s">
        <v>382</v>
      </c>
      <c r="M750" s="29" t="str">
        <f>IF(O750 &lt;&gt; "", VLOOKUP(O750,'CLASSIFICAÇÃO - ÁREA DE ATUAÇÃO'!$A:$C,2,0),"")</f>
        <v>A</v>
      </c>
      <c r="N750" s="29" t="str">
        <f>IF(O750 &lt;&gt; "",VLOOKUP(O750,'CLASSIFICAÇÃO - ÁREA DE ATUAÇÃO'!$A:$C,3,0), "")</f>
        <v>ATENÇÃO PRIMÁRIA</v>
      </c>
      <c r="O750" t="str">
        <f>'Lotações convertidas'!B752</f>
        <v>CENTRO DE SAÚDE MARCO ANTÔNIO DE MENEZES</v>
      </c>
    </row>
    <row r="751" spans="1:15" x14ac:dyDescent="0.25">
      <c r="A751">
        <v>1293158</v>
      </c>
      <c r="B751" t="s">
        <v>3154</v>
      </c>
      <c r="C751" t="s">
        <v>3155</v>
      </c>
      <c r="D751" t="s">
        <v>349</v>
      </c>
      <c r="E751" t="s">
        <v>473</v>
      </c>
      <c r="F751" t="s">
        <v>3156</v>
      </c>
      <c r="G751" s="177">
        <v>44308</v>
      </c>
      <c r="H751" t="s">
        <v>3157</v>
      </c>
      <c r="I751" t="s">
        <v>18181</v>
      </c>
      <c r="J751" t="s">
        <v>3158</v>
      </c>
      <c r="K751" t="s">
        <v>353</v>
      </c>
      <c r="L751" t="s">
        <v>411</v>
      </c>
      <c r="M751" s="29" t="str">
        <f>IF(O751 &lt;&gt; "", VLOOKUP(O751,'CLASSIFICAÇÃO - ÁREA DE ATUAÇÃO'!$A:$C,2,0),"")</f>
        <v>B</v>
      </c>
      <c r="N751" s="29" t="str">
        <f>IF(O751 &lt;&gt; "",VLOOKUP(O751,'CLASSIFICAÇÃO - ÁREA DE ATUAÇÃO'!$A:$C,3,0), "")</f>
        <v>ATENÇÃO PRIMÁRIA</v>
      </c>
      <c r="O751" t="str">
        <f>'Lotações convertidas'!B753</f>
        <v>CENTRO DE SAÚDE SANTA RITA DE CÁSSIA</v>
      </c>
    </row>
    <row r="752" spans="1:15" x14ac:dyDescent="0.25">
      <c r="A752">
        <v>1293166</v>
      </c>
      <c r="B752" t="s">
        <v>3159</v>
      </c>
      <c r="C752" t="s">
        <v>3160</v>
      </c>
      <c r="D752" t="s">
        <v>368</v>
      </c>
      <c r="E752" t="s">
        <v>728</v>
      </c>
      <c r="F752" t="s">
        <v>592</v>
      </c>
      <c r="G752" s="177">
        <v>44309</v>
      </c>
      <c r="H752" t="s">
        <v>417</v>
      </c>
      <c r="I752" t="s">
        <v>495</v>
      </c>
      <c r="K752" t="s">
        <v>495</v>
      </c>
      <c r="L752" t="s">
        <v>372</v>
      </c>
      <c r="M752" s="29" t="str">
        <f>IF(O752 &lt;&gt; "", VLOOKUP(O752,'CLASSIFICAÇÃO - ÁREA DE ATUAÇÃO'!$A:$C,2,0),"")</f>
        <v>C</v>
      </c>
      <c r="N752" s="29" t="str">
        <f>IF(O752 &lt;&gt; "",VLOOKUP(O752,'CLASSIFICAÇÃO - ÁREA DE ATUAÇÃO'!$A:$C,3,0), "")</f>
        <v>ATENÇÃO PRIMÁRIA</v>
      </c>
      <c r="O752" t="str">
        <f>'Lotações convertidas'!B754</f>
        <v>CENTRO DE SAÚDE JARDIM LEBLON</v>
      </c>
    </row>
    <row r="753" spans="1:15" x14ac:dyDescent="0.25">
      <c r="A753">
        <v>1293174</v>
      </c>
      <c r="B753" t="s">
        <v>3161</v>
      </c>
      <c r="C753" t="s">
        <v>3162</v>
      </c>
      <c r="D753" t="s">
        <v>368</v>
      </c>
      <c r="E753" t="s">
        <v>369</v>
      </c>
      <c r="F753" t="s">
        <v>284</v>
      </c>
      <c r="G753" s="177">
        <v>44309</v>
      </c>
      <c r="H753" t="s">
        <v>364</v>
      </c>
      <c r="I753" t="s">
        <v>18168</v>
      </c>
      <c r="J753" t="s">
        <v>3163</v>
      </c>
      <c r="K753" t="s">
        <v>353</v>
      </c>
      <c r="L753" t="s">
        <v>374</v>
      </c>
      <c r="M753" s="29" t="str">
        <f>IF(O753 &lt;&gt; "", VLOOKUP(O753,'CLASSIFICAÇÃO - ÁREA DE ATUAÇÃO'!$A:$C,2,0),"")</f>
        <v>D</v>
      </c>
      <c r="N753" s="29" t="str">
        <f>IF(O753 &lt;&gt; "",VLOOKUP(O753,'CLASSIFICAÇÃO - ÁREA DE ATUAÇÃO'!$A:$C,3,0), "")</f>
        <v>ATENÇÃO PRIMÁRIA</v>
      </c>
      <c r="O753" t="str">
        <f>'Lotações convertidas'!B755</f>
        <v>CENTRO DE SAÚDE MARIVANDA BALEEIRO - PAULO VI</v>
      </c>
    </row>
    <row r="754" spans="1:15" x14ac:dyDescent="0.25">
      <c r="A754">
        <v>1293190</v>
      </c>
      <c r="B754" t="s">
        <v>3164</v>
      </c>
      <c r="C754" t="s">
        <v>3165</v>
      </c>
      <c r="D754" t="s">
        <v>429</v>
      </c>
      <c r="E754" t="s">
        <v>451</v>
      </c>
      <c r="F754" t="s">
        <v>18622</v>
      </c>
      <c r="G754" s="177">
        <v>44311</v>
      </c>
      <c r="H754" t="s">
        <v>441</v>
      </c>
      <c r="I754" t="s">
        <v>18168</v>
      </c>
      <c r="J754" t="s">
        <v>3166</v>
      </c>
      <c r="K754" t="s">
        <v>353</v>
      </c>
      <c r="L754" t="s">
        <v>372</v>
      </c>
      <c r="M754" s="29" t="str">
        <f>IF(O754 &lt;&gt; "", VLOOKUP(O754,'CLASSIFICAÇÃO - ÁREA DE ATUAÇÃO'!$A:$C,2,0),"")</f>
        <v>C</v>
      </c>
      <c r="N754" s="29" t="str">
        <f>IF(O754 &lt;&gt; "",VLOOKUP(O754,'CLASSIFICAÇÃO - ÁREA DE ATUAÇÃO'!$A:$C,3,0), "")</f>
        <v>REDE DE URGÊNCIA</v>
      </c>
      <c r="O754" t="str">
        <f>'Lotações convertidas'!B756</f>
        <v>CENTRO DE REFERENCIA EM SAUDE MENTAL VENDA NOVA</v>
      </c>
    </row>
    <row r="755" spans="1:15" x14ac:dyDescent="0.25">
      <c r="A755">
        <v>1293271</v>
      </c>
      <c r="B755" t="s">
        <v>3167</v>
      </c>
      <c r="C755" t="s">
        <v>3168</v>
      </c>
      <c r="D755" t="s">
        <v>368</v>
      </c>
      <c r="E755" t="s">
        <v>369</v>
      </c>
      <c r="F755" t="s">
        <v>282</v>
      </c>
      <c r="G755" s="177">
        <v>44309</v>
      </c>
      <c r="H755" t="s">
        <v>417</v>
      </c>
      <c r="I755" t="s">
        <v>18168</v>
      </c>
      <c r="J755" t="s">
        <v>3169</v>
      </c>
      <c r="K755" t="s">
        <v>353</v>
      </c>
      <c r="L755" t="s">
        <v>406</v>
      </c>
      <c r="M755" s="29" t="str">
        <f>IF(O755 &lt;&gt; "", VLOOKUP(O755,'CLASSIFICAÇÃO - ÁREA DE ATUAÇÃO'!$A:$C,2,0),"")</f>
        <v>D</v>
      </c>
      <c r="N755" s="29" t="str">
        <f>IF(O755 &lt;&gt; "",VLOOKUP(O755,'CLASSIFICAÇÃO - ÁREA DE ATUAÇÃO'!$A:$C,3,0), "")</f>
        <v>ATENÇÃO PRIMÁRIA</v>
      </c>
      <c r="O755" t="str">
        <f>'Lotações convertidas'!B757</f>
        <v>CENTRO DE SAÚDE MANGUEIRAS</v>
      </c>
    </row>
    <row r="756" spans="1:15" x14ac:dyDescent="0.25">
      <c r="A756">
        <v>1293298</v>
      </c>
      <c r="B756" t="s">
        <v>2987</v>
      </c>
      <c r="C756" t="s">
        <v>2988</v>
      </c>
      <c r="D756" t="s">
        <v>368</v>
      </c>
      <c r="E756" t="s">
        <v>369</v>
      </c>
      <c r="F756" t="s">
        <v>18613</v>
      </c>
      <c r="G756" s="177">
        <v>44309</v>
      </c>
      <c r="H756" t="s">
        <v>441</v>
      </c>
      <c r="I756" t="s">
        <v>18168</v>
      </c>
      <c r="J756" t="s">
        <v>2989</v>
      </c>
      <c r="K756" t="s">
        <v>353</v>
      </c>
      <c r="L756" t="s">
        <v>382</v>
      </c>
      <c r="M756" s="29" t="str">
        <f>IF(O756 &lt;&gt; "", VLOOKUP(O756,'CLASSIFICAÇÃO - ÁREA DE ATUAÇÃO'!$A:$C,2,0),"")</f>
        <v>C</v>
      </c>
      <c r="N756" s="29" t="str">
        <f>IF(O756 &lt;&gt; "",VLOOKUP(O756,'CLASSIFICAÇÃO - ÁREA DE ATUAÇÃO'!$A:$C,3,0), "")</f>
        <v>REDE DE URGÊNCIA</v>
      </c>
      <c r="O756" t="str">
        <f>'Lotações convertidas'!B758</f>
        <v>UNIDADE DE PRONTO ATENDIMENTO LESTE</v>
      </c>
    </row>
    <row r="757" spans="1:15" x14ac:dyDescent="0.25">
      <c r="A757">
        <v>1293328</v>
      </c>
      <c r="B757" t="s">
        <v>3170</v>
      </c>
      <c r="C757" t="s">
        <v>3171</v>
      </c>
      <c r="D757" t="s">
        <v>429</v>
      </c>
      <c r="E757" t="s">
        <v>451</v>
      </c>
      <c r="F757" t="s">
        <v>69</v>
      </c>
      <c r="G757" s="177">
        <v>44312</v>
      </c>
      <c r="H757" t="s">
        <v>364</v>
      </c>
      <c r="I757" t="s">
        <v>18168</v>
      </c>
      <c r="J757" t="s">
        <v>3172</v>
      </c>
      <c r="K757" t="s">
        <v>353</v>
      </c>
      <c r="L757" t="s">
        <v>382</v>
      </c>
      <c r="M757" s="29" t="str">
        <f>IF(O757 &lt;&gt; "", VLOOKUP(O757,'CLASSIFICAÇÃO - ÁREA DE ATUAÇÃO'!$A:$C,2,0),"")</f>
        <v>A</v>
      </c>
      <c r="N757" s="29" t="str">
        <f>IF(O757 &lt;&gt; "",VLOOKUP(O757,'CLASSIFICAÇÃO - ÁREA DE ATUAÇÃO'!$A:$C,3,0), "")</f>
        <v>REDE COMPLEMENTAR</v>
      </c>
      <c r="O757" t="str">
        <f>'Lotações convertidas'!B759</f>
        <v>CENTRO DE TESTAGEM E ACONSELHAMENTO - SERVICO DE ATENDIMENTO ESPECIALIZADO</v>
      </c>
    </row>
    <row r="758" spans="1:15" x14ac:dyDescent="0.25">
      <c r="A758">
        <v>1293360</v>
      </c>
      <c r="B758" t="s">
        <v>3173</v>
      </c>
      <c r="C758" t="s">
        <v>3174</v>
      </c>
      <c r="D758" t="s">
        <v>429</v>
      </c>
      <c r="E758" t="s">
        <v>451</v>
      </c>
      <c r="F758" t="s">
        <v>567</v>
      </c>
      <c r="G758" s="177">
        <v>44309</v>
      </c>
      <c r="H758" t="s">
        <v>425</v>
      </c>
      <c r="I758" t="s">
        <v>18168</v>
      </c>
      <c r="J758" t="s">
        <v>3175</v>
      </c>
      <c r="K758" t="s">
        <v>353</v>
      </c>
      <c r="L758" t="s">
        <v>406</v>
      </c>
      <c r="M758" s="29" t="str">
        <f>IF(O758 &lt;&gt; "", VLOOKUP(O758,'CLASSIFICAÇÃO - ÁREA DE ATUAÇÃO'!$A:$C,2,0),"")</f>
        <v>C</v>
      </c>
      <c r="N758" s="29" t="str">
        <f>IF(O758 &lt;&gt; "",VLOOKUP(O758,'CLASSIFICAÇÃO - ÁREA DE ATUAÇÃO'!$A:$C,3,0), "")</f>
        <v>REDE DE URGÊNCIA</v>
      </c>
      <c r="O758" t="str">
        <f>'Lotações convertidas'!B760</f>
        <v>CENTRO DE REFERENCIA EM SAUDE MENTAL ALCOOL E DROGAS BARREIRO</v>
      </c>
    </row>
    <row r="759" spans="1:15" x14ac:dyDescent="0.25">
      <c r="A759">
        <v>1293573</v>
      </c>
      <c r="B759" t="s">
        <v>3176</v>
      </c>
      <c r="C759" t="s">
        <v>3177</v>
      </c>
      <c r="D759" t="s">
        <v>368</v>
      </c>
      <c r="E759" t="s">
        <v>369</v>
      </c>
      <c r="F759" t="s">
        <v>363</v>
      </c>
      <c r="G759" s="177">
        <v>44312</v>
      </c>
      <c r="H759" t="s">
        <v>417</v>
      </c>
      <c r="I759" t="s">
        <v>18168</v>
      </c>
      <c r="J759" t="s">
        <v>3178</v>
      </c>
      <c r="K759" t="s">
        <v>353</v>
      </c>
      <c r="L759" t="s">
        <v>365</v>
      </c>
      <c r="M759" s="29" t="str">
        <f>IF(O759 &lt;&gt; "", VLOOKUP(O759,'CLASSIFICAÇÃO - ÁREA DE ATUAÇÃO'!$A:$C,2,0),"")</f>
        <v>D</v>
      </c>
      <c r="N759" s="29" t="str">
        <f>IF(O759 &lt;&gt; "",VLOOKUP(O759,'CLASSIFICAÇÃO - ÁREA DE ATUAÇÃO'!$A:$C,3,0), "")</f>
        <v>ATENÇÃO PRIMÁRIA</v>
      </c>
      <c r="O759" t="str">
        <f>'Lotações convertidas'!B761</f>
        <v>CENTRO DE SAÚDE ZILAH SPÓSITO</v>
      </c>
    </row>
    <row r="760" spans="1:15" x14ac:dyDescent="0.25">
      <c r="A760">
        <v>1293603</v>
      </c>
      <c r="B760" t="s">
        <v>3179</v>
      </c>
      <c r="C760" t="s">
        <v>3180</v>
      </c>
      <c r="D760" t="s">
        <v>368</v>
      </c>
      <c r="E760" t="s">
        <v>369</v>
      </c>
      <c r="F760" t="s">
        <v>1791</v>
      </c>
      <c r="G760" s="177">
        <v>44312</v>
      </c>
      <c r="H760" t="s">
        <v>417</v>
      </c>
      <c r="I760" t="s">
        <v>18168</v>
      </c>
      <c r="J760" t="s">
        <v>3181</v>
      </c>
      <c r="K760" t="s">
        <v>353</v>
      </c>
      <c r="L760" t="s">
        <v>374</v>
      </c>
      <c r="M760" s="29" t="str">
        <f>IF(O760 &lt;&gt; "", VLOOKUP(O760,'CLASSIFICAÇÃO - ÁREA DE ATUAÇÃO'!$A:$C,2,0),"")</f>
        <v>C</v>
      </c>
      <c r="N760" s="29" t="str">
        <f>IF(O760 &lt;&gt; "",VLOOKUP(O760,'CLASSIFICAÇÃO - ÁREA DE ATUAÇÃO'!$A:$C,3,0), "")</f>
        <v>ATENÇÃO PRIMÁRIA</v>
      </c>
      <c r="O760" t="str">
        <f>'Lotações convertidas'!B762</f>
        <v>CENTRO DE SAÚDE SÃO PAULO</v>
      </c>
    </row>
    <row r="761" spans="1:15" x14ac:dyDescent="0.25">
      <c r="A761" t="s">
        <v>3182</v>
      </c>
      <c r="B761" t="s">
        <v>3183</v>
      </c>
      <c r="C761" t="s">
        <v>3184</v>
      </c>
      <c r="D761" t="s">
        <v>368</v>
      </c>
      <c r="E761" t="s">
        <v>369</v>
      </c>
      <c r="F761" t="s">
        <v>521</v>
      </c>
      <c r="G761" s="177">
        <v>44312</v>
      </c>
      <c r="H761" t="s">
        <v>364</v>
      </c>
      <c r="I761" t="s">
        <v>18168</v>
      </c>
      <c r="J761" t="s">
        <v>3185</v>
      </c>
      <c r="K761" t="s">
        <v>353</v>
      </c>
      <c r="L761" t="s">
        <v>361</v>
      </c>
      <c r="M761" s="29" t="str">
        <f>IF(O761 &lt;&gt; "", VLOOKUP(O761,'CLASSIFICAÇÃO - ÁREA DE ATUAÇÃO'!$A:$C,2,0),"")</f>
        <v>B</v>
      </c>
      <c r="N761" s="29" t="str">
        <f>IF(O761 &lt;&gt; "",VLOOKUP(O761,'CLASSIFICAÇÃO - ÁREA DE ATUAÇÃO'!$A:$C,3,0), "")</f>
        <v>ATENÇÃO PRIMÁRIA</v>
      </c>
      <c r="O761" t="str">
        <f>'Lotações convertidas'!B763</f>
        <v>CENTRO DE SAÚDE JARDIM ALVORADA</v>
      </c>
    </row>
    <row r="762" spans="1:15" x14ac:dyDescent="0.25">
      <c r="A762">
        <v>1293670</v>
      </c>
      <c r="B762" t="s">
        <v>3186</v>
      </c>
      <c r="C762" t="s">
        <v>3187</v>
      </c>
      <c r="D762" t="s">
        <v>362</v>
      </c>
      <c r="E762" t="s">
        <v>362</v>
      </c>
      <c r="F762" t="s">
        <v>18613</v>
      </c>
      <c r="G762" s="177">
        <v>44313</v>
      </c>
      <c r="H762" t="s">
        <v>395</v>
      </c>
      <c r="I762" t="s">
        <v>18168</v>
      </c>
      <c r="J762" t="s">
        <v>3188</v>
      </c>
      <c r="K762" t="s">
        <v>353</v>
      </c>
      <c r="L762" t="s">
        <v>382</v>
      </c>
      <c r="M762" s="29" t="str">
        <f>IF(O762 &lt;&gt; "", VLOOKUP(O762,'CLASSIFICAÇÃO - ÁREA DE ATUAÇÃO'!$A:$C,2,0),"")</f>
        <v>C</v>
      </c>
      <c r="N762" s="29" t="str">
        <f>IF(O762 &lt;&gt; "",VLOOKUP(O762,'CLASSIFICAÇÃO - ÁREA DE ATUAÇÃO'!$A:$C,3,0), "")</f>
        <v>REDE DE URGÊNCIA</v>
      </c>
      <c r="O762" t="str">
        <f>'Lotações convertidas'!B764</f>
        <v>UNIDADE DE PRONTO ATENDIMENTO LESTE</v>
      </c>
    </row>
    <row r="763" spans="1:15" x14ac:dyDescent="0.25">
      <c r="A763">
        <v>1293697</v>
      </c>
      <c r="B763" t="s">
        <v>3189</v>
      </c>
      <c r="C763" t="s">
        <v>3190</v>
      </c>
      <c r="D763" t="s">
        <v>368</v>
      </c>
      <c r="E763" t="s">
        <v>369</v>
      </c>
      <c r="F763" t="s">
        <v>1042</v>
      </c>
      <c r="G763" s="177">
        <v>44313</v>
      </c>
      <c r="H763" t="s">
        <v>384</v>
      </c>
      <c r="I763" t="s">
        <v>18168</v>
      </c>
      <c r="J763" t="s">
        <v>3191</v>
      </c>
      <c r="K763" t="s">
        <v>353</v>
      </c>
      <c r="L763" t="s">
        <v>406</v>
      </c>
      <c r="M763" s="29" t="str">
        <f>IF(O763 &lt;&gt; "", VLOOKUP(O763,'CLASSIFICAÇÃO - ÁREA DE ATUAÇÃO'!$A:$C,2,0),"")</f>
        <v>B</v>
      </c>
      <c r="N763" s="29" t="str">
        <f>IF(O763 &lt;&gt; "",VLOOKUP(O763,'CLASSIFICAÇÃO - ÁREA DE ATUAÇÃO'!$A:$C,3,0), "")</f>
        <v>ATENÇÃO PRIMÁRIA</v>
      </c>
      <c r="O763" t="str">
        <f>'Lotações convertidas'!B765</f>
        <v>CENTRO DE SAÚDE DR. JOSÉ DOMINGOS</v>
      </c>
    </row>
    <row r="764" spans="1:15" x14ac:dyDescent="0.25">
      <c r="A764">
        <v>1293735</v>
      </c>
      <c r="B764" t="s">
        <v>3192</v>
      </c>
      <c r="C764" t="s">
        <v>3193</v>
      </c>
      <c r="D764" t="s">
        <v>368</v>
      </c>
      <c r="E764" t="s">
        <v>728</v>
      </c>
      <c r="F764" t="s">
        <v>608</v>
      </c>
      <c r="G764" s="177">
        <v>44313</v>
      </c>
      <c r="H764" t="s">
        <v>384</v>
      </c>
      <c r="I764" t="s">
        <v>495</v>
      </c>
      <c r="K764" t="s">
        <v>495</v>
      </c>
      <c r="L764" t="s">
        <v>372</v>
      </c>
      <c r="M764" s="29" t="str">
        <f>IF(O764 &lt;&gt; "", VLOOKUP(O764,'CLASSIFICAÇÃO - ÁREA DE ATUAÇÃO'!$A:$C,2,0),"")</f>
        <v>C</v>
      </c>
      <c r="N764" s="29" t="str">
        <f>IF(O764 &lt;&gt; "",VLOOKUP(O764,'CLASSIFICAÇÃO - ÁREA DE ATUAÇÃO'!$A:$C,3,0), "")</f>
        <v>ATENÇÃO PRIMÁRIA</v>
      </c>
      <c r="O764" t="str">
        <f>'Lotações convertidas'!B766</f>
        <v>CENTRO DE SAÚDE RIO BRANCO</v>
      </c>
    </row>
    <row r="765" spans="1:15" x14ac:dyDescent="0.25">
      <c r="A765" t="s">
        <v>3194</v>
      </c>
      <c r="B765" t="s">
        <v>3195</v>
      </c>
      <c r="C765" t="s">
        <v>3196</v>
      </c>
      <c r="D765" t="s">
        <v>429</v>
      </c>
      <c r="E765" t="s">
        <v>451</v>
      </c>
      <c r="F765" t="s">
        <v>18640</v>
      </c>
      <c r="G765" s="177">
        <v>44313</v>
      </c>
      <c r="H765" t="s">
        <v>1813</v>
      </c>
      <c r="I765" t="s">
        <v>18168</v>
      </c>
      <c r="J765" t="s">
        <v>3197</v>
      </c>
      <c r="K765" t="s">
        <v>353</v>
      </c>
      <c r="L765" t="s">
        <v>411</v>
      </c>
      <c r="M765" s="29" t="str">
        <f>IF(O765 &lt;&gt; "", VLOOKUP(O765,'CLASSIFICAÇÃO - ÁREA DE ATUAÇÃO'!$A:$C,2,0),"")</f>
        <v>B</v>
      </c>
      <c r="N765" s="29" t="str">
        <f>IF(O765 &lt;&gt; "",VLOOKUP(O765,'CLASSIFICAÇÃO - ÁREA DE ATUAÇÃO'!$A:$C,3,0), "")</f>
        <v>REDE COMPLEMENTAR</v>
      </c>
      <c r="O765" t="str">
        <f>'Lotações convertidas'!B767</f>
        <v>CENTRAL DE ESTERILIZACAO CENTRO-SUL</v>
      </c>
    </row>
    <row r="766" spans="1:15" x14ac:dyDescent="0.25">
      <c r="A766">
        <v>1293778</v>
      </c>
      <c r="B766" t="s">
        <v>1090</v>
      </c>
      <c r="C766" t="s">
        <v>1091</v>
      </c>
      <c r="D766" t="s">
        <v>368</v>
      </c>
      <c r="E766" t="s">
        <v>369</v>
      </c>
      <c r="F766" t="s">
        <v>465</v>
      </c>
      <c r="G766" s="177">
        <v>44313</v>
      </c>
      <c r="H766" t="s">
        <v>441</v>
      </c>
      <c r="I766" t="s">
        <v>18168</v>
      </c>
      <c r="J766" t="s">
        <v>1092</v>
      </c>
      <c r="K766" t="s">
        <v>353</v>
      </c>
      <c r="L766" t="s">
        <v>361</v>
      </c>
      <c r="M766" s="29" t="str">
        <f>IF(O766 &lt;&gt; "", VLOOKUP(O766,'CLASSIFICAÇÃO - ÁREA DE ATUAÇÃO'!$A:$C,2,0),"")</f>
        <v>C</v>
      </c>
      <c r="N766" s="29" t="str">
        <f>IF(O766 &lt;&gt; "",VLOOKUP(O766,'CLASSIFICAÇÃO - ÁREA DE ATUAÇÃO'!$A:$C,3,0), "")</f>
        <v>REDE DE URGÊNCIA</v>
      </c>
      <c r="O766" t="str">
        <f>'Lotações convertidas'!B768</f>
        <v>CENTRO DE REFERÊNCIA EM SAÚDE MENTAL - ÁLCOOL E DROGAS PAMPULHA/NOROESTE</v>
      </c>
    </row>
    <row r="767" spans="1:15" x14ac:dyDescent="0.25">
      <c r="A767">
        <v>1293786</v>
      </c>
      <c r="B767" t="s">
        <v>3198</v>
      </c>
      <c r="C767" t="s">
        <v>3199</v>
      </c>
      <c r="D767" t="s">
        <v>368</v>
      </c>
      <c r="E767" t="s">
        <v>369</v>
      </c>
      <c r="F767" t="s">
        <v>18655</v>
      </c>
      <c r="G767" s="177">
        <v>44313</v>
      </c>
      <c r="H767" t="s">
        <v>364</v>
      </c>
      <c r="I767" t="s">
        <v>18168</v>
      </c>
      <c r="J767" t="s">
        <v>3201</v>
      </c>
      <c r="K767" t="s">
        <v>353</v>
      </c>
      <c r="L767" t="s">
        <v>382</v>
      </c>
      <c r="M767" s="29" t="str">
        <f>IF(O767 &lt;&gt; "", VLOOKUP(O767,'CLASSIFICAÇÃO - ÁREA DE ATUAÇÃO'!$A:$C,2,0),"")</f>
        <v>A</v>
      </c>
      <c r="N767" s="29" t="str">
        <f>IF(O767 &lt;&gt; "",VLOOKUP(O767,'CLASSIFICAÇÃO - ÁREA DE ATUAÇÃO'!$A:$C,3,0), "")</f>
        <v>ATENÇÃO PRIMÁRIA</v>
      </c>
      <c r="O767" t="str">
        <f>'Lotações convertidas'!B769</f>
        <v>FARMACIA REGIONAL LESTE</v>
      </c>
    </row>
    <row r="768" spans="1:15" x14ac:dyDescent="0.25">
      <c r="A768">
        <v>1293859</v>
      </c>
      <c r="B768" t="s">
        <v>3202</v>
      </c>
      <c r="C768" t="s">
        <v>3203</v>
      </c>
      <c r="D768" t="s">
        <v>379</v>
      </c>
      <c r="E768" t="s">
        <v>3204</v>
      </c>
      <c r="F768" t="s">
        <v>381</v>
      </c>
      <c r="G768" s="177">
        <v>44313</v>
      </c>
      <c r="H768" t="s">
        <v>3205</v>
      </c>
      <c r="I768" t="s">
        <v>18171</v>
      </c>
      <c r="J768" t="s">
        <v>3206</v>
      </c>
      <c r="K768" t="s">
        <v>353</v>
      </c>
      <c r="L768" t="s">
        <v>382</v>
      </c>
      <c r="M768" s="29" t="str">
        <f>IF(O768 &lt;&gt; "", VLOOKUP(O768,'CLASSIFICAÇÃO - ÁREA DE ATUAÇÃO'!$A:$C,2,0),"")</f>
        <v>A</v>
      </c>
      <c r="N768" s="29" t="str">
        <f>IF(O768 &lt;&gt; "",VLOOKUP(O768,'CLASSIFICAÇÃO - ÁREA DE ATUAÇÃO'!$A:$C,3,0), "")</f>
        <v>REDE COMPLEMENTAR</v>
      </c>
      <c r="O768" t="str">
        <f>'Lotações convertidas'!B770</f>
        <v>UNIDADE DE REFERENCIA SECUNDARIA SAGRADA FAMILIA</v>
      </c>
    </row>
    <row r="769" spans="1:15" x14ac:dyDescent="0.25">
      <c r="A769" t="s">
        <v>3207</v>
      </c>
      <c r="B769" t="s">
        <v>3208</v>
      </c>
      <c r="C769" t="s">
        <v>3209</v>
      </c>
      <c r="D769" t="s">
        <v>429</v>
      </c>
      <c r="E769" t="s">
        <v>430</v>
      </c>
      <c r="F769" t="s">
        <v>767</v>
      </c>
      <c r="G769" s="177">
        <v>44314</v>
      </c>
      <c r="H769" t="s">
        <v>417</v>
      </c>
      <c r="I769" t="s">
        <v>18175</v>
      </c>
      <c r="J769" t="s">
        <v>3210</v>
      </c>
      <c r="K769" t="s">
        <v>353</v>
      </c>
      <c r="L769" t="s">
        <v>411</v>
      </c>
      <c r="M769" s="29" t="str">
        <f>IF(O769 &lt;&gt; "", VLOOKUP(O769,'CLASSIFICAÇÃO - ÁREA DE ATUAÇÃO'!$A:$C,2,0),"")</f>
        <v>A</v>
      </c>
      <c r="N769" s="29" t="str">
        <f>IF(O769 &lt;&gt; "",VLOOKUP(O769,'CLASSIFICAÇÃO - ÁREA DE ATUAÇÃO'!$A:$C,3,0), "")</f>
        <v>REDE COMPLEMENTAR</v>
      </c>
      <c r="O769" t="str">
        <f>'Lotações convertidas'!B771</f>
        <v>CENTRO DE ESPECIALIDADES ODONTOLOGICAS CENTRO-SUL</v>
      </c>
    </row>
    <row r="770" spans="1:15" x14ac:dyDescent="0.25">
      <c r="A770">
        <v>1294014</v>
      </c>
      <c r="B770" t="s">
        <v>3211</v>
      </c>
      <c r="C770" t="s">
        <v>3212</v>
      </c>
      <c r="D770" t="s">
        <v>379</v>
      </c>
      <c r="F770" t="s">
        <v>612</v>
      </c>
      <c r="G770" s="177">
        <v>44314</v>
      </c>
      <c r="H770" t="s">
        <v>364</v>
      </c>
      <c r="I770" t="s">
        <v>18171</v>
      </c>
      <c r="J770" t="s">
        <v>3213</v>
      </c>
      <c r="K770" t="s">
        <v>353</v>
      </c>
      <c r="L770" t="s">
        <v>365</v>
      </c>
      <c r="M770" s="29" t="str">
        <f>IF(O770 &lt;&gt; "", VLOOKUP(O770,'CLASSIFICAÇÃO - ÁREA DE ATUAÇÃO'!$A:$C,2,0),"")</f>
        <v>B</v>
      </c>
      <c r="N770" s="29" t="str">
        <f>IF(O770 &lt;&gt; "",VLOOKUP(O770,'CLASSIFICAÇÃO - ÁREA DE ATUAÇÃO'!$A:$C,3,0), "")</f>
        <v>ATENÇÃO PRIMÁRIA</v>
      </c>
      <c r="O770" t="str">
        <f>'Lotações convertidas'!B772</f>
        <v>CENTRO DE SAÚDE PROVIDÊNCIA</v>
      </c>
    </row>
    <row r="771" spans="1:15" x14ac:dyDescent="0.25">
      <c r="A771">
        <v>1294022</v>
      </c>
      <c r="B771" t="s">
        <v>3214</v>
      </c>
      <c r="C771" t="s">
        <v>3215</v>
      </c>
      <c r="D771" t="s">
        <v>368</v>
      </c>
      <c r="E771" t="s">
        <v>369</v>
      </c>
      <c r="F771" t="s">
        <v>1517</v>
      </c>
      <c r="G771" s="177">
        <v>44314</v>
      </c>
      <c r="H771" t="s">
        <v>364</v>
      </c>
      <c r="I771" t="s">
        <v>18168</v>
      </c>
      <c r="J771" t="s">
        <v>3216</v>
      </c>
      <c r="K771" t="s">
        <v>353</v>
      </c>
      <c r="L771" t="s">
        <v>365</v>
      </c>
      <c r="M771" s="29" t="str">
        <f>IF(O771 &lt;&gt; "", VLOOKUP(O771,'CLASSIFICAÇÃO - ÁREA DE ATUAÇÃO'!$A:$C,2,0),"")</f>
        <v>D</v>
      </c>
      <c r="N771" s="29" t="str">
        <f>IF(O771 &lt;&gt; "",VLOOKUP(O771,'CLASSIFICAÇÃO - ÁREA DE ATUAÇÃO'!$A:$C,3,0), "")</f>
        <v>ATENÇÃO PRIMÁRIA</v>
      </c>
      <c r="O771" t="str">
        <f>'Lotações convertidas'!B773</f>
        <v>CENTRO DE SAÚDE LAJEDO</v>
      </c>
    </row>
    <row r="772" spans="1:15" x14ac:dyDescent="0.25">
      <c r="A772">
        <v>1294030</v>
      </c>
      <c r="B772" t="s">
        <v>3217</v>
      </c>
      <c r="C772" t="s">
        <v>3218</v>
      </c>
      <c r="D772" t="s">
        <v>379</v>
      </c>
      <c r="E772" t="s">
        <v>3117</v>
      </c>
      <c r="F772" t="s">
        <v>381</v>
      </c>
      <c r="G772" s="177">
        <v>44314</v>
      </c>
      <c r="H772" t="s">
        <v>17981</v>
      </c>
      <c r="I772" t="s">
        <v>18171</v>
      </c>
      <c r="J772" t="s">
        <v>3219</v>
      </c>
      <c r="K772" t="s">
        <v>353</v>
      </c>
      <c r="L772" t="s">
        <v>382</v>
      </c>
      <c r="M772" s="29" t="str">
        <f>IF(O772 &lt;&gt; "", VLOOKUP(O772,'CLASSIFICAÇÃO - ÁREA DE ATUAÇÃO'!$A:$C,2,0),"")</f>
        <v>A</v>
      </c>
      <c r="N772" s="29" t="str">
        <f>IF(O772 &lt;&gt; "",VLOOKUP(O772,'CLASSIFICAÇÃO - ÁREA DE ATUAÇÃO'!$A:$C,3,0), "")</f>
        <v>REDE COMPLEMENTAR</v>
      </c>
      <c r="O772" t="str">
        <f>'Lotações convertidas'!B774</f>
        <v>UNIDADE DE REFERENCIA SECUNDARIA SAGRADA FAMILIA</v>
      </c>
    </row>
    <row r="773" spans="1:15" x14ac:dyDescent="0.25">
      <c r="A773">
        <v>1294049</v>
      </c>
      <c r="B773" t="s">
        <v>3220</v>
      </c>
      <c r="C773" t="s">
        <v>3221</v>
      </c>
      <c r="D773" t="s">
        <v>349</v>
      </c>
      <c r="E773" t="s">
        <v>473</v>
      </c>
      <c r="F773" t="s">
        <v>70</v>
      </c>
      <c r="G773" s="177">
        <v>44314</v>
      </c>
      <c r="H773" t="s">
        <v>395</v>
      </c>
      <c r="I773" t="s">
        <v>18181</v>
      </c>
      <c r="J773" t="s">
        <v>3222</v>
      </c>
      <c r="K773" t="s">
        <v>353</v>
      </c>
      <c r="L773" t="s">
        <v>411</v>
      </c>
      <c r="M773" s="29" t="str">
        <f>IF(O773 &lt;&gt; "", VLOOKUP(O773,'CLASSIFICAÇÃO - ÁREA DE ATUAÇÃO'!$A:$C,2,0),"")</f>
        <v>A</v>
      </c>
      <c r="N773" s="29" t="str">
        <f>IF(O773 &lt;&gt; "",VLOOKUP(O773,'CLASSIFICAÇÃO - ÁREA DE ATUAÇÃO'!$A:$C,3,0), "")</f>
        <v>REDE COMPLEMENTAR</v>
      </c>
      <c r="O773" t="str">
        <f>'Lotações convertidas'!B775</f>
        <v>CENTRO DE TREIN. E REF. EM DOENÇAS INFECCIOSAS E PARASITÁRIAS ORESTES DINIZ</v>
      </c>
    </row>
    <row r="774" spans="1:15" x14ac:dyDescent="0.25">
      <c r="A774">
        <v>1294057</v>
      </c>
      <c r="B774" t="s">
        <v>3223</v>
      </c>
      <c r="C774" t="s">
        <v>3224</v>
      </c>
      <c r="D774" t="s">
        <v>368</v>
      </c>
      <c r="E774" t="s">
        <v>369</v>
      </c>
      <c r="F774" t="s">
        <v>18631</v>
      </c>
      <c r="G774" s="177">
        <v>44314</v>
      </c>
      <c r="H774" t="s">
        <v>1635</v>
      </c>
      <c r="I774" t="s">
        <v>18168</v>
      </c>
      <c r="J774" t="s">
        <v>3225</v>
      </c>
      <c r="K774" t="s">
        <v>353</v>
      </c>
      <c r="L774" t="s">
        <v>374</v>
      </c>
      <c r="M774" s="29" t="str">
        <f>IF(O774 &lt;&gt; "", VLOOKUP(O774,'CLASSIFICAÇÃO - ÁREA DE ATUAÇÃO'!$A:$C,2,0),"")</f>
        <v>A</v>
      </c>
      <c r="N774" s="29" t="str">
        <f>IF(O774 &lt;&gt; "",VLOOKUP(O774,'CLASSIFICAÇÃO - ÁREA DE ATUAÇÃO'!$A:$C,3,0), "")</f>
        <v>REDE DE URGÊNCIA</v>
      </c>
      <c r="O774" t="str">
        <f>'Lotações convertidas'!B776</f>
        <v>CENTRO DE REFERENCIA EM SAUDE MENTAL NORDESTE</v>
      </c>
    </row>
    <row r="775" spans="1:15" x14ac:dyDescent="0.25">
      <c r="A775">
        <v>1294065</v>
      </c>
      <c r="B775" t="s">
        <v>3226</v>
      </c>
      <c r="C775" t="s">
        <v>3227</v>
      </c>
      <c r="D775" t="s">
        <v>429</v>
      </c>
      <c r="E775" t="s">
        <v>493</v>
      </c>
      <c r="F775" t="s">
        <v>792</v>
      </c>
      <c r="G775" s="177">
        <v>44314</v>
      </c>
      <c r="H775" t="s">
        <v>364</v>
      </c>
      <c r="I775" t="s">
        <v>495</v>
      </c>
      <c r="K775" t="s">
        <v>495</v>
      </c>
      <c r="L775" t="s">
        <v>411</v>
      </c>
      <c r="M775" s="29" t="str">
        <f>IF(O775 &lt;&gt; "", VLOOKUP(O775,'CLASSIFICAÇÃO - ÁREA DE ATUAÇÃO'!$A:$C,2,0),"")</f>
        <v>A</v>
      </c>
      <c r="N775" s="29" t="str">
        <f>IF(O775 &lt;&gt; "",VLOOKUP(O775,'CLASSIFICAÇÃO - ÁREA DE ATUAÇÃO'!$A:$C,3,0), "")</f>
        <v>REDE COMPLEMENTAR</v>
      </c>
      <c r="O775" t="str">
        <f>'Lotações convertidas'!B777</f>
        <v>LABORATORIO REGIONAL CENTRO-SUL/PAMPULHA</v>
      </c>
    </row>
    <row r="776" spans="1:15" x14ac:dyDescent="0.25">
      <c r="A776">
        <v>1294073</v>
      </c>
      <c r="B776" t="s">
        <v>3228</v>
      </c>
      <c r="C776" t="s">
        <v>3229</v>
      </c>
      <c r="D776" t="s">
        <v>368</v>
      </c>
      <c r="E776" t="s">
        <v>524</v>
      </c>
      <c r="F776" t="s">
        <v>494</v>
      </c>
      <c r="G776" s="177">
        <v>44314</v>
      </c>
      <c r="H776" t="s">
        <v>417</v>
      </c>
      <c r="I776" t="s">
        <v>18179</v>
      </c>
      <c r="J776" t="s">
        <v>3230</v>
      </c>
      <c r="K776" t="s">
        <v>353</v>
      </c>
      <c r="L776" t="s">
        <v>397</v>
      </c>
      <c r="M776" s="29" t="str">
        <f>IF(O776 &lt;&gt; "", VLOOKUP(O776,'CLASSIFICAÇÃO - ÁREA DE ATUAÇÃO'!$A:$C,2,0),"")</f>
        <v>B</v>
      </c>
      <c r="N776" s="29" t="str">
        <f>IF(O776 &lt;&gt; "",VLOOKUP(O776,'CLASSIFICAÇÃO - ÁREA DE ATUAÇÃO'!$A:$C,3,0), "")</f>
        <v>REDE COMPLEMENTAR</v>
      </c>
      <c r="O776" t="str">
        <f>'Lotações convertidas'!B778</f>
        <v>LABORATORIO REGIONAL OESTE/BARREIRO</v>
      </c>
    </row>
    <row r="777" spans="1:15" x14ac:dyDescent="0.25">
      <c r="A777">
        <v>1294138</v>
      </c>
      <c r="B777" t="s">
        <v>3231</v>
      </c>
      <c r="C777" t="s">
        <v>3232</v>
      </c>
      <c r="D777" t="s">
        <v>379</v>
      </c>
      <c r="E777" t="s">
        <v>620</v>
      </c>
      <c r="F777" t="s">
        <v>1422</v>
      </c>
      <c r="G777" s="177">
        <v>44316</v>
      </c>
      <c r="H777" t="s">
        <v>18393</v>
      </c>
      <c r="I777" t="s">
        <v>18171</v>
      </c>
      <c r="J777" t="s">
        <v>3233</v>
      </c>
      <c r="K777" t="s">
        <v>353</v>
      </c>
      <c r="L777" t="s">
        <v>382</v>
      </c>
      <c r="M777" s="29" t="str">
        <f>IF(O777 &lt;&gt; "", VLOOKUP(O777,'CLASSIFICAÇÃO - ÁREA DE ATUAÇÃO'!$A:$C,2,0),"")</f>
        <v>D</v>
      </c>
      <c r="N777" s="29" t="str">
        <f>IF(O777 &lt;&gt; "",VLOOKUP(O777,'CLASSIFICAÇÃO - ÁREA DE ATUAÇÃO'!$A:$C,3,0), "")</f>
        <v>ATENÇÃO PRIMÁRIA</v>
      </c>
      <c r="O777" t="str">
        <f>'Lotações convertidas'!B779</f>
        <v>CENTRO DE SAÚDE NOVO HORIZONTE</v>
      </c>
    </row>
    <row r="778" spans="1:15" x14ac:dyDescent="0.25">
      <c r="A778">
        <v>1294219</v>
      </c>
      <c r="B778" t="s">
        <v>3234</v>
      </c>
      <c r="C778" t="s">
        <v>3235</v>
      </c>
      <c r="D778" t="s">
        <v>349</v>
      </c>
      <c r="E778" t="s">
        <v>445</v>
      </c>
      <c r="F778" t="s">
        <v>18656</v>
      </c>
      <c r="G778" s="177">
        <v>44319</v>
      </c>
      <c r="H778" t="s">
        <v>395</v>
      </c>
      <c r="I778" t="s">
        <v>18172</v>
      </c>
      <c r="J778" t="s">
        <v>3236</v>
      </c>
      <c r="K778" t="s">
        <v>353</v>
      </c>
      <c r="L778" t="s">
        <v>372</v>
      </c>
      <c r="M778" s="29" t="str">
        <f>IF(O778 &lt;&gt; "", VLOOKUP(O778,'CLASSIFICAÇÃO - ÁREA DE ATUAÇÃO'!$A:$C,2,0),"")</f>
        <v>C</v>
      </c>
      <c r="N778" s="29" t="str">
        <f>IF(O778 &lt;&gt; "",VLOOKUP(O778,'CLASSIFICAÇÃO - ÁREA DE ATUAÇÃO'!$A:$C,3,0), "")</f>
        <v>REDE COMPLEMENTAR</v>
      </c>
      <c r="O778" t="str">
        <f>'Lotações convertidas'!B780</f>
        <v>CENTRO DE REFERENCIA EM REABILITACAO VENDA NOVA</v>
      </c>
    </row>
    <row r="779" spans="1:15" x14ac:dyDescent="0.25">
      <c r="A779">
        <v>1294235</v>
      </c>
      <c r="B779" t="s">
        <v>3237</v>
      </c>
      <c r="C779" t="s">
        <v>3238</v>
      </c>
      <c r="D779" t="s">
        <v>368</v>
      </c>
      <c r="E779" t="s">
        <v>369</v>
      </c>
      <c r="F779" t="s">
        <v>399</v>
      </c>
      <c r="G779" s="177">
        <v>44314</v>
      </c>
      <c r="H779" t="s">
        <v>508</v>
      </c>
      <c r="I779" t="s">
        <v>18168</v>
      </c>
      <c r="J779" t="s">
        <v>3239</v>
      </c>
      <c r="K779" t="s">
        <v>353</v>
      </c>
      <c r="L779" t="s">
        <v>374</v>
      </c>
      <c r="M779" s="29" t="str">
        <f>IF(O779 &lt;&gt; "", VLOOKUP(O779,'CLASSIFICAÇÃO - ÁREA DE ATUAÇÃO'!$A:$C,2,0),"")</f>
        <v>A</v>
      </c>
      <c r="N779" s="29" t="str">
        <f>IF(O779 &lt;&gt; "",VLOOKUP(O779,'CLASSIFICAÇÃO - ÁREA DE ATUAÇÃO'!$A:$C,3,0), "")</f>
        <v>ATENÇÃO PRIMÁRIA</v>
      </c>
      <c r="O779" t="str">
        <f>'Lotações convertidas'!B781</f>
        <v>CENTRO DE SAÚDE ALCIDES LINS</v>
      </c>
    </row>
    <row r="780" spans="1:15" x14ac:dyDescent="0.25">
      <c r="A780">
        <v>1294243</v>
      </c>
      <c r="B780" t="s">
        <v>3240</v>
      </c>
      <c r="C780" t="s">
        <v>3241</v>
      </c>
      <c r="D780" t="s">
        <v>379</v>
      </c>
      <c r="E780" t="s">
        <v>3242</v>
      </c>
      <c r="F780" t="s">
        <v>589</v>
      </c>
      <c r="G780" s="177">
        <v>44314</v>
      </c>
      <c r="H780" t="s">
        <v>395</v>
      </c>
      <c r="I780" t="s">
        <v>18171</v>
      </c>
      <c r="J780" t="s">
        <v>3243</v>
      </c>
      <c r="K780" t="s">
        <v>353</v>
      </c>
      <c r="L780" t="s">
        <v>397</v>
      </c>
      <c r="M780" s="29" t="str">
        <f>IF(O780 &lt;&gt; "", VLOOKUP(O780,'CLASSIFICAÇÃO - ÁREA DE ATUAÇÃO'!$A:$C,2,0),"")</f>
        <v>A</v>
      </c>
      <c r="N780" s="29" t="str">
        <f>IF(O780 &lt;&gt; "",VLOOKUP(O780,'CLASSIFICAÇÃO - ÁREA DE ATUAÇÃO'!$A:$C,3,0), "")</f>
        <v>REDE COMPLEMENTAR</v>
      </c>
      <c r="O780" t="str">
        <f>'Lotações convertidas'!B782</f>
        <v>UNIDADE DE REFERENCIA SECUNDARIA CAMPOS SALES</v>
      </c>
    </row>
    <row r="781" spans="1:15" x14ac:dyDescent="0.25">
      <c r="A781">
        <v>1294286</v>
      </c>
      <c r="B781" t="s">
        <v>3244</v>
      </c>
      <c r="C781" t="s">
        <v>3245</v>
      </c>
      <c r="D781" t="s">
        <v>520</v>
      </c>
      <c r="F781" t="s">
        <v>442</v>
      </c>
      <c r="G781" s="177">
        <v>44315</v>
      </c>
      <c r="H781" t="s">
        <v>364</v>
      </c>
      <c r="I781" t="s">
        <v>18175</v>
      </c>
      <c r="J781" t="s">
        <v>3246</v>
      </c>
      <c r="K781" t="s">
        <v>353</v>
      </c>
      <c r="L781" t="s">
        <v>406</v>
      </c>
      <c r="M781" s="29" t="str">
        <f>IF(O781 &lt;&gt; "", VLOOKUP(O781,'CLASSIFICAÇÃO - ÁREA DE ATUAÇÃO'!$A:$C,2,0),"")</f>
        <v>C</v>
      </c>
      <c r="N781" s="29" t="str">
        <f>IF(O781 &lt;&gt; "",VLOOKUP(O781,'CLASSIFICAÇÃO - ÁREA DE ATUAÇÃO'!$A:$C,3,0), "")</f>
        <v>ATENÇÃO PRIMÁRIA</v>
      </c>
      <c r="O781" t="str">
        <f>'Lotações convertidas'!B783</f>
        <v>CENTRO DE SAÚDE VALE DO JATOBÁ</v>
      </c>
    </row>
    <row r="782" spans="1:15" x14ac:dyDescent="0.25">
      <c r="A782">
        <v>1294332</v>
      </c>
      <c r="B782" t="s">
        <v>3247</v>
      </c>
      <c r="C782" t="s">
        <v>3248</v>
      </c>
      <c r="D782" t="s">
        <v>368</v>
      </c>
      <c r="E782" t="s">
        <v>369</v>
      </c>
      <c r="F782" t="s">
        <v>18615</v>
      </c>
      <c r="G782" s="177">
        <v>44315</v>
      </c>
      <c r="H782" t="s">
        <v>441</v>
      </c>
      <c r="I782" t="s">
        <v>18168</v>
      </c>
      <c r="J782" t="s">
        <v>3249</v>
      </c>
      <c r="K782" t="s">
        <v>353</v>
      </c>
      <c r="L782" t="s">
        <v>365</v>
      </c>
      <c r="M782" s="29" t="str">
        <f>IF(O782 &lt;&gt; "", VLOOKUP(O782,'CLASSIFICAÇÃO - ÁREA DE ATUAÇÃO'!$A:$C,2,0),"")</f>
        <v>D</v>
      </c>
      <c r="N782" s="29" t="str">
        <f>IF(O782 &lt;&gt; "",VLOOKUP(O782,'CLASSIFICAÇÃO - ÁREA DE ATUAÇÃO'!$A:$C,3,0), "")</f>
        <v>REDE DE URGÊNCIA</v>
      </c>
      <c r="O782" t="str">
        <f>'Lotações convertidas'!B784</f>
        <v>UNIDADE DE PRONTO ATENDIMENTO NORTE</v>
      </c>
    </row>
    <row r="783" spans="1:15" x14ac:dyDescent="0.25">
      <c r="A783">
        <v>1294340</v>
      </c>
      <c r="B783" t="s">
        <v>2017</v>
      </c>
      <c r="C783" t="s">
        <v>2018</v>
      </c>
      <c r="D783" t="s">
        <v>429</v>
      </c>
      <c r="E783" t="s">
        <v>451</v>
      </c>
      <c r="F783" t="s">
        <v>18648</v>
      </c>
      <c r="G783" s="177">
        <v>44316</v>
      </c>
      <c r="H783" t="s">
        <v>441</v>
      </c>
      <c r="I783" t="s">
        <v>18168</v>
      </c>
      <c r="J783" t="s">
        <v>2019</v>
      </c>
      <c r="K783" t="s">
        <v>353</v>
      </c>
      <c r="L783" t="s">
        <v>406</v>
      </c>
      <c r="M783" s="29" t="str">
        <f>IF(O783 &lt;&gt; "", VLOOKUP(O783,'CLASSIFICAÇÃO - ÁREA DE ATUAÇÃO'!$A:$C,2,0),"")</f>
        <v>B</v>
      </c>
      <c r="N783" s="29" t="str">
        <f>IF(O783 &lt;&gt; "",VLOOKUP(O783,'CLASSIFICAÇÃO - ÁREA DE ATUAÇÃO'!$A:$C,3,0), "")</f>
        <v>REDE DE URGÊNCIA</v>
      </c>
      <c r="O783" t="str">
        <f>'Lotações convertidas'!B785</f>
        <v>CENTRO DE REFERENCIA EM SAUDE MENTAL BARREIRO</v>
      </c>
    </row>
    <row r="784" spans="1:15" x14ac:dyDescent="0.25">
      <c r="A784">
        <v>1294375</v>
      </c>
      <c r="B784" t="s">
        <v>3250</v>
      </c>
      <c r="C784" t="s">
        <v>3251</v>
      </c>
      <c r="D784" t="s">
        <v>368</v>
      </c>
      <c r="E784" t="s">
        <v>369</v>
      </c>
      <c r="F784" t="s">
        <v>18619</v>
      </c>
      <c r="G784" s="177">
        <v>44316</v>
      </c>
      <c r="H784" t="s">
        <v>1635</v>
      </c>
      <c r="I784" t="s">
        <v>18168</v>
      </c>
      <c r="J784" t="s">
        <v>3252</v>
      </c>
      <c r="K784" t="s">
        <v>353</v>
      </c>
      <c r="L784" t="s">
        <v>361</v>
      </c>
      <c r="M784" s="29" t="str">
        <f>IF(O784 &lt;&gt; "", VLOOKUP(O784,'CLASSIFICAÇÃO - ÁREA DE ATUAÇÃO'!$A:$C,2,0),"")</f>
        <v>B</v>
      </c>
      <c r="N784" s="29" t="str">
        <f>IF(O784 &lt;&gt; "",VLOOKUP(O784,'CLASSIFICAÇÃO - ÁREA DE ATUAÇÃO'!$A:$C,3,0), "")</f>
        <v>REDE DE URGÊNCIA</v>
      </c>
      <c r="O784" t="str">
        <f>'Lotações convertidas'!B786</f>
        <v>CENTRO DE REFERENCIA EM SAUDE MENTAL PAMPULHA</v>
      </c>
    </row>
    <row r="785" spans="1:15" x14ac:dyDescent="0.25">
      <c r="A785">
        <v>1294413</v>
      </c>
      <c r="B785" t="s">
        <v>3253</v>
      </c>
      <c r="C785" t="s">
        <v>3254</v>
      </c>
      <c r="D785" t="s">
        <v>429</v>
      </c>
      <c r="E785" t="s">
        <v>451</v>
      </c>
      <c r="F785" t="s">
        <v>18631</v>
      </c>
      <c r="G785" s="177">
        <v>44315</v>
      </c>
      <c r="H785" t="s">
        <v>1635</v>
      </c>
      <c r="I785" t="s">
        <v>18168</v>
      </c>
      <c r="J785" t="s">
        <v>3255</v>
      </c>
      <c r="K785" t="s">
        <v>353</v>
      </c>
      <c r="L785" t="s">
        <v>374</v>
      </c>
      <c r="M785" s="29" t="str">
        <f>IF(O785 &lt;&gt; "", VLOOKUP(O785,'CLASSIFICAÇÃO - ÁREA DE ATUAÇÃO'!$A:$C,2,0),"")</f>
        <v>A</v>
      </c>
      <c r="N785" s="29" t="str">
        <f>IF(O785 &lt;&gt; "",VLOOKUP(O785,'CLASSIFICAÇÃO - ÁREA DE ATUAÇÃO'!$A:$C,3,0), "")</f>
        <v>REDE DE URGÊNCIA</v>
      </c>
      <c r="O785" t="str">
        <f>'Lotações convertidas'!B787</f>
        <v>CENTRO DE REFERENCIA EM SAUDE MENTAL NORDESTE</v>
      </c>
    </row>
    <row r="786" spans="1:15" x14ac:dyDescent="0.25">
      <c r="A786">
        <v>1294421</v>
      </c>
      <c r="B786" t="s">
        <v>3256</v>
      </c>
      <c r="C786" t="s">
        <v>3257</v>
      </c>
      <c r="D786" t="s">
        <v>349</v>
      </c>
      <c r="E786" t="s">
        <v>1022</v>
      </c>
      <c r="F786" t="s">
        <v>93</v>
      </c>
      <c r="G786" s="177">
        <v>44315</v>
      </c>
      <c r="H786" t="s">
        <v>3258</v>
      </c>
      <c r="I786" t="s">
        <v>18183</v>
      </c>
      <c r="J786" t="s">
        <v>3259</v>
      </c>
      <c r="K786" t="s">
        <v>353</v>
      </c>
      <c r="L786" t="s">
        <v>354</v>
      </c>
      <c r="M786" s="29" t="str">
        <f>IF(O786 &lt;&gt; "", VLOOKUP(O786,'CLASSIFICAÇÃO - ÁREA DE ATUAÇÃO'!$A:$C,2,0),"")</f>
        <v>A</v>
      </c>
      <c r="N786" s="29" t="str">
        <f>IF(O786 &lt;&gt; "",VLOOKUP(O786,'CLASSIFICAÇÃO - ÁREA DE ATUAÇÃO'!$A:$C,3,0), "")</f>
        <v>REDE COMPLEMENTAR</v>
      </c>
      <c r="O786" t="str">
        <f>'Lotações convertidas'!B788</f>
        <v>LABORATORIO MUNICIPAL DE REFERENCIA DE ANALISES CLINICAS E CITOPATOLOGIA</v>
      </c>
    </row>
    <row r="787" spans="1:15" x14ac:dyDescent="0.25">
      <c r="A787" t="s">
        <v>3260</v>
      </c>
      <c r="B787" t="s">
        <v>3261</v>
      </c>
      <c r="C787" t="s">
        <v>3262</v>
      </c>
      <c r="D787" t="s">
        <v>349</v>
      </c>
      <c r="E787" t="s">
        <v>1022</v>
      </c>
      <c r="F787" t="s">
        <v>792</v>
      </c>
      <c r="G787" s="177">
        <v>44315</v>
      </c>
      <c r="H787" t="s">
        <v>352</v>
      </c>
      <c r="I787" t="s">
        <v>18183</v>
      </c>
      <c r="J787" t="s">
        <v>3263</v>
      </c>
      <c r="K787" t="s">
        <v>353</v>
      </c>
      <c r="L787" t="s">
        <v>411</v>
      </c>
      <c r="M787" s="29" t="str">
        <f>IF(O787 &lt;&gt; "", VLOOKUP(O787,'CLASSIFICAÇÃO - ÁREA DE ATUAÇÃO'!$A:$C,2,0),"")</f>
        <v>A</v>
      </c>
      <c r="N787" s="29" t="str">
        <f>IF(O787 &lt;&gt; "",VLOOKUP(O787,'CLASSIFICAÇÃO - ÁREA DE ATUAÇÃO'!$A:$C,3,0), "")</f>
        <v>REDE COMPLEMENTAR</v>
      </c>
      <c r="O787" t="str">
        <f>'Lotações convertidas'!B789</f>
        <v>LABORATORIO REGIONAL CENTRO-SUL/PAMPULHA</v>
      </c>
    </row>
    <row r="788" spans="1:15" x14ac:dyDescent="0.25">
      <c r="A788">
        <v>1294472</v>
      </c>
      <c r="B788" t="s">
        <v>3264</v>
      </c>
      <c r="C788" t="s">
        <v>3265</v>
      </c>
      <c r="D788" t="s">
        <v>368</v>
      </c>
      <c r="E788" t="s">
        <v>369</v>
      </c>
      <c r="F788" t="s">
        <v>18615</v>
      </c>
      <c r="G788" s="177">
        <v>44316</v>
      </c>
      <c r="H788" t="s">
        <v>441</v>
      </c>
      <c r="I788" t="s">
        <v>18168</v>
      </c>
      <c r="J788" t="s">
        <v>3266</v>
      </c>
      <c r="K788" t="s">
        <v>353</v>
      </c>
      <c r="L788" t="s">
        <v>365</v>
      </c>
      <c r="M788" s="29" t="str">
        <f>IF(O788 &lt;&gt; "", VLOOKUP(O788,'CLASSIFICAÇÃO - ÁREA DE ATUAÇÃO'!$A:$C,2,0),"")</f>
        <v>D</v>
      </c>
      <c r="N788" s="29" t="str">
        <f>IF(O788 &lt;&gt; "",VLOOKUP(O788,'CLASSIFICAÇÃO - ÁREA DE ATUAÇÃO'!$A:$C,3,0), "")</f>
        <v>REDE DE URGÊNCIA</v>
      </c>
      <c r="O788" t="str">
        <f>'Lotações convertidas'!B790</f>
        <v>UNIDADE DE PRONTO ATENDIMENTO NORTE</v>
      </c>
    </row>
    <row r="789" spans="1:15" x14ac:dyDescent="0.25">
      <c r="A789">
        <v>1294480</v>
      </c>
      <c r="B789" t="s">
        <v>3267</v>
      </c>
      <c r="C789" t="s">
        <v>3268</v>
      </c>
      <c r="D789" t="s">
        <v>362</v>
      </c>
      <c r="F789" t="s">
        <v>399</v>
      </c>
      <c r="G789" s="177">
        <v>44319</v>
      </c>
      <c r="H789" t="s">
        <v>364</v>
      </c>
      <c r="I789" t="s">
        <v>18168</v>
      </c>
      <c r="J789" t="s">
        <v>3269</v>
      </c>
      <c r="K789" t="s">
        <v>353</v>
      </c>
      <c r="L789" t="s">
        <v>374</v>
      </c>
      <c r="M789" s="29" t="str">
        <f>IF(O789 &lt;&gt; "", VLOOKUP(O789,'CLASSIFICAÇÃO - ÁREA DE ATUAÇÃO'!$A:$C,2,0),"")</f>
        <v>A</v>
      </c>
      <c r="N789" s="29" t="str">
        <f>IF(O789 &lt;&gt; "",VLOOKUP(O789,'CLASSIFICAÇÃO - ÁREA DE ATUAÇÃO'!$A:$C,3,0), "")</f>
        <v>ATENÇÃO PRIMÁRIA</v>
      </c>
      <c r="O789" t="str">
        <f>'Lotações convertidas'!B791</f>
        <v>CENTRO DE SAÚDE ALCIDES LINS</v>
      </c>
    </row>
    <row r="790" spans="1:15" x14ac:dyDescent="0.25">
      <c r="A790">
        <v>1294502</v>
      </c>
      <c r="B790" t="s">
        <v>2023</v>
      </c>
      <c r="C790" t="s">
        <v>2024</v>
      </c>
      <c r="D790" t="s">
        <v>362</v>
      </c>
      <c r="F790" t="s">
        <v>705</v>
      </c>
      <c r="G790" s="177">
        <v>44316</v>
      </c>
      <c r="H790" t="s">
        <v>395</v>
      </c>
      <c r="I790" t="s">
        <v>18168</v>
      </c>
      <c r="J790" t="s">
        <v>2025</v>
      </c>
      <c r="K790" t="s">
        <v>353</v>
      </c>
      <c r="L790" t="s">
        <v>372</v>
      </c>
      <c r="M790" s="29" t="str">
        <f>IF(O790 &lt;&gt; "", VLOOKUP(O790,'CLASSIFICAÇÃO - ÁREA DE ATUAÇÃO'!$A:$C,2,0),"")</f>
        <v>C</v>
      </c>
      <c r="N790" s="29" t="str">
        <f>IF(O790 &lt;&gt; "",VLOOKUP(O790,'CLASSIFICAÇÃO - ÁREA DE ATUAÇÃO'!$A:$C,3,0), "")</f>
        <v>ATENÇÃO PRIMÁRIA</v>
      </c>
      <c r="O790" t="str">
        <f>'Lotações convertidas'!B792</f>
        <v>CENTRO DE SAÚDE COPACABANA</v>
      </c>
    </row>
    <row r="791" spans="1:15" x14ac:dyDescent="0.25">
      <c r="A791">
        <v>1294537</v>
      </c>
      <c r="B791" t="s">
        <v>3270</v>
      </c>
      <c r="C791" t="s">
        <v>3271</v>
      </c>
      <c r="D791" t="s">
        <v>368</v>
      </c>
      <c r="E791" t="s">
        <v>369</v>
      </c>
      <c r="F791" t="s">
        <v>227</v>
      </c>
      <c r="G791" s="177">
        <v>44315</v>
      </c>
      <c r="H791" t="s">
        <v>417</v>
      </c>
      <c r="I791" t="s">
        <v>18168</v>
      </c>
      <c r="J791" t="s">
        <v>3272</v>
      </c>
      <c r="K791" t="s">
        <v>353</v>
      </c>
      <c r="L791" t="s">
        <v>406</v>
      </c>
      <c r="M791" s="29" t="str">
        <f>IF(O791 &lt;&gt; "", VLOOKUP(O791,'CLASSIFICAÇÃO - ÁREA DE ATUAÇÃO'!$A:$C,2,0),"")</f>
        <v>C</v>
      </c>
      <c r="N791" s="29" t="str">
        <f>IF(O791 &lt;&gt; "",VLOOKUP(O791,'CLASSIFICAÇÃO - ÁREA DE ATUAÇÃO'!$A:$C,3,0), "")</f>
        <v>ATENÇÃO PRIMÁRIA</v>
      </c>
      <c r="O791" t="str">
        <f>'Lotações convertidas'!B793</f>
        <v>CENTRO DE SAÚDE PILAR - OLHOS D'ÁGUA</v>
      </c>
    </row>
    <row r="792" spans="1:15" x14ac:dyDescent="0.25">
      <c r="A792">
        <v>1294545</v>
      </c>
      <c r="B792" t="s">
        <v>3273</v>
      </c>
      <c r="C792" t="s">
        <v>3274</v>
      </c>
      <c r="D792" t="s">
        <v>429</v>
      </c>
      <c r="E792" t="s">
        <v>493</v>
      </c>
      <c r="F792" t="s">
        <v>792</v>
      </c>
      <c r="G792" s="177">
        <v>44319</v>
      </c>
      <c r="H792" t="s">
        <v>417</v>
      </c>
      <c r="I792" t="s">
        <v>495</v>
      </c>
      <c r="K792" t="s">
        <v>495</v>
      </c>
      <c r="L792" t="s">
        <v>411</v>
      </c>
      <c r="M792" s="29" t="str">
        <f>IF(O792 &lt;&gt; "", VLOOKUP(O792,'CLASSIFICAÇÃO - ÁREA DE ATUAÇÃO'!$A:$C,2,0),"")</f>
        <v>A</v>
      </c>
      <c r="N792" s="29" t="str">
        <f>IF(O792 &lt;&gt; "",VLOOKUP(O792,'CLASSIFICAÇÃO - ÁREA DE ATUAÇÃO'!$A:$C,3,0), "")</f>
        <v>REDE COMPLEMENTAR</v>
      </c>
      <c r="O792" t="str">
        <f>'Lotações convertidas'!B794</f>
        <v>LABORATORIO REGIONAL CENTRO-SUL/PAMPULHA</v>
      </c>
    </row>
    <row r="793" spans="1:15" x14ac:dyDescent="0.25">
      <c r="A793" t="s">
        <v>3275</v>
      </c>
      <c r="B793" t="s">
        <v>3276</v>
      </c>
      <c r="C793" t="s">
        <v>3277</v>
      </c>
      <c r="D793" t="s">
        <v>349</v>
      </c>
      <c r="E793" t="s">
        <v>473</v>
      </c>
      <c r="F793" t="s">
        <v>3278</v>
      </c>
      <c r="G793" s="177">
        <v>44316</v>
      </c>
      <c r="H793" t="s">
        <v>395</v>
      </c>
      <c r="I793" t="s">
        <v>18181</v>
      </c>
      <c r="J793" t="s">
        <v>3279</v>
      </c>
      <c r="K793" t="s">
        <v>353</v>
      </c>
      <c r="L793" t="s">
        <v>374</v>
      </c>
      <c r="M793" s="29" t="str">
        <f>IF(O793 &lt;&gt; "", VLOOKUP(O793,'CLASSIFICAÇÃO - ÁREA DE ATUAÇÃO'!$A:$C,2,0),"")</f>
        <v>B</v>
      </c>
      <c r="N793" s="29" t="str">
        <f>IF(O793 &lt;&gt; "",VLOOKUP(O793,'CLASSIFICAÇÃO - ÁREA DE ATUAÇÃO'!$A:$C,3,0), "")</f>
        <v>ATENÇÃO PRIMÁRIA</v>
      </c>
      <c r="O793" t="str">
        <f>'Lotações convertidas'!B795</f>
        <v>CENTRO DE SAÚDE DOM JOAQUIM</v>
      </c>
    </row>
    <row r="794" spans="1:15" x14ac:dyDescent="0.25">
      <c r="A794">
        <v>1294596</v>
      </c>
      <c r="B794" t="s">
        <v>3280</v>
      </c>
      <c r="C794" t="s">
        <v>3281</v>
      </c>
      <c r="D794" t="s">
        <v>349</v>
      </c>
      <c r="E794" t="s">
        <v>357</v>
      </c>
      <c r="F794" t="s">
        <v>3282</v>
      </c>
      <c r="G794" s="177">
        <v>44316</v>
      </c>
      <c r="H794" t="s">
        <v>417</v>
      </c>
      <c r="I794" t="s">
        <v>18167</v>
      </c>
      <c r="J794" t="s">
        <v>3283</v>
      </c>
      <c r="K794" t="s">
        <v>353</v>
      </c>
      <c r="L794" t="s">
        <v>411</v>
      </c>
      <c r="M794" s="29" t="str">
        <f>IF(O794 &lt;&gt; "", VLOOKUP(O794,'CLASSIFICAÇÃO - ÁREA DE ATUAÇÃO'!$A:$C,2,0),"")</f>
        <v>B</v>
      </c>
      <c r="N794" s="29" t="str">
        <f>IF(O794 &lt;&gt; "",VLOOKUP(O794,'CLASSIFICAÇÃO - ÁREA DE ATUAÇÃO'!$A:$C,3,0), "")</f>
        <v>ATENÇÃO PRIMÁRIA</v>
      </c>
      <c r="O794" t="str">
        <f>'Lotações convertidas'!B796</f>
        <v>CENTRO DE SAÚDE TIA AMÂNCIA</v>
      </c>
    </row>
    <row r="795" spans="1:15" x14ac:dyDescent="0.25">
      <c r="A795">
        <v>1294634</v>
      </c>
      <c r="B795" t="s">
        <v>3284</v>
      </c>
      <c r="C795" t="s">
        <v>3285</v>
      </c>
      <c r="D795" t="s">
        <v>429</v>
      </c>
      <c r="E795" t="s">
        <v>451</v>
      </c>
      <c r="F795" t="s">
        <v>18619</v>
      </c>
      <c r="G795" s="177">
        <v>44316</v>
      </c>
      <c r="H795" t="s">
        <v>441</v>
      </c>
      <c r="I795" t="s">
        <v>18168</v>
      </c>
      <c r="J795" t="s">
        <v>3286</v>
      </c>
      <c r="K795" t="s">
        <v>353</v>
      </c>
      <c r="L795" t="s">
        <v>361</v>
      </c>
      <c r="M795" s="29" t="str">
        <f>IF(O795 &lt;&gt; "", VLOOKUP(O795,'CLASSIFICAÇÃO - ÁREA DE ATUAÇÃO'!$A:$C,2,0),"")</f>
        <v>B</v>
      </c>
      <c r="N795" s="29" t="str">
        <f>IF(O795 &lt;&gt; "",VLOOKUP(O795,'CLASSIFICAÇÃO - ÁREA DE ATUAÇÃO'!$A:$C,3,0), "")</f>
        <v>REDE DE URGÊNCIA</v>
      </c>
      <c r="O795" t="str">
        <f>'Lotações convertidas'!B797</f>
        <v>CENTRO DE REFERENCIA EM SAUDE MENTAL PAMPULHA</v>
      </c>
    </row>
    <row r="796" spans="1:15" x14ac:dyDescent="0.25">
      <c r="A796">
        <v>1294731</v>
      </c>
      <c r="B796" t="s">
        <v>3287</v>
      </c>
      <c r="C796" t="s">
        <v>3288</v>
      </c>
      <c r="D796" t="s">
        <v>379</v>
      </c>
      <c r="F796" t="s">
        <v>18616</v>
      </c>
      <c r="G796" s="177">
        <v>44315</v>
      </c>
      <c r="H796" t="s">
        <v>466</v>
      </c>
      <c r="I796" t="s">
        <v>18171</v>
      </c>
      <c r="J796" t="s">
        <v>3289</v>
      </c>
      <c r="K796" t="s">
        <v>353</v>
      </c>
      <c r="L796" t="s">
        <v>361</v>
      </c>
      <c r="M796" s="29" t="str">
        <f>IF(O796 &lt;&gt; "", VLOOKUP(O796,'CLASSIFICAÇÃO - ÁREA DE ATUAÇÃO'!$A:$C,2,0),"")</f>
        <v>C</v>
      </c>
      <c r="N796" s="29" t="str">
        <f>IF(O796 &lt;&gt; "",VLOOKUP(O796,'CLASSIFICAÇÃO - ÁREA DE ATUAÇÃO'!$A:$C,3,0), "")</f>
        <v>REDE DE URGÊNCIA</v>
      </c>
      <c r="O796" t="str">
        <f>'Lotações convertidas'!B798</f>
        <v>UNIDADE DE PRONTO ATENDIMENTO PAMPULHA</v>
      </c>
    </row>
    <row r="797" spans="1:15" x14ac:dyDescent="0.25">
      <c r="A797">
        <v>1294782</v>
      </c>
      <c r="B797" t="s">
        <v>1843</v>
      </c>
      <c r="C797" t="s">
        <v>1844</v>
      </c>
      <c r="D797" t="s">
        <v>368</v>
      </c>
      <c r="E797" t="s">
        <v>369</v>
      </c>
      <c r="F797" t="s">
        <v>424</v>
      </c>
      <c r="G797" s="177">
        <v>44319</v>
      </c>
      <c r="H797" t="s">
        <v>441</v>
      </c>
      <c r="I797" t="s">
        <v>18168</v>
      </c>
      <c r="J797" t="s">
        <v>1845</v>
      </c>
      <c r="K797" t="s">
        <v>353</v>
      </c>
      <c r="L797" t="s">
        <v>427</v>
      </c>
      <c r="M797" s="29" t="str">
        <f>IF(O797 &lt;&gt; "", VLOOKUP(O797,'CLASSIFICAÇÃO - ÁREA DE ATUAÇÃO'!$A:$C,2,0),"")</f>
        <v>D</v>
      </c>
      <c r="N797" s="29" t="str">
        <f>IF(O797 &lt;&gt; "",VLOOKUP(O797,'CLASSIFICAÇÃO - ÁREA DE ATUAÇÃO'!$A:$C,3,0), "")</f>
        <v>REDE DE URGÊNCIA</v>
      </c>
      <c r="O797" t="str">
        <f>'Lotações convertidas'!B799</f>
        <v>SERVIÇO DE ATENDIMENTO MÓVEL DE URGÊNCIA E TRANSPORTE EM SAÚDE</v>
      </c>
    </row>
    <row r="798" spans="1:15" x14ac:dyDescent="0.25">
      <c r="A798">
        <v>1294790</v>
      </c>
      <c r="B798" t="s">
        <v>3290</v>
      </c>
      <c r="C798" t="s">
        <v>3291</v>
      </c>
      <c r="D798" t="s">
        <v>379</v>
      </c>
      <c r="F798" t="s">
        <v>424</v>
      </c>
      <c r="G798" s="177">
        <v>44317</v>
      </c>
      <c r="H798" t="s">
        <v>466</v>
      </c>
      <c r="I798" t="s">
        <v>18171</v>
      </c>
      <c r="J798" t="s">
        <v>3292</v>
      </c>
      <c r="K798" t="s">
        <v>353</v>
      </c>
      <c r="L798" t="s">
        <v>427</v>
      </c>
      <c r="M798" s="29" t="str">
        <f>IF(O798 &lt;&gt; "", VLOOKUP(O798,'CLASSIFICAÇÃO - ÁREA DE ATUAÇÃO'!$A:$C,2,0),"")</f>
        <v>D</v>
      </c>
      <c r="N798" s="29" t="str">
        <f>IF(O798 &lt;&gt; "",VLOOKUP(O798,'CLASSIFICAÇÃO - ÁREA DE ATUAÇÃO'!$A:$C,3,0), "")</f>
        <v>REDE DE URGÊNCIA</v>
      </c>
      <c r="O798" t="str">
        <f>'Lotações convertidas'!B800</f>
        <v>SERVIÇO DE ATENDIMENTO MÓVEL DE URGÊNCIA E TRANSPORTE EM SAÚDE</v>
      </c>
    </row>
    <row r="799" spans="1:15" x14ac:dyDescent="0.25">
      <c r="A799">
        <v>1294804</v>
      </c>
      <c r="B799" t="s">
        <v>3293</v>
      </c>
      <c r="C799" t="s">
        <v>3294</v>
      </c>
      <c r="D799" t="s">
        <v>368</v>
      </c>
      <c r="E799" t="s">
        <v>369</v>
      </c>
      <c r="F799" t="s">
        <v>465</v>
      </c>
      <c r="G799" s="177">
        <v>44317</v>
      </c>
      <c r="H799" t="s">
        <v>441</v>
      </c>
      <c r="I799" t="s">
        <v>18168</v>
      </c>
      <c r="J799" t="s">
        <v>3295</v>
      </c>
      <c r="K799" t="s">
        <v>353</v>
      </c>
      <c r="L799" t="s">
        <v>361</v>
      </c>
      <c r="M799" s="29" t="str">
        <f>IF(O799 &lt;&gt; "", VLOOKUP(O799,'CLASSIFICAÇÃO - ÁREA DE ATUAÇÃO'!$A:$C,2,0),"")</f>
        <v>C</v>
      </c>
      <c r="N799" s="29" t="str">
        <f>IF(O799 &lt;&gt; "",VLOOKUP(O799,'CLASSIFICAÇÃO - ÁREA DE ATUAÇÃO'!$A:$C,3,0), "")</f>
        <v>REDE DE URGÊNCIA</v>
      </c>
      <c r="O799" t="str">
        <f>'Lotações convertidas'!B801</f>
        <v>CENTRO DE REFERÊNCIA EM SAÚDE MENTAL - ÁLCOOL E DROGAS PAMPULHA/NOROESTE</v>
      </c>
    </row>
    <row r="800" spans="1:15" x14ac:dyDescent="0.25">
      <c r="A800">
        <v>1294839</v>
      </c>
      <c r="B800" t="s">
        <v>3296</v>
      </c>
      <c r="C800" t="s">
        <v>3297</v>
      </c>
      <c r="D800" t="s">
        <v>429</v>
      </c>
      <c r="E800" t="s">
        <v>451</v>
      </c>
      <c r="F800" t="s">
        <v>1042</v>
      </c>
      <c r="G800" s="177">
        <v>44319</v>
      </c>
      <c r="H800" t="s">
        <v>384</v>
      </c>
      <c r="I800" t="s">
        <v>18168</v>
      </c>
      <c r="J800" t="s">
        <v>3298</v>
      </c>
      <c r="K800" t="s">
        <v>353</v>
      </c>
      <c r="L800" t="s">
        <v>406</v>
      </c>
      <c r="M800" s="29" t="str">
        <f>IF(O800 &lt;&gt; "", VLOOKUP(O800,'CLASSIFICAÇÃO - ÁREA DE ATUAÇÃO'!$A:$C,2,0),"")</f>
        <v>B</v>
      </c>
      <c r="N800" s="29" t="str">
        <f>IF(O800 &lt;&gt; "",VLOOKUP(O800,'CLASSIFICAÇÃO - ÁREA DE ATUAÇÃO'!$A:$C,3,0), "")</f>
        <v>ATENÇÃO PRIMÁRIA</v>
      </c>
      <c r="O800" t="str">
        <f>'Lotações convertidas'!B802</f>
        <v>CENTRO DE SAÚDE DR. JOSÉ DOMINGOS</v>
      </c>
    </row>
    <row r="801" spans="1:15" x14ac:dyDescent="0.25">
      <c r="A801">
        <v>1294863</v>
      </c>
      <c r="B801" t="s">
        <v>3299</v>
      </c>
      <c r="C801" t="s">
        <v>3300</v>
      </c>
      <c r="D801" t="s">
        <v>349</v>
      </c>
      <c r="E801" t="s">
        <v>350</v>
      </c>
      <c r="F801" t="s">
        <v>602</v>
      </c>
      <c r="G801" s="177">
        <v>44319</v>
      </c>
      <c r="H801" t="s">
        <v>395</v>
      </c>
      <c r="I801" t="s">
        <v>18169</v>
      </c>
      <c r="J801" t="s">
        <v>3301</v>
      </c>
      <c r="K801" t="s">
        <v>353</v>
      </c>
      <c r="L801" t="s">
        <v>372</v>
      </c>
      <c r="M801" s="29" t="str">
        <f>IF(O801 &lt;&gt; "", VLOOKUP(O801,'CLASSIFICAÇÃO - ÁREA DE ATUAÇÃO'!$A:$C,2,0),"")</f>
        <v>D</v>
      </c>
      <c r="N801" s="29" t="str">
        <f>IF(O801 &lt;&gt; "",VLOOKUP(O801,'CLASSIFICAÇÃO - ÁREA DE ATUAÇÃO'!$A:$C,3,0), "")</f>
        <v>ATENÇÃO PRIMÁRIA</v>
      </c>
      <c r="O801" t="str">
        <f>'Lotações convertidas'!B803</f>
        <v>CENTRO DE SAÚDE JARDIM COMERCIÁRIOS</v>
      </c>
    </row>
    <row r="802" spans="1:15" x14ac:dyDescent="0.25">
      <c r="A802">
        <v>1294898</v>
      </c>
      <c r="B802" t="s">
        <v>3302</v>
      </c>
      <c r="C802" t="s">
        <v>3303</v>
      </c>
      <c r="D802" t="s">
        <v>379</v>
      </c>
      <c r="F802" t="s">
        <v>686</v>
      </c>
      <c r="G802" s="177">
        <v>44315</v>
      </c>
      <c r="H802" t="s">
        <v>352</v>
      </c>
      <c r="I802" t="s">
        <v>18171</v>
      </c>
      <c r="J802" t="s">
        <v>3304</v>
      </c>
      <c r="K802" t="s">
        <v>353</v>
      </c>
      <c r="L802" t="s">
        <v>397</v>
      </c>
      <c r="M802" s="29" t="str">
        <f>IF(O802 &lt;&gt; "", VLOOKUP(O802,'CLASSIFICAÇÃO - ÁREA DE ATUAÇÃO'!$A:$C,2,0),"")</f>
        <v>C</v>
      </c>
      <c r="N802" s="29" t="str">
        <f>IF(O802 &lt;&gt; "",VLOOKUP(O802,'CLASSIFICAÇÃO - ÁREA DE ATUAÇÃO'!$A:$C,3,0), "")</f>
        <v>ATENÇÃO PRIMÁRIA</v>
      </c>
      <c r="O802" t="str">
        <f>'Lotações convertidas'!B804</f>
        <v>CENTRO DE SAÚDE CÍCERO ILDEFONSO</v>
      </c>
    </row>
    <row r="803" spans="1:15" x14ac:dyDescent="0.25">
      <c r="A803">
        <v>1294952</v>
      </c>
      <c r="B803" t="s">
        <v>3305</v>
      </c>
      <c r="C803" t="s">
        <v>3306</v>
      </c>
      <c r="D803" t="s">
        <v>379</v>
      </c>
      <c r="F803" t="s">
        <v>18620</v>
      </c>
      <c r="G803" s="177">
        <v>44318</v>
      </c>
      <c r="H803" t="s">
        <v>3307</v>
      </c>
      <c r="I803" t="s">
        <v>18171</v>
      </c>
      <c r="J803" t="s">
        <v>3308</v>
      </c>
      <c r="K803" t="s">
        <v>353</v>
      </c>
      <c r="L803" t="s">
        <v>372</v>
      </c>
      <c r="M803" s="29" t="str">
        <f>IF(O803 &lt;&gt; "", VLOOKUP(O803,'CLASSIFICAÇÃO - ÁREA DE ATUAÇÃO'!$A:$C,2,0),"")</f>
        <v>D</v>
      </c>
      <c r="N803" s="29" t="str">
        <f>IF(O803 &lt;&gt; "",VLOOKUP(O803,'CLASSIFICAÇÃO - ÁREA DE ATUAÇÃO'!$A:$C,3,0), "")</f>
        <v>REDE DE URGÊNCIA</v>
      </c>
      <c r="O803" t="str">
        <f>'Lotações convertidas'!B805</f>
        <v>UNIDADE DE PRONTO ATENDIMENTO VENDA NOVA</v>
      </c>
    </row>
    <row r="804" spans="1:15" x14ac:dyDescent="0.25">
      <c r="A804">
        <v>1295010</v>
      </c>
      <c r="B804" t="s">
        <v>3309</v>
      </c>
      <c r="C804" t="s">
        <v>3310</v>
      </c>
      <c r="D804" t="s">
        <v>349</v>
      </c>
      <c r="E804" t="s">
        <v>528</v>
      </c>
      <c r="F804" t="s">
        <v>494</v>
      </c>
      <c r="G804" s="177">
        <v>44319</v>
      </c>
      <c r="H804" t="s">
        <v>352</v>
      </c>
      <c r="I804" t="s">
        <v>18176</v>
      </c>
      <c r="J804" t="s">
        <v>3311</v>
      </c>
      <c r="K804" t="s">
        <v>353</v>
      </c>
      <c r="L804" t="s">
        <v>397</v>
      </c>
      <c r="M804" s="29" t="str">
        <f>IF(O804 &lt;&gt; "", VLOOKUP(O804,'CLASSIFICAÇÃO - ÁREA DE ATUAÇÃO'!$A:$C,2,0),"")</f>
        <v>B</v>
      </c>
      <c r="N804" s="29" t="str">
        <f>IF(O804 &lt;&gt; "",VLOOKUP(O804,'CLASSIFICAÇÃO - ÁREA DE ATUAÇÃO'!$A:$C,3,0), "")</f>
        <v>REDE COMPLEMENTAR</v>
      </c>
      <c r="O804" t="str">
        <f>'Lotações convertidas'!B806</f>
        <v>LABORATORIO REGIONAL OESTE/BARREIRO</v>
      </c>
    </row>
    <row r="805" spans="1:15" x14ac:dyDescent="0.25">
      <c r="A805">
        <v>1295061</v>
      </c>
      <c r="B805" t="s">
        <v>3312</v>
      </c>
      <c r="C805" t="s">
        <v>3313</v>
      </c>
      <c r="D805" t="s">
        <v>379</v>
      </c>
      <c r="F805" t="s">
        <v>424</v>
      </c>
      <c r="G805" s="177">
        <v>44316</v>
      </c>
      <c r="H805" t="s">
        <v>466</v>
      </c>
      <c r="I805" t="s">
        <v>18171</v>
      </c>
      <c r="J805" t="s">
        <v>3314</v>
      </c>
      <c r="K805" t="s">
        <v>353</v>
      </c>
      <c r="L805" t="s">
        <v>427</v>
      </c>
      <c r="M805" s="29" t="str">
        <f>IF(O805 &lt;&gt; "", VLOOKUP(O805,'CLASSIFICAÇÃO - ÁREA DE ATUAÇÃO'!$A:$C,2,0),"")</f>
        <v>D</v>
      </c>
      <c r="N805" s="29" t="str">
        <f>IF(O805 &lt;&gt; "",VLOOKUP(O805,'CLASSIFICAÇÃO - ÁREA DE ATUAÇÃO'!$A:$C,3,0), "")</f>
        <v>REDE DE URGÊNCIA</v>
      </c>
      <c r="O805" t="str">
        <f>'Lotações convertidas'!B807</f>
        <v>SERVIÇO DE ATENDIMENTO MÓVEL DE URGÊNCIA E TRANSPORTE EM SAÚDE</v>
      </c>
    </row>
    <row r="806" spans="1:15" x14ac:dyDescent="0.25">
      <c r="A806" t="s">
        <v>3315</v>
      </c>
      <c r="B806" t="s">
        <v>1804</v>
      </c>
      <c r="C806" t="s">
        <v>1805</v>
      </c>
      <c r="D806" t="s">
        <v>368</v>
      </c>
      <c r="E806" t="s">
        <v>369</v>
      </c>
      <c r="F806" t="s">
        <v>18613</v>
      </c>
      <c r="G806" s="177">
        <v>44318</v>
      </c>
      <c r="H806" t="s">
        <v>441</v>
      </c>
      <c r="I806" t="s">
        <v>18168</v>
      </c>
      <c r="J806" t="s">
        <v>1806</v>
      </c>
      <c r="K806" t="s">
        <v>353</v>
      </c>
      <c r="L806" t="s">
        <v>382</v>
      </c>
      <c r="M806" s="29" t="str">
        <f>IF(O806 &lt;&gt; "", VLOOKUP(O806,'CLASSIFICAÇÃO - ÁREA DE ATUAÇÃO'!$A:$C,2,0),"")</f>
        <v>C</v>
      </c>
      <c r="N806" s="29" t="str">
        <f>IF(O806 &lt;&gt; "",VLOOKUP(O806,'CLASSIFICAÇÃO - ÁREA DE ATUAÇÃO'!$A:$C,3,0), "")</f>
        <v>REDE DE URGÊNCIA</v>
      </c>
      <c r="O806" t="str">
        <f>'Lotações convertidas'!B808</f>
        <v>UNIDADE DE PRONTO ATENDIMENTO LESTE</v>
      </c>
    </row>
    <row r="807" spans="1:15" x14ac:dyDescent="0.25">
      <c r="A807">
        <v>1295088</v>
      </c>
      <c r="B807" t="s">
        <v>3316</v>
      </c>
      <c r="C807" t="s">
        <v>3317</v>
      </c>
      <c r="D807" t="s">
        <v>379</v>
      </c>
      <c r="E807" t="s">
        <v>2478</v>
      </c>
      <c r="F807" t="s">
        <v>18616</v>
      </c>
      <c r="G807" s="177">
        <v>44318</v>
      </c>
      <c r="H807" t="s">
        <v>482</v>
      </c>
      <c r="I807" t="s">
        <v>18171</v>
      </c>
      <c r="J807" t="s">
        <v>3318</v>
      </c>
      <c r="K807" t="s">
        <v>353</v>
      </c>
      <c r="L807" t="s">
        <v>361</v>
      </c>
      <c r="M807" s="29" t="str">
        <f>IF(O807 &lt;&gt; "", VLOOKUP(O807,'CLASSIFICAÇÃO - ÁREA DE ATUAÇÃO'!$A:$C,2,0),"")</f>
        <v>C</v>
      </c>
      <c r="N807" s="29" t="str">
        <f>IF(O807 &lt;&gt; "",VLOOKUP(O807,'CLASSIFICAÇÃO - ÁREA DE ATUAÇÃO'!$A:$C,3,0), "")</f>
        <v>REDE DE URGÊNCIA</v>
      </c>
      <c r="O807" t="str">
        <f>'Lotações convertidas'!B809</f>
        <v>UNIDADE DE PRONTO ATENDIMENTO PAMPULHA</v>
      </c>
    </row>
    <row r="808" spans="1:15" x14ac:dyDescent="0.25">
      <c r="A808">
        <v>1295118</v>
      </c>
      <c r="B808" t="s">
        <v>3319</v>
      </c>
      <c r="C808" t="s">
        <v>3320</v>
      </c>
      <c r="D808" t="s">
        <v>429</v>
      </c>
      <c r="E808" t="s">
        <v>451</v>
      </c>
      <c r="F808" t="s">
        <v>18640</v>
      </c>
      <c r="G808" s="177">
        <v>44319</v>
      </c>
      <c r="H808" t="s">
        <v>384</v>
      </c>
      <c r="I808" t="s">
        <v>18168</v>
      </c>
      <c r="J808" t="s">
        <v>3321</v>
      </c>
      <c r="K808" t="s">
        <v>353</v>
      </c>
      <c r="L808" t="s">
        <v>411</v>
      </c>
      <c r="M808" s="29" t="str">
        <f>IF(O808 &lt;&gt; "", VLOOKUP(O808,'CLASSIFICAÇÃO - ÁREA DE ATUAÇÃO'!$A:$C,2,0),"")</f>
        <v>B</v>
      </c>
      <c r="N808" s="29" t="str">
        <f>IF(O808 &lt;&gt; "",VLOOKUP(O808,'CLASSIFICAÇÃO - ÁREA DE ATUAÇÃO'!$A:$C,3,0), "")</f>
        <v>REDE COMPLEMENTAR</v>
      </c>
      <c r="O808" t="str">
        <f>'Lotações convertidas'!B810</f>
        <v>CENTRAL DE ESTERILIZACAO CENTRO-SUL</v>
      </c>
    </row>
    <row r="809" spans="1:15" x14ac:dyDescent="0.25">
      <c r="A809">
        <v>1295134</v>
      </c>
      <c r="B809" t="s">
        <v>3322</v>
      </c>
      <c r="C809" t="s">
        <v>3323</v>
      </c>
      <c r="D809" t="s">
        <v>368</v>
      </c>
      <c r="E809" t="s">
        <v>524</v>
      </c>
      <c r="F809" t="s">
        <v>730</v>
      </c>
      <c r="G809" s="177">
        <v>44319</v>
      </c>
      <c r="H809" t="s">
        <v>384</v>
      </c>
      <c r="I809" t="s">
        <v>18179</v>
      </c>
      <c r="J809" t="s">
        <v>3324</v>
      </c>
      <c r="K809" t="s">
        <v>353</v>
      </c>
      <c r="L809" t="s">
        <v>365</v>
      </c>
      <c r="M809" s="29" t="str">
        <f>IF(O809 &lt;&gt; "", VLOOKUP(O809,'CLASSIFICAÇÃO - ÁREA DE ATUAÇÃO'!$A:$C,2,0),"")</f>
        <v>B</v>
      </c>
      <c r="N809" s="29" t="str">
        <f>IF(O809 &lt;&gt; "",VLOOKUP(O809,'CLASSIFICAÇÃO - ÁREA DE ATUAÇÃO'!$A:$C,3,0), "")</f>
        <v>REDE COMPLEMENTAR</v>
      </c>
      <c r="O809" t="str">
        <f>'Lotações convertidas'!B811</f>
        <v>LABORATORIO DE ZOONOSES</v>
      </c>
    </row>
    <row r="810" spans="1:15" x14ac:dyDescent="0.25">
      <c r="A810">
        <v>1295193</v>
      </c>
      <c r="B810" t="s">
        <v>3325</v>
      </c>
      <c r="C810" t="s">
        <v>3326</v>
      </c>
      <c r="D810" t="s">
        <v>379</v>
      </c>
      <c r="F810" t="s">
        <v>610</v>
      </c>
      <c r="G810" s="177">
        <v>44319</v>
      </c>
      <c r="H810" t="s">
        <v>364</v>
      </c>
      <c r="I810" t="s">
        <v>18171</v>
      </c>
      <c r="J810" t="s">
        <v>3327</v>
      </c>
      <c r="K810" t="s">
        <v>353</v>
      </c>
      <c r="L810" t="s">
        <v>372</v>
      </c>
      <c r="M810" s="29" t="str">
        <f>IF(O810 &lt;&gt; "", VLOOKUP(O810,'CLASSIFICAÇÃO - ÁREA DE ATUAÇÃO'!$A:$C,2,0),"")</f>
        <v>C</v>
      </c>
      <c r="N810" s="29" t="str">
        <f>IF(O810 &lt;&gt; "",VLOOKUP(O810,'CLASSIFICAÇÃO - ÁREA DE ATUAÇÃO'!$A:$C,3,0), "")</f>
        <v>ATENÇÃO PRIMÁRIA</v>
      </c>
      <c r="O810" t="str">
        <f>'Lotações convertidas'!B812</f>
        <v>CENTRO DE SAÚDE PIRATININGA</v>
      </c>
    </row>
    <row r="811" spans="1:15" x14ac:dyDescent="0.25">
      <c r="A811">
        <v>1295223</v>
      </c>
      <c r="B811" t="s">
        <v>3328</v>
      </c>
      <c r="C811" t="s">
        <v>3329</v>
      </c>
      <c r="D811" t="s">
        <v>379</v>
      </c>
      <c r="F811" t="s">
        <v>424</v>
      </c>
      <c r="G811" s="177">
        <v>44317</v>
      </c>
      <c r="H811" t="s">
        <v>466</v>
      </c>
      <c r="I811" t="s">
        <v>18171</v>
      </c>
      <c r="J811" t="s">
        <v>3330</v>
      </c>
      <c r="K811" t="s">
        <v>353</v>
      </c>
      <c r="L811" t="s">
        <v>427</v>
      </c>
      <c r="M811" s="29" t="str">
        <f>IF(O811 &lt;&gt; "", VLOOKUP(O811,'CLASSIFICAÇÃO - ÁREA DE ATUAÇÃO'!$A:$C,2,0),"")</f>
        <v>D</v>
      </c>
      <c r="N811" s="29" t="str">
        <f>IF(O811 &lt;&gt; "",VLOOKUP(O811,'CLASSIFICAÇÃO - ÁREA DE ATUAÇÃO'!$A:$C,3,0), "")</f>
        <v>REDE DE URGÊNCIA</v>
      </c>
      <c r="O811" t="str">
        <f>'Lotações convertidas'!B813</f>
        <v>SERVIÇO DE ATENDIMENTO MÓVEL DE URGÊNCIA E TRANSPORTE EM SAÚDE</v>
      </c>
    </row>
    <row r="812" spans="1:15" x14ac:dyDescent="0.25">
      <c r="A812">
        <v>1295266</v>
      </c>
      <c r="B812" t="s">
        <v>3331</v>
      </c>
      <c r="C812" t="s">
        <v>3332</v>
      </c>
      <c r="D812" t="s">
        <v>429</v>
      </c>
      <c r="E812" t="s">
        <v>430</v>
      </c>
      <c r="F812" t="s">
        <v>735</v>
      </c>
      <c r="G812" s="177">
        <v>44319</v>
      </c>
      <c r="H812" t="s">
        <v>384</v>
      </c>
      <c r="I812" t="s">
        <v>18175</v>
      </c>
      <c r="J812" t="s">
        <v>3333</v>
      </c>
      <c r="K812" t="s">
        <v>353</v>
      </c>
      <c r="L812" t="s">
        <v>411</v>
      </c>
      <c r="M812" s="29" t="str">
        <f>IF(O812 &lt;&gt; "", VLOOKUP(O812,'CLASSIFICAÇÃO - ÁREA DE ATUAÇÃO'!$A:$C,2,0),"")</f>
        <v>A</v>
      </c>
      <c r="N812" s="29" t="str">
        <f>IF(O812 &lt;&gt; "",VLOOKUP(O812,'CLASSIFICAÇÃO - ÁREA DE ATUAÇÃO'!$A:$C,3,0), "")</f>
        <v>REDE COMPLEMENTAR</v>
      </c>
      <c r="O812" t="str">
        <f>'Lotações convertidas'!B814</f>
        <v>CENTRO DE ESPECIALIDADES ODONTOLÓGICAS PARACATU</v>
      </c>
    </row>
    <row r="813" spans="1:15" x14ac:dyDescent="0.25">
      <c r="A813">
        <v>1295274</v>
      </c>
      <c r="B813" t="s">
        <v>3334</v>
      </c>
      <c r="C813" t="s">
        <v>3335</v>
      </c>
      <c r="D813" t="s">
        <v>368</v>
      </c>
      <c r="E813" t="s">
        <v>369</v>
      </c>
      <c r="F813" t="s">
        <v>465</v>
      </c>
      <c r="G813" s="177">
        <v>44319</v>
      </c>
      <c r="H813" t="s">
        <v>425</v>
      </c>
      <c r="I813" t="s">
        <v>18168</v>
      </c>
      <c r="J813" t="s">
        <v>3336</v>
      </c>
      <c r="K813" t="s">
        <v>353</v>
      </c>
      <c r="L813" t="s">
        <v>361</v>
      </c>
      <c r="M813" s="29" t="str">
        <f>IF(O813 &lt;&gt; "", VLOOKUP(O813,'CLASSIFICAÇÃO - ÁREA DE ATUAÇÃO'!$A:$C,2,0),"")</f>
        <v>C</v>
      </c>
      <c r="N813" s="29" t="str">
        <f>IF(O813 &lt;&gt; "",VLOOKUP(O813,'CLASSIFICAÇÃO - ÁREA DE ATUAÇÃO'!$A:$C,3,0), "")</f>
        <v>REDE DE URGÊNCIA</v>
      </c>
      <c r="O813" t="str">
        <f>'Lotações convertidas'!B815</f>
        <v>CENTRO DE REFERÊNCIA EM SAÚDE MENTAL - ÁLCOOL E DROGAS PAMPULHA/NOROESTE</v>
      </c>
    </row>
    <row r="814" spans="1:15" x14ac:dyDescent="0.25">
      <c r="A814">
        <v>1295304</v>
      </c>
      <c r="B814" t="s">
        <v>3337</v>
      </c>
      <c r="C814" t="s">
        <v>3338</v>
      </c>
      <c r="D814" t="s">
        <v>429</v>
      </c>
      <c r="E814" t="s">
        <v>430</v>
      </c>
      <c r="F814" t="s">
        <v>767</v>
      </c>
      <c r="G814" s="177">
        <v>44319</v>
      </c>
      <c r="H814" t="s">
        <v>384</v>
      </c>
      <c r="I814" t="s">
        <v>18175</v>
      </c>
      <c r="J814" t="s">
        <v>3339</v>
      </c>
      <c r="K814" t="s">
        <v>353</v>
      </c>
      <c r="L814" t="s">
        <v>411</v>
      </c>
      <c r="M814" s="29" t="str">
        <f>IF(O814 &lt;&gt; "", VLOOKUP(O814,'CLASSIFICAÇÃO - ÁREA DE ATUAÇÃO'!$A:$C,2,0),"")</f>
        <v>A</v>
      </c>
      <c r="N814" s="29" t="str">
        <f>IF(O814 &lt;&gt; "",VLOOKUP(O814,'CLASSIFICAÇÃO - ÁREA DE ATUAÇÃO'!$A:$C,3,0), "")</f>
        <v>REDE COMPLEMENTAR</v>
      </c>
      <c r="O814" t="str">
        <f>'Lotações convertidas'!B816</f>
        <v>CENTRO DE ESPECIALIDADES ODONTOLOGICAS CENTRO-SUL</v>
      </c>
    </row>
    <row r="815" spans="1:15" x14ac:dyDescent="0.25">
      <c r="A815">
        <v>1295320</v>
      </c>
      <c r="B815" t="s">
        <v>3340</v>
      </c>
      <c r="C815" t="s">
        <v>3341</v>
      </c>
      <c r="D815" t="s">
        <v>368</v>
      </c>
      <c r="E815" t="s">
        <v>728</v>
      </c>
      <c r="F815" t="s">
        <v>421</v>
      </c>
      <c r="G815" s="177">
        <v>44319</v>
      </c>
      <c r="H815" t="s">
        <v>508</v>
      </c>
      <c r="I815" t="s">
        <v>495</v>
      </c>
      <c r="K815" t="s">
        <v>495</v>
      </c>
      <c r="L815" t="s">
        <v>365</v>
      </c>
      <c r="M815" s="29" t="str">
        <f>IF(O815 &lt;&gt; "", VLOOKUP(O815,'CLASSIFICAÇÃO - ÁREA DE ATUAÇÃO'!$A:$C,2,0),"")</f>
        <v>C</v>
      </c>
      <c r="N815" s="29" t="str">
        <f>IF(O815 &lt;&gt; "",VLOOKUP(O815,'CLASSIFICAÇÃO - ÁREA DE ATUAÇÃO'!$A:$C,3,0), "")</f>
        <v>ATENÇÃO PRIMÁRIA</v>
      </c>
      <c r="O815" t="str">
        <f>'Lotações convertidas'!B817</f>
        <v>CENTRO DE SAÚDE MG20</v>
      </c>
    </row>
    <row r="816" spans="1:15" x14ac:dyDescent="0.25">
      <c r="A816">
        <v>1295339</v>
      </c>
      <c r="B816" t="s">
        <v>3342</v>
      </c>
      <c r="C816" t="s">
        <v>3343</v>
      </c>
      <c r="D816" t="s">
        <v>429</v>
      </c>
      <c r="E816" t="s">
        <v>451</v>
      </c>
      <c r="F816" t="s">
        <v>561</v>
      </c>
      <c r="G816" s="177">
        <v>44321</v>
      </c>
      <c r="H816" t="s">
        <v>441</v>
      </c>
      <c r="I816" t="s">
        <v>18168</v>
      </c>
      <c r="J816" t="s">
        <v>3344</v>
      </c>
      <c r="K816" t="s">
        <v>353</v>
      </c>
      <c r="L816" t="s">
        <v>374</v>
      </c>
      <c r="M816" s="29" t="str">
        <f>IF(O816 &lt;&gt; "", VLOOKUP(O816,'CLASSIFICAÇÃO - ÁREA DE ATUAÇÃO'!$A:$C,2,0),"")</f>
        <v>C</v>
      </c>
      <c r="N816" s="29" t="str">
        <f>IF(O816 &lt;&gt; "",VLOOKUP(O816,'CLASSIFICAÇÃO - ÁREA DE ATUAÇÃO'!$A:$C,3,0), "")</f>
        <v>REDE DE URGÊNCIA</v>
      </c>
      <c r="O816" t="str">
        <f>'Lotações convertidas'!B818</f>
        <v>CENTRO DE REFERENCIA EM SAUDE MENTAL ALCOOL E DROGAS NORDESTE</v>
      </c>
    </row>
    <row r="817" spans="1:15" x14ac:dyDescent="0.25">
      <c r="A817">
        <v>1295347</v>
      </c>
      <c r="B817" t="s">
        <v>3345</v>
      </c>
      <c r="C817" t="s">
        <v>3346</v>
      </c>
      <c r="D817" t="s">
        <v>379</v>
      </c>
      <c r="F817" t="s">
        <v>424</v>
      </c>
      <c r="G817" s="177">
        <v>44317</v>
      </c>
      <c r="H817" t="s">
        <v>3347</v>
      </c>
      <c r="I817" t="s">
        <v>18171</v>
      </c>
      <c r="J817" t="s">
        <v>3348</v>
      </c>
      <c r="K817" t="s">
        <v>353</v>
      </c>
      <c r="L817" t="s">
        <v>427</v>
      </c>
      <c r="M817" s="29" t="str">
        <f>IF(O817 &lt;&gt; "", VLOOKUP(O817,'CLASSIFICAÇÃO - ÁREA DE ATUAÇÃO'!$A:$C,2,0),"")</f>
        <v>D</v>
      </c>
      <c r="N817" s="29" t="str">
        <f>IF(O817 &lt;&gt; "",VLOOKUP(O817,'CLASSIFICAÇÃO - ÁREA DE ATUAÇÃO'!$A:$C,3,0), "")</f>
        <v>REDE DE URGÊNCIA</v>
      </c>
      <c r="O817" t="str">
        <f>'Lotações convertidas'!B819</f>
        <v>SERVIÇO DE ATENDIMENTO MÓVEL DE URGÊNCIA E TRANSPORTE EM SAÚDE</v>
      </c>
    </row>
    <row r="818" spans="1:15" x14ac:dyDescent="0.25">
      <c r="A818">
        <v>1295355</v>
      </c>
      <c r="B818" t="s">
        <v>3349</v>
      </c>
      <c r="C818" t="s">
        <v>3350</v>
      </c>
      <c r="D818" t="s">
        <v>368</v>
      </c>
      <c r="E818" t="s">
        <v>369</v>
      </c>
      <c r="F818" t="s">
        <v>1194</v>
      </c>
      <c r="G818" s="177">
        <v>44320</v>
      </c>
      <c r="H818" t="s">
        <v>384</v>
      </c>
      <c r="I818" t="s">
        <v>18168</v>
      </c>
      <c r="J818" t="s">
        <v>3351</v>
      </c>
      <c r="K818" t="s">
        <v>353</v>
      </c>
      <c r="L818" t="s">
        <v>406</v>
      </c>
      <c r="M818" s="29" t="str">
        <f>IF(O818 &lt;&gt; "", VLOOKUP(O818,'CLASSIFICAÇÃO - ÁREA DE ATUAÇÃO'!$A:$C,2,0),"")</f>
        <v>C</v>
      </c>
      <c r="N818" s="29" t="str">
        <f>IF(O818 &lt;&gt; "",VLOOKUP(O818,'CLASSIFICAÇÃO - ÁREA DE ATUAÇÃO'!$A:$C,3,0), "")</f>
        <v>ATENÇÃO PRIMÁRIA</v>
      </c>
      <c r="O818" t="str">
        <f>'Lotações convertidas'!B820</f>
        <v>CENTRO DE SAÚDE MILIONÁRIOS</v>
      </c>
    </row>
    <row r="819" spans="1:15" x14ac:dyDescent="0.25">
      <c r="A819">
        <v>1295371</v>
      </c>
      <c r="B819" t="s">
        <v>3352</v>
      </c>
      <c r="C819" t="s">
        <v>3353</v>
      </c>
      <c r="D819" t="s">
        <v>368</v>
      </c>
      <c r="E819" t="s">
        <v>369</v>
      </c>
      <c r="F819" t="s">
        <v>18611</v>
      </c>
      <c r="G819" s="177">
        <v>44319</v>
      </c>
      <c r="H819" t="s">
        <v>441</v>
      </c>
      <c r="I819" t="s">
        <v>18168</v>
      </c>
      <c r="J819" t="s">
        <v>3354</v>
      </c>
      <c r="K819" t="s">
        <v>353</v>
      </c>
      <c r="L819" t="s">
        <v>397</v>
      </c>
      <c r="M819" s="29" t="str">
        <f>IF(O819 &lt;&gt; "", VLOOKUP(O819,'CLASSIFICAÇÃO - ÁREA DE ATUAÇÃO'!$A:$C,2,0),"")</f>
        <v>C</v>
      </c>
      <c r="N819" s="29" t="str">
        <f>IF(O819 &lt;&gt; "",VLOOKUP(O819,'CLASSIFICAÇÃO - ÁREA DE ATUAÇÃO'!$A:$C,3,0), "")</f>
        <v>REDE DE URGÊNCIA</v>
      </c>
      <c r="O819" t="str">
        <f>'Lotações convertidas'!B821</f>
        <v>UNIDADE DE PRONTO ATENDIMENTO OESTE</v>
      </c>
    </row>
    <row r="820" spans="1:15" x14ac:dyDescent="0.25">
      <c r="A820" t="s">
        <v>3355</v>
      </c>
      <c r="B820" t="s">
        <v>3356</v>
      </c>
      <c r="C820" t="s">
        <v>3357</v>
      </c>
      <c r="D820" t="s">
        <v>368</v>
      </c>
      <c r="E820" t="s">
        <v>369</v>
      </c>
      <c r="F820" t="s">
        <v>1791</v>
      </c>
      <c r="G820" s="177">
        <v>44320</v>
      </c>
      <c r="H820" t="s">
        <v>417</v>
      </c>
      <c r="I820" t="s">
        <v>18168</v>
      </c>
      <c r="J820" t="s">
        <v>3358</v>
      </c>
      <c r="K820" t="s">
        <v>353</v>
      </c>
      <c r="L820" t="s">
        <v>374</v>
      </c>
      <c r="M820" s="29" t="str">
        <f>IF(O820 &lt;&gt; "", VLOOKUP(O820,'CLASSIFICAÇÃO - ÁREA DE ATUAÇÃO'!$A:$C,2,0),"")</f>
        <v>C</v>
      </c>
      <c r="N820" s="29" t="str">
        <f>IF(O820 &lt;&gt; "",VLOOKUP(O820,'CLASSIFICAÇÃO - ÁREA DE ATUAÇÃO'!$A:$C,3,0), "")</f>
        <v>ATENÇÃO PRIMÁRIA</v>
      </c>
      <c r="O820" t="str">
        <f>'Lotações convertidas'!B822</f>
        <v>CENTRO DE SAÚDE SÃO PAULO</v>
      </c>
    </row>
    <row r="821" spans="1:15" x14ac:dyDescent="0.25">
      <c r="A821">
        <v>1295444</v>
      </c>
      <c r="B821" t="s">
        <v>3359</v>
      </c>
      <c r="C821" t="s">
        <v>3360</v>
      </c>
      <c r="D821" t="s">
        <v>362</v>
      </c>
      <c r="E821" t="s">
        <v>362</v>
      </c>
      <c r="F821" t="s">
        <v>3361</v>
      </c>
      <c r="G821" s="177">
        <v>44320</v>
      </c>
      <c r="H821" t="s">
        <v>364</v>
      </c>
      <c r="I821" t="s">
        <v>18168</v>
      </c>
      <c r="J821" t="s">
        <v>3362</v>
      </c>
      <c r="K821" t="s">
        <v>353</v>
      </c>
      <c r="L821" t="s">
        <v>382</v>
      </c>
      <c r="M821" s="29" t="str">
        <f>IF(O821 &lt;&gt; "", VLOOKUP(O821,'CLASSIFICAÇÃO - ÁREA DE ATUAÇÃO'!$A:$C,2,0),"")</f>
        <v>A</v>
      </c>
      <c r="N821" s="29" t="str">
        <f>IF(O821 &lt;&gt; "",VLOOKUP(O821,'CLASSIFICAÇÃO - ÁREA DE ATUAÇÃO'!$A:$C,3,0), "")</f>
        <v>ATENÇÃO PRIMÁRIA</v>
      </c>
      <c r="O821" t="str">
        <f>'Lotações convertidas'!B823</f>
        <v>CENTRO DE SAÚDE BOA VISTA</v>
      </c>
    </row>
    <row r="822" spans="1:15" x14ac:dyDescent="0.25">
      <c r="A822">
        <v>1295452</v>
      </c>
      <c r="B822" t="s">
        <v>3363</v>
      </c>
      <c r="C822" t="s">
        <v>3364</v>
      </c>
      <c r="D822" t="s">
        <v>429</v>
      </c>
      <c r="E822" t="s">
        <v>451</v>
      </c>
      <c r="F822" t="s">
        <v>18621</v>
      </c>
      <c r="G822" s="177">
        <v>44320</v>
      </c>
      <c r="H822" t="s">
        <v>441</v>
      </c>
      <c r="I822" t="s">
        <v>18168</v>
      </c>
      <c r="J822" t="s">
        <v>3365</v>
      </c>
      <c r="K822" t="s">
        <v>353</v>
      </c>
      <c r="L822" t="s">
        <v>397</v>
      </c>
      <c r="M822" s="29" t="str">
        <f>IF(O822 &lt;&gt; "", VLOOKUP(O822,'CLASSIFICAÇÃO - ÁREA DE ATUAÇÃO'!$A:$C,2,0),"")</f>
        <v>A</v>
      </c>
      <c r="N822" s="29" t="str">
        <f>IF(O822 &lt;&gt; "",VLOOKUP(O822,'CLASSIFICAÇÃO - ÁREA DE ATUAÇÃO'!$A:$C,3,0), "")</f>
        <v>REDE DE URGÊNCIA</v>
      </c>
      <c r="O822" t="str">
        <f>'Lotações convertidas'!B824</f>
        <v>CENTRO DE REFERENCIA EM SAUDE MENTAL OESTE</v>
      </c>
    </row>
    <row r="823" spans="1:15" x14ac:dyDescent="0.25">
      <c r="A823">
        <v>1295495</v>
      </c>
      <c r="B823" t="s">
        <v>3366</v>
      </c>
      <c r="C823" t="s">
        <v>3367</v>
      </c>
      <c r="D823" t="s">
        <v>362</v>
      </c>
      <c r="E823" t="s">
        <v>362</v>
      </c>
      <c r="F823" t="s">
        <v>18616</v>
      </c>
      <c r="G823" s="177">
        <v>44320</v>
      </c>
      <c r="H823" t="s">
        <v>466</v>
      </c>
      <c r="I823" t="s">
        <v>18168</v>
      </c>
      <c r="J823" t="s">
        <v>3368</v>
      </c>
      <c r="K823" t="s">
        <v>353</v>
      </c>
      <c r="L823" t="s">
        <v>361</v>
      </c>
      <c r="M823" s="29" t="str">
        <f>IF(O823 &lt;&gt; "", VLOOKUP(O823,'CLASSIFICAÇÃO - ÁREA DE ATUAÇÃO'!$A:$C,2,0),"")</f>
        <v>C</v>
      </c>
      <c r="N823" s="29" t="str">
        <f>IF(O823 &lt;&gt; "",VLOOKUP(O823,'CLASSIFICAÇÃO - ÁREA DE ATUAÇÃO'!$A:$C,3,0), "")</f>
        <v>REDE DE URGÊNCIA</v>
      </c>
      <c r="O823" t="str">
        <f>'Lotações convertidas'!B825</f>
        <v>UNIDADE DE PRONTO ATENDIMENTO PAMPULHA</v>
      </c>
    </row>
    <row r="824" spans="1:15" x14ac:dyDescent="0.25">
      <c r="A824">
        <v>1295614</v>
      </c>
      <c r="B824" t="s">
        <v>3369</v>
      </c>
      <c r="C824" t="s">
        <v>3370</v>
      </c>
      <c r="D824" t="s">
        <v>368</v>
      </c>
      <c r="E824" t="s">
        <v>369</v>
      </c>
      <c r="F824" t="s">
        <v>825</v>
      </c>
      <c r="G824" s="177">
        <v>44321</v>
      </c>
      <c r="H824" t="s">
        <v>417</v>
      </c>
      <c r="I824" t="s">
        <v>18168</v>
      </c>
      <c r="J824" t="s">
        <v>3371</v>
      </c>
      <c r="K824" t="s">
        <v>353</v>
      </c>
      <c r="L824" t="s">
        <v>365</v>
      </c>
      <c r="M824" s="29" t="str">
        <f>IF(O824 &lt;&gt; "", VLOOKUP(O824,'CLASSIFICAÇÃO - ÁREA DE ATUAÇÃO'!$A:$C,2,0),"")</f>
        <v>D</v>
      </c>
      <c r="N824" s="29" t="str">
        <f>IF(O824 &lt;&gt; "",VLOOKUP(O824,'CLASSIFICAÇÃO - ÁREA DE ATUAÇÃO'!$A:$C,3,0), "")</f>
        <v>ATENÇÃO PRIMÁRIA</v>
      </c>
      <c r="O824" t="str">
        <f>'Lotações convertidas'!B826</f>
        <v>CENTRO DE SAÚDE TUPI</v>
      </c>
    </row>
    <row r="825" spans="1:15" x14ac:dyDescent="0.25">
      <c r="A825">
        <v>1295703</v>
      </c>
      <c r="B825" t="s">
        <v>3372</v>
      </c>
      <c r="C825" t="s">
        <v>3373</v>
      </c>
      <c r="D825" t="s">
        <v>368</v>
      </c>
      <c r="E825" t="s">
        <v>369</v>
      </c>
      <c r="F825" t="s">
        <v>3374</v>
      </c>
      <c r="G825" s="177">
        <v>44320</v>
      </c>
      <c r="H825" t="s">
        <v>417</v>
      </c>
      <c r="I825" t="s">
        <v>18168</v>
      </c>
      <c r="J825" t="s">
        <v>3375</v>
      </c>
      <c r="K825" t="s">
        <v>353</v>
      </c>
      <c r="L825" t="s">
        <v>382</v>
      </c>
      <c r="M825" s="29" t="str">
        <f>IF(O825 &lt;&gt; "", VLOOKUP(O825,'CLASSIFICAÇÃO - ÁREA DE ATUAÇÃO'!$A:$C,2,0),"")</f>
        <v>A</v>
      </c>
      <c r="N825" s="29" t="str">
        <f>IF(O825 &lt;&gt; "",VLOOKUP(O825,'CLASSIFICAÇÃO - ÁREA DE ATUAÇÃO'!$A:$C,3,0), "")</f>
        <v>ATENÇÃO PRIMÁRIA</v>
      </c>
      <c r="O825" t="str">
        <f>'Lotações convertidas'!B827</f>
        <v>CENTRO DE SAÚDE SANTA INÊS</v>
      </c>
    </row>
    <row r="826" spans="1:15" x14ac:dyDescent="0.25">
      <c r="A826">
        <v>1295711</v>
      </c>
      <c r="B826" t="s">
        <v>3376</v>
      </c>
      <c r="C826" t="s">
        <v>3377</v>
      </c>
      <c r="D826" t="s">
        <v>368</v>
      </c>
      <c r="E826" t="s">
        <v>369</v>
      </c>
      <c r="F826" t="s">
        <v>18620</v>
      </c>
      <c r="G826" s="177">
        <v>44320</v>
      </c>
      <c r="H826" t="s">
        <v>2524</v>
      </c>
      <c r="I826" t="s">
        <v>18168</v>
      </c>
      <c r="J826" t="s">
        <v>3378</v>
      </c>
      <c r="K826" t="s">
        <v>353</v>
      </c>
      <c r="L826" t="s">
        <v>372</v>
      </c>
      <c r="M826" s="29" t="str">
        <f>IF(O826 &lt;&gt; "", VLOOKUP(O826,'CLASSIFICAÇÃO - ÁREA DE ATUAÇÃO'!$A:$C,2,0),"")</f>
        <v>D</v>
      </c>
      <c r="N826" s="29" t="str">
        <f>IF(O826 &lt;&gt; "",VLOOKUP(O826,'CLASSIFICAÇÃO - ÁREA DE ATUAÇÃO'!$A:$C,3,0), "")</f>
        <v>REDE DE URGÊNCIA</v>
      </c>
      <c r="O826" t="str">
        <f>'Lotações convertidas'!B828</f>
        <v>UNIDADE DE PRONTO ATENDIMENTO VENDA NOVA</v>
      </c>
    </row>
    <row r="827" spans="1:15" x14ac:dyDescent="0.25">
      <c r="A827">
        <v>1295738</v>
      </c>
      <c r="B827" t="s">
        <v>3379</v>
      </c>
      <c r="C827" t="s">
        <v>3380</v>
      </c>
      <c r="D827" t="s">
        <v>368</v>
      </c>
      <c r="E827" t="s">
        <v>369</v>
      </c>
      <c r="F827" t="s">
        <v>424</v>
      </c>
      <c r="G827" s="177">
        <v>44321</v>
      </c>
      <c r="H827" t="s">
        <v>441</v>
      </c>
      <c r="I827" t="s">
        <v>18168</v>
      </c>
      <c r="J827" t="s">
        <v>3381</v>
      </c>
      <c r="K827" t="s">
        <v>353</v>
      </c>
      <c r="L827" t="s">
        <v>427</v>
      </c>
      <c r="M827" s="29" t="str">
        <f>IF(O827 &lt;&gt; "", VLOOKUP(O827,'CLASSIFICAÇÃO - ÁREA DE ATUAÇÃO'!$A:$C,2,0),"")</f>
        <v>D</v>
      </c>
      <c r="N827" s="29" t="str">
        <f>IF(O827 &lt;&gt; "",VLOOKUP(O827,'CLASSIFICAÇÃO - ÁREA DE ATUAÇÃO'!$A:$C,3,0), "")</f>
        <v>REDE DE URGÊNCIA</v>
      </c>
      <c r="O827" t="str">
        <f>'Lotações convertidas'!B829</f>
        <v>SERVIÇO DE ATENDIMENTO MÓVEL DE URGÊNCIA E TRANSPORTE EM SAÚDE</v>
      </c>
    </row>
    <row r="828" spans="1:15" x14ac:dyDescent="0.25">
      <c r="A828">
        <v>1295754</v>
      </c>
      <c r="B828" t="s">
        <v>3382</v>
      </c>
      <c r="C828" t="s">
        <v>3383</v>
      </c>
      <c r="D828" t="s">
        <v>429</v>
      </c>
      <c r="E828" t="s">
        <v>430</v>
      </c>
      <c r="F828" t="s">
        <v>967</v>
      </c>
      <c r="G828" s="177">
        <v>44322</v>
      </c>
      <c r="H828" t="s">
        <v>364</v>
      </c>
      <c r="I828" t="s">
        <v>18175</v>
      </c>
      <c r="J828" t="s">
        <v>3384</v>
      </c>
      <c r="K828" t="s">
        <v>353</v>
      </c>
      <c r="L828" t="s">
        <v>382</v>
      </c>
      <c r="M828" s="29" t="str">
        <f>IF(O828 &lt;&gt; "", VLOOKUP(O828,'CLASSIFICAÇÃO - ÁREA DE ATUAÇÃO'!$A:$C,2,0),"")</f>
        <v>B</v>
      </c>
      <c r="N828" s="29" t="str">
        <f>IF(O828 &lt;&gt; "",VLOOKUP(O828,'CLASSIFICAÇÃO - ÁREA DE ATUAÇÃO'!$A:$C,3,0), "")</f>
        <v>ATENÇÃO PRIMÁRIA</v>
      </c>
      <c r="O828" t="str">
        <f>'Lotações convertidas'!B830</f>
        <v>CENTRO DE SAÚDE HORTO</v>
      </c>
    </row>
    <row r="829" spans="1:15" x14ac:dyDescent="0.25">
      <c r="A829">
        <v>1295770</v>
      </c>
      <c r="B829" t="s">
        <v>3385</v>
      </c>
      <c r="C829" t="s">
        <v>3386</v>
      </c>
      <c r="D829" t="s">
        <v>429</v>
      </c>
      <c r="E829" t="s">
        <v>451</v>
      </c>
      <c r="F829" t="s">
        <v>561</v>
      </c>
      <c r="G829" s="177">
        <v>44321</v>
      </c>
      <c r="H829" t="s">
        <v>441</v>
      </c>
      <c r="I829" t="s">
        <v>18168</v>
      </c>
      <c r="J829" t="s">
        <v>3387</v>
      </c>
      <c r="K829" t="s">
        <v>353</v>
      </c>
      <c r="L829" t="s">
        <v>374</v>
      </c>
      <c r="M829" s="29" t="str">
        <f>IF(O829 &lt;&gt; "", VLOOKUP(O829,'CLASSIFICAÇÃO - ÁREA DE ATUAÇÃO'!$A:$C,2,0),"")</f>
        <v>C</v>
      </c>
      <c r="N829" s="29" t="str">
        <f>IF(O829 &lt;&gt; "",VLOOKUP(O829,'CLASSIFICAÇÃO - ÁREA DE ATUAÇÃO'!$A:$C,3,0), "")</f>
        <v>REDE DE URGÊNCIA</v>
      </c>
      <c r="O829" t="str">
        <f>'Lotações convertidas'!B831</f>
        <v>CENTRO DE REFERENCIA EM SAUDE MENTAL ALCOOL E DROGAS NORDESTE</v>
      </c>
    </row>
    <row r="830" spans="1:15" x14ac:dyDescent="0.25">
      <c r="A830">
        <v>1295789</v>
      </c>
      <c r="B830" t="s">
        <v>3388</v>
      </c>
      <c r="C830" t="s">
        <v>3389</v>
      </c>
      <c r="D830" t="s">
        <v>368</v>
      </c>
      <c r="E830" t="s">
        <v>369</v>
      </c>
      <c r="F830" t="s">
        <v>424</v>
      </c>
      <c r="G830" s="177">
        <v>44321</v>
      </c>
      <c r="H830" t="s">
        <v>441</v>
      </c>
      <c r="I830" t="s">
        <v>18168</v>
      </c>
      <c r="J830" t="s">
        <v>3390</v>
      </c>
      <c r="K830" t="s">
        <v>353</v>
      </c>
      <c r="L830" t="s">
        <v>427</v>
      </c>
      <c r="M830" s="29" t="str">
        <f>IF(O830 &lt;&gt; "", VLOOKUP(O830,'CLASSIFICAÇÃO - ÁREA DE ATUAÇÃO'!$A:$C,2,0),"")</f>
        <v>D</v>
      </c>
      <c r="N830" s="29" t="str">
        <f>IF(O830 &lt;&gt; "",VLOOKUP(O830,'CLASSIFICAÇÃO - ÁREA DE ATUAÇÃO'!$A:$C,3,0), "")</f>
        <v>REDE DE URGÊNCIA</v>
      </c>
      <c r="O830" t="str">
        <f>'Lotações convertidas'!B832</f>
        <v>SERVIÇO DE ATENDIMENTO MÓVEL DE URGÊNCIA E TRANSPORTE EM SAÚDE</v>
      </c>
    </row>
    <row r="831" spans="1:15" x14ac:dyDescent="0.25">
      <c r="A831">
        <v>1295851</v>
      </c>
      <c r="B831" t="s">
        <v>3391</v>
      </c>
      <c r="C831" t="s">
        <v>3392</v>
      </c>
      <c r="D831" t="s">
        <v>362</v>
      </c>
      <c r="F831" t="s">
        <v>733</v>
      </c>
      <c r="G831" s="177">
        <v>44321</v>
      </c>
      <c r="H831" t="s">
        <v>395</v>
      </c>
      <c r="I831" t="s">
        <v>18168</v>
      </c>
      <c r="J831" t="s">
        <v>3393</v>
      </c>
      <c r="K831" t="s">
        <v>353</v>
      </c>
      <c r="L831" t="s">
        <v>374</v>
      </c>
      <c r="M831" s="29" t="str">
        <f>IF(O831 &lt;&gt; "", VLOOKUP(O831,'CLASSIFICAÇÃO - ÁREA DE ATUAÇÃO'!$A:$C,2,0),"")</f>
        <v>A</v>
      </c>
      <c r="N831" s="29" t="str">
        <f>IF(O831 &lt;&gt; "",VLOOKUP(O831,'CLASSIFICAÇÃO - ÁREA DE ATUAÇÃO'!$A:$C,3,0), "")</f>
        <v>ATENÇÃO PRIMÁRIA</v>
      </c>
      <c r="O831" t="str">
        <f>'Lotações convertidas'!B833</f>
        <v>CENTRO DE SAÚDE CACHOEIRINHA</v>
      </c>
    </row>
    <row r="832" spans="1:15" x14ac:dyDescent="0.25">
      <c r="A832" t="s">
        <v>3394</v>
      </c>
      <c r="B832" t="s">
        <v>3395</v>
      </c>
      <c r="C832" t="s">
        <v>3396</v>
      </c>
      <c r="D832" t="s">
        <v>362</v>
      </c>
      <c r="F832" t="s">
        <v>567</v>
      </c>
      <c r="G832" s="177">
        <v>44321</v>
      </c>
      <c r="H832" t="s">
        <v>434</v>
      </c>
      <c r="I832" t="s">
        <v>18168</v>
      </c>
      <c r="J832" t="s">
        <v>3397</v>
      </c>
      <c r="K832" t="s">
        <v>353</v>
      </c>
      <c r="L832" t="s">
        <v>406</v>
      </c>
      <c r="M832" s="29" t="str">
        <f>IF(O832 &lt;&gt; "", VLOOKUP(O832,'CLASSIFICAÇÃO - ÁREA DE ATUAÇÃO'!$A:$C,2,0),"")</f>
        <v>C</v>
      </c>
      <c r="N832" s="29" t="str">
        <f>IF(O832 &lt;&gt; "",VLOOKUP(O832,'CLASSIFICAÇÃO - ÁREA DE ATUAÇÃO'!$A:$C,3,0), "")</f>
        <v>REDE DE URGÊNCIA</v>
      </c>
      <c r="O832" t="str">
        <f>'Lotações convertidas'!B834</f>
        <v>CENTRO DE REFERENCIA EM SAUDE MENTAL ALCOOL E DROGAS BARREIRO</v>
      </c>
    </row>
    <row r="833" spans="1:15" x14ac:dyDescent="0.25">
      <c r="A833">
        <v>1295886</v>
      </c>
      <c r="B833" t="s">
        <v>3398</v>
      </c>
      <c r="C833" t="s">
        <v>3399</v>
      </c>
      <c r="D833" t="s">
        <v>349</v>
      </c>
      <c r="E833" t="s">
        <v>528</v>
      </c>
      <c r="F833" t="s">
        <v>792</v>
      </c>
      <c r="G833" s="177">
        <v>44321</v>
      </c>
      <c r="H833" t="s">
        <v>352</v>
      </c>
      <c r="I833" t="s">
        <v>18176</v>
      </c>
      <c r="J833" t="s">
        <v>3400</v>
      </c>
      <c r="K833" t="s">
        <v>353</v>
      </c>
      <c r="L833" t="s">
        <v>411</v>
      </c>
      <c r="M833" s="29" t="str">
        <f>IF(O833 &lt;&gt; "", VLOOKUP(O833,'CLASSIFICAÇÃO - ÁREA DE ATUAÇÃO'!$A:$C,2,0),"")</f>
        <v>A</v>
      </c>
      <c r="N833" s="29" t="str">
        <f>IF(O833 &lt;&gt; "",VLOOKUP(O833,'CLASSIFICAÇÃO - ÁREA DE ATUAÇÃO'!$A:$C,3,0), "")</f>
        <v>REDE COMPLEMENTAR</v>
      </c>
      <c r="O833" t="str">
        <f>'Lotações convertidas'!B835</f>
        <v>LABORATORIO REGIONAL CENTRO-SUL/PAMPULHA</v>
      </c>
    </row>
    <row r="834" spans="1:15" x14ac:dyDescent="0.25">
      <c r="A834">
        <v>1295959</v>
      </c>
      <c r="B834" t="s">
        <v>3401</v>
      </c>
      <c r="C834" t="s">
        <v>3402</v>
      </c>
      <c r="D834" t="s">
        <v>368</v>
      </c>
      <c r="E834" t="s">
        <v>524</v>
      </c>
      <c r="F834" t="s">
        <v>259</v>
      </c>
      <c r="G834" s="177">
        <v>44321</v>
      </c>
      <c r="H834" t="s">
        <v>417</v>
      </c>
      <c r="I834" t="s">
        <v>18179</v>
      </c>
      <c r="J834" t="s">
        <v>3403</v>
      </c>
      <c r="K834" t="s">
        <v>353</v>
      </c>
      <c r="L834" t="s">
        <v>372</v>
      </c>
      <c r="M834" s="29" t="str">
        <f>IF(O834 &lt;&gt; "", VLOOKUP(O834,'CLASSIFICAÇÃO - ÁREA DE ATUAÇÃO'!$A:$C,2,0),"")</f>
        <v>C</v>
      </c>
      <c r="N834" s="29" t="str">
        <f>IF(O834 &lt;&gt; "",VLOOKUP(O834,'CLASSIFICAÇÃO - ÁREA DE ATUAÇÃO'!$A:$C,3,0), "")</f>
        <v>REDE COMPLEMENTAR</v>
      </c>
      <c r="O834" t="str">
        <f>'Lotações convertidas'!B836</f>
        <v>LABORATORIO REGIONAL NORTE/VENDA NOVA</v>
      </c>
    </row>
    <row r="835" spans="1:15" x14ac:dyDescent="0.25">
      <c r="A835">
        <v>1295967</v>
      </c>
      <c r="B835" t="s">
        <v>3404</v>
      </c>
      <c r="C835" t="s">
        <v>3405</v>
      </c>
      <c r="D835" t="s">
        <v>429</v>
      </c>
      <c r="E835" t="s">
        <v>430</v>
      </c>
      <c r="F835" t="s">
        <v>767</v>
      </c>
      <c r="G835" s="177">
        <v>44322</v>
      </c>
      <c r="H835" t="s">
        <v>417</v>
      </c>
      <c r="I835" t="s">
        <v>18175</v>
      </c>
      <c r="J835" t="s">
        <v>3406</v>
      </c>
      <c r="K835" t="s">
        <v>353</v>
      </c>
      <c r="L835" t="s">
        <v>411</v>
      </c>
      <c r="M835" s="29" t="str">
        <f>IF(O835 &lt;&gt; "", VLOOKUP(O835,'CLASSIFICAÇÃO - ÁREA DE ATUAÇÃO'!$A:$C,2,0),"")</f>
        <v>A</v>
      </c>
      <c r="N835" s="29" t="str">
        <f>IF(O835 &lt;&gt; "",VLOOKUP(O835,'CLASSIFICAÇÃO - ÁREA DE ATUAÇÃO'!$A:$C,3,0), "")</f>
        <v>REDE COMPLEMENTAR</v>
      </c>
      <c r="O835" t="str">
        <f>'Lotações convertidas'!B837</f>
        <v>CENTRO DE ESPECIALIDADES ODONTOLOGICAS CENTRO-SUL</v>
      </c>
    </row>
    <row r="836" spans="1:15" x14ac:dyDescent="0.25">
      <c r="A836">
        <v>1295983</v>
      </c>
      <c r="B836" t="s">
        <v>3407</v>
      </c>
      <c r="C836" t="s">
        <v>3408</v>
      </c>
      <c r="D836" t="s">
        <v>379</v>
      </c>
      <c r="F836" t="s">
        <v>18611</v>
      </c>
      <c r="G836" s="177">
        <v>44321</v>
      </c>
      <c r="H836" t="s">
        <v>457</v>
      </c>
      <c r="I836" t="s">
        <v>18171</v>
      </c>
      <c r="J836" t="s">
        <v>3409</v>
      </c>
      <c r="K836" t="s">
        <v>353</v>
      </c>
      <c r="L836" t="s">
        <v>397</v>
      </c>
      <c r="M836" s="29" t="str">
        <f>IF(O836 &lt;&gt; "", VLOOKUP(O836,'CLASSIFICAÇÃO - ÁREA DE ATUAÇÃO'!$A:$C,2,0),"")</f>
        <v>C</v>
      </c>
      <c r="N836" s="29" t="str">
        <f>IF(O836 &lt;&gt; "",VLOOKUP(O836,'CLASSIFICAÇÃO - ÁREA DE ATUAÇÃO'!$A:$C,3,0), "")</f>
        <v>REDE DE URGÊNCIA</v>
      </c>
      <c r="O836" t="str">
        <f>'Lotações convertidas'!B838</f>
        <v>UNIDADE DE PRONTO ATENDIMENTO OESTE</v>
      </c>
    </row>
    <row r="837" spans="1:15" x14ac:dyDescent="0.25">
      <c r="A837">
        <v>1296084</v>
      </c>
      <c r="B837" t="s">
        <v>3410</v>
      </c>
      <c r="C837" t="s">
        <v>3411</v>
      </c>
      <c r="D837" t="s">
        <v>368</v>
      </c>
      <c r="E837" t="s">
        <v>369</v>
      </c>
      <c r="F837" t="s">
        <v>424</v>
      </c>
      <c r="G837" s="177">
        <v>44322</v>
      </c>
      <c r="H837" t="s">
        <v>441</v>
      </c>
      <c r="I837" t="s">
        <v>18168</v>
      </c>
      <c r="J837" t="s">
        <v>3412</v>
      </c>
      <c r="K837" t="s">
        <v>353</v>
      </c>
      <c r="L837" t="s">
        <v>427</v>
      </c>
      <c r="M837" s="29" t="str">
        <f>IF(O837 &lt;&gt; "", VLOOKUP(O837,'CLASSIFICAÇÃO - ÁREA DE ATUAÇÃO'!$A:$C,2,0),"")</f>
        <v>D</v>
      </c>
      <c r="N837" s="29" t="str">
        <f>IF(O837 &lt;&gt; "",VLOOKUP(O837,'CLASSIFICAÇÃO - ÁREA DE ATUAÇÃO'!$A:$C,3,0), "")</f>
        <v>REDE DE URGÊNCIA</v>
      </c>
      <c r="O837" t="str">
        <f>'Lotações convertidas'!B839</f>
        <v>SERVIÇO DE ATENDIMENTO MÓVEL DE URGÊNCIA E TRANSPORTE EM SAÚDE</v>
      </c>
    </row>
    <row r="838" spans="1:15" x14ac:dyDescent="0.25">
      <c r="A838">
        <v>1296092</v>
      </c>
      <c r="B838" t="s">
        <v>3413</v>
      </c>
      <c r="C838" t="s">
        <v>3414</v>
      </c>
      <c r="D838" t="s">
        <v>368</v>
      </c>
      <c r="E838" t="s">
        <v>369</v>
      </c>
      <c r="F838" t="s">
        <v>967</v>
      </c>
      <c r="G838" s="177">
        <v>44322</v>
      </c>
      <c r="H838" t="s">
        <v>364</v>
      </c>
      <c r="I838" t="s">
        <v>18168</v>
      </c>
      <c r="J838" t="s">
        <v>3415</v>
      </c>
      <c r="K838" t="s">
        <v>353</v>
      </c>
      <c r="L838" t="s">
        <v>382</v>
      </c>
      <c r="M838" s="29" t="str">
        <f>IF(O838 &lt;&gt; "", VLOOKUP(O838,'CLASSIFICAÇÃO - ÁREA DE ATUAÇÃO'!$A:$C,2,0),"")</f>
        <v>B</v>
      </c>
      <c r="N838" s="29" t="str">
        <f>IF(O838 &lt;&gt; "",VLOOKUP(O838,'CLASSIFICAÇÃO - ÁREA DE ATUAÇÃO'!$A:$C,3,0), "")</f>
        <v>ATENÇÃO PRIMÁRIA</v>
      </c>
      <c r="O838" t="str">
        <f>'Lotações convertidas'!B840</f>
        <v>CENTRO DE SAÚDE HORTO</v>
      </c>
    </row>
    <row r="839" spans="1:15" x14ac:dyDescent="0.25">
      <c r="A839">
        <v>1296106</v>
      </c>
      <c r="B839" t="s">
        <v>3416</v>
      </c>
      <c r="C839" t="s">
        <v>3417</v>
      </c>
      <c r="D839" t="s">
        <v>362</v>
      </c>
      <c r="E839" t="s">
        <v>362</v>
      </c>
      <c r="F839" t="s">
        <v>1042</v>
      </c>
      <c r="G839" s="177">
        <v>44322</v>
      </c>
      <c r="H839" t="s">
        <v>364</v>
      </c>
      <c r="I839" t="s">
        <v>18168</v>
      </c>
      <c r="J839" t="s">
        <v>3418</v>
      </c>
      <c r="K839" t="s">
        <v>353</v>
      </c>
      <c r="L839" t="s">
        <v>406</v>
      </c>
      <c r="M839" s="29" t="str">
        <f>IF(O839 &lt;&gt; "", VLOOKUP(O839,'CLASSIFICAÇÃO - ÁREA DE ATUAÇÃO'!$A:$C,2,0),"")</f>
        <v>B</v>
      </c>
      <c r="N839" s="29" t="str">
        <f>IF(O839 &lt;&gt; "",VLOOKUP(O839,'CLASSIFICAÇÃO - ÁREA DE ATUAÇÃO'!$A:$C,3,0), "")</f>
        <v>ATENÇÃO PRIMÁRIA</v>
      </c>
      <c r="O839" t="str">
        <f>'Lotações convertidas'!B841</f>
        <v>CENTRO DE SAÚDE DR. JOSÉ DOMINGOS</v>
      </c>
    </row>
    <row r="840" spans="1:15" x14ac:dyDescent="0.25">
      <c r="A840">
        <v>1296114</v>
      </c>
      <c r="B840" t="s">
        <v>3419</v>
      </c>
      <c r="C840" t="s">
        <v>3420</v>
      </c>
      <c r="D840" t="s">
        <v>349</v>
      </c>
      <c r="E840" t="s">
        <v>350</v>
      </c>
      <c r="F840" t="s">
        <v>1356</v>
      </c>
      <c r="G840" s="177">
        <v>44322</v>
      </c>
      <c r="H840" t="s">
        <v>746</v>
      </c>
      <c r="I840" t="s">
        <v>18169</v>
      </c>
      <c r="J840" t="s">
        <v>3421</v>
      </c>
      <c r="K840" t="s">
        <v>353</v>
      </c>
      <c r="L840" t="s">
        <v>411</v>
      </c>
      <c r="M840" s="29" t="str">
        <f>IF(O840 &lt;&gt; "", VLOOKUP(O840,'CLASSIFICAÇÃO - ÁREA DE ATUAÇÃO'!$A:$C,2,0),"")</f>
        <v>C</v>
      </c>
      <c r="N840" s="29" t="str">
        <f>IF(O840 &lt;&gt; "",VLOOKUP(O840,'CLASSIFICAÇÃO - ÁREA DE ATUAÇÃO'!$A:$C,3,0), "")</f>
        <v>ATENÇÃO PRIMÁRIA</v>
      </c>
      <c r="O840" t="str">
        <f>'Lotações convertidas'!B842</f>
        <v>CENTRO DE SAÚDE PADRE TARCÍSIO</v>
      </c>
    </row>
    <row r="841" spans="1:15" x14ac:dyDescent="0.25">
      <c r="A841" t="s">
        <v>3422</v>
      </c>
      <c r="B841" t="s">
        <v>3423</v>
      </c>
      <c r="C841" t="s">
        <v>3424</v>
      </c>
      <c r="D841" t="s">
        <v>362</v>
      </c>
      <c r="E841" t="s">
        <v>362</v>
      </c>
      <c r="F841" t="s">
        <v>2872</v>
      </c>
      <c r="G841" s="177">
        <v>44322</v>
      </c>
      <c r="H841" t="s">
        <v>434</v>
      </c>
      <c r="I841" t="s">
        <v>18168</v>
      </c>
      <c r="J841" t="s">
        <v>3425</v>
      </c>
      <c r="K841" t="s">
        <v>353</v>
      </c>
      <c r="L841" t="s">
        <v>397</v>
      </c>
      <c r="M841" s="29" t="str">
        <f>IF(O841 &lt;&gt; "", VLOOKUP(O841,'CLASSIFICAÇÃO - ÁREA DE ATUAÇÃO'!$A:$C,2,0),"")</f>
        <v>A</v>
      </c>
      <c r="N841" s="29" t="str">
        <f>IF(O841 &lt;&gt; "",VLOOKUP(O841,'CLASSIFICAÇÃO - ÁREA DE ATUAÇÃO'!$A:$C,3,0), "")</f>
        <v>ATENÇÃO PRIMÁRIA</v>
      </c>
      <c r="O841" t="str">
        <f>'Lotações convertidas'!B843</f>
        <v>CENTRO DE SAÚDE NORALDINO DE LIMA</v>
      </c>
    </row>
    <row r="842" spans="1:15" x14ac:dyDescent="0.25">
      <c r="A842">
        <v>1296203</v>
      </c>
      <c r="B842" t="s">
        <v>3426</v>
      </c>
      <c r="C842" t="s">
        <v>3427</v>
      </c>
      <c r="D842" t="s">
        <v>368</v>
      </c>
      <c r="E842" t="s">
        <v>369</v>
      </c>
      <c r="F842" t="s">
        <v>2110</v>
      </c>
      <c r="G842" s="177">
        <v>44323</v>
      </c>
      <c r="H842" t="s">
        <v>508</v>
      </c>
      <c r="I842" t="s">
        <v>18168</v>
      </c>
      <c r="J842" t="s">
        <v>3428</v>
      </c>
      <c r="K842" t="s">
        <v>353</v>
      </c>
      <c r="L842" t="s">
        <v>397</v>
      </c>
      <c r="M842" s="29" t="str">
        <f>IF(O842 &lt;&gt; "", VLOOKUP(O842,'CLASSIFICAÇÃO - ÁREA DE ATUAÇÃO'!$A:$C,2,0),"")</f>
        <v>B</v>
      </c>
      <c r="N842" s="29" t="str">
        <f>IF(O842 &lt;&gt; "",VLOOKUP(O842,'CLASSIFICAÇÃO - ÁREA DE ATUAÇÃO'!$A:$C,3,0), "")</f>
        <v>ATENÇÃO PRIMÁRIA</v>
      </c>
      <c r="O842" t="str">
        <f>'Lotações convertidas'!B844</f>
        <v>CENTRO DE SAÚDE WALDOMIRO LOBO</v>
      </c>
    </row>
    <row r="843" spans="1:15" x14ac:dyDescent="0.25">
      <c r="A843">
        <v>1296246</v>
      </c>
      <c r="B843" t="s">
        <v>3429</v>
      </c>
      <c r="C843" t="s">
        <v>3430</v>
      </c>
      <c r="D843" t="s">
        <v>362</v>
      </c>
      <c r="E843" t="s">
        <v>362</v>
      </c>
      <c r="F843" t="s">
        <v>18657</v>
      </c>
      <c r="G843" s="177">
        <v>44326</v>
      </c>
      <c r="H843" t="s">
        <v>364</v>
      </c>
      <c r="I843" t="s">
        <v>18168</v>
      </c>
      <c r="J843" t="s">
        <v>3431</v>
      </c>
      <c r="K843" t="s">
        <v>353</v>
      </c>
      <c r="L843" t="s">
        <v>361</v>
      </c>
      <c r="M843" s="29" t="str">
        <f>IF(O843 &lt;&gt; "", VLOOKUP(O843,'CLASSIFICAÇÃO - ÁREA DE ATUAÇÃO'!$A:$C,2,0),"")</f>
        <v>B</v>
      </c>
      <c r="N843" s="29" t="str">
        <f>IF(O843 &lt;&gt; "",VLOOKUP(O843,'CLASSIFICAÇÃO - ÁREA DE ATUAÇÃO'!$A:$C,3,0), "")</f>
        <v>GESTÃO</v>
      </c>
      <c r="O843" t="str">
        <f>'Lotações convertidas'!B845</f>
        <v>GERENCIA DE ASSISTENCIA, EPIDEMIOLOGIA E REGULACAO PAMPULHA</v>
      </c>
    </row>
    <row r="844" spans="1:15" x14ac:dyDescent="0.25">
      <c r="A844">
        <v>1296254</v>
      </c>
      <c r="B844" t="s">
        <v>3432</v>
      </c>
      <c r="C844" t="s">
        <v>3433</v>
      </c>
      <c r="D844" t="s">
        <v>379</v>
      </c>
      <c r="F844" t="s">
        <v>18623</v>
      </c>
      <c r="G844" s="177">
        <v>44327</v>
      </c>
      <c r="H844" t="s">
        <v>466</v>
      </c>
      <c r="I844" t="s">
        <v>18171</v>
      </c>
      <c r="J844" t="s">
        <v>3434</v>
      </c>
      <c r="K844" t="s">
        <v>353</v>
      </c>
      <c r="L844" t="s">
        <v>374</v>
      </c>
      <c r="M844" s="29" t="str">
        <f>IF(O844 &lt;&gt; "", VLOOKUP(O844,'CLASSIFICAÇÃO - ÁREA DE ATUAÇÃO'!$A:$C,2,0),"")</f>
        <v>C</v>
      </c>
      <c r="N844" s="29" t="str">
        <f>IF(O844 &lt;&gt; "",VLOOKUP(O844,'CLASSIFICAÇÃO - ÁREA DE ATUAÇÃO'!$A:$C,3,0), "")</f>
        <v>REDE DE URGÊNCIA</v>
      </c>
      <c r="O844" t="str">
        <f>'Lotações convertidas'!B846</f>
        <v>UNIDADE DE PRONTO ATENDIMENTO NORDESTE</v>
      </c>
    </row>
    <row r="845" spans="1:15" x14ac:dyDescent="0.25">
      <c r="A845">
        <v>1296262</v>
      </c>
      <c r="B845" t="s">
        <v>3435</v>
      </c>
      <c r="C845" t="s">
        <v>3436</v>
      </c>
      <c r="D845" t="s">
        <v>429</v>
      </c>
      <c r="E845" t="s">
        <v>451</v>
      </c>
      <c r="F845" t="s">
        <v>18645</v>
      </c>
      <c r="G845" s="177">
        <v>44323</v>
      </c>
      <c r="H845" t="s">
        <v>384</v>
      </c>
      <c r="I845" t="s">
        <v>18168</v>
      </c>
      <c r="J845" t="s">
        <v>3437</v>
      </c>
      <c r="K845" t="s">
        <v>353</v>
      </c>
      <c r="L845" t="s">
        <v>397</v>
      </c>
      <c r="M845" s="29" t="str">
        <f>IF(O845 &lt;&gt; "", VLOOKUP(O845,'CLASSIFICAÇÃO - ÁREA DE ATUAÇÃO'!$A:$C,2,0),"")</f>
        <v>A</v>
      </c>
      <c r="N845" s="29" t="str">
        <f>IF(O845 &lt;&gt; "",VLOOKUP(O845,'CLASSIFICAÇÃO - ÁREA DE ATUAÇÃO'!$A:$C,3,0), "")</f>
        <v>REDE COMPLEMENTAR</v>
      </c>
      <c r="O845" t="str">
        <f>'Lotações convertidas'!B847</f>
        <v>CENTRAL DE ESTERILIZACAO OESTE</v>
      </c>
    </row>
    <row r="846" spans="1:15" x14ac:dyDescent="0.25">
      <c r="A846">
        <v>1296270</v>
      </c>
      <c r="B846" t="s">
        <v>3438</v>
      </c>
      <c r="C846" t="s">
        <v>3439</v>
      </c>
      <c r="D846" t="s">
        <v>349</v>
      </c>
      <c r="E846" t="s">
        <v>1022</v>
      </c>
      <c r="F846" t="s">
        <v>494</v>
      </c>
      <c r="G846" s="177">
        <v>44323</v>
      </c>
      <c r="H846" t="s">
        <v>395</v>
      </c>
      <c r="I846" t="s">
        <v>18183</v>
      </c>
      <c r="J846" t="s">
        <v>3440</v>
      </c>
      <c r="K846" t="s">
        <v>353</v>
      </c>
      <c r="L846" t="s">
        <v>397</v>
      </c>
      <c r="M846" s="29" t="str">
        <f>IF(O846 &lt;&gt; "", VLOOKUP(O846,'CLASSIFICAÇÃO - ÁREA DE ATUAÇÃO'!$A:$C,2,0),"")</f>
        <v>B</v>
      </c>
      <c r="N846" s="29" t="str">
        <f>IF(O846 &lt;&gt; "",VLOOKUP(O846,'CLASSIFICAÇÃO - ÁREA DE ATUAÇÃO'!$A:$C,3,0), "")</f>
        <v>REDE COMPLEMENTAR</v>
      </c>
      <c r="O846" t="str">
        <f>'Lotações convertidas'!B848</f>
        <v>LABORATORIO REGIONAL OESTE/BARREIRO</v>
      </c>
    </row>
    <row r="847" spans="1:15" x14ac:dyDescent="0.25">
      <c r="A847">
        <v>1296297</v>
      </c>
      <c r="B847" t="s">
        <v>3441</v>
      </c>
      <c r="C847" t="s">
        <v>3442</v>
      </c>
      <c r="D847" t="s">
        <v>368</v>
      </c>
      <c r="E847" t="s">
        <v>369</v>
      </c>
      <c r="F847" t="s">
        <v>70</v>
      </c>
      <c r="G847" s="177">
        <v>44323</v>
      </c>
      <c r="H847" t="s">
        <v>2484</v>
      </c>
      <c r="I847" t="s">
        <v>18168</v>
      </c>
      <c r="J847" t="s">
        <v>3443</v>
      </c>
      <c r="K847" t="s">
        <v>353</v>
      </c>
      <c r="L847" t="s">
        <v>411</v>
      </c>
      <c r="M847" s="29" t="str">
        <f>IF(O847 &lt;&gt; "", VLOOKUP(O847,'CLASSIFICAÇÃO - ÁREA DE ATUAÇÃO'!$A:$C,2,0),"")</f>
        <v>A</v>
      </c>
      <c r="N847" s="29" t="str">
        <f>IF(O847 &lt;&gt; "",VLOOKUP(O847,'CLASSIFICAÇÃO - ÁREA DE ATUAÇÃO'!$A:$C,3,0), "")</f>
        <v>REDE COMPLEMENTAR</v>
      </c>
      <c r="O847" t="str">
        <f>'Lotações convertidas'!B849</f>
        <v>CENTRO DE TREIN. E REF. EM DOENÇAS INFECCIOSAS E PARASITÁRIAS ORESTES DINIZ</v>
      </c>
    </row>
    <row r="848" spans="1:15" x14ac:dyDescent="0.25">
      <c r="A848">
        <v>1296319</v>
      </c>
      <c r="B848" t="s">
        <v>3444</v>
      </c>
      <c r="C848" t="s">
        <v>3445</v>
      </c>
      <c r="D848" t="s">
        <v>349</v>
      </c>
      <c r="E848" t="s">
        <v>674</v>
      </c>
      <c r="F848" t="s">
        <v>1129</v>
      </c>
      <c r="G848" s="177">
        <v>44326</v>
      </c>
      <c r="H848" t="s">
        <v>364</v>
      </c>
      <c r="I848" t="s">
        <v>18178</v>
      </c>
      <c r="J848" t="s">
        <v>3446</v>
      </c>
      <c r="K848" t="s">
        <v>353</v>
      </c>
      <c r="L848" t="s">
        <v>365</v>
      </c>
      <c r="M848" s="29" t="str">
        <f>IF(O848 &lt;&gt; "", VLOOKUP(O848,'CLASSIFICAÇÃO - ÁREA DE ATUAÇÃO'!$A:$C,2,0),"")</f>
        <v>B</v>
      </c>
      <c r="N848" s="29" t="str">
        <f>IF(O848 &lt;&gt; "",VLOOKUP(O848,'CLASSIFICAÇÃO - ÁREA DE ATUAÇÃO'!$A:$C,3,0), "")</f>
        <v>REDE COMPLEMENTAR</v>
      </c>
      <c r="O848" t="str">
        <f>'Lotações convertidas'!B850</f>
        <v>CENTRO DE CONTROLE DE ZOONOSES</v>
      </c>
    </row>
    <row r="849" spans="1:15" x14ac:dyDescent="0.25">
      <c r="A849">
        <v>1296327</v>
      </c>
      <c r="B849" t="s">
        <v>3447</v>
      </c>
      <c r="C849" t="s">
        <v>3448</v>
      </c>
      <c r="D849" t="s">
        <v>429</v>
      </c>
      <c r="E849" t="s">
        <v>430</v>
      </c>
      <c r="F849" t="s">
        <v>767</v>
      </c>
      <c r="G849" s="177">
        <v>44323</v>
      </c>
      <c r="H849" t="s">
        <v>384</v>
      </c>
      <c r="I849" t="s">
        <v>18175</v>
      </c>
      <c r="J849" t="s">
        <v>3449</v>
      </c>
      <c r="K849" t="s">
        <v>353</v>
      </c>
      <c r="L849" t="s">
        <v>411</v>
      </c>
      <c r="M849" s="29" t="str">
        <f>IF(O849 &lt;&gt; "", VLOOKUP(O849,'CLASSIFICAÇÃO - ÁREA DE ATUAÇÃO'!$A:$C,2,0),"")</f>
        <v>A</v>
      </c>
      <c r="N849" s="29" t="str">
        <f>IF(O849 &lt;&gt; "",VLOOKUP(O849,'CLASSIFICAÇÃO - ÁREA DE ATUAÇÃO'!$A:$C,3,0), "")</f>
        <v>REDE COMPLEMENTAR</v>
      </c>
      <c r="O849" t="str">
        <f>'Lotações convertidas'!B851</f>
        <v>CENTRO DE ESPECIALIDADES ODONTOLOGICAS CENTRO-SUL</v>
      </c>
    </row>
    <row r="850" spans="1:15" x14ac:dyDescent="0.25">
      <c r="A850">
        <v>1296351</v>
      </c>
      <c r="B850" t="s">
        <v>3450</v>
      </c>
      <c r="C850" t="s">
        <v>3451</v>
      </c>
      <c r="D850" t="s">
        <v>379</v>
      </c>
      <c r="E850" t="s">
        <v>2478</v>
      </c>
      <c r="F850" t="s">
        <v>18611</v>
      </c>
      <c r="G850" s="177">
        <v>44324</v>
      </c>
      <c r="H850" t="s">
        <v>482</v>
      </c>
      <c r="I850" t="s">
        <v>18171</v>
      </c>
      <c r="J850" t="s">
        <v>3452</v>
      </c>
      <c r="K850" t="s">
        <v>353</v>
      </c>
      <c r="L850" t="s">
        <v>397</v>
      </c>
      <c r="M850" s="29" t="str">
        <f>IF(O850 &lt;&gt; "", VLOOKUP(O850,'CLASSIFICAÇÃO - ÁREA DE ATUAÇÃO'!$A:$C,2,0),"")</f>
        <v>C</v>
      </c>
      <c r="N850" s="29" t="str">
        <f>IF(O850 &lt;&gt; "",VLOOKUP(O850,'CLASSIFICAÇÃO - ÁREA DE ATUAÇÃO'!$A:$C,3,0), "")</f>
        <v>REDE DE URGÊNCIA</v>
      </c>
      <c r="O850" t="str">
        <f>'Lotações convertidas'!B852</f>
        <v>UNIDADE DE PRONTO ATENDIMENTO OESTE</v>
      </c>
    </row>
    <row r="851" spans="1:15" x14ac:dyDescent="0.25">
      <c r="A851" t="s">
        <v>3453</v>
      </c>
      <c r="B851" t="s">
        <v>3454</v>
      </c>
      <c r="C851" t="s">
        <v>3455</v>
      </c>
      <c r="D851" t="s">
        <v>429</v>
      </c>
      <c r="E851" t="s">
        <v>451</v>
      </c>
      <c r="F851" t="s">
        <v>18627</v>
      </c>
      <c r="G851" s="177">
        <v>44326</v>
      </c>
      <c r="H851" t="s">
        <v>417</v>
      </c>
      <c r="I851" t="s">
        <v>18168</v>
      </c>
      <c r="J851" t="s">
        <v>3456</v>
      </c>
      <c r="K851" t="s">
        <v>353</v>
      </c>
      <c r="L851" t="s">
        <v>365</v>
      </c>
      <c r="M851" s="29" t="str">
        <f>IF(O851 &lt;&gt; "", VLOOKUP(O851,'CLASSIFICAÇÃO - ÁREA DE ATUAÇÃO'!$A:$C,2,0),"")</f>
        <v>B</v>
      </c>
      <c r="N851" s="29" t="str">
        <f>IF(O851 &lt;&gt; "",VLOOKUP(O851,'CLASSIFICAÇÃO - ÁREA DE ATUAÇÃO'!$A:$C,3,0), "")</f>
        <v>REDE COMPLEMENTAR</v>
      </c>
      <c r="O851" t="str">
        <f>'Lotações convertidas'!B853</f>
        <v>CENTRAL DE ESTERILIZACAO NORTE</v>
      </c>
    </row>
    <row r="852" spans="1:15" x14ac:dyDescent="0.25">
      <c r="A852">
        <v>1296386</v>
      </c>
      <c r="B852" t="s">
        <v>3457</v>
      </c>
      <c r="C852" t="s">
        <v>3458</v>
      </c>
      <c r="D852" t="s">
        <v>368</v>
      </c>
      <c r="E852" t="s">
        <v>369</v>
      </c>
      <c r="F852" t="s">
        <v>1822</v>
      </c>
      <c r="G852" s="177">
        <v>44326</v>
      </c>
      <c r="H852" t="s">
        <v>384</v>
      </c>
      <c r="I852" t="s">
        <v>18168</v>
      </c>
      <c r="J852" t="s">
        <v>3459</v>
      </c>
      <c r="K852" t="s">
        <v>353</v>
      </c>
      <c r="L852" t="s">
        <v>372</v>
      </c>
      <c r="M852" s="29" t="str">
        <f>IF(O852 &lt;&gt; "", VLOOKUP(O852,'CLASSIFICAÇÃO - ÁREA DE ATUAÇÃO'!$A:$C,2,0),"")</f>
        <v>C</v>
      </c>
      <c r="N852" s="29" t="str">
        <f>IF(O852 &lt;&gt; "",VLOOKUP(O852,'CLASSIFICAÇÃO - ÁREA DE ATUAÇÃO'!$A:$C,3,0), "")</f>
        <v>ATENÇÃO PRIMÁRIA</v>
      </c>
      <c r="O852" t="str">
        <f>'Lotações convertidas'!B854</f>
        <v>CENTRO DE SAÚDE JARDIM EUROPA</v>
      </c>
    </row>
    <row r="853" spans="1:15" x14ac:dyDescent="0.25">
      <c r="A853">
        <v>1296483</v>
      </c>
      <c r="B853" t="s">
        <v>3460</v>
      </c>
      <c r="C853" t="s">
        <v>3461</v>
      </c>
      <c r="D853" t="s">
        <v>520</v>
      </c>
      <c r="F853" t="s">
        <v>3462</v>
      </c>
      <c r="G853" s="177">
        <v>44323</v>
      </c>
      <c r="H853" t="s">
        <v>395</v>
      </c>
      <c r="I853" t="s">
        <v>18175</v>
      </c>
      <c r="J853" t="s">
        <v>3463</v>
      </c>
      <c r="K853" t="s">
        <v>353</v>
      </c>
      <c r="L853" t="s">
        <v>427</v>
      </c>
      <c r="M853" s="29" t="str">
        <f>IF(O853 &lt;&gt; "", VLOOKUP(O853,'CLASSIFICAÇÃO - ÁREA DE ATUAÇÃO'!$A:$C,2,0),"")</f>
        <v>A</v>
      </c>
      <c r="N853" s="29" t="str">
        <f>IF(O853 &lt;&gt; "",VLOOKUP(O853,'CLASSIFICAÇÃO - ÁREA DE ATUAÇÃO'!$A:$C,3,0), "")</f>
        <v>GESTÃO</v>
      </c>
      <c r="O853" t="str">
        <f>'Lotações convertidas'!B855</f>
        <v>GERÊNCIA DE REGULAÇÃO DO ACESSO AMBULATORIAL</v>
      </c>
    </row>
    <row r="854" spans="1:15" x14ac:dyDescent="0.25">
      <c r="A854">
        <v>1296513</v>
      </c>
      <c r="B854" t="s">
        <v>3464</v>
      </c>
      <c r="C854" t="s">
        <v>3465</v>
      </c>
      <c r="D854" t="s">
        <v>349</v>
      </c>
      <c r="E854" t="s">
        <v>350</v>
      </c>
      <c r="F854" t="s">
        <v>18621</v>
      </c>
      <c r="G854" s="177">
        <v>44326</v>
      </c>
      <c r="H854" t="s">
        <v>3466</v>
      </c>
      <c r="I854" t="s">
        <v>18169</v>
      </c>
      <c r="J854" t="s">
        <v>3467</v>
      </c>
      <c r="K854" t="s">
        <v>353</v>
      </c>
      <c r="L854" t="s">
        <v>397</v>
      </c>
      <c r="M854" s="29" t="str">
        <f>IF(O854 &lt;&gt; "", VLOOKUP(O854,'CLASSIFICAÇÃO - ÁREA DE ATUAÇÃO'!$A:$C,2,0),"")</f>
        <v>A</v>
      </c>
      <c r="N854" s="29" t="str">
        <f>IF(O854 &lt;&gt; "",VLOOKUP(O854,'CLASSIFICAÇÃO - ÁREA DE ATUAÇÃO'!$A:$C,3,0), "")</f>
        <v>REDE DE URGÊNCIA</v>
      </c>
      <c r="O854" t="str">
        <f>'Lotações convertidas'!B856</f>
        <v>CENTRO DE REFERENCIA EM SAUDE MENTAL OESTE</v>
      </c>
    </row>
    <row r="855" spans="1:15" x14ac:dyDescent="0.25">
      <c r="A855">
        <v>1296548</v>
      </c>
      <c r="B855" t="s">
        <v>3468</v>
      </c>
      <c r="C855" t="s">
        <v>3469</v>
      </c>
      <c r="D855" t="s">
        <v>368</v>
      </c>
      <c r="E855" t="s">
        <v>524</v>
      </c>
      <c r="F855" t="s">
        <v>259</v>
      </c>
      <c r="G855" s="177">
        <v>44326</v>
      </c>
      <c r="H855" t="s">
        <v>417</v>
      </c>
      <c r="I855" t="s">
        <v>18179</v>
      </c>
      <c r="J855" t="s">
        <v>3470</v>
      </c>
      <c r="K855" t="s">
        <v>353</v>
      </c>
      <c r="L855" t="s">
        <v>372</v>
      </c>
      <c r="M855" s="29" t="str">
        <f>IF(O855 &lt;&gt; "", VLOOKUP(O855,'CLASSIFICAÇÃO - ÁREA DE ATUAÇÃO'!$A:$C,2,0),"")</f>
        <v>C</v>
      </c>
      <c r="N855" s="29" t="str">
        <f>IF(O855 &lt;&gt; "",VLOOKUP(O855,'CLASSIFICAÇÃO - ÁREA DE ATUAÇÃO'!$A:$C,3,0), "")</f>
        <v>REDE COMPLEMENTAR</v>
      </c>
      <c r="O855" t="str">
        <f>'Lotações convertidas'!B857</f>
        <v>LABORATORIO REGIONAL NORTE/VENDA NOVA</v>
      </c>
    </row>
    <row r="856" spans="1:15" x14ac:dyDescent="0.25">
      <c r="A856">
        <v>1296556</v>
      </c>
      <c r="B856" t="s">
        <v>3471</v>
      </c>
      <c r="C856" t="s">
        <v>3472</v>
      </c>
      <c r="D856" t="s">
        <v>362</v>
      </c>
      <c r="E856" t="s">
        <v>362</v>
      </c>
      <c r="F856" t="s">
        <v>18623</v>
      </c>
      <c r="G856" s="177">
        <v>44326</v>
      </c>
      <c r="H856" t="s">
        <v>466</v>
      </c>
      <c r="I856" t="s">
        <v>18168</v>
      </c>
      <c r="J856" t="s">
        <v>3473</v>
      </c>
      <c r="K856" t="s">
        <v>353</v>
      </c>
      <c r="L856" t="s">
        <v>374</v>
      </c>
      <c r="M856" s="29" t="str">
        <f>IF(O856 &lt;&gt; "", VLOOKUP(O856,'CLASSIFICAÇÃO - ÁREA DE ATUAÇÃO'!$A:$C,2,0),"")</f>
        <v>C</v>
      </c>
      <c r="N856" s="29" t="str">
        <f>IF(O856 &lt;&gt; "",VLOOKUP(O856,'CLASSIFICAÇÃO - ÁREA DE ATUAÇÃO'!$A:$C,3,0), "")</f>
        <v>REDE DE URGÊNCIA</v>
      </c>
      <c r="O856" t="str">
        <f>'Lotações convertidas'!B858</f>
        <v>UNIDADE DE PRONTO ATENDIMENTO NORDESTE</v>
      </c>
    </row>
    <row r="857" spans="1:15" x14ac:dyDescent="0.25">
      <c r="A857">
        <v>1296572</v>
      </c>
      <c r="B857" t="s">
        <v>3474</v>
      </c>
      <c r="C857" t="s">
        <v>3475</v>
      </c>
      <c r="D857" t="s">
        <v>520</v>
      </c>
      <c r="F857" t="s">
        <v>217</v>
      </c>
      <c r="G857" s="177">
        <v>44326</v>
      </c>
      <c r="H857" t="s">
        <v>352</v>
      </c>
      <c r="I857" t="s">
        <v>18175</v>
      </c>
      <c r="J857" t="s">
        <v>3476</v>
      </c>
      <c r="K857" t="s">
        <v>353</v>
      </c>
      <c r="L857" t="s">
        <v>406</v>
      </c>
      <c r="M857" s="29" t="str">
        <f>IF(O857 &lt;&gt; "", VLOOKUP(O857,'CLASSIFICAÇÃO - ÁREA DE ATUAÇÃO'!$A:$C,2,0),"")</f>
        <v>C</v>
      </c>
      <c r="N857" s="29" t="str">
        <f>IF(O857 &lt;&gt; "",VLOOKUP(O857,'CLASSIFICAÇÃO - ÁREA DE ATUAÇÃO'!$A:$C,3,0), "")</f>
        <v>ATENÇÃO PRIMÁRIA</v>
      </c>
      <c r="O857" t="str">
        <f>'Lotações convertidas'!B859</f>
        <v>CENTRO DE SAÚDE. MARIA MADALENA TEODORO - LINDÉIA</v>
      </c>
    </row>
    <row r="858" spans="1:15" x14ac:dyDescent="0.25">
      <c r="A858">
        <v>1296599</v>
      </c>
      <c r="B858" t="s">
        <v>3477</v>
      </c>
      <c r="C858" t="s">
        <v>3478</v>
      </c>
      <c r="D858" t="s">
        <v>362</v>
      </c>
      <c r="E858" t="s">
        <v>362</v>
      </c>
      <c r="F858" t="s">
        <v>298</v>
      </c>
      <c r="G858" s="177">
        <v>44326</v>
      </c>
      <c r="H858" t="s">
        <v>364</v>
      </c>
      <c r="I858" t="s">
        <v>18168</v>
      </c>
      <c r="J858" t="s">
        <v>3479</v>
      </c>
      <c r="K858" t="s">
        <v>353</v>
      </c>
      <c r="L858" t="s">
        <v>374</v>
      </c>
      <c r="M858" s="29" t="str">
        <f>IF(O858 &lt;&gt; "", VLOOKUP(O858,'CLASSIFICAÇÃO - ÁREA DE ATUAÇÃO'!$A:$C,2,0),"")</f>
        <v>D</v>
      </c>
      <c r="N858" s="29" t="str">
        <f>IF(O858 &lt;&gt; "",VLOOKUP(O858,'CLASSIFICAÇÃO - ÁREA DE ATUAÇÃO'!$A:$C,3,0), "")</f>
        <v>ATENÇÃO PRIMÁRIA</v>
      </c>
      <c r="O858" t="str">
        <f>'Lotações convertidas'!B860</f>
        <v>CENTRO DE SAÚDE VILA MARIA - JOÃO VITAL</v>
      </c>
    </row>
    <row r="859" spans="1:15" x14ac:dyDescent="0.25">
      <c r="A859">
        <v>1296602</v>
      </c>
      <c r="B859" t="s">
        <v>3480</v>
      </c>
      <c r="C859" t="s">
        <v>3481</v>
      </c>
      <c r="D859" t="s">
        <v>368</v>
      </c>
      <c r="E859" t="s">
        <v>369</v>
      </c>
      <c r="F859" t="s">
        <v>654</v>
      </c>
      <c r="G859" s="177">
        <v>44326</v>
      </c>
      <c r="H859" t="s">
        <v>364</v>
      </c>
      <c r="I859" t="s">
        <v>18168</v>
      </c>
      <c r="J859" t="s">
        <v>3482</v>
      </c>
      <c r="K859" t="s">
        <v>353</v>
      </c>
      <c r="L859" t="s">
        <v>365</v>
      </c>
      <c r="M859" s="29" t="str">
        <f>IF(O859 &lt;&gt; "", VLOOKUP(O859,'CLASSIFICAÇÃO - ÁREA DE ATUAÇÃO'!$A:$C,2,0),"")</f>
        <v>C</v>
      </c>
      <c r="N859" s="29" t="str">
        <f>IF(O859 &lt;&gt; "",VLOOKUP(O859,'CLASSIFICAÇÃO - ÁREA DE ATUAÇÃO'!$A:$C,3,0), "")</f>
        <v>ATENÇÃO PRIMÁRIA</v>
      </c>
      <c r="O859" t="str">
        <f>'Lotações convertidas'!B861</f>
        <v>CENTRO DE SAÚDE ETELVINA CARNEIRO</v>
      </c>
    </row>
    <row r="860" spans="1:15" x14ac:dyDescent="0.25">
      <c r="A860" t="s">
        <v>3483</v>
      </c>
      <c r="B860" t="s">
        <v>3484</v>
      </c>
      <c r="C860" t="s">
        <v>3485</v>
      </c>
      <c r="D860" t="s">
        <v>379</v>
      </c>
      <c r="F860" t="s">
        <v>18623</v>
      </c>
      <c r="G860" s="177">
        <v>44326</v>
      </c>
      <c r="H860" t="s">
        <v>466</v>
      </c>
      <c r="I860" t="s">
        <v>18171</v>
      </c>
      <c r="J860" t="s">
        <v>3486</v>
      </c>
      <c r="K860" t="s">
        <v>353</v>
      </c>
      <c r="L860" t="s">
        <v>374</v>
      </c>
      <c r="M860" s="29" t="str">
        <f>IF(O860 &lt;&gt; "", VLOOKUP(O860,'CLASSIFICAÇÃO - ÁREA DE ATUAÇÃO'!$A:$C,2,0),"")</f>
        <v>C</v>
      </c>
      <c r="N860" s="29" t="str">
        <f>IF(O860 &lt;&gt; "",VLOOKUP(O860,'CLASSIFICAÇÃO - ÁREA DE ATUAÇÃO'!$A:$C,3,0), "")</f>
        <v>REDE DE URGÊNCIA</v>
      </c>
      <c r="O860" t="str">
        <f>'Lotações convertidas'!B862</f>
        <v>UNIDADE DE PRONTO ATENDIMENTO NORDESTE</v>
      </c>
    </row>
    <row r="861" spans="1:15" x14ac:dyDescent="0.25">
      <c r="A861">
        <v>1296726</v>
      </c>
      <c r="B861" t="s">
        <v>3487</v>
      </c>
      <c r="C861" t="s">
        <v>3488</v>
      </c>
      <c r="D861" t="s">
        <v>368</v>
      </c>
      <c r="E861" t="s">
        <v>369</v>
      </c>
      <c r="F861" t="s">
        <v>18621</v>
      </c>
      <c r="G861" s="177">
        <v>44327</v>
      </c>
      <c r="H861" t="s">
        <v>1635</v>
      </c>
      <c r="I861" t="s">
        <v>18168</v>
      </c>
      <c r="J861" t="s">
        <v>3489</v>
      </c>
      <c r="K861" t="s">
        <v>353</v>
      </c>
      <c r="L861" t="s">
        <v>397</v>
      </c>
      <c r="M861" s="29" t="str">
        <f>IF(O861 &lt;&gt; "", VLOOKUP(O861,'CLASSIFICAÇÃO - ÁREA DE ATUAÇÃO'!$A:$C,2,0),"")</f>
        <v>A</v>
      </c>
      <c r="N861" s="29" t="str">
        <f>IF(O861 &lt;&gt; "",VLOOKUP(O861,'CLASSIFICAÇÃO - ÁREA DE ATUAÇÃO'!$A:$C,3,0), "")</f>
        <v>REDE DE URGÊNCIA</v>
      </c>
      <c r="O861" t="str">
        <f>'Lotações convertidas'!B863</f>
        <v>CENTRO DE REFERENCIA EM SAUDE MENTAL OESTE</v>
      </c>
    </row>
    <row r="862" spans="1:15" x14ac:dyDescent="0.25">
      <c r="A862">
        <v>1296742</v>
      </c>
      <c r="B862" t="s">
        <v>3490</v>
      </c>
      <c r="C862" t="s">
        <v>3491</v>
      </c>
      <c r="D862" t="s">
        <v>368</v>
      </c>
      <c r="E862" t="s">
        <v>369</v>
      </c>
      <c r="F862" t="s">
        <v>516</v>
      </c>
      <c r="G862" s="177">
        <v>44327</v>
      </c>
      <c r="H862" t="s">
        <v>417</v>
      </c>
      <c r="I862" t="s">
        <v>18168</v>
      </c>
      <c r="J862" t="s">
        <v>3492</v>
      </c>
      <c r="K862" t="s">
        <v>353</v>
      </c>
      <c r="L862" t="s">
        <v>372</v>
      </c>
      <c r="M862" s="29" t="str">
        <f>IF(O862 &lt;&gt; "", VLOOKUP(O862,'CLASSIFICAÇÃO - ÁREA DE ATUAÇÃO'!$A:$C,2,0),"")</f>
        <v>C</v>
      </c>
      <c r="N862" s="29" t="str">
        <f>IF(O862 &lt;&gt; "",VLOOKUP(O862,'CLASSIFICAÇÃO - ÁREA DE ATUAÇÃO'!$A:$C,3,0), "")</f>
        <v>ATENÇÃO PRIMÁRIA</v>
      </c>
      <c r="O862" t="str">
        <f>'Lotações convertidas'!B864</f>
        <v>CENTRO DE SAÚDE NOVA YORK</v>
      </c>
    </row>
    <row r="863" spans="1:15" x14ac:dyDescent="0.25">
      <c r="A863">
        <v>1296750</v>
      </c>
      <c r="B863" t="s">
        <v>3493</v>
      </c>
      <c r="C863" t="s">
        <v>3494</v>
      </c>
      <c r="D863" t="s">
        <v>368</v>
      </c>
      <c r="E863" t="s">
        <v>369</v>
      </c>
      <c r="F863" t="s">
        <v>731</v>
      </c>
      <c r="G863" s="177">
        <v>44327</v>
      </c>
      <c r="H863" t="s">
        <v>364</v>
      </c>
      <c r="I863" t="s">
        <v>18168</v>
      </c>
      <c r="J863" t="s">
        <v>3495</v>
      </c>
      <c r="K863" t="s">
        <v>353</v>
      </c>
      <c r="L863" t="s">
        <v>361</v>
      </c>
      <c r="M863" s="29" t="str">
        <f>IF(O863 &lt;&gt; "", VLOOKUP(O863,'CLASSIFICAÇÃO - ÁREA DE ATUAÇÃO'!$A:$C,2,0),"")</f>
        <v>B</v>
      </c>
      <c r="N863" s="29" t="str">
        <f>IF(O863 &lt;&gt; "",VLOOKUP(O863,'CLASSIFICAÇÃO - ÁREA DE ATUAÇÃO'!$A:$C,3,0), "")</f>
        <v>ATENÇÃO PRIMÁRIA</v>
      </c>
      <c r="O863" t="str">
        <f>'Lotações convertidas'!B865</f>
        <v>CENTRO DE SAÚDE DOM ORIONE</v>
      </c>
    </row>
    <row r="864" spans="1:15" x14ac:dyDescent="0.25">
      <c r="A864">
        <v>1296785</v>
      </c>
      <c r="B864" t="s">
        <v>3496</v>
      </c>
      <c r="C864" t="s">
        <v>3497</v>
      </c>
      <c r="D864" t="s">
        <v>368</v>
      </c>
      <c r="E864" t="s">
        <v>524</v>
      </c>
      <c r="F864" t="s">
        <v>1976</v>
      </c>
      <c r="G864" s="177">
        <v>44329</v>
      </c>
      <c r="H864" t="s">
        <v>417</v>
      </c>
      <c r="I864" t="s">
        <v>18179</v>
      </c>
      <c r="J864" t="s">
        <v>3498</v>
      </c>
      <c r="K864" t="s">
        <v>353</v>
      </c>
      <c r="L864" t="s">
        <v>354</v>
      </c>
      <c r="M864" s="29" t="str">
        <f>IF(O864 &lt;&gt; "", VLOOKUP(O864,'CLASSIFICAÇÃO - ÁREA DE ATUAÇÃO'!$A:$C,2,0),"")</f>
        <v>A</v>
      </c>
      <c r="N864" s="29" t="str">
        <f>IF(O864 &lt;&gt; "",VLOOKUP(O864,'CLASSIFICAÇÃO - ÁREA DE ATUAÇÃO'!$A:$C,3,0), "")</f>
        <v>REDE COMPLEMENTAR</v>
      </c>
      <c r="O864" t="str">
        <f>'Lotações convertidas'!B866</f>
        <v>LABORATORIO REGIONAL NOROESTE</v>
      </c>
    </row>
    <row r="865" spans="1:15" x14ac:dyDescent="0.25">
      <c r="A865">
        <v>1296823</v>
      </c>
      <c r="B865" t="s">
        <v>3499</v>
      </c>
      <c r="C865" t="s">
        <v>3500</v>
      </c>
      <c r="D865" t="s">
        <v>368</v>
      </c>
      <c r="E865" t="s">
        <v>369</v>
      </c>
      <c r="F865" t="s">
        <v>18623</v>
      </c>
      <c r="G865" s="177">
        <v>44327</v>
      </c>
      <c r="H865" t="s">
        <v>425</v>
      </c>
      <c r="I865" t="s">
        <v>18168</v>
      </c>
      <c r="J865" t="s">
        <v>3501</v>
      </c>
      <c r="K865" t="s">
        <v>353</v>
      </c>
      <c r="L865" t="s">
        <v>374</v>
      </c>
      <c r="M865" s="29" t="str">
        <f>IF(O865 &lt;&gt; "", VLOOKUP(O865,'CLASSIFICAÇÃO - ÁREA DE ATUAÇÃO'!$A:$C,2,0),"")</f>
        <v>C</v>
      </c>
      <c r="N865" s="29" t="str">
        <f>IF(O865 &lt;&gt; "",VLOOKUP(O865,'CLASSIFICAÇÃO - ÁREA DE ATUAÇÃO'!$A:$C,3,0), "")</f>
        <v>REDE DE URGÊNCIA</v>
      </c>
      <c r="O865" t="str">
        <f>'Lotações convertidas'!B867</f>
        <v>UNIDADE DE PRONTO ATENDIMENTO NORDESTE</v>
      </c>
    </row>
    <row r="866" spans="1:15" x14ac:dyDescent="0.25">
      <c r="A866">
        <v>1296874</v>
      </c>
      <c r="B866" t="s">
        <v>3502</v>
      </c>
      <c r="C866" t="s">
        <v>3503</v>
      </c>
      <c r="D866" t="s">
        <v>379</v>
      </c>
      <c r="F866" t="s">
        <v>18611</v>
      </c>
      <c r="G866" s="177">
        <v>44328</v>
      </c>
      <c r="H866" t="s">
        <v>482</v>
      </c>
      <c r="I866" t="s">
        <v>18171</v>
      </c>
      <c r="J866" t="s">
        <v>3504</v>
      </c>
      <c r="K866" t="s">
        <v>353</v>
      </c>
      <c r="L866" t="s">
        <v>397</v>
      </c>
      <c r="M866" s="29" t="str">
        <f>IF(O866 &lt;&gt; "", VLOOKUP(O866,'CLASSIFICAÇÃO - ÁREA DE ATUAÇÃO'!$A:$C,2,0),"")</f>
        <v>C</v>
      </c>
      <c r="N866" s="29" t="str">
        <f>IF(O866 &lt;&gt; "",VLOOKUP(O866,'CLASSIFICAÇÃO - ÁREA DE ATUAÇÃO'!$A:$C,3,0), "")</f>
        <v>REDE DE URGÊNCIA</v>
      </c>
      <c r="O866" t="str">
        <f>'Lotações convertidas'!B868</f>
        <v>UNIDADE DE PRONTO ATENDIMENTO OESTE</v>
      </c>
    </row>
    <row r="867" spans="1:15" x14ac:dyDescent="0.25">
      <c r="A867">
        <v>1296920</v>
      </c>
      <c r="B867" t="s">
        <v>3505</v>
      </c>
      <c r="C867" t="s">
        <v>3506</v>
      </c>
      <c r="D867" t="s">
        <v>520</v>
      </c>
      <c r="F867" t="s">
        <v>18634</v>
      </c>
      <c r="G867" s="177">
        <v>44328</v>
      </c>
      <c r="H867" t="s">
        <v>364</v>
      </c>
      <c r="I867" t="s">
        <v>18175</v>
      </c>
      <c r="J867" t="s">
        <v>3507</v>
      </c>
      <c r="K867" t="s">
        <v>353</v>
      </c>
      <c r="L867" t="s">
        <v>374</v>
      </c>
      <c r="M867" s="29" t="str">
        <f>IF(O867 &lt;&gt; "", VLOOKUP(O867,'CLASSIFICAÇÃO - ÁREA DE ATUAÇÃO'!$A:$C,2,0),"")</f>
        <v>B</v>
      </c>
      <c r="N867" s="29" t="str">
        <f>IF(O867 &lt;&gt; "",VLOOKUP(O867,'CLASSIFICAÇÃO - ÁREA DE ATUAÇÃO'!$A:$C,3,0), "")</f>
        <v>GESTÃO</v>
      </c>
      <c r="O867" t="str">
        <f>'Lotações convertidas'!B869</f>
        <v>GERENCIA DE ASSISTENCIA, EPIDEMIOLOGIA E REGULACAO NORDESTE</v>
      </c>
    </row>
    <row r="868" spans="1:15" x14ac:dyDescent="0.25">
      <c r="A868">
        <v>1296939</v>
      </c>
      <c r="B868" t="s">
        <v>3508</v>
      </c>
      <c r="C868" t="s">
        <v>3509</v>
      </c>
      <c r="D868" t="s">
        <v>368</v>
      </c>
      <c r="E868" t="s">
        <v>369</v>
      </c>
      <c r="F868" t="s">
        <v>516</v>
      </c>
      <c r="G868" s="177">
        <v>44328</v>
      </c>
      <c r="H868" t="s">
        <v>364</v>
      </c>
      <c r="I868" t="s">
        <v>18168</v>
      </c>
      <c r="J868" t="s">
        <v>3510</v>
      </c>
      <c r="K868" t="s">
        <v>353</v>
      </c>
      <c r="L868" t="s">
        <v>372</v>
      </c>
      <c r="M868" s="29" t="str">
        <f>IF(O868 &lt;&gt; "", VLOOKUP(O868,'CLASSIFICAÇÃO - ÁREA DE ATUAÇÃO'!$A:$C,2,0),"")</f>
        <v>C</v>
      </c>
      <c r="N868" s="29" t="str">
        <f>IF(O868 &lt;&gt; "",VLOOKUP(O868,'CLASSIFICAÇÃO - ÁREA DE ATUAÇÃO'!$A:$C,3,0), "")</f>
        <v>ATENÇÃO PRIMÁRIA</v>
      </c>
      <c r="O868" t="str">
        <f>'Lotações convertidas'!B870</f>
        <v>CENTRO DE SAÚDE NOVA YORK</v>
      </c>
    </row>
    <row r="869" spans="1:15" x14ac:dyDescent="0.25">
      <c r="A869">
        <v>1296947</v>
      </c>
      <c r="B869" t="s">
        <v>3511</v>
      </c>
      <c r="C869" t="s">
        <v>3512</v>
      </c>
      <c r="D869" t="s">
        <v>368</v>
      </c>
      <c r="E869" t="s">
        <v>524</v>
      </c>
      <c r="F869" t="s">
        <v>259</v>
      </c>
      <c r="G869" s="177">
        <v>44328</v>
      </c>
      <c r="H869" t="s">
        <v>384</v>
      </c>
      <c r="I869" t="s">
        <v>18176</v>
      </c>
      <c r="J869" t="s">
        <v>3513</v>
      </c>
      <c r="K869" t="s">
        <v>353</v>
      </c>
      <c r="L869" t="s">
        <v>372</v>
      </c>
      <c r="M869" s="29" t="str">
        <f>IF(O869 &lt;&gt; "", VLOOKUP(O869,'CLASSIFICAÇÃO - ÁREA DE ATUAÇÃO'!$A:$C,2,0),"")</f>
        <v>C</v>
      </c>
      <c r="N869" s="29" t="str">
        <f>IF(O869 &lt;&gt; "",VLOOKUP(O869,'CLASSIFICAÇÃO - ÁREA DE ATUAÇÃO'!$A:$C,3,0), "")</f>
        <v>REDE COMPLEMENTAR</v>
      </c>
      <c r="O869" t="str">
        <f>'Lotações convertidas'!B871</f>
        <v>LABORATORIO REGIONAL NORTE/VENDA NOVA</v>
      </c>
    </row>
    <row r="870" spans="1:15" x14ac:dyDescent="0.25">
      <c r="A870">
        <v>1296971</v>
      </c>
      <c r="B870" t="s">
        <v>3517</v>
      </c>
      <c r="C870" t="s">
        <v>3518</v>
      </c>
      <c r="D870" t="s">
        <v>368</v>
      </c>
      <c r="E870" t="s">
        <v>369</v>
      </c>
      <c r="F870" t="s">
        <v>18615</v>
      </c>
      <c r="G870" s="177">
        <v>44329</v>
      </c>
      <c r="H870" t="s">
        <v>441</v>
      </c>
      <c r="I870" t="s">
        <v>18168</v>
      </c>
      <c r="J870" t="s">
        <v>3519</v>
      </c>
      <c r="K870" t="s">
        <v>353</v>
      </c>
      <c r="L870" t="s">
        <v>365</v>
      </c>
      <c r="M870" s="29" t="str">
        <f>IF(O870 &lt;&gt; "", VLOOKUP(O870,'CLASSIFICAÇÃO - ÁREA DE ATUAÇÃO'!$A:$C,2,0),"")</f>
        <v>D</v>
      </c>
      <c r="N870" s="29" t="str">
        <f>IF(O870 &lt;&gt; "",VLOOKUP(O870,'CLASSIFICAÇÃO - ÁREA DE ATUAÇÃO'!$A:$C,3,0), "")</f>
        <v>REDE DE URGÊNCIA</v>
      </c>
      <c r="O870" t="str">
        <f>'Lotações convertidas'!B872</f>
        <v>UNIDADE DE PRONTO ATENDIMENTO NORTE</v>
      </c>
    </row>
    <row r="871" spans="1:15" x14ac:dyDescent="0.25">
      <c r="A871" t="s">
        <v>3520</v>
      </c>
      <c r="B871" t="s">
        <v>3521</v>
      </c>
      <c r="C871" t="s">
        <v>3522</v>
      </c>
      <c r="D871" t="s">
        <v>429</v>
      </c>
      <c r="E871" t="s">
        <v>451</v>
      </c>
      <c r="F871" t="s">
        <v>18631</v>
      </c>
      <c r="G871" s="177">
        <v>44329</v>
      </c>
      <c r="H871" t="s">
        <v>441</v>
      </c>
      <c r="I871" t="s">
        <v>495</v>
      </c>
      <c r="K871" t="s">
        <v>495</v>
      </c>
      <c r="L871" t="s">
        <v>374</v>
      </c>
      <c r="M871" s="29" t="str">
        <f>IF(O871 &lt;&gt; "", VLOOKUP(O871,'CLASSIFICAÇÃO - ÁREA DE ATUAÇÃO'!$A:$C,2,0),"")</f>
        <v>A</v>
      </c>
      <c r="N871" s="29" t="str">
        <f>IF(O871 &lt;&gt; "",VLOOKUP(O871,'CLASSIFICAÇÃO - ÁREA DE ATUAÇÃO'!$A:$C,3,0), "")</f>
        <v>REDE DE URGÊNCIA</v>
      </c>
      <c r="O871" t="str">
        <f>'Lotações convertidas'!B873</f>
        <v>CENTRO DE REFERENCIA EM SAUDE MENTAL NORDESTE</v>
      </c>
    </row>
    <row r="872" spans="1:15" x14ac:dyDescent="0.25">
      <c r="A872">
        <v>1297013</v>
      </c>
      <c r="B872" t="s">
        <v>3523</v>
      </c>
      <c r="C872" t="s">
        <v>3524</v>
      </c>
      <c r="D872" t="s">
        <v>368</v>
      </c>
      <c r="E872" t="s">
        <v>369</v>
      </c>
      <c r="F872" t="s">
        <v>2635</v>
      </c>
      <c r="G872" s="177">
        <v>44330</v>
      </c>
      <c r="H872" t="s">
        <v>364</v>
      </c>
      <c r="I872" t="s">
        <v>18168</v>
      </c>
      <c r="J872" t="s">
        <v>3525</v>
      </c>
      <c r="K872" t="s">
        <v>353</v>
      </c>
      <c r="L872" t="s">
        <v>354</v>
      </c>
      <c r="M872" s="29" t="str">
        <f>IF(O872 &lt;&gt; "", VLOOKUP(O872,'CLASSIFICAÇÃO - ÁREA DE ATUAÇÃO'!$A:$C,2,0),"")</f>
        <v>A</v>
      </c>
      <c r="N872" s="29" t="str">
        <f>IF(O872 &lt;&gt; "",VLOOKUP(O872,'CLASSIFICAÇÃO - ÁREA DE ATUAÇÃO'!$A:$C,3,0), "")</f>
        <v>ATENÇÃO PRIMÁRIA</v>
      </c>
      <c r="O872" t="str">
        <f>'Lotações convertidas'!B874</f>
        <v>CENTRO DE SAÚDE BOM JESUS</v>
      </c>
    </row>
    <row r="873" spans="1:15" x14ac:dyDescent="0.25">
      <c r="A873">
        <v>1297056</v>
      </c>
      <c r="B873" t="s">
        <v>3526</v>
      </c>
      <c r="C873" t="s">
        <v>3527</v>
      </c>
      <c r="D873" t="s">
        <v>429</v>
      </c>
      <c r="E873" t="s">
        <v>451</v>
      </c>
      <c r="F873" t="s">
        <v>1256</v>
      </c>
      <c r="G873" s="177">
        <v>44329</v>
      </c>
      <c r="H873" t="s">
        <v>384</v>
      </c>
      <c r="I873" t="s">
        <v>18168</v>
      </c>
      <c r="J873" t="s">
        <v>3528</v>
      </c>
      <c r="K873" t="s">
        <v>353</v>
      </c>
      <c r="L873" t="s">
        <v>372</v>
      </c>
      <c r="M873" s="29" t="str">
        <f>IF(O873 &lt;&gt; "", VLOOKUP(O873,'CLASSIFICAÇÃO - ÁREA DE ATUAÇÃO'!$A:$C,2,0),"")</f>
        <v>C</v>
      </c>
      <c r="N873" s="29" t="str">
        <f>IF(O873 &lt;&gt; "",VLOOKUP(O873,'CLASSIFICAÇÃO - ÁREA DE ATUAÇÃO'!$A:$C,3,0), "")</f>
        <v>ATENÇÃO PRIMÁRIA</v>
      </c>
      <c r="O873" t="str">
        <f>'Lotações convertidas'!B875</f>
        <v>CENTRO DE SAÚDE ALAMEDA DOS IPÊS</v>
      </c>
    </row>
    <row r="874" spans="1:15" x14ac:dyDescent="0.25">
      <c r="A874">
        <v>1297110</v>
      </c>
      <c r="B874" t="s">
        <v>3529</v>
      </c>
      <c r="C874" t="s">
        <v>3530</v>
      </c>
      <c r="D874" t="s">
        <v>368</v>
      </c>
      <c r="E874" t="s">
        <v>369</v>
      </c>
      <c r="F874" t="s">
        <v>2635</v>
      </c>
      <c r="G874" s="177">
        <v>44333</v>
      </c>
      <c r="H874" t="s">
        <v>417</v>
      </c>
      <c r="I874" t="s">
        <v>18168</v>
      </c>
      <c r="J874" t="s">
        <v>3531</v>
      </c>
      <c r="K874" t="s">
        <v>353</v>
      </c>
      <c r="L874" t="s">
        <v>354</v>
      </c>
      <c r="M874" s="29" t="str">
        <f>IF(O874 &lt;&gt; "", VLOOKUP(O874,'CLASSIFICAÇÃO - ÁREA DE ATUAÇÃO'!$A:$C,2,0),"")</f>
        <v>A</v>
      </c>
      <c r="N874" s="29" t="str">
        <f>IF(O874 &lt;&gt; "",VLOOKUP(O874,'CLASSIFICAÇÃO - ÁREA DE ATUAÇÃO'!$A:$C,3,0), "")</f>
        <v>ATENÇÃO PRIMÁRIA</v>
      </c>
      <c r="O874" t="str">
        <f>'Lotações convertidas'!B876</f>
        <v>CENTRO DE SAÚDE BOM JESUS</v>
      </c>
    </row>
    <row r="875" spans="1:15" x14ac:dyDescent="0.25">
      <c r="A875">
        <v>1297188</v>
      </c>
      <c r="B875" t="s">
        <v>3535</v>
      </c>
      <c r="C875" t="s">
        <v>3536</v>
      </c>
      <c r="D875" t="s">
        <v>368</v>
      </c>
      <c r="E875" t="s">
        <v>369</v>
      </c>
      <c r="F875" t="s">
        <v>18617</v>
      </c>
      <c r="G875" s="177">
        <v>44330</v>
      </c>
      <c r="H875" t="s">
        <v>425</v>
      </c>
      <c r="I875" t="s">
        <v>18168</v>
      </c>
      <c r="J875" t="s">
        <v>3537</v>
      </c>
      <c r="K875" t="s">
        <v>353</v>
      </c>
      <c r="L875" t="s">
        <v>406</v>
      </c>
      <c r="M875" s="29" t="str">
        <f>IF(O875 &lt;&gt; "", VLOOKUP(O875,'CLASSIFICAÇÃO - ÁREA DE ATUAÇÃO'!$A:$C,2,0),"")</f>
        <v>D</v>
      </c>
      <c r="N875" s="29" t="str">
        <f>IF(O875 &lt;&gt; "",VLOOKUP(O875,'CLASSIFICAÇÃO - ÁREA DE ATUAÇÃO'!$A:$C,3,0), "")</f>
        <v>REDE DE URGÊNCIA</v>
      </c>
      <c r="O875" t="str">
        <f>'Lotações convertidas'!B877</f>
        <v>UNIDADE DE PRONTO ATENDIMENTO BARREIRO</v>
      </c>
    </row>
    <row r="876" spans="1:15" x14ac:dyDescent="0.25">
      <c r="A876">
        <v>1297234</v>
      </c>
      <c r="B876" t="s">
        <v>3538</v>
      </c>
      <c r="C876" t="s">
        <v>3539</v>
      </c>
      <c r="D876" t="s">
        <v>368</v>
      </c>
      <c r="E876" t="s">
        <v>524</v>
      </c>
      <c r="F876" t="s">
        <v>18615</v>
      </c>
      <c r="G876" s="177">
        <v>44331</v>
      </c>
      <c r="H876" t="s">
        <v>441</v>
      </c>
      <c r="I876" t="s">
        <v>18179</v>
      </c>
      <c r="J876" t="s">
        <v>3540</v>
      </c>
      <c r="K876" t="s">
        <v>353</v>
      </c>
      <c r="L876" t="s">
        <v>365</v>
      </c>
      <c r="M876" s="29" t="str">
        <f>IF(O876 &lt;&gt; "", VLOOKUP(O876,'CLASSIFICAÇÃO - ÁREA DE ATUAÇÃO'!$A:$C,2,0),"")</f>
        <v>D</v>
      </c>
      <c r="N876" s="29" t="str">
        <f>IF(O876 &lt;&gt; "",VLOOKUP(O876,'CLASSIFICAÇÃO - ÁREA DE ATUAÇÃO'!$A:$C,3,0), "")</f>
        <v>REDE DE URGÊNCIA</v>
      </c>
      <c r="O876" t="str">
        <f>'Lotações convertidas'!B878</f>
        <v>UNIDADE DE PRONTO ATENDIMENTO NORTE</v>
      </c>
    </row>
    <row r="877" spans="1:15" x14ac:dyDescent="0.25">
      <c r="A877">
        <v>1297242</v>
      </c>
      <c r="B877" t="s">
        <v>3541</v>
      </c>
      <c r="C877" t="s">
        <v>3542</v>
      </c>
      <c r="D877" t="s">
        <v>429</v>
      </c>
      <c r="E877" t="s">
        <v>430</v>
      </c>
      <c r="F877" t="s">
        <v>489</v>
      </c>
      <c r="G877" s="177">
        <v>44333</v>
      </c>
      <c r="H877" t="s">
        <v>364</v>
      </c>
      <c r="I877" t="s">
        <v>18175</v>
      </c>
      <c r="J877" t="s">
        <v>3543</v>
      </c>
      <c r="K877" t="s">
        <v>353</v>
      </c>
      <c r="L877" t="s">
        <v>397</v>
      </c>
      <c r="M877" s="29" t="str">
        <f>IF(O877 &lt;&gt; "", VLOOKUP(O877,'CLASSIFICAÇÃO - ÁREA DE ATUAÇÃO'!$A:$C,2,0),"")</f>
        <v>C</v>
      </c>
      <c r="N877" s="29" t="str">
        <f>IF(O877 &lt;&gt; "",VLOOKUP(O877,'CLASSIFICAÇÃO - ÁREA DE ATUAÇÃO'!$A:$C,3,0), "")</f>
        <v>ATENÇÃO PRIMÁRIA</v>
      </c>
      <c r="O877" t="str">
        <f>'Lotações convertidas'!B879</f>
        <v>CENTRO DE SAÚDE VILA LEONINA</v>
      </c>
    </row>
    <row r="878" spans="1:15" x14ac:dyDescent="0.25">
      <c r="A878">
        <v>1297250</v>
      </c>
      <c r="B878" t="s">
        <v>3544</v>
      </c>
      <c r="C878" t="s">
        <v>3545</v>
      </c>
      <c r="D878" t="s">
        <v>349</v>
      </c>
      <c r="E878" t="s">
        <v>350</v>
      </c>
      <c r="F878" t="s">
        <v>559</v>
      </c>
      <c r="G878" s="177">
        <v>44333</v>
      </c>
      <c r="H878" t="s">
        <v>395</v>
      </c>
      <c r="I878" t="s">
        <v>18169</v>
      </c>
      <c r="J878" t="s">
        <v>3546</v>
      </c>
      <c r="K878" t="s">
        <v>353</v>
      </c>
      <c r="L878" t="s">
        <v>354</v>
      </c>
      <c r="M878" s="29" t="str">
        <f>IF(O878 &lt;&gt; "", VLOOKUP(O878,'CLASSIFICAÇÃO - ÁREA DE ATUAÇÃO'!$A:$C,2,0),"")</f>
        <v>A</v>
      </c>
      <c r="N878" s="29" t="str">
        <f>IF(O878 &lt;&gt; "",VLOOKUP(O878,'CLASSIFICAÇÃO - ÁREA DE ATUAÇÃO'!$A:$C,3,0), "")</f>
        <v>REDE DE URGÊNCIA</v>
      </c>
      <c r="O878" t="str">
        <f>'Lotações convertidas'!B880</f>
        <v>CENTRO DE REFERENCIA EM SAUDE MENTAL INFANTIL NOROESTE</v>
      </c>
    </row>
    <row r="879" spans="1:15" x14ac:dyDescent="0.25">
      <c r="A879">
        <v>1297404</v>
      </c>
      <c r="B879" t="s">
        <v>3547</v>
      </c>
      <c r="C879" t="s">
        <v>3548</v>
      </c>
      <c r="D879" t="s">
        <v>379</v>
      </c>
      <c r="E879" t="s">
        <v>2664</v>
      </c>
      <c r="F879" t="s">
        <v>1581</v>
      </c>
      <c r="G879" s="177">
        <v>44333</v>
      </c>
      <c r="H879" t="s">
        <v>352</v>
      </c>
      <c r="I879" t="s">
        <v>18171</v>
      </c>
      <c r="J879" t="s">
        <v>3549</v>
      </c>
      <c r="K879" t="s">
        <v>353</v>
      </c>
      <c r="L879" t="s">
        <v>382</v>
      </c>
      <c r="M879" s="29" t="str">
        <f>IF(O879 &lt;&gt; "", VLOOKUP(O879,'CLASSIFICAÇÃO - ÁREA DE ATUAÇÃO'!$A:$C,2,0),"")</f>
        <v>B</v>
      </c>
      <c r="N879" s="29" t="str">
        <f>IF(O879 &lt;&gt; "",VLOOKUP(O879,'CLASSIFICAÇÃO - ÁREA DE ATUAÇÃO'!$A:$C,3,0), "")</f>
        <v>ATENÇÃO PRIMÁRIA</v>
      </c>
      <c r="O879" t="str">
        <f>'Lotações convertidas'!B881</f>
        <v>CENTRO DE SAÚDE SÃO JOSÉ OPERÁRIO</v>
      </c>
    </row>
    <row r="880" spans="1:15" x14ac:dyDescent="0.25">
      <c r="A880">
        <v>1297455</v>
      </c>
      <c r="B880" t="s">
        <v>3551</v>
      </c>
      <c r="C880" t="s">
        <v>3552</v>
      </c>
      <c r="D880" t="s">
        <v>362</v>
      </c>
      <c r="F880" t="s">
        <v>1509</v>
      </c>
      <c r="G880" s="177">
        <v>44333</v>
      </c>
      <c r="H880" t="s">
        <v>364</v>
      </c>
      <c r="I880" t="s">
        <v>18168</v>
      </c>
      <c r="J880" t="s">
        <v>3553</v>
      </c>
      <c r="K880" t="s">
        <v>353</v>
      </c>
      <c r="L880" t="s">
        <v>397</v>
      </c>
      <c r="M880" s="29" t="str">
        <f>IF(O880 &lt;&gt; "", VLOOKUP(O880,'CLASSIFICAÇÃO - ÁREA DE ATUAÇÃO'!$A:$C,2,0),"")</f>
        <v>B</v>
      </c>
      <c r="N880" s="29" t="str">
        <f>IF(O880 &lt;&gt; "",VLOOKUP(O880,'CLASSIFICAÇÃO - ÁREA DE ATUAÇÃO'!$A:$C,3,0), "")</f>
        <v>ATENÇÃO PRIMÁRIA</v>
      </c>
      <c r="O880" t="str">
        <f>'Lotações convertidas'!B882</f>
        <v>CENTRO DE SAÚDE SÃO JORGE</v>
      </c>
    </row>
    <row r="881" spans="1:15" x14ac:dyDescent="0.25">
      <c r="A881">
        <v>1297463</v>
      </c>
      <c r="B881" t="s">
        <v>3554</v>
      </c>
      <c r="C881" t="s">
        <v>3555</v>
      </c>
      <c r="D881" t="s">
        <v>379</v>
      </c>
      <c r="F881" t="s">
        <v>933</v>
      </c>
      <c r="G881" s="177">
        <v>44340</v>
      </c>
      <c r="H881" t="s">
        <v>434</v>
      </c>
      <c r="I881" t="s">
        <v>18171</v>
      </c>
      <c r="J881" t="s">
        <v>3556</v>
      </c>
      <c r="K881" t="s">
        <v>353</v>
      </c>
      <c r="L881" t="s">
        <v>397</v>
      </c>
      <c r="M881" s="29" t="str">
        <f>IF(O881 &lt;&gt; "", VLOOKUP(O881,'CLASSIFICAÇÃO - ÁREA DE ATUAÇÃO'!$A:$C,2,0),"")</f>
        <v>B</v>
      </c>
      <c r="N881" s="29" t="str">
        <f>IF(O881 &lt;&gt; "",VLOOKUP(O881,'CLASSIFICAÇÃO - ÁREA DE ATUAÇÃO'!$A:$C,3,0), "")</f>
        <v>ATENÇÃO PRIMÁRIA</v>
      </c>
      <c r="O881" t="str">
        <f>'Lotações convertidas'!B883</f>
        <v>CENTRO DE SAÚDE CAMARGOS</v>
      </c>
    </row>
    <row r="882" spans="1:15" x14ac:dyDescent="0.25">
      <c r="A882">
        <v>1297471</v>
      </c>
      <c r="B882" t="s">
        <v>3557</v>
      </c>
      <c r="C882" t="s">
        <v>3558</v>
      </c>
      <c r="D882" t="s">
        <v>362</v>
      </c>
      <c r="F882" t="s">
        <v>18626</v>
      </c>
      <c r="G882" s="177">
        <v>44333</v>
      </c>
      <c r="H882" t="s">
        <v>395</v>
      </c>
      <c r="I882" t="s">
        <v>18168</v>
      </c>
      <c r="J882" t="s">
        <v>3559</v>
      </c>
      <c r="K882" t="s">
        <v>353</v>
      </c>
      <c r="L882" t="s">
        <v>427</v>
      </c>
      <c r="M882" s="29" t="str">
        <f>IF(O882 &lt;&gt; "", VLOOKUP(O882,'CLASSIFICAÇÃO - ÁREA DE ATUAÇÃO'!$A:$C,2,0),"")</f>
        <v>A</v>
      </c>
      <c r="N882" s="29" t="str">
        <f>IF(O882 &lt;&gt; "",VLOOKUP(O882,'CLASSIFICAÇÃO - ÁREA DE ATUAÇÃO'!$A:$C,3,0), "")</f>
        <v>GESTÃO</v>
      </c>
      <c r="O882" t="str">
        <f>'Lotações convertidas'!B884</f>
        <v>DIRETORIA DE ASSISTENCIA A SAUDE</v>
      </c>
    </row>
    <row r="883" spans="1:15" x14ac:dyDescent="0.25">
      <c r="A883" t="s">
        <v>3560</v>
      </c>
      <c r="B883" t="s">
        <v>3557</v>
      </c>
      <c r="C883" t="s">
        <v>3558</v>
      </c>
      <c r="D883" t="s">
        <v>362</v>
      </c>
      <c r="F883" t="s">
        <v>3561</v>
      </c>
      <c r="G883" s="177">
        <v>44333</v>
      </c>
      <c r="H883" t="s">
        <v>395</v>
      </c>
      <c r="I883" t="s">
        <v>18168</v>
      </c>
      <c r="J883" t="s">
        <v>3559</v>
      </c>
      <c r="K883" t="s">
        <v>353</v>
      </c>
      <c r="L883" t="s">
        <v>427</v>
      </c>
      <c r="M883" s="29" t="str">
        <f>IF(O883 &lt;&gt; "", VLOOKUP(O883,'CLASSIFICAÇÃO - ÁREA DE ATUAÇÃO'!$A:$C,2,0),"")</f>
        <v>A</v>
      </c>
      <c r="N883" s="29" t="str">
        <f>IF(O883 &lt;&gt; "",VLOOKUP(O883,'CLASSIFICAÇÃO - ÁREA DE ATUAÇÃO'!$A:$C,3,0), "")</f>
        <v>GESTÃO</v>
      </c>
      <c r="O883" t="str">
        <f>'Lotações convertidas'!B885</f>
        <v>GERÊNCIA DE INTEGRAÇÃO DO CUIDADO À SAÚDE</v>
      </c>
    </row>
    <row r="884" spans="1:15" x14ac:dyDescent="0.25">
      <c r="A884">
        <v>1297536</v>
      </c>
      <c r="B884" t="s">
        <v>3562</v>
      </c>
      <c r="C884" t="s">
        <v>3563</v>
      </c>
      <c r="D884" t="s">
        <v>368</v>
      </c>
      <c r="E884" t="s">
        <v>369</v>
      </c>
      <c r="F884" t="s">
        <v>18623</v>
      </c>
      <c r="G884" s="177">
        <v>44330</v>
      </c>
      <c r="H884" t="s">
        <v>425</v>
      </c>
      <c r="I884" t="s">
        <v>18168</v>
      </c>
      <c r="J884" t="s">
        <v>3564</v>
      </c>
      <c r="K884" t="s">
        <v>353</v>
      </c>
      <c r="L884" t="s">
        <v>374</v>
      </c>
      <c r="M884" s="29" t="str">
        <f>IF(O884 &lt;&gt; "", VLOOKUP(O884,'CLASSIFICAÇÃO - ÁREA DE ATUAÇÃO'!$A:$C,2,0),"")</f>
        <v>C</v>
      </c>
      <c r="N884" s="29" t="str">
        <f>IF(O884 &lt;&gt; "",VLOOKUP(O884,'CLASSIFICAÇÃO - ÁREA DE ATUAÇÃO'!$A:$C,3,0), "")</f>
        <v>REDE DE URGÊNCIA</v>
      </c>
      <c r="O884" t="str">
        <f>'Lotações convertidas'!B886</f>
        <v>UNIDADE DE PRONTO ATENDIMENTO NORDESTE</v>
      </c>
    </row>
    <row r="885" spans="1:15" x14ac:dyDescent="0.25">
      <c r="A885">
        <v>1297595</v>
      </c>
      <c r="B885" t="s">
        <v>3565</v>
      </c>
      <c r="C885" t="s">
        <v>3566</v>
      </c>
      <c r="D885" t="s">
        <v>429</v>
      </c>
      <c r="E885" t="s">
        <v>430</v>
      </c>
      <c r="F885" t="s">
        <v>2151</v>
      </c>
      <c r="G885" s="177">
        <v>44334</v>
      </c>
      <c r="H885" t="s">
        <v>417</v>
      </c>
      <c r="I885" t="s">
        <v>18175</v>
      </c>
      <c r="J885" t="s">
        <v>3567</v>
      </c>
      <c r="K885" t="s">
        <v>353</v>
      </c>
      <c r="L885" t="s">
        <v>372</v>
      </c>
      <c r="M885" s="29" t="str">
        <f>IF(O885 &lt;&gt; "", VLOOKUP(O885,'CLASSIFICAÇÃO - ÁREA DE ATUAÇÃO'!$A:$C,2,0),"")</f>
        <v>C</v>
      </c>
      <c r="N885" s="29" t="str">
        <f>IF(O885 &lt;&gt; "",VLOOKUP(O885,'CLASSIFICAÇÃO - ÁREA DE ATUAÇÃO'!$A:$C,3,0), "")</f>
        <v>REDE COMPLEMENTAR</v>
      </c>
      <c r="O885" t="str">
        <f>'Lotações convertidas'!B887</f>
        <v>CENTRO DE ESPECIALIDADES ODONTOLOGICAS VENDA NOVA</v>
      </c>
    </row>
    <row r="886" spans="1:15" x14ac:dyDescent="0.25">
      <c r="A886">
        <v>1297633</v>
      </c>
      <c r="B886" t="s">
        <v>3568</v>
      </c>
      <c r="C886" t="s">
        <v>3569</v>
      </c>
      <c r="D886" t="s">
        <v>429</v>
      </c>
      <c r="E886" t="s">
        <v>493</v>
      </c>
      <c r="F886" t="s">
        <v>695</v>
      </c>
      <c r="G886" s="177">
        <v>44334</v>
      </c>
      <c r="H886" t="s">
        <v>508</v>
      </c>
      <c r="I886" t="s">
        <v>495</v>
      </c>
      <c r="K886" t="s">
        <v>495</v>
      </c>
      <c r="L886" t="s">
        <v>382</v>
      </c>
      <c r="M886" s="29" t="str">
        <f>IF(O886 &lt;&gt; "", VLOOKUP(O886,'CLASSIFICAÇÃO - ÁREA DE ATUAÇÃO'!$A:$C,2,0),"")</f>
        <v>A</v>
      </c>
      <c r="N886" s="29" t="str">
        <f>IF(O886 &lt;&gt; "",VLOOKUP(O886,'CLASSIFICAÇÃO - ÁREA DE ATUAÇÃO'!$A:$C,3,0), "")</f>
        <v>REDE COMPLEMENTAR</v>
      </c>
      <c r="O886" t="str">
        <f>'Lotações convertidas'!B888</f>
        <v>LABORATORIO REGIONAL LESTE/NORDESTE</v>
      </c>
    </row>
    <row r="887" spans="1:15" x14ac:dyDescent="0.25">
      <c r="A887">
        <v>1297641</v>
      </c>
      <c r="B887" t="s">
        <v>3570</v>
      </c>
      <c r="C887" t="s">
        <v>3571</v>
      </c>
      <c r="D887" t="s">
        <v>368</v>
      </c>
      <c r="E887" t="s">
        <v>369</v>
      </c>
      <c r="F887" t="s">
        <v>227</v>
      </c>
      <c r="G887" s="177">
        <v>44335</v>
      </c>
      <c r="H887" t="s">
        <v>384</v>
      </c>
      <c r="I887" t="s">
        <v>18168</v>
      </c>
      <c r="J887" t="s">
        <v>3572</v>
      </c>
      <c r="K887" t="s">
        <v>353</v>
      </c>
      <c r="L887" t="s">
        <v>406</v>
      </c>
      <c r="M887" s="29" t="str">
        <f>IF(O887 &lt;&gt; "", VLOOKUP(O887,'CLASSIFICAÇÃO - ÁREA DE ATUAÇÃO'!$A:$C,2,0),"")</f>
        <v>C</v>
      </c>
      <c r="N887" s="29" t="str">
        <f>IF(O887 &lt;&gt; "",VLOOKUP(O887,'CLASSIFICAÇÃO - ÁREA DE ATUAÇÃO'!$A:$C,3,0), "")</f>
        <v>ATENÇÃO PRIMÁRIA</v>
      </c>
      <c r="O887" t="str">
        <f>'Lotações convertidas'!B889</f>
        <v>CENTRO DE SAÚDE PILAR - OLHOS D'ÁGUA</v>
      </c>
    </row>
    <row r="888" spans="1:15" x14ac:dyDescent="0.25">
      <c r="A888">
        <v>1297692</v>
      </c>
      <c r="B888" t="s">
        <v>3573</v>
      </c>
      <c r="C888" t="s">
        <v>3574</v>
      </c>
      <c r="D888" t="s">
        <v>349</v>
      </c>
      <c r="E888" t="s">
        <v>350</v>
      </c>
      <c r="F888" t="s">
        <v>18614</v>
      </c>
      <c r="G888" s="177">
        <v>44334</v>
      </c>
      <c r="H888" t="s">
        <v>395</v>
      </c>
      <c r="I888" t="s">
        <v>18169</v>
      </c>
      <c r="J888" t="s">
        <v>3575</v>
      </c>
      <c r="K888" t="s">
        <v>353</v>
      </c>
      <c r="L888" t="s">
        <v>354</v>
      </c>
      <c r="M888" s="29" t="str">
        <f>IF(O888 &lt;&gt; "", VLOOKUP(O888,'CLASSIFICAÇÃO - ÁREA DE ATUAÇÃO'!$A:$C,2,0),"")</f>
        <v>A</v>
      </c>
      <c r="N888" s="29" t="str">
        <f>IF(O888 &lt;&gt; "",VLOOKUP(O888,'CLASSIFICAÇÃO - ÁREA DE ATUAÇÃO'!$A:$C,3,0), "")</f>
        <v>REDE DE URGÊNCIA</v>
      </c>
      <c r="O888" t="str">
        <f>'Lotações convertidas'!B890</f>
        <v>CENTRO DE REFERENCIA EM SAUDE MENTAL NOROESTE</v>
      </c>
    </row>
    <row r="889" spans="1:15" x14ac:dyDescent="0.25">
      <c r="A889">
        <v>1297781</v>
      </c>
      <c r="B889" t="s">
        <v>3577</v>
      </c>
      <c r="C889" t="s">
        <v>3578</v>
      </c>
      <c r="D889" t="s">
        <v>362</v>
      </c>
      <c r="F889" t="s">
        <v>438</v>
      </c>
      <c r="G889" s="177">
        <v>44335</v>
      </c>
      <c r="H889" t="s">
        <v>364</v>
      </c>
      <c r="I889" t="s">
        <v>18168</v>
      </c>
      <c r="J889" t="s">
        <v>3579</v>
      </c>
      <c r="K889" t="s">
        <v>353</v>
      </c>
      <c r="L889" t="s">
        <v>382</v>
      </c>
      <c r="M889" s="29" t="str">
        <f>IF(O889 &lt;&gt; "", VLOOKUP(O889,'CLASSIFICAÇÃO - ÁREA DE ATUAÇÃO'!$A:$C,2,0),"")</f>
        <v>C</v>
      </c>
      <c r="N889" s="29" t="str">
        <f>IF(O889 &lt;&gt; "",VLOOKUP(O889,'CLASSIFICAÇÃO - ÁREA DE ATUAÇÃO'!$A:$C,3,0), "")</f>
        <v>ATENÇÃO PRIMÁRIA</v>
      </c>
      <c r="O889" t="str">
        <f>'Lotações convertidas'!B891</f>
        <v>CENTRO DE SAÚDE GRANJA DE FREITAS</v>
      </c>
    </row>
    <row r="890" spans="1:15" x14ac:dyDescent="0.25">
      <c r="A890">
        <v>1297803</v>
      </c>
      <c r="B890" t="s">
        <v>3580</v>
      </c>
      <c r="C890" t="s">
        <v>3581</v>
      </c>
      <c r="D890" t="s">
        <v>349</v>
      </c>
      <c r="E890" t="s">
        <v>350</v>
      </c>
      <c r="F890" t="s">
        <v>284</v>
      </c>
      <c r="G890" s="177">
        <v>44335</v>
      </c>
      <c r="H890" t="s">
        <v>395</v>
      </c>
      <c r="I890" t="s">
        <v>18169</v>
      </c>
      <c r="J890" t="s">
        <v>3582</v>
      </c>
      <c r="K890" t="s">
        <v>353</v>
      </c>
      <c r="L890" t="s">
        <v>374</v>
      </c>
      <c r="M890" s="29" t="str">
        <f>IF(O890 &lt;&gt; "", VLOOKUP(O890,'CLASSIFICAÇÃO - ÁREA DE ATUAÇÃO'!$A:$C,2,0),"")</f>
        <v>D</v>
      </c>
      <c r="N890" s="29" t="str">
        <f>IF(O890 &lt;&gt; "",VLOOKUP(O890,'CLASSIFICAÇÃO - ÁREA DE ATUAÇÃO'!$A:$C,3,0), "")</f>
        <v>ATENÇÃO PRIMÁRIA</v>
      </c>
      <c r="O890" t="str">
        <f>'Lotações convertidas'!B892</f>
        <v>CENTRO DE SAÚDE MARIVANDA BALEEIRO - PAULO VI</v>
      </c>
    </row>
    <row r="891" spans="1:15" x14ac:dyDescent="0.25">
      <c r="A891" t="s">
        <v>3583</v>
      </c>
      <c r="B891" t="s">
        <v>3584</v>
      </c>
      <c r="C891" t="s">
        <v>3585</v>
      </c>
      <c r="D891" t="s">
        <v>429</v>
      </c>
      <c r="E891" t="s">
        <v>430</v>
      </c>
      <c r="F891" t="s">
        <v>635</v>
      </c>
      <c r="G891" s="177">
        <v>44337</v>
      </c>
      <c r="H891" t="s">
        <v>384</v>
      </c>
      <c r="I891" t="s">
        <v>18175</v>
      </c>
      <c r="J891" t="s">
        <v>3586</v>
      </c>
      <c r="K891" t="s">
        <v>353</v>
      </c>
      <c r="L891" t="s">
        <v>406</v>
      </c>
      <c r="M891" s="29" t="str">
        <f>IF(O891 &lt;&gt; "", VLOOKUP(O891,'CLASSIFICAÇÃO - ÁREA DE ATUAÇÃO'!$A:$C,2,0),"")</f>
        <v>C</v>
      </c>
      <c r="N891" s="29" t="str">
        <f>IF(O891 &lt;&gt; "",VLOOKUP(O891,'CLASSIFICAÇÃO - ÁREA DE ATUAÇÃO'!$A:$C,3,0), "")</f>
        <v>REDE COMPLEMENTAR</v>
      </c>
      <c r="O891" t="str">
        <f>'Lotações convertidas'!B893</f>
        <v>CENTRO DE ESPECIALIDADES ODONTOLOGICAS BARREIRO</v>
      </c>
    </row>
    <row r="892" spans="1:15" x14ac:dyDescent="0.25">
      <c r="A892">
        <v>1297846</v>
      </c>
      <c r="B892" t="s">
        <v>3587</v>
      </c>
      <c r="C892" t="s">
        <v>3588</v>
      </c>
      <c r="D892" t="s">
        <v>349</v>
      </c>
      <c r="E892" t="s">
        <v>473</v>
      </c>
      <c r="F892" t="s">
        <v>732</v>
      </c>
      <c r="G892" s="177">
        <v>44335</v>
      </c>
      <c r="H892" t="s">
        <v>395</v>
      </c>
      <c r="I892" t="s">
        <v>18181</v>
      </c>
      <c r="J892" t="s">
        <v>3589</v>
      </c>
      <c r="K892" t="s">
        <v>353</v>
      </c>
      <c r="L892" t="s">
        <v>406</v>
      </c>
      <c r="M892" s="29" t="str">
        <f>IF(O892 &lt;&gt; "", VLOOKUP(O892,'CLASSIFICAÇÃO - ÁREA DE ATUAÇÃO'!$A:$C,2,0),"")</f>
        <v>D</v>
      </c>
      <c r="N892" s="29" t="str">
        <f>IF(O892 &lt;&gt; "",VLOOKUP(O892,'CLASSIFICAÇÃO - ÁREA DE ATUAÇÃO'!$A:$C,3,0), "")</f>
        <v>ATENÇÃO PRIMÁRIA</v>
      </c>
      <c r="O892" t="str">
        <f>'Lotações convertidas'!B894</f>
        <v>CENTRO DE SAÚDE VILA CEMIG</v>
      </c>
    </row>
    <row r="893" spans="1:15" x14ac:dyDescent="0.25">
      <c r="A893">
        <v>1297854</v>
      </c>
      <c r="B893" t="s">
        <v>3590</v>
      </c>
      <c r="C893" t="s">
        <v>3591</v>
      </c>
      <c r="D893" t="s">
        <v>368</v>
      </c>
      <c r="E893" t="s">
        <v>369</v>
      </c>
      <c r="F893" t="s">
        <v>70</v>
      </c>
      <c r="G893" s="177">
        <v>44336</v>
      </c>
      <c r="H893" t="s">
        <v>364</v>
      </c>
      <c r="I893" t="s">
        <v>18168</v>
      </c>
      <c r="J893" t="s">
        <v>3592</v>
      </c>
      <c r="K893" t="s">
        <v>353</v>
      </c>
      <c r="L893" t="s">
        <v>411</v>
      </c>
      <c r="M893" s="29" t="str">
        <f>IF(O893 &lt;&gt; "", VLOOKUP(O893,'CLASSIFICAÇÃO - ÁREA DE ATUAÇÃO'!$A:$C,2,0),"")</f>
        <v>A</v>
      </c>
      <c r="N893" s="29" t="str">
        <f>IF(O893 &lt;&gt; "",VLOOKUP(O893,'CLASSIFICAÇÃO - ÁREA DE ATUAÇÃO'!$A:$C,3,0), "")</f>
        <v>REDE COMPLEMENTAR</v>
      </c>
      <c r="O893" t="str">
        <f>'Lotações convertidas'!B895</f>
        <v>CENTRO DE TREIN. E REF. EM DOENÇAS INFECCIOSAS E PARASITÁRIAS ORESTES DINIZ</v>
      </c>
    </row>
    <row r="894" spans="1:15" x14ac:dyDescent="0.25">
      <c r="A894">
        <v>1297862</v>
      </c>
      <c r="B894" t="s">
        <v>3593</v>
      </c>
      <c r="C894" t="s">
        <v>3594</v>
      </c>
      <c r="D894" t="s">
        <v>368</v>
      </c>
      <c r="E894" t="s">
        <v>369</v>
      </c>
      <c r="F894" t="s">
        <v>18613</v>
      </c>
      <c r="G894" s="177">
        <v>44336</v>
      </c>
      <c r="H894" t="s">
        <v>441</v>
      </c>
      <c r="I894" t="s">
        <v>18168</v>
      </c>
      <c r="J894" t="s">
        <v>3595</v>
      </c>
      <c r="K894" t="s">
        <v>353</v>
      </c>
      <c r="L894" t="s">
        <v>382</v>
      </c>
      <c r="M894" s="29" t="str">
        <f>IF(O894 &lt;&gt; "", VLOOKUP(O894,'CLASSIFICAÇÃO - ÁREA DE ATUAÇÃO'!$A:$C,2,0),"")</f>
        <v>C</v>
      </c>
      <c r="N894" s="29" t="str">
        <f>IF(O894 &lt;&gt; "",VLOOKUP(O894,'CLASSIFICAÇÃO - ÁREA DE ATUAÇÃO'!$A:$C,3,0), "")</f>
        <v>REDE DE URGÊNCIA</v>
      </c>
      <c r="O894" t="str">
        <f>'Lotações convertidas'!B896</f>
        <v>UNIDADE DE PRONTO ATENDIMENTO LESTE</v>
      </c>
    </row>
    <row r="895" spans="1:15" x14ac:dyDescent="0.25">
      <c r="A895">
        <v>1297919</v>
      </c>
      <c r="B895" t="s">
        <v>3596</v>
      </c>
      <c r="C895" t="s">
        <v>3597</v>
      </c>
      <c r="D895" t="s">
        <v>349</v>
      </c>
      <c r="E895" t="s">
        <v>473</v>
      </c>
      <c r="F895" t="s">
        <v>1548</v>
      </c>
      <c r="G895" s="177">
        <v>44336</v>
      </c>
      <c r="H895" t="s">
        <v>395</v>
      </c>
      <c r="I895" t="s">
        <v>18181</v>
      </c>
      <c r="J895" t="s">
        <v>3598</v>
      </c>
      <c r="K895" t="s">
        <v>353</v>
      </c>
      <c r="L895" t="s">
        <v>374</v>
      </c>
      <c r="M895" s="29" t="str">
        <f>IF(O895 &lt;&gt; "", VLOOKUP(O895,'CLASSIFICAÇÃO - ÁREA DE ATUAÇÃO'!$A:$C,2,0),"")</f>
        <v>D</v>
      </c>
      <c r="N895" s="29" t="str">
        <f>IF(O895 &lt;&gt; "",VLOOKUP(O895,'CLASSIFICAÇÃO - ÁREA DE ATUAÇÃO'!$A:$C,3,0), "")</f>
        <v>ATENÇÃO PRIMÁRIA</v>
      </c>
      <c r="O895" t="str">
        <f>'Lotações convertidas'!B897</f>
        <v>CENTRO DE SAÚDE NAZARÉ</v>
      </c>
    </row>
    <row r="896" spans="1:15" x14ac:dyDescent="0.25">
      <c r="A896">
        <v>1297927</v>
      </c>
      <c r="B896" t="s">
        <v>2504</v>
      </c>
      <c r="C896" t="s">
        <v>2505</v>
      </c>
      <c r="D896" t="s">
        <v>368</v>
      </c>
      <c r="E896" t="s">
        <v>524</v>
      </c>
      <c r="F896" t="s">
        <v>18613</v>
      </c>
      <c r="G896" s="177">
        <v>44336</v>
      </c>
      <c r="H896" t="s">
        <v>441</v>
      </c>
      <c r="I896" t="s">
        <v>18179</v>
      </c>
      <c r="J896" t="s">
        <v>2506</v>
      </c>
      <c r="K896" t="s">
        <v>353</v>
      </c>
      <c r="L896" t="s">
        <v>382</v>
      </c>
      <c r="M896" s="29" t="str">
        <f>IF(O896 &lt;&gt; "", VLOOKUP(O896,'CLASSIFICAÇÃO - ÁREA DE ATUAÇÃO'!$A:$C,2,0),"")</f>
        <v>C</v>
      </c>
      <c r="N896" s="29" t="str">
        <f>IF(O896 &lt;&gt; "",VLOOKUP(O896,'CLASSIFICAÇÃO - ÁREA DE ATUAÇÃO'!$A:$C,3,0), "")</f>
        <v>REDE DE URGÊNCIA</v>
      </c>
      <c r="O896" t="str">
        <f>'Lotações convertidas'!B898</f>
        <v>UNIDADE DE PRONTO ATENDIMENTO LESTE</v>
      </c>
    </row>
    <row r="897" spans="1:15" x14ac:dyDescent="0.25">
      <c r="A897">
        <v>1297935</v>
      </c>
      <c r="B897" t="s">
        <v>3599</v>
      </c>
      <c r="C897" t="s">
        <v>3600</v>
      </c>
      <c r="D897" t="s">
        <v>520</v>
      </c>
      <c r="F897" t="s">
        <v>18653</v>
      </c>
      <c r="G897" s="177">
        <v>44336</v>
      </c>
      <c r="H897" t="s">
        <v>364</v>
      </c>
      <c r="I897" t="s">
        <v>18175</v>
      </c>
      <c r="J897" t="s">
        <v>3601</v>
      </c>
      <c r="K897" t="s">
        <v>353</v>
      </c>
      <c r="L897" t="s">
        <v>372</v>
      </c>
      <c r="M897" s="29" t="str">
        <f>IF(O897 &lt;&gt; "", VLOOKUP(O897,'CLASSIFICAÇÃO - ÁREA DE ATUAÇÃO'!$A:$C,2,0),"")</f>
        <v>C</v>
      </c>
      <c r="N897" s="29" t="str">
        <f>IF(O897 &lt;&gt; "",VLOOKUP(O897,'CLASSIFICAÇÃO - ÁREA DE ATUAÇÃO'!$A:$C,3,0), "")</f>
        <v>GESTÃO</v>
      </c>
      <c r="O897" t="str">
        <f>'Lotações convertidas'!B899</f>
        <v>GERENCIA DE ASSISTENCIA, EPIDEMIOLOGIA E REGULACAO VENDA NOVA</v>
      </c>
    </row>
    <row r="898" spans="1:15" x14ac:dyDescent="0.25">
      <c r="A898">
        <v>1297943</v>
      </c>
      <c r="B898" t="s">
        <v>3602</v>
      </c>
      <c r="C898" t="s">
        <v>3603</v>
      </c>
      <c r="D898" t="s">
        <v>362</v>
      </c>
      <c r="E898" t="s">
        <v>362</v>
      </c>
      <c r="F898" t="s">
        <v>18650</v>
      </c>
      <c r="G898" s="177">
        <v>44336</v>
      </c>
      <c r="H898" t="s">
        <v>395</v>
      </c>
      <c r="I898" t="s">
        <v>18168</v>
      </c>
      <c r="J898" t="s">
        <v>3604</v>
      </c>
      <c r="K898" t="s">
        <v>353</v>
      </c>
      <c r="L898" t="s">
        <v>374</v>
      </c>
      <c r="M898" s="29" t="str">
        <f>IF(O898 &lt;&gt; "", VLOOKUP(O898,'CLASSIFICAÇÃO - ÁREA DE ATUAÇÃO'!$A:$C,2,0),"")</f>
        <v>B</v>
      </c>
      <c r="N898" s="29" t="str">
        <f>IF(O898 &lt;&gt; "",VLOOKUP(O898,'CLASSIFICAÇÃO - ÁREA DE ATUAÇÃO'!$A:$C,3,0), "")</f>
        <v>GESTÃO</v>
      </c>
      <c r="O898" t="str">
        <f>'Lotações convertidas'!B900</f>
        <v>DIRETORIA REGIONAL DE SAUDE NORDESTE</v>
      </c>
    </row>
    <row r="899" spans="1:15" x14ac:dyDescent="0.25">
      <c r="A899">
        <v>1297951</v>
      </c>
      <c r="B899" t="s">
        <v>3605</v>
      </c>
      <c r="C899" t="s">
        <v>3606</v>
      </c>
      <c r="D899" t="s">
        <v>379</v>
      </c>
      <c r="F899" t="s">
        <v>2635</v>
      </c>
      <c r="G899" s="177">
        <v>44336</v>
      </c>
      <c r="H899" t="s">
        <v>364</v>
      </c>
      <c r="I899" t="s">
        <v>18171</v>
      </c>
      <c r="J899" t="s">
        <v>3607</v>
      </c>
      <c r="K899" t="s">
        <v>353</v>
      </c>
      <c r="L899" t="s">
        <v>354</v>
      </c>
      <c r="M899" s="29" t="str">
        <f>IF(O899 &lt;&gt; "", VLOOKUP(O899,'CLASSIFICAÇÃO - ÁREA DE ATUAÇÃO'!$A:$C,2,0),"")</f>
        <v>A</v>
      </c>
      <c r="N899" s="29" t="str">
        <f>IF(O899 &lt;&gt; "",VLOOKUP(O899,'CLASSIFICAÇÃO - ÁREA DE ATUAÇÃO'!$A:$C,3,0), "")</f>
        <v>ATENÇÃO PRIMÁRIA</v>
      </c>
      <c r="O899" t="str">
        <f>'Lotações convertidas'!B901</f>
        <v>CENTRO DE SAÚDE BOM JESUS</v>
      </c>
    </row>
    <row r="900" spans="1:15" x14ac:dyDescent="0.25">
      <c r="A900" t="s">
        <v>3608</v>
      </c>
      <c r="B900" t="s">
        <v>3609</v>
      </c>
      <c r="C900" t="s">
        <v>3610</v>
      </c>
      <c r="D900" t="s">
        <v>362</v>
      </c>
      <c r="E900" t="s">
        <v>362</v>
      </c>
      <c r="F900" t="s">
        <v>18637</v>
      </c>
      <c r="G900" s="177">
        <v>44336</v>
      </c>
      <c r="H900" t="s">
        <v>364</v>
      </c>
      <c r="I900" t="s">
        <v>18168</v>
      </c>
      <c r="J900" t="s">
        <v>3611</v>
      </c>
      <c r="K900" t="s">
        <v>353</v>
      </c>
      <c r="L900" t="s">
        <v>411</v>
      </c>
      <c r="M900" s="29" t="str">
        <f>IF(O900 &lt;&gt; "", VLOOKUP(O900,'CLASSIFICAÇÃO - ÁREA DE ATUAÇÃO'!$A:$C,2,0),"")</f>
        <v>A</v>
      </c>
      <c r="N900" s="29" t="str">
        <f>IF(O900 &lt;&gt; "",VLOOKUP(O900,'CLASSIFICAÇÃO - ÁREA DE ATUAÇÃO'!$A:$C,3,0), "")</f>
        <v>ATENÇÃO PRIMÁRIA</v>
      </c>
      <c r="O900" t="str">
        <f>'Lotações convertidas'!B902</f>
        <v>CENTRO DE SAÚDE OSWALDO CRUZ</v>
      </c>
    </row>
    <row r="901" spans="1:15" x14ac:dyDescent="0.25">
      <c r="A901">
        <v>1297978</v>
      </c>
      <c r="B901" t="s">
        <v>3612</v>
      </c>
      <c r="C901" t="s">
        <v>3613</v>
      </c>
      <c r="D901" t="s">
        <v>368</v>
      </c>
      <c r="E901" t="s">
        <v>369</v>
      </c>
      <c r="F901" t="s">
        <v>18614</v>
      </c>
      <c r="G901" s="177">
        <v>44339</v>
      </c>
      <c r="H901" t="s">
        <v>441</v>
      </c>
      <c r="I901" t="s">
        <v>18168</v>
      </c>
      <c r="J901" t="s">
        <v>3614</v>
      </c>
      <c r="K901" t="s">
        <v>353</v>
      </c>
      <c r="L901" t="s">
        <v>354</v>
      </c>
      <c r="M901" s="29" t="str">
        <f>IF(O901 &lt;&gt; "", VLOOKUP(O901,'CLASSIFICAÇÃO - ÁREA DE ATUAÇÃO'!$A:$C,2,0),"")</f>
        <v>A</v>
      </c>
      <c r="N901" s="29" t="str">
        <f>IF(O901 &lt;&gt; "",VLOOKUP(O901,'CLASSIFICAÇÃO - ÁREA DE ATUAÇÃO'!$A:$C,3,0), "")</f>
        <v>REDE DE URGÊNCIA</v>
      </c>
      <c r="O901" t="str">
        <f>'Lotações convertidas'!B903</f>
        <v>CENTRO DE REFERENCIA EM SAUDE MENTAL NOROESTE</v>
      </c>
    </row>
    <row r="902" spans="1:15" x14ac:dyDescent="0.25">
      <c r="A902">
        <v>1297994</v>
      </c>
      <c r="B902" t="s">
        <v>3602</v>
      </c>
      <c r="C902" t="s">
        <v>3603</v>
      </c>
      <c r="D902" t="s">
        <v>362</v>
      </c>
      <c r="E902" t="s">
        <v>362</v>
      </c>
      <c r="F902" t="s">
        <v>18650</v>
      </c>
      <c r="G902" s="177">
        <v>44336</v>
      </c>
      <c r="H902" t="s">
        <v>395</v>
      </c>
      <c r="I902" t="s">
        <v>18168</v>
      </c>
      <c r="J902" t="s">
        <v>3604</v>
      </c>
      <c r="K902" t="s">
        <v>353</v>
      </c>
      <c r="L902" t="s">
        <v>374</v>
      </c>
      <c r="M902" s="29" t="str">
        <f>IF(O902 &lt;&gt; "", VLOOKUP(O902,'CLASSIFICAÇÃO - ÁREA DE ATUAÇÃO'!$A:$C,2,0),"")</f>
        <v>B</v>
      </c>
      <c r="N902" s="29" t="str">
        <f>IF(O902 &lt;&gt; "",VLOOKUP(O902,'CLASSIFICAÇÃO - ÁREA DE ATUAÇÃO'!$A:$C,3,0), "")</f>
        <v>GESTÃO</v>
      </c>
      <c r="O902" t="str">
        <f>'Lotações convertidas'!B904</f>
        <v>DIRETORIA REGIONAL DE SAUDE NORDESTE</v>
      </c>
    </row>
    <row r="903" spans="1:15" x14ac:dyDescent="0.25">
      <c r="A903">
        <v>1298001</v>
      </c>
      <c r="B903" t="s">
        <v>3615</v>
      </c>
      <c r="C903" t="s">
        <v>3616</v>
      </c>
      <c r="D903" t="s">
        <v>368</v>
      </c>
      <c r="E903" t="s">
        <v>369</v>
      </c>
      <c r="F903" t="s">
        <v>745</v>
      </c>
      <c r="G903" s="177">
        <v>44337</v>
      </c>
      <c r="H903" t="s">
        <v>364</v>
      </c>
      <c r="I903" t="s">
        <v>18168</v>
      </c>
      <c r="J903" t="s">
        <v>3617</v>
      </c>
      <c r="K903" t="s">
        <v>353</v>
      </c>
      <c r="L903" t="s">
        <v>382</v>
      </c>
      <c r="M903" s="29" t="str">
        <f>IF(O903 &lt;&gt; "", VLOOKUP(O903,'CLASSIFICAÇÃO - ÁREA DE ATUAÇÃO'!$A:$C,2,0),"")</f>
        <v>D</v>
      </c>
      <c r="N903" s="29" t="str">
        <f>IF(O903 &lt;&gt; "",VLOOKUP(O903,'CLASSIFICAÇÃO - ÁREA DE ATUAÇÃO'!$A:$C,3,0), "")</f>
        <v>ATENÇÃO PRIMÁRIA</v>
      </c>
      <c r="O903" t="str">
        <f>'Lotações convertidas'!B905</f>
        <v>CENTRO DE SAÚDE MARIANO DE ABREU</v>
      </c>
    </row>
    <row r="904" spans="1:15" x14ac:dyDescent="0.25">
      <c r="A904">
        <v>1298079</v>
      </c>
      <c r="B904" t="s">
        <v>3618</v>
      </c>
      <c r="C904" t="s">
        <v>3619</v>
      </c>
      <c r="D904" t="s">
        <v>368</v>
      </c>
      <c r="E904" t="s">
        <v>524</v>
      </c>
      <c r="F904" t="s">
        <v>259</v>
      </c>
      <c r="G904" s="177">
        <v>44336</v>
      </c>
      <c r="H904" t="s">
        <v>384</v>
      </c>
      <c r="I904" t="s">
        <v>18179</v>
      </c>
      <c r="J904" t="s">
        <v>3620</v>
      </c>
      <c r="K904" t="s">
        <v>353</v>
      </c>
      <c r="L904" t="s">
        <v>372</v>
      </c>
      <c r="M904" s="29" t="str">
        <f>IF(O904 &lt;&gt; "", VLOOKUP(O904,'CLASSIFICAÇÃO - ÁREA DE ATUAÇÃO'!$A:$C,2,0),"")</f>
        <v>C</v>
      </c>
      <c r="N904" s="29" t="str">
        <f>IF(O904 &lt;&gt; "",VLOOKUP(O904,'CLASSIFICAÇÃO - ÁREA DE ATUAÇÃO'!$A:$C,3,0), "")</f>
        <v>REDE COMPLEMENTAR</v>
      </c>
      <c r="O904" t="str">
        <f>'Lotações convertidas'!B906</f>
        <v>LABORATORIO REGIONAL NORTE/VENDA NOVA</v>
      </c>
    </row>
    <row r="905" spans="1:15" x14ac:dyDescent="0.25">
      <c r="A905">
        <v>1298087</v>
      </c>
      <c r="B905" t="s">
        <v>2678</v>
      </c>
      <c r="C905" t="s">
        <v>2679</v>
      </c>
      <c r="D905" t="s">
        <v>368</v>
      </c>
      <c r="E905" t="s">
        <v>369</v>
      </c>
      <c r="F905" t="s">
        <v>424</v>
      </c>
      <c r="G905" s="177">
        <v>44336</v>
      </c>
      <c r="H905" t="s">
        <v>441</v>
      </c>
      <c r="I905" t="s">
        <v>18168</v>
      </c>
      <c r="J905" t="s">
        <v>2680</v>
      </c>
      <c r="K905" t="s">
        <v>353</v>
      </c>
      <c r="L905" t="s">
        <v>427</v>
      </c>
      <c r="M905" s="29" t="str">
        <f>IF(O905 &lt;&gt; "", VLOOKUP(O905,'CLASSIFICAÇÃO - ÁREA DE ATUAÇÃO'!$A:$C,2,0),"")</f>
        <v>D</v>
      </c>
      <c r="N905" s="29" t="str">
        <f>IF(O905 &lt;&gt; "",VLOOKUP(O905,'CLASSIFICAÇÃO - ÁREA DE ATUAÇÃO'!$A:$C,3,0), "")</f>
        <v>REDE DE URGÊNCIA</v>
      </c>
      <c r="O905" t="str">
        <f>'Lotações convertidas'!B907</f>
        <v>SERVIÇO DE ATENDIMENTO MÓVEL DE URGÊNCIA E TRANSPORTE EM SAÚDE</v>
      </c>
    </row>
    <row r="906" spans="1:15" x14ac:dyDescent="0.25">
      <c r="A906">
        <v>1298109</v>
      </c>
      <c r="B906" t="s">
        <v>3621</v>
      </c>
      <c r="C906" t="s">
        <v>3622</v>
      </c>
      <c r="D906" t="s">
        <v>379</v>
      </c>
      <c r="F906" t="s">
        <v>18616</v>
      </c>
      <c r="G906" s="177">
        <v>44338</v>
      </c>
      <c r="H906" t="s">
        <v>395</v>
      </c>
      <c r="I906" t="s">
        <v>18171</v>
      </c>
      <c r="J906" t="s">
        <v>3623</v>
      </c>
      <c r="K906" t="s">
        <v>353</v>
      </c>
      <c r="L906" t="s">
        <v>361</v>
      </c>
      <c r="M906" s="29" t="str">
        <f>IF(O906 &lt;&gt; "", VLOOKUP(O906,'CLASSIFICAÇÃO - ÁREA DE ATUAÇÃO'!$A:$C,2,0),"")</f>
        <v>C</v>
      </c>
      <c r="N906" s="29" t="str">
        <f>IF(O906 &lt;&gt; "",VLOOKUP(O906,'CLASSIFICAÇÃO - ÁREA DE ATUAÇÃO'!$A:$C,3,0), "")</f>
        <v>REDE DE URGÊNCIA</v>
      </c>
      <c r="O906" t="str">
        <f>'Lotações convertidas'!B908</f>
        <v>UNIDADE DE PRONTO ATENDIMENTO PAMPULHA</v>
      </c>
    </row>
    <row r="907" spans="1:15" x14ac:dyDescent="0.25">
      <c r="A907">
        <v>1298168</v>
      </c>
      <c r="B907" t="s">
        <v>3624</v>
      </c>
      <c r="C907" t="s">
        <v>3625</v>
      </c>
      <c r="D907" t="s">
        <v>379</v>
      </c>
      <c r="F907" t="s">
        <v>18613</v>
      </c>
      <c r="G907" s="177">
        <v>44343</v>
      </c>
      <c r="H907" t="s">
        <v>482</v>
      </c>
      <c r="I907" t="s">
        <v>18171</v>
      </c>
      <c r="J907" t="s">
        <v>3626</v>
      </c>
      <c r="K907" t="s">
        <v>353</v>
      </c>
      <c r="L907" t="s">
        <v>382</v>
      </c>
      <c r="M907" s="29" t="str">
        <f>IF(O907 &lt;&gt; "", VLOOKUP(O907,'CLASSIFICAÇÃO - ÁREA DE ATUAÇÃO'!$A:$C,2,0),"")</f>
        <v>C</v>
      </c>
      <c r="N907" s="29" t="str">
        <f>IF(O907 &lt;&gt; "",VLOOKUP(O907,'CLASSIFICAÇÃO - ÁREA DE ATUAÇÃO'!$A:$C,3,0), "")</f>
        <v>REDE DE URGÊNCIA</v>
      </c>
      <c r="O907" t="str">
        <f>'Lotações convertidas'!B909</f>
        <v>UNIDADE DE PRONTO ATENDIMENTO LESTE</v>
      </c>
    </row>
    <row r="908" spans="1:15" x14ac:dyDescent="0.25">
      <c r="A908">
        <v>1298176</v>
      </c>
      <c r="B908" t="s">
        <v>3627</v>
      </c>
      <c r="C908" t="s">
        <v>3628</v>
      </c>
      <c r="D908" t="s">
        <v>379</v>
      </c>
      <c r="F908" t="s">
        <v>18615</v>
      </c>
      <c r="G908" s="177">
        <v>44341</v>
      </c>
      <c r="H908" t="s">
        <v>457</v>
      </c>
      <c r="I908" t="s">
        <v>18171</v>
      </c>
      <c r="J908" t="s">
        <v>3629</v>
      </c>
      <c r="K908" t="s">
        <v>353</v>
      </c>
      <c r="L908" t="s">
        <v>365</v>
      </c>
      <c r="M908" s="29" t="str">
        <f>IF(O908 &lt;&gt; "", VLOOKUP(O908,'CLASSIFICAÇÃO - ÁREA DE ATUAÇÃO'!$A:$C,2,0),"")</f>
        <v>D</v>
      </c>
      <c r="N908" s="29" t="str">
        <f>IF(O908 &lt;&gt; "",VLOOKUP(O908,'CLASSIFICAÇÃO - ÁREA DE ATUAÇÃO'!$A:$C,3,0), "")</f>
        <v>REDE DE URGÊNCIA</v>
      </c>
      <c r="O908" t="str">
        <f>'Lotações convertidas'!B910</f>
        <v>UNIDADE DE PRONTO ATENDIMENTO NORTE</v>
      </c>
    </row>
    <row r="909" spans="1:15" x14ac:dyDescent="0.25">
      <c r="A909">
        <v>1298192</v>
      </c>
      <c r="B909" t="s">
        <v>3630</v>
      </c>
      <c r="C909" t="s">
        <v>3631</v>
      </c>
      <c r="D909" t="s">
        <v>368</v>
      </c>
      <c r="E909" t="s">
        <v>369</v>
      </c>
      <c r="F909" t="s">
        <v>298</v>
      </c>
      <c r="G909" s="177">
        <v>44337</v>
      </c>
      <c r="H909" t="s">
        <v>364</v>
      </c>
      <c r="I909" t="s">
        <v>18168</v>
      </c>
      <c r="J909" t="s">
        <v>3632</v>
      </c>
      <c r="K909" t="s">
        <v>353</v>
      </c>
      <c r="L909" t="s">
        <v>374</v>
      </c>
      <c r="M909" s="29" t="str">
        <f>IF(O909 &lt;&gt; "", VLOOKUP(O909,'CLASSIFICAÇÃO - ÁREA DE ATUAÇÃO'!$A:$C,2,0),"")</f>
        <v>D</v>
      </c>
      <c r="N909" s="29" t="str">
        <f>IF(O909 &lt;&gt; "",VLOOKUP(O909,'CLASSIFICAÇÃO - ÁREA DE ATUAÇÃO'!$A:$C,3,0), "")</f>
        <v>ATENÇÃO PRIMÁRIA</v>
      </c>
      <c r="O909" t="str">
        <f>'Lotações convertidas'!B911</f>
        <v>CENTRO DE SAÚDE VILA MARIA - JOÃO VITAL</v>
      </c>
    </row>
    <row r="910" spans="1:15" x14ac:dyDescent="0.25">
      <c r="A910">
        <v>1298214</v>
      </c>
      <c r="B910" t="s">
        <v>3633</v>
      </c>
      <c r="C910" t="s">
        <v>3634</v>
      </c>
      <c r="D910" t="s">
        <v>368</v>
      </c>
      <c r="E910" t="s">
        <v>369</v>
      </c>
      <c r="F910" t="s">
        <v>1581</v>
      </c>
      <c r="G910" s="177">
        <v>44340</v>
      </c>
      <c r="H910" t="s">
        <v>364</v>
      </c>
      <c r="I910" t="s">
        <v>18168</v>
      </c>
      <c r="J910" t="s">
        <v>3635</v>
      </c>
      <c r="K910" t="s">
        <v>353</v>
      </c>
      <c r="L910" t="s">
        <v>382</v>
      </c>
      <c r="M910" s="29" t="str">
        <f>IF(O910 &lt;&gt; "", VLOOKUP(O910,'CLASSIFICAÇÃO - ÁREA DE ATUAÇÃO'!$A:$C,2,0),"")</f>
        <v>B</v>
      </c>
      <c r="N910" s="29" t="str">
        <f>IF(O910 &lt;&gt; "",VLOOKUP(O910,'CLASSIFICAÇÃO - ÁREA DE ATUAÇÃO'!$A:$C,3,0), "")</f>
        <v>ATENÇÃO PRIMÁRIA</v>
      </c>
      <c r="O910" t="str">
        <f>'Lotações convertidas'!B912</f>
        <v>CENTRO DE SAÚDE SÃO JOSÉ OPERÁRIO</v>
      </c>
    </row>
    <row r="911" spans="1:15" x14ac:dyDescent="0.25">
      <c r="A911">
        <v>1298249</v>
      </c>
      <c r="B911" t="s">
        <v>3636</v>
      </c>
      <c r="C911" t="s">
        <v>3637</v>
      </c>
      <c r="D911" t="s">
        <v>368</v>
      </c>
      <c r="E911" t="s">
        <v>369</v>
      </c>
      <c r="F911" t="s">
        <v>18620</v>
      </c>
      <c r="G911" s="177">
        <v>44337</v>
      </c>
      <c r="H911" t="s">
        <v>441</v>
      </c>
      <c r="I911" t="s">
        <v>18168</v>
      </c>
      <c r="J911" t="s">
        <v>3638</v>
      </c>
      <c r="K911" t="s">
        <v>353</v>
      </c>
      <c r="L911" t="s">
        <v>372</v>
      </c>
      <c r="M911" s="29" t="str">
        <f>IF(O911 &lt;&gt; "", VLOOKUP(O911,'CLASSIFICAÇÃO - ÁREA DE ATUAÇÃO'!$A:$C,2,0),"")</f>
        <v>D</v>
      </c>
      <c r="N911" s="29" t="str">
        <f>IF(O911 &lt;&gt; "",VLOOKUP(O911,'CLASSIFICAÇÃO - ÁREA DE ATUAÇÃO'!$A:$C,3,0), "")</f>
        <v>REDE DE URGÊNCIA</v>
      </c>
      <c r="O911" t="str">
        <f>'Lotações convertidas'!B913</f>
        <v>UNIDADE DE PRONTO ATENDIMENTO VENDA NOVA</v>
      </c>
    </row>
    <row r="912" spans="1:15" x14ac:dyDescent="0.25">
      <c r="A912">
        <v>1298257</v>
      </c>
      <c r="B912" t="s">
        <v>3639</v>
      </c>
      <c r="C912" t="s">
        <v>3640</v>
      </c>
      <c r="D912" t="s">
        <v>379</v>
      </c>
      <c r="F912" t="s">
        <v>18611</v>
      </c>
      <c r="G912" s="177">
        <v>44341</v>
      </c>
      <c r="H912" t="s">
        <v>482</v>
      </c>
      <c r="I912" t="s">
        <v>18171</v>
      </c>
      <c r="J912" t="s">
        <v>3641</v>
      </c>
      <c r="K912" t="s">
        <v>353</v>
      </c>
      <c r="L912" t="s">
        <v>397</v>
      </c>
      <c r="M912" s="29" t="str">
        <f>IF(O912 &lt;&gt; "", VLOOKUP(O912,'CLASSIFICAÇÃO - ÁREA DE ATUAÇÃO'!$A:$C,2,0),"")</f>
        <v>C</v>
      </c>
      <c r="N912" s="29" t="str">
        <f>IF(O912 &lt;&gt; "",VLOOKUP(O912,'CLASSIFICAÇÃO - ÁREA DE ATUAÇÃO'!$A:$C,3,0), "")</f>
        <v>REDE DE URGÊNCIA</v>
      </c>
      <c r="O912" t="str">
        <f>'Lotações convertidas'!B914</f>
        <v>UNIDADE DE PRONTO ATENDIMENTO OESTE</v>
      </c>
    </row>
    <row r="913" spans="1:15" x14ac:dyDescent="0.25">
      <c r="A913">
        <v>1298281</v>
      </c>
      <c r="B913" t="s">
        <v>3642</v>
      </c>
      <c r="C913" t="s">
        <v>3643</v>
      </c>
      <c r="D913" t="s">
        <v>368</v>
      </c>
      <c r="E913" t="s">
        <v>369</v>
      </c>
      <c r="F913" t="s">
        <v>18613</v>
      </c>
      <c r="G913" s="177">
        <v>44338</v>
      </c>
      <c r="H913" t="s">
        <v>441</v>
      </c>
      <c r="I913" t="s">
        <v>18168</v>
      </c>
      <c r="J913" t="s">
        <v>3644</v>
      </c>
      <c r="K913" t="s">
        <v>353</v>
      </c>
      <c r="L913" t="s">
        <v>382</v>
      </c>
      <c r="M913" s="29" t="str">
        <f>IF(O913 &lt;&gt; "", VLOOKUP(O913,'CLASSIFICAÇÃO - ÁREA DE ATUAÇÃO'!$A:$C,2,0),"")</f>
        <v>C</v>
      </c>
      <c r="N913" s="29" t="str">
        <f>IF(O913 &lt;&gt; "",VLOOKUP(O913,'CLASSIFICAÇÃO - ÁREA DE ATUAÇÃO'!$A:$C,3,0), "")</f>
        <v>REDE DE URGÊNCIA</v>
      </c>
      <c r="O913" t="str">
        <f>'Lotações convertidas'!B915</f>
        <v>UNIDADE DE PRONTO ATENDIMENTO LESTE</v>
      </c>
    </row>
    <row r="914" spans="1:15" x14ac:dyDescent="0.25">
      <c r="A914">
        <v>1298303</v>
      </c>
      <c r="B914" t="s">
        <v>3645</v>
      </c>
      <c r="C914" t="s">
        <v>3646</v>
      </c>
      <c r="D914" t="s">
        <v>379</v>
      </c>
      <c r="F914" t="s">
        <v>732</v>
      </c>
      <c r="G914" s="177">
        <v>44341</v>
      </c>
      <c r="H914" t="s">
        <v>395</v>
      </c>
      <c r="I914" t="s">
        <v>18171</v>
      </c>
      <c r="J914" t="s">
        <v>3647</v>
      </c>
      <c r="K914" t="s">
        <v>353</v>
      </c>
      <c r="L914" t="s">
        <v>406</v>
      </c>
      <c r="M914" s="29" t="str">
        <f>IF(O914 &lt;&gt; "", VLOOKUP(O914,'CLASSIFICAÇÃO - ÁREA DE ATUAÇÃO'!$A:$C,2,0),"")</f>
        <v>D</v>
      </c>
      <c r="N914" s="29" t="str">
        <f>IF(O914 &lt;&gt; "",VLOOKUP(O914,'CLASSIFICAÇÃO - ÁREA DE ATUAÇÃO'!$A:$C,3,0), "")</f>
        <v>ATENÇÃO PRIMÁRIA</v>
      </c>
      <c r="O914" t="str">
        <f>'Lotações convertidas'!B916</f>
        <v>CENTRO DE SAÚDE VILA CEMIG</v>
      </c>
    </row>
    <row r="915" spans="1:15" x14ac:dyDescent="0.25">
      <c r="A915">
        <v>1298338</v>
      </c>
      <c r="B915" t="s">
        <v>3648</v>
      </c>
      <c r="C915" t="s">
        <v>3649</v>
      </c>
      <c r="D915" t="s">
        <v>429</v>
      </c>
      <c r="E915" t="s">
        <v>451</v>
      </c>
      <c r="F915" t="s">
        <v>381</v>
      </c>
      <c r="G915" s="177">
        <v>44341</v>
      </c>
      <c r="H915" t="s">
        <v>364</v>
      </c>
      <c r="I915" t="s">
        <v>18168</v>
      </c>
      <c r="J915" t="s">
        <v>3650</v>
      </c>
      <c r="K915" t="s">
        <v>353</v>
      </c>
      <c r="L915" t="s">
        <v>382</v>
      </c>
      <c r="M915" s="29" t="str">
        <f>IF(O915 &lt;&gt; "", VLOOKUP(O915,'CLASSIFICAÇÃO - ÁREA DE ATUAÇÃO'!$A:$C,2,0),"")</f>
        <v>A</v>
      </c>
      <c r="N915" s="29" t="str">
        <f>IF(O915 &lt;&gt; "",VLOOKUP(O915,'CLASSIFICAÇÃO - ÁREA DE ATUAÇÃO'!$A:$C,3,0), "")</f>
        <v>REDE COMPLEMENTAR</v>
      </c>
      <c r="O915" t="str">
        <f>'Lotações convertidas'!B917</f>
        <v>UNIDADE DE REFERENCIA SECUNDARIA SAGRADA FAMILIA</v>
      </c>
    </row>
    <row r="916" spans="1:15" x14ac:dyDescent="0.25">
      <c r="A916">
        <v>1298370</v>
      </c>
      <c r="B916" t="s">
        <v>3651</v>
      </c>
      <c r="C916" t="s">
        <v>3652</v>
      </c>
      <c r="D916" t="s">
        <v>368</v>
      </c>
      <c r="E916" t="s">
        <v>369</v>
      </c>
      <c r="F916" t="s">
        <v>512</v>
      </c>
      <c r="G916" s="177">
        <v>44340</v>
      </c>
      <c r="H916" t="s">
        <v>417</v>
      </c>
      <c r="I916" t="s">
        <v>18168</v>
      </c>
      <c r="J916" t="s">
        <v>3653</v>
      </c>
      <c r="K916" t="s">
        <v>353</v>
      </c>
      <c r="L916" t="s">
        <v>397</v>
      </c>
      <c r="M916" s="29" t="str">
        <f>IF(O916 &lt;&gt; "", VLOOKUP(O916,'CLASSIFICAÇÃO - ÁREA DE ATUAÇÃO'!$A:$C,2,0),"")</f>
        <v>B</v>
      </c>
      <c r="N916" s="29" t="str">
        <f>IF(O916 &lt;&gt; "",VLOOKUP(O916,'CLASSIFICAÇÃO - ÁREA DE ATUAÇÃO'!$A:$C,3,0), "")</f>
        <v>ATENÇÃO PRIMÁRIA</v>
      </c>
      <c r="O916" t="str">
        <f>'Lotações convertidas'!B918</f>
        <v>CENTRO DE SAÚDE SANTA MARIA</v>
      </c>
    </row>
    <row r="917" spans="1:15" x14ac:dyDescent="0.25">
      <c r="A917">
        <v>1298389</v>
      </c>
      <c r="B917" t="s">
        <v>3654</v>
      </c>
      <c r="C917" t="s">
        <v>3655</v>
      </c>
      <c r="D917" t="s">
        <v>368</v>
      </c>
      <c r="E917" t="s">
        <v>369</v>
      </c>
      <c r="F917" t="s">
        <v>452</v>
      </c>
      <c r="G917" s="177">
        <v>44335</v>
      </c>
      <c r="H917" t="s">
        <v>441</v>
      </c>
      <c r="I917" t="s">
        <v>18168</v>
      </c>
      <c r="J917" t="s">
        <v>3656</v>
      </c>
      <c r="K917" t="s">
        <v>353</v>
      </c>
      <c r="L917" t="s">
        <v>372</v>
      </c>
      <c r="M917" s="29" t="str">
        <f>IF(O917 &lt;&gt; "", VLOOKUP(O917,'CLASSIFICAÇÃO - ÁREA DE ATUAÇÃO'!$A:$C,2,0),"")</f>
        <v>B</v>
      </c>
      <c r="N917" s="29" t="str">
        <f>IF(O917 &lt;&gt; "",VLOOKUP(O917,'CLASSIFICAÇÃO - ÁREA DE ATUAÇÃO'!$A:$C,3,0), "")</f>
        <v>REDE DE URGÊNCIA</v>
      </c>
      <c r="O917" t="str">
        <f>'Lotações convertidas'!B919</f>
        <v>CENTRO DE REFERÊNCIA EM SAÚDE MENTAL - ÁLCOOL E OUTRAS DROGAS VENDA NOVA</v>
      </c>
    </row>
    <row r="918" spans="1:15" x14ac:dyDescent="0.25">
      <c r="A918">
        <v>1298400</v>
      </c>
      <c r="B918" t="s">
        <v>3657</v>
      </c>
      <c r="C918" t="s">
        <v>3658</v>
      </c>
      <c r="D918" t="s">
        <v>368</v>
      </c>
      <c r="E918" t="s">
        <v>369</v>
      </c>
      <c r="F918" t="s">
        <v>18613</v>
      </c>
      <c r="G918" s="177">
        <v>44338</v>
      </c>
      <c r="H918" t="s">
        <v>441</v>
      </c>
      <c r="I918" t="s">
        <v>18168</v>
      </c>
      <c r="J918" t="s">
        <v>3659</v>
      </c>
      <c r="K918" t="s">
        <v>353</v>
      </c>
      <c r="L918" t="s">
        <v>382</v>
      </c>
      <c r="M918" s="29" t="str">
        <f>IF(O918 &lt;&gt; "", VLOOKUP(O918,'CLASSIFICAÇÃO - ÁREA DE ATUAÇÃO'!$A:$C,2,0),"")</f>
        <v>C</v>
      </c>
      <c r="N918" s="29" t="str">
        <f>IF(O918 &lt;&gt; "",VLOOKUP(O918,'CLASSIFICAÇÃO - ÁREA DE ATUAÇÃO'!$A:$C,3,0), "")</f>
        <v>REDE DE URGÊNCIA</v>
      </c>
      <c r="O918" t="str">
        <f>'Lotações convertidas'!B920</f>
        <v>UNIDADE DE PRONTO ATENDIMENTO LESTE</v>
      </c>
    </row>
    <row r="919" spans="1:15" x14ac:dyDescent="0.25">
      <c r="A919">
        <v>1298419</v>
      </c>
      <c r="B919" t="s">
        <v>3660</v>
      </c>
      <c r="C919" t="s">
        <v>3661</v>
      </c>
      <c r="D919" t="s">
        <v>368</v>
      </c>
      <c r="E919" t="s">
        <v>369</v>
      </c>
      <c r="F919" t="s">
        <v>18623</v>
      </c>
      <c r="G919" s="177">
        <v>44339</v>
      </c>
      <c r="H919" t="s">
        <v>441</v>
      </c>
      <c r="I919" t="s">
        <v>18168</v>
      </c>
      <c r="J919" t="s">
        <v>3662</v>
      </c>
      <c r="K919" t="s">
        <v>353</v>
      </c>
      <c r="L919" t="s">
        <v>374</v>
      </c>
      <c r="M919" s="29" t="str">
        <f>IF(O919 &lt;&gt; "", VLOOKUP(O919,'CLASSIFICAÇÃO - ÁREA DE ATUAÇÃO'!$A:$C,2,0),"")</f>
        <v>C</v>
      </c>
      <c r="N919" s="29" t="str">
        <f>IF(O919 &lt;&gt; "",VLOOKUP(O919,'CLASSIFICAÇÃO - ÁREA DE ATUAÇÃO'!$A:$C,3,0), "")</f>
        <v>REDE DE URGÊNCIA</v>
      </c>
      <c r="O919" t="str">
        <f>'Lotações convertidas'!B921</f>
        <v>UNIDADE DE PRONTO ATENDIMENTO NORDESTE</v>
      </c>
    </row>
    <row r="920" spans="1:15" x14ac:dyDescent="0.25">
      <c r="A920">
        <v>1298427</v>
      </c>
      <c r="B920" t="s">
        <v>3663</v>
      </c>
      <c r="C920" t="s">
        <v>3664</v>
      </c>
      <c r="D920" t="s">
        <v>349</v>
      </c>
      <c r="E920" t="s">
        <v>1022</v>
      </c>
      <c r="F920" t="s">
        <v>259</v>
      </c>
      <c r="G920" s="177">
        <v>44340</v>
      </c>
      <c r="H920" t="s">
        <v>352</v>
      </c>
      <c r="I920" t="s">
        <v>18183</v>
      </c>
      <c r="J920" t="s">
        <v>3665</v>
      </c>
      <c r="K920" t="s">
        <v>353</v>
      </c>
      <c r="L920" t="s">
        <v>372</v>
      </c>
      <c r="M920" s="29" t="str">
        <f>IF(O920 &lt;&gt; "", VLOOKUP(O920,'CLASSIFICAÇÃO - ÁREA DE ATUAÇÃO'!$A:$C,2,0),"")</f>
        <v>C</v>
      </c>
      <c r="N920" s="29" t="str">
        <f>IF(O920 &lt;&gt; "",VLOOKUP(O920,'CLASSIFICAÇÃO - ÁREA DE ATUAÇÃO'!$A:$C,3,0), "")</f>
        <v>REDE COMPLEMENTAR</v>
      </c>
      <c r="O920" t="str">
        <f>'Lotações convertidas'!B922</f>
        <v>LABORATORIO REGIONAL NORTE/VENDA NOVA</v>
      </c>
    </row>
    <row r="921" spans="1:15" x14ac:dyDescent="0.25">
      <c r="A921">
        <v>1298443</v>
      </c>
      <c r="B921" t="s">
        <v>3666</v>
      </c>
      <c r="C921" t="s">
        <v>3667</v>
      </c>
      <c r="D921" t="s">
        <v>349</v>
      </c>
      <c r="E921" t="s">
        <v>528</v>
      </c>
      <c r="F921" t="s">
        <v>70</v>
      </c>
      <c r="G921" s="177">
        <v>44340</v>
      </c>
      <c r="H921" t="s">
        <v>1006</v>
      </c>
      <c r="I921" t="s">
        <v>18176</v>
      </c>
      <c r="J921" t="s">
        <v>3668</v>
      </c>
      <c r="K921" t="s">
        <v>353</v>
      </c>
      <c r="L921" t="s">
        <v>411</v>
      </c>
      <c r="M921" s="29" t="str">
        <f>IF(O921 &lt;&gt; "", VLOOKUP(O921,'CLASSIFICAÇÃO - ÁREA DE ATUAÇÃO'!$A:$C,2,0),"")</f>
        <v>A</v>
      </c>
      <c r="N921" s="29" t="str">
        <f>IF(O921 &lt;&gt; "",VLOOKUP(O921,'CLASSIFICAÇÃO - ÁREA DE ATUAÇÃO'!$A:$C,3,0), "")</f>
        <v>REDE COMPLEMENTAR</v>
      </c>
      <c r="O921" t="str">
        <f>'Lotações convertidas'!B923</f>
        <v>CENTRO DE TREIN. E REF. EM DOENÇAS INFECCIOSAS E PARASITÁRIAS ORESTES DINIZ</v>
      </c>
    </row>
    <row r="922" spans="1:15" x14ac:dyDescent="0.25">
      <c r="A922" t="s">
        <v>3669</v>
      </c>
      <c r="B922" t="s">
        <v>3670</v>
      </c>
      <c r="C922" t="s">
        <v>3671</v>
      </c>
      <c r="D922" t="s">
        <v>349</v>
      </c>
      <c r="E922" t="s">
        <v>1022</v>
      </c>
      <c r="F922" t="s">
        <v>259</v>
      </c>
      <c r="G922" s="177">
        <v>44340</v>
      </c>
      <c r="H922" t="s">
        <v>364</v>
      </c>
      <c r="I922" t="s">
        <v>18183</v>
      </c>
      <c r="J922" t="s">
        <v>3672</v>
      </c>
      <c r="K922" t="s">
        <v>353</v>
      </c>
      <c r="L922" t="s">
        <v>372</v>
      </c>
      <c r="M922" s="29" t="str">
        <f>IF(O922 &lt;&gt; "", VLOOKUP(O922,'CLASSIFICAÇÃO - ÁREA DE ATUAÇÃO'!$A:$C,2,0),"")</f>
        <v>C</v>
      </c>
      <c r="N922" s="29" t="str">
        <f>IF(O922 &lt;&gt; "",VLOOKUP(O922,'CLASSIFICAÇÃO - ÁREA DE ATUAÇÃO'!$A:$C,3,0), "")</f>
        <v>REDE COMPLEMENTAR</v>
      </c>
      <c r="O922" t="str">
        <f>'Lotações convertidas'!B924</f>
        <v>LABORATORIO REGIONAL NORTE/VENDA NOVA</v>
      </c>
    </row>
    <row r="923" spans="1:15" x14ac:dyDescent="0.25">
      <c r="A923">
        <v>1298486</v>
      </c>
      <c r="B923" t="s">
        <v>3673</v>
      </c>
      <c r="C923" t="s">
        <v>3674</v>
      </c>
      <c r="D923" t="s">
        <v>349</v>
      </c>
      <c r="E923" t="s">
        <v>528</v>
      </c>
      <c r="F923" t="s">
        <v>967</v>
      </c>
      <c r="G923" s="177">
        <v>44340</v>
      </c>
      <c r="H923" t="s">
        <v>364</v>
      </c>
      <c r="I923" t="s">
        <v>18176</v>
      </c>
      <c r="J923" t="s">
        <v>3675</v>
      </c>
      <c r="K923" t="s">
        <v>353</v>
      </c>
      <c r="L923" t="s">
        <v>382</v>
      </c>
      <c r="M923" s="29" t="str">
        <f>IF(O923 &lt;&gt; "", VLOOKUP(O923,'CLASSIFICAÇÃO - ÁREA DE ATUAÇÃO'!$A:$C,2,0),"")</f>
        <v>B</v>
      </c>
      <c r="N923" s="29" t="str">
        <f>IF(O923 &lt;&gt; "",VLOOKUP(O923,'CLASSIFICAÇÃO - ÁREA DE ATUAÇÃO'!$A:$C,3,0), "")</f>
        <v>ATENÇÃO PRIMÁRIA</v>
      </c>
      <c r="O923" t="str">
        <f>'Lotações convertidas'!B925</f>
        <v>CENTRO DE SAÚDE HORTO</v>
      </c>
    </row>
    <row r="924" spans="1:15" x14ac:dyDescent="0.25">
      <c r="A924">
        <v>1298494</v>
      </c>
      <c r="B924" t="s">
        <v>3676</v>
      </c>
      <c r="C924" t="s">
        <v>3677</v>
      </c>
      <c r="D924" t="s">
        <v>379</v>
      </c>
      <c r="F924" t="s">
        <v>18611</v>
      </c>
      <c r="G924" s="177">
        <v>44341</v>
      </c>
      <c r="H924" t="s">
        <v>466</v>
      </c>
      <c r="I924" t="s">
        <v>18171</v>
      </c>
      <c r="J924" t="s">
        <v>3678</v>
      </c>
      <c r="K924" t="s">
        <v>353</v>
      </c>
      <c r="L924" t="s">
        <v>397</v>
      </c>
      <c r="M924" s="29" t="str">
        <f>IF(O924 &lt;&gt; "", VLOOKUP(O924,'CLASSIFICAÇÃO - ÁREA DE ATUAÇÃO'!$A:$C,2,0),"")</f>
        <v>C</v>
      </c>
      <c r="N924" s="29" t="str">
        <f>IF(O924 &lt;&gt; "",VLOOKUP(O924,'CLASSIFICAÇÃO - ÁREA DE ATUAÇÃO'!$A:$C,3,0), "")</f>
        <v>REDE DE URGÊNCIA</v>
      </c>
      <c r="O924" t="str">
        <f>'Lotações convertidas'!B926</f>
        <v>UNIDADE DE PRONTO ATENDIMENTO OESTE</v>
      </c>
    </row>
    <row r="925" spans="1:15" x14ac:dyDescent="0.25">
      <c r="A925">
        <v>1298524</v>
      </c>
      <c r="B925" t="s">
        <v>3679</v>
      </c>
      <c r="C925" t="s">
        <v>3680</v>
      </c>
      <c r="D925" t="s">
        <v>362</v>
      </c>
      <c r="E925" t="s">
        <v>362</v>
      </c>
      <c r="F925" t="s">
        <v>967</v>
      </c>
      <c r="G925" s="177">
        <v>44341</v>
      </c>
      <c r="H925" t="s">
        <v>364</v>
      </c>
      <c r="I925" t="s">
        <v>18168</v>
      </c>
      <c r="J925" t="s">
        <v>3681</v>
      </c>
      <c r="K925" t="s">
        <v>353</v>
      </c>
      <c r="L925" t="s">
        <v>382</v>
      </c>
      <c r="M925" s="29" t="str">
        <f>IF(O925 &lt;&gt; "", VLOOKUP(O925,'CLASSIFICAÇÃO - ÁREA DE ATUAÇÃO'!$A:$C,2,0),"")</f>
        <v>B</v>
      </c>
      <c r="N925" s="29" t="str">
        <f>IF(O925 &lt;&gt; "",VLOOKUP(O925,'CLASSIFICAÇÃO - ÁREA DE ATUAÇÃO'!$A:$C,3,0), "")</f>
        <v>ATENÇÃO PRIMÁRIA</v>
      </c>
      <c r="O925" t="str">
        <f>'Lotações convertidas'!B927</f>
        <v>CENTRO DE SAÚDE HORTO</v>
      </c>
    </row>
    <row r="926" spans="1:15" x14ac:dyDescent="0.25">
      <c r="A926">
        <v>1298532</v>
      </c>
      <c r="B926" t="s">
        <v>3682</v>
      </c>
      <c r="C926" t="s">
        <v>3683</v>
      </c>
      <c r="D926" t="s">
        <v>368</v>
      </c>
      <c r="E926" t="s">
        <v>369</v>
      </c>
      <c r="F926" t="s">
        <v>428</v>
      </c>
      <c r="G926" s="177">
        <v>44341</v>
      </c>
      <c r="H926" t="s">
        <v>364</v>
      </c>
      <c r="I926" t="s">
        <v>18168</v>
      </c>
      <c r="J926" t="s">
        <v>3684</v>
      </c>
      <c r="K926" t="s">
        <v>353</v>
      </c>
      <c r="L926" t="s">
        <v>382</v>
      </c>
      <c r="M926" s="29" t="str">
        <f>IF(O926 &lt;&gt; "", VLOOKUP(O926,'CLASSIFICAÇÃO - ÁREA DE ATUAÇÃO'!$A:$C,2,0),"")</f>
        <v>B</v>
      </c>
      <c r="N926" s="29" t="str">
        <f>IF(O926 &lt;&gt; "",VLOOKUP(O926,'CLASSIFICAÇÃO - ÁREA DE ATUAÇÃO'!$A:$C,3,0), "")</f>
        <v>ATENÇÃO PRIMÁRIA</v>
      </c>
      <c r="O926" t="str">
        <f>'Lotações convertidas'!B928</f>
        <v>CENTRO DE SAÚDE VERA CRUZ</v>
      </c>
    </row>
    <row r="927" spans="1:15" x14ac:dyDescent="0.25">
      <c r="A927">
        <v>1298826</v>
      </c>
      <c r="B927" t="s">
        <v>3685</v>
      </c>
      <c r="C927" t="s">
        <v>3686</v>
      </c>
      <c r="D927" t="s">
        <v>368</v>
      </c>
      <c r="E927" t="s">
        <v>728</v>
      </c>
      <c r="F927" t="s">
        <v>608</v>
      </c>
      <c r="G927" s="177">
        <v>44340</v>
      </c>
      <c r="H927" t="s">
        <v>417</v>
      </c>
      <c r="I927" t="s">
        <v>495</v>
      </c>
      <c r="K927" t="s">
        <v>495</v>
      </c>
      <c r="L927" t="s">
        <v>372</v>
      </c>
      <c r="M927" s="29" t="str">
        <f>IF(O927 &lt;&gt; "", VLOOKUP(O927,'CLASSIFICAÇÃO - ÁREA DE ATUAÇÃO'!$A:$C,2,0),"")</f>
        <v>C</v>
      </c>
      <c r="N927" s="29" t="str">
        <f>IF(O927 &lt;&gt; "",VLOOKUP(O927,'CLASSIFICAÇÃO - ÁREA DE ATUAÇÃO'!$A:$C,3,0), "")</f>
        <v>ATENÇÃO PRIMÁRIA</v>
      </c>
      <c r="O927" t="str">
        <f>'Lotações convertidas'!B929</f>
        <v>CENTRO DE SAÚDE RIO BRANCO</v>
      </c>
    </row>
    <row r="928" spans="1:15" x14ac:dyDescent="0.25">
      <c r="A928">
        <v>1298850</v>
      </c>
      <c r="B928" t="s">
        <v>3687</v>
      </c>
      <c r="C928" t="s">
        <v>3688</v>
      </c>
      <c r="D928" t="s">
        <v>368</v>
      </c>
      <c r="E928" t="s">
        <v>369</v>
      </c>
      <c r="F928" t="s">
        <v>1010</v>
      </c>
      <c r="G928" s="177">
        <v>44341</v>
      </c>
      <c r="H928" t="s">
        <v>384</v>
      </c>
      <c r="I928" t="s">
        <v>18168</v>
      </c>
      <c r="J928" t="s">
        <v>3689</v>
      </c>
      <c r="K928" t="s">
        <v>353</v>
      </c>
      <c r="L928" t="s">
        <v>354</v>
      </c>
      <c r="M928" s="29" t="str">
        <f>IF(O928 &lt;&gt; "", VLOOKUP(O928,'CLASSIFICAÇÃO - ÁREA DE ATUAÇÃO'!$A:$C,2,0),"")</f>
        <v>B</v>
      </c>
      <c r="N928" s="29" t="str">
        <f>IF(O928 &lt;&gt; "",VLOOKUP(O928,'CLASSIFICAÇÃO - ÁREA DE ATUAÇÃO'!$A:$C,3,0), "")</f>
        <v>ATENÇÃO PRIMÁRIA</v>
      </c>
      <c r="O928" t="str">
        <f>'Lotações convertidas'!B930</f>
        <v>CENTRO DE SAÚDE JOÃO PINHEIRO</v>
      </c>
    </row>
    <row r="929" spans="1:15" x14ac:dyDescent="0.25">
      <c r="A929">
        <v>1298869</v>
      </c>
      <c r="B929" t="s">
        <v>1251</v>
      </c>
      <c r="C929" t="s">
        <v>1252</v>
      </c>
      <c r="D929" t="s">
        <v>368</v>
      </c>
      <c r="E929" t="s">
        <v>369</v>
      </c>
      <c r="F929" t="s">
        <v>856</v>
      </c>
      <c r="G929" s="177">
        <v>44343</v>
      </c>
      <c r="H929" t="s">
        <v>384</v>
      </c>
      <c r="I929" t="s">
        <v>18168</v>
      </c>
      <c r="J929" t="s">
        <v>1253</v>
      </c>
      <c r="K929" t="s">
        <v>353</v>
      </c>
      <c r="L929" t="s">
        <v>374</v>
      </c>
      <c r="M929" s="29" t="str">
        <f>IF(O929 &lt;&gt; "", VLOOKUP(O929,'CLASSIFICAÇÃO - ÁREA DE ATUAÇÃO'!$A:$C,2,0),"")</f>
        <v>B</v>
      </c>
      <c r="N929" s="29" t="str">
        <f>IF(O929 &lt;&gt; "",VLOOKUP(O929,'CLASSIFICAÇÃO - ÁREA DE ATUAÇÃO'!$A:$C,3,0), "")</f>
        <v>ATENÇÃO PRIMÁRIA</v>
      </c>
      <c r="O929" t="str">
        <f>'Lotações convertidas'!B931</f>
        <v>CENTRO DE SAÚDE PADRE FERNANDO DE MELO</v>
      </c>
    </row>
    <row r="930" spans="1:15" x14ac:dyDescent="0.25">
      <c r="A930">
        <v>1298923</v>
      </c>
      <c r="B930" t="s">
        <v>1749</v>
      </c>
      <c r="C930" t="s">
        <v>1750</v>
      </c>
      <c r="D930" t="s">
        <v>368</v>
      </c>
      <c r="E930" t="s">
        <v>369</v>
      </c>
      <c r="F930" t="s">
        <v>284</v>
      </c>
      <c r="G930" s="177">
        <v>44341</v>
      </c>
      <c r="H930" t="s">
        <v>384</v>
      </c>
      <c r="I930" t="s">
        <v>18168</v>
      </c>
      <c r="J930" t="s">
        <v>1751</v>
      </c>
      <c r="K930" t="s">
        <v>353</v>
      </c>
      <c r="L930" t="s">
        <v>374</v>
      </c>
      <c r="M930" s="29" t="str">
        <f>IF(O930 &lt;&gt; "", VLOOKUP(O930,'CLASSIFICAÇÃO - ÁREA DE ATUAÇÃO'!$A:$C,2,0),"")</f>
        <v>D</v>
      </c>
      <c r="N930" s="29" t="str">
        <f>IF(O930 &lt;&gt; "",VLOOKUP(O930,'CLASSIFICAÇÃO - ÁREA DE ATUAÇÃO'!$A:$C,3,0), "")</f>
        <v>ATENÇÃO PRIMÁRIA</v>
      </c>
      <c r="O930" t="str">
        <f>'Lotações convertidas'!B932</f>
        <v>CENTRO DE SAÚDE MARIVANDA BALEEIRO - PAULO VI</v>
      </c>
    </row>
    <row r="931" spans="1:15" x14ac:dyDescent="0.25">
      <c r="A931">
        <v>1298931</v>
      </c>
      <c r="B931" t="s">
        <v>3690</v>
      </c>
      <c r="C931" t="s">
        <v>3691</v>
      </c>
      <c r="D931" t="s">
        <v>362</v>
      </c>
      <c r="F931" t="s">
        <v>274</v>
      </c>
      <c r="G931" s="177">
        <v>44341</v>
      </c>
      <c r="H931" t="s">
        <v>364</v>
      </c>
      <c r="I931" t="s">
        <v>18168</v>
      </c>
      <c r="J931" t="s">
        <v>3692</v>
      </c>
      <c r="K931" t="s">
        <v>353</v>
      </c>
      <c r="L931" t="s">
        <v>406</v>
      </c>
      <c r="M931" s="29" t="str">
        <f>IF(O931 &lt;&gt; "", VLOOKUP(O931,'CLASSIFICAÇÃO - ÁREA DE ATUAÇÃO'!$A:$C,2,0),"")</f>
        <v>D</v>
      </c>
      <c r="N931" s="29" t="str">
        <f>IF(O931 &lt;&gt; "",VLOOKUP(O931,'CLASSIFICAÇÃO - ÁREA DE ATUAÇÃO'!$A:$C,3,0), "")</f>
        <v>ATENÇÃO PRIMÁRIA</v>
      </c>
      <c r="O931" t="str">
        <f>'Lotações convertidas'!B933</f>
        <v>CENTRO DE SAÚDE ITAIPU - JATOBÁ</v>
      </c>
    </row>
    <row r="932" spans="1:15" x14ac:dyDescent="0.25">
      <c r="A932">
        <v>1299016</v>
      </c>
      <c r="B932" t="s">
        <v>3693</v>
      </c>
      <c r="C932" t="s">
        <v>3694</v>
      </c>
      <c r="D932" t="s">
        <v>349</v>
      </c>
      <c r="E932" t="s">
        <v>674</v>
      </c>
      <c r="F932" t="s">
        <v>1802</v>
      </c>
      <c r="G932" s="177">
        <v>44342</v>
      </c>
      <c r="H932" t="s">
        <v>364</v>
      </c>
      <c r="I932" t="s">
        <v>18185</v>
      </c>
      <c r="J932" t="s">
        <v>3695</v>
      </c>
      <c r="K932" t="s">
        <v>353</v>
      </c>
      <c r="L932" t="s">
        <v>374</v>
      </c>
      <c r="M932" s="29" t="str">
        <f>IF(O932 &lt;&gt; "", VLOOKUP(O932,'CLASSIFICAÇÃO - ÁREA DE ATUAÇÃO'!$A:$C,2,0),"")</f>
        <v>C</v>
      </c>
      <c r="N932" s="29" t="str">
        <f>IF(O932 &lt;&gt; "",VLOOKUP(O932,'CLASSIFICAÇÃO - ÁREA DE ATUAÇÃO'!$A:$C,3,0), "")</f>
        <v>ATENÇÃO PRIMÁRIA</v>
      </c>
      <c r="O932" t="str">
        <f>'Lotações convertidas'!B934</f>
        <v>CENTRO DE SAÚDE SÃO MARCOS</v>
      </c>
    </row>
    <row r="933" spans="1:15" x14ac:dyDescent="0.25">
      <c r="A933">
        <v>1299059</v>
      </c>
      <c r="B933" t="s">
        <v>3696</v>
      </c>
      <c r="C933" t="s">
        <v>3697</v>
      </c>
      <c r="D933" t="s">
        <v>368</v>
      </c>
      <c r="E933" t="s">
        <v>634</v>
      </c>
      <c r="F933" t="s">
        <v>18623</v>
      </c>
      <c r="G933" s="177">
        <v>44341</v>
      </c>
      <c r="H933" t="s">
        <v>466</v>
      </c>
      <c r="I933" t="s">
        <v>18174</v>
      </c>
      <c r="J933" t="s">
        <v>3698</v>
      </c>
      <c r="K933" t="s">
        <v>353</v>
      </c>
      <c r="L933" t="s">
        <v>374</v>
      </c>
      <c r="M933" s="29" t="str">
        <f>IF(O933 &lt;&gt; "", VLOOKUP(O933,'CLASSIFICAÇÃO - ÁREA DE ATUAÇÃO'!$A:$C,2,0),"")</f>
        <v>C</v>
      </c>
      <c r="N933" s="29" t="str">
        <f>IF(O933 &lt;&gt; "",VLOOKUP(O933,'CLASSIFICAÇÃO - ÁREA DE ATUAÇÃO'!$A:$C,3,0), "")</f>
        <v>REDE DE URGÊNCIA</v>
      </c>
      <c r="O933" t="str">
        <f>'Lotações convertidas'!B935</f>
        <v>UNIDADE DE PRONTO ATENDIMENTO NORDESTE</v>
      </c>
    </row>
    <row r="934" spans="1:15" x14ac:dyDescent="0.25">
      <c r="A934">
        <v>1299156</v>
      </c>
      <c r="B934" t="s">
        <v>3699</v>
      </c>
      <c r="C934" t="s">
        <v>3700</v>
      </c>
      <c r="D934" t="s">
        <v>368</v>
      </c>
      <c r="E934" t="s">
        <v>369</v>
      </c>
      <c r="F934" t="s">
        <v>821</v>
      </c>
      <c r="G934" s="177">
        <v>44342</v>
      </c>
      <c r="H934" t="s">
        <v>417</v>
      </c>
      <c r="I934" t="s">
        <v>18168</v>
      </c>
      <c r="J934" t="s">
        <v>3701</v>
      </c>
      <c r="K934" t="s">
        <v>353</v>
      </c>
      <c r="L934" t="s">
        <v>372</v>
      </c>
      <c r="M934" s="29" t="str">
        <f>IF(O934 &lt;&gt; "", VLOOKUP(O934,'CLASSIFICAÇÃO - ÁREA DE ATUAÇÃO'!$A:$C,2,0),"")</f>
        <v>C</v>
      </c>
      <c r="N934" s="29" t="str">
        <f>IF(O934 &lt;&gt; "",VLOOKUP(O934,'CLASSIFICAÇÃO - ÁREA DE ATUAÇÃO'!$A:$C,3,0), "")</f>
        <v>ATENÇÃO PRIMÁRIA</v>
      </c>
      <c r="O934" t="str">
        <f>'Lotações convertidas'!B936</f>
        <v>CENTRO DE SAÚDE SANTA MÔNICA</v>
      </c>
    </row>
    <row r="935" spans="1:15" x14ac:dyDescent="0.25">
      <c r="A935">
        <v>1299164</v>
      </c>
      <c r="B935" t="s">
        <v>3702</v>
      </c>
      <c r="C935" t="s">
        <v>3703</v>
      </c>
      <c r="D935" t="s">
        <v>362</v>
      </c>
      <c r="E935" t="s">
        <v>362</v>
      </c>
      <c r="F935" t="s">
        <v>531</v>
      </c>
      <c r="G935" s="177">
        <v>44342</v>
      </c>
      <c r="H935" t="s">
        <v>395</v>
      </c>
      <c r="I935" t="s">
        <v>18168</v>
      </c>
      <c r="J935" t="s">
        <v>3704</v>
      </c>
      <c r="K935" t="s">
        <v>353</v>
      </c>
      <c r="L935" t="s">
        <v>374</v>
      </c>
      <c r="M935" s="29" t="str">
        <f>IF(O935 &lt;&gt; "", VLOOKUP(O935,'CLASSIFICAÇÃO - ÁREA DE ATUAÇÃO'!$A:$C,2,0),"")</f>
        <v>C</v>
      </c>
      <c r="N935" s="29" t="str">
        <f>IF(O935 &lt;&gt; "",VLOOKUP(O935,'CLASSIFICAÇÃO - ÁREA DE ATUAÇÃO'!$A:$C,3,0), "")</f>
        <v>ATENÇÃO PRIMÁRIA</v>
      </c>
      <c r="O935" t="str">
        <f>'Lotações convertidas'!B937</f>
        <v>CENTRO DE SAÚDE MARIA GORETTI</v>
      </c>
    </row>
    <row r="936" spans="1:15" x14ac:dyDescent="0.25">
      <c r="A936">
        <v>1299172</v>
      </c>
      <c r="B936" t="s">
        <v>3702</v>
      </c>
      <c r="C936" t="s">
        <v>3703</v>
      </c>
      <c r="D936" t="s">
        <v>362</v>
      </c>
      <c r="E936" t="s">
        <v>362</v>
      </c>
      <c r="F936" t="s">
        <v>531</v>
      </c>
      <c r="G936" s="177">
        <v>44342</v>
      </c>
      <c r="H936" t="s">
        <v>352</v>
      </c>
      <c r="I936" t="s">
        <v>18168</v>
      </c>
      <c r="J936" t="s">
        <v>3704</v>
      </c>
      <c r="K936" t="s">
        <v>353</v>
      </c>
      <c r="L936" t="s">
        <v>374</v>
      </c>
      <c r="M936" s="29" t="str">
        <f>IF(O936 &lt;&gt; "", VLOOKUP(O936,'CLASSIFICAÇÃO - ÁREA DE ATUAÇÃO'!$A:$C,2,0),"")</f>
        <v>C</v>
      </c>
      <c r="N936" s="29" t="str">
        <f>IF(O936 &lt;&gt; "",VLOOKUP(O936,'CLASSIFICAÇÃO - ÁREA DE ATUAÇÃO'!$A:$C,3,0), "")</f>
        <v>ATENÇÃO PRIMÁRIA</v>
      </c>
      <c r="O936" t="str">
        <f>'Lotações convertidas'!B938</f>
        <v>CENTRO DE SAÚDE MARIA GORETTI</v>
      </c>
    </row>
    <row r="937" spans="1:15" x14ac:dyDescent="0.25">
      <c r="A937">
        <v>1299199</v>
      </c>
      <c r="B937" t="s">
        <v>3705</v>
      </c>
      <c r="C937" t="s">
        <v>3706</v>
      </c>
      <c r="D937" t="s">
        <v>362</v>
      </c>
      <c r="E937" t="s">
        <v>362</v>
      </c>
      <c r="F937" t="s">
        <v>18620</v>
      </c>
      <c r="G937" s="177">
        <v>44343</v>
      </c>
      <c r="H937" t="s">
        <v>466</v>
      </c>
      <c r="I937" t="s">
        <v>18168</v>
      </c>
      <c r="J937" t="s">
        <v>3707</v>
      </c>
      <c r="K937" t="s">
        <v>353</v>
      </c>
      <c r="L937" t="s">
        <v>372</v>
      </c>
      <c r="M937" s="29" t="str">
        <f>IF(O937 &lt;&gt; "", VLOOKUP(O937,'CLASSIFICAÇÃO - ÁREA DE ATUAÇÃO'!$A:$C,2,0),"")</f>
        <v>D</v>
      </c>
      <c r="N937" s="29" t="str">
        <f>IF(O937 &lt;&gt; "",VLOOKUP(O937,'CLASSIFICAÇÃO - ÁREA DE ATUAÇÃO'!$A:$C,3,0), "")</f>
        <v>REDE DE URGÊNCIA</v>
      </c>
      <c r="O937" t="str">
        <f>'Lotações convertidas'!B939</f>
        <v>UNIDADE DE PRONTO ATENDIMENTO VENDA NOVA</v>
      </c>
    </row>
    <row r="938" spans="1:15" x14ac:dyDescent="0.25">
      <c r="A938">
        <v>1299202</v>
      </c>
      <c r="B938" t="s">
        <v>3708</v>
      </c>
      <c r="C938" t="s">
        <v>3709</v>
      </c>
      <c r="D938" t="s">
        <v>368</v>
      </c>
      <c r="E938" t="s">
        <v>524</v>
      </c>
      <c r="F938" t="s">
        <v>494</v>
      </c>
      <c r="G938" s="177">
        <v>44342</v>
      </c>
      <c r="H938" t="s">
        <v>417</v>
      </c>
      <c r="I938" t="s">
        <v>18179</v>
      </c>
      <c r="J938" t="s">
        <v>3710</v>
      </c>
      <c r="K938" t="s">
        <v>353</v>
      </c>
      <c r="L938" t="s">
        <v>397</v>
      </c>
      <c r="M938" s="29" t="str">
        <f>IF(O938 &lt;&gt; "", VLOOKUP(O938,'CLASSIFICAÇÃO - ÁREA DE ATUAÇÃO'!$A:$C,2,0),"")</f>
        <v>B</v>
      </c>
      <c r="N938" s="29" t="str">
        <f>IF(O938 &lt;&gt; "",VLOOKUP(O938,'CLASSIFICAÇÃO - ÁREA DE ATUAÇÃO'!$A:$C,3,0), "")</f>
        <v>REDE COMPLEMENTAR</v>
      </c>
      <c r="O938" t="str">
        <f>'Lotações convertidas'!B940</f>
        <v>LABORATORIO REGIONAL OESTE/BARREIRO</v>
      </c>
    </row>
    <row r="939" spans="1:15" x14ac:dyDescent="0.25">
      <c r="A939">
        <v>1299229</v>
      </c>
      <c r="B939" t="s">
        <v>3711</v>
      </c>
      <c r="C939" t="s">
        <v>3712</v>
      </c>
      <c r="D939" t="s">
        <v>379</v>
      </c>
      <c r="F939" t="s">
        <v>18623</v>
      </c>
      <c r="G939" s="177">
        <v>44342</v>
      </c>
      <c r="H939" t="s">
        <v>457</v>
      </c>
      <c r="I939" t="s">
        <v>18171</v>
      </c>
      <c r="J939" t="s">
        <v>3713</v>
      </c>
      <c r="K939" t="s">
        <v>353</v>
      </c>
      <c r="L939" t="s">
        <v>374</v>
      </c>
      <c r="M939" s="29" t="str">
        <f>IF(O939 &lt;&gt; "", VLOOKUP(O939,'CLASSIFICAÇÃO - ÁREA DE ATUAÇÃO'!$A:$C,2,0),"")</f>
        <v>C</v>
      </c>
      <c r="N939" s="29" t="str">
        <f>IF(O939 &lt;&gt; "",VLOOKUP(O939,'CLASSIFICAÇÃO - ÁREA DE ATUAÇÃO'!$A:$C,3,0), "")</f>
        <v>REDE DE URGÊNCIA</v>
      </c>
      <c r="O939" t="str">
        <f>'Lotações convertidas'!B941</f>
        <v>UNIDADE DE PRONTO ATENDIMENTO NORDESTE</v>
      </c>
    </row>
    <row r="940" spans="1:15" x14ac:dyDescent="0.25">
      <c r="A940">
        <v>1299253</v>
      </c>
      <c r="B940" t="s">
        <v>3714</v>
      </c>
      <c r="C940" t="s">
        <v>3715</v>
      </c>
      <c r="D940" t="s">
        <v>379</v>
      </c>
      <c r="F940" t="s">
        <v>18613</v>
      </c>
      <c r="G940" s="177">
        <v>44344</v>
      </c>
      <c r="H940" t="s">
        <v>457</v>
      </c>
      <c r="I940" t="s">
        <v>18171</v>
      </c>
      <c r="J940" t="s">
        <v>3716</v>
      </c>
      <c r="K940" t="s">
        <v>353</v>
      </c>
      <c r="L940" t="s">
        <v>382</v>
      </c>
      <c r="M940" s="29" t="str">
        <f>IF(O940 &lt;&gt; "", VLOOKUP(O940,'CLASSIFICAÇÃO - ÁREA DE ATUAÇÃO'!$A:$C,2,0),"")</f>
        <v>C</v>
      </c>
      <c r="N940" s="29" t="str">
        <f>IF(O940 &lt;&gt; "",VLOOKUP(O940,'CLASSIFICAÇÃO - ÁREA DE ATUAÇÃO'!$A:$C,3,0), "")</f>
        <v>REDE DE URGÊNCIA</v>
      </c>
      <c r="O940" t="str">
        <f>'Lotações convertidas'!B942</f>
        <v>UNIDADE DE PRONTO ATENDIMENTO LESTE</v>
      </c>
    </row>
    <row r="941" spans="1:15" x14ac:dyDescent="0.25">
      <c r="A941" t="s">
        <v>3717</v>
      </c>
      <c r="B941" t="s">
        <v>3718</v>
      </c>
      <c r="C941" t="s">
        <v>3719</v>
      </c>
      <c r="D941" t="s">
        <v>379</v>
      </c>
      <c r="F941" t="s">
        <v>472</v>
      </c>
      <c r="G941" s="177">
        <v>44343</v>
      </c>
      <c r="H941" t="s">
        <v>364</v>
      </c>
      <c r="I941" t="s">
        <v>18171</v>
      </c>
      <c r="J941" t="s">
        <v>3720</v>
      </c>
      <c r="K941" t="s">
        <v>353</v>
      </c>
      <c r="L941" t="s">
        <v>382</v>
      </c>
      <c r="M941" s="29" t="str">
        <f>IF(O941 &lt;&gt; "", VLOOKUP(O941,'CLASSIFICAÇÃO - ÁREA DE ATUAÇÃO'!$A:$C,2,0),"")</f>
        <v>B</v>
      </c>
      <c r="N941" s="29" t="str">
        <f>IF(O941 &lt;&gt; "",VLOOKUP(O941,'CLASSIFICAÇÃO - ÁREA DE ATUAÇÃO'!$A:$C,3,0), "")</f>
        <v>ATENÇÃO PRIMÁRIA</v>
      </c>
      <c r="O941" t="str">
        <f>'Lotações convertidas'!B943</f>
        <v>CENTRO DE SAÚDE TAQUARIL</v>
      </c>
    </row>
    <row r="942" spans="1:15" x14ac:dyDescent="0.25">
      <c r="A942">
        <v>1299296</v>
      </c>
      <c r="B942" t="s">
        <v>3721</v>
      </c>
      <c r="C942" t="s">
        <v>3722</v>
      </c>
      <c r="D942" t="s">
        <v>368</v>
      </c>
      <c r="E942" t="s">
        <v>369</v>
      </c>
      <c r="F942" t="s">
        <v>598</v>
      </c>
      <c r="G942" s="177">
        <v>44344</v>
      </c>
      <c r="H942" t="s">
        <v>384</v>
      </c>
      <c r="I942" t="s">
        <v>18168</v>
      </c>
      <c r="J942" t="s">
        <v>3723</v>
      </c>
      <c r="K942" t="s">
        <v>353</v>
      </c>
      <c r="L942" t="s">
        <v>406</v>
      </c>
      <c r="M942" s="29" t="str">
        <f>IF(O942 &lt;&gt; "", VLOOKUP(O942,'CLASSIFICAÇÃO - ÁREA DE ATUAÇÃO'!$A:$C,2,0),"")</f>
        <v>D</v>
      </c>
      <c r="N942" s="29" t="str">
        <f>IF(O942 &lt;&gt; "",VLOOKUP(O942,'CLASSIFICAÇÃO - ÁREA DE ATUAÇÃO'!$A:$C,3,0), "")</f>
        <v>ATENÇÃO PRIMÁRIA</v>
      </c>
      <c r="O942" t="str">
        <f>'Lotações convertidas'!B944</f>
        <v>CENTRO DE SAÚDE VILA PINHO</v>
      </c>
    </row>
    <row r="943" spans="1:15" x14ac:dyDescent="0.25">
      <c r="A943">
        <v>1299326</v>
      </c>
      <c r="B943" t="s">
        <v>3724</v>
      </c>
      <c r="C943" t="s">
        <v>3725</v>
      </c>
      <c r="D943" t="s">
        <v>362</v>
      </c>
      <c r="F943" t="s">
        <v>2234</v>
      </c>
      <c r="G943" s="177">
        <v>44343</v>
      </c>
      <c r="H943" t="s">
        <v>434</v>
      </c>
      <c r="I943" t="s">
        <v>18168</v>
      </c>
      <c r="J943" t="s">
        <v>3726</v>
      </c>
      <c r="K943" t="s">
        <v>353</v>
      </c>
      <c r="L943" t="s">
        <v>374</v>
      </c>
      <c r="M943" s="29" t="str">
        <f>IF(O943 &lt;&gt; "", VLOOKUP(O943,'CLASSIFICAÇÃO - ÁREA DE ATUAÇÃO'!$A:$C,2,0),"")</f>
        <v>C</v>
      </c>
      <c r="N943" s="29" t="str">
        <f>IF(O943 &lt;&gt; "",VLOOKUP(O943,'CLASSIFICAÇÃO - ÁREA DE ATUAÇÃO'!$A:$C,3,0), "")</f>
        <v>ATENÇÃO PRIMÁRIA</v>
      </c>
      <c r="O943" t="str">
        <f>'Lotações convertidas'!B945</f>
        <v>CENTRO DE SAÚDE MARCELO PONTEL GOMES</v>
      </c>
    </row>
    <row r="944" spans="1:15" x14ac:dyDescent="0.25">
      <c r="A944">
        <v>1299334</v>
      </c>
      <c r="B944" t="s">
        <v>3727</v>
      </c>
      <c r="C944" t="s">
        <v>3728</v>
      </c>
      <c r="D944" t="s">
        <v>368</v>
      </c>
      <c r="E944" t="s">
        <v>369</v>
      </c>
      <c r="F944" t="s">
        <v>298</v>
      </c>
      <c r="G944" s="177">
        <v>44344</v>
      </c>
      <c r="H944" t="s">
        <v>417</v>
      </c>
      <c r="I944" t="s">
        <v>18168</v>
      </c>
      <c r="J944" t="s">
        <v>3729</v>
      </c>
      <c r="K944" t="s">
        <v>353</v>
      </c>
      <c r="L944" t="s">
        <v>374</v>
      </c>
      <c r="M944" s="29" t="str">
        <f>IF(O944 &lt;&gt; "", VLOOKUP(O944,'CLASSIFICAÇÃO - ÁREA DE ATUAÇÃO'!$A:$C,2,0),"")</f>
        <v>D</v>
      </c>
      <c r="N944" s="29" t="str">
        <f>IF(O944 &lt;&gt; "",VLOOKUP(O944,'CLASSIFICAÇÃO - ÁREA DE ATUAÇÃO'!$A:$C,3,0), "")</f>
        <v>ATENÇÃO PRIMÁRIA</v>
      </c>
      <c r="O944" t="str">
        <f>'Lotações convertidas'!B946</f>
        <v>CENTRO DE SAÚDE VILA MARIA - JOÃO VITAL</v>
      </c>
    </row>
    <row r="945" spans="1:15" x14ac:dyDescent="0.25">
      <c r="A945">
        <v>1299350</v>
      </c>
      <c r="B945" t="s">
        <v>3730</v>
      </c>
      <c r="C945" t="s">
        <v>3731</v>
      </c>
      <c r="D945" t="s">
        <v>362</v>
      </c>
      <c r="F945" t="s">
        <v>284</v>
      </c>
      <c r="G945" s="177">
        <v>44343</v>
      </c>
      <c r="H945" t="s">
        <v>364</v>
      </c>
      <c r="I945" t="s">
        <v>18168</v>
      </c>
      <c r="J945" t="s">
        <v>3732</v>
      </c>
      <c r="K945" t="s">
        <v>353</v>
      </c>
      <c r="L945" t="s">
        <v>374</v>
      </c>
      <c r="M945" s="29" t="str">
        <f>IF(O945 &lt;&gt; "", VLOOKUP(O945,'CLASSIFICAÇÃO - ÁREA DE ATUAÇÃO'!$A:$C,2,0),"")</f>
        <v>D</v>
      </c>
      <c r="N945" s="29" t="str">
        <f>IF(O945 &lt;&gt; "",VLOOKUP(O945,'CLASSIFICAÇÃO - ÁREA DE ATUAÇÃO'!$A:$C,3,0), "")</f>
        <v>ATENÇÃO PRIMÁRIA</v>
      </c>
      <c r="O945" t="str">
        <f>'Lotações convertidas'!B947</f>
        <v>CENTRO DE SAÚDE MARIVANDA BALEEIRO - PAULO VI</v>
      </c>
    </row>
    <row r="946" spans="1:15" x14ac:dyDescent="0.25">
      <c r="A946">
        <v>1299393</v>
      </c>
      <c r="B946" t="s">
        <v>3733</v>
      </c>
      <c r="C946" t="s">
        <v>3734</v>
      </c>
      <c r="D946" t="s">
        <v>368</v>
      </c>
      <c r="E946" t="s">
        <v>369</v>
      </c>
      <c r="F946" t="s">
        <v>18620</v>
      </c>
      <c r="G946" s="177">
        <v>44344</v>
      </c>
      <c r="H946" t="s">
        <v>425</v>
      </c>
      <c r="I946" t="s">
        <v>18168</v>
      </c>
      <c r="J946" t="s">
        <v>3735</v>
      </c>
      <c r="K946" t="s">
        <v>353</v>
      </c>
      <c r="L946" t="s">
        <v>372</v>
      </c>
      <c r="M946" s="29" t="str">
        <f>IF(O946 &lt;&gt; "", VLOOKUP(O946,'CLASSIFICAÇÃO - ÁREA DE ATUAÇÃO'!$A:$C,2,0),"")</f>
        <v>D</v>
      </c>
      <c r="N946" s="29" t="str">
        <f>IF(O946 &lt;&gt; "",VLOOKUP(O946,'CLASSIFICAÇÃO - ÁREA DE ATUAÇÃO'!$A:$C,3,0), "")</f>
        <v>REDE DE URGÊNCIA</v>
      </c>
      <c r="O946" t="str">
        <f>'Lotações convertidas'!B948</f>
        <v>UNIDADE DE PRONTO ATENDIMENTO VENDA NOVA</v>
      </c>
    </row>
    <row r="947" spans="1:15" x14ac:dyDescent="0.25">
      <c r="A947" t="s">
        <v>3736</v>
      </c>
      <c r="B947" t="s">
        <v>3737</v>
      </c>
      <c r="C947" t="s">
        <v>3738</v>
      </c>
      <c r="D947" t="s">
        <v>362</v>
      </c>
      <c r="E947" t="s">
        <v>362</v>
      </c>
      <c r="F947" t="s">
        <v>18635</v>
      </c>
      <c r="G947" s="177">
        <v>44344</v>
      </c>
      <c r="H947" t="s">
        <v>395</v>
      </c>
      <c r="I947" t="s">
        <v>18168</v>
      </c>
      <c r="J947" t="s">
        <v>3739</v>
      </c>
      <c r="K947" t="s">
        <v>353</v>
      </c>
      <c r="L947" t="s">
        <v>397</v>
      </c>
      <c r="M947" s="29" t="str">
        <f>IF(O947 &lt;&gt; "", VLOOKUP(O947,'CLASSIFICAÇÃO - ÁREA DE ATUAÇÃO'!$A:$C,2,0),"")</f>
        <v>A</v>
      </c>
      <c r="N947" s="29" t="str">
        <f>IF(O947 &lt;&gt; "",VLOOKUP(O947,'CLASSIFICAÇÃO - ÁREA DE ATUAÇÃO'!$A:$C,3,0), "")</f>
        <v>GESTÃO</v>
      </c>
      <c r="O947" t="str">
        <f>'Lotações convertidas'!B949</f>
        <v>GERENCIA DE ASSISTENCIA, EPIDEMIOLOGIA E REGULACAO OESTE</v>
      </c>
    </row>
    <row r="948" spans="1:15" x14ac:dyDescent="0.25">
      <c r="A948">
        <v>1299482</v>
      </c>
      <c r="B948" t="s">
        <v>3740</v>
      </c>
      <c r="C948" t="s">
        <v>3741</v>
      </c>
      <c r="D948" t="s">
        <v>368</v>
      </c>
      <c r="E948" t="s">
        <v>369</v>
      </c>
      <c r="F948" t="s">
        <v>607</v>
      </c>
      <c r="G948" s="177">
        <v>44347</v>
      </c>
      <c r="H948" t="s">
        <v>384</v>
      </c>
      <c r="I948" t="s">
        <v>18168</v>
      </c>
      <c r="J948" t="s">
        <v>3742</v>
      </c>
      <c r="K948" t="s">
        <v>353</v>
      </c>
      <c r="L948" t="s">
        <v>365</v>
      </c>
      <c r="M948" s="29" t="str">
        <f>IF(O948 &lt;&gt; "", VLOOKUP(O948,'CLASSIFICAÇÃO - ÁREA DE ATUAÇÃO'!$A:$C,2,0),"")</f>
        <v>D</v>
      </c>
      <c r="N948" s="29" t="str">
        <f>IF(O948 &lt;&gt; "",VLOOKUP(O948,'CLASSIFICAÇÃO - ÁREA DE ATUAÇÃO'!$A:$C,3,0), "")</f>
        <v>ATENÇÃO PRIMÁRIA</v>
      </c>
      <c r="O948" t="str">
        <f>'Lotações convertidas'!B950</f>
        <v>CENTRO DE SAÚDE SÃO TOMÁS</v>
      </c>
    </row>
    <row r="949" spans="1:15" x14ac:dyDescent="0.25">
      <c r="A949">
        <v>1299512</v>
      </c>
      <c r="B949" t="s">
        <v>3743</v>
      </c>
      <c r="C949" t="s">
        <v>3744</v>
      </c>
      <c r="D949" t="s">
        <v>362</v>
      </c>
      <c r="E949" t="s">
        <v>362</v>
      </c>
      <c r="F949" t="s">
        <v>18635</v>
      </c>
      <c r="G949" s="177">
        <v>44347</v>
      </c>
      <c r="H949" t="s">
        <v>395</v>
      </c>
      <c r="I949" t="s">
        <v>18168</v>
      </c>
      <c r="J949" t="s">
        <v>3745</v>
      </c>
      <c r="K949" t="s">
        <v>353</v>
      </c>
      <c r="L949" t="s">
        <v>397</v>
      </c>
      <c r="M949" s="29" t="str">
        <f>IF(O949 &lt;&gt; "", VLOOKUP(O949,'CLASSIFICAÇÃO - ÁREA DE ATUAÇÃO'!$A:$C,2,0),"")</f>
        <v>A</v>
      </c>
      <c r="N949" s="29" t="str">
        <f>IF(O949 &lt;&gt; "",VLOOKUP(O949,'CLASSIFICAÇÃO - ÁREA DE ATUAÇÃO'!$A:$C,3,0), "")</f>
        <v>GESTÃO</v>
      </c>
      <c r="O949" t="str">
        <f>'Lotações convertidas'!B951</f>
        <v>GERENCIA DE ASSISTENCIA, EPIDEMIOLOGIA E REGULACAO OESTE</v>
      </c>
    </row>
    <row r="950" spans="1:15" x14ac:dyDescent="0.25">
      <c r="A950">
        <v>1299555</v>
      </c>
      <c r="B950" t="s">
        <v>3746</v>
      </c>
      <c r="C950" t="s">
        <v>3747</v>
      </c>
      <c r="D950" t="s">
        <v>368</v>
      </c>
      <c r="E950" t="s">
        <v>369</v>
      </c>
      <c r="F950" t="s">
        <v>1373</v>
      </c>
      <c r="G950" s="177">
        <v>44344</v>
      </c>
      <c r="H950" t="s">
        <v>417</v>
      </c>
      <c r="I950" t="s">
        <v>18168</v>
      </c>
      <c r="J950" t="s">
        <v>3748</v>
      </c>
      <c r="K950" t="s">
        <v>353</v>
      </c>
      <c r="L950" t="s">
        <v>397</v>
      </c>
      <c r="M950" s="29" t="str">
        <f>IF(O950 &lt;&gt; "", VLOOKUP(O950,'CLASSIFICAÇÃO - ÁREA DE ATUAÇÃO'!$A:$C,2,0),"")</f>
        <v>B</v>
      </c>
      <c r="N950" s="29" t="str">
        <f>IF(O950 &lt;&gt; "",VLOOKUP(O950,'CLASSIFICAÇÃO - ÁREA DE ATUAÇÃO'!$A:$C,3,0), "")</f>
        <v>ATENÇÃO PRIMÁRIA</v>
      </c>
      <c r="O950" t="str">
        <f>'Lotações convertidas'!B952</f>
        <v>CENTRO DE SAÚDE HAVAÍ</v>
      </c>
    </row>
    <row r="951" spans="1:15" x14ac:dyDescent="0.25">
      <c r="A951">
        <v>1299563</v>
      </c>
      <c r="B951" t="s">
        <v>3749</v>
      </c>
      <c r="C951" t="s">
        <v>3750</v>
      </c>
      <c r="D951" t="s">
        <v>379</v>
      </c>
      <c r="F951" t="s">
        <v>18613</v>
      </c>
      <c r="G951" s="177">
        <v>44347</v>
      </c>
      <c r="H951" t="s">
        <v>482</v>
      </c>
      <c r="I951" t="s">
        <v>18171</v>
      </c>
      <c r="J951" t="s">
        <v>3751</v>
      </c>
      <c r="K951" t="s">
        <v>353</v>
      </c>
      <c r="L951" t="s">
        <v>382</v>
      </c>
      <c r="M951" s="29" t="str">
        <f>IF(O951 &lt;&gt; "", VLOOKUP(O951,'CLASSIFICAÇÃO - ÁREA DE ATUAÇÃO'!$A:$C,2,0),"")</f>
        <v>C</v>
      </c>
      <c r="N951" s="29" t="str">
        <f>IF(O951 &lt;&gt; "",VLOOKUP(O951,'CLASSIFICAÇÃO - ÁREA DE ATUAÇÃO'!$A:$C,3,0), "")</f>
        <v>REDE DE URGÊNCIA</v>
      </c>
      <c r="O951" t="str">
        <f>'Lotações convertidas'!B953</f>
        <v>UNIDADE DE PRONTO ATENDIMENTO LESTE</v>
      </c>
    </row>
    <row r="952" spans="1:15" x14ac:dyDescent="0.25">
      <c r="A952">
        <v>1299601</v>
      </c>
      <c r="B952" t="s">
        <v>3752</v>
      </c>
      <c r="C952" t="s">
        <v>3753</v>
      </c>
      <c r="D952" t="s">
        <v>379</v>
      </c>
      <c r="F952" t="s">
        <v>3754</v>
      </c>
      <c r="G952" s="177">
        <v>44347</v>
      </c>
      <c r="H952" t="s">
        <v>352</v>
      </c>
      <c r="I952" t="s">
        <v>18171</v>
      </c>
      <c r="J952" t="s">
        <v>3755</v>
      </c>
      <c r="K952" t="s">
        <v>353</v>
      </c>
      <c r="L952" t="s">
        <v>365</v>
      </c>
      <c r="M952" s="29" t="str">
        <f>IF(O952 &lt;&gt; "", VLOOKUP(O952,'CLASSIFICAÇÃO - ÁREA DE ATUAÇÃO'!$A:$C,2,0),"")</f>
        <v>B</v>
      </c>
      <c r="N952" s="29" t="str">
        <f>IF(O952 &lt;&gt; "",VLOOKUP(O952,'CLASSIFICAÇÃO - ÁREA DE ATUAÇÃO'!$A:$C,3,0), "")</f>
        <v>ATENÇÃO PRIMÁRIA</v>
      </c>
      <c r="O952" t="str">
        <f>'Lotações convertidas'!B954</f>
        <v>CENTRO DE SAÚDE CAMPO ALEGRE</v>
      </c>
    </row>
    <row r="953" spans="1:15" x14ac:dyDescent="0.25">
      <c r="A953">
        <v>1299660</v>
      </c>
      <c r="B953" t="s">
        <v>3756</v>
      </c>
      <c r="C953" t="s">
        <v>3757</v>
      </c>
      <c r="D953" t="s">
        <v>368</v>
      </c>
      <c r="E953" t="s">
        <v>369</v>
      </c>
      <c r="F953" t="s">
        <v>18620</v>
      </c>
      <c r="G953" s="177">
        <v>44347</v>
      </c>
      <c r="H953" t="s">
        <v>425</v>
      </c>
      <c r="I953" t="s">
        <v>18168</v>
      </c>
      <c r="J953" t="s">
        <v>3758</v>
      </c>
      <c r="K953" t="s">
        <v>353</v>
      </c>
      <c r="L953" t="s">
        <v>372</v>
      </c>
      <c r="M953" s="29" t="str">
        <f>IF(O953 &lt;&gt; "", VLOOKUP(O953,'CLASSIFICAÇÃO - ÁREA DE ATUAÇÃO'!$A:$C,2,0),"")</f>
        <v>D</v>
      </c>
      <c r="N953" s="29" t="str">
        <f>IF(O953 &lt;&gt; "",VLOOKUP(O953,'CLASSIFICAÇÃO - ÁREA DE ATUAÇÃO'!$A:$C,3,0), "")</f>
        <v>REDE DE URGÊNCIA</v>
      </c>
      <c r="O953" t="str">
        <f>'Lotações convertidas'!B955</f>
        <v>UNIDADE DE PRONTO ATENDIMENTO VENDA NOVA</v>
      </c>
    </row>
    <row r="954" spans="1:15" x14ac:dyDescent="0.25">
      <c r="A954">
        <v>1299709</v>
      </c>
      <c r="B954" t="s">
        <v>3761</v>
      </c>
      <c r="C954" t="s">
        <v>3762</v>
      </c>
      <c r="D954" t="s">
        <v>379</v>
      </c>
      <c r="F954" t="s">
        <v>18620</v>
      </c>
      <c r="G954" s="177">
        <v>44349</v>
      </c>
      <c r="H954" t="s">
        <v>482</v>
      </c>
      <c r="I954" t="s">
        <v>18171</v>
      </c>
      <c r="J954" t="s">
        <v>3763</v>
      </c>
      <c r="K954" t="s">
        <v>353</v>
      </c>
      <c r="L954" t="s">
        <v>372</v>
      </c>
      <c r="M954" s="29" t="str">
        <f>IF(O954 &lt;&gt; "", VLOOKUP(O954,'CLASSIFICAÇÃO - ÁREA DE ATUAÇÃO'!$A:$C,2,0),"")</f>
        <v>D</v>
      </c>
      <c r="N954" s="29" t="str">
        <f>IF(O954 &lt;&gt; "",VLOOKUP(O954,'CLASSIFICAÇÃO - ÁREA DE ATUAÇÃO'!$A:$C,3,0), "")</f>
        <v>REDE DE URGÊNCIA</v>
      </c>
      <c r="O954" t="str">
        <f>'Lotações convertidas'!B956</f>
        <v>UNIDADE DE PRONTO ATENDIMENTO VENDA NOVA</v>
      </c>
    </row>
    <row r="955" spans="1:15" x14ac:dyDescent="0.25">
      <c r="A955" t="s">
        <v>3764</v>
      </c>
      <c r="B955" t="s">
        <v>3765</v>
      </c>
      <c r="C955" t="s">
        <v>3766</v>
      </c>
      <c r="D955" t="s">
        <v>368</v>
      </c>
      <c r="E955" t="s">
        <v>369</v>
      </c>
      <c r="F955" t="s">
        <v>442</v>
      </c>
      <c r="G955" s="177">
        <v>44348</v>
      </c>
      <c r="H955" t="s">
        <v>417</v>
      </c>
      <c r="I955" t="s">
        <v>18168</v>
      </c>
      <c r="J955" t="s">
        <v>3767</v>
      </c>
      <c r="K955" t="s">
        <v>353</v>
      </c>
      <c r="L955" t="s">
        <v>406</v>
      </c>
      <c r="M955" s="29" t="str">
        <f>IF(O955 &lt;&gt; "", VLOOKUP(O955,'CLASSIFICAÇÃO - ÁREA DE ATUAÇÃO'!$A:$C,2,0),"")</f>
        <v>C</v>
      </c>
      <c r="N955" s="29" t="str">
        <f>IF(O955 &lt;&gt; "",VLOOKUP(O955,'CLASSIFICAÇÃO - ÁREA DE ATUAÇÃO'!$A:$C,3,0), "")</f>
        <v>ATENÇÃO PRIMÁRIA</v>
      </c>
      <c r="O955" t="str">
        <f>'Lotações convertidas'!B957</f>
        <v>CENTRO DE SAÚDE VALE DO JATOBÁ</v>
      </c>
    </row>
    <row r="956" spans="1:15" x14ac:dyDescent="0.25">
      <c r="A956">
        <v>1299792</v>
      </c>
      <c r="B956" t="s">
        <v>3768</v>
      </c>
      <c r="C956" t="s">
        <v>3769</v>
      </c>
      <c r="D956" t="s">
        <v>362</v>
      </c>
      <c r="E956" t="s">
        <v>362</v>
      </c>
      <c r="F956" t="s">
        <v>589</v>
      </c>
      <c r="G956" s="177">
        <v>44348</v>
      </c>
      <c r="H956" t="s">
        <v>364</v>
      </c>
      <c r="I956" t="s">
        <v>18168</v>
      </c>
      <c r="J956" t="s">
        <v>3770</v>
      </c>
      <c r="K956" t="s">
        <v>353</v>
      </c>
      <c r="L956" t="s">
        <v>397</v>
      </c>
      <c r="M956" s="29" t="str">
        <f>IF(O956 &lt;&gt; "", VLOOKUP(O956,'CLASSIFICAÇÃO - ÁREA DE ATUAÇÃO'!$A:$C,2,0),"")</f>
        <v>A</v>
      </c>
      <c r="N956" s="29" t="str">
        <f>IF(O956 &lt;&gt; "",VLOOKUP(O956,'CLASSIFICAÇÃO - ÁREA DE ATUAÇÃO'!$A:$C,3,0), "")</f>
        <v>REDE COMPLEMENTAR</v>
      </c>
      <c r="O956" t="str">
        <f>'Lotações convertidas'!B958</f>
        <v>UNIDADE DE REFERENCIA SECUNDARIA CAMPOS SALES</v>
      </c>
    </row>
    <row r="957" spans="1:15" x14ac:dyDescent="0.25">
      <c r="A957">
        <v>1299806</v>
      </c>
      <c r="B957" t="s">
        <v>3771</v>
      </c>
      <c r="C957" t="s">
        <v>3772</v>
      </c>
      <c r="D957" t="s">
        <v>379</v>
      </c>
      <c r="E957" t="s">
        <v>3773</v>
      </c>
      <c r="F957" t="s">
        <v>583</v>
      </c>
      <c r="G957" s="177">
        <v>44348</v>
      </c>
      <c r="H957" t="s">
        <v>3774</v>
      </c>
      <c r="I957" t="s">
        <v>18171</v>
      </c>
      <c r="J957" t="s">
        <v>3775</v>
      </c>
      <c r="K957" t="s">
        <v>353</v>
      </c>
      <c r="L957" t="s">
        <v>354</v>
      </c>
      <c r="M957" s="29" t="str">
        <f>IF(O957 &lt;&gt; "", VLOOKUP(O957,'CLASSIFICAÇÃO - ÁREA DE ATUAÇÃO'!$A:$C,2,0),"")</f>
        <v>A</v>
      </c>
      <c r="N957" s="29" t="str">
        <f>IF(O957 &lt;&gt; "",VLOOKUP(O957,'CLASSIFICAÇÃO - ÁREA DE ATUAÇÃO'!$A:$C,3,0), "")</f>
        <v>REDE COMPLEMENTAR</v>
      </c>
      <c r="O957" t="str">
        <f>'Lotações convertidas'!B959</f>
        <v>UNIDADE DE REFERENCIA SECUNDARIA PADRE EUSTAQUIO</v>
      </c>
    </row>
    <row r="958" spans="1:15" x14ac:dyDescent="0.25">
      <c r="A958">
        <v>1299814</v>
      </c>
      <c r="B958" t="s">
        <v>3776</v>
      </c>
      <c r="C958" t="s">
        <v>3777</v>
      </c>
      <c r="D958" t="s">
        <v>368</v>
      </c>
      <c r="E958" t="s">
        <v>369</v>
      </c>
      <c r="F958" t="s">
        <v>424</v>
      </c>
      <c r="G958" s="177">
        <v>44348</v>
      </c>
      <c r="H958" t="s">
        <v>2484</v>
      </c>
      <c r="I958" t="s">
        <v>18168</v>
      </c>
      <c r="J958" t="s">
        <v>3778</v>
      </c>
      <c r="K958" t="s">
        <v>353</v>
      </c>
      <c r="L958" t="s">
        <v>427</v>
      </c>
      <c r="M958" s="29" t="str">
        <f>IF(O958 &lt;&gt; "", VLOOKUP(O958,'CLASSIFICAÇÃO - ÁREA DE ATUAÇÃO'!$A:$C,2,0),"")</f>
        <v>D</v>
      </c>
      <c r="N958" s="29" t="str">
        <f>IF(O958 &lt;&gt; "",VLOOKUP(O958,'CLASSIFICAÇÃO - ÁREA DE ATUAÇÃO'!$A:$C,3,0), "")</f>
        <v>REDE DE URGÊNCIA</v>
      </c>
      <c r="O958" t="str">
        <f>'Lotações convertidas'!B960</f>
        <v>SERVIÇO DE ATENDIMENTO MÓVEL DE URGÊNCIA E TRANSPORTE EM SAÚDE</v>
      </c>
    </row>
    <row r="959" spans="1:15" x14ac:dyDescent="0.25">
      <c r="A959">
        <v>1299865</v>
      </c>
      <c r="B959" t="s">
        <v>3779</v>
      </c>
      <c r="C959" t="s">
        <v>3780</v>
      </c>
      <c r="D959" t="s">
        <v>520</v>
      </c>
      <c r="F959" t="s">
        <v>446</v>
      </c>
      <c r="G959" s="177">
        <v>44348</v>
      </c>
      <c r="H959" t="s">
        <v>364</v>
      </c>
      <c r="I959" t="s">
        <v>18175</v>
      </c>
      <c r="J959" t="s">
        <v>3781</v>
      </c>
      <c r="K959" t="s">
        <v>353</v>
      </c>
      <c r="L959" t="s">
        <v>372</v>
      </c>
      <c r="M959" s="29" t="str">
        <f>IF(O959 &lt;&gt; "", VLOOKUP(O959,'CLASSIFICAÇÃO - ÁREA DE ATUAÇÃO'!$A:$C,2,0),"")</f>
        <v>D</v>
      </c>
      <c r="N959" s="29" t="str">
        <f>IF(O959 &lt;&gt; "",VLOOKUP(O959,'CLASSIFICAÇÃO - ÁREA DE ATUAÇÃO'!$A:$C,3,0), "")</f>
        <v>ATENÇÃO PRIMÁRIA</v>
      </c>
      <c r="O959" t="str">
        <f>'Lotações convertidas'!B961</f>
        <v>CENTRO DE SAÚDE LAGOA</v>
      </c>
    </row>
    <row r="960" spans="1:15" x14ac:dyDescent="0.25">
      <c r="A960">
        <v>1299881</v>
      </c>
      <c r="B960" t="s">
        <v>3782</v>
      </c>
      <c r="C960" t="s">
        <v>3783</v>
      </c>
      <c r="D960" t="s">
        <v>349</v>
      </c>
      <c r="E960" t="s">
        <v>473</v>
      </c>
      <c r="F960" t="s">
        <v>3561</v>
      </c>
      <c r="G960" s="177">
        <v>44348</v>
      </c>
      <c r="H960" t="s">
        <v>395</v>
      </c>
      <c r="I960" t="s">
        <v>18181</v>
      </c>
      <c r="J960" t="s">
        <v>3784</v>
      </c>
      <c r="K960" t="s">
        <v>353</v>
      </c>
      <c r="L960" t="s">
        <v>427</v>
      </c>
      <c r="M960" s="29" t="str">
        <f>IF(O960 &lt;&gt; "", VLOOKUP(O960,'CLASSIFICAÇÃO - ÁREA DE ATUAÇÃO'!$A:$C,2,0),"")</f>
        <v>A</v>
      </c>
      <c r="N960" s="29" t="str">
        <f>IF(O960 &lt;&gt; "",VLOOKUP(O960,'CLASSIFICAÇÃO - ÁREA DE ATUAÇÃO'!$A:$C,3,0), "")</f>
        <v>GESTÃO</v>
      </c>
      <c r="O960" t="str">
        <f>'Lotações convertidas'!B962</f>
        <v>GERÊNCIA DE INTEGRAÇÃO DO CUIDADO À SAÚDE</v>
      </c>
    </row>
    <row r="961" spans="1:15" x14ac:dyDescent="0.25">
      <c r="A961">
        <v>1299903</v>
      </c>
      <c r="B961" t="s">
        <v>3154</v>
      </c>
      <c r="C961" t="s">
        <v>3155</v>
      </c>
      <c r="D961" t="s">
        <v>349</v>
      </c>
      <c r="E961" t="s">
        <v>473</v>
      </c>
      <c r="F961" t="s">
        <v>745</v>
      </c>
      <c r="G961" s="177">
        <v>44349</v>
      </c>
      <c r="H961" t="s">
        <v>395</v>
      </c>
      <c r="I961" t="s">
        <v>18181</v>
      </c>
      <c r="J961" t="s">
        <v>3158</v>
      </c>
      <c r="K961" t="s">
        <v>353</v>
      </c>
      <c r="L961" t="s">
        <v>382</v>
      </c>
      <c r="M961" s="29" t="str">
        <f>IF(O961 &lt;&gt; "", VLOOKUP(O961,'CLASSIFICAÇÃO - ÁREA DE ATUAÇÃO'!$A:$C,2,0),"")</f>
        <v>D</v>
      </c>
      <c r="N961" s="29" t="str">
        <f>IF(O961 &lt;&gt; "",VLOOKUP(O961,'CLASSIFICAÇÃO - ÁREA DE ATUAÇÃO'!$A:$C,3,0), "")</f>
        <v>ATENÇÃO PRIMÁRIA</v>
      </c>
      <c r="O961" t="str">
        <f>'Lotações convertidas'!B963</f>
        <v>CENTRO DE SAÚDE MARIANO DE ABREU</v>
      </c>
    </row>
    <row r="962" spans="1:15" x14ac:dyDescent="0.25">
      <c r="A962">
        <v>1299911</v>
      </c>
      <c r="B962" t="s">
        <v>3785</v>
      </c>
      <c r="C962" t="s">
        <v>3786</v>
      </c>
      <c r="D962" t="s">
        <v>368</v>
      </c>
      <c r="E962" t="s">
        <v>369</v>
      </c>
      <c r="F962" t="s">
        <v>18620</v>
      </c>
      <c r="G962" s="177">
        <v>44349</v>
      </c>
      <c r="H962" t="s">
        <v>425</v>
      </c>
      <c r="I962" t="s">
        <v>18168</v>
      </c>
      <c r="J962" t="s">
        <v>3787</v>
      </c>
      <c r="K962" t="s">
        <v>353</v>
      </c>
      <c r="L962" t="s">
        <v>372</v>
      </c>
      <c r="M962" s="29" t="str">
        <f>IF(O962 &lt;&gt; "", VLOOKUP(O962,'CLASSIFICAÇÃO - ÁREA DE ATUAÇÃO'!$A:$C,2,0),"")</f>
        <v>D</v>
      </c>
      <c r="N962" s="29" t="str">
        <f>IF(O962 &lt;&gt; "",VLOOKUP(O962,'CLASSIFICAÇÃO - ÁREA DE ATUAÇÃO'!$A:$C,3,0), "")</f>
        <v>REDE DE URGÊNCIA</v>
      </c>
      <c r="O962" t="str">
        <f>'Lotações convertidas'!B964</f>
        <v>UNIDADE DE PRONTO ATENDIMENTO VENDA NOVA</v>
      </c>
    </row>
    <row r="963" spans="1:15" x14ac:dyDescent="0.25">
      <c r="A963">
        <v>1299954</v>
      </c>
      <c r="B963" t="s">
        <v>3788</v>
      </c>
      <c r="C963" t="s">
        <v>3789</v>
      </c>
      <c r="D963" t="s">
        <v>362</v>
      </c>
      <c r="F963" t="s">
        <v>732</v>
      </c>
      <c r="G963" s="177">
        <v>44348</v>
      </c>
      <c r="H963" t="s">
        <v>746</v>
      </c>
      <c r="I963" t="s">
        <v>18168</v>
      </c>
      <c r="J963" t="s">
        <v>3790</v>
      </c>
      <c r="K963" t="s">
        <v>353</v>
      </c>
      <c r="L963" t="s">
        <v>406</v>
      </c>
      <c r="M963" s="29" t="str">
        <f>IF(O963 &lt;&gt; "", VLOOKUP(O963,'CLASSIFICAÇÃO - ÁREA DE ATUAÇÃO'!$A:$C,2,0),"")</f>
        <v>D</v>
      </c>
      <c r="N963" s="29" t="str">
        <f>IF(O963 &lt;&gt; "",VLOOKUP(O963,'CLASSIFICAÇÃO - ÁREA DE ATUAÇÃO'!$A:$C,3,0), "")</f>
        <v>ATENÇÃO PRIMÁRIA</v>
      </c>
      <c r="O963" t="str">
        <f>'Lotações convertidas'!B965</f>
        <v>CENTRO DE SAÚDE VILA CEMIG</v>
      </c>
    </row>
    <row r="964" spans="1:15" x14ac:dyDescent="0.25">
      <c r="A964">
        <v>1299997</v>
      </c>
      <c r="B964" t="s">
        <v>3791</v>
      </c>
      <c r="C964" t="s">
        <v>3792</v>
      </c>
      <c r="D964" t="s">
        <v>379</v>
      </c>
      <c r="F964" t="s">
        <v>18611</v>
      </c>
      <c r="G964" s="177">
        <v>44351</v>
      </c>
      <c r="H964" t="s">
        <v>457</v>
      </c>
      <c r="I964" t="s">
        <v>18171</v>
      </c>
      <c r="J964" t="s">
        <v>3793</v>
      </c>
      <c r="K964" t="s">
        <v>353</v>
      </c>
      <c r="L964" t="s">
        <v>397</v>
      </c>
      <c r="M964" s="29" t="str">
        <f>IF(O964 &lt;&gt; "", VLOOKUP(O964,'CLASSIFICAÇÃO - ÁREA DE ATUAÇÃO'!$A:$C,2,0),"")</f>
        <v>C</v>
      </c>
      <c r="N964" s="29" t="str">
        <f>IF(O964 &lt;&gt; "",VLOOKUP(O964,'CLASSIFICAÇÃO - ÁREA DE ATUAÇÃO'!$A:$C,3,0), "")</f>
        <v>REDE DE URGÊNCIA</v>
      </c>
      <c r="O964" t="str">
        <f>'Lotações convertidas'!B966</f>
        <v>UNIDADE DE PRONTO ATENDIMENTO OESTE</v>
      </c>
    </row>
    <row r="965" spans="1:15" x14ac:dyDescent="0.25">
      <c r="A965">
        <v>1300030</v>
      </c>
      <c r="B965" t="s">
        <v>3794</v>
      </c>
      <c r="C965" t="s">
        <v>3795</v>
      </c>
      <c r="D965" t="s">
        <v>368</v>
      </c>
      <c r="E965" t="s">
        <v>369</v>
      </c>
      <c r="F965" t="s">
        <v>1245</v>
      </c>
      <c r="G965" s="177">
        <v>44349</v>
      </c>
      <c r="H965" t="s">
        <v>417</v>
      </c>
      <c r="I965" t="s">
        <v>18168</v>
      </c>
      <c r="J965" t="s">
        <v>3796</v>
      </c>
      <c r="K965" t="s">
        <v>353</v>
      </c>
      <c r="L965" t="s">
        <v>374</v>
      </c>
      <c r="M965" s="29" t="str">
        <f>IF(O965 &lt;&gt; "", VLOOKUP(O965,'CLASSIFICAÇÃO - ÁREA DE ATUAÇÃO'!$A:$C,2,0),"")</f>
        <v>D</v>
      </c>
      <c r="N965" s="29" t="str">
        <f>IF(O965 &lt;&gt; "",VLOOKUP(O965,'CLASSIFICAÇÃO - ÁREA DE ATUAÇÃO'!$A:$C,3,0), "")</f>
        <v>ATENÇÃO PRIMÁRIA</v>
      </c>
      <c r="O965" t="str">
        <f>'Lotações convertidas'!B967</f>
        <v>CENTRO DE SAÚDE GOIÂNIA</v>
      </c>
    </row>
    <row r="966" spans="1:15" x14ac:dyDescent="0.25">
      <c r="A966">
        <v>1300049</v>
      </c>
      <c r="B966" t="s">
        <v>3797</v>
      </c>
      <c r="C966" t="s">
        <v>3798</v>
      </c>
      <c r="D966" t="s">
        <v>362</v>
      </c>
      <c r="F966" t="s">
        <v>1559</v>
      </c>
      <c r="G966" s="177">
        <v>44349</v>
      </c>
      <c r="H966" t="s">
        <v>746</v>
      </c>
      <c r="I966" t="s">
        <v>18168</v>
      </c>
      <c r="J966" t="s">
        <v>3799</v>
      </c>
      <c r="K966" t="s">
        <v>353</v>
      </c>
      <c r="L966" t="s">
        <v>411</v>
      </c>
      <c r="M966" s="29" t="str">
        <f>IF(O966 &lt;&gt; "", VLOOKUP(O966,'CLASSIFICAÇÃO - ÁREA DE ATUAÇÃO'!$A:$C,2,0),"")</f>
        <v>C</v>
      </c>
      <c r="N966" s="29" t="str">
        <f>IF(O966 &lt;&gt; "",VLOOKUP(O966,'CLASSIFICAÇÃO - ÁREA DE ATUAÇÃO'!$A:$C,3,0), "")</f>
        <v>ATENÇÃO PRIMÁRIA</v>
      </c>
      <c r="O966" t="str">
        <f>'Lotações convertidas'!B968</f>
        <v>CENTRO DE SAÚDE NOSSA SENHORA APARECIDA</v>
      </c>
    </row>
    <row r="967" spans="1:15" x14ac:dyDescent="0.25">
      <c r="A967">
        <v>1300065</v>
      </c>
      <c r="B967" t="s">
        <v>3800</v>
      </c>
      <c r="C967" t="s">
        <v>3801</v>
      </c>
      <c r="D967" t="s">
        <v>368</v>
      </c>
      <c r="E967" t="s">
        <v>369</v>
      </c>
      <c r="F967" t="s">
        <v>1483</v>
      </c>
      <c r="G967" s="177">
        <v>44349</v>
      </c>
      <c r="H967" t="s">
        <v>364</v>
      </c>
      <c r="I967" t="s">
        <v>18168</v>
      </c>
      <c r="J967" t="s">
        <v>3802</v>
      </c>
      <c r="K967" t="s">
        <v>353</v>
      </c>
      <c r="L967" t="s">
        <v>406</v>
      </c>
      <c r="M967" s="29" t="str">
        <f>IF(O967 &lt;&gt; "", VLOOKUP(O967,'CLASSIFICAÇÃO - ÁREA DE ATUAÇÃO'!$A:$C,2,0),"")</f>
        <v>B</v>
      </c>
      <c r="N967" s="29" t="str">
        <f>IF(O967 &lt;&gt; "",VLOOKUP(O967,'CLASSIFICAÇÃO - ÁREA DE ATUAÇÃO'!$A:$C,3,0), "")</f>
        <v>ATENÇÃO PRIMÁRIA</v>
      </c>
      <c r="O967" t="str">
        <f>'Lotações convertidas'!B969</f>
        <v>CENTRO DE SAÚDE BARREIRO DE CIMA</v>
      </c>
    </row>
    <row r="968" spans="1:15" x14ac:dyDescent="0.25">
      <c r="A968">
        <v>1300081</v>
      </c>
      <c r="B968" t="s">
        <v>3803</v>
      </c>
      <c r="C968" t="s">
        <v>3804</v>
      </c>
      <c r="D968" t="s">
        <v>349</v>
      </c>
      <c r="E968" t="s">
        <v>1022</v>
      </c>
      <c r="F968" t="s">
        <v>259</v>
      </c>
      <c r="G968" s="177">
        <v>44349</v>
      </c>
      <c r="H968" t="s">
        <v>352</v>
      </c>
      <c r="I968" t="s">
        <v>18183</v>
      </c>
      <c r="J968" t="s">
        <v>3805</v>
      </c>
      <c r="K968" t="s">
        <v>353</v>
      </c>
      <c r="L968" t="s">
        <v>372</v>
      </c>
      <c r="M968" s="29" t="str">
        <f>IF(O968 &lt;&gt; "", VLOOKUP(O968,'CLASSIFICAÇÃO - ÁREA DE ATUAÇÃO'!$A:$C,2,0),"")</f>
        <v>C</v>
      </c>
      <c r="N968" s="29" t="str">
        <f>IF(O968 &lt;&gt; "",VLOOKUP(O968,'CLASSIFICAÇÃO - ÁREA DE ATUAÇÃO'!$A:$C,3,0), "")</f>
        <v>REDE COMPLEMENTAR</v>
      </c>
      <c r="O968" t="str">
        <f>'Lotações convertidas'!B970</f>
        <v>LABORATORIO REGIONAL NORTE/VENDA NOVA</v>
      </c>
    </row>
    <row r="969" spans="1:15" x14ac:dyDescent="0.25">
      <c r="A969">
        <v>1300197</v>
      </c>
      <c r="B969" t="s">
        <v>3806</v>
      </c>
      <c r="C969" t="s">
        <v>3807</v>
      </c>
      <c r="D969" t="s">
        <v>362</v>
      </c>
      <c r="F969" t="s">
        <v>18647</v>
      </c>
      <c r="G969" s="177">
        <v>44349</v>
      </c>
      <c r="H969" t="s">
        <v>364</v>
      </c>
      <c r="I969" t="s">
        <v>18168</v>
      </c>
      <c r="J969" t="s">
        <v>3808</v>
      </c>
      <c r="K969" t="s">
        <v>353</v>
      </c>
      <c r="L969" t="s">
        <v>354</v>
      </c>
      <c r="M969" s="29" t="str">
        <f>IF(O969 &lt;&gt; "", VLOOKUP(O969,'CLASSIFICAÇÃO - ÁREA DE ATUAÇÃO'!$A:$C,2,0),"")</f>
        <v>A</v>
      </c>
      <c r="N969" s="29" t="str">
        <f>IF(O969 &lt;&gt; "",VLOOKUP(O969,'CLASSIFICAÇÃO - ÁREA DE ATUAÇÃO'!$A:$C,3,0), "")</f>
        <v>GESTÃO</v>
      </c>
      <c r="O969" t="str">
        <f>'Lotações convertidas'!B971</f>
        <v>DIRETORIA REGIONAL DE SAUDE NOROESTE</v>
      </c>
    </row>
    <row r="970" spans="1:15" x14ac:dyDescent="0.25">
      <c r="A970">
        <v>1300227</v>
      </c>
      <c r="B970" t="s">
        <v>3809</v>
      </c>
      <c r="C970" t="s">
        <v>3810</v>
      </c>
      <c r="D970" t="s">
        <v>379</v>
      </c>
      <c r="F970" t="s">
        <v>2110</v>
      </c>
      <c r="G970" s="177">
        <v>44355</v>
      </c>
      <c r="H970" t="s">
        <v>364</v>
      </c>
      <c r="I970" t="s">
        <v>18171</v>
      </c>
      <c r="J970" t="s">
        <v>3811</v>
      </c>
      <c r="K970" t="s">
        <v>353</v>
      </c>
      <c r="L970" t="s">
        <v>397</v>
      </c>
      <c r="M970" s="29" t="str">
        <f>IF(O970 &lt;&gt; "", VLOOKUP(O970,'CLASSIFICAÇÃO - ÁREA DE ATUAÇÃO'!$A:$C,2,0),"")</f>
        <v>B</v>
      </c>
      <c r="N970" s="29" t="str">
        <f>IF(O970 &lt;&gt; "",VLOOKUP(O970,'CLASSIFICAÇÃO - ÁREA DE ATUAÇÃO'!$A:$C,3,0), "")</f>
        <v>ATENÇÃO PRIMÁRIA</v>
      </c>
      <c r="O970" t="str">
        <f>'Lotações convertidas'!B972</f>
        <v>CENTRO DE SAÚDE WALDOMIRO LOBO</v>
      </c>
    </row>
    <row r="971" spans="1:15" x14ac:dyDescent="0.25">
      <c r="A971">
        <v>1300235</v>
      </c>
      <c r="B971" t="s">
        <v>3812</v>
      </c>
      <c r="C971" t="s">
        <v>3813</v>
      </c>
      <c r="D971" t="s">
        <v>362</v>
      </c>
      <c r="E971" t="s">
        <v>362</v>
      </c>
      <c r="F971" t="s">
        <v>298</v>
      </c>
      <c r="G971" s="177">
        <v>44349</v>
      </c>
      <c r="H971" t="s">
        <v>395</v>
      </c>
      <c r="I971" t="s">
        <v>18168</v>
      </c>
      <c r="J971" t="s">
        <v>3814</v>
      </c>
      <c r="K971" t="s">
        <v>353</v>
      </c>
      <c r="L971" t="s">
        <v>374</v>
      </c>
      <c r="M971" s="29" t="str">
        <f>IF(O971 &lt;&gt; "", VLOOKUP(O971,'CLASSIFICAÇÃO - ÁREA DE ATUAÇÃO'!$A:$C,2,0),"")</f>
        <v>D</v>
      </c>
      <c r="N971" s="29" t="str">
        <f>IF(O971 &lt;&gt; "",VLOOKUP(O971,'CLASSIFICAÇÃO - ÁREA DE ATUAÇÃO'!$A:$C,3,0), "")</f>
        <v>ATENÇÃO PRIMÁRIA</v>
      </c>
      <c r="O971" t="str">
        <f>'Lotações convertidas'!B973</f>
        <v>CENTRO DE SAÚDE VILA MARIA - JOÃO VITAL</v>
      </c>
    </row>
    <row r="972" spans="1:15" x14ac:dyDescent="0.25">
      <c r="A972" t="s">
        <v>3815</v>
      </c>
      <c r="B972" t="s">
        <v>3816</v>
      </c>
      <c r="C972" t="s">
        <v>3817</v>
      </c>
      <c r="D972" t="s">
        <v>362</v>
      </c>
      <c r="E972" t="s">
        <v>362</v>
      </c>
      <c r="F972" t="s">
        <v>567</v>
      </c>
      <c r="G972" s="177">
        <v>44351</v>
      </c>
      <c r="H972" t="s">
        <v>3466</v>
      </c>
      <c r="I972" t="s">
        <v>18168</v>
      </c>
      <c r="J972" t="s">
        <v>3818</v>
      </c>
      <c r="K972" t="s">
        <v>353</v>
      </c>
      <c r="L972" t="s">
        <v>406</v>
      </c>
      <c r="M972" s="29" t="str">
        <f>IF(O972 &lt;&gt; "", VLOOKUP(O972,'CLASSIFICAÇÃO - ÁREA DE ATUAÇÃO'!$A:$C,2,0),"")</f>
        <v>C</v>
      </c>
      <c r="N972" s="29" t="str">
        <f>IF(O972 &lt;&gt; "",VLOOKUP(O972,'CLASSIFICAÇÃO - ÁREA DE ATUAÇÃO'!$A:$C,3,0), "")</f>
        <v>REDE DE URGÊNCIA</v>
      </c>
      <c r="O972" t="str">
        <f>'Lotações convertidas'!B974</f>
        <v>CENTRO DE REFERENCIA EM SAUDE MENTAL ALCOOL E DROGAS BARREIRO</v>
      </c>
    </row>
    <row r="973" spans="1:15" x14ac:dyDescent="0.25">
      <c r="A973">
        <v>1300278</v>
      </c>
      <c r="B973" t="s">
        <v>3819</v>
      </c>
      <c r="C973" t="s">
        <v>3820</v>
      </c>
      <c r="D973" t="s">
        <v>368</v>
      </c>
      <c r="E973" t="s">
        <v>369</v>
      </c>
      <c r="F973" t="s">
        <v>733</v>
      </c>
      <c r="G973" s="177">
        <v>44351</v>
      </c>
      <c r="H973" t="s">
        <v>364</v>
      </c>
      <c r="I973" t="s">
        <v>18168</v>
      </c>
      <c r="J973" t="s">
        <v>3821</v>
      </c>
      <c r="K973" t="s">
        <v>353</v>
      </c>
      <c r="L973" t="s">
        <v>374</v>
      </c>
      <c r="M973" s="29" t="str">
        <f>IF(O973 &lt;&gt; "", VLOOKUP(O973,'CLASSIFICAÇÃO - ÁREA DE ATUAÇÃO'!$A:$C,2,0),"")</f>
        <v>A</v>
      </c>
      <c r="N973" s="29" t="str">
        <f>IF(O973 &lt;&gt; "",VLOOKUP(O973,'CLASSIFICAÇÃO - ÁREA DE ATUAÇÃO'!$A:$C,3,0), "")</f>
        <v>ATENÇÃO PRIMÁRIA</v>
      </c>
      <c r="O973" t="str">
        <f>'Lotações convertidas'!B975</f>
        <v>CENTRO DE SAÚDE CACHOEIRINHA</v>
      </c>
    </row>
    <row r="974" spans="1:15" x14ac:dyDescent="0.25">
      <c r="A974">
        <v>1300286</v>
      </c>
      <c r="B974" t="s">
        <v>3822</v>
      </c>
      <c r="C974" t="s">
        <v>3823</v>
      </c>
      <c r="D974" t="s">
        <v>379</v>
      </c>
      <c r="F974" t="s">
        <v>18613</v>
      </c>
      <c r="G974" s="177">
        <v>44353</v>
      </c>
      <c r="H974" t="s">
        <v>457</v>
      </c>
      <c r="I974" t="s">
        <v>18171</v>
      </c>
      <c r="J974" t="s">
        <v>3824</v>
      </c>
      <c r="K974" t="s">
        <v>353</v>
      </c>
      <c r="L974" t="s">
        <v>382</v>
      </c>
      <c r="M974" s="29" t="str">
        <f>IF(O974 &lt;&gt; "", VLOOKUP(O974,'CLASSIFICAÇÃO - ÁREA DE ATUAÇÃO'!$A:$C,2,0),"")</f>
        <v>C</v>
      </c>
      <c r="N974" s="29" t="str">
        <f>IF(O974 &lt;&gt; "",VLOOKUP(O974,'CLASSIFICAÇÃO - ÁREA DE ATUAÇÃO'!$A:$C,3,0), "")</f>
        <v>REDE DE URGÊNCIA</v>
      </c>
      <c r="O974" t="str">
        <f>'Lotações convertidas'!B976</f>
        <v>UNIDADE DE PRONTO ATENDIMENTO LESTE</v>
      </c>
    </row>
    <row r="975" spans="1:15" x14ac:dyDescent="0.25">
      <c r="A975">
        <v>1300294</v>
      </c>
      <c r="B975" t="s">
        <v>3825</v>
      </c>
      <c r="C975" t="s">
        <v>3826</v>
      </c>
      <c r="D975" t="s">
        <v>368</v>
      </c>
      <c r="E975" t="s">
        <v>369</v>
      </c>
      <c r="F975" t="s">
        <v>1062</v>
      </c>
      <c r="G975" s="177">
        <v>44354</v>
      </c>
      <c r="H975" t="s">
        <v>508</v>
      </c>
      <c r="I975" t="s">
        <v>18168</v>
      </c>
      <c r="J975" t="s">
        <v>3827</v>
      </c>
      <c r="K975" t="s">
        <v>353</v>
      </c>
      <c r="L975" t="s">
        <v>397</v>
      </c>
      <c r="M975" s="29" t="str">
        <f>IF(O975 &lt;&gt; "", VLOOKUP(O975,'CLASSIFICAÇÃO - ÁREA DE ATUAÇÃO'!$A:$C,2,0),"")</f>
        <v>C</v>
      </c>
      <c r="N975" s="29" t="str">
        <f>IF(O975 &lt;&gt; "",VLOOKUP(O975,'CLASSIFICAÇÃO - ÁREA DE ATUAÇÃO'!$A:$C,3,0), "")</f>
        <v>ATENÇÃO PRIMÁRIA</v>
      </c>
      <c r="O975" t="str">
        <f>'Lotações convertidas'!B977</f>
        <v>CENTRO DE SAÚDE VENTOSA</v>
      </c>
    </row>
    <row r="976" spans="1:15" x14ac:dyDescent="0.25">
      <c r="A976">
        <v>1300308</v>
      </c>
      <c r="B976" t="s">
        <v>3828</v>
      </c>
      <c r="C976" t="s">
        <v>3829</v>
      </c>
      <c r="D976" t="s">
        <v>520</v>
      </c>
      <c r="F976" t="s">
        <v>521</v>
      </c>
      <c r="G976" s="177">
        <v>44354</v>
      </c>
      <c r="H976" t="s">
        <v>364</v>
      </c>
      <c r="I976" t="s">
        <v>18175</v>
      </c>
      <c r="J976" t="s">
        <v>3830</v>
      </c>
      <c r="K976" t="s">
        <v>353</v>
      </c>
      <c r="L976" t="s">
        <v>361</v>
      </c>
      <c r="M976" s="29" t="str">
        <f>IF(O976 &lt;&gt; "", VLOOKUP(O976,'CLASSIFICAÇÃO - ÁREA DE ATUAÇÃO'!$A:$C,2,0),"")</f>
        <v>B</v>
      </c>
      <c r="N976" s="29" t="str">
        <f>IF(O976 &lt;&gt; "",VLOOKUP(O976,'CLASSIFICAÇÃO - ÁREA DE ATUAÇÃO'!$A:$C,3,0), "")</f>
        <v>ATENÇÃO PRIMÁRIA</v>
      </c>
      <c r="O976" t="str">
        <f>'Lotações convertidas'!B978</f>
        <v>CENTRO DE SAÚDE JARDIM ALVORADA</v>
      </c>
    </row>
    <row r="977" spans="1:15" x14ac:dyDescent="0.25">
      <c r="A977">
        <v>1300375</v>
      </c>
      <c r="B977" t="s">
        <v>3831</v>
      </c>
      <c r="C977" t="s">
        <v>3832</v>
      </c>
      <c r="D977" t="s">
        <v>368</v>
      </c>
      <c r="E977" t="s">
        <v>369</v>
      </c>
      <c r="F977" t="s">
        <v>733</v>
      </c>
      <c r="G977" s="177">
        <v>44354</v>
      </c>
      <c r="H977" t="s">
        <v>364</v>
      </c>
      <c r="I977" t="s">
        <v>18168</v>
      </c>
      <c r="J977" t="s">
        <v>3833</v>
      </c>
      <c r="K977" t="s">
        <v>353</v>
      </c>
      <c r="L977" t="s">
        <v>374</v>
      </c>
      <c r="M977" s="29" t="str">
        <f>IF(O977 &lt;&gt; "", VLOOKUP(O977,'CLASSIFICAÇÃO - ÁREA DE ATUAÇÃO'!$A:$C,2,0),"")</f>
        <v>A</v>
      </c>
      <c r="N977" s="29" t="str">
        <f>IF(O977 &lt;&gt; "",VLOOKUP(O977,'CLASSIFICAÇÃO - ÁREA DE ATUAÇÃO'!$A:$C,3,0), "")</f>
        <v>ATENÇÃO PRIMÁRIA</v>
      </c>
      <c r="O977" t="str">
        <f>'Lotações convertidas'!B979</f>
        <v>CENTRO DE SAÚDE CACHOEIRINHA</v>
      </c>
    </row>
    <row r="978" spans="1:15" x14ac:dyDescent="0.25">
      <c r="A978">
        <v>1300383</v>
      </c>
      <c r="B978" t="s">
        <v>3834</v>
      </c>
      <c r="C978" t="s">
        <v>3835</v>
      </c>
      <c r="D978" t="s">
        <v>368</v>
      </c>
      <c r="E978" t="s">
        <v>369</v>
      </c>
      <c r="F978" t="s">
        <v>472</v>
      </c>
      <c r="G978" s="177">
        <v>44354</v>
      </c>
      <c r="H978" t="s">
        <v>384</v>
      </c>
      <c r="I978" t="s">
        <v>18168</v>
      </c>
      <c r="J978" t="s">
        <v>3836</v>
      </c>
      <c r="K978" t="s">
        <v>353</v>
      </c>
      <c r="L978" t="s">
        <v>382</v>
      </c>
      <c r="M978" s="29" t="str">
        <f>IF(O978 &lt;&gt; "", VLOOKUP(O978,'CLASSIFICAÇÃO - ÁREA DE ATUAÇÃO'!$A:$C,2,0),"")</f>
        <v>B</v>
      </c>
      <c r="N978" s="29" t="str">
        <f>IF(O978 &lt;&gt; "",VLOOKUP(O978,'CLASSIFICAÇÃO - ÁREA DE ATUAÇÃO'!$A:$C,3,0), "")</f>
        <v>ATENÇÃO PRIMÁRIA</v>
      </c>
      <c r="O978" t="str">
        <f>'Lotações convertidas'!B980</f>
        <v>CENTRO DE SAÚDE TAQUARIL</v>
      </c>
    </row>
    <row r="979" spans="1:15" x14ac:dyDescent="0.25">
      <c r="A979">
        <v>1300421</v>
      </c>
      <c r="B979" t="s">
        <v>3837</v>
      </c>
      <c r="C979" t="s">
        <v>3838</v>
      </c>
      <c r="D979" t="s">
        <v>368</v>
      </c>
      <c r="E979" t="s">
        <v>369</v>
      </c>
      <c r="F979" t="s">
        <v>18620</v>
      </c>
      <c r="G979" s="177">
        <v>44350</v>
      </c>
      <c r="H979" t="s">
        <v>425</v>
      </c>
      <c r="I979" t="s">
        <v>18168</v>
      </c>
      <c r="J979" t="s">
        <v>3839</v>
      </c>
      <c r="K979" t="s">
        <v>353</v>
      </c>
      <c r="L979" t="s">
        <v>372</v>
      </c>
      <c r="M979" s="29" t="str">
        <f>IF(O979 &lt;&gt; "", VLOOKUP(O979,'CLASSIFICAÇÃO - ÁREA DE ATUAÇÃO'!$A:$C,2,0),"")</f>
        <v>D</v>
      </c>
      <c r="N979" s="29" t="str">
        <f>IF(O979 &lt;&gt; "",VLOOKUP(O979,'CLASSIFICAÇÃO - ÁREA DE ATUAÇÃO'!$A:$C,3,0), "")</f>
        <v>REDE DE URGÊNCIA</v>
      </c>
      <c r="O979" t="str">
        <f>'Lotações convertidas'!B981</f>
        <v>UNIDADE DE PRONTO ATENDIMENTO VENDA NOVA</v>
      </c>
    </row>
    <row r="980" spans="1:15" x14ac:dyDescent="0.25">
      <c r="A980" t="s">
        <v>3840</v>
      </c>
      <c r="B980" t="s">
        <v>3841</v>
      </c>
      <c r="C980" t="s">
        <v>3842</v>
      </c>
      <c r="D980" t="s">
        <v>368</v>
      </c>
      <c r="E980" t="s">
        <v>369</v>
      </c>
      <c r="F980" t="s">
        <v>2812</v>
      </c>
      <c r="G980" s="177">
        <v>44351</v>
      </c>
      <c r="H980" t="s">
        <v>417</v>
      </c>
      <c r="I980" t="s">
        <v>18186</v>
      </c>
      <c r="J980" t="s">
        <v>3843</v>
      </c>
      <c r="K980" t="s">
        <v>353</v>
      </c>
      <c r="L980" t="s">
        <v>397</v>
      </c>
      <c r="M980" s="29" t="str">
        <f>IF(O980 &lt;&gt; "", VLOOKUP(O980,'CLASSIFICAÇÃO - ÁREA DE ATUAÇÃO'!$A:$C,2,0),"")</f>
        <v>B</v>
      </c>
      <c r="N980" s="29" t="str">
        <f>IF(O980 &lt;&gt; "",VLOOKUP(O980,'CLASSIFICAÇÃO - ÁREA DE ATUAÇÃO'!$A:$C,3,0), "")</f>
        <v>ATENÇÃO PRIMÁRIA</v>
      </c>
      <c r="O980" t="str">
        <f>'Lotações convertidas'!B982</f>
        <v>CENTRO DE SAÚDE CONJUNTO BETÂNIA</v>
      </c>
    </row>
    <row r="981" spans="1:15" x14ac:dyDescent="0.25">
      <c r="A981">
        <v>1300456</v>
      </c>
      <c r="B981" t="s">
        <v>3844</v>
      </c>
      <c r="C981" t="s">
        <v>3845</v>
      </c>
      <c r="D981" t="s">
        <v>368</v>
      </c>
      <c r="E981" t="s">
        <v>369</v>
      </c>
      <c r="F981" t="s">
        <v>598</v>
      </c>
      <c r="G981" s="177">
        <v>44351</v>
      </c>
      <c r="H981" t="s">
        <v>384</v>
      </c>
      <c r="I981" t="s">
        <v>18168</v>
      </c>
      <c r="J981" t="s">
        <v>3846</v>
      </c>
      <c r="K981" t="s">
        <v>353</v>
      </c>
      <c r="L981" t="s">
        <v>406</v>
      </c>
      <c r="M981" s="29" t="str">
        <f>IF(O981 &lt;&gt; "", VLOOKUP(O981,'CLASSIFICAÇÃO - ÁREA DE ATUAÇÃO'!$A:$C,2,0),"")</f>
        <v>D</v>
      </c>
      <c r="N981" s="29" t="str">
        <f>IF(O981 &lt;&gt; "",VLOOKUP(O981,'CLASSIFICAÇÃO - ÁREA DE ATUAÇÃO'!$A:$C,3,0), "")</f>
        <v>ATENÇÃO PRIMÁRIA</v>
      </c>
      <c r="O981" t="str">
        <f>'Lotações convertidas'!B983</f>
        <v>CENTRO DE SAÚDE VILA PINHO</v>
      </c>
    </row>
    <row r="982" spans="1:15" x14ac:dyDescent="0.25">
      <c r="A982">
        <v>1300464</v>
      </c>
      <c r="B982" t="s">
        <v>3847</v>
      </c>
      <c r="C982" t="s">
        <v>3848</v>
      </c>
      <c r="D982" t="s">
        <v>368</v>
      </c>
      <c r="E982" t="s">
        <v>369</v>
      </c>
      <c r="F982" t="s">
        <v>18616</v>
      </c>
      <c r="G982" s="177">
        <v>44351</v>
      </c>
      <c r="H982" t="s">
        <v>441</v>
      </c>
      <c r="I982" t="s">
        <v>18168</v>
      </c>
      <c r="J982" t="s">
        <v>3849</v>
      </c>
      <c r="K982" t="s">
        <v>353</v>
      </c>
      <c r="L982" t="s">
        <v>361</v>
      </c>
      <c r="M982" s="29" t="str">
        <f>IF(O982 &lt;&gt; "", VLOOKUP(O982,'CLASSIFICAÇÃO - ÁREA DE ATUAÇÃO'!$A:$C,2,0),"")</f>
        <v>C</v>
      </c>
      <c r="N982" s="29" t="str">
        <f>IF(O982 &lt;&gt; "",VLOOKUP(O982,'CLASSIFICAÇÃO - ÁREA DE ATUAÇÃO'!$A:$C,3,0), "")</f>
        <v>REDE DE URGÊNCIA</v>
      </c>
      <c r="O982" t="str">
        <f>'Lotações convertidas'!B984</f>
        <v>UNIDADE DE PRONTO ATENDIMENTO PAMPULHA</v>
      </c>
    </row>
    <row r="983" spans="1:15" x14ac:dyDescent="0.25">
      <c r="A983">
        <v>1300472</v>
      </c>
      <c r="B983" t="s">
        <v>3850</v>
      </c>
      <c r="C983" t="s">
        <v>3851</v>
      </c>
      <c r="D983" t="s">
        <v>349</v>
      </c>
      <c r="E983" t="s">
        <v>528</v>
      </c>
      <c r="F983" t="s">
        <v>745</v>
      </c>
      <c r="G983" s="177">
        <v>44351</v>
      </c>
      <c r="H983" t="s">
        <v>395</v>
      </c>
      <c r="I983" t="s">
        <v>18176</v>
      </c>
      <c r="J983" t="s">
        <v>3852</v>
      </c>
      <c r="K983" t="s">
        <v>353</v>
      </c>
      <c r="L983" t="s">
        <v>382</v>
      </c>
      <c r="M983" s="29" t="str">
        <f>IF(O983 &lt;&gt; "", VLOOKUP(O983,'CLASSIFICAÇÃO - ÁREA DE ATUAÇÃO'!$A:$C,2,0),"")</f>
        <v>D</v>
      </c>
      <c r="N983" s="29" t="str">
        <f>IF(O983 &lt;&gt; "",VLOOKUP(O983,'CLASSIFICAÇÃO - ÁREA DE ATUAÇÃO'!$A:$C,3,0), "")</f>
        <v>ATENÇÃO PRIMÁRIA</v>
      </c>
      <c r="O983" t="str">
        <f>'Lotações convertidas'!B985</f>
        <v>CENTRO DE SAÚDE MARIANO DE ABREU</v>
      </c>
    </row>
    <row r="984" spans="1:15" x14ac:dyDescent="0.25">
      <c r="A984">
        <v>1300502</v>
      </c>
      <c r="B984" t="s">
        <v>3853</v>
      </c>
      <c r="C984" t="s">
        <v>3854</v>
      </c>
      <c r="D984" t="s">
        <v>368</v>
      </c>
      <c r="E984" t="s">
        <v>369</v>
      </c>
      <c r="F984" t="s">
        <v>3361</v>
      </c>
      <c r="G984" s="177">
        <v>44354</v>
      </c>
      <c r="H984" t="s">
        <v>384</v>
      </c>
      <c r="I984" t="s">
        <v>18168</v>
      </c>
      <c r="J984" t="s">
        <v>3855</v>
      </c>
      <c r="K984" t="s">
        <v>353</v>
      </c>
      <c r="L984" t="s">
        <v>382</v>
      </c>
      <c r="M984" s="29" t="str">
        <f>IF(O984 &lt;&gt; "", VLOOKUP(O984,'CLASSIFICAÇÃO - ÁREA DE ATUAÇÃO'!$A:$C,2,0),"")</f>
        <v>A</v>
      </c>
      <c r="N984" s="29" t="str">
        <f>IF(O984 &lt;&gt; "",VLOOKUP(O984,'CLASSIFICAÇÃO - ÁREA DE ATUAÇÃO'!$A:$C,3,0), "")</f>
        <v>ATENÇÃO PRIMÁRIA</v>
      </c>
      <c r="O984" t="str">
        <f>'Lotações convertidas'!B986</f>
        <v>CENTRO DE SAÚDE BOA VISTA</v>
      </c>
    </row>
    <row r="985" spans="1:15" x14ac:dyDescent="0.25">
      <c r="A985">
        <v>1300537</v>
      </c>
      <c r="B985" t="s">
        <v>2232</v>
      </c>
      <c r="C985" t="s">
        <v>2233</v>
      </c>
      <c r="D985" t="s">
        <v>349</v>
      </c>
      <c r="E985" t="s">
        <v>350</v>
      </c>
      <c r="F985" t="s">
        <v>18631</v>
      </c>
      <c r="G985" s="177">
        <v>44354</v>
      </c>
      <c r="H985" t="s">
        <v>395</v>
      </c>
      <c r="I985" t="s">
        <v>18169</v>
      </c>
      <c r="J985" t="s">
        <v>2235</v>
      </c>
      <c r="K985" t="s">
        <v>353</v>
      </c>
      <c r="L985" t="s">
        <v>374</v>
      </c>
      <c r="M985" s="29" t="str">
        <f>IF(O985 &lt;&gt; "", VLOOKUP(O985,'CLASSIFICAÇÃO - ÁREA DE ATUAÇÃO'!$A:$C,2,0),"")</f>
        <v>A</v>
      </c>
      <c r="N985" s="29" t="str">
        <f>IF(O985 &lt;&gt; "",VLOOKUP(O985,'CLASSIFICAÇÃO - ÁREA DE ATUAÇÃO'!$A:$C,3,0), "")</f>
        <v>REDE DE URGÊNCIA</v>
      </c>
      <c r="O985" t="str">
        <f>'Lotações convertidas'!B987</f>
        <v>CENTRO DE REFERENCIA EM SAUDE MENTAL NORDESTE</v>
      </c>
    </row>
    <row r="986" spans="1:15" x14ac:dyDescent="0.25">
      <c r="A986">
        <v>1300553</v>
      </c>
      <c r="B986" t="s">
        <v>3856</v>
      </c>
      <c r="C986" t="s">
        <v>3857</v>
      </c>
      <c r="D986" t="s">
        <v>368</v>
      </c>
      <c r="E986" t="s">
        <v>369</v>
      </c>
      <c r="F986" t="s">
        <v>18617</v>
      </c>
      <c r="G986" s="177">
        <v>44354</v>
      </c>
      <c r="H986" t="s">
        <v>441</v>
      </c>
      <c r="I986" t="s">
        <v>18168</v>
      </c>
      <c r="J986" t="s">
        <v>3858</v>
      </c>
      <c r="K986" t="s">
        <v>353</v>
      </c>
      <c r="L986" t="s">
        <v>406</v>
      </c>
      <c r="M986" s="29" t="str">
        <f>IF(O986 &lt;&gt; "", VLOOKUP(O986,'CLASSIFICAÇÃO - ÁREA DE ATUAÇÃO'!$A:$C,2,0),"")</f>
        <v>D</v>
      </c>
      <c r="N986" s="29" t="str">
        <f>IF(O986 &lt;&gt; "",VLOOKUP(O986,'CLASSIFICAÇÃO - ÁREA DE ATUAÇÃO'!$A:$C,3,0), "")</f>
        <v>REDE DE URGÊNCIA</v>
      </c>
      <c r="O986" t="str">
        <f>'Lotações convertidas'!B988</f>
        <v>UNIDADE DE PRONTO ATENDIMENTO BARREIRO</v>
      </c>
    </row>
    <row r="987" spans="1:15" x14ac:dyDescent="0.25">
      <c r="A987">
        <v>1300707</v>
      </c>
      <c r="B987" t="s">
        <v>3859</v>
      </c>
      <c r="C987" t="s">
        <v>3860</v>
      </c>
      <c r="D987" t="s">
        <v>368</v>
      </c>
      <c r="E987" t="s">
        <v>369</v>
      </c>
      <c r="F987" t="s">
        <v>2812</v>
      </c>
      <c r="G987" s="177">
        <v>44354</v>
      </c>
      <c r="H987" t="s">
        <v>384</v>
      </c>
      <c r="I987" t="s">
        <v>18168</v>
      </c>
      <c r="J987" t="s">
        <v>3861</v>
      </c>
      <c r="K987" t="s">
        <v>353</v>
      </c>
      <c r="L987" t="s">
        <v>397</v>
      </c>
      <c r="M987" s="29" t="str">
        <f>IF(O987 &lt;&gt; "", VLOOKUP(O987,'CLASSIFICAÇÃO - ÁREA DE ATUAÇÃO'!$A:$C,2,0),"")</f>
        <v>B</v>
      </c>
      <c r="N987" s="29" t="str">
        <f>IF(O987 &lt;&gt; "",VLOOKUP(O987,'CLASSIFICAÇÃO - ÁREA DE ATUAÇÃO'!$A:$C,3,0), "")</f>
        <v>ATENÇÃO PRIMÁRIA</v>
      </c>
      <c r="O987" t="str">
        <f>'Lotações convertidas'!B989</f>
        <v>CENTRO DE SAÚDE CONJUNTO BETÂNIA</v>
      </c>
    </row>
    <row r="988" spans="1:15" x14ac:dyDescent="0.25">
      <c r="A988">
        <v>1300715</v>
      </c>
      <c r="B988" t="s">
        <v>3862</v>
      </c>
      <c r="C988" t="s">
        <v>3863</v>
      </c>
      <c r="D988" t="s">
        <v>520</v>
      </c>
      <c r="F988" t="s">
        <v>612</v>
      </c>
      <c r="G988" s="177">
        <v>44354</v>
      </c>
      <c r="H988" t="s">
        <v>364</v>
      </c>
      <c r="I988" t="s">
        <v>18175</v>
      </c>
      <c r="J988" t="s">
        <v>3864</v>
      </c>
      <c r="K988" t="s">
        <v>353</v>
      </c>
      <c r="L988" t="s">
        <v>365</v>
      </c>
      <c r="M988" s="29" t="str">
        <f>IF(O988 &lt;&gt; "", VLOOKUP(O988,'CLASSIFICAÇÃO - ÁREA DE ATUAÇÃO'!$A:$C,2,0),"")</f>
        <v>B</v>
      </c>
      <c r="N988" s="29" t="str">
        <f>IF(O988 &lt;&gt; "",VLOOKUP(O988,'CLASSIFICAÇÃO - ÁREA DE ATUAÇÃO'!$A:$C,3,0), "")</f>
        <v>ATENÇÃO PRIMÁRIA</v>
      </c>
      <c r="O988" t="str">
        <f>'Lotações convertidas'!B990</f>
        <v>CENTRO DE SAÚDE PROVIDÊNCIA</v>
      </c>
    </row>
    <row r="989" spans="1:15" x14ac:dyDescent="0.25">
      <c r="A989" t="s">
        <v>3865</v>
      </c>
      <c r="B989" t="s">
        <v>3866</v>
      </c>
      <c r="C989" t="s">
        <v>3867</v>
      </c>
      <c r="D989" t="s">
        <v>362</v>
      </c>
      <c r="F989" t="s">
        <v>69</v>
      </c>
      <c r="G989" s="177">
        <v>44355</v>
      </c>
      <c r="H989" t="s">
        <v>1655</v>
      </c>
      <c r="I989" t="s">
        <v>18168</v>
      </c>
      <c r="J989" t="s">
        <v>3868</v>
      </c>
      <c r="K989" t="s">
        <v>353</v>
      </c>
      <c r="L989" t="s">
        <v>382</v>
      </c>
      <c r="M989" s="29" t="str">
        <f>IF(O989 &lt;&gt; "", VLOOKUP(O989,'CLASSIFICAÇÃO - ÁREA DE ATUAÇÃO'!$A:$C,2,0),"")</f>
        <v>A</v>
      </c>
      <c r="N989" s="29" t="str">
        <f>IF(O989 &lt;&gt; "",VLOOKUP(O989,'CLASSIFICAÇÃO - ÁREA DE ATUAÇÃO'!$A:$C,3,0), "")</f>
        <v>REDE COMPLEMENTAR</v>
      </c>
      <c r="O989" t="str">
        <f>'Lotações convertidas'!B991</f>
        <v>CENTRO DE TESTAGEM E ACONSELHAMENTO - SERVICO DE ATENDIMENTO ESPECIALIZADO</v>
      </c>
    </row>
    <row r="990" spans="1:15" x14ac:dyDescent="0.25">
      <c r="A990">
        <v>1300782</v>
      </c>
      <c r="B990" t="s">
        <v>3612</v>
      </c>
      <c r="C990" t="s">
        <v>3613</v>
      </c>
      <c r="D990" t="s">
        <v>368</v>
      </c>
      <c r="E990" t="s">
        <v>369</v>
      </c>
      <c r="F990" t="s">
        <v>465</v>
      </c>
      <c r="G990" s="177">
        <v>44357</v>
      </c>
      <c r="H990" t="s">
        <v>441</v>
      </c>
      <c r="I990" t="s">
        <v>18168</v>
      </c>
      <c r="J990" t="s">
        <v>3614</v>
      </c>
      <c r="K990" t="s">
        <v>353</v>
      </c>
      <c r="L990" t="s">
        <v>361</v>
      </c>
      <c r="M990" s="29" t="str">
        <f>IF(O990 &lt;&gt; "", VLOOKUP(O990,'CLASSIFICAÇÃO - ÁREA DE ATUAÇÃO'!$A:$C,2,0),"")</f>
        <v>C</v>
      </c>
      <c r="N990" s="29" t="str">
        <f>IF(O990 &lt;&gt; "",VLOOKUP(O990,'CLASSIFICAÇÃO - ÁREA DE ATUAÇÃO'!$A:$C,3,0), "")</f>
        <v>REDE DE URGÊNCIA</v>
      </c>
      <c r="O990" t="str">
        <f>'Lotações convertidas'!B992</f>
        <v>CENTRO DE REFERÊNCIA EM SAÚDE MENTAL - ÁLCOOL E DROGAS PAMPULHA/NOROESTE</v>
      </c>
    </row>
    <row r="991" spans="1:15" x14ac:dyDescent="0.25">
      <c r="A991">
        <v>1300790</v>
      </c>
      <c r="B991" t="s">
        <v>3869</v>
      </c>
      <c r="C991" t="s">
        <v>3870</v>
      </c>
      <c r="D991" t="s">
        <v>379</v>
      </c>
      <c r="E991" t="s">
        <v>620</v>
      </c>
      <c r="F991" t="s">
        <v>561</v>
      </c>
      <c r="G991" s="177">
        <v>44358</v>
      </c>
      <c r="H991" t="s">
        <v>466</v>
      </c>
      <c r="I991" t="s">
        <v>18171</v>
      </c>
      <c r="J991" t="s">
        <v>3872</v>
      </c>
      <c r="K991" t="s">
        <v>353</v>
      </c>
      <c r="L991" t="s">
        <v>374</v>
      </c>
      <c r="M991" s="29" t="str">
        <f>IF(O991 &lt;&gt; "", VLOOKUP(O991,'CLASSIFICAÇÃO - ÁREA DE ATUAÇÃO'!$A:$C,2,0),"")</f>
        <v>C</v>
      </c>
      <c r="N991" s="29" t="str">
        <f>IF(O991 &lt;&gt; "",VLOOKUP(O991,'CLASSIFICAÇÃO - ÁREA DE ATUAÇÃO'!$A:$C,3,0), "")</f>
        <v>REDE DE URGÊNCIA</v>
      </c>
      <c r="O991" t="str">
        <f>'Lotações convertidas'!B993</f>
        <v>CENTRO DE REFERENCIA EM SAUDE MENTAL ALCOOL E DROGAS NORDESTE</v>
      </c>
    </row>
    <row r="992" spans="1:15" x14ac:dyDescent="0.25">
      <c r="A992">
        <v>1300812</v>
      </c>
      <c r="B992" t="s">
        <v>3873</v>
      </c>
      <c r="C992" t="s">
        <v>3874</v>
      </c>
      <c r="D992" t="s">
        <v>429</v>
      </c>
      <c r="E992" t="s">
        <v>430</v>
      </c>
      <c r="F992" t="s">
        <v>767</v>
      </c>
      <c r="G992" s="177">
        <v>44355</v>
      </c>
      <c r="H992" t="s">
        <v>417</v>
      </c>
      <c r="I992" t="s">
        <v>18175</v>
      </c>
      <c r="J992" t="s">
        <v>3875</v>
      </c>
      <c r="K992" t="s">
        <v>353</v>
      </c>
      <c r="L992" t="s">
        <v>411</v>
      </c>
      <c r="M992" s="29" t="str">
        <f>IF(O992 &lt;&gt; "", VLOOKUP(O992,'CLASSIFICAÇÃO - ÁREA DE ATUAÇÃO'!$A:$C,2,0),"")</f>
        <v>A</v>
      </c>
      <c r="N992" s="29" t="str">
        <f>IF(O992 &lt;&gt; "",VLOOKUP(O992,'CLASSIFICAÇÃO - ÁREA DE ATUAÇÃO'!$A:$C,3,0), "")</f>
        <v>REDE COMPLEMENTAR</v>
      </c>
      <c r="O992" t="str">
        <f>'Lotações convertidas'!B994</f>
        <v>CENTRO DE ESPECIALIDADES ODONTOLOGICAS CENTRO-SUL</v>
      </c>
    </row>
    <row r="993" spans="1:15" x14ac:dyDescent="0.25">
      <c r="A993">
        <v>1300820</v>
      </c>
      <c r="B993" t="s">
        <v>3876</v>
      </c>
      <c r="C993" t="s">
        <v>3877</v>
      </c>
      <c r="D993" t="s">
        <v>429</v>
      </c>
      <c r="E993" t="s">
        <v>430</v>
      </c>
      <c r="F993" t="s">
        <v>598</v>
      </c>
      <c r="G993" s="177">
        <v>44355</v>
      </c>
      <c r="H993" t="s">
        <v>364</v>
      </c>
      <c r="I993" t="s">
        <v>18175</v>
      </c>
      <c r="J993" t="s">
        <v>3878</v>
      </c>
      <c r="K993" t="s">
        <v>353</v>
      </c>
      <c r="L993" t="s">
        <v>406</v>
      </c>
      <c r="M993" s="29" t="str">
        <f>IF(O993 &lt;&gt; "", VLOOKUP(O993,'CLASSIFICAÇÃO - ÁREA DE ATUAÇÃO'!$A:$C,2,0),"")</f>
        <v>D</v>
      </c>
      <c r="N993" s="29" t="str">
        <f>IF(O993 &lt;&gt; "",VLOOKUP(O993,'CLASSIFICAÇÃO - ÁREA DE ATUAÇÃO'!$A:$C,3,0), "")</f>
        <v>ATENÇÃO PRIMÁRIA</v>
      </c>
      <c r="O993" t="str">
        <f>'Lotações convertidas'!B995</f>
        <v>CENTRO DE SAÚDE VILA PINHO</v>
      </c>
    </row>
    <row r="994" spans="1:15" x14ac:dyDescent="0.25">
      <c r="A994">
        <v>1300839</v>
      </c>
      <c r="B994" t="s">
        <v>3879</v>
      </c>
      <c r="C994" t="s">
        <v>3880</v>
      </c>
      <c r="D994" t="s">
        <v>368</v>
      </c>
      <c r="E994" t="s">
        <v>369</v>
      </c>
      <c r="F994" t="s">
        <v>18617</v>
      </c>
      <c r="G994" s="177">
        <v>44355</v>
      </c>
      <c r="H994" t="s">
        <v>441</v>
      </c>
      <c r="I994" t="s">
        <v>18168</v>
      </c>
      <c r="J994" t="s">
        <v>3881</v>
      </c>
      <c r="K994" t="s">
        <v>353</v>
      </c>
      <c r="L994" t="s">
        <v>406</v>
      </c>
      <c r="M994" s="29" t="str">
        <f>IF(O994 &lt;&gt; "", VLOOKUP(O994,'CLASSIFICAÇÃO - ÁREA DE ATUAÇÃO'!$A:$C,2,0),"")</f>
        <v>D</v>
      </c>
      <c r="N994" s="29" t="str">
        <f>IF(O994 &lt;&gt; "",VLOOKUP(O994,'CLASSIFICAÇÃO - ÁREA DE ATUAÇÃO'!$A:$C,3,0), "")</f>
        <v>REDE DE URGÊNCIA</v>
      </c>
      <c r="O994" t="str">
        <f>'Lotações convertidas'!B996</f>
        <v>UNIDADE DE PRONTO ATENDIMENTO BARREIRO</v>
      </c>
    </row>
    <row r="995" spans="1:15" x14ac:dyDescent="0.25">
      <c r="A995" t="s">
        <v>3882</v>
      </c>
      <c r="B995" t="s">
        <v>3883</v>
      </c>
      <c r="C995" t="s">
        <v>3884</v>
      </c>
      <c r="D995" t="s">
        <v>349</v>
      </c>
      <c r="E995" t="s">
        <v>674</v>
      </c>
      <c r="F995" t="s">
        <v>1129</v>
      </c>
      <c r="G995" s="177">
        <v>44356</v>
      </c>
      <c r="H995" t="s">
        <v>364</v>
      </c>
      <c r="I995" t="s">
        <v>18178</v>
      </c>
      <c r="J995" t="s">
        <v>3885</v>
      </c>
      <c r="K995" t="s">
        <v>353</v>
      </c>
      <c r="L995" t="s">
        <v>365</v>
      </c>
      <c r="M995" s="29" t="str">
        <f>IF(O995 &lt;&gt; "", VLOOKUP(O995,'CLASSIFICAÇÃO - ÁREA DE ATUAÇÃO'!$A:$C,2,0),"")</f>
        <v>B</v>
      </c>
      <c r="N995" s="29" t="str">
        <f>IF(O995 &lt;&gt; "",VLOOKUP(O995,'CLASSIFICAÇÃO - ÁREA DE ATUAÇÃO'!$A:$C,3,0), "")</f>
        <v>REDE COMPLEMENTAR</v>
      </c>
      <c r="O995" t="str">
        <f>'Lotações convertidas'!B997</f>
        <v>CENTRO DE CONTROLE DE ZOONOSES</v>
      </c>
    </row>
    <row r="996" spans="1:15" x14ac:dyDescent="0.25">
      <c r="A996">
        <v>1300898</v>
      </c>
      <c r="B996" t="s">
        <v>3886</v>
      </c>
      <c r="C996" t="s">
        <v>3887</v>
      </c>
      <c r="D996" t="s">
        <v>379</v>
      </c>
      <c r="F996" t="s">
        <v>18623</v>
      </c>
      <c r="G996" s="177">
        <v>44356</v>
      </c>
      <c r="H996" t="s">
        <v>466</v>
      </c>
      <c r="I996" t="s">
        <v>18171</v>
      </c>
      <c r="J996" t="s">
        <v>3888</v>
      </c>
      <c r="K996" t="s">
        <v>353</v>
      </c>
      <c r="L996" t="s">
        <v>374</v>
      </c>
      <c r="M996" s="29" t="str">
        <f>IF(O996 &lt;&gt; "", VLOOKUP(O996,'CLASSIFICAÇÃO - ÁREA DE ATUAÇÃO'!$A:$C,2,0),"")</f>
        <v>C</v>
      </c>
      <c r="N996" s="29" t="str">
        <f>IF(O996 &lt;&gt; "",VLOOKUP(O996,'CLASSIFICAÇÃO - ÁREA DE ATUAÇÃO'!$A:$C,3,0), "")</f>
        <v>REDE DE URGÊNCIA</v>
      </c>
      <c r="O996" t="str">
        <f>'Lotações convertidas'!B998</f>
        <v>UNIDADE DE PRONTO ATENDIMENTO NORDESTE</v>
      </c>
    </row>
    <row r="997" spans="1:15" x14ac:dyDescent="0.25">
      <c r="A997">
        <v>1300901</v>
      </c>
      <c r="B997" t="s">
        <v>3889</v>
      </c>
      <c r="C997" t="s">
        <v>3890</v>
      </c>
      <c r="D997" t="s">
        <v>349</v>
      </c>
      <c r="E997" t="s">
        <v>528</v>
      </c>
      <c r="F997" t="s">
        <v>18658</v>
      </c>
      <c r="G997" s="177">
        <v>44357</v>
      </c>
      <c r="H997" t="s">
        <v>395</v>
      </c>
      <c r="I997" t="s">
        <v>18176</v>
      </c>
      <c r="J997" t="s">
        <v>3892</v>
      </c>
      <c r="K997" t="s">
        <v>353</v>
      </c>
      <c r="L997" t="s">
        <v>411</v>
      </c>
      <c r="M997" s="29" t="str">
        <f>IF(O997 &lt;&gt; "", VLOOKUP(O997,'CLASSIFICAÇÃO - ÁREA DE ATUAÇÃO'!$A:$C,2,0),"")</f>
        <v>A</v>
      </c>
      <c r="N997" s="29" t="str">
        <f>IF(O997 &lt;&gt; "",VLOOKUP(O997,'CLASSIFICAÇÃO - ÁREA DE ATUAÇÃO'!$A:$C,3,0), "")</f>
        <v>ATENÇÃO PRIMÁRIA</v>
      </c>
      <c r="O997" t="str">
        <f>'Lotações convertidas'!B999</f>
        <v>FARMACIA REGIONAL CENTRO-SUL</v>
      </c>
    </row>
    <row r="998" spans="1:15" x14ac:dyDescent="0.25">
      <c r="A998" t="s">
        <v>3893</v>
      </c>
      <c r="B998" t="s">
        <v>3894</v>
      </c>
      <c r="C998" t="s">
        <v>3895</v>
      </c>
      <c r="D998" t="s">
        <v>362</v>
      </c>
      <c r="F998" t="s">
        <v>18617</v>
      </c>
      <c r="G998" s="177">
        <v>44355</v>
      </c>
      <c r="H998" t="s">
        <v>466</v>
      </c>
      <c r="I998" t="s">
        <v>18168</v>
      </c>
      <c r="J998" t="s">
        <v>3896</v>
      </c>
      <c r="K998" t="s">
        <v>353</v>
      </c>
      <c r="L998" t="s">
        <v>406</v>
      </c>
      <c r="M998" s="29" t="str">
        <f>IF(O998 &lt;&gt; "", VLOOKUP(O998,'CLASSIFICAÇÃO - ÁREA DE ATUAÇÃO'!$A:$C,2,0),"")</f>
        <v>D</v>
      </c>
      <c r="N998" s="29" t="str">
        <f>IF(O998 &lt;&gt; "",VLOOKUP(O998,'CLASSIFICAÇÃO - ÁREA DE ATUAÇÃO'!$A:$C,3,0), "")</f>
        <v>REDE DE URGÊNCIA</v>
      </c>
      <c r="O998" t="str">
        <f>'Lotações convertidas'!B1000</f>
        <v>UNIDADE DE PRONTO ATENDIMENTO BARREIRO</v>
      </c>
    </row>
    <row r="999" spans="1:15" x14ac:dyDescent="0.25">
      <c r="A999">
        <v>1300952</v>
      </c>
      <c r="B999" t="s">
        <v>3897</v>
      </c>
      <c r="C999" t="s">
        <v>3898</v>
      </c>
      <c r="D999" t="s">
        <v>379</v>
      </c>
      <c r="F999" t="s">
        <v>18611</v>
      </c>
      <c r="G999" s="177">
        <v>44356</v>
      </c>
      <c r="H999" t="s">
        <v>3576</v>
      </c>
      <c r="I999" t="s">
        <v>18171</v>
      </c>
      <c r="J999" t="s">
        <v>3899</v>
      </c>
      <c r="K999" t="s">
        <v>353</v>
      </c>
      <c r="L999" t="s">
        <v>397</v>
      </c>
      <c r="M999" s="29" t="str">
        <f>IF(O999 &lt;&gt; "", VLOOKUP(O999,'CLASSIFICAÇÃO - ÁREA DE ATUAÇÃO'!$A:$C,2,0),"")</f>
        <v>C</v>
      </c>
      <c r="N999" s="29" t="str">
        <f>IF(O999 &lt;&gt; "",VLOOKUP(O999,'CLASSIFICAÇÃO - ÁREA DE ATUAÇÃO'!$A:$C,3,0), "")</f>
        <v>REDE DE URGÊNCIA</v>
      </c>
      <c r="O999" t="str">
        <f>'Lotações convertidas'!B1001</f>
        <v>UNIDADE DE PRONTO ATENDIMENTO OESTE</v>
      </c>
    </row>
    <row r="1000" spans="1:15" x14ac:dyDescent="0.25">
      <c r="A1000">
        <v>1300979</v>
      </c>
      <c r="B1000" t="s">
        <v>3900</v>
      </c>
      <c r="C1000" t="s">
        <v>3901</v>
      </c>
      <c r="D1000" t="s">
        <v>379</v>
      </c>
      <c r="F1000" t="s">
        <v>18615</v>
      </c>
      <c r="G1000" s="177">
        <v>44356</v>
      </c>
      <c r="H1000" t="s">
        <v>457</v>
      </c>
      <c r="I1000" t="s">
        <v>18171</v>
      </c>
      <c r="J1000" t="s">
        <v>3902</v>
      </c>
      <c r="K1000" t="s">
        <v>353</v>
      </c>
      <c r="L1000" t="s">
        <v>365</v>
      </c>
      <c r="M1000" s="29" t="str">
        <f>IF(O1000 &lt;&gt; "", VLOOKUP(O1000,'CLASSIFICAÇÃO - ÁREA DE ATUAÇÃO'!$A:$C,2,0),"")</f>
        <v>D</v>
      </c>
      <c r="N1000" s="29" t="str">
        <f>IF(O1000 &lt;&gt; "",VLOOKUP(O1000,'CLASSIFICAÇÃO - ÁREA DE ATUAÇÃO'!$A:$C,3,0), "")</f>
        <v>REDE DE URGÊNCIA</v>
      </c>
      <c r="O1000" t="str">
        <f>'Lotações convertidas'!B1002</f>
        <v>UNIDADE DE PRONTO ATENDIMENTO NORTE</v>
      </c>
    </row>
    <row r="1001" spans="1:15" x14ac:dyDescent="0.25">
      <c r="A1001">
        <v>1300995</v>
      </c>
      <c r="B1001" t="s">
        <v>3903</v>
      </c>
      <c r="C1001" t="s">
        <v>3904</v>
      </c>
      <c r="D1001" t="s">
        <v>429</v>
      </c>
      <c r="E1001" t="s">
        <v>430</v>
      </c>
      <c r="F1001" t="s">
        <v>735</v>
      </c>
      <c r="G1001" s="177">
        <v>44356</v>
      </c>
      <c r="H1001" t="s">
        <v>384</v>
      </c>
      <c r="I1001" t="s">
        <v>18175</v>
      </c>
      <c r="J1001" t="s">
        <v>3905</v>
      </c>
      <c r="K1001" t="s">
        <v>353</v>
      </c>
      <c r="L1001" t="s">
        <v>411</v>
      </c>
      <c r="M1001" s="29" t="str">
        <f>IF(O1001 &lt;&gt; "", VLOOKUP(O1001,'CLASSIFICAÇÃO - ÁREA DE ATUAÇÃO'!$A:$C,2,0),"")</f>
        <v>A</v>
      </c>
      <c r="N1001" s="29" t="str">
        <f>IF(O1001 &lt;&gt; "",VLOOKUP(O1001,'CLASSIFICAÇÃO - ÁREA DE ATUAÇÃO'!$A:$C,3,0), "")</f>
        <v>REDE COMPLEMENTAR</v>
      </c>
      <c r="O1001" t="str">
        <f>'Lotações convertidas'!B1003</f>
        <v>CENTRO DE ESPECIALIDADES ODONTOLÓGICAS PARACATU</v>
      </c>
    </row>
    <row r="1002" spans="1:15" x14ac:dyDescent="0.25">
      <c r="A1002">
        <v>1301053</v>
      </c>
      <c r="B1002" t="s">
        <v>3906</v>
      </c>
      <c r="C1002" t="s">
        <v>3907</v>
      </c>
      <c r="D1002" t="s">
        <v>362</v>
      </c>
      <c r="E1002" t="s">
        <v>362</v>
      </c>
      <c r="F1002" t="s">
        <v>496</v>
      </c>
      <c r="G1002" s="177">
        <v>44356</v>
      </c>
      <c r="H1002" t="s">
        <v>352</v>
      </c>
      <c r="I1002" t="s">
        <v>18168</v>
      </c>
      <c r="J1002" t="s">
        <v>3908</v>
      </c>
      <c r="K1002" t="s">
        <v>353</v>
      </c>
      <c r="L1002" t="s">
        <v>374</v>
      </c>
      <c r="M1002" s="29" t="str">
        <f>IF(O1002 &lt;&gt; "", VLOOKUP(O1002,'CLASSIFICAÇÃO - ÁREA DE ATUAÇÃO'!$A:$C,2,0),"")</f>
        <v>A</v>
      </c>
      <c r="N1002" s="29" t="str">
        <f>IF(O1002 &lt;&gt; "",VLOOKUP(O1002,'CLASSIFICAÇÃO - ÁREA DE ATUAÇÃO'!$A:$C,3,0), "")</f>
        <v>ATENÇÃO PRIMÁRIA</v>
      </c>
      <c r="O1002" t="str">
        <f>'Lotações convertidas'!B1004</f>
        <v>CENTRO DE SAÚDE CIDADE OZANAN</v>
      </c>
    </row>
    <row r="1003" spans="1:15" x14ac:dyDescent="0.25">
      <c r="A1003" t="s">
        <v>3909</v>
      </c>
      <c r="B1003" t="s">
        <v>3910</v>
      </c>
      <c r="C1003" t="s">
        <v>3911</v>
      </c>
      <c r="D1003" t="s">
        <v>429</v>
      </c>
      <c r="E1003" t="s">
        <v>493</v>
      </c>
      <c r="F1003" t="s">
        <v>259</v>
      </c>
      <c r="G1003" s="177">
        <v>44356</v>
      </c>
      <c r="H1003" t="s">
        <v>508</v>
      </c>
      <c r="I1003" t="s">
        <v>495</v>
      </c>
      <c r="K1003" t="s">
        <v>495</v>
      </c>
      <c r="L1003" t="s">
        <v>372</v>
      </c>
      <c r="M1003" s="29" t="str">
        <f>IF(O1003 &lt;&gt; "", VLOOKUP(O1003,'CLASSIFICAÇÃO - ÁREA DE ATUAÇÃO'!$A:$C,2,0),"")</f>
        <v>C</v>
      </c>
      <c r="N1003" s="29" t="str">
        <f>IF(O1003 &lt;&gt; "",VLOOKUP(O1003,'CLASSIFICAÇÃO - ÁREA DE ATUAÇÃO'!$A:$C,3,0), "")</f>
        <v>REDE COMPLEMENTAR</v>
      </c>
      <c r="O1003" t="str">
        <f>'Lotações convertidas'!B1005</f>
        <v>LABORATORIO REGIONAL NORTE/VENDA NOVA</v>
      </c>
    </row>
    <row r="1004" spans="1:15" x14ac:dyDescent="0.25">
      <c r="A1004">
        <v>1301150</v>
      </c>
      <c r="B1004" t="s">
        <v>3912</v>
      </c>
      <c r="C1004" t="s">
        <v>3913</v>
      </c>
      <c r="D1004" t="s">
        <v>368</v>
      </c>
      <c r="E1004" t="s">
        <v>390</v>
      </c>
      <c r="F1004" t="s">
        <v>489</v>
      </c>
      <c r="G1004" s="177">
        <v>44356</v>
      </c>
      <c r="H1004" t="s">
        <v>364</v>
      </c>
      <c r="I1004" t="s">
        <v>18175</v>
      </c>
      <c r="J1004" t="s">
        <v>3914</v>
      </c>
      <c r="K1004" t="s">
        <v>353</v>
      </c>
      <c r="L1004" t="s">
        <v>397</v>
      </c>
      <c r="M1004" s="29" t="str">
        <f>IF(O1004 &lt;&gt; "", VLOOKUP(O1004,'CLASSIFICAÇÃO - ÁREA DE ATUAÇÃO'!$A:$C,2,0),"")</f>
        <v>C</v>
      </c>
      <c r="N1004" s="29" t="str">
        <f>IF(O1004 &lt;&gt; "",VLOOKUP(O1004,'CLASSIFICAÇÃO - ÁREA DE ATUAÇÃO'!$A:$C,3,0), "")</f>
        <v>ATENÇÃO PRIMÁRIA</v>
      </c>
      <c r="O1004" t="str">
        <f>'Lotações convertidas'!B1006</f>
        <v>CENTRO DE SAÚDE VILA LEONINA</v>
      </c>
    </row>
    <row r="1005" spans="1:15" x14ac:dyDescent="0.25">
      <c r="A1005">
        <v>1301169</v>
      </c>
      <c r="B1005" t="s">
        <v>3915</v>
      </c>
      <c r="C1005" t="s">
        <v>3916</v>
      </c>
      <c r="D1005" t="s">
        <v>368</v>
      </c>
      <c r="E1005" t="s">
        <v>524</v>
      </c>
      <c r="F1005" t="s">
        <v>18616</v>
      </c>
      <c r="G1005" s="177">
        <v>44356</v>
      </c>
      <c r="H1005" t="s">
        <v>441</v>
      </c>
      <c r="I1005" t="s">
        <v>18176</v>
      </c>
      <c r="J1005" t="s">
        <v>3917</v>
      </c>
      <c r="K1005" t="s">
        <v>353</v>
      </c>
      <c r="L1005" t="s">
        <v>361</v>
      </c>
      <c r="M1005" s="29" t="str">
        <f>IF(O1005 &lt;&gt; "", VLOOKUP(O1005,'CLASSIFICAÇÃO - ÁREA DE ATUAÇÃO'!$A:$C,2,0),"")</f>
        <v>C</v>
      </c>
      <c r="N1005" s="29" t="str">
        <f>IF(O1005 &lt;&gt; "",VLOOKUP(O1005,'CLASSIFICAÇÃO - ÁREA DE ATUAÇÃO'!$A:$C,3,0), "")</f>
        <v>REDE DE URGÊNCIA</v>
      </c>
      <c r="O1005" t="str">
        <f>'Lotações convertidas'!B1007</f>
        <v>UNIDADE DE PRONTO ATENDIMENTO PAMPULHA</v>
      </c>
    </row>
    <row r="1006" spans="1:15" x14ac:dyDescent="0.25">
      <c r="A1006">
        <v>1301185</v>
      </c>
      <c r="B1006" t="s">
        <v>3918</v>
      </c>
      <c r="C1006" t="s">
        <v>3919</v>
      </c>
      <c r="D1006" t="s">
        <v>379</v>
      </c>
      <c r="F1006" t="s">
        <v>414</v>
      </c>
      <c r="G1006" s="177">
        <v>44357</v>
      </c>
      <c r="H1006" t="s">
        <v>364</v>
      </c>
      <c r="I1006" t="s">
        <v>18171</v>
      </c>
      <c r="J1006" t="s">
        <v>3920</v>
      </c>
      <c r="K1006" t="s">
        <v>353</v>
      </c>
      <c r="L1006" t="s">
        <v>354</v>
      </c>
      <c r="M1006" s="29" t="str">
        <f>IF(O1006 &lt;&gt; "", VLOOKUP(O1006,'CLASSIFICAÇÃO - ÁREA DE ATUAÇÃO'!$A:$C,2,0),"")</f>
        <v>A</v>
      </c>
      <c r="N1006" s="29" t="str">
        <f>IF(O1006 &lt;&gt; "",VLOOKUP(O1006,'CLASSIFICAÇÃO - ÁREA DE ATUAÇÃO'!$A:$C,3,0), "")</f>
        <v>ATENÇÃO PRIMÁRIA</v>
      </c>
      <c r="O1006" t="str">
        <f>'Lotações convertidas'!B1008</f>
        <v>CENTRO DE SAÚDE CARLOS PRATES</v>
      </c>
    </row>
    <row r="1007" spans="1:15" x14ac:dyDescent="0.25">
      <c r="A1007" t="s">
        <v>3921</v>
      </c>
      <c r="B1007" t="s">
        <v>3922</v>
      </c>
      <c r="C1007" t="s">
        <v>3923</v>
      </c>
      <c r="D1007" t="s">
        <v>349</v>
      </c>
      <c r="E1007" t="s">
        <v>674</v>
      </c>
      <c r="F1007" t="s">
        <v>18659</v>
      </c>
      <c r="G1007" s="177">
        <v>44358</v>
      </c>
      <c r="H1007" t="s">
        <v>364</v>
      </c>
      <c r="I1007" t="s">
        <v>18185</v>
      </c>
      <c r="J1007" t="s">
        <v>3925</v>
      </c>
      <c r="K1007" t="s">
        <v>353</v>
      </c>
      <c r="L1007" t="s">
        <v>406</v>
      </c>
      <c r="M1007" s="29" t="str">
        <f>IF(O1007 &lt;&gt; "", VLOOKUP(O1007,'CLASSIFICAÇÃO - ÁREA DE ATUAÇÃO'!$A:$C,2,0),"")</f>
        <v>C</v>
      </c>
      <c r="N1007" s="29" t="str">
        <f>IF(O1007 &lt;&gt; "",VLOOKUP(O1007,'CLASSIFICAÇÃO - ÁREA DE ATUAÇÃO'!$A:$C,3,0), "")</f>
        <v>REDE COMPLEMENTAR</v>
      </c>
      <c r="O1007" t="str">
        <f>'Lotações convertidas'!B1009</f>
        <v>CENTRO DE ESTERILIZACAO DE CAES E GATOS BARREIRO</v>
      </c>
    </row>
    <row r="1008" spans="1:15" x14ac:dyDescent="0.25">
      <c r="A1008">
        <v>1301266</v>
      </c>
      <c r="B1008" t="s">
        <v>3926</v>
      </c>
      <c r="C1008" t="s">
        <v>3927</v>
      </c>
      <c r="D1008" t="s">
        <v>368</v>
      </c>
      <c r="E1008" t="s">
        <v>369</v>
      </c>
      <c r="F1008" t="s">
        <v>18611</v>
      </c>
      <c r="G1008" s="177">
        <v>44357</v>
      </c>
      <c r="H1008" t="s">
        <v>441</v>
      </c>
      <c r="I1008" t="s">
        <v>18168</v>
      </c>
      <c r="J1008" t="s">
        <v>3928</v>
      </c>
      <c r="K1008" t="s">
        <v>353</v>
      </c>
      <c r="L1008" t="s">
        <v>397</v>
      </c>
      <c r="M1008" s="29" t="str">
        <f>IF(O1008 &lt;&gt; "", VLOOKUP(O1008,'CLASSIFICAÇÃO - ÁREA DE ATUAÇÃO'!$A:$C,2,0),"")</f>
        <v>C</v>
      </c>
      <c r="N1008" s="29" t="str">
        <f>IF(O1008 &lt;&gt; "",VLOOKUP(O1008,'CLASSIFICAÇÃO - ÁREA DE ATUAÇÃO'!$A:$C,3,0), "")</f>
        <v>REDE DE URGÊNCIA</v>
      </c>
      <c r="O1008" t="str">
        <f>'Lotações convertidas'!B1010</f>
        <v>UNIDADE DE PRONTO ATENDIMENTO OESTE</v>
      </c>
    </row>
    <row r="1009" spans="1:15" x14ac:dyDescent="0.25">
      <c r="A1009">
        <v>1301282</v>
      </c>
      <c r="B1009" t="s">
        <v>3926</v>
      </c>
      <c r="C1009" t="s">
        <v>3927</v>
      </c>
      <c r="D1009" t="s">
        <v>368</v>
      </c>
      <c r="E1009" t="s">
        <v>369</v>
      </c>
      <c r="F1009" t="s">
        <v>18611</v>
      </c>
      <c r="G1009" s="177">
        <v>44359</v>
      </c>
      <c r="H1009" t="s">
        <v>441</v>
      </c>
      <c r="I1009" t="s">
        <v>18168</v>
      </c>
      <c r="J1009" t="s">
        <v>3928</v>
      </c>
      <c r="K1009" t="s">
        <v>353</v>
      </c>
      <c r="L1009" t="s">
        <v>397</v>
      </c>
      <c r="M1009" s="29" t="str">
        <f>IF(O1009 &lt;&gt; "", VLOOKUP(O1009,'CLASSIFICAÇÃO - ÁREA DE ATUAÇÃO'!$A:$C,2,0),"")</f>
        <v>C</v>
      </c>
      <c r="N1009" s="29" t="str">
        <f>IF(O1009 &lt;&gt; "",VLOOKUP(O1009,'CLASSIFICAÇÃO - ÁREA DE ATUAÇÃO'!$A:$C,3,0), "")</f>
        <v>REDE DE URGÊNCIA</v>
      </c>
      <c r="O1009" t="str">
        <f>'Lotações convertidas'!B1011</f>
        <v>UNIDADE DE PRONTO ATENDIMENTO OESTE</v>
      </c>
    </row>
    <row r="1010" spans="1:15" x14ac:dyDescent="0.25">
      <c r="A1010">
        <v>1301290</v>
      </c>
      <c r="B1010" t="s">
        <v>3929</v>
      </c>
      <c r="C1010" t="s">
        <v>3930</v>
      </c>
      <c r="D1010" t="s">
        <v>368</v>
      </c>
      <c r="E1010" t="s">
        <v>369</v>
      </c>
      <c r="F1010" t="s">
        <v>1356</v>
      </c>
      <c r="G1010" s="177">
        <v>44362</v>
      </c>
      <c r="H1010" t="s">
        <v>364</v>
      </c>
      <c r="I1010" t="s">
        <v>18168</v>
      </c>
      <c r="J1010" t="s">
        <v>3931</v>
      </c>
      <c r="K1010" t="s">
        <v>353</v>
      </c>
      <c r="L1010" t="s">
        <v>411</v>
      </c>
      <c r="M1010" s="29" t="str">
        <f>IF(O1010 &lt;&gt; "", VLOOKUP(O1010,'CLASSIFICAÇÃO - ÁREA DE ATUAÇÃO'!$A:$C,2,0),"")</f>
        <v>C</v>
      </c>
      <c r="N1010" s="29" t="str">
        <f>IF(O1010 &lt;&gt; "",VLOOKUP(O1010,'CLASSIFICAÇÃO - ÁREA DE ATUAÇÃO'!$A:$C,3,0), "")</f>
        <v>ATENÇÃO PRIMÁRIA</v>
      </c>
      <c r="O1010" t="str">
        <f>'Lotações convertidas'!B1012</f>
        <v>CENTRO DE SAÚDE PADRE TARCÍSIO</v>
      </c>
    </row>
    <row r="1011" spans="1:15" x14ac:dyDescent="0.25">
      <c r="A1011">
        <v>1301304</v>
      </c>
      <c r="B1011" t="s">
        <v>3932</v>
      </c>
      <c r="C1011" t="s">
        <v>3933</v>
      </c>
      <c r="D1011" t="s">
        <v>368</v>
      </c>
      <c r="E1011" t="s">
        <v>369</v>
      </c>
      <c r="F1011" t="s">
        <v>18616</v>
      </c>
      <c r="G1011" s="177">
        <v>44357</v>
      </c>
      <c r="H1011" t="s">
        <v>364</v>
      </c>
      <c r="I1011" t="s">
        <v>18168</v>
      </c>
      <c r="J1011" t="s">
        <v>3934</v>
      </c>
      <c r="K1011" t="s">
        <v>353</v>
      </c>
      <c r="L1011" t="s">
        <v>361</v>
      </c>
      <c r="M1011" s="29" t="str">
        <f>IF(O1011 &lt;&gt; "", VLOOKUP(O1011,'CLASSIFICAÇÃO - ÁREA DE ATUAÇÃO'!$A:$C,2,0),"")</f>
        <v>C</v>
      </c>
      <c r="N1011" s="29" t="str">
        <f>IF(O1011 &lt;&gt; "",VLOOKUP(O1011,'CLASSIFICAÇÃO - ÁREA DE ATUAÇÃO'!$A:$C,3,0), "")</f>
        <v>REDE DE URGÊNCIA</v>
      </c>
      <c r="O1011" t="str">
        <f>'Lotações convertidas'!B1013</f>
        <v>UNIDADE DE PRONTO ATENDIMENTO PAMPULHA</v>
      </c>
    </row>
    <row r="1012" spans="1:15" x14ac:dyDescent="0.25">
      <c r="A1012">
        <v>1301312</v>
      </c>
      <c r="B1012" t="s">
        <v>3935</v>
      </c>
      <c r="C1012" t="s">
        <v>3936</v>
      </c>
      <c r="D1012" t="s">
        <v>368</v>
      </c>
      <c r="E1012" t="s">
        <v>369</v>
      </c>
      <c r="F1012" t="s">
        <v>18611</v>
      </c>
      <c r="G1012" s="177">
        <v>44357</v>
      </c>
      <c r="H1012" t="s">
        <v>441</v>
      </c>
      <c r="I1012" t="s">
        <v>18168</v>
      </c>
      <c r="J1012" t="s">
        <v>3937</v>
      </c>
      <c r="K1012" t="s">
        <v>353</v>
      </c>
      <c r="L1012" t="s">
        <v>397</v>
      </c>
      <c r="M1012" s="29" t="str">
        <f>IF(O1012 &lt;&gt; "", VLOOKUP(O1012,'CLASSIFICAÇÃO - ÁREA DE ATUAÇÃO'!$A:$C,2,0),"")</f>
        <v>C</v>
      </c>
      <c r="N1012" s="29" t="str">
        <f>IF(O1012 &lt;&gt; "",VLOOKUP(O1012,'CLASSIFICAÇÃO - ÁREA DE ATUAÇÃO'!$A:$C,3,0), "")</f>
        <v>REDE DE URGÊNCIA</v>
      </c>
      <c r="O1012" t="str">
        <f>'Lotações convertidas'!B1014</f>
        <v>UNIDADE DE PRONTO ATENDIMENTO OESTE</v>
      </c>
    </row>
    <row r="1013" spans="1:15" x14ac:dyDescent="0.25">
      <c r="A1013">
        <v>1301320</v>
      </c>
      <c r="B1013" t="s">
        <v>3938</v>
      </c>
      <c r="C1013" t="s">
        <v>3939</v>
      </c>
      <c r="D1013" t="s">
        <v>349</v>
      </c>
      <c r="E1013" t="s">
        <v>473</v>
      </c>
      <c r="F1013" t="s">
        <v>561</v>
      </c>
      <c r="G1013" s="177">
        <v>44357</v>
      </c>
      <c r="H1013" t="s">
        <v>395</v>
      </c>
      <c r="I1013" t="s">
        <v>18181</v>
      </c>
      <c r="J1013" t="s">
        <v>3940</v>
      </c>
      <c r="K1013" t="s">
        <v>353</v>
      </c>
      <c r="L1013" t="s">
        <v>374</v>
      </c>
      <c r="M1013" s="29" t="str">
        <f>IF(O1013 &lt;&gt; "", VLOOKUP(O1013,'CLASSIFICAÇÃO - ÁREA DE ATUAÇÃO'!$A:$C,2,0),"")</f>
        <v>C</v>
      </c>
      <c r="N1013" s="29" t="str">
        <f>IF(O1013 &lt;&gt; "",VLOOKUP(O1013,'CLASSIFICAÇÃO - ÁREA DE ATUAÇÃO'!$A:$C,3,0), "")</f>
        <v>REDE DE URGÊNCIA</v>
      </c>
      <c r="O1013" t="str">
        <f>'Lotações convertidas'!B1015</f>
        <v>CENTRO DE REFERENCIA EM SAUDE MENTAL ALCOOL E DROGAS NORDESTE</v>
      </c>
    </row>
    <row r="1014" spans="1:15" x14ac:dyDescent="0.25">
      <c r="A1014">
        <v>1301355</v>
      </c>
      <c r="B1014" t="s">
        <v>3941</v>
      </c>
      <c r="C1014" t="s">
        <v>3942</v>
      </c>
      <c r="D1014" t="s">
        <v>349</v>
      </c>
      <c r="E1014" t="s">
        <v>473</v>
      </c>
      <c r="F1014" t="s">
        <v>18616</v>
      </c>
      <c r="G1014" s="177">
        <v>44358</v>
      </c>
      <c r="H1014" t="s">
        <v>395</v>
      </c>
      <c r="I1014" t="s">
        <v>18173</v>
      </c>
      <c r="J1014" t="s">
        <v>3943</v>
      </c>
      <c r="K1014" t="s">
        <v>353</v>
      </c>
      <c r="L1014" t="s">
        <v>361</v>
      </c>
      <c r="M1014" s="29" t="str">
        <f>IF(O1014 &lt;&gt; "", VLOOKUP(O1014,'CLASSIFICAÇÃO - ÁREA DE ATUAÇÃO'!$A:$C,2,0),"")</f>
        <v>C</v>
      </c>
      <c r="N1014" s="29" t="str">
        <f>IF(O1014 &lt;&gt; "",VLOOKUP(O1014,'CLASSIFICAÇÃO - ÁREA DE ATUAÇÃO'!$A:$C,3,0), "")</f>
        <v>REDE DE URGÊNCIA</v>
      </c>
      <c r="O1014" t="str">
        <f>'Lotações convertidas'!B1016</f>
        <v>UNIDADE DE PRONTO ATENDIMENTO PAMPULHA</v>
      </c>
    </row>
    <row r="1015" spans="1:15" x14ac:dyDescent="0.25">
      <c r="A1015">
        <v>1301371</v>
      </c>
      <c r="B1015" t="s">
        <v>3944</v>
      </c>
      <c r="C1015" t="s">
        <v>3945</v>
      </c>
      <c r="D1015" t="s">
        <v>368</v>
      </c>
      <c r="E1015" t="s">
        <v>369</v>
      </c>
      <c r="F1015" t="s">
        <v>18615</v>
      </c>
      <c r="G1015" s="177">
        <v>44357</v>
      </c>
      <c r="H1015" t="s">
        <v>441</v>
      </c>
      <c r="I1015" t="s">
        <v>18168</v>
      </c>
      <c r="J1015" t="s">
        <v>3946</v>
      </c>
      <c r="K1015" t="s">
        <v>353</v>
      </c>
      <c r="L1015" t="s">
        <v>365</v>
      </c>
      <c r="M1015" s="29" t="str">
        <f>IF(O1015 &lt;&gt; "", VLOOKUP(O1015,'CLASSIFICAÇÃO - ÁREA DE ATUAÇÃO'!$A:$C,2,0),"")</f>
        <v>D</v>
      </c>
      <c r="N1015" s="29" t="str">
        <f>IF(O1015 &lt;&gt; "",VLOOKUP(O1015,'CLASSIFICAÇÃO - ÁREA DE ATUAÇÃO'!$A:$C,3,0), "")</f>
        <v>REDE DE URGÊNCIA</v>
      </c>
      <c r="O1015" t="str">
        <f>'Lotações convertidas'!B1017</f>
        <v>UNIDADE DE PRONTO ATENDIMENTO NORTE</v>
      </c>
    </row>
    <row r="1016" spans="1:15" x14ac:dyDescent="0.25">
      <c r="A1016">
        <v>1301401</v>
      </c>
      <c r="B1016" t="s">
        <v>3947</v>
      </c>
      <c r="C1016" t="s">
        <v>3948</v>
      </c>
      <c r="D1016" t="s">
        <v>429</v>
      </c>
      <c r="E1016" t="s">
        <v>430</v>
      </c>
      <c r="F1016" t="s">
        <v>1559</v>
      </c>
      <c r="G1016" s="177">
        <v>44357</v>
      </c>
      <c r="H1016" t="s">
        <v>364</v>
      </c>
      <c r="I1016" t="s">
        <v>18175</v>
      </c>
      <c r="J1016" t="s">
        <v>3949</v>
      </c>
      <c r="K1016" t="s">
        <v>353</v>
      </c>
      <c r="L1016" t="s">
        <v>411</v>
      </c>
      <c r="M1016" s="29" t="str">
        <f>IF(O1016 &lt;&gt; "", VLOOKUP(O1016,'CLASSIFICAÇÃO - ÁREA DE ATUAÇÃO'!$A:$C,2,0),"")</f>
        <v>C</v>
      </c>
      <c r="N1016" s="29" t="str">
        <f>IF(O1016 &lt;&gt; "",VLOOKUP(O1016,'CLASSIFICAÇÃO - ÁREA DE ATUAÇÃO'!$A:$C,3,0), "")</f>
        <v>ATENÇÃO PRIMÁRIA</v>
      </c>
      <c r="O1016" t="str">
        <f>'Lotações convertidas'!B1018</f>
        <v>CENTRO DE SAÚDE NOSSA SENHORA APARECIDA</v>
      </c>
    </row>
    <row r="1017" spans="1:15" x14ac:dyDescent="0.25">
      <c r="A1017" t="s">
        <v>3950</v>
      </c>
      <c r="B1017" t="s">
        <v>3951</v>
      </c>
      <c r="C1017" t="s">
        <v>3952</v>
      </c>
      <c r="D1017" t="s">
        <v>368</v>
      </c>
      <c r="E1017" t="s">
        <v>369</v>
      </c>
      <c r="F1017" t="s">
        <v>18611</v>
      </c>
      <c r="G1017" s="177">
        <v>44357</v>
      </c>
      <c r="H1017" t="s">
        <v>441</v>
      </c>
      <c r="I1017" t="s">
        <v>18168</v>
      </c>
      <c r="J1017" t="s">
        <v>3953</v>
      </c>
      <c r="K1017" t="s">
        <v>353</v>
      </c>
      <c r="L1017" t="s">
        <v>397</v>
      </c>
      <c r="M1017" s="29" t="str">
        <f>IF(O1017 &lt;&gt; "", VLOOKUP(O1017,'CLASSIFICAÇÃO - ÁREA DE ATUAÇÃO'!$A:$C,2,0),"")</f>
        <v>C</v>
      </c>
      <c r="N1017" s="29" t="str">
        <f>IF(O1017 &lt;&gt; "",VLOOKUP(O1017,'CLASSIFICAÇÃO - ÁREA DE ATUAÇÃO'!$A:$C,3,0), "")</f>
        <v>REDE DE URGÊNCIA</v>
      </c>
      <c r="O1017" t="str">
        <f>'Lotações convertidas'!B1019</f>
        <v>UNIDADE DE PRONTO ATENDIMENTO OESTE</v>
      </c>
    </row>
    <row r="1018" spans="1:15" x14ac:dyDescent="0.25">
      <c r="A1018">
        <v>1301428</v>
      </c>
      <c r="B1018" t="s">
        <v>3954</v>
      </c>
      <c r="C1018" t="s">
        <v>3955</v>
      </c>
      <c r="D1018" t="s">
        <v>362</v>
      </c>
      <c r="F1018" t="s">
        <v>298</v>
      </c>
      <c r="G1018" s="177">
        <v>44357</v>
      </c>
      <c r="H1018" t="s">
        <v>395</v>
      </c>
      <c r="I1018" t="s">
        <v>18168</v>
      </c>
      <c r="J1018" t="s">
        <v>3956</v>
      </c>
      <c r="K1018" t="s">
        <v>353</v>
      </c>
      <c r="L1018" t="s">
        <v>374</v>
      </c>
      <c r="M1018" s="29" t="str">
        <f>IF(O1018 &lt;&gt; "", VLOOKUP(O1018,'CLASSIFICAÇÃO - ÁREA DE ATUAÇÃO'!$A:$C,2,0),"")</f>
        <v>D</v>
      </c>
      <c r="N1018" s="29" t="str">
        <f>IF(O1018 &lt;&gt; "",VLOOKUP(O1018,'CLASSIFICAÇÃO - ÁREA DE ATUAÇÃO'!$A:$C,3,0), "")</f>
        <v>ATENÇÃO PRIMÁRIA</v>
      </c>
      <c r="O1018" t="str">
        <f>'Lotações convertidas'!B1020</f>
        <v>CENTRO DE SAÚDE VILA MARIA - JOÃO VITAL</v>
      </c>
    </row>
    <row r="1019" spans="1:15" x14ac:dyDescent="0.25">
      <c r="A1019">
        <v>1301436</v>
      </c>
      <c r="B1019" t="s">
        <v>3957</v>
      </c>
      <c r="C1019" t="s">
        <v>3958</v>
      </c>
      <c r="D1019" t="s">
        <v>379</v>
      </c>
      <c r="F1019" t="s">
        <v>18623</v>
      </c>
      <c r="G1019" s="177">
        <v>44357</v>
      </c>
      <c r="H1019" t="s">
        <v>457</v>
      </c>
      <c r="I1019" t="s">
        <v>18171</v>
      </c>
      <c r="J1019" t="s">
        <v>3959</v>
      </c>
      <c r="K1019" t="s">
        <v>353</v>
      </c>
      <c r="L1019" t="s">
        <v>374</v>
      </c>
      <c r="M1019" s="29" t="str">
        <f>IF(O1019 &lt;&gt; "", VLOOKUP(O1019,'CLASSIFICAÇÃO - ÁREA DE ATUAÇÃO'!$A:$C,2,0),"")</f>
        <v>C</v>
      </c>
      <c r="N1019" s="29" t="str">
        <f>IF(O1019 &lt;&gt; "",VLOOKUP(O1019,'CLASSIFICAÇÃO - ÁREA DE ATUAÇÃO'!$A:$C,3,0), "")</f>
        <v>REDE DE URGÊNCIA</v>
      </c>
      <c r="O1019" t="str">
        <f>'Lotações convertidas'!B1021</f>
        <v>UNIDADE DE PRONTO ATENDIMENTO NORDESTE</v>
      </c>
    </row>
    <row r="1020" spans="1:15" x14ac:dyDescent="0.25">
      <c r="A1020">
        <v>1301444</v>
      </c>
      <c r="B1020" t="s">
        <v>3960</v>
      </c>
      <c r="C1020" t="s">
        <v>3961</v>
      </c>
      <c r="D1020" t="s">
        <v>368</v>
      </c>
      <c r="E1020" t="s">
        <v>369</v>
      </c>
      <c r="F1020" t="s">
        <v>424</v>
      </c>
      <c r="G1020" s="177">
        <v>44358</v>
      </c>
      <c r="H1020" t="s">
        <v>441</v>
      </c>
      <c r="I1020" t="s">
        <v>18168</v>
      </c>
      <c r="J1020" t="s">
        <v>3962</v>
      </c>
      <c r="K1020" t="s">
        <v>495</v>
      </c>
      <c r="L1020" t="s">
        <v>427</v>
      </c>
      <c r="M1020" s="29" t="str">
        <f>IF(O1020 &lt;&gt; "", VLOOKUP(O1020,'CLASSIFICAÇÃO - ÁREA DE ATUAÇÃO'!$A:$C,2,0),"")</f>
        <v>D</v>
      </c>
      <c r="N1020" s="29" t="str">
        <f>IF(O1020 &lt;&gt; "",VLOOKUP(O1020,'CLASSIFICAÇÃO - ÁREA DE ATUAÇÃO'!$A:$C,3,0), "")</f>
        <v>REDE DE URGÊNCIA</v>
      </c>
      <c r="O1020" t="str">
        <f>'Lotações convertidas'!B1022</f>
        <v>SERVIÇO DE ATENDIMENTO MÓVEL DE URGÊNCIA E TRANSPORTE EM SAÚDE</v>
      </c>
    </row>
    <row r="1021" spans="1:15" x14ac:dyDescent="0.25">
      <c r="A1021">
        <v>1301452</v>
      </c>
      <c r="B1021" t="s">
        <v>3963</v>
      </c>
      <c r="C1021" t="s">
        <v>3964</v>
      </c>
      <c r="D1021" t="s">
        <v>379</v>
      </c>
      <c r="F1021" t="s">
        <v>18616</v>
      </c>
      <c r="G1021" s="177">
        <v>44358</v>
      </c>
      <c r="H1021" t="s">
        <v>457</v>
      </c>
      <c r="I1021" t="s">
        <v>18171</v>
      </c>
      <c r="J1021" t="s">
        <v>3965</v>
      </c>
      <c r="K1021" t="s">
        <v>353</v>
      </c>
      <c r="L1021" t="s">
        <v>361</v>
      </c>
      <c r="M1021" s="29" t="str">
        <f>IF(O1021 &lt;&gt; "", VLOOKUP(O1021,'CLASSIFICAÇÃO - ÁREA DE ATUAÇÃO'!$A:$C,2,0),"")</f>
        <v>C</v>
      </c>
      <c r="N1021" s="29" t="str">
        <f>IF(O1021 &lt;&gt; "",VLOOKUP(O1021,'CLASSIFICAÇÃO - ÁREA DE ATUAÇÃO'!$A:$C,3,0), "")</f>
        <v>REDE DE URGÊNCIA</v>
      </c>
      <c r="O1021" t="str">
        <f>'Lotações convertidas'!B1023</f>
        <v>UNIDADE DE PRONTO ATENDIMENTO PAMPULHA</v>
      </c>
    </row>
    <row r="1022" spans="1:15" x14ac:dyDescent="0.25">
      <c r="A1022">
        <v>1301487</v>
      </c>
      <c r="B1022" t="s">
        <v>3966</v>
      </c>
      <c r="C1022" t="s">
        <v>3967</v>
      </c>
      <c r="D1022" t="s">
        <v>349</v>
      </c>
      <c r="E1022" t="s">
        <v>350</v>
      </c>
      <c r="F1022" t="s">
        <v>732</v>
      </c>
      <c r="G1022" s="177">
        <v>44358</v>
      </c>
      <c r="H1022" t="s">
        <v>395</v>
      </c>
      <c r="I1022" t="s">
        <v>18169</v>
      </c>
      <c r="J1022" t="s">
        <v>3968</v>
      </c>
      <c r="K1022" t="s">
        <v>353</v>
      </c>
      <c r="L1022" t="s">
        <v>406</v>
      </c>
      <c r="M1022" s="29" t="str">
        <f>IF(O1022 &lt;&gt; "", VLOOKUP(O1022,'CLASSIFICAÇÃO - ÁREA DE ATUAÇÃO'!$A:$C,2,0),"")</f>
        <v>D</v>
      </c>
      <c r="N1022" s="29" t="str">
        <f>IF(O1022 &lt;&gt; "",VLOOKUP(O1022,'CLASSIFICAÇÃO - ÁREA DE ATUAÇÃO'!$A:$C,3,0), "")</f>
        <v>ATENÇÃO PRIMÁRIA</v>
      </c>
      <c r="O1022" t="str">
        <f>'Lotações convertidas'!B1024</f>
        <v>CENTRO DE SAÚDE VILA CEMIG</v>
      </c>
    </row>
    <row r="1023" spans="1:15" x14ac:dyDescent="0.25">
      <c r="A1023">
        <v>1301495</v>
      </c>
      <c r="B1023" t="s">
        <v>1468</v>
      </c>
      <c r="C1023" t="s">
        <v>1469</v>
      </c>
      <c r="D1023" t="s">
        <v>379</v>
      </c>
      <c r="F1023" t="s">
        <v>18616</v>
      </c>
      <c r="G1023" s="177">
        <v>44358</v>
      </c>
      <c r="H1023" t="s">
        <v>482</v>
      </c>
      <c r="I1023" t="s">
        <v>18171</v>
      </c>
      <c r="J1023" t="s">
        <v>1470</v>
      </c>
      <c r="K1023" t="s">
        <v>353</v>
      </c>
      <c r="L1023" t="s">
        <v>361</v>
      </c>
      <c r="M1023" s="29" t="str">
        <f>IF(O1023 &lt;&gt; "", VLOOKUP(O1023,'CLASSIFICAÇÃO - ÁREA DE ATUAÇÃO'!$A:$C,2,0),"")</f>
        <v>C</v>
      </c>
      <c r="N1023" s="29" t="str">
        <f>IF(O1023 &lt;&gt; "",VLOOKUP(O1023,'CLASSIFICAÇÃO - ÁREA DE ATUAÇÃO'!$A:$C,3,0), "")</f>
        <v>REDE DE URGÊNCIA</v>
      </c>
      <c r="O1023" t="str">
        <f>'Lotações convertidas'!B1025</f>
        <v>UNIDADE DE PRONTO ATENDIMENTO PAMPULHA</v>
      </c>
    </row>
    <row r="1024" spans="1:15" x14ac:dyDescent="0.25">
      <c r="A1024">
        <v>1301533</v>
      </c>
      <c r="B1024" t="s">
        <v>3969</v>
      </c>
      <c r="C1024" t="s">
        <v>3970</v>
      </c>
      <c r="D1024" t="s">
        <v>349</v>
      </c>
      <c r="E1024" t="s">
        <v>350</v>
      </c>
      <c r="F1024" t="s">
        <v>18648</v>
      </c>
      <c r="G1024" s="177">
        <v>44361</v>
      </c>
      <c r="H1024" t="s">
        <v>395</v>
      </c>
      <c r="I1024" t="s">
        <v>18169</v>
      </c>
      <c r="J1024" t="s">
        <v>3971</v>
      </c>
      <c r="K1024" t="s">
        <v>353</v>
      </c>
      <c r="L1024" t="s">
        <v>406</v>
      </c>
      <c r="M1024" s="29" t="str">
        <f>IF(O1024 &lt;&gt; "", VLOOKUP(O1024,'CLASSIFICAÇÃO - ÁREA DE ATUAÇÃO'!$A:$C,2,0),"")</f>
        <v>B</v>
      </c>
      <c r="N1024" s="29" t="str">
        <f>IF(O1024 &lt;&gt; "",VLOOKUP(O1024,'CLASSIFICAÇÃO - ÁREA DE ATUAÇÃO'!$A:$C,3,0), "")</f>
        <v>REDE DE URGÊNCIA</v>
      </c>
      <c r="O1024" t="str">
        <f>'Lotações convertidas'!B1026</f>
        <v>CENTRO DE REFERENCIA EM SAUDE MENTAL BARREIRO</v>
      </c>
    </row>
    <row r="1025" spans="1:15" x14ac:dyDescent="0.25">
      <c r="A1025">
        <v>1301541</v>
      </c>
      <c r="B1025" t="s">
        <v>3972</v>
      </c>
      <c r="C1025" t="s">
        <v>3973</v>
      </c>
      <c r="D1025" t="s">
        <v>429</v>
      </c>
      <c r="E1025" t="s">
        <v>430</v>
      </c>
      <c r="F1025" t="s">
        <v>617</v>
      </c>
      <c r="G1025" s="177">
        <v>44361</v>
      </c>
      <c r="H1025" t="s">
        <v>364</v>
      </c>
      <c r="I1025" t="s">
        <v>18175</v>
      </c>
      <c r="J1025" t="s">
        <v>3974</v>
      </c>
      <c r="K1025" t="s">
        <v>353</v>
      </c>
      <c r="L1025" t="s">
        <v>354</v>
      </c>
      <c r="M1025" s="29" t="str">
        <f>IF(O1025 &lt;&gt; "", VLOOKUP(O1025,'CLASSIFICAÇÃO - ÁREA DE ATUAÇÃO'!$A:$C,2,0),"")</f>
        <v>B</v>
      </c>
      <c r="N1025" s="29" t="str">
        <f>IF(O1025 &lt;&gt; "",VLOOKUP(O1025,'CLASSIFICAÇÃO - ÁREA DE ATUAÇÃO'!$A:$C,3,0), "")</f>
        <v>ATENÇÃO PRIMÁRIA</v>
      </c>
      <c r="O1025" t="str">
        <f>'Lotações convertidas'!B1027</f>
        <v>CENTRO DE SAÚDE DOM CABRAL</v>
      </c>
    </row>
    <row r="1026" spans="1:15" x14ac:dyDescent="0.25">
      <c r="A1026">
        <v>1301568</v>
      </c>
      <c r="B1026" t="s">
        <v>3975</v>
      </c>
      <c r="C1026" t="s">
        <v>3976</v>
      </c>
      <c r="D1026" t="s">
        <v>368</v>
      </c>
      <c r="E1026" t="s">
        <v>369</v>
      </c>
      <c r="F1026" t="s">
        <v>18660</v>
      </c>
      <c r="G1026" s="177">
        <v>44361</v>
      </c>
      <c r="H1026" t="s">
        <v>384</v>
      </c>
      <c r="I1026" t="s">
        <v>18168</v>
      </c>
      <c r="J1026" t="s">
        <v>3978</v>
      </c>
      <c r="K1026" t="s">
        <v>353</v>
      </c>
      <c r="L1026" t="s">
        <v>406</v>
      </c>
      <c r="M1026" s="29" t="str">
        <f>IF(O1026 &lt;&gt; "", VLOOKUP(O1026,'CLASSIFICAÇÃO - ÁREA DE ATUAÇÃO'!$A:$C,2,0),"")</f>
        <v>C</v>
      </c>
      <c r="N1026" s="29" t="str">
        <f>IF(O1026 &lt;&gt; "",VLOOKUP(O1026,'CLASSIFICAÇÃO - ÁREA DE ATUAÇÃO'!$A:$C,3,0), "")</f>
        <v>REDE COMPLEMENTAR</v>
      </c>
      <c r="O1026" t="str">
        <f>'Lotações convertidas'!B1028</f>
        <v>CENTRAL DE ESTERILIZACAO BARREIRO</v>
      </c>
    </row>
    <row r="1027" spans="1:15" x14ac:dyDescent="0.25">
      <c r="A1027">
        <v>1301576</v>
      </c>
      <c r="B1027" t="s">
        <v>3979</v>
      </c>
      <c r="C1027" t="s">
        <v>3980</v>
      </c>
      <c r="D1027" t="s">
        <v>368</v>
      </c>
      <c r="E1027" t="s">
        <v>369</v>
      </c>
      <c r="F1027" t="s">
        <v>554</v>
      </c>
      <c r="G1027" s="177">
        <v>44361</v>
      </c>
      <c r="H1027" t="s">
        <v>417</v>
      </c>
      <c r="I1027" t="s">
        <v>18168</v>
      </c>
      <c r="J1027" t="s">
        <v>3981</v>
      </c>
      <c r="K1027" t="s">
        <v>353</v>
      </c>
      <c r="L1027" t="s">
        <v>397</v>
      </c>
      <c r="M1027" s="29" t="str">
        <f>IF(O1027 &lt;&gt; "", VLOOKUP(O1027,'CLASSIFICAÇÃO - ÁREA DE ATUAÇÃO'!$A:$C,2,0),"")</f>
        <v>B</v>
      </c>
      <c r="N1027" s="29" t="str">
        <f>IF(O1027 &lt;&gt; "",VLOOKUP(O1027,'CLASSIFICAÇÃO - ÁREA DE ATUAÇÃO'!$A:$C,3,0), "")</f>
        <v>ATENÇÃO PRIMÁRIA</v>
      </c>
      <c r="O1027" t="str">
        <f>'Lotações convertidas'!B1029</f>
        <v>CENTRO DE SAÚDE VISTA ALEGRE</v>
      </c>
    </row>
    <row r="1028" spans="1:15" x14ac:dyDescent="0.25">
      <c r="A1028">
        <v>1301630</v>
      </c>
      <c r="B1028" t="s">
        <v>3982</v>
      </c>
      <c r="C1028" t="s">
        <v>3983</v>
      </c>
      <c r="D1028" t="s">
        <v>368</v>
      </c>
      <c r="E1028" t="s">
        <v>369</v>
      </c>
      <c r="F1028" t="s">
        <v>18611</v>
      </c>
      <c r="G1028" s="177">
        <v>44362</v>
      </c>
      <c r="H1028" t="s">
        <v>441</v>
      </c>
      <c r="I1028" t="s">
        <v>18168</v>
      </c>
      <c r="J1028" t="s">
        <v>3984</v>
      </c>
      <c r="K1028" t="s">
        <v>353</v>
      </c>
      <c r="L1028" t="s">
        <v>397</v>
      </c>
      <c r="M1028" s="29" t="str">
        <f>IF(O1028 &lt;&gt; "", VLOOKUP(O1028,'CLASSIFICAÇÃO - ÁREA DE ATUAÇÃO'!$A:$C,2,0),"")</f>
        <v>C</v>
      </c>
      <c r="N1028" s="29" t="str">
        <f>IF(O1028 &lt;&gt; "",VLOOKUP(O1028,'CLASSIFICAÇÃO - ÁREA DE ATUAÇÃO'!$A:$C,3,0), "")</f>
        <v>REDE DE URGÊNCIA</v>
      </c>
      <c r="O1028" t="str">
        <f>'Lotações convertidas'!B1030</f>
        <v>UNIDADE DE PRONTO ATENDIMENTO OESTE</v>
      </c>
    </row>
    <row r="1029" spans="1:15" x14ac:dyDescent="0.25">
      <c r="A1029">
        <v>1301665</v>
      </c>
      <c r="B1029" t="s">
        <v>3985</v>
      </c>
      <c r="C1029" t="s">
        <v>3986</v>
      </c>
      <c r="D1029" t="s">
        <v>429</v>
      </c>
      <c r="E1029" t="s">
        <v>451</v>
      </c>
      <c r="F1029" t="s">
        <v>381</v>
      </c>
      <c r="G1029" s="177">
        <v>44361</v>
      </c>
      <c r="H1029" t="s">
        <v>508</v>
      </c>
      <c r="I1029" t="s">
        <v>18168</v>
      </c>
      <c r="J1029" t="s">
        <v>3987</v>
      </c>
      <c r="K1029" t="s">
        <v>353</v>
      </c>
      <c r="L1029" t="s">
        <v>382</v>
      </c>
      <c r="M1029" s="29" t="str">
        <f>IF(O1029 &lt;&gt; "", VLOOKUP(O1029,'CLASSIFICAÇÃO - ÁREA DE ATUAÇÃO'!$A:$C,2,0),"")</f>
        <v>A</v>
      </c>
      <c r="N1029" s="29" t="str">
        <f>IF(O1029 &lt;&gt; "",VLOOKUP(O1029,'CLASSIFICAÇÃO - ÁREA DE ATUAÇÃO'!$A:$C,3,0), "")</f>
        <v>REDE COMPLEMENTAR</v>
      </c>
      <c r="O1029" t="str">
        <f>'Lotações convertidas'!B1031</f>
        <v>UNIDADE DE REFERENCIA SECUNDARIA SAGRADA FAMILIA</v>
      </c>
    </row>
    <row r="1030" spans="1:15" x14ac:dyDescent="0.25">
      <c r="A1030">
        <v>1301673</v>
      </c>
      <c r="B1030" t="s">
        <v>3988</v>
      </c>
      <c r="C1030" t="s">
        <v>3989</v>
      </c>
      <c r="D1030" t="s">
        <v>429</v>
      </c>
      <c r="E1030" t="s">
        <v>451</v>
      </c>
      <c r="F1030" t="s">
        <v>587</v>
      </c>
      <c r="G1030" s="177">
        <v>44361</v>
      </c>
      <c r="H1030" t="s">
        <v>417</v>
      </c>
      <c r="I1030" t="s">
        <v>18168</v>
      </c>
      <c r="J1030" t="s">
        <v>3990</v>
      </c>
      <c r="K1030" t="s">
        <v>353</v>
      </c>
      <c r="L1030" t="s">
        <v>382</v>
      </c>
      <c r="M1030" s="29" t="str">
        <f>IF(O1030 &lt;&gt; "", VLOOKUP(O1030,'CLASSIFICAÇÃO - ÁREA DE ATUAÇÃO'!$A:$C,2,0),"")</f>
        <v>B</v>
      </c>
      <c r="N1030" s="29" t="str">
        <f>IF(O1030 &lt;&gt; "",VLOOKUP(O1030,'CLASSIFICAÇÃO - ÁREA DE ATUAÇÃO'!$A:$C,3,0), "")</f>
        <v>REDE COMPLEMENTAR</v>
      </c>
      <c r="O1030" t="str">
        <f>'Lotações convertidas'!B1032</f>
        <v>UNIDADE DE REFERENCIA SECUNDARIA SAUDADE</v>
      </c>
    </row>
    <row r="1031" spans="1:15" x14ac:dyDescent="0.25">
      <c r="A1031">
        <v>1301681</v>
      </c>
      <c r="B1031" t="s">
        <v>3991</v>
      </c>
      <c r="C1031" t="s">
        <v>3992</v>
      </c>
      <c r="D1031" t="s">
        <v>368</v>
      </c>
      <c r="E1031" t="s">
        <v>369</v>
      </c>
      <c r="F1031" t="s">
        <v>18660</v>
      </c>
      <c r="G1031" s="177">
        <v>44361</v>
      </c>
      <c r="H1031" t="s">
        <v>384</v>
      </c>
      <c r="I1031" t="s">
        <v>18168</v>
      </c>
      <c r="J1031" t="s">
        <v>3993</v>
      </c>
      <c r="K1031" t="s">
        <v>353</v>
      </c>
      <c r="L1031" t="s">
        <v>406</v>
      </c>
      <c r="M1031" s="29" t="str">
        <f>IF(O1031 &lt;&gt; "", VLOOKUP(O1031,'CLASSIFICAÇÃO - ÁREA DE ATUAÇÃO'!$A:$C,2,0),"")</f>
        <v>C</v>
      </c>
      <c r="N1031" s="29" t="str">
        <f>IF(O1031 &lt;&gt; "",VLOOKUP(O1031,'CLASSIFICAÇÃO - ÁREA DE ATUAÇÃO'!$A:$C,3,0), "")</f>
        <v>REDE COMPLEMENTAR</v>
      </c>
      <c r="O1031" t="str">
        <f>'Lotações convertidas'!B1033</f>
        <v>CENTRAL DE ESTERILIZACAO BARREIRO</v>
      </c>
    </row>
    <row r="1032" spans="1:15" x14ac:dyDescent="0.25">
      <c r="A1032" t="s">
        <v>3994</v>
      </c>
      <c r="B1032" t="s">
        <v>3995</v>
      </c>
      <c r="C1032" t="s">
        <v>3996</v>
      </c>
      <c r="D1032" t="s">
        <v>368</v>
      </c>
      <c r="E1032" t="s">
        <v>369</v>
      </c>
      <c r="F1032" t="s">
        <v>715</v>
      </c>
      <c r="G1032" s="177">
        <v>44361</v>
      </c>
      <c r="H1032" t="s">
        <v>441</v>
      </c>
      <c r="I1032" t="s">
        <v>18168</v>
      </c>
      <c r="J1032" t="s">
        <v>3997</v>
      </c>
      <c r="K1032" t="s">
        <v>353</v>
      </c>
      <c r="L1032" t="s">
        <v>374</v>
      </c>
      <c r="M1032" s="29" t="str">
        <f>IF(O1032 &lt;&gt; "", VLOOKUP(O1032,'CLASSIFICAÇÃO - ÁREA DE ATUAÇÃO'!$A:$C,2,0),"")</f>
        <v>A</v>
      </c>
      <c r="N1032" s="29" t="str">
        <f>IF(O1032 &lt;&gt; "",VLOOKUP(O1032,'CLASSIFICAÇÃO - ÁREA DE ATUAÇÃO'!$A:$C,3,0), "")</f>
        <v>REDE DE URGÊNCIA</v>
      </c>
      <c r="O1032" t="str">
        <f>'Lotações convertidas'!B1034</f>
        <v>CENTRO DE REFERENCIA EM SAUDE MENTAL INFANTIL NORDESTE</v>
      </c>
    </row>
    <row r="1033" spans="1:15" x14ac:dyDescent="0.25">
      <c r="A1033">
        <v>1301703</v>
      </c>
      <c r="B1033" t="s">
        <v>3998</v>
      </c>
      <c r="C1033" t="s">
        <v>3999</v>
      </c>
      <c r="D1033" t="s">
        <v>368</v>
      </c>
      <c r="E1033" t="s">
        <v>369</v>
      </c>
      <c r="F1033" t="s">
        <v>715</v>
      </c>
      <c r="G1033" s="177">
        <v>44362</v>
      </c>
      <c r="H1033" t="s">
        <v>441</v>
      </c>
      <c r="I1033" t="s">
        <v>18168</v>
      </c>
      <c r="J1033" t="s">
        <v>4000</v>
      </c>
      <c r="K1033" t="s">
        <v>353</v>
      </c>
      <c r="L1033" t="s">
        <v>374</v>
      </c>
      <c r="M1033" s="29" t="str">
        <f>IF(O1033 &lt;&gt; "", VLOOKUP(O1033,'CLASSIFICAÇÃO - ÁREA DE ATUAÇÃO'!$A:$C,2,0),"")</f>
        <v>A</v>
      </c>
      <c r="N1033" s="29" t="str">
        <f>IF(O1033 &lt;&gt; "",VLOOKUP(O1033,'CLASSIFICAÇÃO - ÁREA DE ATUAÇÃO'!$A:$C,3,0), "")</f>
        <v>REDE DE URGÊNCIA</v>
      </c>
      <c r="O1033" t="str">
        <f>'Lotações convertidas'!B1035</f>
        <v>CENTRO DE REFERENCIA EM SAUDE MENTAL INFANTIL NORDESTE</v>
      </c>
    </row>
    <row r="1034" spans="1:15" x14ac:dyDescent="0.25">
      <c r="A1034">
        <v>1301711</v>
      </c>
      <c r="B1034" t="s">
        <v>4001</v>
      </c>
      <c r="C1034" t="s">
        <v>4002</v>
      </c>
      <c r="D1034" t="s">
        <v>368</v>
      </c>
      <c r="E1034" t="s">
        <v>369</v>
      </c>
      <c r="F1034" t="s">
        <v>715</v>
      </c>
      <c r="G1034" s="177">
        <v>44363</v>
      </c>
      <c r="H1034" t="s">
        <v>441</v>
      </c>
      <c r="I1034" t="s">
        <v>18168</v>
      </c>
      <c r="J1034" t="s">
        <v>4003</v>
      </c>
      <c r="K1034" t="s">
        <v>353</v>
      </c>
      <c r="L1034" t="s">
        <v>374</v>
      </c>
      <c r="M1034" s="29" t="str">
        <f>IF(O1034 &lt;&gt; "", VLOOKUP(O1034,'CLASSIFICAÇÃO - ÁREA DE ATUAÇÃO'!$A:$C,2,0),"")</f>
        <v>A</v>
      </c>
      <c r="N1034" s="29" t="str">
        <f>IF(O1034 &lt;&gt; "",VLOOKUP(O1034,'CLASSIFICAÇÃO - ÁREA DE ATUAÇÃO'!$A:$C,3,0), "")</f>
        <v>REDE DE URGÊNCIA</v>
      </c>
      <c r="O1034" t="str">
        <f>'Lotações convertidas'!B1036</f>
        <v>CENTRO DE REFERENCIA EM SAUDE MENTAL INFANTIL NORDESTE</v>
      </c>
    </row>
    <row r="1035" spans="1:15" x14ac:dyDescent="0.25">
      <c r="A1035">
        <v>1301762</v>
      </c>
      <c r="B1035" t="s">
        <v>4004</v>
      </c>
      <c r="C1035" t="s">
        <v>4005</v>
      </c>
      <c r="D1035" t="s">
        <v>368</v>
      </c>
      <c r="E1035" t="s">
        <v>369</v>
      </c>
      <c r="F1035" t="s">
        <v>18616</v>
      </c>
      <c r="G1035" s="177">
        <v>44359</v>
      </c>
      <c r="H1035" t="s">
        <v>441</v>
      </c>
      <c r="I1035" t="s">
        <v>18168</v>
      </c>
      <c r="J1035" t="s">
        <v>4006</v>
      </c>
      <c r="K1035" t="s">
        <v>353</v>
      </c>
      <c r="L1035" t="s">
        <v>361</v>
      </c>
      <c r="M1035" s="29" t="str">
        <f>IF(O1035 &lt;&gt; "", VLOOKUP(O1035,'CLASSIFICAÇÃO - ÁREA DE ATUAÇÃO'!$A:$C,2,0),"")</f>
        <v>C</v>
      </c>
      <c r="N1035" s="29" t="str">
        <f>IF(O1035 &lt;&gt; "",VLOOKUP(O1035,'CLASSIFICAÇÃO - ÁREA DE ATUAÇÃO'!$A:$C,3,0), "")</f>
        <v>REDE DE URGÊNCIA</v>
      </c>
      <c r="O1035" t="str">
        <f>'Lotações convertidas'!B1037</f>
        <v>UNIDADE DE PRONTO ATENDIMENTO PAMPULHA</v>
      </c>
    </row>
    <row r="1036" spans="1:15" x14ac:dyDescent="0.25">
      <c r="A1036">
        <v>1301789</v>
      </c>
      <c r="B1036" t="s">
        <v>4007</v>
      </c>
      <c r="C1036" t="s">
        <v>4008</v>
      </c>
      <c r="D1036" t="s">
        <v>368</v>
      </c>
      <c r="E1036" t="s">
        <v>369</v>
      </c>
      <c r="F1036" t="s">
        <v>1155</v>
      </c>
      <c r="G1036" s="177">
        <v>44361</v>
      </c>
      <c r="H1036" t="s">
        <v>417</v>
      </c>
      <c r="I1036" t="s">
        <v>18168</v>
      </c>
      <c r="J1036" t="s">
        <v>4009</v>
      </c>
      <c r="K1036" t="s">
        <v>353</v>
      </c>
      <c r="L1036" t="s">
        <v>382</v>
      </c>
      <c r="M1036" s="29" t="str">
        <f>IF(O1036 &lt;&gt; "", VLOOKUP(O1036,'CLASSIFICAÇÃO - ÁREA DE ATUAÇÃO'!$A:$C,2,0),"")</f>
        <v>A</v>
      </c>
      <c r="N1036" s="29" t="str">
        <f>IF(O1036 &lt;&gt; "",VLOOKUP(O1036,'CLASSIFICAÇÃO - ÁREA DE ATUAÇÃO'!$A:$C,3,0), "")</f>
        <v>ATENÇÃO PRIMÁRIA</v>
      </c>
      <c r="O1036" t="str">
        <f>'Lotações convertidas'!B1038</f>
        <v>CENTRO DE SAÚDE SÃO GERALDO</v>
      </c>
    </row>
    <row r="1037" spans="1:15" x14ac:dyDescent="0.25">
      <c r="A1037">
        <v>1301819</v>
      </c>
      <c r="B1037" t="s">
        <v>4010</v>
      </c>
      <c r="C1037" t="s">
        <v>4011</v>
      </c>
      <c r="D1037" t="s">
        <v>368</v>
      </c>
      <c r="E1037" t="s">
        <v>369</v>
      </c>
      <c r="F1037" t="s">
        <v>733</v>
      </c>
      <c r="G1037" s="177">
        <v>44361</v>
      </c>
      <c r="H1037" t="s">
        <v>417</v>
      </c>
      <c r="I1037" t="s">
        <v>18168</v>
      </c>
      <c r="J1037" t="s">
        <v>4012</v>
      </c>
      <c r="K1037" t="s">
        <v>353</v>
      </c>
      <c r="L1037" t="s">
        <v>374</v>
      </c>
      <c r="M1037" s="29" t="str">
        <f>IF(O1037 &lt;&gt; "", VLOOKUP(O1037,'CLASSIFICAÇÃO - ÁREA DE ATUAÇÃO'!$A:$C,2,0),"")</f>
        <v>A</v>
      </c>
      <c r="N1037" s="29" t="str">
        <f>IF(O1037 &lt;&gt; "",VLOOKUP(O1037,'CLASSIFICAÇÃO - ÁREA DE ATUAÇÃO'!$A:$C,3,0), "")</f>
        <v>ATENÇÃO PRIMÁRIA</v>
      </c>
      <c r="O1037" t="str">
        <f>'Lotações convertidas'!B1039</f>
        <v>CENTRO DE SAÚDE CACHOEIRINHA</v>
      </c>
    </row>
    <row r="1038" spans="1:15" x14ac:dyDescent="0.25">
      <c r="A1038">
        <v>1301843</v>
      </c>
      <c r="B1038" t="s">
        <v>4013</v>
      </c>
      <c r="C1038" t="s">
        <v>4014</v>
      </c>
      <c r="D1038" t="s">
        <v>349</v>
      </c>
      <c r="E1038" t="s">
        <v>674</v>
      </c>
      <c r="F1038" t="s">
        <v>18661</v>
      </c>
      <c r="G1038" s="177">
        <v>44361</v>
      </c>
      <c r="H1038" t="s">
        <v>364</v>
      </c>
      <c r="I1038" t="s">
        <v>18178</v>
      </c>
      <c r="J1038" t="s">
        <v>4016</v>
      </c>
      <c r="K1038" t="s">
        <v>353</v>
      </c>
      <c r="L1038" t="s">
        <v>365</v>
      </c>
      <c r="M1038" s="29" t="str">
        <f>IF(O1038 &lt;&gt; "", VLOOKUP(O1038,'CLASSIFICAÇÃO - ÁREA DE ATUAÇÃO'!$A:$C,2,0),"")</f>
        <v>C</v>
      </c>
      <c r="N1038" s="29" t="str">
        <f>IF(O1038 &lt;&gt; "",VLOOKUP(O1038,'CLASSIFICAÇÃO - ÁREA DE ATUAÇÃO'!$A:$C,3,0), "")</f>
        <v>GESTÃO</v>
      </c>
      <c r="O1038" t="str">
        <f>'Lotações convertidas'!B1040</f>
        <v>GERENCIA DE VIGILANCIA SANITARIA NORTE</v>
      </c>
    </row>
    <row r="1039" spans="1:15" x14ac:dyDescent="0.25">
      <c r="A1039">
        <v>1301878</v>
      </c>
      <c r="B1039" t="s">
        <v>4017</v>
      </c>
      <c r="C1039" t="s">
        <v>4018</v>
      </c>
      <c r="D1039" t="s">
        <v>379</v>
      </c>
      <c r="F1039" t="s">
        <v>18613</v>
      </c>
      <c r="G1039" s="177">
        <v>44364</v>
      </c>
      <c r="H1039" t="s">
        <v>457</v>
      </c>
      <c r="I1039" t="s">
        <v>18171</v>
      </c>
      <c r="J1039" t="s">
        <v>4019</v>
      </c>
      <c r="K1039" t="s">
        <v>353</v>
      </c>
      <c r="L1039" t="s">
        <v>382</v>
      </c>
      <c r="M1039" s="29" t="str">
        <f>IF(O1039 &lt;&gt; "", VLOOKUP(O1039,'CLASSIFICAÇÃO - ÁREA DE ATUAÇÃO'!$A:$C,2,0),"")</f>
        <v>C</v>
      </c>
      <c r="N1039" s="29" t="str">
        <f>IF(O1039 &lt;&gt; "",VLOOKUP(O1039,'CLASSIFICAÇÃO - ÁREA DE ATUAÇÃO'!$A:$C,3,0), "")</f>
        <v>REDE DE URGÊNCIA</v>
      </c>
      <c r="O1039" t="str">
        <f>'Lotações convertidas'!B1041</f>
        <v>UNIDADE DE PRONTO ATENDIMENTO LESTE</v>
      </c>
    </row>
    <row r="1040" spans="1:15" x14ac:dyDescent="0.25">
      <c r="A1040">
        <v>1301886</v>
      </c>
      <c r="B1040" t="s">
        <v>4017</v>
      </c>
      <c r="C1040" t="s">
        <v>4018</v>
      </c>
      <c r="D1040" t="s">
        <v>379</v>
      </c>
      <c r="F1040" t="s">
        <v>18613</v>
      </c>
      <c r="G1040" s="177">
        <v>44365</v>
      </c>
      <c r="H1040" t="s">
        <v>482</v>
      </c>
      <c r="I1040" t="s">
        <v>18171</v>
      </c>
      <c r="J1040" t="s">
        <v>4019</v>
      </c>
      <c r="K1040" t="s">
        <v>353</v>
      </c>
      <c r="L1040" t="s">
        <v>382</v>
      </c>
      <c r="M1040" s="29" t="str">
        <f>IF(O1040 &lt;&gt; "", VLOOKUP(O1040,'CLASSIFICAÇÃO - ÁREA DE ATUAÇÃO'!$A:$C,2,0),"")</f>
        <v>C</v>
      </c>
      <c r="N1040" s="29" t="str">
        <f>IF(O1040 &lt;&gt; "",VLOOKUP(O1040,'CLASSIFICAÇÃO - ÁREA DE ATUAÇÃO'!$A:$C,3,0), "")</f>
        <v>REDE DE URGÊNCIA</v>
      </c>
      <c r="O1040" t="str">
        <f>'Lotações convertidas'!B1042</f>
        <v>UNIDADE DE PRONTO ATENDIMENTO LESTE</v>
      </c>
    </row>
    <row r="1041" spans="1:15" x14ac:dyDescent="0.25">
      <c r="A1041">
        <v>1301983</v>
      </c>
      <c r="B1041" t="s">
        <v>4020</v>
      </c>
      <c r="C1041" t="s">
        <v>4021</v>
      </c>
      <c r="D1041" t="s">
        <v>429</v>
      </c>
      <c r="E1041" t="s">
        <v>430</v>
      </c>
      <c r="F1041" t="s">
        <v>767</v>
      </c>
      <c r="G1041" s="177">
        <v>44362</v>
      </c>
      <c r="H1041" t="s">
        <v>384</v>
      </c>
      <c r="I1041" t="s">
        <v>18175</v>
      </c>
      <c r="J1041" t="s">
        <v>4022</v>
      </c>
      <c r="K1041" t="s">
        <v>353</v>
      </c>
      <c r="L1041" t="s">
        <v>411</v>
      </c>
      <c r="M1041" s="29" t="str">
        <f>IF(O1041 &lt;&gt; "", VLOOKUP(O1041,'CLASSIFICAÇÃO - ÁREA DE ATUAÇÃO'!$A:$C,2,0),"")</f>
        <v>A</v>
      </c>
      <c r="N1041" s="29" t="str">
        <f>IF(O1041 &lt;&gt; "",VLOOKUP(O1041,'CLASSIFICAÇÃO - ÁREA DE ATUAÇÃO'!$A:$C,3,0), "")</f>
        <v>REDE COMPLEMENTAR</v>
      </c>
      <c r="O1041" t="str">
        <f>'Lotações convertidas'!B1043</f>
        <v>CENTRO DE ESPECIALIDADES ODONTOLOGICAS CENTRO-SUL</v>
      </c>
    </row>
    <row r="1042" spans="1:15" x14ac:dyDescent="0.25">
      <c r="A1042">
        <v>1302017</v>
      </c>
      <c r="B1042" t="s">
        <v>4023</v>
      </c>
      <c r="C1042" t="s">
        <v>4024</v>
      </c>
      <c r="D1042" t="s">
        <v>349</v>
      </c>
      <c r="E1042" t="s">
        <v>350</v>
      </c>
      <c r="F1042" t="s">
        <v>452</v>
      </c>
      <c r="G1042" s="177">
        <v>44362</v>
      </c>
      <c r="H1042" t="s">
        <v>4025</v>
      </c>
      <c r="I1042" t="s">
        <v>18169</v>
      </c>
      <c r="J1042" t="s">
        <v>4026</v>
      </c>
      <c r="K1042" t="s">
        <v>353</v>
      </c>
      <c r="L1042" t="s">
        <v>372</v>
      </c>
      <c r="M1042" s="29" t="str">
        <f>IF(O1042 &lt;&gt; "", VLOOKUP(O1042,'CLASSIFICAÇÃO - ÁREA DE ATUAÇÃO'!$A:$C,2,0),"")</f>
        <v>B</v>
      </c>
      <c r="N1042" s="29" t="str">
        <f>IF(O1042 &lt;&gt; "",VLOOKUP(O1042,'CLASSIFICAÇÃO - ÁREA DE ATUAÇÃO'!$A:$C,3,0), "")</f>
        <v>REDE DE URGÊNCIA</v>
      </c>
      <c r="O1042" t="str">
        <f>'Lotações convertidas'!B1044</f>
        <v>CENTRO DE REFERÊNCIA EM SAÚDE MENTAL - ÁLCOOL E OUTRAS DROGAS VENDA NOVA</v>
      </c>
    </row>
    <row r="1043" spans="1:15" x14ac:dyDescent="0.25">
      <c r="A1043">
        <v>1302033</v>
      </c>
      <c r="B1043" t="s">
        <v>4027</v>
      </c>
      <c r="C1043" t="s">
        <v>4028</v>
      </c>
      <c r="D1043" t="s">
        <v>368</v>
      </c>
      <c r="E1043" t="s">
        <v>369</v>
      </c>
      <c r="F1043" t="s">
        <v>18631</v>
      </c>
      <c r="G1043" s="177">
        <v>44363</v>
      </c>
      <c r="H1043" t="s">
        <v>425</v>
      </c>
      <c r="I1043" t="s">
        <v>18168</v>
      </c>
      <c r="J1043" t="s">
        <v>4029</v>
      </c>
      <c r="K1043" t="s">
        <v>353</v>
      </c>
      <c r="L1043" t="s">
        <v>374</v>
      </c>
      <c r="M1043" s="29" t="str">
        <f>IF(O1043 &lt;&gt; "", VLOOKUP(O1043,'CLASSIFICAÇÃO - ÁREA DE ATUAÇÃO'!$A:$C,2,0),"")</f>
        <v>A</v>
      </c>
      <c r="N1043" s="29" t="str">
        <f>IF(O1043 &lt;&gt; "",VLOOKUP(O1043,'CLASSIFICAÇÃO - ÁREA DE ATUAÇÃO'!$A:$C,3,0), "")</f>
        <v>REDE DE URGÊNCIA</v>
      </c>
      <c r="O1043" t="str">
        <f>'Lotações convertidas'!B1045</f>
        <v>CENTRO DE REFERENCIA EM SAUDE MENTAL NORDESTE</v>
      </c>
    </row>
    <row r="1044" spans="1:15" x14ac:dyDescent="0.25">
      <c r="A1044">
        <v>1302041</v>
      </c>
      <c r="B1044" t="s">
        <v>4030</v>
      </c>
      <c r="C1044" t="s">
        <v>4031</v>
      </c>
      <c r="D1044" t="s">
        <v>368</v>
      </c>
      <c r="E1044" t="s">
        <v>369</v>
      </c>
      <c r="F1044" t="s">
        <v>18611</v>
      </c>
      <c r="G1044" s="177">
        <v>44363</v>
      </c>
      <c r="H1044" t="s">
        <v>425</v>
      </c>
      <c r="I1044" t="s">
        <v>18168</v>
      </c>
      <c r="J1044" t="s">
        <v>4032</v>
      </c>
      <c r="K1044" t="s">
        <v>353</v>
      </c>
      <c r="L1044" t="s">
        <v>397</v>
      </c>
      <c r="M1044" s="29" t="str">
        <f>IF(O1044 &lt;&gt; "", VLOOKUP(O1044,'CLASSIFICAÇÃO - ÁREA DE ATUAÇÃO'!$A:$C,2,0),"")</f>
        <v>C</v>
      </c>
      <c r="N1044" s="29" t="str">
        <f>IF(O1044 &lt;&gt; "",VLOOKUP(O1044,'CLASSIFICAÇÃO - ÁREA DE ATUAÇÃO'!$A:$C,3,0), "")</f>
        <v>REDE DE URGÊNCIA</v>
      </c>
      <c r="O1044" t="str">
        <f>'Lotações convertidas'!B1046</f>
        <v>UNIDADE DE PRONTO ATENDIMENTO OESTE</v>
      </c>
    </row>
    <row r="1045" spans="1:15" x14ac:dyDescent="0.25">
      <c r="A1045">
        <v>1302076</v>
      </c>
      <c r="B1045" t="s">
        <v>4033</v>
      </c>
      <c r="C1045" t="s">
        <v>4034</v>
      </c>
      <c r="D1045" t="s">
        <v>368</v>
      </c>
      <c r="E1045" t="s">
        <v>369</v>
      </c>
      <c r="F1045" t="s">
        <v>18631</v>
      </c>
      <c r="G1045" s="177">
        <v>44364</v>
      </c>
      <c r="H1045" t="s">
        <v>441</v>
      </c>
      <c r="I1045" t="s">
        <v>18168</v>
      </c>
      <c r="J1045" t="s">
        <v>4035</v>
      </c>
      <c r="K1045" t="s">
        <v>353</v>
      </c>
      <c r="L1045" t="s">
        <v>374</v>
      </c>
      <c r="M1045" s="29" t="str">
        <f>IF(O1045 &lt;&gt; "", VLOOKUP(O1045,'CLASSIFICAÇÃO - ÁREA DE ATUAÇÃO'!$A:$C,2,0),"")</f>
        <v>A</v>
      </c>
      <c r="N1045" s="29" t="str">
        <f>IF(O1045 &lt;&gt; "",VLOOKUP(O1045,'CLASSIFICAÇÃO - ÁREA DE ATUAÇÃO'!$A:$C,3,0), "")</f>
        <v>REDE DE URGÊNCIA</v>
      </c>
      <c r="O1045" t="str">
        <f>'Lotações convertidas'!B1047</f>
        <v>CENTRO DE REFERENCIA EM SAUDE MENTAL NORDESTE</v>
      </c>
    </row>
    <row r="1046" spans="1:15" x14ac:dyDescent="0.25">
      <c r="A1046">
        <v>1302092</v>
      </c>
      <c r="B1046" t="s">
        <v>4036</v>
      </c>
      <c r="C1046" t="s">
        <v>4037</v>
      </c>
      <c r="D1046" t="s">
        <v>368</v>
      </c>
      <c r="E1046" t="s">
        <v>369</v>
      </c>
      <c r="F1046" t="s">
        <v>424</v>
      </c>
      <c r="G1046" s="177">
        <v>44362</v>
      </c>
      <c r="H1046" t="s">
        <v>441</v>
      </c>
      <c r="I1046" t="s">
        <v>18168</v>
      </c>
      <c r="J1046" t="s">
        <v>4038</v>
      </c>
      <c r="K1046" t="s">
        <v>353</v>
      </c>
      <c r="L1046" t="s">
        <v>427</v>
      </c>
      <c r="M1046" s="29" t="str">
        <f>IF(O1046 &lt;&gt; "", VLOOKUP(O1046,'CLASSIFICAÇÃO - ÁREA DE ATUAÇÃO'!$A:$C,2,0),"")</f>
        <v>D</v>
      </c>
      <c r="N1046" s="29" t="str">
        <f>IF(O1046 &lt;&gt; "",VLOOKUP(O1046,'CLASSIFICAÇÃO - ÁREA DE ATUAÇÃO'!$A:$C,3,0), "")</f>
        <v>REDE DE URGÊNCIA</v>
      </c>
      <c r="O1046" t="str">
        <f>'Lotações convertidas'!B1048</f>
        <v>SERVIÇO DE ATENDIMENTO MÓVEL DE URGÊNCIA E TRANSPORTE EM SAÚDE</v>
      </c>
    </row>
    <row r="1047" spans="1:15" x14ac:dyDescent="0.25">
      <c r="A1047">
        <v>1302114</v>
      </c>
      <c r="B1047" t="s">
        <v>4039</v>
      </c>
      <c r="C1047" t="s">
        <v>4040</v>
      </c>
      <c r="D1047" t="s">
        <v>368</v>
      </c>
      <c r="E1047" t="s">
        <v>369</v>
      </c>
      <c r="F1047" t="s">
        <v>18611</v>
      </c>
      <c r="G1047" s="177">
        <v>44363</v>
      </c>
      <c r="H1047" t="s">
        <v>441</v>
      </c>
      <c r="I1047" t="s">
        <v>18168</v>
      </c>
      <c r="J1047" t="s">
        <v>4041</v>
      </c>
      <c r="K1047" t="s">
        <v>353</v>
      </c>
      <c r="L1047" t="s">
        <v>397</v>
      </c>
      <c r="M1047" s="29" t="str">
        <f>IF(O1047 &lt;&gt; "", VLOOKUP(O1047,'CLASSIFICAÇÃO - ÁREA DE ATUAÇÃO'!$A:$C,2,0),"")</f>
        <v>C</v>
      </c>
      <c r="N1047" s="29" t="str">
        <f>IF(O1047 &lt;&gt; "",VLOOKUP(O1047,'CLASSIFICAÇÃO - ÁREA DE ATUAÇÃO'!$A:$C,3,0), "")</f>
        <v>REDE DE URGÊNCIA</v>
      </c>
      <c r="O1047" t="str">
        <f>'Lotações convertidas'!B1049</f>
        <v>UNIDADE DE PRONTO ATENDIMENTO OESTE</v>
      </c>
    </row>
    <row r="1048" spans="1:15" x14ac:dyDescent="0.25">
      <c r="A1048">
        <v>1302149</v>
      </c>
      <c r="B1048" t="s">
        <v>4042</v>
      </c>
      <c r="C1048" t="s">
        <v>4043</v>
      </c>
      <c r="D1048" t="s">
        <v>368</v>
      </c>
      <c r="E1048" t="s">
        <v>369</v>
      </c>
      <c r="F1048" t="s">
        <v>567</v>
      </c>
      <c r="G1048" s="177">
        <v>44365</v>
      </c>
      <c r="H1048" t="s">
        <v>425</v>
      </c>
      <c r="I1048" t="s">
        <v>18168</v>
      </c>
      <c r="J1048" t="s">
        <v>4044</v>
      </c>
      <c r="K1048" t="s">
        <v>353</v>
      </c>
      <c r="L1048" t="s">
        <v>406</v>
      </c>
      <c r="M1048" s="29" t="str">
        <f>IF(O1048 &lt;&gt; "", VLOOKUP(O1048,'CLASSIFICAÇÃO - ÁREA DE ATUAÇÃO'!$A:$C,2,0),"")</f>
        <v>C</v>
      </c>
      <c r="N1048" s="29" t="str">
        <f>IF(O1048 &lt;&gt; "",VLOOKUP(O1048,'CLASSIFICAÇÃO - ÁREA DE ATUAÇÃO'!$A:$C,3,0), "")</f>
        <v>REDE DE URGÊNCIA</v>
      </c>
      <c r="O1048" t="str">
        <f>'Lotações convertidas'!B1050</f>
        <v>CENTRO DE REFERENCIA EM SAUDE MENTAL ALCOOL E DROGAS BARREIRO</v>
      </c>
    </row>
    <row r="1049" spans="1:15" x14ac:dyDescent="0.25">
      <c r="A1049">
        <v>1302203</v>
      </c>
      <c r="B1049" t="s">
        <v>4045</v>
      </c>
      <c r="C1049" t="s">
        <v>4046</v>
      </c>
      <c r="D1049" t="s">
        <v>362</v>
      </c>
      <c r="F1049" t="s">
        <v>18620</v>
      </c>
      <c r="G1049" s="177">
        <v>44363</v>
      </c>
      <c r="H1049" t="s">
        <v>466</v>
      </c>
      <c r="I1049" t="s">
        <v>18168</v>
      </c>
      <c r="J1049" t="s">
        <v>4047</v>
      </c>
      <c r="K1049" t="s">
        <v>353</v>
      </c>
      <c r="L1049" t="s">
        <v>372</v>
      </c>
      <c r="M1049" s="29" t="str">
        <f>IF(O1049 &lt;&gt; "", VLOOKUP(O1049,'CLASSIFICAÇÃO - ÁREA DE ATUAÇÃO'!$A:$C,2,0),"")</f>
        <v>D</v>
      </c>
      <c r="N1049" s="29" t="str">
        <f>IF(O1049 &lt;&gt; "",VLOOKUP(O1049,'CLASSIFICAÇÃO - ÁREA DE ATUAÇÃO'!$A:$C,3,0), "")</f>
        <v>REDE DE URGÊNCIA</v>
      </c>
      <c r="O1049" t="str">
        <f>'Lotações convertidas'!B1051</f>
        <v>UNIDADE DE PRONTO ATENDIMENTO VENDA NOVA</v>
      </c>
    </row>
    <row r="1050" spans="1:15" x14ac:dyDescent="0.25">
      <c r="A1050" t="s">
        <v>4048</v>
      </c>
      <c r="B1050" t="s">
        <v>4049</v>
      </c>
      <c r="C1050" t="s">
        <v>4050</v>
      </c>
      <c r="D1050" t="s">
        <v>368</v>
      </c>
      <c r="E1050" t="s">
        <v>369</v>
      </c>
      <c r="F1050" t="s">
        <v>404</v>
      </c>
      <c r="G1050" s="177">
        <v>44364</v>
      </c>
      <c r="H1050" t="s">
        <v>384</v>
      </c>
      <c r="I1050" t="s">
        <v>18168</v>
      </c>
      <c r="J1050" t="s">
        <v>4051</v>
      </c>
      <c r="K1050" t="s">
        <v>353</v>
      </c>
      <c r="L1050" t="s">
        <v>406</v>
      </c>
      <c r="M1050" s="29" t="str">
        <f>IF(O1050 &lt;&gt; "", VLOOKUP(O1050,'CLASSIFICAÇÃO - ÁREA DE ATUAÇÃO'!$A:$C,2,0),"")</f>
        <v>D</v>
      </c>
      <c r="N1050" s="29" t="str">
        <f>IF(O1050 &lt;&gt; "",VLOOKUP(O1050,'CLASSIFICAÇÃO - ÁREA DE ATUAÇÃO'!$A:$C,3,0), "")</f>
        <v>ATENÇÃO PRIMÁRIA</v>
      </c>
      <c r="O1050" t="str">
        <f>'Lotações convertidas'!B1052</f>
        <v>CENTRO DE SAÚDE REGINA</v>
      </c>
    </row>
    <row r="1051" spans="1:15" x14ac:dyDescent="0.25">
      <c r="A1051">
        <v>1302238</v>
      </c>
      <c r="B1051" t="s">
        <v>4052</v>
      </c>
      <c r="C1051" t="s">
        <v>4053</v>
      </c>
      <c r="D1051" t="s">
        <v>368</v>
      </c>
      <c r="E1051" t="s">
        <v>369</v>
      </c>
      <c r="F1051" t="s">
        <v>424</v>
      </c>
      <c r="G1051" s="177">
        <v>44365</v>
      </c>
      <c r="H1051" t="s">
        <v>441</v>
      </c>
      <c r="I1051" t="s">
        <v>18168</v>
      </c>
      <c r="J1051" t="s">
        <v>4054</v>
      </c>
      <c r="K1051" t="s">
        <v>353</v>
      </c>
      <c r="L1051" t="s">
        <v>427</v>
      </c>
      <c r="M1051" s="29" t="str">
        <f>IF(O1051 &lt;&gt; "", VLOOKUP(O1051,'CLASSIFICAÇÃO - ÁREA DE ATUAÇÃO'!$A:$C,2,0),"")</f>
        <v>D</v>
      </c>
      <c r="N1051" s="29" t="str">
        <f>IF(O1051 &lt;&gt; "",VLOOKUP(O1051,'CLASSIFICAÇÃO - ÁREA DE ATUAÇÃO'!$A:$C,3,0), "")</f>
        <v>REDE DE URGÊNCIA</v>
      </c>
      <c r="O1051" t="str">
        <f>'Lotações convertidas'!B1053</f>
        <v>SERVIÇO DE ATENDIMENTO MÓVEL DE URGÊNCIA E TRANSPORTE EM SAÚDE</v>
      </c>
    </row>
    <row r="1052" spans="1:15" x14ac:dyDescent="0.25">
      <c r="A1052">
        <v>1302254</v>
      </c>
      <c r="B1052" t="s">
        <v>4055</v>
      </c>
      <c r="C1052" t="s">
        <v>4056</v>
      </c>
      <c r="D1052" t="s">
        <v>368</v>
      </c>
      <c r="E1052" t="s">
        <v>390</v>
      </c>
      <c r="F1052" t="s">
        <v>856</v>
      </c>
      <c r="G1052" s="177">
        <v>44363</v>
      </c>
      <c r="H1052" t="s">
        <v>364</v>
      </c>
      <c r="I1052" t="s">
        <v>18175</v>
      </c>
      <c r="J1052" t="s">
        <v>4057</v>
      </c>
      <c r="K1052" t="s">
        <v>353</v>
      </c>
      <c r="L1052" t="s">
        <v>374</v>
      </c>
      <c r="M1052" s="29" t="str">
        <f>IF(O1052 &lt;&gt; "", VLOOKUP(O1052,'CLASSIFICAÇÃO - ÁREA DE ATUAÇÃO'!$A:$C,2,0),"")</f>
        <v>B</v>
      </c>
      <c r="N1052" s="29" t="str">
        <f>IF(O1052 &lt;&gt; "",VLOOKUP(O1052,'CLASSIFICAÇÃO - ÁREA DE ATUAÇÃO'!$A:$C,3,0), "")</f>
        <v>ATENÇÃO PRIMÁRIA</v>
      </c>
      <c r="O1052" t="str">
        <f>'Lotações convertidas'!B1054</f>
        <v>CENTRO DE SAÚDE PADRE FERNANDO DE MELO</v>
      </c>
    </row>
    <row r="1053" spans="1:15" x14ac:dyDescent="0.25">
      <c r="A1053">
        <v>1302319</v>
      </c>
      <c r="B1053" t="s">
        <v>4058</v>
      </c>
      <c r="C1053" t="s">
        <v>4059</v>
      </c>
      <c r="D1053" t="s">
        <v>362</v>
      </c>
      <c r="F1053" t="s">
        <v>1015</v>
      </c>
      <c r="G1053" s="177">
        <v>44363</v>
      </c>
      <c r="H1053" t="s">
        <v>364</v>
      </c>
      <c r="I1053" t="s">
        <v>18168</v>
      </c>
      <c r="J1053" t="s">
        <v>4060</v>
      </c>
      <c r="K1053" t="s">
        <v>353</v>
      </c>
      <c r="L1053" t="s">
        <v>406</v>
      </c>
      <c r="M1053" s="29" t="str">
        <f>IF(O1053 &lt;&gt; "", VLOOKUP(O1053,'CLASSIFICAÇÃO - ÁREA DE ATUAÇÃO'!$A:$C,2,0),"")</f>
        <v>C</v>
      </c>
      <c r="N1053" s="29" t="str">
        <f>IF(O1053 &lt;&gt; "",VLOOKUP(O1053,'CLASSIFICAÇÃO - ÁREA DE ATUAÇÃO'!$A:$C,3,0), "")</f>
        <v>ATENÇÃO PRIMÁRIA</v>
      </c>
      <c r="O1053" t="str">
        <f>'Lotações convertidas'!B1055</f>
        <v>CENTRO DE SAÚDE EDUARDO MAURO DE ARAÚJO - MIRAMAR</v>
      </c>
    </row>
    <row r="1054" spans="1:15" x14ac:dyDescent="0.25">
      <c r="A1054">
        <v>1302327</v>
      </c>
      <c r="B1054" t="s">
        <v>4061</v>
      </c>
      <c r="C1054" t="s">
        <v>4062</v>
      </c>
      <c r="D1054" t="s">
        <v>368</v>
      </c>
      <c r="E1054" t="s">
        <v>369</v>
      </c>
      <c r="F1054" t="s">
        <v>18616</v>
      </c>
      <c r="G1054" s="177">
        <v>44364</v>
      </c>
      <c r="H1054" t="s">
        <v>425</v>
      </c>
      <c r="I1054" t="s">
        <v>18168</v>
      </c>
      <c r="J1054" t="s">
        <v>4063</v>
      </c>
      <c r="K1054" t="s">
        <v>353</v>
      </c>
      <c r="L1054" t="s">
        <v>361</v>
      </c>
      <c r="M1054" s="29" t="str">
        <f>IF(O1054 &lt;&gt; "", VLOOKUP(O1054,'CLASSIFICAÇÃO - ÁREA DE ATUAÇÃO'!$A:$C,2,0),"")</f>
        <v>C</v>
      </c>
      <c r="N1054" s="29" t="str">
        <f>IF(O1054 &lt;&gt; "",VLOOKUP(O1054,'CLASSIFICAÇÃO - ÁREA DE ATUAÇÃO'!$A:$C,3,0), "")</f>
        <v>REDE DE URGÊNCIA</v>
      </c>
      <c r="O1054" t="str">
        <f>'Lotações convertidas'!B1056</f>
        <v>UNIDADE DE PRONTO ATENDIMENTO PAMPULHA</v>
      </c>
    </row>
    <row r="1055" spans="1:15" x14ac:dyDescent="0.25">
      <c r="A1055">
        <v>1302343</v>
      </c>
      <c r="B1055" t="s">
        <v>4064</v>
      </c>
      <c r="C1055" t="s">
        <v>4065</v>
      </c>
      <c r="D1055" t="s">
        <v>379</v>
      </c>
      <c r="F1055" t="s">
        <v>1802</v>
      </c>
      <c r="G1055" s="177">
        <v>44364</v>
      </c>
      <c r="H1055" t="s">
        <v>395</v>
      </c>
      <c r="I1055" t="s">
        <v>18171</v>
      </c>
      <c r="J1055" t="s">
        <v>4066</v>
      </c>
      <c r="K1055" t="s">
        <v>353</v>
      </c>
      <c r="L1055" t="s">
        <v>374</v>
      </c>
      <c r="M1055" s="29" t="str">
        <f>IF(O1055 &lt;&gt; "", VLOOKUP(O1055,'CLASSIFICAÇÃO - ÁREA DE ATUAÇÃO'!$A:$C,2,0),"")</f>
        <v>C</v>
      </c>
      <c r="N1055" s="29" t="str">
        <f>IF(O1055 &lt;&gt; "",VLOOKUP(O1055,'CLASSIFICAÇÃO - ÁREA DE ATUAÇÃO'!$A:$C,3,0), "")</f>
        <v>ATENÇÃO PRIMÁRIA</v>
      </c>
      <c r="O1055" t="str">
        <f>'Lotações convertidas'!B1057</f>
        <v>CENTRO DE SAÚDE SÃO MARCOS</v>
      </c>
    </row>
    <row r="1056" spans="1:15" x14ac:dyDescent="0.25">
      <c r="A1056">
        <v>1302378</v>
      </c>
      <c r="B1056" t="s">
        <v>4067</v>
      </c>
      <c r="C1056" t="s">
        <v>4068</v>
      </c>
      <c r="D1056" t="s">
        <v>520</v>
      </c>
      <c r="F1056" t="s">
        <v>856</v>
      </c>
      <c r="G1056" s="177">
        <v>44363</v>
      </c>
      <c r="H1056" t="s">
        <v>364</v>
      </c>
      <c r="I1056" t="s">
        <v>18175</v>
      </c>
      <c r="J1056" t="s">
        <v>4069</v>
      </c>
      <c r="K1056" t="s">
        <v>353</v>
      </c>
      <c r="L1056" t="s">
        <v>374</v>
      </c>
      <c r="M1056" s="29" t="str">
        <f>IF(O1056 &lt;&gt; "", VLOOKUP(O1056,'CLASSIFICAÇÃO - ÁREA DE ATUAÇÃO'!$A:$C,2,0),"")</f>
        <v>B</v>
      </c>
      <c r="N1056" s="29" t="str">
        <f>IF(O1056 &lt;&gt; "",VLOOKUP(O1056,'CLASSIFICAÇÃO - ÁREA DE ATUAÇÃO'!$A:$C,3,0), "")</f>
        <v>ATENÇÃO PRIMÁRIA</v>
      </c>
      <c r="O1056" t="str">
        <f>'Lotações convertidas'!B1058</f>
        <v>CENTRO DE SAÚDE PADRE FERNANDO DE MELO</v>
      </c>
    </row>
    <row r="1057" spans="1:15" x14ac:dyDescent="0.25">
      <c r="A1057">
        <v>1302394</v>
      </c>
      <c r="B1057" t="s">
        <v>4070</v>
      </c>
      <c r="C1057" t="s">
        <v>4071</v>
      </c>
      <c r="D1057" t="s">
        <v>379</v>
      </c>
      <c r="F1057" t="s">
        <v>424</v>
      </c>
      <c r="G1057" s="177">
        <v>44362</v>
      </c>
      <c r="H1057" t="s">
        <v>466</v>
      </c>
      <c r="I1057" t="s">
        <v>18171</v>
      </c>
      <c r="J1057" t="s">
        <v>4072</v>
      </c>
      <c r="K1057" t="s">
        <v>353</v>
      </c>
      <c r="L1057" t="s">
        <v>427</v>
      </c>
      <c r="M1057" s="29" t="str">
        <f>IF(O1057 &lt;&gt; "", VLOOKUP(O1057,'CLASSIFICAÇÃO - ÁREA DE ATUAÇÃO'!$A:$C,2,0),"")</f>
        <v>D</v>
      </c>
      <c r="N1057" s="29" t="str">
        <f>IF(O1057 &lt;&gt; "",VLOOKUP(O1057,'CLASSIFICAÇÃO - ÁREA DE ATUAÇÃO'!$A:$C,3,0), "")</f>
        <v>REDE DE URGÊNCIA</v>
      </c>
      <c r="O1057" t="str">
        <f>'Lotações convertidas'!B1059</f>
        <v>SERVIÇO DE ATENDIMENTO MÓVEL DE URGÊNCIA E TRANSPORTE EM SAÚDE</v>
      </c>
    </row>
    <row r="1058" spans="1:15" x14ac:dyDescent="0.25">
      <c r="A1058">
        <v>1302408</v>
      </c>
      <c r="B1058" t="s">
        <v>4073</v>
      </c>
      <c r="C1058" t="s">
        <v>4074</v>
      </c>
      <c r="D1058" t="s">
        <v>379</v>
      </c>
      <c r="F1058" t="s">
        <v>1581</v>
      </c>
      <c r="G1058" s="177">
        <v>44363</v>
      </c>
      <c r="H1058" t="s">
        <v>364</v>
      </c>
      <c r="I1058" t="s">
        <v>18171</v>
      </c>
      <c r="J1058" t="s">
        <v>4075</v>
      </c>
      <c r="K1058" t="s">
        <v>353</v>
      </c>
      <c r="L1058" t="s">
        <v>382</v>
      </c>
      <c r="M1058" s="29" t="str">
        <f>IF(O1058 &lt;&gt; "", VLOOKUP(O1058,'CLASSIFICAÇÃO - ÁREA DE ATUAÇÃO'!$A:$C,2,0),"")</f>
        <v>B</v>
      </c>
      <c r="N1058" s="29" t="str">
        <f>IF(O1058 &lt;&gt; "",VLOOKUP(O1058,'CLASSIFICAÇÃO - ÁREA DE ATUAÇÃO'!$A:$C,3,0), "")</f>
        <v>ATENÇÃO PRIMÁRIA</v>
      </c>
      <c r="O1058" t="str">
        <f>'Lotações convertidas'!B1060</f>
        <v>CENTRO DE SAÚDE SÃO JOSÉ OPERÁRIO</v>
      </c>
    </row>
    <row r="1059" spans="1:15" x14ac:dyDescent="0.25">
      <c r="A1059">
        <v>1302483</v>
      </c>
      <c r="B1059" t="s">
        <v>4076</v>
      </c>
      <c r="C1059" t="s">
        <v>4077</v>
      </c>
      <c r="D1059" t="s">
        <v>368</v>
      </c>
      <c r="E1059" t="s">
        <v>369</v>
      </c>
      <c r="F1059" t="s">
        <v>512</v>
      </c>
      <c r="G1059" s="177">
        <v>44365</v>
      </c>
      <c r="H1059" t="s">
        <v>417</v>
      </c>
      <c r="I1059" t="s">
        <v>18168</v>
      </c>
      <c r="J1059" t="s">
        <v>4078</v>
      </c>
      <c r="K1059" t="s">
        <v>353</v>
      </c>
      <c r="L1059" t="s">
        <v>397</v>
      </c>
      <c r="M1059" s="29" t="str">
        <f>IF(O1059 &lt;&gt; "", VLOOKUP(O1059,'CLASSIFICAÇÃO - ÁREA DE ATUAÇÃO'!$A:$C,2,0),"")</f>
        <v>B</v>
      </c>
      <c r="N1059" s="29" t="str">
        <f>IF(O1059 &lt;&gt; "",VLOOKUP(O1059,'CLASSIFICAÇÃO - ÁREA DE ATUAÇÃO'!$A:$C,3,0), "")</f>
        <v>ATENÇÃO PRIMÁRIA</v>
      </c>
      <c r="O1059" t="str">
        <f>'Lotações convertidas'!B1061</f>
        <v>CENTRO DE SAÚDE SANTA MARIA</v>
      </c>
    </row>
    <row r="1060" spans="1:15" x14ac:dyDescent="0.25">
      <c r="A1060">
        <v>1302491</v>
      </c>
      <c r="B1060" t="s">
        <v>4079</v>
      </c>
      <c r="C1060" t="s">
        <v>4080</v>
      </c>
      <c r="D1060" t="s">
        <v>368</v>
      </c>
      <c r="E1060" t="s">
        <v>369</v>
      </c>
      <c r="F1060" t="s">
        <v>428</v>
      </c>
      <c r="G1060" s="177">
        <v>44365</v>
      </c>
      <c r="H1060" t="s">
        <v>384</v>
      </c>
      <c r="I1060" t="s">
        <v>18168</v>
      </c>
      <c r="J1060" t="s">
        <v>4081</v>
      </c>
      <c r="K1060" t="s">
        <v>353</v>
      </c>
      <c r="L1060" t="s">
        <v>382</v>
      </c>
      <c r="M1060" s="29" t="str">
        <f>IF(O1060 &lt;&gt; "", VLOOKUP(O1060,'CLASSIFICAÇÃO - ÁREA DE ATUAÇÃO'!$A:$C,2,0),"")</f>
        <v>B</v>
      </c>
      <c r="N1060" s="29" t="str">
        <f>IF(O1060 &lt;&gt; "",VLOOKUP(O1060,'CLASSIFICAÇÃO - ÁREA DE ATUAÇÃO'!$A:$C,3,0), "")</f>
        <v>ATENÇÃO PRIMÁRIA</v>
      </c>
      <c r="O1060" t="str">
        <f>'Lotações convertidas'!B1062</f>
        <v>CENTRO DE SAÚDE VERA CRUZ</v>
      </c>
    </row>
    <row r="1061" spans="1:15" x14ac:dyDescent="0.25">
      <c r="A1061">
        <v>1302513</v>
      </c>
      <c r="B1061" t="s">
        <v>4082</v>
      </c>
      <c r="C1061" t="s">
        <v>4083</v>
      </c>
      <c r="D1061" t="s">
        <v>379</v>
      </c>
      <c r="F1061" t="s">
        <v>18620</v>
      </c>
      <c r="G1061" s="177">
        <v>44367</v>
      </c>
      <c r="H1061" t="s">
        <v>466</v>
      </c>
      <c r="I1061" t="s">
        <v>18171</v>
      </c>
      <c r="J1061" t="s">
        <v>4084</v>
      </c>
      <c r="K1061" t="s">
        <v>353</v>
      </c>
      <c r="L1061" t="s">
        <v>372</v>
      </c>
      <c r="M1061" s="29" t="str">
        <f>IF(O1061 &lt;&gt; "", VLOOKUP(O1061,'CLASSIFICAÇÃO - ÁREA DE ATUAÇÃO'!$A:$C,2,0),"")</f>
        <v>D</v>
      </c>
      <c r="N1061" s="29" t="str">
        <f>IF(O1061 &lt;&gt; "",VLOOKUP(O1061,'CLASSIFICAÇÃO - ÁREA DE ATUAÇÃO'!$A:$C,3,0), "")</f>
        <v>REDE DE URGÊNCIA</v>
      </c>
      <c r="O1061" t="str">
        <f>'Lotações convertidas'!B1063</f>
        <v>UNIDADE DE PRONTO ATENDIMENTO VENDA NOVA</v>
      </c>
    </row>
    <row r="1062" spans="1:15" x14ac:dyDescent="0.25">
      <c r="A1062">
        <v>1302610</v>
      </c>
      <c r="B1062" t="s">
        <v>4085</v>
      </c>
      <c r="C1062" t="s">
        <v>4086</v>
      </c>
      <c r="D1062" t="s">
        <v>349</v>
      </c>
      <c r="E1062" t="s">
        <v>445</v>
      </c>
      <c r="F1062" t="s">
        <v>18631</v>
      </c>
      <c r="G1062" s="177">
        <v>44365</v>
      </c>
      <c r="H1062" t="s">
        <v>1463</v>
      </c>
      <c r="I1062" t="s">
        <v>18172</v>
      </c>
      <c r="J1062" t="s">
        <v>4087</v>
      </c>
      <c r="K1062" t="s">
        <v>353</v>
      </c>
      <c r="L1062" t="s">
        <v>374</v>
      </c>
      <c r="M1062" s="29" t="str">
        <f>IF(O1062 &lt;&gt; "", VLOOKUP(O1062,'CLASSIFICAÇÃO - ÁREA DE ATUAÇÃO'!$A:$C,2,0),"")</f>
        <v>A</v>
      </c>
      <c r="N1062" s="29" t="str">
        <f>IF(O1062 &lt;&gt; "",VLOOKUP(O1062,'CLASSIFICAÇÃO - ÁREA DE ATUAÇÃO'!$A:$C,3,0), "")</f>
        <v>REDE DE URGÊNCIA</v>
      </c>
      <c r="O1062" t="str">
        <f>'Lotações convertidas'!B1064</f>
        <v>CENTRO DE REFERENCIA EM SAUDE MENTAL NORDESTE</v>
      </c>
    </row>
    <row r="1063" spans="1:15" x14ac:dyDescent="0.25">
      <c r="A1063">
        <v>1302629</v>
      </c>
      <c r="B1063" t="s">
        <v>4088</v>
      </c>
      <c r="C1063" t="s">
        <v>4089</v>
      </c>
      <c r="D1063" t="s">
        <v>379</v>
      </c>
      <c r="E1063" t="s">
        <v>597</v>
      </c>
      <c r="F1063" t="s">
        <v>825</v>
      </c>
      <c r="G1063" s="177">
        <v>44365</v>
      </c>
      <c r="H1063" t="s">
        <v>395</v>
      </c>
      <c r="I1063" t="s">
        <v>18171</v>
      </c>
      <c r="J1063" t="s">
        <v>4090</v>
      </c>
      <c r="K1063" t="s">
        <v>353</v>
      </c>
      <c r="L1063" t="s">
        <v>365</v>
      </c>
      <c r="M1063" s="29" t="str">
        <f>IF(O1063 &lt;&gt; "", VLOOKUP(O1063,'CLASSIFICAÇÃO - ÁREA DE ATUAÇÃO'!$A:$C,2,0),"")</f>
        <v>D</v>
      </c>
      <c r="N1063" s="29" t="str">
        <f>IF(O1063 &lt;&gt; "",VLOOKUP(O1063,'CLASSIFICAÇÃO - ÁREA DE ATUAÇÃO'!$A:$C,3,0), "")</f>
        <v>ATENÇÃO PRIMÁRIA</v>
      </c>
      <c r="O1063" t="str">
        <f>'Lotações convertidas'!B1065</f>
        <v>CENTRO DE SAÚDE TUPI</v>
      </c>
    </row>
    <row r="1064" spans="1:15" x14ac:dyDescent="0.25">
      <c r="A1064">
        <v>1302645</v>
      </c>
      <c r="B1064" t="s">
        <v>4091</v>
      </c>
      <c r="C1064" t="s">
        <v>4092</v>
      </c>
      <c r="D1064" t="s">
        <v>362</v>
      </c>
      <c r="F1064" t="s">
        <v>18611</v>
      </c>
      <c r="G1064" s="177">
        <v>44364</v>
      </c>
      <c r="H1064" t="s">
        <v>466</v>
      </c>
      <c r="I1064" t="s">
        <v>18168</v>
      </c>
      <c r="J1064" t="s">
        <v>4093</v>
      </c>
      <c r="K1064" t="s">
        <v>353</v>
      </c>
      <c r="L1064" t="s">
        <v>397</v>
      </c>
      <c r="M1064" s="29" t="str">
        <f>IF(O1064 &lt;&gt; "", VLOOKUP(O1064,'CLASSIFICAÇÃO - ÁREA DE ATUAÇÃO'!$A:$C,2,0),"")</f>
        <v>C</v>
      </c>
      <c r="N1064" s="29" t="str">
        <f>IF(O1064 &lt;&gt; "",VLOOKUP(O1064,'CLASSIFICAÇÃO - ÁREA DE ATUAÇÃO'!$A:$C,3,0), "")</f>
        <v>REDE DE URGÊNCIA</v>
      </c>
      <c r="O1064" t="str">
        <f>'Lotações convertidas'!B1066</f>
        <v>UNIDADE DE PRONTO ATENDIMENTO OESTE</v>
      </c>
    </row>
    <row r="1065" spans="1:15" x14ac:dyDescent="0.25">
      <c r="A1065">
        <v>1302726</v>
      </c>
      <c r="B1065" t="s">
        <v>4094</v>
      </c>
      <c r="C1065" t="s">
        <v>4095</v>
      </c>
      <c r="D1065" t="s">
        <v>368</v>
      </c>
      <c r="E1065" t="s">
        <v>369</v>
      </c>
      <c r="F1065" t="s">
        <v>18613</v>
      </c>
      <c r="G1065" s="177">
        <v>44365</v>
      </c>
      <c r="H1065" t="s">
        <v>441</v>
      </c>
      <c r="I1065" t="s">
        <v>18168</v>
      </c>
      <c r="J1065" t="s">
        <v>4096</v>
      </c>
      <c r="K1065" t="s">
        <v>353</v>
      </c>
      <c r="L1065" t="s">
        <v>382</v>
      </c>
      <c r="M1065" s="29" t="str">
        <f>IF(O1065 &lt;&gt; "", VLOOKUP(O1065,'CLASSIFICAÇÃO - ÁREA DE ATUAÇÃO'!$A:$C,2,0),"")</f>
        <v>C</v>
      </c>
      <c r="N1065" s="29" t="str">
        <f>IF(O1065 &lt;&gt; "",VLOOKUP(O1065,'CLASSIFICAÇÃO - ÁREA DE ATUAÇÃO'!$A:$C,3,0), "")</f>
        <v>REDE DE URGÊNCIA</v>
      </c>
      <c r="O1065" t="str">
        <f>'Lotações convertidas'!B1067</f>
        <v>UNIDADE DE PRONTO ATENDIMENTO LESTE</v>
      </c>
    </row>
    <row r="1066" spans="1:15" x14ac:dyDescent="0.25">
      <c r="A1066">
        <v>1302742</v>
      </c>
      <c r="B1066" t="s">
        <v>4097</v>
      </c>
      <c r="C1066" t="s">
        <v>4098</v>
      </c>
      <c r="D1066" t="s">
        <v>368</v>
      </c>
      <c r="E1066" t="s">
        <v>524</v>
      </c>
      <c r="F1066" t="s">
        <v>494</v>
      </c>
      <c r="G1066" s="177">
        <v>44365</v>
      </c>
      <c r="H1066" t="s">
        <v>384</v>
      </c>
      <c r="I1066" t="s">
        <v>18179</v>
      </c>
      <c r="J1066" t="s">
        <v>4099</v>
      </c>
      <c r="K1066" t="s">
        <v>353</v>
      </c>
      <c r="L1066" t="s">
        <v>397</v>
      </c>
      <c r="M1066" s="29" t="str">
        <f>IF(O1066 &lt;&gt; "", VLOOKUP(O1066,'CLASSIFICAÇÃO - ÁREA DE ATUAÇÃO'!$A:$C,2,0),"")</f>
        <v>B</v>
      </c>
      <c r="N1066" s="29" t="str">
        <f>IF(O1066 &lt;&gt; "",VLOOKUP(O1066,'CLASSIFICAÇÃO - ÁREA DE ATUAÇÃO'!$A:$C,3,0), "")</f>
        <v>REDE COMPLEMENTAR</v>
      </c>
      <c r="O1066" t="str">
        <f>'Lotações convertidas'!B1068</f>
        <v>LABORATORIO REGIONAL OESTE/BARREIRO</v>
      </c>
    </row>
    <row r="1067" spans="1:15" x14ac:dyDescent="0.25">
      <c r="A1067">
        <v>1302750</v>
      </c>
      <c r="B1067" t="s">
        <v>4100</v>
      </c>
      <c r="C1067" t="s">
        <v>4101</v>
      </c>
      <c r="D1067" t="s">
        <v>379</v>
      </c>
      <c r="F1067" t="s">
        <v>18623</v>
      </c>
      <c r="G1067" s="177">
        <v>44365</v>
      </c>
      <c r="H1067" t="s">
        <v>482</v>
      </c>
      <c r="I1067" t="s">
        <v>18171</v>
      </c>
      <c r="J1067" t="s">
        <v>4102</v>
      </c>
      <c r="K1067" t="s">
        <v>353</v>
      </c>
      <c r="L1067" t="s">
        <v>374</v>
      </c>
      <c r="M1067" s="29" t="str">
        <f>IF(O1067 &lt;&gt; "", VLOOKUP(O1067,'CLASSIFICAÇÃO - ÁREA DE ATUAÇÃO'!$A:$C,2,0),"")</f>
        <v>C</v>
      </c>
      <c r="N1067" s="29" t="str">
        <f>IF(O1067 &lt;&gt; "",VLOOKUP(O1067,'CLASSIFICAÇÃO - ÁREA DE ATUAÇÃO'!$A:$C,3,0), "")</f>
        <v>REDE DE URGÊNCIA</v>
      </c>
      <c r="O1067" t="str">
        <f>'Lotações convertidas'!B1069</f>
        <v>UNIDADE DE PRONTO ATENDIMENTO NORDESTE</v>
      </c>
    </row>
    <row r="1068" spans="1:15" x14ac:dyDescent="0.25">
      <c r="A1068">
        <v>1302769</v>
      </c>
      <c r="B1068" t="s">
        <v>4103</v>
      </c>
      <c r="C1068" t="s">
        <v>4104</v>
      </c>
      <c r="D1068" t="s">
        <v>368</v>
      </c>
      <c r="E1068" t="s">
        <v>369</v>
      </c>
      <c r="F1068" t="s">
        <v>18616</v>
      </c>
      <c r="G1068" s="177">
        <v>44366</v>
      </c>
      <c r="H1068" t="s">
        <v>425</v>
      </c>
      <c r="I1068" t="s">
        <v>18168</v>
      </c>
      <c r="J1068" t="s">
        <v>4105</v>
      </c>
      <c r="K1068" t="s">
        <v>353</v>
      </c>
      <c r="L1068" t="s">
        <v>361</v>
      </c>
      <c r="M1068" s="29" t="str">
        <f>IF(O1068 &lt;&gt; "", VLOOKUP(O1068,'CLASSIFICAÇÃO - ÁREA DE ATUAÇÃO'!$A:$C,2,0),"")</f>
        <v>C</v>
      </c>
      <c r="N1068" s="29" t="str">
        <f>IF(O1068 &lt;&gt; "",VLOOKUP(O1068,'CLASSIFICAÇÃO - ÁREA DE ATUAÇÃO'!$A:$C,3,0), "")</f>
        <v>REDE DE URGÊNCIA</v>
      </c>
      <c r="O1068" t="str">
        <f>'Lotações convertidas'!B1070</f>
        <v>UNIDADE DE PRONTO ATENDIMENTO PAMPULHA</v>
      </c>
    </row>
    <row r="1069" spans="1:15" x14ac:dyDescent="0.25">
      <c r="A1069">
        <v>1302777</v>
      </c>
      <c r="B1069" t="s">
        <v>4106</v>
      </c>
      <c r="C1069" t="s">
        <v>4107</v>
      </c>
      <c r="D1069" t="s">
        <v>362</v>
      </c>
      <c r="E1069" t="s">
        <v>362</v>
      </c>
      <c r="F1069" t="s">
        <v>606</v>
      </c>
      <c r="G1069" s="177">
        <v>44368</v>
      </c>
      <c r="H1069" t="s">
        <v>2510</v>
      </c>
      <c r="I1069" t="s">
        <v>18168</v>
      </c>
      <c r="J1069" t="s">
        <v>4108</v>
      </c>
      <c r="K1069" t="s">
        <v>353</v>
      </c>
      <c r="L1069" t="s">
        <v>382</v>
      </c>
      <c r="M1069" s="29" t="str">
        <f>IF(O1069 &lt;&gt; "", VLOOKUP(O1069,'CLASSIFICAÇÃO - ÁREA DE ATUAÇÃO'!$A:$C,2,0),"")</f>
        <v>D</v>
      </c>
      <c r="N1069" s="29" t="str">
        <f>IF(O1069 &lt;&gt; "",VLOOKUP(O1069,'CLASSIFICAÇÃO - ÁREA DE ATUAÇÃO'!$A:$C,3,0), "")</f>
        <v>ATENÇÃO PRIMÁRIA</v>
      </c>
      <c r="O1069" t="str">
        <f>'Lotações convertidas'!B1071</f>
        <v>CENTRO DE SAÚDE ALTO VERA CRUZ</v>
      </c>
    </row>
    <row r="1070" spans="1:15" x14ac:dyDescent="0.25">
      <c r="A1070">
        <v>1302823</v>
      </c>
      <c r="B1070" t="s">
        <v>4109</v>
      </c>
      <c r="C1070" t="s">
        <v>4110</v>
      </c>
      <c r="D1070" t="s">
        <v>368</v>
      </c>
      <c r="E1070" t="s">
        <v>369</v>
      </c>
      <c r="F1070" t="s">
        <v>452</v>
      </c>
      <c r="G1070" s="177">
        <v>44368</v>
      </c>
      <c r="H1070" t="s">
        <v>441</v>
      </c>
      <c r="I1070" t="s">
        <v>18168</v>
      </c>
      <c r="J1070" t="s">
        <v>4111</v>
      </c>
      <c r="K1070" t="s">
        <v>353</v>
      </c>
      <c r="L1070" t="s">
        <v>372</v>
      </c>
      <c r="M1070" s="29" t="str">
        <f>IF(O1070 &lt;&gt; "", VLOOKUP(O1070,'CLASSIFICAÇÃO - ÁREA DE ATUAÇÃO'!$A:$C,2,0),"")</f>
        <v>B</v>
      </c>
      <c r="N1070" s="29" t="str">
        <f>IF(O1070 &lt;&gt; "",VLOOKUP(O1070,'CLASSIFICAÇÃO - ÁREA DE ATUAÇÃO'!$A:$C,3,0), "")</f>
        <v>REDE DE URGÊNCIA</v>
      </c>
      <c r="O1070" t="str">
        <f>'Lotações convertidas'!B1072</f>
        <v>CENTRO DE REFERÊNCIA EM SAÚDE MENTAL - ÁLCOOL E OUTRAS DROGAS VENDA NOVA</v>
      </c>
    </row>
    <row r="1071" spans="1:15" x14ac:dyDescent="0.25">
      <c r="A1071">
        <v>1302831</v>
      </c>
      <c r="B1071" t="s">
        <v>4112</v>
      </c>
      <c r="C1071" t="s">
        <v>4113</v>
      </c>
      <c r="D1071" t="s">
        <v>368</v>
      </c>
      <c r="E1071" t="s">
        <v>369</v>
      </c>
      <c r="F1071" t="s">
        <v>606</v>
      </c>
      <c r="G1071" s="177">
        <v>44368</v>
      </c>
      <c r="H1071" t="s">
        <v>417</v>
      </c>
      <c r="I1071" t="s">
        <v>18168</v>
      </c>
      <c r="J1071" t="s">
        <v>4114</v>
      </c>
      <c r="K1071" t="s">
        <v>353</v>
      </c>
      <c r="L1071" t="s">
        <v>382</v>
      </c>
      <c r="M1071" s="29" t="str">
        <f>IF(O1071 &lt;&gt; "", VLOOKUP(O1071,'CLASSIFICAÇÃO - ÁREA DE ATUAÇÃO'!$A:$C,2,0),"")</f>
        <v>D</v>
      </c>
      <c r="N1071" s="29" t="str">
        <f>IF(O1071 &lt;&gt; "",VLOOKUP(O1071,'CLASSIFICAÇÃO - ÁREA DE ATUAÇÃO'!$A:$C,3,0), "")</f>
        <v>ATENÇÃO PRIMÁRIA</v>
      </c>
      <c r="O1071" t="str">
        <f>'Lotações convertidas'!B1073</f>
        <v>CENTRO DE SAÚDE ALTO VERA CRUZ</v>
      </c>
    </row>
    <row r="1072" spans="1:15" x14ac:dyDescent="0.25">
      <c r="A1072">
        <v>1302858</v>
      </c>
      <c r="B1072" t="s">
        <v>4115</v>
      </c>
      <c r="C1072" t="s">
        <v>4116</v>
      </c>
      <c r="D1072" t="s">
        <v>349</v>
      </c>
      <c r="E1072" t="s">
        <v>473</v>
      </c>
      <c r="F1072" t="s">
        <v>18638</v>
      </c>
      <c r="G1072" s="177">
        <v>44368</v>
      </c>
      <c r="H1072" t="s">
        <v>364</v>
      </c>
      <c r="I1072" t="s">
        <v>18181</v>
      </c>
      <c r="J1072" t="s">
        <v>4117</v>
      </c>
      <c r="K1072" t="s">
        <v>353</v>
      </c>
      <c r="L1072" t="s">
        <v>427</v>
      </c>
      <c r="M1072" s="29" t="str">
        <f>IF(O1072 &lt;&gt; "", VLOOKUP(O1072,'CLASSIFICAÇÃO - ÁREA DE ATUAÇÃO'!$A:$C,2,0),"")</f>
        <v>A</v>
      </c>
      <c r="N1072" s="29" t="str">
        <f>IF(O1072 &lt;&gt; "",VLOOKUP(O1072,'CLASSIFICAÇÃO - ÁREA DE ATUAÇÃO'!$A:$C,3,0), "")</f>
        <v>GESTÃO</v>
      </c>
      <c r="O1072" t="str">
        <f>'Lotações convertidas'!B1074</f>
        <v>GERENCIA DE VIGILANCIA EPIDEMIOLOGICA</v>
      </c>
    </row>
    <row r="1073" spans="1:15" x14ac:dyDescent="0.25">
      <c r="A1073">
        <v>1302904</v>
      </c>
      <c r="B1073" t="s">
        <v>4118</v>
      </c>
      <c r="C1073" t="s">
        <v>4119</v>
      </c>
      <c r="D1073" t="s">
        <v>379</v>
      </c>
      <c r="F1073" t="s">
        <v>18613</v>
      </c>
      <c r="G1073" s="177">
        <v>44369</v>
      </c>
      <c r="H1073" t="s">
        <v>457</v>
      </c>
      <c r="I1073" t="s">
        <v>18171</v>
      </c>
      <c r="J1073" t="s">
        <v>4120</v>
      </c>
      <c r="K1073" t="s">
        <v>353</v>
      </c>
      <c r="L1073" t="s">
        <v>382</v>
      </c>
      <c r="M1073" s="29" t="str">
        <f>IF(O1073 &lt;&gt; "", VLOOKUP(O1073,'CLASSIFICAÇÃO - ÁREA DE ATUAÇÃO'!$A:$C,2,0),"")</f>
        <v>C</v>
      </c>
      <c r="N1073" s="29" t="str">
        <f>IF(O1073 &lt;&gt; "",VLOOKUP(O1073,'CLASSIFICAÇÃO - ÁREA DE ATUAÇÃO'!$A:$C,3,0), "")</f>
        <v>REDE DE URGÊNCIA</v>
      </c>
      <c r="O1073" t="str">
        <f>'Lotações convertidas'!B1075</f>
        <v>UNIDADE DE PRONTO ATENDIMENTO LESTE</v>
      </c>
    </row>
    <row r="1074" spans="1:15" x14ac:dyDescent="0.25">
      <c r="A1074">
        <v>1302920</v>
      </c>
      <c r="B1074" t="s">
        <v>4121</v>
      </c>
      <c r="C1074" t="s">
        <v>4122</v>
      </c>
      <c r="D1074" t="s">
        <v>368</v>
      </c>
      <c r="E1074" t="s">
        <v>369</v>
      </c>
      <c r="F1074" t="s">
        <v>567</v>
      </c>
      <c r="G1074" s="177">
        <v>44369</v>
      </c>
      <c r="H1074" t="s">
        <v>425</v>
      </c>
      <c r="I1074" t="s">
        <v>18168</v>
      </c>
      <c r="J1074" t="s">
        <v>4123</v>
      </c>
      <c r="K1074" t="s">
        <v>353</v>
      </c>
      <c r="L1074" t="s">
        <v>406</v>
      </c>
      <c r="M1074" s="29" t="str">
        <f>IF(O1074 &lt;&gt; "", VLOOKUP(O1074,'CLASSIFICAÇÃO - ÁREA DE ATUAÇÃO'!$A:$C,2,0),"")</f>
        <v>C</v>
      </c>
      <c r="N1074" s="29" t="str">
        <f>IF(O1074 &lt;&gt; "",VLOOKUP(O1074,'CLASSIFICAÇÃO - ÁREA DE ATUAÇÃO'!$A:$C,3,0), "")</f>
        <v>REDE DE URGÊNCIA</v>
      </c>
      <c r="O1074" t="str">
        <f>'Lotações convertidas'!B1076</f>
        <v>CENTRO DE REFERENCIA EM SAUDE MENTAL ALCOOL E DROGAS BARREIRO</v>
      </c>
    </row>
    <row r="1075" spans="1:15" x14ac:dyDescent="0.25">
      <c r="A1075">
        <v>1302955</v>
      </c>
      <c r="B1075" t="s">
        <v>4124</v>
      </c>
      <c r="C1075" t="s">
        <v>4125</v>
      </c>
      <c r="D1075" t="s">
        <v>368</v>
      </c>
      <c r="E1075" t="s">
        <v>369</v>
      </c>
      <c r="F1075" t="s">
        <v>18617</v>
      </c>
      <c r="G1075" s="177">
        <v>44370</v>
      </c>
      <c r="H1075" t="s">
        <v>441</v>
      </c>
      <c r="I1075" t="s">
        <v>18168</v>
      </c>
      <c r="J1075" t="s">
        <v>4126</v>
      </c>
      <c r="K1075" t="s">
        <v>353</v>
      </c>
      <c r="L1075" t="s">
        <v>406</v>
      </c>
      <c r="M1075" s="29" t="str">
        <f>IF(O1075 &lt;&gt; "", VLOOKUP(O1075,'CLASSIFICAÇÃO - ÁREA DE ATUAÇÃO'!$A:$C,2,0),"")</f>
        <v>D</v>
      </c>
      <c r="N1075" s="29" t="str">
        <f>IF(O1075 &lt;&gt; "",VLOOKUP(O1075,'CLASSIFICAÇÃO - ÁREA DE ATUAÇÃO'!$A:$C,3,0), "")</f>
        <v>REDE DE URGÊNCIA</v>
      </c>
      <c r="O1075" t="str">
        <f>'Lotações convertidas'!B1077</f>
        <v>UNIDADE DE PRONTO ATENDIMENTO BARREIRO</v>
      </c>
    </row>
    <row r="1076" spans="1:15" x14ac:dyDescent="0.25">
      <c r="A1076">
        <v>1303005</v>
      </c>
      <c r="B1076" t="s">
        <v>4127</v>
      </c>
      <c r="C1076" t="s">
        <v>4128</v>
      </c>
      <c r="D1076" t="s">
        <v>368</v>
      </c>
      <c r="E1076" t="s">
        <v>369</v>
      </c>
      <c r="F1076" t="s">
        <v>424</v>
      </c>
      <c r="G1076" s="177">
        <v>44370</v>
      </c>
      <c r="H1076" t="s">
        <v>441</v>
      </c>
      <c r="I1076" t="s">
        <v>18168</v>
      </c>
      <c r="J1076" t="s">
        <v>4129</v>
      </c>
      <c r="K1076" t="s">
        <v>353</v>
      </c>
      <c r="L1076" t="s">
        <v>427</v>
      </c>
      <c r="M1076" s="29" t="str">
        <f>IF(O1076 &lt;&gt; "", VLOOKUP(O1076,'CLASSIFICAÇÃO - ÁREA DE ATUAÇÃO'!$A:$C,2,0),"")</f>
        <v>D</v>
      </c>
      <c r="N1076" s="29" t="str">
        <f>IF(O1076 &lt;&gt; "",VLOOKUP(O1076,'CLASSIFICAÇÃO - ÁREA DE ATUAÇÃO'!$A:$C,3,0), "")</f>
        <v>REDE DE URGÊNCIA</v>
      </c>
      <c r="O1076" t="str">
        <f>'Lotações convertidas'!B1078</f>
        <v>SERVIÇO DE ATENDIMENTO MÓVEL DE URGÊNCIA E TRANSPORTE EM SAÚDE</v>
      </c>
    </row>
    <row r="1077" spans="1:15" x14ac:dyDescent="0.25">
      <c r="A1077">
        <v>1303013</v>
      </c>
      <c r="B1077" t="s">
        <v>4130</v>
      </c>
      <c r="C1077" t="s">
        <v>4131</v>
      </c>
      <c r="D1077" t="s">
        <v>368</v>
      </c>
      <c r="E1077" t="s">
        <v>369</v>
      </c>
      <c r="F1077" t="s">
        <v>567</v>
      </c>
      <c r="G1077" s="177">
        <v>44366</v>
      </c>
      <c r="H1077" t="s">
        <v>441</v>
      </c>
      <c r="I1077" t="s">
        <v>18168</v>
      </c>
      <c r="J1077" t="s">
        <v>4132</v>
      </c>
      <c r="K1077" t="s">
        <v>353</v>
      </c>
      <c r="L1077" t="s">
        <v>406</v>
      </c>
      <c r="M1077" s="29" t="str">
        <f>IF(O1077 &lt;&gt; "", VLOOKUP(O1077,'CLASSIFICAÇÃO - ÁREA DE ATUAÇÃO'!$A:$C,2,0),"")</f>
        <v>C</v>
      </c>
      <c r="N1077" s="29" t="str">
        <f>IF(O1077 &lt;&gt; "",VLOOKUP(O1077,'CLASSIFICAÇÃO - ÁREA DE ATUAÇÃO'!$A:$C,3,0), "")</f>
        <v>REDE DE URGÊNCIA</v>
      </c>
      <c r="O1077" t="str">
        <f>'Lotações convertidas'!B1079</f>
        <v>CENTRO DE REFERENCIA EM SAUDE MENTAL ALCOOL E DROGAS BARREIRO</v>
      </c>
    </row>
    <row r="1078" spans="1:15" x14ac:dyDescent="0.25">
      <c r="A1078">
        <v>1303072</v>
      </c>
      <c r="B1078" t="s">
        <v>4133</v>
      </c>
      <c r="C1078" t="s">
        <v>4134</v>
      </c>
      <c r="D1078" t="s">
        <v>368</v>
      </c>
      <c r="E1078" t="s">
        <v>369</v>
      </c>
      <c r="F1078" t="s">
        <v>4135</v>
      </c>
      <c r="G1078" s="177">
        <v>44369</v>
      </c>
      <c r="H1078" t="s">
        <v>417</v>
      </c>
      <c r="I1078" t="s">
        <v>18168</v>
      </c>
      <c r="J1078" t="s">
        <v>4136</v>
      </c>
      <c r="K1078" t="s">
        <v>353</v>
      </c>
      <c r="L1078" t="s">
        <v>361</v>
      </c>
      <c r="M1078" s="29" t="str">
        <f>IF(O1078 &lt;&gt; "", VLOOKUP(O1078,'CLASSIFICAÇÃO - ÁREA DE ATUAÇÃO'!$A:$C,2,0),"")</f>
        <v>D</v>
      </c>
      <c r="N1078" s="29" t="str">
        <f>IF(O1078 &lt;&gt; "",VLOOKUP(O1078,'CLASSIFICAÇÃO - ÁREA DE ATUAÇÃO'!$A:$C,3,0), "")</f>
        <v>ATENÇÃO PRIMÁRIA</v>
      </c>
      <c r="O1078" t="str">
        <f>'Lotações convertidas'!B1080</f>
        <v>CENTRO DE SAÚDE CONFISCO</v>
      </c>
    </row>
    <row r="1079" spans="1:15" x14ac:dyDescent="0.25">
      <c r="A1079">
        <v>1303129</v>
      </c>
      <c r="B1079" t="s">
        <v>4137</v>
      </c>
      <c r="C1079" t="s">
        <v>4138</v>
      </c>
      <c r="D1079" t="s">
        <v>379</v>
      </c>
      <c r="F1079" t="s">
        <v>4139</v>
      </c>
      <c r="G1079" s="177">
        <v>44369</v>
      </c>
      <c r="H1079" t="s">
        <v>364</v>
      </c>
      <c r="I1079" t="s">
        <v>18171</v>
      </c>
      <c r="J1079" t="s">
        <v>4140</v>
      </c>
      <c r="K1079" t="s">
        <v>353</v>
      </c>
      <c r="L1079" t="s">
        <v>354</v>
      </c>
      <c r="M1079" s="29" t="str">
        <f>IF(O1079 &lt;&gt; "", VLOOKUP(O1079,'CLASSIFICAÇÃO - ÁREA DE ATUAÇÃO'!$A:$C,2,0),"")</f>
        <v>C</v>
      </c>
      <c r="N1079" s="29" t="str">
        <f>IF(O1079 &lt;&gt; "",VLOOKUP(O1079,'CLASSIFICAÇÃO - ÁREA DE ATUAÇÃO'!$A:$C,3,0), "")</f>
        <v>ATENÇÃO PRIMÁRIA</v>
      </c>
      <c r="O1079" t="str">
        <f>'Lotações convertidas'!B1081</f>
        <v>CENTRO DE SAÚDE PINDORAMA - ELZA MARTINS</v>
      </c>
    </row>
    <row r="1080" spans="1:15" x14ac:dyDescent="0.25">
      <c r="A1080">
        <v>1303145</v>
      </c>
      <c r="B1080" t="s">
        <v>4141</v>
      </c>
      <c r="C1080" t="s">
        <v>4142</v>
      </c>
      <c r="D1080" t="s">
        <v>379</v>
      </c>
      <c r="E1080" t="s">
        <v>4143</v>
      </c>
      <c r="F1080" t="s">
        <v>3278</v>
      </c>
      <c r="G1080" s="177">
        <v>44369</v>
      </c>
      <c r="H1080" t="s">
        <v>395</v>
      </c>
      <c r="I1080" t="s">
        <v>18171</v>
      </c>
      <c r="J1080" t="s">
        <v>4144</v>
      </c>
      <c r="K1080" t="s">
        <v>353</v>
      </c>
      <c r="L1080" t="s">
        <v>374</v>
      </c>
      <c r="M1080" s="29" t="str">
        <f>IF(O1080 &lt;&gt; "", VLOOKUP(O1080,'CLASSIFICAÇÃO - ÁREA DE ATUAÇÃO'!$A:$C,2,0),"")</f>
        <v>B</v>
      </c>
      <c r="N1080" s="29" t="str">
        <f>IF(O1080 &lt;&gt; "",VLOOKUP(O1080,'CLASSIFICAÇÃO - ÁREA DE ATUAÇÃO'!$A:$C,3,0), "")</f>
        <v>ATENÇÃO PRIMÁRIA</v>
      </c>
      <c r="O1080" t="str">
        <f>'Lotações convertidas'!B1082</f>
        <v>CENTRO DE SAÚDE DOM JOAQUIM</v>
      </c>
    </row>
    <row r="1081" spans="1:15" x14ac:dyDescent="0.25">
      <c r="A1081">
        <v>1303153</v>
      </c>
      <c r="B1081" t="s">
        <v>4145</v>
      </c>
      <c r="C1081" t="s">
        <v>4146</v>
      </c>
      <c r="D1081" t="s">
        <v>379</v>
      </c>
      <c r="F1081" t="s">
        <v>18611</v>
      </c>
      <c r="G1081" s="177">
        <v>44369</v>
      </c>
      <c r="H1081" t="s">
        <v>466</v>
      </c>
      <c r="I1081" t="s">
        <v>18171</v>
      </c>
      <c r="J1081" t="s">
        <v>4147</v>
      </c>
      <c r="K1081" t="s">
        <v>353</v>
      </c>
      <c r="L1081" t="s">
        <v>397</v>
      </c>
      <c r="M1081" s="29" t="str">
        <f>IF(O1081 &lt;&gt; "", VLOOKUP(O1081,'CLASSIFICAÇÃO - ÁREA DE ATUAÇÃO'!$A:$C,2,0),"")</f>
        <v>C</v>
      </c>
      <c r="N1081" s="29" t="str">
        <f>IF(O1081 &lt;&gt; "",VLOOKUP(O1081,'CLASSIFICAÇÃO - ÁREA DE ATUAÇÃO'!$A:$C,3,0), "")</f>
        <v>REDE DE URGÊNCIA</v>
      </c>
      <c r="O1081" t="str">
        <f>'Lotações convertidas'!B1083</f>
        <v>UNIDADE DE PRONTO ATENDIMENTO OESTE</v>
      </c>
    </row>
    <row r="1082" spans="1:15" x14ac:dyDescent="0.25">
      <c r="A1082">
        <v>1303161</v>
      </c>
      <c r="B1082" t="s">
        <v>4148</v>
      </c>
      <c r="C1082" t="s">
        <v>4149</v>
      </c>
      <c r="D1082" t="s">
        <v>379</v>
      </c>
      <c r="F1082" t="s">
        <v>18613</v>
      </c>
      <c r="G1082" s="177">
        <v>44370</v>
      </c>
      <c r="H1082" t="s">
        <v>457</v>
      </c>
      <c r="I1082" t="s">
        <v>18171</v>
      </c>
      <c r="J1082" t="s">
        <v>4150</v>
      </c>
      <c r="K1082" t="s">
        <v>353</v>
      </c>
      <c r="L1082" t="s">
        <v>382</v>
      </c>
      <c r="M1082" s="29" t="str">
        <f>IF(O1082 &lt;&gt; "", VLOOKUP(O1082,'CLASSIFICAÇÃO - ÁREA DE ATUAÇÃO'!$A:$C,2,0),"")</f>
        <v>C</v>
      </c>
      <c r="N1082" s="29" t="str">
        <f>IF(O1082 &lt;&gt; "",VLOOKUP(O1082,'CLASSIFICAÇÃO - ÁREA DE ATUAÇÃO'!$A:$C,3,0), "")</f>
        <v>REDE DE URGÊNCIA</v>
      </c>
      <c r="O1082" t="str">
        <f>'Lotações convertidas'!B1084</f>
        <v>UNIDADE DE PRONTO ATENDIMENTO LESTE</v>
      </c>
    </row>
    <row r="1083" spans="1:15" x14ac:dyDescent="0.25">
      <c r="A1083" t="s">
        <v>4151</v>
      </c>
      <c r="B1083" t="s">
        <v>4152</v>
      </c>
      <c r="C1083" t="s">
        <v>4153</v>
      </c>
      <c r="D1083" t="s">
        <v>368</v>
      </c>
      <c r="E1083" t="s">
        <v>369</v>
      </c>
      <c r="F1083" t="s">
        <v>18631</v>
      </c>
      <c r="G1083" s="177">
        <v>44370</v>
      </c>
      <c r="H1083" t="s">
        <v>441</v>
      </c>
      <c r="I1083" t="s">
        <v>18168</v>
      </c>
      <c r="J1083" t="s">
        <v>4154</v>
      </c>
      <c r="K1083" t="s">
        <v>353</v>
      </c>
      <c r="L1083" t="s">
        <v>374</v>
      </c>
      <c r="M1083" s="29" t="str">
        <f>IF(O1083 &lt;&gt; "", VLOOKUP(O1083,'CLASSIFICAÇÃO - ÁREA DE ATUAÇÃO'!$A:$C,2,0),"")</f>
        <v>A</v>
      </c>
      <c r="N1083" s="29" t="str">
        <f>IF(O1083 &lt;&gt; "",VLOOKUP(O1083,'CLASSIFICAÇÃO - ÁREA DE ATUAÇÃO'!$A:$C,3,0), "")</f>
        <v>REDE DE URGÊNCIA</v>
      </c>
      <c r="O1083" t="str">
        <f>'Lotações convertidas'!B1085</f>
        <v>CENTRO DE REFERENCIA EM SAUDE MENTAL NORDESTE</v>
      </c>
    </row>
    <row r="1084" spans="1:15" x14ac:dyDescent="0.25">
      <c r="A1084">
        <v>1303285</v>
      </c>
      <c r="B1084" t="s">
        <v>4155</v>
      </c>
      <c r="C1084" t="s">
        <v>4156</v>
      </c>
      <c r="D1084" t="s">
        <v>379</v>
      </c>
      <c r="F1084" t="s">
        <v>18611</v>
      </c>
      <c r="G1084" s="177">
        <v>44370</v>
      </c>
      <c r="H1084" t="s">
        <v>466</v>
      </c>
      <c r="I1084" t="s">
        <v>18171</v>
      </c>
      <c r="J1084" t="s">
        <v>4157</v>
      </c>
      <c r="K1084" t="s">
        <v>353</v>
      </c>
      <c r="L1084" t="s">
        <v>397</v>
      </c>
      <c r="M1084" s="29" t="str">
        <f>IF(O1084 &lt;&gt; "", VLOOKUP(O1084,'CLASSIFICAÇÃO - ÁREA DE ATUAÇÃO'!$A:$C,2,0),"")</f>
        <v>C</v>
      </c>
      <c r="N1084" s="29" t="str">
        <f>IF(O1084 &lt;&gt; "",VLOOKUP(O1084,'CLASSIFICAÇÃO - ÁREA DE ATUAÇÃO'!$A:$C,3,0), "")</f>
        <v>REDE DE URGÊNCIA</v>
      </c>
      <c r="O1084" t="str">
        <f>'Lotações convertidas'!B1086</f>
        <v>UNIDADE DE PRONTO ATENDIMENTO OESTE</v>
      </c>
    </row>
    <row r="1085" spans="1:15" x14ac:dyDescent="0.25">
      <c r="A1085">
        <v>1303315</v>
      </c>
      <c r="B1085" t="s">
        <v>4158</v>
      </c>
      <c r="C1085" t="s">
        <v>4159</v>
      </c>
      <c r="D1085" t="s">
        <v>379</v>
      </c>
      <c r="F1085" t="s">
        <v>18623</v>
      </c>
      <c r="G1085" s="177">
        <v>44373</v>
      </c>
      <c r="H1085" t="s">
        <v>482</v>
      </c>
      <c r="I1085" t="s">
        <v>18171</v>
      </c>
      <c r="J1085" t="s">
        <v>4160</v>
      </c>
      <c r="K1085" t="s">
        <v>353</v>
      </c>
      <c r="L1085" t="s">
        <v>374</v>
      </c>
      <c r="M1085" s="29" t="str">
        <f>IF(O1085 &lt;&gt; "", VLOOKUP(O1085,'CLASSIFICAÇÃO - ÁREA DE ATUAÇÃO'!$A:$C,2,0),"")</f>
        <v>C</v>
      </c>
      <c r="N1085" s="29" t="str">
        <f>IF(O1085 &lt;&gt; "",VLOOKUP(O1085,'CLASSIFICAÇÃO - ÁREA DE ATUAÇÃO'!$A:$C,3,0), "")</f>
        <v>REDE DE URGÊNCIA</v>
      </c>
      <c r="O1085" t="str">
        <f>'Lotações convertidas'!B1087</f>
        <v>UNIDADE DE PRONTO ATENDIMENTO NORDESTE</v>
      </c>
    </row>
    <row r="1086" spans="1:15" x14ac:dyDescent="0.25">
      <c r="A1086">
        <v>1303331</v>
      </c>
      <c r="B1086" t="s">
        <v>2236</v>
      </c>
      <c r="C1086" t="s">
        <v>2237</v>
      </c>
      <c r="D1086" t="s">
        <v>368</v>
      </c>
      <c r="E1086" t="s">
        <v>369</v>
      </c>
      <c r="F1086" t="s">
        <v>18611</v>
      </c>
      <c r="G1086" s="177">
        <v>44370</v>
      </c>
      <c r="H1086" t="s">
        <v>441</v>
      </c>
      <c r="I1086" t="s">
        <v>18168</v>
      </c>
      <c r="J1086" t="s">
        <v>2238</v>
      </c>
      <c r="K1086" t="s">
        <v>353</v>
      </c>
      <c r="L1086" t="s">
        <v>397</v>
      </c>
      <c r="M1086" s="29" t="str">
        <f>IF(O1086 &lt;&gt; "", VLOOKUP(O1086,'CLASSIFICAÇÃO - ÁREA DE ATUAÇÃO'!$A:$C,2,0),"")</f>
        <v>C</v>
      </c>
      <c r="N1086" s="29" t="str">
        <f>IF(O1086 &lt;&gt; "",VLOOKUP(O1086,'CLASSIFICAÇÃO - ÁREA DE ATUAÇÃO'!$A:$C,3,0), "")</f>
        <v>REDE DE URGÊNCIA</v>
      </c>
      <c r="O1086" t="str">
        <f>'Lotações convertidas'!B1088</f>
        <v>UNIDADE DE PRONTO ATENDIMENTO OESTE</v>
      </c>
    </row>
    <row r="1087" spans="1:15" x14ac:dyDescent="0.25">
      <c r="A1087">
        <v>1303390</v>
      </c>
      <c r="B1087" t="s">
        <v>4161</v>
      </c>
      <c r="C1087" t="s">
        <v>4162</v>
      </c>
      <c r="D1087" t="s">
        <v>368</v>
      </c>
      <c r="E1087" t="s">
        <v>369</v>
      </c>
      <c r="F1087" t="s">
        <v>424</v>
      </c>
      <c r="G1087" s="177">
        <v>44371</v>
      </c>
      <c r="H1087" t="s">
        <v>441</v>
      </c>
      <c r="I1087" t="s">
        <v>18168</v>
      </c>
      <c r="J1087" t="s">
        <v>4163</v>
      </c>
      <c r="K1087" t="s">
        <v>353</v>
      </c>
      <c r="L1087" t="s">
        <v>427</v>
      </c>
      <c r="M1087" s="29" t="str">
        <f>IF(O1087 &lt;&gt; "", VLOOKUP(O1087,'CLASSIFICAÇÃO - ÁREA DE ATUAÇÃO'!$A:$C,2,0),"")</f>
        <v>D</v>
      </c>
      <c r="N1087" s="29" t="str">
        <f>IF(O1087 &lt;&gt; "",VLOOKUP(O1087,'CLASSIFICAÇÃO - ÁREA DE ATUAÇÃO'!$A:$C,3,0), "")</f>
        <v>REDE DE URGÊNCIA</v>
      </c>
      <c r="O1087" t="str">
        <f>'Lotações convertidas'!B1089</f>
        <v>SERVIÇO DE ATENDIMENTO MÓVEL DE URGÊNCIA E TRANSPORTE EM SAÚDE</v>
      </c>
    </row>
    <row r="1088" spans="1:15" x14ac:dyDescent="0.25">
      <c r="A1088">
        <v>1303404</v>
      </c>
      <c r="B1088" t="s">
        <v>1282</v>
      </c>
      <c r="C1088" t="s">
        <v>1283</v>
      </c>
      <c r="D1088" t="s">
        <v>368</v>
      </c>
      <c r="E1088" t="s">
        <v>369</v>
      </c>
      <c r="F1088" t="s">
        <v>452</v>
      </c>
      <c r="G1088" s="177">
        <v>44372</v>
      </c>
      <c r="H1088" t="s">
        <v>441</v>
      </c>
      <c r="I1088" t="s">
        <v>18168</v>
      </c>
      <c r="J1088" t="s">
        <v>1284</v>
      </c>
      <c r="K1088" t="s">
        <v>353</v>
      </c>
      <c r="L1088" t="s">
        <v>372</v>
      </c>
      <c r="M1088" s="29" t="str">
        <f>IF(O1088 &lt;&gt; "", VLOOKUP(O1088,'CLASSIFICAÇÃO - ÁREA DE ATUAÇÃO'!$A:$C,2,0),"")</f>
        <v>B</v>
      </c>
      <c r="N1088" s="29" t="str">
        <f>IF(O1088 &lt;&gt; "",VLOOKUP(O1088,'CLASSIFICAÇÃO - ÁREA DE ATUAÇÃO'!$A:$C,3,0), "")</f>
        <v>REDE DE URGÊNCIA</v>
      </c>
      <c r="O1088" t="str">
        <f>'Lotações convertidas'!B1090</f>
        <v>CENTRO DE REFERÊNCIA EM SAÚDE MENTAL - ÁLCOOL E OUTRAS DROGAS VENDA NOVA</v>
      </c>
    </row>
    <row r="1089" spans="1:15" x14ac:dyDescent="0.25">
      <c r="A1089">
        <v>1303420</v>
      </c>
      <c r="B1089" t="s">
        <v>4164</v>
      </c>
      <c r="C1089" t="s">
        <v>4165</v>
      </c>
      <c r="D1089" t="s">
        <v>379</v>
      </c>
      <c r="F1089" t="s">
        <v>424</v>
      </c>
      <c r="G1089" s="177">
        <v>44372</v>
      </c>
      <c r="H1089" t="s">
        <v>4166</v>
      </c>
      <c r="I1089" t="s">
        <v>18171</v>
      </c>
      <c r="J1089" t="s">
        <v>4167</v>
      </c>
      <c r="K1089" t="s">
        <v>353</v>
      </c>
      <c r="L1089" t="s">
        <v>427</v>
      </c>
      <c r="M1089" s="29" t="str">
        <f>IF(O1089 &lt;&gt; "", VLOOKUP(O1089,'CLASSIFICAÇÃO - ÁREA DE ATUAÇÃO'!$A:$C,2,0),"")</f>
        <v>D</v>
      </c>
      <c r="N1089" s="29" t="str">
        <f>IF(O1089 &lt;&gt; "",VLOOKUP(O1089,'CLASSIFICAÇÃO - ÁREA DE ATUAÇÃO'!$A:$C,3,0), "")</f>
        <v>REDE DE URGÊNCIA</v>
      </c>
      <c r="O1089" t="str">
        <f>'Lotações convertidas'!B1091</f>
        <v>SERVIÇO DE ATENDIMENTO MÓVEL DE URGÊNCIA E TRANSPORTE EM SAÚDE</v>
      </c>
    </row>
    <row r="1090" spans="1:15" x14ac:dyDescent="0.25">
      <c r="A1090">
        <v>1303455</v>
      </c>
      <c r="B1090" t="s">
        <v>4168</v>
      </c>
      <c r="C1090" t="s">
        <v>4169</v>
      </c>
      <c r="D1090" t="s">
        <v>368</v>
      </c>
      <c r="E1090" t="s">
        <v>369</v>
      </c>
      <c r="F1090" t="s">
        <v>609</v>
      </c>
      <c r="G1090" s="177">
        <v>44371</v>
      </c>
      <c r="H1090" t="s">
        <v>417</v>
      </c>
      <c r="I1090" t="s">
        <v>18168</v>
      </c>
      <c r="J1090" t="s">
        <v>4170</v>
      </c>
      <c r="K1090" t="s">
        <v>353</v>
      </c>
      <c r="L1090" t="s">
        <v>374</v>
      </c>
      <c r="M1090" s="29" t="str">
        <f>IF(O1090 &lt;&gt; "", VLOOKUP(O1090,'CLASSIFICAÇÃO - ÁREA DE ATUAÇÃO'!$A:$C,2,0),"")</f>
        <v>B</v>
      </c>
      <c r="N1090" s="29" t="str">
        <f>IF(O1090 &lt;&gt; "",VLOOKUP(O1090,'CLASSIFICAÇÃO - ÁREA DE ATUAÇÃO'!$A:$C,3,0), "")</f>
        <v>ATENÇÃO PRIMÁRIA</v>
      </c>
      <c r="O1090" t="str">
        <f>'Lotações convertidas'!B1092</f>
        <v>CENTRO DE SAÚDE GENTIL GOMES</v>
      </c>
    </row>
    <row r="1091" spans="1:15" x14ac:dyDescent="0.25">
      <c r="A1091">
        <v>1303552</v>
      </c>
      <c r="B1091" t="s">
        <v>4171</v>
      </c>
      <c r="C1091" t="s">
        <v>4172</v>
      </c>
      <c r="D1091" t="s">
        <v>362</v>
      </c>
      <c r="E1091" t="s">
        <v>362</v>
      </c>
      <c r="F1091" t="s">
        <v>18662</v>
      </c>
      <c r="G1091" s="177">
        <v>44375</v>
      </c>
      <c r="H1091" t="s">
        <v>364</v>
      </c>
      <c r="I1091" t="s">
        <v>18168</v>
      </c>
      <c r="J1091" t="s">
        <v>4174</v>
      </c>
      <c r="K1091" t="s">
        <v>353</v>
      </c>
      <c r="L1091" t="s">
        <v>382</v>
      </c>
      <c r="M1091" s="29" t="str">
        <f>IF(O1091 &lt;&gt; "", VLOOKUP(O1091,'CLASSIFICAÇÃO - ÁREA DE ATUAÇÃO'!$A:$C,2,0),"")</f>
        <v>A</v>
      </c>
      <c r="N1091" s="29" t="str">
        <f>IF(O1091 &lt;&gt; "",VLOOKUP(O1091,'CLASSIFICAÇÃO - ÁREA DE ATUAÇÃO'!$A:$C,3,0), "")</f>
        <v>GESTÃO</v>
      </c>
      <c r="O1091" t="str">
        <f>'Lotações convertidas'!B1093</f>
        <v>GERENCIA DE ASSISTENCIA, EPIDEMIOLOGIA E REGULACAO LESTE</v>
      </c>
    </row>
    <row r="1092" spans="1:15" x14ac:dyDescent="0.25">
      <c r="A1092">
        <v>1303560</v>
      </c>
      <c r="B1092" t="s">
        <v>4175</v>
      </c>
      <c r="C1092" t="s">
        <v>4176</v>
      </c>
      <c r="D1092" t="s">
        <v>349</v>
      </c>
      <c r="E1092" t="s">
        <v>350</v>
      </c>
      <c r="F1092" t="s">
        <v>18649</v>
      </c>
      <c r="G1092" s="177">
        <v>44375</v>
      </c>
      <c r="H1092" t="s">
        <v>4177</v>
      </c>
      <c r="I1092" t="s">
        <v>18169</v>
      </c>
      <c r="J1092" t="s">
        <v>4178</v>
      </c>
      <c r="K1092" t="s">
        <v>4179</v>
      </c>
      <c r="L1092" t="s">
        <v>382</v>
      </c>
      <c r="M1092" s="29" t="str">
        <f>IF(O1092 &lt;&gt; "", VLOOKUP(O1092,'CLASSIFICAÇÃO - ÁREA DE ATUAÇÃO'!$A:$C,2,0),"")</f>
        <v>A</v>
      </c>
      <c r="N1092" s="29" t="str">
        <f>IF(O1092 &lt;&gt; "",VLOOKUP(O1092,'CLASSIFICAÇÃO - ÁREA DE ATUAÇÃO'!$A:$C,3,0), "")</f>
        <v>REDE DE URGÊNCIA</v>
      </c>
      <c r="O1092" t="str">
        <f>'Lotações convertidas'!B1094</f>
        <v>CENTRO DE REFERENCIA EM SAUDE MENTAL LESTE</v>
      </c>
    </row>
    <row r="1093" spans="1:15" x14ac:dyDescent="0.25">
      <c r="A1093">
        <v>1303579</v>
      </c>
      <c r="B1093" t="s">
        <v>4180</v>
      </c>
      <c r="C1093" t="s">
        <v>4181</v>
      </c>
      <c r="D1093" t="s">
        <v>379</v>
      </c>
      <c r="F1093" t="s">
        <v>18617</v>
      </c>
      <c r="G1093" s="177">
        <v>44377</v>
      </c>
      <c r="H1093" t="s">
        <v>457</v>
      </c>
      <c r="I1093" t="s">
        <v>18171</v>
      </c>
      <c r="J1093" t="s">
        <v>4182</v>
      </c>
      <c r="K1093" t="s">
        <v>353</v>
      </c>
      <c r="L1093" t="s">
        <v>406</v>
      </c>
      <c r="M1093" s="29" t="str">
        <f>IF(O1093 &lt;&gt; "", VLOOKUP(O1093,'CLASSIFICAÇÃO - ÁREA DE ATUAÇÃO'!$A:$C,2,0),"")</f>
        <v>D</v>
      </c>
      <c r="N1093" s="29" t="str">
        <f>IF(O1093 &lt;&gt; "",VLOOKUP(O1093,'CLASSIFICAÇÃO - ÁREA DE ATUAÇÃO'!$A:$C,3,0), "")</f>
        <v>REDE DE URGÊNCIA</v>
      </c>
      <c r="O1093" t="str">
        <f>'Lotações convertidas'!B1095</f>
        <v>UNIDADE DE PRONTO ATENDIMENTO BARREIRO</v>
      </c>
    </row>
    <row r="1094" spans="1:15" x14ac:dyDescent="0.25">
      <c r="A1094">
        <v>1303668</v>
      </c>
      <c r="B1094" t="s">
        <v>4183</v>
      </c>
      <c r="C1094" t="s">
        <v>4184</v>
      </c>
      <c r="D1094" t="s">
        <v>368</v>
      </c>
      <c r="E1094" t="s">
        <v>524</v>
      </c>
      <c r="F1094" t="s">
        <v>730</v>
      </c>
      <c r="G1094" s="177">
        <v>44376</v>
      </c>
      <c r="H1094" t="s">
        <v>384</v>
      </c>
      <c r="I1094" t="s">
        <v>18179</v>
      </c>
      <c r="J1094" t="s">
        <v>4185</v>
      </c>
      <c r="K1094" t="s">
        <v>353</v>
      </c>
      <c r="L1094" t="s">
        <v>365</v>
      </c>
      <c r="M1094" s="29" t="str">
        <f>IF(O1094 &lt;&gt; "", VLOOKUP(O1094,'CLASSIFICAÇÃO - ÁREA DE ATUAÇÃO'!$A:$C,2,0),"")</f>
        <v>B</v>
      </c>
      <c r="N1094" s="29" t="str">
        <f>IF(O1094 &lt;&gt; "",VLOOKUP(O1094,'CLASSIFICAÇÃO - ÁREA DE ATUAÇÃO'!$A:$C,3,0), "")</f>
        <v>REDE COMPLEMENTAR</v>
      </c>
      <c r="O1094" t="str">
        <f>'Lotações convertidas'!B1096</f>
        <v>LABORATORIO DE ZOONOSES</v>
      </c>
    </row>
    <row r="1095" spans="1:15" x14ac:dyDescent="0.25">
      <c r="A1095">
        <v>1303676</v>
      </c>
      <c r="B1095" t="s">
        <v>4186</v>
      </c>
      <c r="C1095" t="s">
        <v>4187</v>
      </c>
      <c r="D1095" t="s">
        <v>368</v>
      </c>
      <c r="E1095" t="s">
        <v>369</v>
      </c>
      <c r="F1095" t="s">
        <v>18613</v>
      </c>
      <c r="G1095" s="177">
        <v>44376</v>
      </c>
      <c r="H1095" t="s">
        <v>425</v>
      </c>
      <c r="I1095" t="s">
        <v>18168</v>
      </c>
      <c r="J1095" t="s">
        <v>4188</v>
      </c>
      <c r="K1095" t="s">
        <v>353</v>
      </c>
      <c r="L1095" t="s">
        <v>382</v>
      </c>
      <c r="M1095" s="29" t="str">
        <f>IF(O1095 &lt;&gt; "", VLOOKUP(O1095,'CLASSIFICAÇÃO - ÁREA DE ATUAÇÃO'!$A:$C,2,0),"")</f>
        <v>C</v>
      </c>
      <c r="N1095" s="29" t="str">
        <f>IF(O1095 &lt;&gt; "",VLOOKUP(O1095,'CLASSIFICAÇÃO - ÁREA DE ATUAÇÃO'!$A:$C,3,0), "")</f>
        <v>REDE DE URGÊNCIA</v>
      </c>
      <c r="O1095" t="str">
        <f>'Lotações convertidas'!B1097</f>
        <v>UNIDADE DE PRONTO ATENDIMENTO LESTE</v>
      </c>
    </row>
    <row r="1096" spans="1:15" x14ac:dyDescent="0.25">
      <c r="A1096">
        <v>1303684</v>
      </c>
      <c r="B1096" t="s">
        <v>4189</v>
      </c>
      <c r="C1096" t="s">
        <v>4190</v>
      </c>
      <c r="D1096" t="s">
        <v>379</v>
      </c>
      <c r="E1096" t="s">
        <v>2138</v>
      </c>
      <c r="F1096" t="s">
        <v>18651</v>
      </c>
      <c r="G1096" s="177">
        <v>44376</v>
      </c>
      <c r="H1096" t="s">
        <v>3205</v>
      </c>
      <c r="I1096" t="s">
        <v>18171</v>
      </c>
      <c r="J1096" t="s">
        <v>4191</v>
      </c>
      <c r="K1096" t="s">
        <v>353</v>
      </c>
      <c r="L1096" t="s">
        <v>406</v>
      </c>
      <c r="M1096" s="29" t="str">
        <f>IF(O1096 &lt;&gt; "", VLOOKUP(O1096,'CLASSIFICAÇÃO - ÁREA DE ATUAÇÃO'!$A:$C,2,0),"")</f>
        <v>C</v>
      </c>
      <c r="N1096" s="29" t="str">
        <f>IF(O1096 &lt;&gt; "",VLOOKUP(O1096,'CLASSIFICAÇÃO - ÁREA DE ATUAÇÃO'!$A:$C,3,0), "")</f>
        <v>REDE COMPLEMENTAR</v>
      </c>
      <c r="O1096" t="str">
        <f>'Lotações convertidas'!B1098</f>
        <v>CENTRO DE ESPECIALIDADES MEDICAS BARREIRO</v>
      </c>
    </row>
    <row r="1097" spans="1:15" x14ac:dyDescent="0.25">
      <c r="A1097">
        <v>1303722</v>
      </c>
      <c r="B1097" t="s">
        <v>4192</v>
      </c>
      <c r="C1097" t="s">
        <v>4193</v>
      </c>
      <c r="D1097" t="s">
        <v>368</v>
      </c>
      <c r="E1097" t="s">
        <v>369</v>
      </c>
      <c r="F1097" t="s">
        <v>18611</v>
      </c>
      <c r="G1097" s="177">
        <v>44379</v>
      </c>
      <c r="H1097" t="s">
        <v>425</v>
      </c>
      <c r="I1097" t="s">
        <v>18168</v>
      </c>
      <c r="J1097" t="s">
        <v>4194</v>
      </c>
      <c r="K1097" t="s">
        <v>353</v>
      </c>
      <c r="L1097" t="s">
        <v>397</v>
      </c>
      <c r="M1097" s="29" t="str">
        <f>IF(O1097 &lt;&gt; "", VLOOKUP(O1097,'CLASSIFICAÇÃO - ÁREA DE ATUAÇÃO'!$A:$C,2,0),"")</f>
        <v>C</v>
      </c>
      <c r="N1097" s="29" t="str">
        <f>IF(O1097 &lt;&gt; "",VLOOKUP(O1097,'CLASSIFICAÇÃO - ÁREA DE ATUAÇÃO'!$A:$C,3,0), "")</f>
        <v>REDE DE URGÊNCIA</v>
      </c>
      <c r="O1097" t="str">
        <f>'Lotações convertidas'!B1099</f>
        <v>UNIDADE DE PRONTO ATENDIMENTO OESTE</v>
      </c>
    </row>
    <row r="1098" spans="1:15" x14ac:dyDescent="0.25">
      <c r="A1098">
        <v>1303765</v>
      </c>
      <c r="B1098" t="s">
        <v>4195</v>
      </c>
      <c r="C1098" t="s">
        <v>4196</v>
      </c>
      <c r="D1098" t="s">
        <v>379</v>
      </c>
      <c r="F1098" t="s">
        <v>18617</v>
      </c>
      <c r="G1098" s="177">
        <v>44381</v>
      </c>
      <c r="H1098" t="s">
        <v>466</v>
      </c>
      <c r="I1098" t="s">
        <v>18171</v>
      </c>
      <c r="J1098" t="s">
        <v>4197</v>
      </c>
      <c r="K1098" t="s">
        <v>353</v>
      </c>
      <c r="L1098" t="s">
        <v>406</v>
      </c>
      <c r="M1098" s="29" t="str">
        <f>IF(O1098 &lt;&gt; "", VLOOKUP(O1098,'CLASSIFICAÇÃO - ÁREA DE ATUAÇÃO'!$A:$C,2,0),"")</f>
        <v>D</v>
      </c>
      <c r="N1098" s="29" t="str">
        <f>IF(O1098 &lt;&gt; "",VLOOKUP(O1098,'CLASSIFICAÇÃO - ÁREA DE ATUAÇÃO'!$A:$C,3,0), "")</f>
        <v>REDE DE URGÊNCIA</v>
      </c>
      <c r="O1098" t="str">
        <f>'Lotações convertidas'!B1100</f>
        <v>UNIDADE DE PRONTO ATENDIMENTO BARREIRO</v>
      </c>
    </row>
    <row r="1099" spans="1:15" x14ac:dyDescent="0.25">
      <c r="A1099">
        <v>1303773</v>
      </c>
      <c r="B1099" t="s">
        <v>4198</v>
      </c>
      <c r="C1099" t="s">
        <v>4199</v>
      </c>
      <c r="D1099" t="s">
        <v>368</v>
      </c>
      <c r="E1099" t="s">
        <v>369</v>
      </c>
      <c r="F1099" t="s">
        <v>18621</v>
      </c>
      <c r="G1099" s="177">
        <v>44378</v>
      </c>
      <c r="H1099" t="s">
        <v>425</v>
      </c>
      <c r="I1099" t="s">
        <v>18168</v>
      </c>
      <c r="J1099" t="s">
        <v>4200</v>
      </c>
      <c r="K1099" t="s">
        <v>353</v>
      </c>
      <c r="L1099" t="s">
        <v>397</v>
      </c>
      <c r="M1099" s="29" t="str">
        <f>IF(O1099 &lt;&gt; "", VLOOKUP(O1099,'CLASSIFICAÇÃO - ÁREA DE ATUAÇÃO'!$A:$C,2,0),"")</f>
        <v>A</v>
      </c>
      <c r="N1099" s="29" t="str">
        <f>IF(O1099 &lt;&gt; "",VLOOKUP(O1099,'CLASSIFICAÇÃO - ÁREA DE ATUAÇÃO'!$A:$C,3,0), "")</f>
        <v>REDE DE URGÊNCIA</v>
      </c>
      <c r="O1099" t="str">
        <f>'Lotações convertidas'!B1101</f>
        <v>CENTRO DE REFERENCIA EM SAUDE MENTAL OESTE</v>
      </c>
    </row>
    <row r="1100" spans="1:15" x14ac:dyDescent="0.25">
      <c r="A1100">
        <v>1303781</v>
      </c>
      <c r="B1100" t="s">
        <v>4201</v>
      </c>
      <c r="C1100" t="s">
        <v>4202</v>
      </c>
      <c r="D1100" t="s">
        <v>368</v>
      </c>
      <c r="E1100" t="s">
        <v>369</v>
      </c>
      <c r="F1100" t="s">
        <v>18649</v>
      </c>
      <c r="G1100" s="177">
        <v>44376</v>
      </c>
      <c r="H1100" t="s">
        <v>364</v>
      </c>
      <c r="I1100" t="s">
        <v>18168</v>
      </c>
      <c r="J1100" t="s">
        <v>4203</v>
      </c>
      <c r="K1100" t="s">
        <v>353</v>
      </c>
      <c r="L1100" t="s">
        <v>382</v>
      </c>
      <c r="M1100" s="29" t="str">
        <f>IF(O1100 &lt;&gt; "", VLOOKUP(O1100,'CLASSIFICAÇÃO - ÁREA DE ATUAÇÃO'!$A:$C,2,0),"")</f>
        <v>A</v>
      </c>
      <c r="N1100" s="29" t="str">
        <f>IF(O1100 &lt;&gt; "",VLOOKUP(O1100,'CLASSIFICAÇÃO - ÁREA DE ATUAÇÃO'!$A:$C,3,0), "")</f>
        <v>REDE DE URGÊNCIA</v>
      </c>
      <c r="O1100" t="str">
        <f>'Lotações convertidas'!B1102</f>
        <v>CENTRO DE REFERENCIA EM SAUDE MENTAL LESTE</v>
      </c>
    </row>
    <row r="1101" spans="1:15" x14ac:dyDescent="0.25">
      <c r="A1101" t="s">
        <v>4204</v>
      </c>
      <c r="B1101" t="s">
        <v>4205</v>
      </c>
      <c r="C1101" t="s">
        <v>4206</v>
      </c>
      <c r="D1101" t="s">
        <v>368</v>
      </c>
      <c r="E1101" t="s">
        <v>369</v>
      </c>
      <c r="F1101" t="s">
        <v>18617</v>
      </c>
      <c r="G1101" s="177">
        <v>44377</v>
      </c>
      <c r="H1101" t="s">
        <v>441</v>
      </c>
      <c r="I1101" t="s">
        <v>18168</v>
      </c>
      <c r="J1101" t="s">
        <v>4207</v>
      </c>
      <c r="K1101" t="s">
        <v>353</v>
      </c>
      <c r="L1101" t="s">
        <v>406</v>
      </c>
      <c r="M1101" s="29" t="str">
        <f>IF(O1101 &lt;&gt; "", VLOOKUP(O1101,'CLASSIFICAÇÃO - ÁREA DE ATUAÇÃO'!$A:$C,2,0),"")</f>
        <v>D</v>
      </c>
      <c r="N1101" s="29" t="str">
        <f>IF(O1101 &lt;&gt; "",VLOOKUP(O1101,'CLASSIFICAÇÃO - ÁREA DE ATUAÇÃO'!$A:$C,3,0), "")</f>
        <v>REDE DE URGÊNCIA</v>
      </c>
      <c r="O1101" t="str">
        <f>'Lotações convertidas'!B1103</f>
        <v>UNIDADE DE PRONTO ATENDIMENTO BARREIRO</v>
      </c>
    </row>
    <row r="1102" spans="1:15" x14ac:dyDescent="0.25">
      <c r="A1102">
        <v>1303803</v>
      </c>
      <c r="B1102" t="s">
        <v>4208</v>
      </c>
      <c r="C1102" t="s">
        <v>4209</v>
      </c>
      <c r="D1102" t="s">
        <v>368</v>
      </c>
      <c r="E1102" t="s">
        <v>369</v>
      </c>
      <c r="F1102" t="s">
        <v>424</v>
      </c>
      <c r="G1102" s="177">
        <v>44377</v>
      </c>
      <c r="H1102" t="s">
        <v>441</v>
      </c>
      <c r="I1102" t="s">
        <v>18168</v>
      </c>
      <c r="J1102" t="s">
        <v>4210</v>
      </c>
      <c r="K1102" t="s">
        <v>353</v>
      </c>
      <c r="L1102" t="s">
        <v>427</v>
      </c>
      <c r="M1102" s="29" t="str">
        <f>IF(O1102 &lt;&gt; "", VLOOKUP(O1102,'CLASSIFICAÇÃO - ÁREA DE ATUAÇÃO'!$A:$C,2,0),"")</f>
        <v>D</v>
      </c>
      <c r="N1102" s="29" t="str">
        <f>IF(O1102 &lt;&gt; "",VLOOKUP(O1102,'CLASSIFICAÇÃO - ÁREA DE ATUAÇÃO'!$A:$C,3,0), "")</f>
        <v>REDE DE URGÊNCIA</v>
      </c>
      <c r="O1102" t="str">
        <f>'Lotações convertidas'!B1104</f>
        <v>SERVIÇO DE ATENDIMENTO MÓVEL DE URGÊNCIA E TRANSPORTE EM SAÚDE</v>
      </c>
    </row>
    <row r="1103" spans="1:15" x14ac:dyDescent="0.25">
      <c r="A1103">
        <v>1304095</v>
      </c>
      <c r="B1103" t="s">
        <v>4211</v>
      </c>
      <c r="C1103" t="s">
        <v>4212</v>
      </c>
      <c r="D1103" t="s">
        <v>368</v>
      </c>
      <c r="E1103" t="s">
        <v>369</v>
      </c>
      <c r="F1103" t="s">
        <v>609</v>
      </c>
      <c r="G1103" s="177">
        <v>44377</v>
      </c>
      <c r="H1103" t="s">
        <v>417</v>
      </c>
      <c r="I1103" t="s">
        <v>18168</v>
      </c>
      <c r="J1103" t="s">
        <v>4213</v>
      </c>
      <c r="K1103" t="s">
        <v>353</v>
      </c>
      <c r="L1103" t="s">
        <v>374</v>
      </c>
      <c r="M1103" s="29" t="str">
        <f>IF(O1103 &lt;&gt; "", VLOOKUP(O1103,'CLASSIFICAÇÃO - ÁREA DE ATUAÇÃO'!$A:$C,2,0),"")</f>
        <v>B</v>
      </c>
      <c r="N1103" s="29" t="str">
        <f>IF(O1103 &lt;&gt; "",VLOOKUP(O1103,'CLASSIFICAÇÃO - ÁREA DE ATUAÇÃO'!$A:$C,3,0), "")</f>
        <v>ATENÇÃO PRIMÁRIA</v>
      </c>
      <c r="O1103" t="str">
        <f>'Lotações convertidas'!B1105</f>
        <v>CENTRO DE SAÚDE GENTIL GOMES</v>
      </c>
    </row>
    <row r="1104" spans="1:15" x14ac:dyDescent="0.25">
      <c r="A1104">
        <v>1304109</v>
      </c>
      <c r="B1104" t="s">
        <v>2129</v>
      </c>
      <c r="C1104" t="s">
        <v>2130</v>
      </c>
      <c r="D1104" t="s">
        <v>368</v>
      </c>
      <c r="E1104" t="s">
        <v>369</v>
      </c>
      <c r="F1104" t="s">
        <v>18632</v>
      </c>
      <c r="G1104" s="177">
        <v>44380</v>
      </c>
      <c r="H1104" t="s">
        <v>425</v>
      </c>
      <c r="I1104" t="s">
        <v>18168</v>
      </c>
      <c r="J1104" t="s">
        <v>2131</v>
      </c>
      <c r="K1104" t="s">
        <v>353</v>
      </c>
      <c r="L1104" t="s">
        <v>365</v>
      </c>
      <c r="M1104" s="29" t="str">
        <f>IF(O1104 &lt;&gt; "", VLOOKUP(O1104,'CLASSIFICAÇÃO - ÁREA DE ATUAÇÃO'!$A:$C,2,0),"")</f>
        <v>C</v>
      </c>
      <c r="N1104" s="29" t="str">
        <f>IF(O1104 &lt;&gt; "",VLOOKUP(O1104,'CLASSIFICAÇÃO - ÁREA DE ATUAÇÃO'!$A:$C,3,0), "")</f>
        <v>REDE DE URGÊNCIA</v>
      </c>
      <c r="O1104" t="str">
        <f>'Lotações convertidas'!B1106</f>
        <v>CENTRO DE REFERENCIA EM SAUDE MENTAL NORTE</v>
      </c>
    </row>
    <row r="1105" spans="1:15" x14ac:dyDescent="0.25">
      <c r="A1105" t="s">
        <v>4214</v>
      </c>
      <c r="B1105" t="s">
        <v>4215</v>
      </c>
      <c r="C1105" t="s">
        <v>4216</v>
      </c>
      <c r="D1105" t="s">
        <v>368</v>
      </c>
      <c r="E1105" t="s">
        <v>369</v>
      </c>
      <c r="F1105" t="s">
        <v>18649</v>
      </c>
      <c r="G1105" s="177">
        <v>44378</v>
      </c>
      <c r="H1105" t="s">
        <v>441</v>
      </c>
      <c r="I1105" t="s">
        <v>18168</v>
      </c>
      <c r="J1105" t="s">
        <v>4217</v>
      </c>
      <c r="K1105" t="s">
        <v>353</v>
      </c>
      <c r="L1105" t="s">
        <v>382</v>
      </c>
      <c r="M1105" s="29" t="str">
        <f>IF(O1105 &lt;&gt; "", VLOOKUP(O1105,'CLASSIFICAÇÃO - ÁREA DE ATUAÇÃO'!$A:$C,2,0),"")</f>
        <v>A</v>
      </c>
      <c r="N1105" s="29" t="str">
        <f>IF(O1105 &lt;&gt; "",VLOOKUP(O1105,'CLASSIFICAÇÃO - ÁREA DE ATUAÇÃO'!$A:$C,3,0), "")</f>
        <v>REDE DE URGÊNCIA</v>
      </c>
      <c r="O1105" t="str">
        <f>'Lotações convertidas'!B1107</f>
        <v>CENTRO DE REFERENCIA EM SAUDE MENTAL LESTE</v>
      </c>
    </row>
    <row r="1106" spans="1:15" x14ac:dyDescent="0.25">
      <c r="A1106">
        <v>1304168</v>
      </c>
      <c r="B1106" t="s">
        <v>4218</v>
      </c>
      <c r="C1106" t="s">
        <v>4219</v>
      </c>
      <c r="D1106" t="s">
        <v>368</v>
      </c>
      <c r="E1106" t="s">
        <v>369</v>
      </c>
      <c r="F1106" t="s">
        <v>605</v>
      </c>
      <c r="G1106" s="177">
        <v>44377</v>
      </c>
      <c r="H1106" t="s">
        <v>417</v>
      </c>
      <c r="I1106" t="s">
        <v>18168</v>
      </c>
      <c r="J1106" t="s">
        <v>4220</v>
      </c>
      <c r="K1106" t="s">
        <v>353</v>
      </c>
      <c r="L1106" t="s">
        <v>365</v>
      </c>
      <c r="M1106" s="29" t="str">
        <f>IF(O1106 &lt;&gt; "", VLOOKUP(O1106,'CLASSIFICAÇÃO - ÁREA DE ATUAÇÃO'!$A:$C,2,0),"")</f>
        <v>C</v>
      </c>
      <c r="N1106" s="29" t="str">
        <f>IF(O1106 &lt;&gt; "",VLOOKUP(O1106,'CLASSIFICAÇÃO - ÁREA DE ATUAÇÃO'!$A:$C,3,0), "")</f>
        <v>ATENÇÃO PRIMÁRIA</v>
      </c>
      <c r="O1106" t="str">
        <f>'Lotações convertidas'!B1108</f>
        <v>CENTRO DE SAÚDE SÃO BERNARDO</v>
      </c>
    </row>
    <row r="1107" spans="1:15" x14ac:dyDescent="0.25">
      <c r="A1107">
        <v>1304176</v>
      </c>
      <c r="B1107" t="s">
        <v>4221</v>
      </c>
      <c r="C1107" t="s">
        <v>4222</v>
      </c>
      <c r="D1107" t="s">
        <v>368</v>
      </c>
      <c r="E1107" t="s">
        <v>369</v>
      </c>
      <c r="F1107" t="s">
        <v>4223</v>
      </c>
      <c r="G1107" s="177">
        <v>44377</v>
      </c>
      <c r="H1107" t="s">
        <v>417</v>
      </c>
      <c r="I1107" t="s">
        <v>18168</v>
      </c>
      <c r="J1107" t="s">
        <v>4224</v>
      </c>
      <c r="K1107" t="s">
        <v>353</v>
      </c>
      <c r="L1107" t="s">
        <v>382</v>
      </c>
      <c r="M1107" s="29" t="str">
        <f>IF(O1107 &lt;&gt; "", VLOOKUP(O1107,'CLASSIFICAÇÃO - ÁREA DE ATUAÇÃO'!$A:$C,2,0),"")</f>
        <v>B</v>
      </c>
      <c r="N1107" s="29" t="str">
        <f>IF(O1107 &lt;&gt; "",VLOOKUP(O1107,'CLASSIFICAÇÃO - ÁREA DE ATUAÇÃO'!$A:$C,3,0), "")</f>
        <v>ATENÇÃO PRIMÁRIA</v>
      </c>
      <c r="O1107" t="str">
        <f>'Lotações convertidas'!B1109</f>
        <v>CENTRO DE SAÚDE PARAÍSO</v>
      </c>
    </row>
    <row r="1108" spans="1:15" x14ac:dyDescent="0.25">
      <c r="A1108">
        <v>1304192</v>
      </c>
      <c r="B1108" t="s">
        <v>4225</v>
      </c>
      <c r="C1108" t="s">
        <v>4226</v>
      </c>
      <c r="D1108" t="s">
        <v>368</v>
      </c>
      <c r="E1108" t="s">
        <v>369</v>
      </c>
      <c r="F1108" t="s">
        <v>18616</v>
      </c>
      <c r="G1108" s="177">
        <v>44378</v>
      </c>
      <c r="H1108" t="s">
        <v>441</v>
      </c>
      <c r="I1108" t="s">
        <v>18168</v>
      </c>
      <c r="J1108" t="s">
        <v>4227</v>
      </c>
      <c r="K1108" t="s">
        <v>353</v>
      </c>
      <c r="L1108" t="s">
        <v>361</v>
      </c>
      <c r="M1108" s="29" t="str">
        <f>IF(O1108 &lt;&gt; "", VLOOKUP(O1108,'CLASSIFICAÇÃO - ÁREA DE ATUAÇÃO'!$A:$C,2,0),"")</f>
        <v>C</v>
      </c>
      <c r="N1108" s="29" t="str">
        <f>IF(O1108 &lt;&gt; "",VLOOKUP(O1108,'CLASSIFICAÇÃO - ÁREA DE ATUAÇÃO'!$A:$C,3,0), "")</f>
        <v>REDE DE URGÊNCIA</v>
      </c>
      <c r="O1108" t="str">
        <f>'Lotações convertidas'!B1110</f>
        <v>UNIDADE DE PRONTO ATENDIMENTO PAMPULHA</v>
      </c>
    </row>
    <row r="1109" spans="1:15" x14ac:dyDescent="0.25">
      <c r="A1109">
        <v>1304206</v>
      </c>
      <c r="B1109" t="s">
        <v>4228</v>
      </c>
      <c r="C1109" t="s">
        <v>4229</v>
      </c>
      <c r="D1109" t="s">
        <v>368</v>
      </c>
      <c r="E1109" t="s">
        <v>369</v>
      </c>
      <c r="F1109" t="s">
        <v>69</v>
      </c>
      <c r="G1109" s="177">
        <v>44377</v>
      </c>
      <c r="H1109" t="s">
        <v>384</v>
      </c>
      <c r="I1109" t="s">
        <v>18168</v>
      </c>
      <c r="J1109" t="s">
        <v>4230</v>
      </c>
      <c r="K1109" t="s">
        <v>353</v>
      </c>
      <c r="L1109" t="s">
        <v>382</v>
      </c>
      <c r="M1109" s="29" t="str">
        <f>IF(O1109 &lt;&gt; "", VLOOKUP(O1109,'CLASSIFICAÇÃO - ÁREA DE ATUAÇÃO'!$A:$C,2,0),"")</f>
        <v>A</v>
      </c>
      <c r="N1109" s="29" t="str">
        <f>IF(O1109 &lt;&gt; "",VLOOKUP(O1109,'CLASSIFICAÇÃO - ÁREA DE ATUAÇÃO'!$A:$C,3,0), "")</f>
        <v>REDE COMPLEMENTAR</v>
      </c>
      <c r="O1109" t="str">
        <f>'Lotações convertidas'!B1111</f>
        <v>CENTRO DE TESTAGEM E ACONSELHAMENTO - SERVICO DE ATENDIMENTO ESPECIALIZADO</v>
      </c>
    </row>
    <row r="1110" spans="1:15" x14ac:dyDescent="0.25">
      <c r="A1110">
        <v>1304214</v>
      </c>
      <c r="B1110" t="s">
        <v>4231</v>
      </c>
      <c r="C1110" t="s">
        <v>4232</v>
      </c>
      <c r="D1110" t="s">
        <v>368</v>
      </c>
      <c r="E1110" t="s">
        <v>369</v>
      </c>
      <c r="F1110" t="s">
        <v>733</v>
      </c>
      <c r="G1110" s="177">
        <v>44377</v>
      </c>
      <c r="H1110" t="s">
        <v>417</v>
      </c>
      <c r="I1110" t="s">
        <v>18168</v>
      </c>
      <c r="J1110" t="s">
        <v>4233</v>
      </c>
      <c r="K1110" t="s">
        <v>353</v>
      </c>
      <c r="L1110" t="s">
        <v>374</v>
      </c>
      <c r="M1110" s="29" t="str">
        <f>IF(O1110 &lt;&gt; "", VLOOKUP(O1110,'CLASSIFICAÇÃO - ÁREA DE ATUAÇÃO'!$A:$C,2,0),"")</f>
        <v>A</v>
      </c>
      <c r="N1110" s="29" t="str">
        <f>IF(O1110 &lt;&gt; "",VLOOKUP(O1110,'CLASSIFICAÇÃO - ÁREA DE ATUAÇÃO'!$A:$C,3,0), "")</f>
        <v>ATENÇÃO PRIMÁRIA</v>
      </c>
      <c r="O1110" t="str">
        <f>'Lotações convertidas'!B1112</f>
        <v>CENTRO DE SAÚDE CACHOEIRINHA</v>
      </c>
    </row>
    <row r="1111" spans="1:15" x14ac:dyDescent="0.25">
      <c r="A1111">
        <v>1304265</v>
      </c>
      <c r="B1111" t="s">
        <v>4234</v>
      </c>
      <c r="C1111" t="s">
        <v>4235</v>
      </c>
      <c r="D1111" t="s">
        <v>368</v>
      </c>
      <c r="E1111" t="s">
        <v>369</v>
      </c>
      <c r="F1111" t="s">
        <v>1861</v>
      </c>
      <c r="G1111" s="177">
        <v>44378</v>
      </c>
      <c r="H1111" t="s">
        <v>364</v>
      </c>
      <c r="I1111" t="s">
        <v>18168</v>
      </c>
      <c r="J1111" t="s">
        <v>4236</v>
      </c>
      <c r="K1111" t="s">
        <v>353</v>
      </c>
      <c r="L1111" t="s">
        <v>411</v>
      </c>
      <c r="M1111" s="29" t="str">
        <f>IF(O1111 &lt;&gt; "", VLOOKUP(O1111,'CLASSIFICAÇÃO - ÁREA DE ATUAÇÃO'!$A:$C,2,0),"")</f>
        <v>B</v>
      </c>
      <c r="N1111" s="29" t="str">
        <f>IF(O1111 &lt;&gt; "",VLOOKUP(O1111,'CLASSIFICAÇÃO - ÁREA DE ATUAÇÃO'!$A:$C,3,0), "")</f>
        <v>ATENÇÃO PRIMÁRIA</v>
      </c>
      <c r="O1111" t="str">
        <f>'Lotações convertidas'!B1113</f>
        <v>CENTRO DE SAÚDE SANTA LÚCIA</v>
      </c>
    </row>
    <row r="1112" spans="1:15" x14ac:dyDescent="0.25">
      <c r="A1112">
        <v>1304273</v>
      </c>
      <c r="B1112" t="s">
        <v>4237</v>
      </c>
      <c r="C1112" t="s">
        <v>4238</v>
      </c>
      <c r="D1112" t="s">
        <v>368</v>
      </c>
      <c r="E1112" t="s">
        <v>369</v>
      </c>
      <c r="F1112" t="s">
        <v>18611</v>
      </c>
      <c r="G1112" s="177">
        <v>44378</v>
      </c>
      <c r="H1112" t="s">
        <v>425</v>
      </c>
      <c r="I1112" t="s">
        <v>18168</v>
      </c>
      <c r="J1112" t="s">
        <v>4239</v>
      </c>
      <c r="K1112" t="s">
        <v>353</v>
      </c>
      <c r="L1112" t="s">
        <v>397</v>
      </c>
      <c r="M1112" s="29" t="str">
        <f>IF(O1112 &lt;&gt; "", VLOOKUP(O1112,'CLASSIFICAÇÃO - ÁREA DE ATUAÇÃO'!$A:$C,2,0),"")</f>
        <v>C</v>
      </c>
      <c r="N1112" s="29" t="str">
        <f>IF(O1112 &lt;&gt; "",VLOOKUP(O1112,'CLASSIFICAÇÃO - ÁREA DE ATUAÇÃO'!$A:$C,3,0), "")</f>
        <v>REDE DE URGÊNCIA</v>
      </c>
      <c r="O1112" t="str">
        <f>'Lotações convertidas'!B1114</f>
        <v>UNIDADE DE PRONTO ATENDIMENTO OESTE</v>
      </c>
    </row>
    <row r="1113" spans="1:15" x14ac:dyDescent="0.25">
      <c r="A1113">
        <v>1304281</v>
      </c>
      <c r="B1113" t="s">
        <v>4240</v>
      </c>
      <c r="C1113" t="s">
        <v>4241</v>
      </c>
      <c r="D1113" t="s">
        <v>362</v>
      </c>
      <c r="E1113" t="s">
        <v>362</v>
      </c>
      <c r="F1113" t="s">
        <v>282</v>
      </c>
      <c r="G1113" s="177">
        <v>44378</v>
      </c>
      <c r="H1113" t="s">
        <v>364</v>
      </c>
      <c r="I1113" t="s">
        <v>18168</v>
      </c>
      <c r="J1113" t="s">
        <v>4242</v>
      </c>
      <c r="K1113" t="s">
        <v>353</v>
      </c>
      <c r="L1113" t="s">
        <v>406</v>
      </c>
      <c r="M1113" s="29" t="str">
        <f>IF(O1113 &lt;&gt; "", VLOOKUP(O1113,'CLASSIFICAÇÃO - ÁREA DE ATUAÇÃO'!$A:$C,2,0),"")</f>
        <v>D</v>
      </c>
      <c r="N1113" s="29" t="str">
        <f>IF(O1113 &lt;&gt; "",VLOOKUP(O1113,'CLASSIFICAÇÃO - ÁREA DE ATUAÇÃO'!$A:$C,3,0), "")</f>
        <v>ATENÇÃO PRIMÁRIA</v>
      </c>
      <c r="O1113" t="str">
        <f>'Lotações convertidas'!B1115</f>
        <v>CENTRO DE SAÚDE MANGUEIRAS</v>
      </c>
    </row>
    <row r="1114" spans="1:15" x14ac:dyDescent="0.25">
      <c r="A1114" t="s">
        <v>4243</v>
      </c>
      <c r="B1114" t="s">
        <v>4244</v>
      </c>
      <c r="C1114" t="s">
        <v>4245</v>
      </c>
      <c r="D1114" t="s">
        <v>368</v>
      </c>
      <c r="E1114" t="s">
        <v>369</v>
      </c>
      <c r="F1114" t="s">
        <v>298</v>
      </c>
      <c r="G1114" s="177">
        <v>44378</v>
      </c>
      <c r="H1114" t="s">
        <v>384</v>
      </c>
      <c r="I1114" t="s">
        <v>18168</v>
      </c>
      <c r="J1114" t="s">
        <v>4246</v>
      </c>
      <c r="K1114" t="s">
        <v>353</v>
      </c>
      <c r="L1114" t="s">
        <v>374</v>
      </c>
      <c r="M1114" s="29" t="str">
        <f>IF(O1114 &lt;&gt; "", VLOOKUP(O1114,'CLASSIFICAÇÃO - ÁREA DE ATUAÇÃO'!$A:$C,2,0),"")</f>
        <v>D</v>
      </c>
      <c r="N1114" s="29" t="str">
        <f>IF(O1114 &lt;&gt; "",VLOOKUP(O1114,'CLASSIFICAÇÃO - ÁREA DE ATUAÇÃO'!$A:$C,3,0), "")</f>
        <v>ATENÇÃO PRIMÁRIA</v>
      </c>
      <c r="O1114" t="str">
        <f>'Lotações convertidas'!B1116</f>
        <v>CENTRO DE SAÚDE VILA MARIA - JOÃO VITAL</v>
      </c>
    </row>
    <row r="1115" spans="1:15" x14ac:dyDescent="0.25">
      <c r="A1115">
        <v>1304311</v>
      </c>
      <c r="B1115" t="s">
        <v>4247</v>
      </c>
      <c r="C1115" t="s">
        <v>4248</v>
      </c>
      <c r="D1115" t="s">
        <v>368</v>
      </c>
      <c r="E1115" t="s">
        <v>369</v>
      </c>
      <c r="F1115" t="s">
        <v>18644</v>
      </c>
      <c r="G1115" s="177">
        <v>44378</v>
      </c>
      <c r="H1115" t="s">
        <v>384</v>
      </c>
      <c r="I1115" t="s">
        <v>18168</v>
      </c>
      <c r="J1115" t="s">
        <v>4249</v>
      </c>
      <c r="K1115" t="s">
        <v>353</v>
      </c>
      <c r="L1115" t="s">
        <v>411</v>
      </c>
      <c r="M1115" s="29" t="str">
        <f>IF(O1115 &lt;&gt; "", VLOOKUP(O1115,'CLASSIFICAÇÃO - ÁREA DE ATUAÇÃO'!$A:$C,2,0),"")</f>
        <v>C</v>
      </c>
      <c r="N1115" s="29" t="str">
        <f>IF(O1115 &lt;&gt; "",VLOOKUP(O1115,'CLASSIFICAÇÃO - ÁREA DE ATUAÇÃO'!$A:$C,3,0), "")</f>
        <v>ATENÇÃO PRIMÁRIA</v>
      </c>
      <c r="O1115" t="str">
        <f>'Lotações convertidas'!B1117</f>
        <v>CENTRO DE SAÚDE SÃO MIGUEL ARCANJO</v>
      </c>
    </row>
    <row r="1116" spans="1:15" x14ac:dyDescent="0.25">
      <c r="A1116">
        <v>1304338</v>
      </c>
      <c r="B1116" t="s">
        <v>1501</v>
      </c>
      <c r="C1116" t="s">
        <v>1502</v>
      </c>
      <c r="D1116" t="s">
        <v>429</v>
      </c>
      <c r="E1116" t="s">
        <v>493</v>
      </c>
      <c r="F1116" t="s">
        <v>18617</v>
      </c>
      <c r="G1116" s="177">
        <v>44378</v>
      </c>
      <c r="H1116" t="s">
        <v>441</v>
      </c>
      <c r="I1116" t="s">
        <v>18168</v>
      </c>
      <c r="J1116" t="s">
        <v>1503</v>
      </c>
      <c r="K1116" t="s">
        <v>353</v>
      </c>
      <c r="L1116" t="s">
        <v>406</v>
      </c>
      <c r="M1116" s="29" t="str">
        <f>IF(O1116 &lt;&gt; "", VLOOKUP(O1116,'CLASSIFICAÇÃO - ÁREA DE ATUAÇÃO'!$A:$C,2,0),"")</f>
        <v>D</v>
      </c>
      <c r="N1116" s="29" t="str">
        <f>IF(O1116 &lt;&gt; "",VLOOKUP(O1116,'CLASSIFICAÇÃO - ÁREA DE ATUAÇÃO'!$A:$C,3,0), "")</f>
        <v>REDE DE URGÊNCIA</v>
      </c>
      <c r="O1116" t="str">
        <f>'Lotações convertidas'!B1118</f>
        <v>UNIDADE DE PRONTO ATENDIMENTO BARREIRO</v>
      </c>
    </row>
    <row r="1117" spans="1:15" x14ac:dyDescent="0.25">
      <c r="A1117">
        <v>1304346</v>
      </c>
      <c r="B1117" t="s">
        <v>4250</v>
      </c>
      <c r="C1117" t="s">
        <v>4251</v>
      </c>
      <c r="D1117" t="s">
        <v>520</v>
      </c>
      <c r="F1117" t="s">
        <v>1686</v>
      </c>
      <c r="G1117" s="177">
        <v>44378</v>
      </c>
      <c r="H1117" t="s">
        <v>434</v>
      </c>
      <c r="I1117" t="s">
        <v>18175</v>
      </c>
      <c r="J1117" t="s">
        <v>4252</v>
      </c>
      <c r="K1117" t="s">
        <v>353</v>
      </c>
      <c r="L1117" t="s">
        <v>361</v>
      </c>
      <c r="M1117" s="29" t="str">
        <f>IF(O1117 &lt;&gt; "", VLOOKUP(O1117,'CLASSIFICAÇÃO - ÁREA DE ATUAÇÃO'!$A:$C,2,0),"")</f>
        <v>B</v>
      </c>
      <c r="N1117" s="29" t="str">
        <f>IF(O1117 &lt;&gt; "",VLOOKUP(O1117,'CLASSIFICAÇÃO - ÁREA DE ATUAÇÃO'!$A:$C,3,0), "")</f>
        <v>ATENÇÃO PRIMÁRIA</v>
      </c>
      <c r="O1117" t="str">
        <f>'Lotações convertidas'!B1119</f>
        <v>CENTRO DE SAÚDE ITAMARATI</v>
      </c>
    </row>
    <row r="1118" spans="1:15" x14ac:dyDescent="0.25">
      <c r="A1118">
        <v>1304362</v>
      </c>
      <c r="B1118" t="s">
        <v>4253</v>
      </c>
      <c r="C1118" t="s">
        <v>4254</v>
      </c>
      <c r="D1118" t="s">
        <v>368</v>
      </c>
      <c r="E1118" t="s">
        <v>369</v>
      </c>
      <c r="F1118" t="s">
        <v>715</v>
      </c>
      <c r="G1118" s="177">
        <v>44379</v>
      </c>
      <c r="H1118" t="s">
        <v>425</v>
      </c>
      <c r="I1118" t="s">
        <v>18168</v>
      </c>
      <c r="J1118" t="s">
        <v>4255</v>
      </c>
      <c r="K1118" t="s">
        <v>353</v>
      </c>
      <c r="L1118" t="s">
        <v>374</v>
      </c>
      <c r="M1118" s="29" t="str">
        <f>IF(O1118 &lt;&gt; "", VLOOKUP(O1118,'CLASSIFICAÇÃO - ÁREA DE ATUAÇÃO'!$A:$C,2,0),"")</f>
        <v>A</v>
      </c>
      <c r="N1118" s="29" t="str">
        <f>IF(O1118 &lt;&gt; "",VLOOKUP(O1118,'CLASSIFICAÇÃO - ÁREA DE ATUAÇÃO'!$A:$C,3,0), "")</f>
        <v>REDE DE URGÊNCIA</v>
      </c>
      <c r="O1118" t="str">
        <f>'Lotações convertidas'!B1120</f>
        <v>CENTRO DE REFERENCIA EM SAUDE MENTAL INFANTIL NORDESTE</v>
      </c>
    </row>
    <row r="1119" spans="1:15" x14ac:dyDescent="0.25">
      <c r="A1119">
        <v>1304389</v>
      </c>
      <c r="B1119" t="s">
        <v>4256</v>
      </c>
      <c r="C1119" t="s">
        <v>4257</v>
      </c>
      <c r="D1119" t="s">
        <v>368</v>
      </c>
      <c r="E1119" t="s">
        <v>369</v>
      </c>
      <c r="F1119" t="s">
        <v>18616</v>
      </c>
      <c r="G1119" s="177">
        <v>44380</v>
      </c>
      <c r="H1119" t="s">
        <v>441</v>
      </c>
      <c r="I1119" t="s">
        <v>18168</v>
      </c>
      <c r="J1119" t="s">
        <v>4258</v>
      </c>
      <c r="K1119" t="s">
        <v>353</v>
      </c>
      <c r="L1119" t="s">
        <v>361</v>
      </c>
      <c r="M1119" s="29" t="str">
        <f>IF(O1119 &lt;&gt; "", VLOOKUP(O1119,'CLASSIFICAÇÃO - ÁREA DE ATUAÇÃO'!$A:$C,2,0),"")</f>
        <v>C</v>
      </c>
      <c r="N1119" s="29" t="str">
        <f>IF(O1119 &lt;&gt; "",VLOOKUP(O1119,'CLASSIFICAÇÃO - ÁREA DE ATUAÇÃO'!$A:$C,3,0), "")</f>
        <v>REDE DE URGÊNCIA</v>
      </c>
      <c r="O1119" t="str">
        <f>'Lotações convertidas'!B1121</f>
        <v>UNIDADE DE PRONTO ATENDIMENTO PAMPULHA</v>
      </c>
    </row>
    <row r="1120" spans="1:15" x14ac:dyDescent="0.25">
      <c r="A1120">
        <v>1304419</v>
      </c>
      <c r="B1120" t="s">
        <v>4259</v>
      </c>
      <c r="C1120" t="s">
        <v>4260</v>
      </c>
      <c r="D1120" t="s">
        <v>368</v>
      </c>
      <c r="E1120" t="s">
        <v>369</v>
      </c>
      <c r="F1120" t="s">
        <v>825</v>
      </c>
      <c r="G1120" s="177">
        <v>44378</v>
      </c>
      <c r="H1120" t="s">
        <v>417</v>
      </c>
      <c r="I1120" t="s">
        <v>18168</v>
      </c>
      <c r="J1120" t="s">
        <v>4261</v>
      </c>
      <c r="K1120" t="s">
        <v>353</v>
      </c>
      <c r="L1120" t="s">
        <v>365</v>
      </c>
      <c r="M1120" s="29" t="str">
        <f>IF(O1120 &lt;&gt; "", VLOOKUP(O1120,'CLASSIFICAÇÃO - ÁREA DE ATUAÇÃO'!$A:$C,2,0),"")</f>
        <v>D</v>
      </c>
      <c r="N1120" s="29" t="str">
        <f>IF(O1120 &lt;&gt; "",VLOOKUP(O1120,'CLASSIFICAÇÃO - ÁREA DE ATUAÇÃO'!$A:$C,3,0), "")</f>
        <v>ATENÇÃO PRIMÁRIA</v>
      </c>
      <c r="O1120" t="str">
        <f>'Lotações convertidas'!B1122</f>
        <v>CENTRO DE SAÚDE TUPI</v>
      </c>
    </row>
    <row r="1121" spans="1:15" x14ac:dyDescent="0.25">
      <c r="A1121">
        <v>1304435</v>
      </c>
      <c r="B1121" t="s">
        <v>4262</v>
      </c>
      <c r="C1121" t="s">
        <v>4263</v>
      </c>
      <c r="D1121" t="s">
        <v>368</v>
      </c>
      <c r="E1121" t="s">
        <v>369</v>
      </c>
      <c r="F1121" t="s">
        <v>1042</v>
      </c>
      <c r="G1121" s="177">
        <v>44378</v>
      </c>
      <c r="H1121" t="s">
        <v>417</v>
      </c>
      <c r="I1121" t="s">
        <v>18168</v>
      </c>
      <c r="J1121" t="s">
        <v>4264</v>
      </c>
      <c r="K1121" t="s">
        <v>353</v>
      </c>
      <c r="L1121" t="s">
        <v>406</v>
      </c>
      <c r="M1121" s="29" t="str">
        <f>IF(O1121 &lt;&gt; "", VLOOKUP(O1121,'CLASSIFICAÇÃO - ÁREA DE ATUAÇÃO'!$A:$C,2,0),"")</f>
        <v>B</v>
      </c>
      <c r="N1121" s="29" t="str">
        <f>IF(O1121 &lt;&gt; "",VLOOKUP(O1121,'CLASSIFICAÇÃO - ÁREA DE ATUAÇÃO'!$A:$C,3,0), "")</f>
        <v>ATENÇÃO PRIMÁRIA</v>
      </c>
      <c r="O1121" t="str">
        <f>'Lotações convertidas'!B1123</f>
        <v>CENTRO DE SAÚDE DR. JOSÉ DOMINGOS</v>
      </c>
    </row>
    <row r="1122" spans="1:15" x14ac:dyDescent="0.25">
      <c r="A1122">
        <v>1304451</v>
      </c>
      <c r="B1122" t="s">
        <v>4265</v>
      </c>
      <c r="C1122" t="s">
        <v>4266</v>
      </c>
      <c r="D1122" t="s">
        <v>362</v>
      </c>
      <c r="E1122" t="s">
        <v>362</v>
      </c>
      <c r="F1122" t="s">
        <v>18619</v>
      </c>
      <c r="G1122" s="177">
        <v>44378</v>
      </c>
      <c r="H1122" t="s">
        <v>1655</v>
      </c>
      <c r="I1122" t="s">
        <v>18168</v>
      </c>
      <c r="J1122" t="s">
        <v>4267</v>
      </c>
      <c r="K1122" t="s">
        <v>353</v>
      </c>
      <c r="L1122" t="s">
        <v>361</v>
      </c>
      <c r="M1122" s="29" t="str">
        <f>IF(O1122 &lt;&gt; "", VLOOKUP(O1122,'CLASSIFICAÇÃO - ÁREA DE ATUAÇÃO'!$A:$C,2,0),"")</f>
        <v>B</v>
      </c>
      <c r="N1122" s="29" t="str">
        <f>IF(O1122 &lt;&gt; "",VLOOKUP(O1122,'CLASSIFICAÇÃO - ÁREA DE ATUAÇÃO'!$A:$C,3,0), "")</f>
        <v>REDE DE URGÊNCIA</v>
      </c>
      <c r="O1122" t="str">
        <f>'Lotações convertidas'!B1124</f>
        <v>CENTRO DE REFERENCIA EM SAUDE MENTAL PAMPULHA</v>
      </c>
    </row>
    <row r="1123" spans="1:15" x14ac:dyDescent="0.25">
      <c r="A1123">
        <v>1304478</v>
      </c>
      <c r="B1123" t="s">
        <v>4268</v>
      </c>
      <c r="C1123" t="s">
        <v>4269</v>
      </c>
      <c r="D1123" t="s">
        <v>368</v>
      </c>
      <c r="E1123" t="s">
        <v>369</v>
      </c>
      <c r="F1123" t="s">
        <v>18613</v>
      </c>
      <c r="G1123" s="177">
        <v>44378</v>
      </c>
      <c r="H1123" t="s">
        <v>425</v>
      </c>
      <c r="I1123" t="s">
        <v>18168</v>
      </c>
      <c r="J1123" t="s">
        <v>4270</v>
      </c>
      <c r="K1123" t="s">
        <v>353</v>
      </c>
      <c r="L1123" t="s">
        <v>382</v>
      </c>
      <c r="M1123" s="29" t="str">
        <f>IF(O1123 &lt;&gt; "", VLOOKUP(O1123,'CLASSIFICAÇÃO - ÁREA DE ATUAÇÃO'!$A:$C,2,0),"")</f>
        <v>C</v>
      </c>
      <c r="N1123" s="29" t="str">
        <f>IF(O1123 &lt;&gt; "",VLOOKUP(O1123,'CLASSIFICAÇÃO - ÁREA DE ATUAÇÃO'!$A:$C,3,0), "")</f>
        <v>REDE DE URGÊNCIA</v>
      </c>
      <c r="O1123" t="str">
        <f>'Lotações convertidas'!B1125</f>
        <v>UNIDADE DE PRONTO ATENDIMENTO LESTE</v>
      </c>
    </row>
    <row r="1124" spans="1:15" x14ac:dyDescent="0.25">
      <c r="A1124">
        <v>1304486</v>
      </c>
      <c r="B1124" t="s">
        <v>4271</v>
      </c>
      <c r="C1124" t="s">
        <v>4272</v>
      </c>
      <c r="D1124" t="s">
        <v>379</v>
      </c>
      <c r="F1124" t="s">
        <v>791</v>
      </c>
      <c r="G1124" s="177">
        <v>44377</v>
      </c>
      <c r="H1124" t="s">
        <v>395</v>
      </c>
      <c r="I1124" t="s">
        <v>18171</v>
      </c>
      <c r="J1124" t="s">
        <v>4273</v>
      </c>
      <c r="K1124" t="s">
        <v>353</v>
      </c>
      <c r="L1124" t="s">
        <v>365</v>
      </c>
      <c r="M1124" s="29" t="str">
        <f>IF(O1124 &lt;&gt; "", VLOOKUP(O1124,'CLASSIFICAÇÃO - ÁREA DE ATUAÇÃO'!$A:$C,2,0),"")</f>
        <v>D</v>
      </c>
      <c r="N1124" s="29" t="str">
        <f>IF(O1124 &lt;&gt; "",VLOOKUP(O1124,'CLASSIFICAÇÃO - ÁREA DE ATUAÇÃO'!$A:$C,3,0), "")</f>
        <v>ATENÇÃO PRIMÁRIA</v>
      </c>
      <c r="O1124" t="str">
        <f>'Lotações convertidas'!B1126</f>
        <v>CENTRO DE SAÚDE JARDIM FELICIDADE</v>
      </c>
    </row>
    <row r="1125" spans="1:15" x14ac:dyDescent="0.25">
      <c r="A1125">
        <v>1304508</v>
      </c>
      <c r="B1125" t="s">
        <v>4274</v>
      </c>
      <c r="C1125" t="s">
        <v>4275</v>
      </c>
      <c r="D1125" t="s">
        <v>368</v>
      </c>
      <c r="E1125" t="s">
        <v>728</v>
      </c>
      <c r="F1125" t="s">
        <v>1356</v>
      </c>
      <c r="G1125" s="177">
        <v>44379</v>
      </c>
      <c r="H1125" t="s">
        <v>508</v>
      </c>
      <c r="I1125" t="s">
        <v>495</v>
      </c>
      <c r="K1125" t="s">
        <v>495</v>
      </c>
      <c r="L1125" t="s">
        <v>411</v>
      </c>
      <c r="M1125" s="29" t="str">
        <f>IF(O1125 &lt;&gt; "", VLOOKUP(O1125,'CLASSIFICAÇÃO - ÁREA DE ATUAÇÃO'!$A:$C,2,0),"")</f>
        <v>C</v>
      </c>
      <c r="N1125" s="29" t="str">
        <f>IF(O1125 &lt;&gt; "",VLOOKUP(O1125,'CLASSIFICAÇÃO - ÁREA DE ATUAÇÃO'!$A:$C,3,0), "")</f>
        <v>ATENÇÃO PRIMÁRIA</v>
      </c>
      <c r="O1125" t="str">
        <f>'Lotações convertidas'!B1127</f>
        <v>CENTRO DE SAÚDE PADRE TARCÍSIO</v>
      </c>
    </row>
    <row r="1126" spans="1:15" x14ac:dyDescent="0.25">
      <c r="A1126">
        <v>1304516</v>
      </c>
      <c r="B1126" t="s">
        <v>4276</v>
      </c>
      <c r="C1126" t="s">
        <v>4277</v>
      </c>
      <c r="D1126" t="s">
        <v>368</v>
      </c>
      <c r="E1126" t="s">
        <v>369</v>
      </c>
      <c r="F1126" t="s">
        <v>18617</v>
      </c>
      <c r="G1126" s="177">
        <v>44379</v>
      </c>
      <c r="H1126" t="s">
        <v>425</v>
      </c>
      <c r="I1126" t="s">
        <v>18168</v>
      </c>
      <c r="J1126" t="s">
        <v>4278</v>
      </c>
      <c r="K1126" t="s">
        <v>353</v>
      </c>
      <c r="L1126" t="s">
        <v>406</v>
      </c>
      <c r="M1126" s="29" t="str">
        <f>IF(O1126 &lt;&gt; "", VLOOKUP(O1126,'CLASSIFICAÇÃO - ÁREA DE ATUAÇÃO'!$A:$C,2,0),"")</f>
        <v>D</v>
      </c>
      <c r="N1126" s="29" t="str">
        <f>IF(O1126 &lt;&gt; "",VLOOKUP(O1126,'CLASSIFICAÇÃO - ÁREA DE ATUAÇÃO'!$A:$C,3,0), "")</f>
        <v>REDE DE URGÊNCIA</v>
      </c>
      <c r="O1126" t="str">
        <f>'Lotações convertidas'!B1128</f>
        <v>UNIDADE DE PRONTO ATENDIMENTO BARREIRO</v>
      </c>
    </row>
    <row r="1127" spans="1:15" x14ac:dyDescent="0.25">
      <c r="A1127">
        <v>1304524</v>
      </c>
      <c r="B1127" t="s">
        <v>4279</v>
      </c>
      <c r="C1127" t="s">
        <v>4280</v>
      </c>
      <c r="D1127" t="s">
        <v>368</v>
      </c>
      <c r="E1127" t="s">
        <v>369</v>
      </c>
      <c r="F1127" t="s">
        <v>18613</v>
      </c>
      <c r="G1127" s="177">
        <v>44379</v>
      </c>
      <c r="H1127" t="s">
        <v>441</v>
      </c>
      <c r="I1127" t="s">
        <v>18168</v>
      </c>
      <c r="J1127" t="s">
        <v>4281</v>
      </c>
      <c r="K1127" t="s">
        <v>353</v>
      </c>
      <c r="L1127" t="s">
        <v>382</v>
      </c>
      <c r="M1127" s="29" t="str">
        <f>IF(O1127 &lt;&gt; "", VLOOKUP(O1127,'CLASSIFICAÇÃO - ÁREA DE ATUAÇÃO'!$A:$C,2,0),"")</f>
        <v>C</v>
      </c>
      <c r="N1127" s="29" t="str">
        <f>IF(O1127 &lt;&gt; "",VLOOKUP(O1127,'CLASSIFICAÇÃO - ÁREA DE ATUAÇÃO'!$A:$C,3,0), "")</f>
        <v>REDE DE URGÊNCIA</v>
      </c>
      <c r="O1127" t="str">
        <f>'Lotações convertidas'!B1129</f>
        <v>UNIDADE DE PRONTO ATENDIMENTO LESTE</v>
      </c>
    </row>
    <row r="1128" spans="1:15" x14ac:dyDescent="0.25">
      <c r="A1128">
        <v>1304591</v>
      </c>
      <c r="B1128" t="s">
        <v>740</v>
      </c>
      <c r="C1128" t="s">
        <v>741</v>
      </c>
      <c r="D1128" t="s">
        <v>368</v>
      </c>
      <c r="E1128" t="s">
        <v>369</v>
      </c>
      <c r="F1128" t="s">
        <v>18615</v>
      </c>
      <c r="G1128" s="177">
        <v>44379</v>
      </c>
      <c r="H1128" t="s">
        <v>441</v>
      </c>
      <c r="I1128" t="s">
        <v>18168</v>
      </c>
      <c r="J1128" t="s">
        <v>742</v>
      </c>
      <c r="K1128" t="s">
        <v>353</v>
      </c>
      <c r="L1128" t="s">
        <v>365</v>
      </c>
      <c r="M1128" s="29" t="str">
        <f>IF(O1128 &lt;&gt; "", VLOOKUP(O1128,'CLASSIFICAÇÃO - ÁREA DE ATUAÇÃO'!$A:$C,2,0),"")</f>
        <v>D</v>
      </c>
      <c r="N1128" s="29" t="str">
        <f>IF(O1128 &lt;&gt; "",VLOOKUP(O1128,'CLASSIFICAÇÃO - ÁREA DE ATUAÇÃO'!$A:$C,3,0), "")</f>
        <v>REDE DE URGÊNCIA</v>
      </c>
      <c r="O1128" t="str">
        <f>'Lotações convertidas'!B1130</f>
        <v>UNIDADE DE PRONTO ATENDIMENTO NORTE</v>
      </c>
    </row>
    <row r="1129" spans="1:15" x14ac:dyDescent="0.25">
      <c r="A1129">
        <v>1304621</v>
      </c>
      <c r="B1129" t="s">
        <v>4282</v>
      </c>
      <c r="C1129" t="s">
        <v>4283</v>
      </c>
      <c r="D1129" t="s">
        <v>520</v>
      </c>
      <c r="F1129" t="s">
        <v>1373</v>
      </c>
      <c r="G1129" s="177">
        <v>44379</v>
      </c>
      <c r="H1129" t="s">
        <v>364</v>
      </c>
      <c r="I1129" t="s">
        <v>18175</v>
      </c>
      <c r="J1129" t="s">
        <v>4284</v>
      </c>
      <c r="K1129" t="s">
        <v>353</v>
      </c>
      <c r="L1129" t="s">
        <v>397</v>
      </c>
      <c r="M1129" s="29" t="str">
        <f>IF(O1129 &lt;&gt; "", VLOOKUP(O1129,'CLASSIFICAÇÃO - ÁREA DE ATUAÇÃO'!$A:$C,2,0),"")</f>
        <v>B</v>
      </c>
      <c r="N1129" s="29" t="str">
        <f>IF(O1129 &lt;&gt; "",VLOOKUP(O1129,'CLASSIFICAÇÃO - ÁREA DE ATUAÇÃO'!$A:$C,3,0), "")</f>
        <v>ATENÇÃO PRIMÁRIA</v>
      </c>
      <c r="O1129" t="str">
        <f>'Lotações convertidas'!B1131</f>
        <v>CENTRO DE SAÚDE HAVAÍ</v>
      </c>
    </row>
    <row r="1130" spans="1:15" x14ac:dyDescent="0.25">
      <c r="A1130" t="s">
        <v>4285</v>
      </c>
      <c r="B1130" t="s">
        <v>4286</v>
      </c>
      <c r="C1130" t="s">
        <v>4287</v>
      </c>
      <c r="D1130" t="s">
        <v>520</v>
      </c>
      <c r="F1130" t="s">
        <v>1106</v>
      </c>
      <c r="G1130" s="177">
        <v>44379</v>
      </c>
      <c r="H1130" t="s">
        <v>364</v>
      </c>
      <c r="I1130" t="s">
        <v>18175</v>
      </c>
      <c r="J1130" t="s">
        <v>4288</v>
      </c>
      <c r="K1130" t="s">
        <v>353</v>
      </c>
      <c r="L1130" t="s">
        <v>354</v>
      </c>
      <c r="M1130" s="29" t="str">
        <f>IF(O1130 &lt;&gt; "", VLOOKUP(O1130,'CLASSIFICAÇÃO - ÁREA DE ATUAÇÃO'!$A:$C,2,0),"")</f>
        <v>C</v>
      </c>
      <c r="N1130" s="29" t="str">
        <f>IF(O1130 &lt;&gt; "",VLOOKUP(O1130,'CLASSIFICAÇÃO - ÁREA DE ATUAÇÃO'!$A:$C,3,0), "")</f>
        <v>ATENÇÃO PRIMÁRIA</v>
      </c>
      <c r="O1130" t="str">
        <f>'Lotações convertidas'!B1132</f>
        <v>CENTRO DE SAÚDE GLÓRIA</v>
      </c>
    </row>
    <row r="1131" spans="1:15" x14ac:dyDescent="0.25">
      <c r="A1131">
        <v>1304664</v>
      </c>
      <c r="B1131" t="s">
        <v>4289</v>
      </c>
      <c r="C1131" t="s">
        <v>4290</v>
      </c>
      <c r="D1131" t="s">
        <v>368</v>
      </c>
      <c r="E1131" t="s">
        <v>524</v>
      </c>
      <c r="F1131" t="s">
        <v>18617</v>
      </c>
      <c r="G1131" s="177">
        <v>44381</v>
      </c>
      <c r="H1131" t="s">
        <v>441</v>
      </c>
      <c r="I1131" t="s">
        <v>18179</v>
      </c>
      <c r="J1131" t="s">
        <v>4291</v>
      </c>
      <c r="K1131" t="s">
        <v>353</v>
      </c>
      <c r="L1131" t="s">
        <v>406</v>
      </c>
      <c r="M1131" s="29" t="str">
        <f>IF(O1131 &lt;&gt; "", VLOOKUP(O1131,'CLASSIFICAÇÃO - ÁREA DE ATUAÇÃO'!$A:$C,2,0),"")</f>
        <v>D</v>
      </c>
      <c r="N1131" s="29" t="str">
        <f>IF(O1131 &lt;&gt; "",VLOOKUP(O1131,'CLASSIFICAÇÃO - ÁREA DE ATUAÇÃO'!$A:$C,3,0), "")</f>
        <v>REDE DE URGÊNCIA</v>
      </c>
      <c r="O1131" t="str">
        <f>'Lotações convertidas'!B1133</f>
        <v>UNIDADE DE PRONTO ATENDIMENTO BARREIRO</v>
      </c>
    </row>
    <row r="1132" spans="1:15" x14ac:dyDescent="0.25">
      <c r="A1132">
        <v>1304710</v>
      </c>
      <c r="B1132" t="s">
        <v>4292</v>
      </c>
      <c r="C1132" t="s">
        <v>4293</v>
      </c>
      <c r="D1132" t="s">
        <v>368</v>
      </c>
      <c r="E1132" t="s">
        <v>369</v>
      </c>
      <c r="F1132" t="s">
        <v>18637</v>
      </c>
      <c r="G1132" s="177">
        <v>44379</v>
      </c>
      <c r="H1132" t="s">
        <v>364</v>
      </c>
      <c r="I1132" t="s">
        <v>18168</v>
      </c>
      <c r="J1132" t="s">
        <v>4294</v>
      </c>
      <c r="K1132" t="s">
        <v>353</v>
      </c>
      <c r="L1132" t="s">
        <v>411</v>
      </c>
      <c r="M1132" s="29" t="str">
        <f>IF(O1132 &lt;&gt; "", VLOOKUP(O1132,'CLASSIFICAÇÃO - ÁREA DE ATUAÇÃO'!$A:$C,2,0),"")</f>
        <v>A</v>
      </c>
      <c r="N1132" s="29" t="str">
        <f>IF(O1132 &lt;&gt; "",VLOOKUP(O1132,'CLASSIFICAÇÃO - ÁREA DE ATUAÇÃO'!$A:$C,3,0), "")</f>
        <v>ATENÇÃO PRIMÁRIA</v>
      </c>
      <c r="O1132" t="str">
        <f>'Lotações convertidas'!B1134</f>
        <v>CENTRO DE SAÚDE OSWALDO CRUZ</v>
      </c>
    </row>
    <row r="1133" spans="1:15" x14ac:dyDescent="0.25">
      <c r="A1133">
        <v>1304729</v>
      </c>
      <c r="B1133" t="s">
        <v>4295</v>
      </c>
      <c r="C1133" t="s">
        <v>4296</v>
      </c>
      <c r="D1133" t="s">
        <v>520</v>
      </c>
      <c r="F1133" t="s">
        <v>603</v>
      </c>
      <c r="G1133" s="177">
        <v>44379</v>
      </c>
      <c r="H1133" t="s">
        <v>364</v>
      </c>
      <c r="I1133" t="s">
        <v>18175</v>
      </c>
      <c r="J1133" t="s">
        <v>4297</v>
      </c>
      <c r="K1133" t="s">
        <v>353</v>
      </c>
      <c r="L1133" t="s">
        <v>374</v>
      </c>
      <c r="M1133" s="29" t="str">
        <f>IF(O1133 &lt;&gt; "", VLOOKUP(O1133,'CLASSIFICAÇÃO - ÁREA DE ATUAÇÃO'!$A:$C,2,0),"")</f>
        <v>D</v>
      </c>
      <c r="N1133" s="29" t="str">
        <f>IF(O1133 &lt;&gt; "",VLOOKUP(O1133,'CLASSIFICAÇÃO - ÁREA DE ATUAÇÃO'!$A:$C,3,0), "")</f>
        <v>ATENÇÃO PRIMÁRIA</v>
      </c>
      <c r="O1133" t="str">
        <f>'Lotações convertidas'!B1135</f>
        <v>CENTRO DE SAÚDE RIBEIRO DE ABREU</v>
      </c>
    </row>
    <row r="1134" spans="1:15" x14ac:dyDescent="0.25">
      <c r="A1134">
        <v>1305075</v>
      </c>
      <c r="B1134" t="s">
        <v>4298</v>
      </c>
      <c r="C1134" t="s">
        <v>4299</v>
      </c>
      <c r="D1134" t="s">
        <v>429</v>
      </c>
      <c r="E1134" t="s">
        <v>430</v>
      </c>
      <c r="F1134" t="s">
        <v>735</v>
      </c>
      <c r="G1134" s="177">
        <v>44379</v>
      </c>
      <c r="H1134" t="s">
        <v>508</v>
      </c>
      <c r="I1134" t="s">
        <v>18175</v>
      </c>
      <c r="J1134" t="s">
        <v>4300</v>
      </c>
      <c r="K1134" t="s">
        <v>353</v>
      </c>
      <c r="L1134" t="s">
        <v>411</v>
      </c>
      <c r="M1134" s="29" t="str">
        <f>IF(O1134 &lt;&gt; "", VLOOKUP(O1134,'CLASSIFICAÇÃO - ÁREA DE ATUAÇÃO'!$A:$C,2,0),"")</f>
        <v>A</v>
      </c>
      <c r="N1134" s="29" t="str">
        <f>IF(O1134 &lt;&gt; "",VLOOKUP(O1134,'CLASSIFICAÇÃO - ÁREA DE ATUAÇÃO'!$A:$C,3,0), "")</f>
        <v>REDE COMPLEMENTAR</v>
      </c>
      <c r="O1134" t="str">
        <f>'Lotações convertidas'!B1136</f>
        <v>CENTRO DE ESPECIALIDADES ODONTOLÓGICAS PARACATU</v>
      </c>
    </row>
    <row r="1135" spans="1:15" x14ac:dyDescent="0.25">
      <c r="A1135">
        <v>1305091</v>
      </c>
      <c r="B1135" t="s">
        <v>4301</v>
      </c>
      <c r="C1135" t="s">
        <v>4302</v>
      </c>
      <c r="D1135" t="s">
        <v>368</v>
      </c>
      <c r="E1135" t="s">
        <v>369</v>
      </c>
      <c r="F1135" t="s">
        <v>18616</v>
      </c>
      <c r="G1135" s="177">
        <v>44379</v>
      </c>
      <c r="H1135" t="s">
        <v>441</v>
      </c>
      <c r="I1135" t="s">
        <v>18168</v>
      </c>
      <c r="J1135" t="s">
        <v>4303</v>
      </c>
      <c r="K1135" t="s">
        <v>353</v>
      </c>
      <c r="L1135" t="s">
        <v>361</v>
      </c>
      <c r="M1135" s="29" t="str">
        <f>IF(O1135 &lt;&gt; "", VLOOKUP(O1135,'CLASSIFICAÇÃO - ÁREA DE ATUAÇÃO'!$A:$C,2,0),"")</f>
        <v>C</v>
      </c>
      <c r="N1135" s="29" t="str">
        <f>IF(O1135 &lt;&gt; "",VLOOKUP(O1135,'CLASSIFICAÇÃO - ÁREA DE ATUAÇÃO'!$A:$C,3,0), "")</f>
        <v>REDE DE URGÊNCIA</v>
      </c>
      <c r="O1135" t="str">
        <f>'Lotações convertidas'!B1137</f>
        <v>UNIDADE DE PRONTO ATENDIMENTO PAMPULHA</v>
      </c>
    </row>
    <row r="1136" spans="1:15" x14ac:dyDescent="0.25">
      <c r="A1136">
        <v>1305172</v>
      </c>
      <c r="B1136" t="s">
        <v>4304</v>
      </c>
      <c r="C1136" t="s">
        <v>4305</v>
      </c>
      <c r="D1136" t="s">
        <v>368</v>
      </c>
      <c r="E1136" t="s">
        <v>369</v>
      </c>
      <c r="F1136" t="s">
        <v>18617</v>
      </c>
      <c r="G1136" s="177">
        <v>44380</v>
      </c>
      <c r="H1136" t="s">
        <v>441</v>
      </c>
      <c r="I1136" t="s">
        <v>18168</v>
      </c>
      <c r="J1136" t="s">
        <v>4306</v>
      </c>
      <c r="K1136" t="s">
        <v>353</v>
      </c>
      <c r="L1136" t="s">
        <v>406</v>
      </c>
      <c r="M1136" s="29" t="str">
        <f>IF(O1136 &lt;&gt; "", VLOOKUP(O1136,'CLASSIFICAÇÃO - ÁREA DE ATUAÇÃO'!$A:$C,2,0),"")</f>
        <v>D</v>
      </c>
      <c r="N1136" s="29" t="str">
        <f>IF(O1136 &lt;&gt; "",VLOOKUP(O1136,'CLASSIFICAÇÃO - ÁREA DE ATUAÇÃO'!$A:$C,3,0), "")</f>
        <v>REDE DE URGÊNCIA</v>
      </c>
      <c r="O1136" t="str">
        <f>'Lotações convertidas'!B1138</f>
        <v>UNIDADE DE PRONTO ATENDIMENTO BARREIRO</v>
      </c>
    </row>
    <row r="1137" spans="1:15" x14ac:dyDescent="0.25">
      <c r="A1137">
        <v>1305180</v>
      </c>
      <c r="B1137" t="s">
        <v>4307</v>
      </c>
      <c r="C1137" t="s">
        <v>4308</v>
      </c>
      <c r="D1137" t="s">
        <v>368</v>
      </c>
      <c r="E1137" t="s">
        <v>369</v>
      </c>
      <c r="F1137" t="s">
        <v>424</v>
      </c>
      <c r="G1137" s="177">
        <v>44380</v>
      </c>
      <c r="H1137" t="s">
        <v>441</v>
      </c>
      <c r="I1137" t="s">
        <v>18168</v>
      </c>
      <c r="J1137" t="s">
        <v>4309</v>
      </c>
      <c r="K1137" t="s">
        <v>353</v>
      </c>
      <c r="L1137" t="s">
        <v>427</v>
      </c>
      <c r="M1137" s="29" t="str">
        <f>IF(O1137 &lt;&gt; "", VLOOKUP(O1137,'CLASSIFICAÇÃO - ÁREA DE ATUAÇÃO'!$A:$C,2,0),"")</f>
        <v>D</v>
      </c>
      <c r="N1137" s="29" t="str">
        <f>IF(O1137 &lt;&gt; "",VLOOKUP(O1137,'CLASSIFICAÇÃO - ÁREA DE ATUAÇÃO'!$A:$C,3,0), "")</f>
        <v>REDE DE URGÊNCIA</v>
      </c>
      <c r="O1137" t="str">
        <f>'Lotações convertidas'!B1139</f>
        <v>SERVIÇO DE ATENDIMENTO MÓVEL DE URGÊNCIA E TRANSPORTE EM SAÚDE</v>
      </c>
    </row>
    <row r="1138" spans="1:15" x14ac:dyDescent="0.25">
      <c r="A1138">
        <v>1305199</v>
      </c>
      <c r="B1138" t="s">
        <v>4310</v>
      </c>
      <c r="C1138" t="s">
        <v>4311</v>
      </c>
      <c r="D1138" t="s">
        <v>368</v>
      </c>
      <c r="E1138" t="s">
        <v>369</v>
      </c>
      <c r="F1138" t="s">
        <v>18617</v>
      </c>
      <c r="G1138" s="177">
        <v>44381</v>
      </c>
      <c r="H1138" t="s">
        <v>425</v>
      </c>
      <c r="I1138" t="s">
        <v>18168</v>
      </c>
      <c r="J1138" t="s">
        <v>4312</v>
      </c>
      <c r="K1138" t="s">
        <v>353</v>
      </c>
      <c r="L1138" t="s">
        <v>406</v>
      </c>
      <c r="M1138" s="29" t="str">
        <f>IF(O1138 &lt;&gt; "", VLOOKUP(O1138,'CLASSIFICAÇÃO - ÁREA DE ATUAÇÃO'!$A:$C,2,0),"")</f>
        <v>D</v>
      </c>
      <c r="N1138" s="29" t="str">
        <f>IF(O1138 &lt;&gt; "",VLOOKUP(O1138,'CLASSIFICAÇÃO - ÁREA DE ATUAÇÃO'!$A:$C,3,0), "")</f>
        <v>REDE DE URGÊNCIA</v>
      </c>
      <c r="O1138" t="str">
        <f>'Lotações convertidas'!B1140</f>
        <v>UNIDADE DE PRONTO ATENDIMENTO BARREIRO</v>
      </c>
    </row>
    <row r="1139" spans="1:15" x14ac:dyDescent="0.25">
      <c r="A1139">
        <v>1305210</v>
      </c>
      <c r="B1139" t="s">
        <v>4313</v>
      </c>
      <c r="C1139" t="s">
        <v>4314</v>
      </c>
      <c r="D1139" t="s">
        <v>520</v>
      </c>
      <c r="F1139" t="s">
        <v>635</v>
      </c>
      <c r="G1139" s="177">
        <v>44382</v>
      </c>
      <c r="H1139" t="s">
        <v>736</v>
      </c>
      <c r="I1139" t="s">
        <v>18175</v>
      </c>
      <c r="J1139" t="s">
        <v>4315</v>
      </c>
      <c r="K1139" t="s">
        <v>353</v>
      </c>
      <c r="L1139" t="s">
        <v>406</v>
      </c>
      <c r="M1139" s="29" t="str">
        <f>IF(O1139 &lt;&gt; "", VLOOKUP(O1139,'CLASSIFICAÇÃO - ÁREA DE ATUAÇÃO'!$A:$C,2,0),"")</f>
        <v>C</v>
      </c>
      <c r="N1139" s="29" t="str">
        <f>IF(O1139 &lt;&gt; "",VLOOKUP(O1139,'CLASSIFICAÇÃO - ÁREA DE ATUAÇÃO'!$A:$C,3,0), "")</f>
        <v>REDE COMPLEMENTAR</v>
      </c>
      <c r="O1139" t="str">
        <f>'Lotações convertidas'!B1141</f>
        <v>CENTRO DE ESPECIALIDADES ODONTOLOGICAS BARREIRO</v>
      </c>
    </row>
    <row r="1140" spans="1:15" x14ac:dyDescent="0.25">
      <c r="A1140">
        <v>1305237</v>
      </c>
      <c r="B1140" t="s">
        <v>4316</v>
      </c>
      <c r="C1140" t="s">
        <v>4317</v>
      </c>
      <c r="D1140" t="s">
        <v>362</v>
      </c>
      <c r="E1140" t="s">
        <v>362</v>
      </c>
      <c r="F1140" t="s">
        <v>18663</v>
      </c>
      <c r="G1140" s="177">
        <v>44382</v>
      </c>
      <c r="H1140" t="s">
        <v>364</v>
      </c>
      <c r="I1140" t="s">
        <v>18168</v>
      </c>
      <c r="J1140" t="s">
        <v>4318</v>
      </c>
      <c r="K1140" t="s">
        <v>353</v>
      </c>
      <c r="L1140" t="s">
        <v>406</v>
      </c>
      <c r="M1140" s="29" t="str">
        <f>IF(O1140 &lt;&gt; "", VLOOKUP(O1140,'CLASSIFICAÇÃO - ÁREA DE ATUAÇÃO'!$A:$C,2,0),"")</f>
        <v>C</v>
      </c>
      <c r="N1140" s="29" t="str">
        <f>IF(O1140 &lt;&gt; "",VLOOKUP(O1140,'CLASSIFICAÇÃO - ÁREA DE ATUAÇÃO'!$A:$C,3,0), "")</f>
        <v>GESTÃO</v>
      </c>
      <c r="O1140" t="str">
        <f>'Lotações convertidas'!B1142</f>
        <v>GERENCIA DE ASSISTENCIA, EPIDEMIOLOGIA E REGULACAO BARREIRO</v>
      </c>
    </row>
    <row r="1141" spans="1:15" x14ac:dyDescent="0.25">
      <c r="A1141">
        <v>1305253</v>
      </c>
      <c r="B1141" t="s">
        <v>848</v>
      </c>
      <c r="C1141" t="s">
        <v>849</v>
      </c>
      <c r="D1141" t="s">
        <v>368</v>
      </c>
      <c r="E1141" t="s">
        <v>369</v>
      </c>
      <c r="F1141" t="s">
        <v>18613</v>
      </c>
      <c r="G1141" s="177">
        <v>44382</v>
      </c>
      <c r="H1141" t="s">
        <v>441</v>
      </c>
      <c r="I1141" t="s">
        <v>18168</v>
      </c>
      <c r="J1141" t="s">
        <v>850</v>
      </c>
      <c r="K1141" t="s">
        <v>353</v>
      </c>
      <c r="L1141" t="s">
        <v>382</v>
      </c>
      <c r="M1141" s="29" t="str">
        <f>IF(O1141 &lt;&gt; "", VLOOKUP(O1141,'CLASSIFICAÇÃO - ÁREA DE ATUAÇÃO'!$A:$C,2,0),"")</f>
        <v>C</v>
      </c>
      <c r="N1141" s="29" t="str">
        <f>IF(O1141 &lt;&gt; "",VLOOKUP(O1141,'CLASSIFICAÇÃO - ÁREA DE ATUAÇÃO'!$A:$C,3,0), "")</f>
        <v>REDE DE URGÊNCIA</v>
      </c>
      <c r="O1141" t="str">
        <f>'Lotações convertidas'!B1143</f>
        <v>UNIDADE DE PRONTO ATENDIMENTO LESTE</v>
      </c>
    </row>
    <row r="1142" spans="1:15" x14ac:dyDescent="0.25">
      <c r="A1142">
        <v>1305261</v>
      </c>
      <c r="B1142" t="s">
        <v>4319</v>
      </c>
      <c r="C1142" t="s">
        <v>4320</v>
      </c>
      <c r="D1142" t="s">
        <v>349</v>
      </c>
      <c r="E1142" t="s">
        <v>350</v>
      </c>
      <c r="F1142" t="s">
        <v>18621</v>
      </c>
      <c r="G1142" s="177">
        <v>44382</v>
      </c>
      <c r="H1142" t="s">
        <v>395</v>
      </c>
      <c r="I1142" t="s">
        <v>18169</v>
      </c>
      <c r="J1142" t="s">
        <v>4321</v>
      </c>
      <c r="K1142" t="s">
        <v>353</v>
      </c>
      <c r="L1142" t="s">
        <v>397</v>
      </c>
      <c r="M1142" s="29" t="str">
        <f>IF(O1142 &lt;&gt; "", VLOOKUP(O1142,'CLASSIFICAÇÃO - ÁREA DE ATUAÇÃO'!$A:$C,2,0),"")</f>
        <v>A</v>
      </c>
      <c r="N1142" s="29" t="str">
        <f>IF(O1142 &lt;&gt; "",VLOOKUP(O1142,'CLASSIFICAÇÃO - ÁREA DE ATUAÇÃO'!$A:$C,3,0), "")</f>
        <v>REDE DE URGÊNCIA</v>
      </c>
      <c r="O1142" t="str">
        <f>'Lotações convertidas'!B1144</f>
        <v>CENTRO DE REFERENCIA EM SAUDE MENTAL OESTE</v>
      </c>
    </row>
    <row r="1143" spans="1:15" x14ac:dyDescent="0.25">
      <c r="A1143" t="s">
        <v>4322</v>
      </c>
      <c r="B1143" t="s">
        <v>4323</v>
      </c>
      <c r="C1143" t="s">
        <v>4324</v>
      </c>
      <c r="D1143" t="s">
        <v>368</v>
      </c>
      <c r="E1143" t="s">
        <v>369</v>
      </c>
      <c r="F1143" t="s">
        <v>598</v>
      </c>
      <c r="G1143" s="177">
        <v>44382</v>
      </c>
      <c r="H1143" t="s">
        <v>364</v>
      </c>
      <c r="I1143" t="s">
        <v>18168</v>
      </c>
      <c r="J1143" t="s">
        <v>4325</v>
      </c>
      <c r="K1143" t="s">
        <v>353</v>
      </c>
      <c r="L1143" t="s">
        <v>406</v>
      </c>
      <c r="M1143" s="29" t="str">
        <f>IF(O1143 &lt;&gt; "", VLOOKUP(O1143,'CLASSIFICAÇÃO - ÁREA DE ATUAÇÃO'!$A:$C,2,0),"")</f>
        <v>D</v>
      </c>
      <c r="N1143" s="29" t="str">
        <f>IF(O1143 &lt;&gt; "",VLOOKUP(O1143,'CLASSIFICAÇÃO - ÁREA DE ATUAÇÃO'!$A:$C,3,0), "")</f>
        <v>ATENÇÃO PRIMÁRIA</v>
      </c>
      <c r="O1143" t="str">
        <f>'Lotações convertidas'!B1145</f>
        <v>CENTRO DE SAÚDE VILA PINHO</v>
      </c>
    </row>
    <row r="1144" spans="1:15" x14ac:dyDescent="0.25">
      <c r="A1144">
        <v>1305288</v>
      </c>
      <c r="B1144" t="s">
        <v>4326</v>
      </c>
      <c r="C1144" t="s">
        <v>4327</v>
      </c>
      <c r="D1144" t="s">
        <v>379</v>
      </c>
      <c r="E1144" t="s">
        <v>597</v>
      </c>
      <c r="F1144" t="s">
        <v>617</v>
      </c>
      <c r="G1144" s="177">
        <v>44382</v>
      </c>
      <c r="H1144" t="s">
        <v>4328</v>
      </c>
      <c r="I1144" t="s">
        <v>18171</v>
      </c>
      <c r="J1144" t="s">
        <v>4329</v>
      </c>
      <c r="K1144" t="s">
        <v>353</v>
      </c>
      <c r="L1144" t="s">
        <v>354</v>
      </c>
      <c r="M1144" s="29" t="str">
        <f>IF(O1144 &lt;&gt; "", VLOOKUP(O1144,'CLASSIFICAÇÃO - ÁREA DE ATUAÇÃO'!$A:$C,2,0),"")</f>
        <v>B</v>
      </c>
      <c r="N1144" s="29" t="str">
        <f>IF(O1144 &lt;&gt; "",VLOOKUP(O1144,'CLASSIFICAÇÃO - ÁREA DE ATUAÇÃO'!$A:$C,3,0), "")</f>
        <v>ATENÇÃO PRIMÁRIA</v>
      </c>
      <c r="O1144" t="str">
        <f>'Lotações convertidas'!B1146</f>
        <v>CENTRO DE SAÚDE DOM CABRAL</v>
      </c>
    </row>
    <row r="1145" spans="1:15" x14ac:dyDescent="0.25">
      <c r="A1145">
        <v>1305296</v>
      </c>
      <c r="B1145" t="s">
        <v>4330</v>
      </c>
      <c r="C1145" t="s">
        <v>4331</v>
      </c>
      <c r="D1145" t="s">
        <v>368</v>
      </c>
      <c r="E1145" t="s">
        <v>369</v>
      </c>
      <c r="F1145" t="s">
        <v>608</v>
      </c>
      <c r="G1145" s="177">
        <v>44382</v>
      </c>
      <c r="H1145" t="s">
        <v>364</v>
      </c>
      <c r="I1145" t="s">
        <v>18168</v>
      </c>
      <c r="J1145" t="s">
        <v>4332</v>
      </c>
      <c r="K1145" t="s">
        <v>353</v>
      </c>
      <c r="L1145" t="s">
        <v>372</v>
      </c>
      <c r="M1145" s="29" t="str">
        <f>IF(O1145 &lt;&gt; "", VLOOKUP(O1145,'CLASSIFICAÇÃO - ÁREA DE ATUAÇÃO'!$A:$C,2,0),"")</f>
        <v>C</v>
      </c>
      <c r="N1145" s="29" t="str">
        <f>IF(O1145 &lt;&gt; "",VLOOKUP(O1145,'CLASSIFICAÇÃO - ÁREA DE ATUAÇÃO'!$A:$C,3,0), "")</f>
        <v>ATENÇÃO PRIMÁRIA</v>
      </c>
      <c r="O1145" t="str">
        <f>'Lotações convertidas'!B1147</f>
        <v>CENTRO DE SAÚDE RIO BRANCO</v>
      </c>
    </row>
    <row r="1146" spans="1:15" x14ac:dyDescent="0.25">
      <c r="A1146">
        <v>1305687</v>
      </c>
      <c r="B1146" t="s">
        <v>4333</v>
      </c>
      <c r="C1146" t="s">
        <v>4334</v>
      </c>
      <c r="D1146" t="s">
        <v>368</v>
      </c>
      <c r="E1146" t="s">
        <v>369</v>
      </c>
      <c r="F1146" t="s">
        <v>18617</v>
      </c>
      <c r="G1146" s="177">
        <v>44380</v>
      </c>
      <c r="H1146" t="s">
        <v>425</v>
      </c>
      <c r="I1146" t="s">
        <v>18168</v>
      </c>
      <c r="J1146" t="s">
        <v>4335</v>
      </c>
      <c r="K1146" t="s">
        <v>353</v>
      </c>
      <c r="L1146" t="s">
        <v>406</v>
      </c>
      <c r="M1146" s="29" t="str">
        <f>IF(O1146 &lt;&gt; "", VLOOKUP(O1146,'CLASSIFICAÇÃO - ÁREA DE ATUAÇÃO'!$A:$C,2,0),"")</f>
        <v>D</v>
      </c>
      <c r="N1146" s="29" t="str">
        <f>IF(O1146 &lt;&gt; "",VLOOKUP(O1146,'CLASSIFICAÇÃO - ÁREA DE ATUAÇÃO'!$A:$C,3,0), "")</f>
        <v>REDE DE URGÊNCIA</v>
      </c>
      <c r="O1146" t="str">
        <f>'Lotações convertidas'!B1148</f>
        <v>UNIDADE DE PRONTO ATENDIMENTO BARREIRO</v>
      </c>
    </row>
    <row r="1147" spans="1:15" x14ac:dyDescent="0.25">
      <c r="A1147">
        <v>1305695</v>
      </c>
      <c r="B1147" t="s">
        <v>4336</v>
      </c>
      <c r="C1147" t="s">
        <v>4337</v>
      </c>
      <c r="D1147" t="s">
        <v>368</v>
      </c>
      <c r="E1147" t="s">
        <v>369</v>
      </c>
      <c r="F1147" t="s">
        <v>18622</v>
      </c>
      <c r="G1147" s="177">
        <v>44380</v>
      </c>
      <c r="H1147" t="s">
        <v>441</v>
      </c>
      <c r="I1147" t="s">
        <v>18168</v>
      </c>
      <c r="J1147" t="s">
        <v>4338</v>
      </c>
      <c r="K1147" t="s">
        <v>353</v>
      </c>
      <c r="L1147" t="s">
        <v>372</v>
      </c>
      <c r="M1147" s="29" t="str">
        <f>IF(O1147 &lt;&gt; "", VLOOKUP(O1147,'CLASSIFICAÇÃO - ÁREA DE ATUAÇÃO'!$A:$C,2,0),"")</f>
        <v>C</v>
      </c>
      <c r="N1147" s="29" t="str">
        <f>IF(O1147 &lt;&gt; "",VLOOKUP(O1147,'CLASSIFICAÇÃO - ÁREA DE ATUAÇÃO'!$A:$C,3,0), "")</f>
        <v>REDE DE URGÊNCIA</v>
      </c>
      <c r="O1147" t="str">
        <f>'Lotações convertidas'!B1149</f>
        <v>CENTRO DE REFERENCIA EM SAUDE MENTAL VENDA NOVA</v>
      </c>
    </row>
    <row r="1148" spans="1:15" x14ac:dyDescent="0.25">
      <c r="A1148">
        <v>1305725</v>
      </c>
      <c r="B1148" t="s">
        <v>4339</v>
      </c>
      <c r="C1148" t="s">
        <v>4340</v>
      </c>
      <c r="D1148" t="s">
        <v>362</v>
      </c>
      <c r="F1148" t="s">
        <v>896</v>
      </c>
      <c r="G1148" s="177">
        <v>44382</v>
      </c>
      <c r="H1148" t="s">
        <v>364</v>
      </c>
      <c r="I1148" t="s">
        <v>18168</v>
      </c>
      <c r="J1148" t="s">
        <v>4341</v>
      </c>
      <c r="K1148" t="s">
        <v>353</v>
      </c>
      <c r="L1148" t="s">
        <v>374</v>
      </c>
      <c r="M1148" s="29" t="str">
        <f>IF(O1148 &lt;&gt; "", VLOOKUP(O1148,'CLASSIFICAÇÃO - ÁREA DE ATUAÇÃO'!$A:$C,2,0),"")</f>
        <v>C</v>
      </c>
      <c r="N1148" s="29" t="str">
        <f>IF(O1148 &lt;&gt; "",VLOOKUP(O1148,'CLASSIFICAÇÃO - ÁREA DE ATUAÇÃO'!$A:$C,3,0), "")</f>
        <v>ATENÇÃO PRIMÁRIA</v>
      </c>
      <c r="O1148" t="str">
        <f>'Lotações convertidas'!B1150</f>
        <v>CENTRO DE SAÚDE FÁBIO CORREA LIMA</v>
      </c>
    </row>
    <row r="1149" spans="1:15" x14ac:dyDescent="0.25">
      <c r="A1149">
        <v>1305741</v>
      </c>
      <c r="B1149" t="s">
        <v>4342</v>
      </c>
      <c r="C1149" t="s">
        <v>4343</v>
      </c>
      <c r="D1149" t="s">
        <v>379</v>
      </c>
      <c r="F1149" t="s">
        <v>377</v>
      </c>
      <c r="G1149" s="177">
        <v>44382</v>
      </c>
      <c r="H1149" t="s">
        <v>395</v>
      </c>
      <c r="I1149" t="s">
        <v>18171</v>
      </c>
      <c r="J1149" t="s">
        <v>4344</v>
      </c>
      <c r="K1149" t="s">
        <v>353</v>
      </c>
      <c r="L1149" t="s">
        <v>372</v>
      </c>
      <c r="M1149" s="29" t="str">
        <f>IF(O1149 &lt;&gt; "", VLOOKUP(O1149,'CLASSIFICAÇÃO - ÁREA DE ATUAÇÃO'!$A:$C,2,0),"")</f>
        <v>C</v>
      </c>
      <c r="N1149" s="29" t="str">
        <f>IF(O1149 &lt;&gt; "",VLOOKUP(O1149,'CLASSIFICAÇÃO - ÁREA DE ATUAÇÃO'!$A:$C,3,0), "")</f>
        <v>ATENÇÃO PRIMÁRIA</v>
      </c>
      <c r="O1149" t="str">
        <f>'Lotações convertidas'!B1151</f>
        <v>CENTRO DE SAÚDE MANTIQUEIRA</v>
      </c>
    </row>
    <row r="1150" spans="1:15" x14ac:dyDescent="0.25">
      <c r="A1150">
        <v>1305830</v>
      </c>
      <c r="B1150" t="s">
        <v>4345</v>
      </c>
      <c r="C1150" t="s">
        <v>4346</v>
      </c>
      <c r="D1150" t="s">
        <v>362</v>
      </c>
      <c r="F1150" t="s">
        <v>639</v>
      </c>
      <c r="G1150" s="177">
        <v>44382</v>
      </c>
      <c r="H1150" t="s">
        <v>364</v>
      </c>
      <c r="I1150" t="s">
        <v>18168</v>
      </c>
      <c r="J1150" t="s">
        <v>4347</v>
      </c>
      <c r="K1150" t="s">
        <v>353</v>
      </c>
      <c r="L1150" t="s">
        <v>354</v>
      </c>
      <c r="M1150" s="29" t="str">
        <f>IF(O1150 &lt;&gt; "", VLOOKUP(O1150,'CLASSIFICAÇÃO - ÁREA DE ATUAÇÃO'!$A:$C,2,0),"")</f>
        <v>C</v>
      </c>
      <c r="N1150" s="29" t="str">
        <f>IF(O1150 &lt;&gt; "",VLOOKUP(O1150,'CLASSIFICAÇÃO - ÁREA DE ATUAÇÃO'!$A:$C,3,0), "")</f>
        <v>ATENÇÃO PRIMÁRIA</v>
      </c>
      <c r="O1150" t="str">
        <f>'Lotações convertidas'!B1152</f>
        <v>CENTRO DE SAÚDE ERMELINDA</v>
      </c>
    </row>
    <row r="1151" spans="1:15" x14ac:dyDescent="0.25">
      <c r="A1151">
        <v>1306470</v>
      </c>
      <c r="B1151" t="s">
        <v>2043</v>
      </c>
      <c r="C1151" t="s">
        <v>2044</v>
      </c>
      <c r="D1151" t="s">
        <v>368</v>
      </c>
      <c r="E1151" t="s">
        <v>369</v>
      </c>
      <c r="F1151" t="s">
        <v>18613</v>
      </c>
      <c r="G1151" s="177">
        <v>44382</v>
      </c>
      <c r="H1151" t="s">
        <v>425</v>
      </c>
      <c r="I1151" t="s">
        <v>18168</v>
      </c>
      <c r="J1151" t="s">
        <v>2045</v>
      </c>
      <c r="K1151" t="s">
        <v>353</v>
      </c>
      <c r="L1151" t="s">
        <v>382</v>
      </c>
      <c r="M1151" s="29" t="str">
        <f>IF(O1151 &lt;&gt; "", VLOOKUP(O1151,'CLASSIFICAÇÃO - ÁREA DE ATUAÇÃO'!$A:$C,2,0),"")</f>
        <v>C</v>
      </c>
      <c r="N1151" s="29" t="str">
        <f>IF(O1151 &lt;&gt; "",VLOOKUP(O1151,'CLASSIFICAÇÃO - ÁREA DE ATUAÇÃO'!$A:$C,3,0), "")</f>
        <v>REDE DE URGÊNCIA</v>
      </c>
      <c r="O1151" t="str">
        <f>'Lotações convertidas'!B1153</f>
        <v>UNIDADE DE PRONTO ATENDIMENTO LESTE</v>
      </c>
    </row>
    <row r="1152" spans="1:15" x14ac:dyDescent="0.25">
      <c r="A1152">
        <v>1306489</v>
      </c>
      <c r="B1152" t="s">
        <v>4348</v>
      </c>
      <c r="C1152" t="s">
        <v>4349</v>
      </c>
      <c r="D1152" t="s">
        <v>429</v>
      </c>
      <c r="E1152" t="s">
        <v>430</v>
      </c>
      <c r="F1152" t="s">
        <v>1686</v>
      </c>
      <c r="G1152" s="177">
        <v>44383</v>
      </c>
      <c r="H1152" t="s">
        <v>417</v>
      </c>
      <c r="I1152" t="s">
        <v>18175</v>
      </c>
      <c r="J1152" t="s">
        <v>4350</v>
      </c>
      <c r="K1152" t="s">
        <v>353</v>
      </c>
      <c r="L1152" t="s">
        <v>361</v>
      </c>
      <c r="M1152" s="29" t="str">
        <f>IF(O1152 &lt;&gt; "", VLOOKUP(O1152,'CLASSIFICAÇÃO - ÁREA DE ATUAÇÃO'!$A:$C,2,0),"")</f>
        <v>B</v>
      </c>
      <c r="N1152" s="29" t="str">
        <f>IF(O1152 &lt;&gt; "",VLOOKUP(O1152,'CLASSIFICAÇÃO - ÁREA DE ATUAÇÃO'!$A:$C,3,0), "")</f>
        <v>ATENÇÃO PRIMÁRIA</v>
      </c>
      <c r="O1152" t="str">
        <f>'Lotações convertidas'!B1154</f>
        <v>CENTRO DE SAÚDE ITAMARATI</v>
      </c>
    </row>
    <row r="1153" spans="1:15" x14ac:dyDescent="0.25">
      <c r="A1153">
        <v>1306497</v>
      </c>
      <c r="B1153" t="s">
        <v>4351</v>
      </c>
      <c r="C1153" t="s">
        <v>4352</v>
      </c>
      <c r="D1153" t="s">
        <v>429</v>
      </c>
      <c r="E1153" t="s">
        <v>430</v>
      </c>
      <c r="F1153" t="s">
        <v>4353</v>
      </c>
      <c r="G1153" s="177">
        <v>44383</v>
      </c>
      <c r="H1153" t="s">
        <v>364</v>
      </c>
      <c r="I1153" t="s">
        <v>18175</v>
      </c>
      <c r="J1153" t="s">
        <v>4354</v>
      </c>
      <c r="K1153" t="s">
        <v>353</v>
      </c>
      <c r="L1153" t="s">
        <v>397</v>
      </c>
      <c r="M1153" s="29" t="str">
        <f>IF(O1153 &lt;&gt; "", VLOOKUP(O1153,'CLASSIFICAÇÃO - ÁREA DE ATUAÇÃO'!$A:$C,2,0),"")</f>
        <v>B</v>
      </c>
      <c r="N1153" s="29" t="str">
        <f>IF(O1153 &lt;&gt; "",VLOOKUP(O1153,'CLASSIFICAÇÃO - ÁREA DE ATUAÇÃO'!$A:$C,3,0), "")</f>
        <v>ATENÇÃO PRIMÁRIA</v>
      </c>
      <c r="O1153" t="str">
        <f>'Lotações convertidas'!B1155</f>
        <v>CENTRO DE SAÚDE PALMEIRAS</v>
      </c>
    </row>
    <row r="1154" spans="1:15" x14ac:dyDescent="0.25">
      <c r="A1154">
        <v>1306500</v>
      </c>
      <c r="B1154" t="s">
        <v>4355</v>
      </c>
      <c r="C1154" t="s">
        <v>4356</v>
      </c>
      <c r="D1154" t="s">
        <v>368</v>
      </c>
      <c r="E1154" t="s">
        <v>524</v>
      </c>
      <c r="F1154" t="s">
        <v>730</v>
      </c>
      <c r="G1154" s="177">
        <v>44383</v>
      </c>
      <c r="H1154" t="s">
        <v>384</v>
      </c>
      <c r="I1154" t="s">
        <v>18179</v>
      </c>
      <c r="J1154" t="s">
        <v>4357</v>
      </c>
      <c r="K1154" t="s">
        <v>353</v>
      </c>
      <c r="L1154" t="s">
        <v>365</v>
      </c>
      <c r="M1154" s="29" t="str">
        <f>IF(O1154 &lt;&gt; "", VLOOKUP(O1154,'CLASSIFICAÇÃO - ÁREA DE ATUAÇÃO'!$A:$C,2,0),"")</f>
        <v>B</v>
      </c>
      <c r="N1154" s="29" t="str">
        <f>IF(O1154 &lt;&gt; "",VLOOKUP(O1154,'CLASSIFICAÇÃO - ÁREA DE ATUAÇÃO'!$A:$C,3,0), "")</f>
        <v>REDE COMPLEMENTAR</v>
      </c>
      <c r="O1154" t="str">
        <f>'Lotações convertidas'!B1156</f>
        <v>LABORATORIO DE ZOONOSES</v>
      </c>
    </row>
    <row r="1155" spans="1:15" x14ac:dyDescent="0.25">
      <c r="A1155">
        <v>1306551</v>
      </c>
      <c r="B1155" t="s">
        <v>4358</v>
      </c>
      <c r="C1155" t="s">
        <v>4359</v>
      </c>
      <c r="D1155" t="s">
        <v>368</v>
      </c>
      <c r="E1155" t="s">
        <v>369</v>
      </c>
      <c r="F1155" t="s">
        <v>733</v>
      </c>
      <c r="G1155" s="177">
        <v>44383</v>
      </c>
      <c r="H1155" t="s">
        <v>364</v>
      </c>
      <c r="I1155" t="s">
        <v>18168</v>
      </c>
      <c r="J1155" t="s">
        <v>4360</v>
      </c>
      <c r="K1155" t="s">
        <v>353</v>
      </c>
      <c r="L1155" t="s">
        <v>374</v>
      </c>
      <c r="M1155" s="29" t="str">
        <f>IF(O1155 &lt;&gt; "", VLOOKUP(O1155,'CLASSIFICAÇÃO - ÁREA DE ATUAÇÃO'!$A:$C,2,0),"")</f>
        <v>A</v>
      </c>
      <c r="N1155" s="29" t="str">
        <f>IF(O1155 &lt;&gt; "",VLOOKUP(O1155,'CLASSIFICAÇÃO - ÁREA DE ATUAÇÃO'!$A:$C,3,0), "")</f>
        <v>ATENÇÃO PRIMÁRIA</v>
      </c>
      <c r="O1155" t="str">
        <f>'Lotações convertidas'!B1157</f>
        <v>CENTRO DE SAÚDE CACHOEIRINHA</v>
      </c>
    </row>
    <row r="1156" spans="1:15" x14ac:dyDescent="0.25">
      <c r="A1156" t="s">
        <v>4361</v>
      </c>
      <c r="B1156" t="s">
        <v>721</v>
      </c>
      <c r="C1156" t="s">
        <v>722</v>
      </c>
      <c r="D1156" t="s">
        <v>368</v>
      </c>
      <c r="E1156" t="s">
        <v>369</v>
      </c>
      <c r="F1156" t="s">
        <v>18613</v>
      </c>
      <c r="G1156" s="177">
        <v>44382</v>
      </c>
      <c r="H1156" t="s">
        <v>441</v>
      </c>
      <c r="I1156" t="s">
        <v>18168</v>
      </c>
      <c r="J1156" t="s">
        <v>723</v>
      </c>
      <c r="K1156" t="s">
        <v>353</v>
      </c>
      <c r="L1156" t="s">
        <v>382</v>
      </c>
      <c r="M1156" s="29" t="str">
        <f>IF(O1156 &lt;&gt; "", VLOOKUP(O1156,'CLASSIFICAÇÃO - ÁREA DE ATUAÇÃO'!$A:$C,2,0),"")</f>
        <v>C</v>
      </c>
      <c r="N1156" s="29" t="str">
        <f>IF(O1156 &lt;&gt; "",VLOOKUP(O1156,'CLASSIFICAÇÃO - ÁREA DE ATUAÇÃO'!$A:$C,3,0), "")</f>
        <v>REDE DE URGÊNCIA</v>
      </c>
      <c r="O1156" t="str">
        <f>'Lotações convertidas'!B1158</f>
        <v>UNIDADE DE PRONTO ATENDIMENTO LESTE</v>
      </c>
    </row>
    <row r="1157" spans="1:15" x14ac:dyDescent="0.25">
      <c r="A1157">
        <v>1306578</v>
      </c>
      <c r="B1157" t="s">
        <v>4362</v>
      </c>
      <c r="C1157" t="s">
        <v>4363</v>
      </c>
      <c r="D1157" t="s">
        <v>349</v>
      </c>
      <c r="E1157" t="s">
        <v>350</v>
      </c>
      <c r="F1157" t="s">
        <v>18613</v>
      </c>
      <c r="G1157" s="177">
        <v>44383</v>
      </c>
      <c r="H1157" t="s">
        <v>395</v>
      </c>
      <c r="I1157" t="s">
        <v>18169</v>
      </c>
      <c r="J1157" t="s">
        <v>4364</v>
      </c>
      <c r="K1157" t="s">
        <v>353</v>
      </c>
      <c r="L1157" t="s">
        <v>382</v>
      </c>
      <c r="M1157" s="29" t="str">
        <f>IF(O1157 &lt;&gt; "", VLOOKUP(O1157,'CLASSIFICAÇÃO - ÁREA DE ATUAÇÃO'!$A:$C,2,0),"")</f>
        <v>C</v>
      </c>
      <c r="N1157" s="29" t="str">
        <f>IF(O1157 &lt;&gt; "",VLOOKUP(O1157,'CLASSIFICAÇÃO - ÁREA DE ATUAÇÃO'!$A:$C,3,0), "")</f>
        <v>REDE DE URGÊNCIA</v>
      </c>
      <c r="O1157" t="str">
        <f>'Lotações convertidas'!B1159</f>
        <v>UNIDADE DE PRONTO ATENDIMENTO LESTE</v>
      </c>
    </row>
    <row r="1158" spans="1:15" x14ac:dyDescent="0.25">
      <c r="A1158">
        <v>1306586</v>
      </c>
      <c r="B1158" t="s">
        <v>4365</v>
      </c>
      <c r="C1158" t="s">
        <v>4366</v>
      </c>
      <c r="D1158" t="s">
        <v>520</v>
      </c>
      <c r="F1158" t="s">
        <v>627</v>
      </c>
      <c r="G1158" s="177">
        <v>44383</v>
      </c>
      <c r="H1158" t="s">
        <v>364</v>
      </c>
      <c r="I1158" t="s">
        <v>18175</v>
      </c>
      <c r="J1158" t="s">
        <v>4367</v>
      </c>
      <c r="K1158" t="s">
        <v>353</v>
      </c>
      <c r="L1158" t="s">
        <v>361</v>
      </c>
      <c r="M1158" s="29" t="str">
        <f>IF(O1158 &lt;&gt; "", VLOOKUP(O1158,'CLASSIFICAÇÃO - ÁREA DE ATUAÇÃO'!$A:$C,2,0),"")</f>
        <v>B</v>
      </c>
      <c r="N1158" s="29" t="str">
        <f>IF(O1158 &lt;&gt; "",VLOOKUP(O1158,'CLASSIFICAÇÃO - ÁREA DE ATUAÇÃO'!$A:$C,3,0), "")</f>
        <v>ATENÇÃO PRIMÁRIA</v>
      </c>
      <c r="O1158" t="str">
        <f>'Lotações convertidas'!B1160</f>
        <v>CENTRO DE SAÚDE SANTA AMÉLIA</v>
      </c>
    </row>
    <row r="1159" spans="1:15" x14ac:dyDescent="0.25">
      <c r="A1159">
        <v>1306594</v>
      </c>
      <c r="B1159" t="s">
        <v>4368</v>
      </c>
      <c r="C1159" t="s">
        <v>4369</v>
      </c>
      <c r="D1159" t="s">
        <v>379</v>
      </c>
      <c r="F1159" t="s">
        <v>967</v>
      </c>
      <c r="G1159" s="177">
        <v>44383</v>
      </c>
      <c r="H1159" t="s">
        <v>364</v>
      </c>
      <c r="I1159" t="s">
        <v>18171</v>
      </c>
      <c r="J1159" t="s">
        <v>4370</v>
      </c>
      <c r="K1159" t="s">
        <v>353</v>
      </c>
      <c r="L1159" t="s">
        <v>382</v>
      </c>
      <c r="M1159" s="29" t="str">
        <f>IF(O1159 &lt;&gt; "", VLOOKUP(O1159,'CLASSIFICAÇÃO - ÁREA DE ATUAÇÃO'!$A:$C,2,0),"")</f>
        <v>B</v>
      </c>
      <c r="N1159" s="29" t="str">
        <f>IF(O1159 &lt;&gt; "",VLOOKUP(O1159,'CLASSIFICAÇÃO - ÁREA DE ATUAÇÃO'!$A:$C,3,0), "")</f>
        <v>ATENÇÃO PRIMÁRIA</v>
      </c>
      <c r="O1159" t="str">
        <f>'Lotações convertidas'!B1161</f>
        <v>CENTRO DE SAÚDE HORTO</v>
      </c>
    </row>
    <row r="1160" spans="1:15" x14ac:dyDescent="0.25">
      <c r="A1160">
        <v>1306608</v>
      </c>
      <c r="B1160" t="s">
        <v>4371</v>
      </c>
      <c r="C1160" t="s">
        <v>4372</v>
      </c>
      <c r="D1160" t="s">
        <v>429</v>
      </c>
      <c r="E1160" t="s">
        <v>493</v>
      </c>
      <c r="F1160" t="s">
        <v>18611</v>
      </c>
      <c r="G1160" s="177">
        <v>44384</v>
      </c>
      <c r="H1160" t="s">
        <v>441</v>
      </c>
      <c r="I1160" t="s">
        <v>495</v>
      </c>
      <c r="K1160" t="s">
        <v>495</v>
      </c>
      <c r="L1160" t="s">
        <v>397</v>
      </c>
      <c r="M1160" s="29" t="str">
        <f>IF(O1160 &lt;&gt; "", VLOOKUP(O1160,'CLASSIFICAÇÃO - ÁREA DE ATUAÇÃO'!$A:$C,2,0),"")</f>
        <v>C</v>
      </c>
      <c r="N1160" s="29" t="str">
        <f>IF(O1160 &lt;&gt; "",VLOOKUP(O1160,'CLASSIFICAÇÃO - ÁREA DE ATUAÇÃO'!$A:$C,3,0), "")</f>
        <v>REDE DE URGÊNCIA</v>
      </c>
      <c r="O1160" t="str">
        <f>'Lotações convertidas'!B1162</f>
        <v>UNIDADE DE PRONTO ATENDIMENTO OESTE</v>
      </c>
    </row>
    <row r="1161" spans="1:15" x14ac:dyDescent="0.25">
      <c r="A1161">
        <v>1306616</v>
      </c>
      <c r="B1161" t="s">
        <v>4373</v>
      </c>
      <c r="C1161" t="s">
        <v>4374</v>
      </c>
      <c r="D1161" t="s">
        <v>368</v>
      </c>
      <c r="E1161" t="s">
        <v>369</v>
      </c>
      <c r="F1161" t="s">
        <v>416</v>
      </c>
      <c r="G1161" s="177">
        <v>44385</v>
      </c>
      <c r="H1161" t="s">
        <v>818</v>
      </c>
      <c r="I1161" t="s">
        <v>18168</v>
      </c>
      <c r="J1161" t="s">
        <v>4375</v>
      </c>
      <c r="K1161" t="s">
        <v>353</v>
      </c>
      <c r="L1161" t="s">
        <v>361</v>
      </c>
      <c r="M1161" s="29" t="str">
        <f>IF(O1161 &lt;&gt; "", VLOOKUP(O1161,'CLASSIFICAÇÃO - ÁREA DE ATUAÇÃO'!$A:$C,2,0),"")</f>
        <v>D</v>
      </c>
      <c r="N1161" s="29" t="str">
        <f>IF(O1161 &lt;&gt; "",VLOOKUP(O1161,'CLASSIFICAÇÃO - ÁREA DE ATUAÇÃO'!$A:$C,3,0), "")</f>
        <v>ATENÇÃO PRIMÁRIA</v>
      </c>
      <c r="O1161" t="str">
        <f>'Lotações convertidas'!B1163</f>
        <v>CENTRO DE SAÚDE SÃO JOSÉ</v>
      </c>
    </row>
    <row r="1162" spans="1:15" x14ac:dyDescent="0.25">
      <c r="A1162">
        <v>1308333</v>
      </c>
      <c r="B1162" t="s">
        <v>4376</v>
      </c>
      <c r="C1162" t="s">
        <v>4377</v>
      </c>
      <c r="D1162" t="s">
        <v>368</v>
      </c>
      <c r="E1162" t="s">
        <v>369</v>
      </c>
      <c r="F1162" t="s">
        <v>424</v>
      </c>
      <c r="G1162" s="177">
        <v>44379</v>
      </c>
      <c r="H1162" t="s">
        <v>441</v>
      </c>
      <c r="I1162" t="s">
        <v>18168</v>
      </c>
      <c r="J1162" t="s">
        <v>4378</v>
      </c>
      <c r="K1162" t="s">
        <v>353</v>
      </c>
      <c r="L1162" t="s">
        <v>427</v>
      </c>
      <c r="M1162" s="29" t="str">
        <f>IF(O1162 &lt;&gt; "", VLOOKUP(O1162,'CLASSIFICAÇÃO - ÁREA DE ATUAÇÃO'!$A:$C,2,0),"")</f>
        <v>D</v>
      </c>
      <c r="N1162" s="29" t="str">
        <f>IF(O1162 &lt;&gt; "",VLOOKUP(O1162,'CLASSIFICAÇÃO - ÁREA DE ATUAÇÃO'!$A:$C,3,0), "")</f>
        <v>REDE DE URGÊNCIA</v>
      </c>
      <c r="O1162" t="str">
        <f>'Lotações convertidas'!B1164</f>
        <v>SERVIÇO DE ATENDIMENTO MÓVEL DE URGÊNCIA E TRANSPORTE EM SAÚDE</v>
      </c>
    </row>
    <row r="1163" spans="1:15" x14ac:dyDescent="0.25">
      <c r="A1163" t="s">
        <v>4379</v>
      </c>
      <c r="B1163" t="s">
        <v>4380</v>
      </c>
      <c r="C1163" t="s">
        <v>4381</v>
      </c>
      <c r="D1163" t="s">
        <v>368</v>
      </c>
      <c r="E1163" t="s">
        <v>728</v>
      </c>
      <c r="F1163" t="s">
        <v>531</v>
      </c>
      <c r="G1163" s="177">
        <v>44383</v>
      </c>
      <c r="H1163" t="s">
        <v>417</v>
      </c>
      <c r="I1163" t="s">
        <v>495</v>
      </c>
      <c r="K1163" t="s">
        <v>495</v>
      </c>
      <c r="L1163" t="s">
        <v>374</v>
      </c>
      <c r="M1163" s="29" t="str">
        <f>IF(O1163 &lt;&gt; "", VLOOKUP(O1163,'CLASSIFICAÇÃO - ÁREA DE ATUAÇÃO'!$A:$C,2,0),"")</f>
        <v>C</v>
      </c>
      <c r="N1163" s="29" t="str">
        <f>IF(O1163 &lt;&gt; "",VLOOKUP(O1163,'CLASSIFICAÇÃO - ÁREA DE ATUAÇÃO'!$A:$C,3,0), "")</f>
        <v>ATENÇÃO PRIMÁRIA</v>
      </c>
      <c r="O1163" t="str">
        <f>'Lotações convertidas'!B1165</f>
        <v>CENTRO DE SAÚDE MARIA GORETTI</v>
      </c>
    </row>
    <row r="1164" spans="1:15" x14ac:dyDescent="0.25">
      <c r="A1164">
        <v>1308376</v>
      </c>
      <c r="B1164" t="s">
        <v>4382</v>
      </c>
      <c r="C1164" t="s">
        <v>4383</v>
      </c>
      <c r="D1164" t="s">
        <v>520</v>
      </c>
      <c r="F1164" t="s">
        <v>554</v>
      </c>
      <c r="G1164" s="177">
        <v>44383</v>
      </c>
      <c r="H1164" t="s">
        <v>364</v>
      </c>
      <c r="I1164" t="s">
        <v>18175</v>
      </c>
      <c r="J1164" t="s">
        <v>4384</v>
      </c>
      <c r="K1164" t="s">
        <v>353</v>
      </c>
      <c r="L1164" t="s">
        <v>397</v>
      </c>
      <c r="M1164" s="29" t="str">
        <f>IF(O1164 &lt;&gt; "", VLOOKUP(O1164,'CLASSIFICAÇÃO - ÁREA DE ATUAÇÃO'!$A:$C,2,0),"")</f>
        <v>B</v>
      </c>
      <c r="N1164" s="29" t="str">
        <f>IF(O1164 &lt;&gt; "",VLOOKUP(O1164,'CLASSIFICAÇÃO - ÁREA DE ATUAÇÃO'!$A:$C,3,0), "")</f>
        <v>ATENÇÃO PRIMÁRIA</v>
      </c>
      <c r="O1164" t="str">
        <f>'Lotações convertidas'!B1166</f>
        <v>CENTRO DE SAÚDE VISTA ALEGRE</v>
      </c>
    </row>
    <row r="1165" spans="1:15" x14ac:dyDescent="0.25">
      <c r="A1165">
        <v>1308414</v>
      </c>
      <c r="B1165" t="s">
        <v>4385</v>
      </c>
      <c r="C1165" t="s">
        <v>4386</v>
      </c>
      <c r="D1165" t="s">
        <v>368</v>
      </c>
      <c r="E1165" t="s">
        <v>369</v>
      </c>
      <c r="F1165" t="s">
        <v>791</v>
      </c>
      <c r="G1165" s="177">
        <v>44384</v>
      </c>
      <c r="H1165" t="s">
        <v>364</v>
      </c>
      <c r="I1165" t="s">
        <v>18168</v>
      </c>
      <c r="J1165" t="s">
        <v>4387</v>
      </c>
      <c r="K1165" t="s">
        <v>353</v>
      </c>
      <c r="L1165" t="s">
        <v>365</v>
      </c>
      <c r="M1165" s="29" t="str">
        <f>IF(O1165 &lt;&gt; "", VLOOKUP(O1165,'CLASSIFICAÇÃO - ÁREA DE ATUAÇÃO'!$A:$C,2,0),"")</f>
        <v>D</v>
      </c>
      <c r="N1165" s="29" t="str">
        <f>IF(O1165 &lt;&gt; "",VLOOKUP(O1165,'CLASSIFICAÇÃO - ÁREA DE ATUAÇÃO'!$A:$C,3,0), "")</f>
        <v>ATENÇÃO PRIMÁRIA</v>
      </c>
      <c r="O1165" t="str">
        <f>'Lotações convertidas'!B1167</f>
        <v>CENTRO DE SAÚDE JARDIM FELICIDADE</v>
      </c>
    </row>
    <row r="1166" spans="1:15" x14ac:dyDescent="0.25">
      <c r="A1166">
        <v>1308430</v>
      </c>
      <c r="B1166" t="s">
        <v>4388</v>
      </c>
      <c r="C1166" t="s">
        <v>4389</v>
      </c>
      <c r="D1166" t="s">
        <v>379</v>
      </c>
      <c r="F1166" t="s">
        <v>383</v>
      </c>
      <c r="G1166" s="177">
        <v>44384</v>
      </c>
      <c r="H1166" t="s">
        <v>364</v>
      </c>
      <c r="I1166" t="s">
        <v>18171</v>
      </c>
      <c r="J1166" t="s">
        <v>4390</v>
      </c>
      <c r="K1166" t="s">
        <v>353</v>
      </c>
      <c r="L1166" t="s">
        <v>354</v>
      </c>
      <c r="M1166" s="29" t="str">
        <f>IF(O1166 &lt;&gt; "", VLOOKUP(O1166,'CLASSIFICAÇÃO - ÁREA DE ATUAÇÃO'!$A:$C,2,0),"")</f>
        <v>B</v>
      </c>
      <c r="N1166" s="29" t="str">
        <f>IF(O1166 &lt;&gt; "",VLOOKUP(O1166,'CLASSIFICAÇÃO - ÁREA DE ATUAÇÃO'!$A:$C,3,0), "")</f>
        <v>ATENÇÃO PRIMÁRIA</v>
      </c>
      <c r="O1166" t="str">
        <f>'Lotações convertidas'!B1168</f>
        <v>CENTRO DE SAÚDE SÃO CRISTÓVÃO</v>
      </c>
    </row>
    <row r="1167" spans="1:15" x14ac:dyDescent="0.25">
      <c r="A1167">
        <v>1308457</v>
      </c>
      <c r="B1167" t="s">
        <v>4391</v>
      </c>
      <c r="C1167" t="s">
        <v>4392</v>
      </c>
      <c r="D1167" t="s">
        <v>429</v>
      </c>
      <c r="E1167" t="s">
        <v>430</v>
      </c>
      <c r="F1167" t="s">
        <v>767</v>
      </c>
      <c r="G1167" s="177">
        <v>44384</v>
      </c>
      <c r="H1167" t="s">
        <v>384</v>
      </c>
      <c r="I1167" t="s">
        <v>18175</v>
      </c>
      <c r="J1167" t="s">
        <v>4393</v>
      </c>
      <c r="K1167" t="s">
        <v>353</v>
      </c>
      <c r="L1167" t="s">
        <v>411</v>
      </c>
      <c r="M1167" s="29" t="str">
        <f>IF(O1167 &lt;&gt; "", VLOOKUP(O1167,'CLASSIFICAÇÃO - ÁREA DE ATUAÇÃO'!$A:$C,2,0),"")</f>
        <v>A</v>
      </c>
      <c r="N1167" s="29" t="str">
        <f>IF(O1167 &lt;&gt; "",VLOOKUP(O1167,'CLASSIFICAÇÃO - ÁREA DE ATUAÇÃO'!$A:$C,3,0), "")</f>
        <v>REDE COMPLEMENTAR</v>
      </c>
      <c r="O1167" t="str">
        <f>'Lotações convertidas'!B1169</f>
        <v>CENTRO DE ESPECIALIDADES ODONTOLOGICAS CENTRO-SUL</v>
      </c>
    </row>
    <row r="1168" spans="1:15" x14ac:dyDescent="0.25">
      <c r="A1168">
        <v>1308465</v>
      </c>
      <c r="B1168" t="s">
        <v>4394</v>
      </c>
      <c r="C1168" t="s">
        <v>4395</v>
      </c>
      <c r="D1168" t="s">
        <v>368</v>
      </c>
      <c r="E1168" t="s">
        <v>369</v>
      </c>
      <c r="F1168" t="s">
        <v>512</v>
      </c>
      <c r="G1168" s="177">
        <v>44384</v>
      </c>
      <c r="H1168" t="s">
        <v>417</v>
      </c>
      <c r="I1168" t="s">
        <v>18168</v>
      </c>
      <c r="J1168" t="s">
        <v>4396</v>
      </c>
      <c r="K1168" t="s">
        <v>353</v>
      </c>
      <c r="L1168" t="s">
        <v>397</v>
      </c>
      <c r="M1168" s="29" t="str">
        <f>IF(O1168 &lt;&gt; "", VLOOKUP(O1168,'CLASSIFICAÇÃO - ÁREA DE ATUAÇÃO'!$A:$C,2,0),"")</f>
        <v>B</v>
      </c>
      <c r="N1168" s="29" t="str">
        <f>IF(O1168 &lt;&gt; "",VLOOKUP(O1168,'CLASSIFICAÇÃO - ÁREA DE ATUAÇÃO'!$A:$C,3,0), "")</f>
        <v>ATENÇÃO PRIMÁRIA</v>
      </c>
      <c r="O1168" t="str">
        <f>'Lotações convertidas'!B1170</f>
        <v>CENTRO DE SAÚDE SANTA MARIA</v>
      </c>
    </row>
    <row r="1169" spans="1:15" x14ac:dyDescent="0.25">
      <c r="A1169" t="s">
        <v>4397</v>
      </c>
      <c r="B1169" t="s">
        <v>4398</v>
      </c>
      <c r="C1169" t="s">
        <v>4399</v>
      </c>
      <c r="D1169" t="s">
        <v>379</v>
      </c>
      <c r="F1169" t="s">
        <v>595</v>
      </c>
      <c r="G1169" s="177">
        <v>44384</v>
      </c>
      <c r="H1169" t="s">
        <v>364</v>
      </c>
      <c r="I1169" t="s">
        <v>18171</v>
      </c>
      <c r="J1169" t="s">
        <v>4400</v>
      </c>
      <c r="K1169" t="s">
        <v>353</v>
      </c>
      <c r="L1169" t="s">
        <v>361</v>
      </c>
      <c r="M1169" s="29" t="str">
        <f>IF(O1169 &lt;&gt; "", VLOOKUP(O1169,'CLASSIFICAÇÃO - ÁREA DE ATUAÇÃO'!$A:$C,2,0),"")</f>
        <v>C</v>
      </c>
      <c r="N1169" s="29" t="str">
        <f>IF(O1169 &lt;&gt; "",VLOOKUP(O1169,'CLASSIFICAÇÃO - ÁREA DE ATUAÇÃO'!$A:$C,3,0), "")</f>
        <v>ATENÇÃO PRIMÁRIA</v>
      </c>
      <c r="O1169" t="str">
        <f>'Lotações convertidas'!B1171</f>
        <v>CENTRO DE SAÚDE TREVO</v>
      </c>
    </row>
    <row r="1170" spans="1:15" x14ac:dyDescent="0.25">
      <c r="A1170">
        <v>1308848</v>
      </c>
      <c r="B1170" t="s">
        <v>4401</v>
      </c>
      <c r="C1170" t="s">
        <v>4402</v>
      </c>
      <c r="D1170" t="s">
        <v>368</v>
      </c>
      <c r="E1170" t="s">
        <v>369</v>
      </c>
      <c r="F1170" t="s">
        <v>612</v>
      </c>
      <c r="G1170" s="177">
        <v>44384</v>
      </c>
      <c r="H1170" t="s">
        <v>417</v>
      </c>
      <c r="I1170" t="s">
        <v>18168</v>
      </c>
      <c r="J1170" t="s">
        <v>4403</v>
      </c>
      <c r="K1170" t="s">
        <v>353</v>
      </c>
      <c r="L1170" t="s">
        <v>365</v>
      </c>
      <c r="M1170" s="29" t="str">
        <f>IF(O1170 &lt;&gt; "", VLOOKUP(O1170,'CLASSIFICAÇÃO - ÁREA DE ATUAÇÃO'!$A:$C,2,0),"")</f>
        <v>B</v>
      </c>
      <c r="N1170" s="29" t="str">
        <f>IF(O1170 &lt;&gt; "",VLOOKUP(O1170,'CLASSIFICAÇÃO - ÁREA DE ATUAÇÃO'!$A:$C,3,0), "")</f>
        <v>ATENÇÃO PRIMÁRIA</v>
      </c>
      <c r="O1170" t="str">
        <f>'Lotações convertidas'!B1172</f>
        <v>CENTRO DE SAÚDE PROVIDÊNCIA</v>
      </c>
    </row>
    <row r="1171" spans="1:15" x14ac:dyDescent="0.25">
      <c r="A1171">
        <v>1308856</v>
      </c>
      <c r="B1171" t="s">
        <v>4404</v>
      </c>
      <c r="C1171" t="s">
        <v>4405</v>
      </c>
      <c r="D1171" t="s">
        <v>368</v>
      </c>
      <c r="E1171" t="s">
        <v>369</v>
      </c>
      <c r="F1171" t="s">
        <v>543</v>
      </c>
      <c r="G1171" s="177">
        <v>44384</v>
      </c>
      <c r="H1171" t="s">
        <v>417</v>
      </c>
      <c r="I1171" t="s">
        <v>18168</v>
      </c>
      <c r="J1171" t="s">
        <v>4406</v>
      </c>
      <c r="K1171" t="s">
        <v>353</v>
      </c>
      <c r="L1171" t="s">
        <v>365</v>
      </c>
      <c r="M1171" s="29" t="str">
        <f>IF(O1171 &lt;&gt; "", VLOOKUP(O1171,'CLASSIFICAÇÃO - ÁREA DE ATUAÇÃO'!$A:$C,2,0),"")</f>
        <v>B</v>
      </c>
      <c r="N1171" s="29" t="str">
        <f>IF(O1171 &lt;&gt; "",VLOOKUP(O1171,'CLASSIFICAÇÃO - ÁREA DE ATUAÇÃO'!$A:$C,3,0), "")</f>
        <v>ATENÇÃO PRIMÁRIA</v>
      </c>
      <c r="O1171" t="str">
        <f>'Lotações convertidas'!B1173</f>
        <v>CENTRO DE SAÚDE FLORAMAR</v>
      </c>
    </row>
    <row r="1172" spans="1:15" x14ac:dyDescent="0.25">
      <c r="A1172">
        <v>1308864</v>
      </c>
      <c r="B1172" t="s">
        <v>4407</v>
      </c>
      <c r="C1172" t="s">
        <v>4408</v>
      </c>
      <c r="D1172" t="s">
        <v>368</v>
      </c>
      <c r="E1172" t="s">
        <v>369</v>
      </c>
      <c r="F1172" t="s">
        <v>1256</v>
      </c>
      <c r="G1172" s="177">
        <v>44384</v>
      </c>
      <c r="H1172" t="s">
        <v>384</v>
      </c>
      <c r="I1172" t="s">
        <v>18168</v>
      </c>
      <c r="J1172" t="s">
        <v>4409</v>
      </c>
      <c r="K1172" t="s">
        <v>353</v>
      </c>
      <c r="L1172" t="s">
        <v>372</v>
      </c>
      <c r="M1172" s="29" t="str">
        <f>IF(O1172 &lt;&gt; "", VLOOKUP(O1172,'CLASSIFICAÇÃO - ÁREA DE ATUAÇÃO'!$A:$C,2,0),"")</f>
        <v>C</v>
      </c>
      <c r="N1172" s="29" t="str">
        <f>IF(O1172 &lt;&gt; "",VLOOKUP(O1172,'CLASSIFICAÇÃO - ÁREA DE ATUAÇÃO'!$A:$C,3,0), "")</f>
        <v>ATENÇÃO PRIMÁRIA</v>
      </c>
      <c r="O1172" t="str">
        <f>'Lotações convertidas'!B1174</f>
        <v>CENTRO DE SAÚDE ALAMEDA DOS IPÊS</v>
      </c>
    </row>
    <row r="1173" spans="1:15" x14ac:dyDescent="0.25">
      <c r="A1173">
        <v>1308899</v>
      </c>
      <c r="B1173" t="s">
        <v>4410</v>
      </c>
      <c r="C1173" t="s">
        <v>4411</v>
      </c>
      <c r="D1173" t="s">
        <v>368</v>
      </c>
      <c r="E1173" t="s">
        <v>369</v>
      </c>
      <c r="F1173" t="s">
        <v>442</v>
      </c>
      <c r="G1173" s="177">
        <v>44384</v>
      </c>
      <c r="H1173" t="s">
        <v>364</v>
      </c>
      <c r="I1173" t="s">
        <v>18168</v>
      </c>
      <c r="J1173" t="s">
        <v>4412</v>
      </c>
      <c r="K1173" t="s">
        <v>353</v>
      </c>
      <c r="L1173" t="s">
        <v>406</v>
      </c>
      <c r="M1173" s="29" t="str">
        <f>IF(O1173 &lt;&gt; "", VLOOKUP(O1173,'CLASSIFICAÇÃO - ÁREA DE ATUAÇÃO'!$A:$C,2,0),"")</f>
        <v>C</v>
      </c>
      <c r="N1173" s="29" t="str">
        <f>IF(O1173 &lt;&gt; "",VLOOKUP(O1173,'CLASSIFICAÇÃO - ÁREA DE ATUAÇÃO'!$A:$C,3,0), "")</f>
        <v>ATENÇÃO PRIMÁRIA</v>
      </c>
      <c r="O1173" t="str">
        <f>'Lotações convertidas'!B1175</f>
        <v>CENTRO DE SAÚDE VALE DO JATOBÁ</v>
      </c>
    </row>
    <row r="1174" spans="1:15" x14ac:dyDescent="0.25">
      <c r="A1174">
        <v>1308929</v>
      </c>
      <c r="B1174" t="s">
        <v>4413</v>
      </c>
      <c r="C1174" t="s">
        <v>4414</v>
      </c>
      <c r="D1174" t="s">
        <v>349</v>
      </c>
      <c r="E1174" t="s">
        <v>528</v>
      </c>
      <c r="F1174" t="s">
        <v>686</v>
      </c>
      <c r="G1174" s="177">
        <v>44384</v>
      </c>
      <c r="H1174" t="s">
        <v>364</v>
      </c>
      <c r="I1174" t="s">
        <v>18176</v>
      </c>
      <c r="J1174" t="s">
        <v>4415</v>
      </c>
      <c r="K1174" t="s">
        <v>353</v>
      </c>
      <c r="L1174" t="s">
        <v>397</v>
      </c>
      <c r="M1174" s="29" t="str">
        <f>IF(O1174 &lt;&gt; "", VLOOKUP(O1174,'CLASSIFICAÇÃO - ÁREA DE ATUAÇÃO'!$A:$C,2,0),"")</f>
        <v>C</v>
      </c>
      <c r="N1174" s="29" t="str">
        <f>IF(O1174 &lt;&gt; "",VLOOKUP(O1174,'CLASSIFICAÇÃO - ÁREA DE ATUAÇÃO'!$A:$C,3,0), "")</f>
        <v>ATENÇÃO PRIMÁRIA</v>
      </c>
      <c r="O1174" t="str">
        <f>'Lotações convertidas'!B1176</f>
        <v>CENTRO DE SAÚDE CÍCERO ILDEFONSO</v>
      </c>
    </row>
    <row r="1175" spans="1:15" x14ac:dyDescent="0.25">
      <c r="A1175">
        <v>1308945</v>
      </c>
      <c r="B1175" t="s">
        <v>4416</v>
      </c>
      <c r="C1175" t="s">
        <v>4417</v>
      </c>
      <c r="D1175" t="s">
        <v>379</v>
      </c>
      <c r="F1175" t="s">
        <v>18611</v>
      </c>
      <c r="G1175" s="177">
        <v>44384</v>
      </c>
      <c r="H1175" t="s">
        <v>466</v>
      </c>
      <c r="I1175" t="s">
        <v>18171</v>
      </c>
      <c r="J1175" t="s">
        <v>4418</v>
      </c>
      <c r="K1175" t="s">
        <v>353</v>
      </c>
      <c r="L1175" t="s">
        <v>397</v>
      </c>
      <c r="M1175" s="29" t="str">
        <f>IF(O1175 &lt;&gt; "", VLOOKUP(O1175,'CLASSIFICAÇÃO - ÁREA DE ATUAÇÃO'!$A:$C,2,0),"")</f>
        <v>C</v>
      </c>
      <c r="N1175" s="29" t="str">
        <f>IF(O1175 &lt;&gt; "",VLOOKUP(O1175,'CLASSIFICAÇÃO - ÁREA DE ATUAÇÃO'!$A:$C,3,0), "")</f>
        <v>REDE DE URGÊNCIA</v>
      </c>
      <c r="O1175" t="str">
        <f>'Lotações convertidas'!B1177</f>
        <v>UNIDADE DE PRONTO ATENDIMENTO OESTE</v>
      </c>
    </row>
    <row r="1176" spans="1:15" x14ac:dyDescent="0.25">
      <c r="A1176">
        <v>1309895</v>
      </c>
      <c r="B1176" t="s">
        <v>4419</v>
      </c>
      <c r="C1176" t="s">
        <v>4420</v>
      </c>
      <c r="D1176" t="s">
        <v>429</v>
      </c>
      <c r="E1176" t="s">
        <v>430</v>
      </c>
      <c r="F1176" t="s">
        <v>767</v>
      </c>
      <c r="G1176" s="177">
        <v>44384</v>
      </c>
      <c r="H1176" t="s">
        <v>384</v>
      </c>
      <c r="I1176" t="s">
        <v>18175</v>
      </c>
      <c r="J1176" t="s">
        <v>4421</v>
      </c>
      <c r="K1176" t="s">
        <v>353</v>
      </c>
      <c r="L1176" t="s">
        <v>411</v>
      </c>
      <c r="M1176" s="29" t="str">
        <f>IF(O1176 &lt;&gt; "", VLOOKUP(O1176,'CLASSIFICAÇÃO - ÁREA DE ATUAÇÃO'!$A:$C,2,0),"")</f>
        <v>A</v>
      </c>
      <c r="N1176" s="29" t="str">
        <f>IF(O1176 &lt;&gt; "",VLOOKUP(O1176,'CLASSIFICAÇÃO - ÁREA DE ATUAÇÃO'!$A:$C,3,0), "")</f>
        <v>REDE COMPLEMENTAR</v>
      </c>
      <c r="O1176" t="str">
        <f>'Lotações convertidas'!B1178</f>
        <v>CENTRO DE ESPECIALIDADES ODONTOLOGICAS CENTRO-SUL</v>
      </c>
    </row>
    <row r="1177" spans="1:15" x14ac:dyDescent="0.25">
      <c r="A1177">
        <v>1309917</v>
      </c>
      <c r="B1177" t="s">
        <v>4422</v>
      </c>
      <c r="C1177" t="s">
        <v>4423</v>
      </c>
      <c r="D1177" t="s">
        <v>368</v>
      </c>
      <c r="E1177" t="s">
        <v>524</v>
      </c>
      <c r="F1177" t="s">
        <v>494</v>
      </c>
      <c r="G1177" s="177">
        <v>44385</v>
      </c>
      <c r="H1177" t="s">
        <v>417</v>
      </c>
      <c r="I1177" t="s">
        <v>18183</v>
      </c>
      <c r="J1177" t="s">
        <v>4424</v>
      </c>
      <c r="K1177" t="s">
        <v>353</v>
      </c>
      <c r="L1177" t="s">
        <v>397</v>
      </c>
      <c r="M1177" s="29" t="str">
        <f>IF(O1177 &lt;&gt; "", VLOOKUP(O1177,'CLASSIFICAÇÃO - ÁREA DE ATUAÇÃO'!$A:$C,2,0),"")</f>
        <v>B</v>
      </c>
      <c r="N1177" s="29" t="str">
        <f>IF(O1177 &lt;&gt; "",VLOOKUP(O1177,'CLASSIFICAÇÃO - ÁREA DE ATUAÇÃO'!$A:$C,3,0), "")</f>
        <v>REDE COMPLEMENTAR</v>
      </c>
      <c r="O1177" t="str">
        <f>'Lotações convertidas'!B1179</f>
        <v>LABORATORIO REGIONAL OESTE/BARREIRO</v>
      </c>
    </row>
    <row r="1178" spans="1:15" x14ac:dyDescent="0.25">
      <c r="A1178">
        <v>1309933</v>
      </c>
      <c r="B1178" t="s">
        <v>4425</v>
      </c>
      <c r="C1178" t="s">
        <v>4426</v>
      </c>
      <c r="D1178" t="s">
        <v>368</v>
      </c>
      <c r="E1178" t="s">
        <v>369</v>
      </c>
      <c r="F1178" t="s">
        <v>489</v>
      </c>
      <c r="G1178" s="177">
        <v>44385</v>
      </c>
      <c r="H1178" t="s">
        <v>364</v>
      </c>
      <c r="I1178" t="s">
        <v>18168</v>
      </c>
      <c r="J1178" t="s">
        <v>4427</v>
      </c>
      <c r="K1178" t="s">
        <v>353</v>
      </c>
      <c r="L1178" t="s">
        <v>397</v>
      </c>
      <c r="M1178" s="29" t="str">
        <f>IF(O1178 &lt;&gt; "", VLOOKUP(O1178,'CLASSIFICAÇÃO - ÁREA DE ATUAÇÃO'!$A:$C,2,0),"")</f>
        <v>C</v>
      </c>
      <c r="N1178" s="29" t="str">
        <f>IF(O1178 &lt;&gt; "",VLOOKUP(O1178,'CLASSIFICAÇÃO - ÁREA DE ATUAÇÃO'!$A:$C,3,0), "")</f>
        <v>ATENÇÃO PRIMÁRIA</v>
      </c>
      <c r="O1178" t="str">
        <f>'Lotações convertidas'!B1180</f>
        <v>CENTRO DE SAÚDE VILA LEONINA</v>
      </c>
    </row>
    <row r="1179" spans="1:15" x14ac:dyDescent="0.25">
      <c r="A1179" t="s">
        <v>4428</v>
      </c>
      <c r="B1179" t="s">
        <v>4429</v>
      </c>
      <c r="C1179" t="s">
        <v>4430</v>
      </c>
      <c r="D1179" t="s">
        <v>368</v>
      </c>
      <c r="E1179" t="s">
        <v>369</v>
      </c>
      <c r="F1179" t="s">
        <v>18614</v>
      </c>
      <c r="G1179" s="177">
        <v>44385</v>
      </c>
      <c r="H1179" t="s">
        <v>384</v>
      </c>
      <c r="I1179" t="s">
        <v>18168</v>
      </c>
      <c r="J1179" t="s">
        <v>4431</v>
      </c>
      <c r="K1179" t="s">
        <v>353</v>
      </c>
      <c r="L1179" t="s">
        <v>354</v>
      </c>
      <c r="M1179" s="29" t="str">
        <f>IF(O1179 &lt;&gt; "", VLOOKUP(O1179,'CLASSIFICAÇÃO - ÁREA DE ATUAÇÃO'!$A:$C,2,0),"")</f>
        <v>A</v>
      </c>
      <c r="N1179" s="29" t="str">
        <f>IF(O1179 &lt;&gt; "",VLOOKUP(O1179,'CLASSIFICAÇÃO - ÁREA DE ATUAÇÃO'!$A:$C,3,0), "")</f>
        <v>REDE DE URGÊNCIA</v>
      </c>
      <c r="O1179" t="str">
        <f>'Lotações convertidas'!B1181</f>
        <v>CENTRO DE REFERENCIA EM SAUDE MENTAL NOROESTE</v>
      </c>
    </row>
    <row r="1180" spans="1:15" x14ac:dyDescent="0.25">
      <c r="A1180">
        <v>1309992</v>
      </c>
      <c r="B1180" t="s">
        <v>4432</v>
      </c>
      <c r="C1180" t="s">
        <v>4433</v>
      </c>
      <c r="D1180" t="s">
        <v>368</v>
      </c>
      <c r="E1180" t="s">
        <v>369</v>
      </c>
      <c r="F1180" t="s">
        <v>428</v>
      </c>
      <c r="G1180" s="177">
        <v>44385</v>
      </c>
      <c r="H1180" t="s">
        <v>417</v>
      </c>
      <c r="I1180" t="s">
        <v>18168</v>
      </c>
      <c r="J1180" t="s">
        <v>4434</v>
      </c>
      <c r="K1180" t="s">
        <v>353</v>
      </c>
      <c r="L1180" t="s">
        <v>382</v>
      </c>
      <c r="M1180" s="29" t="str">
        <f>IF(O1180 &lt;&gt; "", VLOOKUP(O1180,'CLASSIFICAÇÃO - ÁREA DE ATUAÇÃO'!$A:$C,2,0),"")</f>
        <v>B</v>
      </c>
      <c r="N1180" s="29" t="str">
        <f>IF(O1180 &lt;&gt; "",VLOOKUP(O1180,'CLASSIFICAÇÃO - ÁREA DE ATUAÇÃO'!$A:$C,3,0), "")</f>
        <v>ATENÇÃO PRIMÁRIA</v>
      </c>
      <c r="O1180" t="str">
        <f>'Lotações convertidas'!B1182</f>
        <v>CENTRO DE SAÚDE VERA CRUZ</v>
      </c>
    </row>
    <row r="1181" spans="1:15" x14ac:dyDescent="0.25">
      <c r="A1181">
        <v>1310044</v>
      </c>
      <c r="B1181" t="s">
        <v>4435</v>
      </c>
      <c r="C1181" t="s">
        <v>4436</v>
      </c>
      <c r="D1181" t="s">
        <v>379</v>
      </c>
      <c r="F1181" t="s">
        <v>424</v>
      </c>
      <c r="G1181" s="177">
        <v>44387</v>
      </c>
      <c r="H1181" t="s">
        <v>466</v>
      </c>
      <c r="I1181" t="s">
        <v>18171</v>
      </c>
      <c r="J1181" t="s">
        <v>4437</v>
      </c>
      <c r="K1181" t="s">
        <v>353</v>
      </c>
      <c r="L1181" t="s">
        <v>427</v>
      </c>
      <c r="M1181" s="29" t="str">
        <f>IF(O1181 &lt;&gt; "", VLOOKUP(O1181,'CLASSIFICAÇÃO - ÁREA DE ATUAÇÃO'!$A:$C,2,0),"")</f>
        <v>D</v>
      </c>
      <c r="N1181" s="29" t="str">
        <f>IF(O1181 &lt;&gt; "",VLOOKUP(O1181,'CLASSIFICAÇÃO - ÁREA DE ATUAÇÃO'!$A:$C,3,0), "")</f>
        <v>REDE DE URGÊNCIA</v>
      </c>
      <c r="O1181" t="str">
        <f>'Lotações convertidas'!B1183</f>
        <v>SERVIÇO DE ATENDIMENTO MÓVEL DE URGÊNCIA E TRANSPORTE EM SAÚDE</v>
      </c>
    </row>
    <row r="1182" spans="1:15" x14ac:dyDescent="0.25">
      <c r="A1182">
        <v>1310168</v>
      </c>
      <c r="B1182" t="s">
        <v>4438</v>
      </c>
      <c r="C1182" t="s">
        <v>4439</v>
      </c>
      <c r="D1182" t="s">
        <v>368</v>
      </c>
      <c r="E1182" t="s">
        <v>728</v>
      </c>
      <c r="F1182" t="s">
        <v>1265</v>
      </c>
      <c r="G1182" s="177">
        <v>44386</v>
      </c>
      <c r="H1182" t="s">
        <v>384</v>
      </c>
      <c r="I1182" t="s">
        <v>18183</v>
      </c>
      <c r="J1182" t="s">
        <v>4440</v>
      </c>
      <c r="K1182" t="s">
        <v>353</v>
      </c>
      <c r="L1182" t="s">
        <v>365</v>
      </c>
      <c r="M1182" s="29" t="str">
        <f>IF(O1182 &lt;&gt; "", VLOOKUP(O1182,'CLASSIFICAÇÃO - ÁREA DE ATUAÇÃO'!$A:$C,2,0),"")</f>
        <v>C</v>
      </c>
      <c r="N1182" s="29" t="str">
        <f>IF(O1182 &lt;&gt; "",VLOOKUP(O1182,'CLASSIFICAÇÃO - ÁREA DE ATUAÇÃO'!$A:$C,3,0), "")</f>
        <v>ATENÇÃO PRIMÁRIA</v>
      </c>
      <c r="O1182" t="str">
        <f>'Lotações convertidas'!B1184</f>
        <v>CENTRO DE SAÚDE PRIMEIRO DE MAIO</v>
      </c>
    </row>
    <row r="1183" spans="1:15" x14ac:dyDescent="0.25">
      <c r="A1183">
        <v>1310176</v>
      </c>
      <c r="B1183" t="s">
        <v>4441</v>
      </c>
      <c r="C1183" t="s">
        <v>4442</v>
      </c>
      <c r="D1183" t="s">
        <v>368</v>
      </c>
      <c r="E1183" t="s">
        <v>369</v>
      </c>
      <c r="F1183" t="s">
        <v>18622</v>
      </c>
      <c r="G1183" s="177">
        <v>44386</v>
      </c>
      <c r="H1183" t="s">
        <v>441</v>
      </c>
      <c r="I1183" t="s">
        <v>18168</v>
      </c>
      <c r="J1183" t="s">
        <v>4443</v>
      </c>
      <c r="K1183" t="s">
        <v>353</v>
      </c>
      <c r="L1183" t="s">
        <v>372</v>
      </c>
      <c r="M1183" s="29" t="str">
        <f>IF(O1183 &lt;&gt; "", VLOOKUP(O1183,'CLASSIFICAÇÃO - ÁREA DE ATUAÇÃO'!$A:$C,2,0),"")</f>
        <v>C</v>
      </c>
      <c r="N1183" s="29" t="str">
        <f>IF(O1183 &lt;&gt; "",VLOOKUP(O1183,'CLASSIFICAÇÃO - ÁREA DE ATUAÇÃO'!$A:$C,3,0), "")</f>
        <v>REDE DE URGÊNCIA</v>
      </c>
      <c r="O1183" t="str">
        <f>'Lotações convertidas'!B1185</f>
        <v>CENTRO DE REFERENCIA EM SAUDE MENTAL VENDA NOVA</v>
      </c>
    </row>
    <row r="1184" spans="1:15" x14ac:dyDescent="0.25">
      <c r="A1184">
        <v>1310206</v>
      </c>
      <c r="B1184" t="s">
        <v>4444</v>
      </c>
      <c r="C1184" t="s">
        <v>4445</v>
      </c>
      <c r="D1184" t="s">
        <v>368</v>
      </c>
      <c r="E1184" t="s">
        <v>369</v>
      </c>
      <c r="F1184" t="s">
        <v>18615</v>
      </c>
      <c r="G1184" s="177">
        <v>44386</v>
      </c>
      <c r="H1184" t="s">
        <v>425</v>
      </c>
      <c r="I1184" t="s">
        <v>18168</v>
      </c>
      <c r="J1184" t="s">
        <v>4446</v>
      </c>
      <c r="K1184" t="s">
        <v>353</v>
      </c>
      <c r="L1184" t="s">
        <v>365</v>
      </c>
      <c r="M1184" s="29" t="str">
        <f>IF(O1184 &lt;&gt; "", VLOOKUP(O1184,'CLASSIFICAÇÃO - ÁREA DE ATUAÇÃO'!$A:$C,2,0),"")</f>
        <v>D</v>
      </c>
      <c r="N1184" s="29" t="str">
        <f>IF(O1184 &lt;&gt; "",VLOOKUP(O1184,'CLASSIFICAÇÃO - ÁREA DE ATUAÇÃO'!$A:$C,3,0), "")</f>
        <v>REDE DE URGÊNCIA</v>
      </c>
      <c r="O1184" t="str">
        <f>'Lotações convertidas'!B1186</f>
        <v>UNIDADE DE PRONTO ATENDIMENTO NORTE</v>
      </c>
    </row>
    <row r="1185" spans="1:15" x14ac:dyDescent="0.25">
      <c r="A1185">
        <v>1310214</v>
      </c>
      <c r="B1185" t="s">
        <v>4447</v>
      </c>
      <c r="C1185" t="s">
        <v>4448</v>
      </c>
      <c r="D1185" t="s">
        <v>368</v>
      </c>
      <c r="E1185" t="s">
        <v>369</v>
      </c>
      <c r="F1185" t="s">
        <v>424</v>
      </c>
      <c r="G1185" s="177">
        <v>44386</v>
      </c>
      <c r="H1185" t="s">
        <v>441</v>
      </c>
      <c r="I1185" t="s">
        <v>18168</v>
      </c>
      <c r="J1185" t="s">
        <v>4449</v>
      </c>
      <c r="K1185" t="s">
        <v>353</v>
      </c>
      <c r="L1185" t="s">
        <v>427</v>
      </c>
      <c r="M1185" s="29" t="str">
        <f>IF(O1185 &lt;&gt; "", VLOOKUP(O1185,'CLASSIFICAÇÃO - ÁREA DE ATUAÇÃO'!$A:$C,2,0),"")</f>
        <v>D</v>
      </c>
      <c r="N1185" s="29" t="str">
        <f>IF(O1185 &lt;&gt; "",VLOOKUP(O1185,'CLASSIFICAÇÃO - ÁREA DE ATUAÇÃO'!$A:$C,3,0), "")</f>
        <v>REDE DE URGÊNCIA</v>
      </c>
      <c r="O1185" t="str">
        <f>'Lotações convertidas'!B1187</f>
        <v>SERVIÇO DE ATENDIMENTO MÓVEL DE URGÊNCIA E TRANSPORTE EM SAÚDE</v>
      </c>
    </row>
    <row r="1186" spans="1:15" x14ac:dyDescent="0.25">
      <c r="A1186">
        <v>1310257</v>
      </c>
      <c r="B1186" t="s">
        <v>4450</v>
      </c>
      <c r="C1186" t="s">
        <v>4451</v>
      </c>
      <c r="D1186" t="s">
        <v>368</v>
      </c>
      <c r="E1186" t="s">
        <v>369</v>
      </c>
      <c r="F1186" t="s">
        <v>18619</v>
      </c>
      <c r="G1186" s="177">
        <v>44386</v>
      </c>
      <c r="H1186" t="s">
        <v>441</v>
      </c>
      <c r="I1186" t="s">
        <v>18168</v>
      </c>
      <c r="J1186" t="s">
        <v>4452</v>
      </c>
      <c r="K1186" t="s">
        <v>353</v>
      </c>
      <c r="L1186" t="s">
        <v>361</v>
      </c>
      <c r="M1186" s="29" t="str">
        <f>IF(O1186 &lt;&gt; "", VLOOKUP(O1186,'CLASSIFICAÇÃO - ÁREA DE ATUAÇÃO'!$A:$C,2,0),"")</f>
        <v>B</v>
      </c>
      <c r="N1186" s="29" t="str">
        <f>IF(O1186 &lt;&gt; "",VLOOKUP(O1186,'CLASSIFICAÇÃO - ÁREA DE ATUAÇÃO'!$A:$C,3,0), "")</f>
        <v>REDE DE URGÊNCIA</v>
      </c>
      <c r="O1186" t="str">
        <f>'Lotações convertidas'!B1188</f>
        <v>CENTRO DE REFERENCIA EM SAUDE MENTAL PAMPULHA</v>
      </c>
    </row>
    <row r="1187" spans="1:15" x14ac:dyDescent="0.25">
      <c r="A1187">
        <v>1310273</v>
      </c>
      <c r="B1187" t="s">
        <v>4453</v>
      </c>
      <c r="C1187" t="s">
        <v>4454</v>
      </c>
      <c r="D1187" t="s">
        <v>362</v>
      </c>
      <c r="F1187" t="s">
        <v>465</v>
      </c>
      <c r="G1187" s="177">
        <v>44386</v>
      </c>
      <c r="H1187" t="s">
        <v>466</v>
      </c>
      <c r="I1187" t="s">
        <v>18168</v>
      </c>
      <c r="J1187" t="s">
        <v>4455</v>
      </c>
      <c r="K1187" t="s">
        <v>353</v>
      </c>
      <c r="L1187" t="s">
        <v>361</v>
      </c>
      <c r="M1187" s="29" t="str">
        <f>IF(O1187 &lt;&gt; "", VLOOKUP(O1187,'CLASSIFICAÇÃO - ÁREA DE ATUAÇÃO'!$A:$C,2,0),"")</f>
        <v>C</v>
      </c>
      <c r="N1187" s="29" t="str">
        <f>IF(O1187 &lt;&gt; "",VLOOKUP(O1187,'CLASSIFICAÇÃO - ÁREA DE ATUAÇÃO'!$A:$C,3,0), "")</f>
        <v>REDE DE URGÊNCIA</v>
      </c>
      <c r="O1187" t="str">
        <f>'Lotações convertidas'!B1189</f>
        <v>CENTRO DE REFERÊNCIA EM SAÚDE MENTAL - ÁLCOOL E DROGAS PAMPULHA/NOROESTE</v>
      </c>
    </row>
    <row r="1188" spans="1:15" x14ac:dyDescent="0.25">
      <c r="A1188" t="s">
        <v>4456</v>
      </c>
      <c r="B1188" t="s">
        <v>4457</v>
      </c>
      <c r="C1188" t="s">
        <v>4458</v>
      </c>
      <c r="D1188" t="s">
        <v>368</v>
      </c>
      <c r="E1188" t="s">
        <v>369</v>
      </c>
      <c r="F1188" t="s">
        <v>18615</v>
      </c>
      <c r="G1188" s="177">
        <v>44387</v>
      </c>
      <c r="H1188" t="s">
        <v>425</v>
      </c>
      <c r="I1188" t="s">
        <v>18168</v>
      </c>
      <c r="J1188" t="s">
        <v>4459</v>
      </c>
      <c r="K1188" t="s">
        <v>353</v>
      </c>
      <c r="L1188" t="s">
        <v>365</v>
      </c>
      <c r="M1188" s="29" t="str">
        <f>IF(O1188 &lt;&gt; "", VLOOKUP(O1188,'CLASSIFICAÇÃO - ÁREA DE ATUAÇÃO'!$A:$C,2,0),"")</f>
        <v>D</v>
      </c>
      <c r="N1188" s="29" t="str">
        <f>IF(O1188 &lt;&gt; "",VLOOKUP(O1188,'CLASSIFICAÇÃO - ÁREA DE ATUAÇÃO'!$A:$C,3,0), "")</f>
        <v>REDE DE URGÊNCIA</v>
      </c>
      <c r="O1188" t="str">
        <f>'Lotações convertidas'!B1190</f>
        <v>UNIDADE DE PRONTO ATENDIMENTO NORTE</v>
      </c>
    </row>
    <row r="1189" spans="1:15" x14ac:dyDescent="0.25">
      <c r="A1189">
        <v>1310400</v>
      </c>
      <c r="B1189" t="s">
        <v>4460</v>
      </c>
      <c r="C1189" t="s">
        <v>4461</v>
      </c>
      <c r="D1189" t="s">
        <v>368</v>
      </c>
      <c r="E1189" t="s">
        <v>369</v>
      </c>
      <c r="F1189" t="s">
        <v>596</v>
      </c>
      <c r="G1189" s="177">
        <v>44386</v>
      </c>
      <c r="H1189" t="s">
        <v>417</v>
      </c>
      <c r="I1189" t="s">
        <v>18168</v>
      </c>
      <c r="J1189" t="s">
        <v>4462</v>
      </c>
      <c r="K1189" t="s">
        <v>353</v>
      </c>
      <c r="L1189" t="s">
        <v>411</v>
      </c>
      <c r="M1189" s="29" t="str">
        <f>IF(O1189 &lt;&gt; "", VLOOKUP(O1189,'CLASSIFICAÇÃO - ÁREA DE ATUAÇÃO'!$A:$C,2,0),"")</f>
        <v>B</v>
      </c>
      <c r="N1189" s="29" t="str">
        <f>IF(O1189 &lt;&gt; "",VLOOKUP(O1189,'CLASSIFICAÇÃO - ÁREA DE ATUAÇÃO'!$A:$C,3,0), "")</f>
        <v>ATENÇÃO PRIMÁRIA</v>
      </c>
      <c r="O1189" t="str">
        <f>'Lotações convertidas'!B1191</f>
        <v>CENTRO DE SAÚDE CONJUNTO SANTA MARIA</v>
      </c>
    </row>
    <row r="1190" spans="1:15" x14ac:dyDescent="0.25">
      <c r="A1190">
        <v>1310419</v>
      </c>
      <c r="B1190" t="s">
        <v>4463</v>
      </c>
      <c r="C1190" t="s">
        <v>4464</v>
      </c>
      <c r="D1190" t="s">
        <v>379</v>
      </c>
      <c r="F1190" t="s">
        <v>282</v>
      </c>
      <c r="G1190" s="177">
        <v>44386</v>
      </c>
      <c r="H1190" t="s">
        <v>364</v>
      </c>
      <c r="I1190" t="s">
        <v>18171</v>
      </c>
      <c r="J1190" t="s">
        <v>4465</v>
      </c>
      <c r="K1190" t="s">
        <v>353</v>
      </c>
      <c r="L1190" t="s">
        <v>406</v>
      </c>
      <c r="M1190" s="29" t="str">
        <f>IF(O1190 &lt;&gt; "", VLOOKUP(O1190,'CLASSIFICAÇÃO - ÁREA DE ATUAÇÃO'!$A:$C,2,0),"")</f>
        <v>D</v>
      </c>
      <c r="N1190" s="29" t="str">
        <f>IF(O1190 &lt;&gt; "",VLOOKUP(O1190,'CLASSIFICAÇÃO - ÁREA DE ATUAÇÃO'!$A:$C,3,0), "")</f>
        <v>ATENÇÃO PRIMÁRIA</v>
      </c>
      <c r="O1190" t="str">
        <f>'Lotações convertidas'!B1192</f>
        <v>CENTRO DE SAÚDE MANGUEIRAS</v>
      </c>
    </row>
    <row r="1191" spans="1:15" x14ac:dyDescent="0.25">
      <c r="A1191">
        <v>1310486</v>
      </c>
      <c r="B1191" t="s">
        <v>4466</v>
      </c>
      <c r="C1191" t="s">
        <v>4467</v>
      </c>
      <c r="D1191" t="s">
        <v>379</v>
      </c>
      <c r="F1191" t="s">
        <v>18617</v>
      </c>
      <c r="G1191" s="177">
        <v>44390</v>
      </c>
      <c r="H1191" t="s">
        <v>457</v>
      </c>
      <c r="I1191" t="s">
        <v>18171</v>
      </c>
      <c r="J1191" t="s">
        <v>4468</v>
      </c>
      <c r="K1191" t="s">
        <v>353</v>
      </c>
      <c r="L1191" t="s">
        <v>406</v>
      </c>
      <c r="M1191" s="29" t="str">
        <f>IF(O1191 &lt;&gt; "", VLOOKUP(O1191,'CLASSIFICAÇÃO - ÁREA DE ATUAÇÃO'!$A:$C,2,0),"")</f>
        <v>D</v>
      </c>
      <c r="N1191" s="29" t="str">
        <f>IF(O1191 &lt;&gt; "",VLOOKUP(O1191,'CLASSIFICAÇÃO - ÁREA DE ATUAÇÃO'!$A:$C,3,0), "")</f>
        <v>REDE DE URGÊNCIA</v>
      </c>
      <c r="O1191" t="str">
        <f>'Lotações convertidas'!B1193</f>
        <v>UNIDADE DE PRONTO ATENDIMENTO BARREIRO</v>
      </c>
    </row>
    <row r="1192" spans="1:15" x14ac:dyDescent="0.25">
      <c r="A1192">
        <v>1310575</v>
      </c>
      <c r="B1192" t="s">
        <v>2750</v>
      </c>
      <c r="C1192" t="s">
        <v>2751</v>
      </c>
      <c r="D1192" t="s">
        <v>368</v>
      </c>
      <c r="E1192" t="s">
        <v>524</v>
      </c>
      <c r="F1192" t="s">
        <v>18616</v>
      </c>
      <c r="G1192" s="177">
        <v>44387</v>
      </c>
      <c r="H1192" t="s">
        <v>441</v>
      </c>
      <c r="I1192" t="s">
        <v>18176</v>
      </c>
      <c r="J1192" t="s">
        <v>2752</v>
      </c>
      <c r="K1192" t="s">
        <v>353</v>
      </c>
      <c r="L1192" t="s">
        <v>361</v>
      </c>
      <c r="M1192" s="29" t="str">
        <f>IF(O1192 &lt;&gt; "", VLOOKUP(O1192,'CLASSIFICAÇÃO - ÁREA DE ATUAÇÃO'!$A:$C,2,0),"")</f>
        <v>C</v>
      </c>
      <c r="N1192" s="29" t="str">
        <f>IF(O1192 &lt;&gt; "",VLOOKUP(O1192,'CLASSIFICAÇÃO - ÁREA DE ATUAÇÃO'!$A:$C,3,0), "")</f>
        <v>REDE DE URGÊNCIA</v>
      </c>
      <c r="O1192" t="str">
        <f>'Lotações convertidas'!B1194</f>
        <v>UNIDADE DE PRONTO ATENDIMENTO PAMPULHA</v>
      </c>
    </row>
    <row r="1193" spans="1:15" x14ac:dyDescent="0.25">
      <c r="A1193">
        <v>1310583</v>
      </c>
      <c r="B1193" t="s">
        <v>4469</v>
      </c>
      <c r="C1193" t="s">
        <v>4470</v>
      </c>
      <c r="D1193" t="s">
        <v>368</v>
      </c>
      <c r="E1193" t="s">
        <v>369</v>
      </c>
      <c r="F1193" t="s">
        <v>465</v>
      </c>
      <c r="G1193" s="177">
        <v>44387</v>
      </c>
      <c r="H1193" t="s">
        <v>441</v>
      </c>
      <c r="I1193" t="s">
        <v>18168</v>
      </c>
      <c r="J1193" t="s">
        <v>4471</v>
      </c>
      <c r="K1193" t="s">
        <v>353</v>
      </c>
      <c r="L1193" t="s">
        <v>361</v>
      </c>
      <c r="M1193" s="29" t="str">
        <f>IF(O1193 &lt;&gt; "", VLOOKUP(O1193,'CLASSIFICAÇÃO - ÁREA DE ATUAÇÃO'!$A:$C,2,0),"")</f>
        <v>C</v>
      </c>
      <c r="N1193" s="29" t="str">
        <f>IF(O1193 &lt;&gt; "",VLOOKUP(O1193,'CLASSIFICAÇÃO - ÁREA DE ATUAÇÃO'!$A:$C,3,0), "")</f>
        <v>REDE DE URGÊNCIA</v>
      </c>
      <c r="O1193" t="str">
        <f>'Lotações convertidas'!B1195</f>
        <v>CENTRO DE REFERÊNCIA EM SAÚDE MENTAL - ÁLCOOL E DROGAS PAMPULHA/NOROESTE</v>
      </c>
    </row>
    <row r="1194" spans="1:15" x14ac:dyDescent="0.25">
      <c r="A1194">
        <v>1310591</v>
      </c>
      <c r="B1194" t="s">
        <v>4472</v>
      </c>
      <c r="C1194" t="s">
        <v>4473</v>
      </c>
      <c r="D1194" t="s">
        <v>368</v>
      </c>
      <c r="E1194" t="s">
        <v>369</v>
      </c>
      <c r="F1194" t="s">
        <v>424</v>
      </c>
      <c r="G1194" s="177">
        <v>44387</v>
      </c>
      <c r="H1194" t="s">
        <v>441</v>
      </c>
      <c r="I1194" t="s">
        <v>18168</v>
      </c>
      <c r="J1194" t="s">
        <v>4474</v>
      </c>
      <c r="K1194" t="s">
        <v>353</v>
      </c>
      <c r="L1194" t="s">
        <v>427</v>
      </c>
      <c r="M1194" s="29" t="str">
        <f>IF(O1194 &lt;&gt; "", VLOOKUP(O1194,'CLASSIFICAÇÃO - ÁREA DE ATUAÇÃO'!$A:$C,2,0),"")</f>
        <v>D</v>
      </c>
      <c r="N1194" s="29" t="str">
        <f>IF(O1194 &lt;&gt; "",VLOOKUP(O1194,'CLASSIFICAÇÃO - ÁREA DE ATUAÇÃO'!$A:$C,3,0), "")</f>
        <v>REDE DE URGÊNCIA</v>
      </c>
      <c r="O1194" t="str">
        <f>'Lotações convertidas'!B1196</f>
        <v>SERVIÇO DE ATENDIMENTO MÓVEL DE URGÊNCIA E TRANSPORTE EM SAÚDE</v>
      </c>
    </row>
    <row r="1195" spans="1:15" x14ac:dyDescent="0.25">
      <c r="A1195">
        <v>1310613</v>
      </c>
      <c r="B1195" t="s">
        <v>4475</v>
      </c>
      <c r="C1195" t="s">
        <v>4476</v>
      </c>
      <c r="D1195" t="s">
        <v>368</v>
      </c>
      <c r="E1195" t="s">
        <v>369</v>
      </c>
      <c r="F1195" t="s">
        <v>424</v>
      </c>
      <c r="G1195" s="177">
        <v>44387</v>
      </c>
      <c r="H1195" t="s">
        <v>441</v>
      </c>
      <c r="I1195" t="s">
        <v>18168</v>
      </c>
      <c r="J1195" t="s">
        <v>4477</v>
      </c>
      <c r="K1195" t="s">
        <v>353</v>
      </c>
      <c r="L1195" t="s">
        <v>427</v>
      </c>
      <c r="M1195" s="29" t="str">
        <f>IF(O1195 &lt;&gt; "", VLOOKUP(O1195,'CLASSIFICAÇÃO - ÁREA DE ATUAÇÃO'!$A:$C,2,0),"")</f>
        <v>D</v>
      </c>
      <c r="N1195" s="29" t="str">
        <f>IF(O1195 &lt;&gt; "",VLOOKUP(O1195,'CLASSIFICAÇÃO - ÁREA DE ATUAÇÃO'!$A:$C,3,0), "")</f>
        <v>REDE DE URGÊNCIA</v>
      </c>
      <c r="O1195" t="str">
        <f>'Lotações convertidas'!B1197</f>
        <v>SERVIÇO DE ATENDIMENTO MÓVEL DE URGÊNCIA E TRANSPORTE EM SAÚDE</v>
      </c>
    </row>
    <row r="1196" spans="1:15" x14ac:dyDescent="0.25">
      <c r="A1196">
        <v>1310648</v>
      </c>
      <c r="B1196" t="s">
        <v>4478</v>
      </c>
      <c r="C1196" t="s">
        <v>4479</v>
      </c>
      <c r="D1196" t="s">
        <v>368</v>
      </c>
      <c r="E1196" t="s">
        <v>369</v>
      </c>
      <c r="F1196" t="s">
        <v>496</v>
      </c>
      <c r="G1196" s="177">
        <v>44389</v>
      </c>
      <c r="H1196" t="s">
        <v>364</v>
      </c>
      <c r="I1196" t="s">
        <v>18168</v>
      </c>
      <c r="J1196" t="s">
        <v>4480</v>
      </c>
      <c r="K1196" t="s">
        <v>353</v>
      </c>
      <c r="L1196" t="s">
        <v>374</v>
      </c>
      <c r="M1196" s="29" t="str">
        <f>IF(O1196 &lt;&gt; "", VLOOKUP(O1196,'CLASSIFICAÇÃO - ÁREA DE ATUAÇÃO'!$A:$C,2,0),"")</f>
        <v>A</v>
      </c>
      <c r="N1196" s="29" t="str">
        <f>IF(O1196 &lt;&gt; "",VLOOKUP(O1196,'CLASSIFICAÇÃO - ÁREA DE ATUAÇÃO'!$A:$C,3,0), "")</f>
        <v>ATENÇÃO PRIMÁRIA</v>
      </c>
      <c r="O1196" t="str">
        <f>'Lotações convertidas'!B1198</f>
        <v>CENTRO DE SAÚDE CIDADE OZANAN</v>
      </c>
    </row>
    <row r="1197" spans="1:15" x14ac:dyDescent="0.25">
      <c r="A1197">
        <v>1310672</v>
      </c>
      <c r="B1197" t="s">
        <v>4481</v>
      </c>
      <c r="C1197" t="s">
        <v>4482</v>
      </c>
      <c r="D1197" t="s">
        <v>349</v>
      </c>
      <c r="E1197" t="s">
        <v>403</v>
      </c>
      <c r="F1197" t="s">
        <v>518</v>
      </c>
      <c r="G1197" s="177">
        <v>44389</v>
      </c>
      <c r="H1197" t="s">
        <v>395</v>
      </c>
      <c r="I1197" t="s">
        <v>18170</v>
      </c>
      <c r="J1197" t="s">
        <v>4483</v>
      </c>
      <c r="K1197" t="s">
        <v>353</v>
      </c>
      <c r="L1197" t="s">
        <v>365</v>
      </c>
      <c r="M1197" s="29" t="str">
        <f>IF(O1197 &lt;&gt; "", VLOOKUP(O1197,'CLASSIFICAÇÃO - ÁREA DE ATUAÇÃO'!$A:$C,2,0),"")</f>
        <v>C</v>
      </c>
      <c r="N1197" s="29" t="str">
        <f>IF(O1197 &lt;&gt; "",VLOOKUP(O1197,'CLASSIFICAÇÃO - ÁREA DE ATUAÇÃO'!$A:$C,3,0), "")</f>
        <v>ATENÇÃO PRIMÁRIA</v>
      </c>
      <c r="O1197" t="str">
        <f>'Lotações convertidas'!B1199</f>
        <v>CENTRO DE SAÚDE NOVO AARÃO REIS</v>
      </c>
    </row>
    <row r="1198" spans="1:15" x14ac:dyDescent="0.25">
      <c r="A1198">
        <v>1310702</v>
      </c>
      <c r="B1198" t="s">
        <v>4484</v>
      </c>
      <c r="C1198" t="s">
        <v>4485</v>
      </c>
      <c r="D1198" t="s">
        <v>368</v>
      </c>
      <c r="E1198" t="s">
        <v>369</v>
      </c>
      <c r="F1198" t="s">
        <v>1513</v>
      </c>
      <c r="G1198" s="177">
        <v>44390</v>
      </c>
      <c r="H1198" t="s">
        <v>364</v>
      </c>
      <c r="I1198" t="s">
        <v>18168</v>
      </c>
      <c r="J1198" t="s">
        <v>4486</v>
      </c>
      <c r="K1198" t="s">
        <v>353</v>
      </c>
      <c r="L1198" t="s">
        <v>411</v>
      </c>
      <c r="M1198" s="29" t="str">
        <f>IF(O1198 &lt;&gt; "", VLOOKUP(O1198,'CLASSIFICAÇÃO - ÁREA DE ATUAÇÃO'!$A:$C,2,0),"")</f>
        <v>C</v>
      </c>
      <c r="N1198" s="29" t="str">
        <f>IF(O1198 &lt;&gt; "",VLOOKUP(O1198,'CLASSIFICAÇÃO - ÁREA DE ATUAÇÃO'!$A:$C,3,0), "")</f>
        <v>ATENÇÃO PRIMÁRIA</v>
      </c>
      <c r="O1198" t="str">
        <f>'Lotações convertidas'!B1200</f>
        <v>CENTRO DE SAÚDE CAFEZAL</v>
      </c>
    </row>
    <row r="1199" spans="1:15" x14ac:dyDescent="0.25">
      <c r="A1199">
        <v>1310710</v>
      </c>
      <c r="B1199" t="s">
        <v>4487</v>
      </c>
      <c r="C1199" t="s">
        <v>4488</v>
      </c>
      <c r="D1199" t="s">
        <v>368</v>
      </c>
      <c r="E1199" t="s">
        <v>369</v>
      </c>
      <c r="F1199" t="s">
        <v>18611</v>
      </c>
      <c r="G1199" s="177">
        <v>44388</v>
      </c>
      <c r="H1199" t="s">
        <v>425</v>
      </c>
      <c r="I1199" t="s">
        <v>18168</v>
      </c>
      <c r="J1199" t="s">
        <v>4489</v>
      </c>
      <c r="K1199" t="s">
        <v>353</v>
      </c>
      <c r="L1199" t="s">
        <v>397</v>
      </c>
      <c r="M1199" s="29" t="str">
        <f>IF(O1199 &lt;&gt; "", VLOOKUP(O1199,'CLASSIFICAÇÃO - ÁREA DE ATUAÇÃO'!$A:$C,2,0),"")</f>
        <v>C</v>
      </c>
      <c r="N1199" s="29" t="str">
        <f>IF(O1199 &lt;&gt; "",VLOOKUP(O1199,'CLASSIFICAÇÃO - ÁREA DE ATUAÇÃO'!$A:$C,3,0), "")</f>
        <v>REDE DE URGÊNCIA</v>
      </c>
      <c r="O1199" t="str">
        <f>'Lotações convertidas'!B1201</f>
        <v>UNIDADE DE PRONTO ATENDIMENTO OESTE</v>
      </c>
    </row>
    <row r="1200" spans="1:15" x14ac:dyDescent="0.25">
      <c r="A1200">
        <v>1310753</v>
      </c>
      <c r="B1200" t="s">
        <v>4490</v>
      </c>
      <c r="C1200" t="s">
        <v>4491</v>
      </c>
      <c r="D1200" t="s">
        <v>368</v>
      </c>
      <c r="E1200" t="s">
        <v>369</v>
      </c>
      <c r="F1200" t="s">
        <v>507</v>
      </c>
      <c r="G1200" s="177">
        <v>44385</v>
      </c>
      <c r="H1200" t="s">
        <v>384</v>
      </c>
      <c r="I1200" t="s">
        <v>18168</v>
      </c>
      <c r="J1200" t="s">
        <v>4492</v>
      </c>
      <c r="K1200" t="s">
        <v>353</v>
      </c>
      <c r="L1200" t="s">
        <v>365</v>
      </c>
      <c r="M1200" s="29" t="str">
        <f>IF(O1200 &lt;&gt; "", VLOOKUP(O1200,'CLASSIFICAÇÃO - ÁREA DE ATUAÇÃO'!$A:$C,2,0),"")</f>
        <v>D</v>
      </c>
      <c r="N1200" s="29" t="str">
        <f>IF(O1200 &lt;&gt; "",VLOOKUP(O1200,'CLASSIFICAÇÃO - ÁREA DE ATUAÇÃO'!$A:$C,3,0), "")</f>
        <v>ATENÇÃO PRIMÁRIA</v>
      </c>
      <c r="O1200" t="str">
        <f>'Lotações convertidas'!B1202</f>
        <v>CENTRO DE SAÚDE JAQUELINE II</v>
      </c>
    </row>
    <row r="1201" spans="1:15" x14ac:dyDescent="0.25">
      <c r="A1201">
        <v>1310788</v>
      </c>
      <c r="B1201" t="s">
        <v>4493</v>
      </c>
      <c r="C1201" t="s">
        <v>4494</v>
      </c>
      <c r="D1201" t="s">
        <v>368</v>
      </c>
      <c r="E1201" t="s">
        <v>369</v>
      </c>
      <c r="F1201" t="s">
        <v>18613</v>
      </c>
      <c r="G1201" s="177">
        <v>44388</v>
      </c>
      <c r="H1201" t="s">
        <v>441</v>
      </c>
      <c r="I1201" t="s">
        <v>18168</v>
      </c>
      <c r="J1201" t="s">
        <v>4495</v>
      </c>
      <c r="K1201" t="s">
        <v>353</v>
      </c>
      <c r="L1201" t="s">
        <v>382</v>
      </c>
      <c r="M1201" s="29" t="str">
        <f>IF(O1201 &lt;&gt; "", VLOOKUP(O1201,'CLASSIFICAÇÃO - ÁREA DE ATUAÇÃO'!$A:$C,2,0),"")</f>
        <v>C</v>
      </c>
      <c r="N1201" s="29" t="str">
        <f>IF(O1201 &lt;&gt; "",VLOOKUP(O1201,'CLASSIFICAÇÃO - ÁREA DE ATUAÇÃO'!$A:$C,3,0), "")</f>
        <v>REDE DE URGÊNCIA</v>
      </c>
      <c r="O1201" t="str">
        <f>'Lotações convertidas'!B1203</f>
        <v>UNIDADE DE PRONTO ATENDIMENTO LESTE</v>
      </c>
    </row>
    <row r="1202" spans="1:15" x14ac:dyDescent="0.25">
      <c r="A1202" t="s">
        <v>4496</v>
      </c>
      <c r="B1202" t="s">
        <v>4497</v>
      </c>
      <c r="C1202" t="s">
        <v>4498</v>
      </c>
      <c r="D1202" t="s">
        <v>429</v>
      </c>
      <c r="E1202" t="s">
        <v>430</v>
      </c>
      <c r="F1202" t="s">
        <v>227</v>
      </c>
      <c r="G1202" s="177">
        <v>44389</v>
      </c>
      <c r="H1202" t="s">
        <v>364</v>
      </c>
      <c r="I1202" t="s">
        <v>18175</v>
      </c>
      <c r="J1202" t="s">
        <v>4499</v>
      </c>
      <c r="K1202" t="s">
        <v>353</v>
      </c>
      <c r="L1202" t="s">
        <v>406</v>
      </c>
      <c r="M1202" s="29" t="str">
        <f>IF(O1202 &lt;&gt; "", VLOOKUP(O1202,'CLASSIFICAÇÃO - ÁREA DE ATUAÇÃO'!$A:$C,2,0),"")</f>
        <v>C</v>
      </c>
      <c r="N1202" s="29" t="str">
        <f>IF(O1202 &lt;&gt; "",VLOOKUP(O1202,'CLASSIFICAÇÃO - ÁREA DE ATUAÇÃO'!$A:$C,3,0), "")</f>
        <v>ATENÇÃO PRIMÁRIA</v>
      </c>
      <c r="O1202" t="str">
        <f>'Lotações convertidas'!B1204</f>
        <v>CENTRO DE SAÚDE PILAR - OLHOS D'ÁGUA</v>
      </c>
    </row>
    <row r="1203" spans="1:15" x14ac:dyDescent="0.25">
      <c r="A1203">
        <v>1310818</v>
      </c>
      <c r="B1203" t="s">
        <v>4500</v>
      </c>
      <c r="C1203" t="s">
        <v>4501</v>
      </c>
      <c r="D1203" t="s">
        <v>368</v>
      </c>
      <c r="E1203" t="s">
        <v>369</v>
      </c>
      <c r="F1203" t="s">
        <v>559</v>
      </c>
      <c r="G1203" s="177">
        <v>44390</v>
      </c>
      <c r="H1203" t="s">
        <v>441</v>
      </c>
      <c r="I1203" t="s">
        <v>18168</v>
      </c>
      <c r="J1203" t="s">
        <v>4502</v>
      </c>
      <c r="K1203" t="s">
        <v>353</v>
      </c>
      <c r="L1203" t="s">
        <v>354</v>
      </c>
      <c r="M1203" s="29" t="str">
        <f>IF(O1203 &lt;&gt; "", VLOOKUP(O1203,'CLASSIFICAÇÃO - ÁREA DE ATUAÇÃO'!$A:$C,2,0),"")</f>
        <v>A</v>
      </c>
      <c r="N1203" s="29" t="str">
        <f>IF(O1203 &lt;&gt; "",VLOOKUP(O1203,'CLASSIFICAÇÃO - ÁREA DE ATUAÇÃO'!$A:$C,3,0), "")</f>
        <v>REDE DE URGÊNCIA</v>
      </c>
      <c r="O1203" t="str">
        <f>'Lotações convertidas'!B1205</f>
        <v>CENTRO DE REFERENCIA EM SAUDE MENTAL INFANTIL NOROESTE</v>
      </c>
    </row>
    <row r="1204" spans="1:15" x14ac:dyDescent="0.25">
      <c r="A1204">
        <v>1310826</v>
      </c>
      <c r="B1204" t="s">
        <v>4503</v>
      </c>
      <c r="C1204" t="s">
        <v>4504</v>
      </c>
      <c r="D1204" t="s">
        <v>368</v>
      </c>
      <c r="E1204" t="s">
        <v>369</v>
      </c>
      <c r="F1204" t="s">
        <v>18649</v>
      </c>
      <c r="G1204" s="177">
        <v>44387</v>
      </c>
      <c r="H1204" t="s">
        <v>441</v>
      </c>
      <c r="I1204" t="s">
        <v>18168</v>
      </c>
      <c r="J1204" t="s">
        <v>4505</v>
      </c>
      <c r="K1204" t="s">
        <v>353</v>
      </c>
      <c r="L1204" t="s">
        <v>382</v>
      </c>
      <c r="M1204" s="29" t="str">
        <f>IF(O1204 &lt;&gt; "", VLOOKUP(O1204,'CLASSIFICAÇÃO - ÁREA DE ATUAÇÃO'!$A:$C,2,0),"")</f>
        <v>A</v>
      </c>
      <c r="N1204" s="29" t="str">
        <f>IF(O1204 &lt;&gt; "",VLOOKUP(O1204,'CLASSIFICAÇÃO - ÁREA DE ATUAÇÃO'!$A:$C,3,0), "")</f>
        <v>REDE DE URGÊNCIA</v>
      </c>
      <c r="O1204" t="str">
        <f>'Lotações convertidas'!B1206</f>
        <v>CENTRO DE REFERENCIA EM SAUDE MENTAL LESTE</v>
      </c>
    </row>
    <row r="1205" spans="1:15" x14ac:dyDescent="0.25">
      <c r="A1205">
        <v>1310834</v>
      </c>
      <c r="B1205" t="s">
        <v>4506</v>
      </c>
      <c r="C1205" t="s">
        <v>4507</v>
      </c>
      <c r="D1205" t="s">
        <v>368</v>
      </c>
      <c r="E1205" t="s">
        <v>369</v>
      </c>
      <c r="F1205" t="s">
        <v>630</v>
      </c>
      <c r="G1205" s="177">
        <v>44389</v>
      </c>
      <c r="H1205" t="s">
        <v>417</v>
      </c>
      <c r="I1205" t="s">
        <v>18168</v>
      </c>
      <c r="J1205" t="s">
        <v>4508</v>
      </c>
      <c r="K1205" t="s">
        <v>353</v>
      </c>
      <c r="L1205" t="s">
        <v>406</v>
      </c>
      <c r="M1205" s="29" t="str">
        <f>IF(O1205 &lt;&gt; "", VLOOKUP(O1205,'CLASSIFICAÇÃO - ÁREA DE ATUAÇÃO'!$A:$C,2,0),"")</f>
        <v>D</v>
      </c>
      <c r="N1205" s="29" t="str">
        <f>IF(O1205 &lt;&gt; "",VLOOKUP(O1205,'CLASSIFICAÇÃO - ÁREA DE ATUAÇÃO'!$A:$C,3,0), "")</f>
        <v>ATENÇÃO PRIMÁRIA</v>
      </c>
      <c r="O1205" t="str">
        <f>'Lotações convertidas'!B1207</f>
        <v>CENTRO DE SAÚDE INDEPENDÊNCIA</v>
      </c>
    </row>
    <row r="1206" spans="1:15" x14ac:dyDescent="0.25">
      <c r="A1206">
        <v>1310869</v>
      </c>
      <c r="B1206" t="s">
        <v>4509</v>
      </c>
      <c r="C1206" t="s">
        <v>4510</v>
      </c>
      <c r="D1206" t="s">
        <v>362</v>
      </c>
      <c r="E1206" t="s">
        <v>362</v>
      </c>
      <c r="F1206" t="s">
        <v>1861</v>
      </c>
      <c r="G1206" s="177">
        <v>44390</v>
      </c>
      <c r="H1206" t="s">
        <v>364</v>
      </c>
      <c r="I1206" t="s">
        <v>18168</v>
      </c>
      <c r="J1206" t="s">
        <v>4511</v>
      </c>
      <c r="K1206" t="s">
        <v>353</v>
      </c>
      <c r="L1206" t="s">
        <v>411</v>
      </c>
      <c r="M1206" s="29" t="str">
        <f>IF(O1206 &lt;&gt; "", VLOOKUP(O1206,'CLASSIFICAÇÃO - ÁREA DE ATUAÇÃO'!$A:$C,2,0),"")</f>
        <v>B</v>
      </c>
      <c r="N1206" s="29" t="str">
        <f>IF(O1206 &lt;&gt; "",VLOOKUP(O1206,'CLASSIFICAÇÃO - ÁREA DE ATUAÇÃO'!$A:$C,3,0), "")</f>
        <v>ATENÇÃO PRIMÁRIA</v>
      </c>
      <c r="O1206" t="str">
        <f>'Lotações convertidas'!B1208</f>
        <v>CENTRO DE SAÚDE SANTA LÚCIA</v>
      </c>
    </row>
    <row r="1207" spans="1:15" x14ac:dyDescent="0.25">
      <c r="A1207">
        <v>1310877</v>
      </c>
      <c r="B1207" t="s">
        <v>4512</v>
      </c>
      <c r="C1207" t="s">
        <v>4513</v>
      </c>
      <c r="D1207" t="s">
        <v>520</v>
      </c>
      <c r="F1207" t="s">
        <v>896</v>
      </c>
      <c r="G1207" s="177">
        <v>44390</v>
      </c>
      <c r="H1207" t="s">
        <v>364</v>
      </c>
      <c r="I1207" t="s">
        <v>18175</v>
      </c>
      <c r="J1207" t="s">
        <v>4514</v>
      </c>
      <c r="K1207" t="s">
        <v>353</v>
      </c>
      <c r="L1207" t="s">
        <v>374</v>
      </c>
      <c r="M1207" s="29" t="str">
        <f>IF(O1207 &lt;&gt; "", VLOOKUP(O1207,'CLASSIFICAÇÃO - ÁREA DE ATUAÇÃO'!$A:$C,2,0),"")</f>
        <v>C</v>
      </c>
      <c r="N1207" s="29" t="str">
        <f>IF(O1207 &lt;&gt; "",VLOOKUP(O1207,'CLASSIFICAÇÃO - ÁREA DE ATUAÇÃO'!$A:$C,3,0), "")</f>
        <v>ATENÇÃO PRIMÁRIA</v>
      </c>
      <c r="O1207" t="str">
        <f>'Lotações convertidas'!B1209</f>
        <v>CENTRO DE SAÚDE FÁBIO CORREA LIMA</v>
      </c>
    </row>
    <row r="1208" spans="1:15" x14ac:dyDescent="0.25">
      <c r="A1208">
        <v>1310885</v>
      </c>
      <c r="B1208" t="s">
        <v>4515</v>
      </c>
      <c r="C1208" t="s">
        <v>4516</v>
      </c>
      <c r="D1208" t="s">
        <v>368</v>
      </c>
      <c r="E1208" t="s">
        <v>369</v>
      </c>
      <c r="F1208" t="s">
        <v>4353</v>
      </c>
      <c r="G1208" s="177">
        <v>44390</v>
      </c>
      <c r="H1208" t="s">
        <v>417</v>
      </c>
      <c r="I1208" t="s">
        <v>18168</v>
      </c>
      <c r="J1208" t="s">
        <v>4517</v>
      </c>
      <c r="K1208" t="s">
        <v>353</v>
      </c>
      <c r="L1208" t="s">
        <v>397</v>
      </c>
      <c r="M1208" s="29" t="str">
        <f>IF(O1208 &lt;&gt; "", VLOOKUP(O1208,'CLASSIFICAÇÃO - ÁREA DE ATUAÇÃO'!$A:$C,2,0),"")</f>
        <v>B</v>
      </c>
      <c r="N1208" s="29" t="str">
        <f>IF(O1208 &lt;&gt; "",VLOOKUP(O1208,'CLASSIFICAÇÃO - ÁREA DE ATUAÇÃO'!$A:$C,3,0), "")</f>
        <v>ATENÇÃO PRIMÁRIA</v>
      </c>
      <c r="O1208" t="str">
        <f>'Lotações convertidas'!B1210</f>
        <v>CENTRO DE SAÚDE PALMEIRAS</v>
      </c>
    </row>
    <row r="1209" spans="1:15" x14ac:dyDescent="0.25">
      <c r="A1209">
        <v>1310893</v>
      </c>
      <c r="B1209" t="s">
        <v>4518</v>
      </c>
      <c r="C1209" t="s">
        <v>4519</v>
      </c>
      <c r="D1209" t="s">
        <v>349</v>
      </c>
      <c r="E1209" t="s">
        <v>473</v>
      </c>
      <c r="F1209" t="s">
        <v>18611</v>
      </c>
      <c r="G1209" s="177">
        <v>44390</v>
      </c>
      <c r="H1209" t="s">
        <v>818</v>
      </c>
      <c r="I1209" t="s">
        <v>18181</v>
      </c>
      <c r="J1209" t="s">
        <v>4520</v>
      </c>
      <c r="K1209" t="s">
        <v>353</v>
      </c>
      <c r="L1209" t="s">
        <v>397</v>
      </c>
      <c r="M1209" s="29" t="str">
        <f>IF(O1209 &lt;&gt; "", VLOOKUP(O1209,'CLASSIFICAÇÃO - ÁREA DE ATUAÇÃO'!$A:$C,2,0),"")</f>
        <v>C</v>
      </c>
      <c r="N1209" s="29" t="str">
        <f>IF(O1209 &lt;&gt; "",VLOOKUP(O1209,'CLASSIFICAÇÃO - ÁREA DE ATUAÇÃO'!$A:$C,3,0), "")</f>
        <v>REDE DE URGÊNCIA</v>
      </c>
      <c r="O1209" t="str">
        <f>'Lotações convertidas'!B1211</f>
        <v>UNIDADE DE PRONTO ATENDIMENTO OESTE</v>
      </c>
    </row>
    <row r="1210" spans="1:15" x14ac:dyDescent="0.25">
      <c r="A1210">
        <v>1310907</v>
      </c>
      <c r="B1210" t="s">
        <v>4521</v>
      </c>
      <c r="C1210" t="s">
        <v>4522</v>
      </c>
      <c r="D1210" t="s">
        <v>368</v>
      </c>
      <c r="E1210" t="s">
        <v>369</v>
      </c>
      <c r="F1210" t="s">
        <v>424</v>
      </c>
      <c r="G1210" s="177">
        <v>44391</v>
      </c>
      <c r="H1210" t="s">
        <v>441</v>
      </c>
      <c r="I1210" t="s">
        <v>18168</v>
      </c>
      <c r="J1210" t="s">
        <v>4523</v>
      </c>
      <c r="K1210" t="s">
        <v>353</v>
      </c>
      <c r="L1210" t="s">
        <v>427</v>
      </c>
      <c r="M1210" s="29" t="str">
        <f>IF(O1210 &lt;&gt; "", VLOOKUP(O1210,'CLASSIFICAÇÃO - ÁREA DE ATUAÇÃO'!$A:$C,2,0),"")</f>
        <v>D</v>
      </c>
      <c r="N1210" s="29" t="str">
        <f>IF(O1210 &lt;&gt; "",VLOOKUP(O1210,'CLASSIFICAÇÃO - ÁREA DE ATUAÇÃO'!$A:$C,3,0), "")</f>
        <v>REDE DE URGÊNCIA</v>
      </c>
      <c r="O1210" t="str">
        <f>'Lotações convertidas'!B1212</f>
        <v>SERVIÇO DE ATENDIMENTO MÓVEL DE URGÊNCIA E TRANSPORTE EM SAÚDE</v>
      </c>
    </row>
    <row r="1211" spans="1:15" x14ac:dyDescent="0.25">
      <c r="A1211">
        <v>1310915</v>
      </c>
      <c r="B1211" t="s">
        <v>4524</v>
      </c>
      <c r="C1211" t="s">
        <v>4525</v>
      </c>
      <c r="D1211" t="s">
        <v>362</v>
      </c>
      <c r="E1211" t="s">
        <v>362</v>
      </c>
      <c r="F1211" t="s">
        <v>686</v>
      </c>
      <c r="G1211" s="177">
        <v>44390</v>
      </c>
      <c r="H1211" t="s">
        <v>395</v>
      </c>
      <c r="I1211" t="s">
        <v>18168</v>
      </c>
      <c r="J1211" t="s">
        <v>4526</v>
      </c>
      <c r="K1211" t="s">
        <v>353</v>
      </c>
      <c r="L1211" t="s">
        <v>397</v>
      </c>
      <c r="M1211" s="29" t="str">
        <f>IF(O1211 &lt;&gt; "", VLOOKUP(O1211,'CLASSIFICAÇÃO - ÁREA DE ATUAÇÃO'!$A:$C,2,0),"")</f>
        <v>C</v>
      </c>
      <c r="N1211" s="29" t="str">
        <f>IF(O1211 &lt;&gt; "",VLOOKUP(O1211,'CLASSIFICAÇÃO - ÁREA DE ATUAÇÃO'!$A:$C,3,0), "")</f>
        <v>ATENÇÃO PRIMÁRIA</v>
      </c>
      <c r="O1211" t="str">
        <f>'Lotações convertidas'!B1213</f>
        <v>CENTRO DE SAÚDE CÍCERO ILDEFONSO</v>
      </c>
    </row>
    <row r="1212" spans="1:15" x14ac:dyDescent="0.25">
      <c r="A1212">
        <v>1310923</v>
      </c>
      <c r="B1212" t="s">
        <v>743</v>
      </c>
      <c r="C1212" t="s">
        <v>744</v>
      </c>
      <c r="D1212" t="s">
        <v>349</v>
      </c>
      <c r="E1212" t="s">
        <v>473</v>
      </c>
      <c r="F1212" t="s">
        <v>465</v>
      </c>
      <c r="G1212" s="177">
        <v>44390</v>
      </c>
      <c r="H1212" t="s">
        <v>395</v>
      </c>
      <c r="I1212" t="s">
        <v>18173</v>
      </c>
      <c r="J1212" t="s">
        <v>747</v>
      </c>
      <c r="K1212" t="s">
        <v>353</v>
      </c>
      <c r="L1212" t="s">
        <v>361</v>
      </c>
      <c r="M1212" s="29" t="str">
        <f>IF(O1212 &lt;&gt; "", VLOOKUP(O1212,'CLASSIFICAÇÃO - ÁREA DE ATUAÇÃO'!$A:$C,2,0),"")</f>
        <v>C</v>
      </c>
      <c r="N1212" s="29" t="str">
        <f>IF(O1212 &lt;&gt; "",VLOOKUP(O1212,'CLASSIFICAÇÃO - ÁREA DE ATUAÇÃO'!$A:$C,3,0), "")</f>
        <v>REDE DE URGÊNCIA</v>
      </c>
      <c r="O1212" t="str">
        <f>'Lotações convertidas'!B1214</f>
        <v>CENTRO DE REFERÊNCIA EM SAÚDE MENTAL - ÁLCOOL E DROGAS PAMPULHA/NOROESTE</v>
      </c>
    </row>
    <row r="1213" spans="1:15" x14ac:dyDescent="0.25">
      <c r="A1213">
        <v>1310958</v>
      </c>
      <c r="B1213" t="s">
        <v>4527</v>
      </c>
      <c r="C1213" t="s">
        <v>4528</v>
      </c>
      <c r="D1213" t="s">
        <v>368</v>
      </c>
      <c r="E1213" t="s">
        <v>369</v>
      </c>
      <c r="F1213" t="s">
        <v>18611</v>
      </c>
      <c r="G1213" s="177">
        <v>44390</v>
      </c>
      <c r="H1213" t="s">
        <v>425</v>
      </c>
      <c r="I1213" t="s">
        <v>18168</v>
      </c>
      <c r="J1213" t="s">
        <v>4529</v>
      </c>
      <c r="K1213" t="s">
        <v>353</v>
      </c>
      <c r="L1213" t="s">
        <v>397</v>
      </c>
      <c r="M1213" s="29" t="str">
        <f>IF(O1213 &lt;&gt; "", VLOOKUP(O1213,'CLASSIFICAÇÃO - ÁREA DE ATUAÇÃO'!$A:$C,2,0),"")</f>
        <v>C</v>
      </c>
      <c r="N1213" s="29" t="str">
        <f>IF(O1213 &lt;&gt; "",VLOOKUP(O1213,'CLASSIFICAÇÃO - ÁREA DE ATUAÇÃO'!$A:$C,3,0), "")</f>
        <v>REDE DE URGÊNCIA</v>
      </c>
      <c r="O1213" t="str">
        <f>'Lotações convertidas'!B1215</f>
        <v>UNIDADE DE PRONTO ATENDIMENTO OESTE</v>
      </c>
    </row>
    <row r="1214" spans="1:15" x14ac:dyDescent="0.25">
      <c r="A1214">
        <v>1310966</v>
      </c>
      <c r="B1214" t="s">
        <v>4530</v>
      </c>
      <c r="C1214" t="s">
        <v>4531</v>
      </c>
      <c r="D1214" t="s">
        <v>349</v>
      </c>
      <c r="E1214" t="s">
        <v>541</v>
      </c>
      <c r="F1214" t="s">
        <v>512</v>
      </c>
      <c r="G1214" s="177">
        <v>44390</v>
      </c>
      <c r="H1214" t="s">
        <v>395</v>
      </c>
      <c r="I1214" t="s">
        <v>18172</v>
      </c>
      <c r="J1214" t="s">
        <v>4532</v>
      </c>
      <c r="K1214" t="s">
        <v>353</v>
      </c>
      <c r="L1214" t="s">
        <v>397</v>
      </c>
      <c r="M1214" s="29" t="str">
        <f>IF(O1214 &lt;&gt; "", VLOOKUP(O1214,'CLASSIFICAÇÃO - ÁREA DE ATUAÇÃO'!$A:$C,2,0),"")</f>
        <v>B</v>
      </c>
      <c r="N1214" s="29" t="str">
        <f>IF(O1214 &lt;&gt; "",VLOOKUP(O1214,'CLASSIFICAÇÃO - ÁREA DE ATUAÇÃO'!$A:$C,3,0), "")</f>
        <v>ATENÇÃO PRIMÁRIA</v>
      </c>
      <c r="O1214" t="str">
        <f>'Lotações convertidas'!B1216</f>
        <v>CENTRO DE SAÚDE SANTA MARIA</v>
      </c>
    </row>
    <row r="1215" spans="1:15" x14ac:dyDescent="0.25">
      <c r="A1215">
        <v>1310982</v>
      </c>
      <c r="B1215" t="s">
        <v>4533</v>
      </c>
      <c r="C1215" t="s">
        <v>4534</v>
      </c>
      <c r="D1215" t="s">
        <v>520</v>
      </c>
      <c r="F1215" t="s">
        <v>3278</v>
      </c>
      <c r="G1215" s="177">
        <v>44390</v>
      </c>
      <c r="H1215" t="s">
        <v>395</v>
      </c>
      <c r="I1215" t="s">
        <v>18175</v>
      </c>
      <c r="J1215" t="s">
        <v>4535</v>
      </c>
      <c r="K1215" t="s">
        <v>353</v>
      </c>
      <c r="L1215" t="s">
        <v>374</v>
      </c>
      <c r="M1215" s="29" t="str">
        <f>IF(O1215 &lt;&gt; "", VLOOKUP(O1215,'CLASSIFICAÇÃO - ÁREA DE ATUAÇÃO'!$A:$C,2,0),"")</f>
        <v>B</v>
      </c>
      <c r="N1215" s="29" t="str">
        <f>IF(O1215 &lt;&gt; "",VLOOKUP(O1215,'CLASSIFICAÇÃO - ÁREA DE ATUAÇÃO'!$A:$C,3,0), "")</f>
        <v>ATENÇÃO PRIMÁRIA</v>
      </c>
      <c r="O1215" t="str">
        <f>'Lotações convertidas'!B1217</f>
        <v>CENTRO DE SAÚDE DOM JOAQUIM</v>
      </c>
    </row>
    <row r="1216" spans="1:15" x14ac:dyDescent="0.25">
      <c r="A1216">
        <v>1310990</v>
      </c>
      <c r="B1216" t="s">
        <v>4536</v>
      </c>
      <c r="C1216" t="s">
        <v>4537</v>
      </c>
      <c r="D1216" t="s">
        <v>368</v>
      </c>
      <c r="E1216" t="s">
        <v>369</v>
      </c>
      <c r="F1216" t="s">
        <v>18649</v>
      </c>
      <c r="G1216" s="177">
        <v>44390</v>
      </c>
      <c r="H1216" t="s">
        <v>441</v>
      </c>
      <c r="I1216" t="s">
        <v>18168</v>
      </c>
      <c r="J1216" t="s">
        <v>4538</v>
      </c>
      <c r="K1216" t="s">
        <v>353</v>
      </c>
      <c r="L1216" t="s">
        <v>382</v>
      </c>
      <c r="M1216" s="29" t="str">
        <f>IF(O1216 &lt;&gt; "", VLOOKUP(O1216,'CLASSIFICAÇÃO - ÁREA DE ATUAÇÃO'!$A:$C,2,0),"")</f>
        <v>A</v>
      </c>
      <c r="N1216" s="29" t="str">
        <f>IF(O1216 &lt;&gt; "",VLOOKUP(O1216,'CLASSIFICAÇÃO - ÁREA DE ATUAÇÃO'!$A:$C,3,0), "")</f>
        <v>REDE DE URGÊNCIA</v>
      </c>
      <c r="O1216" t="str">
        <f>'Lotações convertidas'!B1218</f>
        <v>CENTRO DE REFERENCIA EM SAUDE MENTAL LESTE</v>
      </c>
    </row>
    <row r="1217" spans="1:15" x14ac:dyDescent="0.25">
      <c r="A1217">
        <v>1311113</v>
      </c>
      <c r="B1217" t="s">
        <v>2917</v>
      </c>
      <c r="C1217" t="s">
        <v>2918</v>
      </c>
      <c r="D1217" t="s">
        <v>349</v>
      </c>
      <c r="E1217" t="s">
        <v>350</v>
      </c>
      <c r="F1217" t="s">
        <v>421</v>
      </c>
      <c r="G1217" s="177">
        <v>44391</v>
      </c>
      <c r="H1217" t="s">
        <v>395</v>
      </c>
      <c r="I1217" t="s">
        <v>18169</v>
      </c>
      <c r="J1217" t="s">
        <v>2919</v>
      </c>
      <c r="K1217" t="s">
        <v>353</v>
      </c>
      <c r="L1217" t="s">
        <v>365</v>
      </c>
      <c r="M1217" s="29" t="str">
        <f>IF(O1217 &lt;&gt; "", VLOOKUP(O1217,'CLASSIFICAÇÃO - ÁREA DE ATUAÇÃO'!$A:$C,2,0),"")</f>
        <v>C</v>
      </c>
      <c r="N1217" s="29" t="str">
        <f>IF(O1217 &lt;&gt; "",VLOOKUP(O1217,'CLASSIFICAÇÃO - ÁREA DE ATUAÇÃO'!$A:$C,3,0), "")</f>
        <v>ATENÇÃO PRIMÁRIA</v>
      </c>
      <c r="O1217" t="str">
        <f>'Lotações convertidas'!B1219</f>
        <v>CENTRO DE SAÚDE MG20</v>
      </c>
    </row>
    <row r="1218" spans="1:15" x14ac:dyDescent="0.25">
      <c r="A1218">
        <v>1311121</v>
      </c>
      <c r="B1218" t="s">
        <v>4539</v>
      </c>
      <c r="C1218" t="s">
        <v>4540</v>
      </c>
      <c r="D1218" t="s">
        <v>379</v>
      </c>
      <c r="F1218" t="s">
        <v>18611</v>
      </c>
      <c r="G1218" s="177">
        <v>44396</v>
      </c>
      <c r="H1218" t="s">
        <v>466</v>
      </c>
      <c r="I1218" t="s">
        <v>18171</v>
      </c>
      <c r="J1218" t="s">
        <v>4541</v>
      </c>
      <c r="K1218" t="s">
        <v>353</v>
      </c>
      <c r="L1218" t="s">
        <v>397</v>
      </c>
      <c r="M1218" s="29" t="str">
        <f>IF(O1218 &lt;&gt; "", VLOOKUP(O1218,'CLASSIFICAÇÃO - ÁREA DE ATUAÇÃO'!$A:$C,2,0),"")</f>
        <v>C</v>
      </c>
      <c r="N1218" s="29" t="str">
        <f>IF(O1218 &lt;&gt; "",VLOOKUP(O1218,'CLASSIFICAÇÃO - ÁREA DE ATUAÇÃO'!$A:$C,3,0), "")</f>
        <v>REDE DE URGÊNCIA</v>
      </c>
      <c r="O1218" t="str">
        <f>'Lotações convertidas'!B1220</f>
        <v>UNIDADE DE PRONTO ATENDIMENTO OESTE</v>
      </c>
    </row>
    <row r="1219" spans="1:15" x14ac:dyDescent="0.25">
      <c r="A1219">
        <v>1311148</v>
      </c>
      <c r="B1219" t="s">
        <v>4542</v>
      </c>
      <c r="C1219" t="s">
        <v>4543</v>
      </c>
      <c r="D1219" t="s">
        <v>368</v>
      </c>
      <c r="E1219" t="s">
        <v>369</v>
      </c>
      <c r="F1219" t="s">
        <v>617</v>
      </c>
      <c r="G1219" s="177">
        <v>44391</v>
      </c>
      <c r="H1219" t="s">
        <v>364</v>
      </c>
      <c r="I1219" t="s">
        <v>18168</v>
      </c>
      <c r="J1219" t="s">
        <v>4544</v>
      </c>
      <c r="K1219" t="s">
        <v>353</v>
      </c>
      <c r="L1219" t="s">
        <v>354</v>
      </c>
      <c r="M1219" s="29" t="str">
        <f>IF(O1219 &lt;&gt; "", VLOOKUP(O1219,'CLASSIFICAÇÃO - ÁREA DE ATUAÇÃO'!$A:$C,2,0),"")</f>
        <v>B</v>
      </c>
      <c r="N1219" s="29" t="str">
        <f>IF(O1219 &lt;&gt; "",VLOOKUP(O1219,'CLASSIFICAÇÃO - ÁREA DE ATUAÇÃO'!$A:$C,3,0), "")</f>
        <v>ATENÇÃO PRIMÁRIA</v>
      </c>
      <c r="O1219" t="str">
        <f>'Lotações convertidas'!B1221</f>
        <v>CENTRO DE SAÚDE DOM CABRAL</v>
      </c>
    </row>
    <row r="1220" spans="1:15" x14ac:dyDescent="0.25">
      <c r="A1220">
        <v>1311164</v>
      </c>
      <c r="B1220" t="s">
        <v>4545</v>
      </c>
      <c r="C1220" t="s">
        <v>4546</v>
      </c>
      <c r="D1220" t="s">
        <v>362</v>
      </c>
      <c r="F1220" t="s">
        <v>715</v>
      </c>
      <c r="G1220" s="177">
        <v>44391</v>
      </c>
      <c r="H1220" t="s">
        <v>364</v>
      </c>
      <c r="I1220" t="s">
        <v>18168</v>
      </c>
      <c r="J1220" t="s">
        <v>4547</v>
      </c>
      <c r="K1220" t="s">
        <v>353</v>
      </c>
      <c r="L1220" t="s">
        <v>374</v>
      </c>
      <c r="M1220" s="29" t="str">
        <f>IF(O1220 &lt;&gt; "", VLOOKUP(O1220,'CLASSIFICAÇÃO - ÁREA DE ATUAÇÃO'!$A:$C,2,0),"")</f>
        <v>A</v>
      </c>
      <c r="N1220" s="29" t="str">
        <f>IF(O1220 &lt;&gt; "",VLOOKUP(O1220,'CLASSIFICAÇÃO - ÁREA DE ATUAÇÃO'!$A:$C,3,0), "")</f>
        <v>REDE DE URGÊNCIA</v>
      </c>
      <c r="O1220" t="str">
        <f>'Lotações convertidas'!B1222</f>
        <v>CENTRO DE REFERENCIA EM SAUDE MENTAL INFANTIL NORDESTE</v>
      </c>
    </row>
    <row r="1221" spans="1:15" x14ac:dyDescent="0.25">
      <c r="A1221">
        <v>1311229</v>
      </c>
      <c r="B1221" t="s">
        <v>4548</v>
      </c>
      <c r="C1221" t="s">
        <v>4549</v>
      </c>
      <c r="D1221" t="s">
        <v>379</v>
      </c>
      <c r="E1221" t="s">
        <v>885</v>
      </c>
      <c r="F1221" t="s">
        <v>583</v>
      </c>
      <c r="G1221" s="177">
        <v>44391</v>
      </c>
      <c r="H1221" t="s">
        <v>4550</v>
      </c>
      <c r="I1221" t="s">
        <v>18171</v>
      </c>
      <c r="J1221" t="s">
        <v>4551</v>
      </c>
      <c r="K1221" t="s">
        <v>353</v>
      </c>
      <c r="L1221" t="s">
        <v>354</v>
      </c>
      <c r="M1221" s="29" t="str">
        <f>IF(O1221 &lt;&gt; "", VLOOKUP(O1221,'CLASSIFICAÇÃO - ÁREA DE ATUAÇÃO'!$A:$C,2,0),"")</f>
        <v>A</v>
      </c>
      <c r="N1221" s="29" t="str">
        <f>IF(O1221 &lt;&gt; "",VLOOKUP(O1221,'CLASSIFICAÇÃO - ÁREA DE ATUAÇÃO'!$A:$C,3,0), "")</f>
        <v>REDE COMPLEMENTAR</v>
      </c>
      <c r="O1221" t="str">
        <f>'Lotações convertidas'!B1223</f>
        <v>UNIDADE DE REFERENCIA SECUNDARIA PADRE EUSTAQUIO</v>
      </c>
    </row>
    <row r="1222" spans="1:15" x14ac:dyDescent="0.25">
      <c r="A1222">
        <v>1311253</v>
      </c>
      <c r="B1222" t="s">
        <v>4552</v>
      </c>
      <c r="C1222" t="s">
        <v>4553</v>
      </c>
      <c r="D1222" t="s">
        <v>349</v>
      </c>
      <c r="E1222" t="s">
        <v>350</v>
      </c>
      <c r="F1222" t="s">
        <v>18664</v>
      </c>
      <c r="G1222" s="177">
        <v>44391</v>
      </c>
      <c r="H1222" t="s">
        <v>364</v>
      </c>
      <c r="I1222" t="s">
        <v>18169</v>
      </c>
      <c r="J1222" t="s">
        <v>4554</v>
      </c>
      <c r="K1222" t="s">
        <v>353</v>
      </c>
      <c r="L1222" t="s">
        <v>365</v>
      </c>
      <c r="M1222" s="29" t="str">
        <f>IF(O1222 &lt;&gt; "", VLOOKUP(O1222,'CLASSIFICAÇÃO - ÁREA DE ATUAÇÃO'!$A:$C,2,0),"")</f>
        <v>C</v>
      </c>
      <c r="N1222" s="29" t="str">
        <f>IF(O1222 &lt;&gt; "",VLOOKUP(O1222,'CLASSIFICAÇÃO - ÁREA DE ATUAÇÃO'!$A:$C,3,0), "")</f>
        <v>GESTÃO</v>
      </c>
      <c r="O1222" t="str">
        <f>'Lotações convertidas'!B1224</f>
        <v>DIRETORIA REGIONAL DE SAUDE NORTE</v>
      </c>
    </row>
    <row r="1223" spans="1:15" x14ac:dyDescent="0.25">
      <c r="A1223" t="s">
        <v>4555</v>
      </c>
      <c r="B1223" t="s">
        <v>4556</v>
      </c>
      <c r="C1223" t="s">
        <v>4557</v>
      </c>
      <c r="D1223" t="s">
        <v>368</v>
      </c>
      <c r="E1223" t="s">
        <v>369</v>
      </c>
      <c r="F1223" t="s">
        <v>18631</v>
      </c>
      <c r="G1223" s="177">
        <v>44391</v>
      </c>
      <c r="H1223" t="s">
        <v>441</v>
      </c>
      <c r="I1223" t="s">
        <v>18168</v>
      </c>
      <c r="J1223" t="s">
        <v>4558</v>
      </c>
      <c r="K1223" t="s">
        <v>353</v>
      </c>
      <c r="L1223" t="s">
        <v>374</v>
      </c>
      <c r="M1223" s="29" t="str">
        <f>IF(O1223 &lt;&gt; "", VLOOKUP(O1223,'CLASSIFICAÇÃO - ÁREA DE ATUAÇÃO'!$A:$C,2,0),"")</f>
        <v>A</v>
      </c>
      <c r="N1223" s="29" t="str">
        <f>IF(O1223 &lt;&gt; "",VLOOKUP(O1223,'CLASSIFICAÇÃO - ÁREA DE ATUAÇÃO'!$A:$C,3,0), "")</f>
        <v>REDE DE URGÊNCIA</v>
      </c>
      <c r="O1223" t="str">
        <f>'Lotações convertidas'!B1225</f>
        <v>CENTRO DE REFERENCIA EM SAUDE MENTAL NORDESTE</v>
      </c>
    </row>
    <row r="1224" spans="1:15" x14ac:dyDescent="0.25">
      <c r="A1224">
        <v>1311296</v>
      </c>
      <c r="B1224" t="s">
        <v>4559</v>
      </c>
      <c r="C1224" t="s">
        <v>4560</v>
      </c>
      <c r="D1224" t="s">
        <v>368</v>
      </c>
      <c r="E1224" t="s">
        <v>369</v>
      </c>
      <c r="F1224" t="s">
        <v>18619</v>
      </c>
      <c r="G1224" s="177">
        <v>44391</v>
      </c>
      <c r="H1224" t="s">
        <v>441</v>
      </c>
      <c r="I1224" t="s">
        <v>18168</v>
      </c>
      <c r="J1224" t="s">
        <v>4561</v>
      </c>
      <c r="K1224" t="s">
        <v>353</v>
      </c>
      <c r="L1224" t="s">
        <v>361</v>
      </c>
      <c r="M1224" s="29" t="str">
        <f>IF(O1224 &lt;&gt; "", VLOOKUP(O1224,'CLASSIFICAÇÃO - ÁREA DE ATUAÇÃO'!$A:$C,2,0),"")</f>
        <v>B</v>
      </c>
      <c r="N1224" s="29" t="str">
        <f>IF(O1224 &lt;&gt; "",VLOOKUP(O1224,'CLASSIFICAÇÃO - ÁREA DE ATUAÇÃO'!$A:$C,3,0), "")</f>
        <v>REDE DE URGÊNCIA</v>
      </c>
      <c r="O1224" t="str">
        <f>'Lotações convertidas'!B1226</f>
        <v>CENTRO DE REFERENCIA EM SAUDE MENTAL PAMPULHA</v>
      </c>
    </row>
    <row r="1225" spans="1:15" x14ac:dyDescent="0.25">
      <c r="A1225" t="s">
        <v>4562</v>
      </c>
      <c r="B1225" t="s">
        <v>4563</v>
      </c>
      <c r="C1225" t="s">
        <v>4564</v>
      </c>
      <c r="D1225" t="s">
        <v>368</v>
      </c>
      <c r="E1225" t="s">
        <v>369</v>
      </c>
      <c r="F1225" t="s">
        <v>1791</v>
      </c>
      <c r="G1225" s="177">
        <v>44392</v>
      </c>
      <c r="H1225" t="s">
        <v>384</v>
      </c>
      <c r="I1225" t="s">
        <v>18168</v>
      </c>
      <c r="J1225" t="s">
        <v>4565</v>
      </c>
      <c r="K1225" t="s">
        <v>353</v>
      </c>
      <c r="L1225" t="s">
        <v>374</v>
      </c>
      <c r="M1225" s="29" t="str">
        <f>IF(O1225 &lt;&gt; "", VLOOKUP(O1225,'CLASSIFICAÇÃO - ÁREA DE ATUAÇÃO'!$A:$C,2,0),"")</f>
        <v>C</v>
      </c>
      <c r="N1225" s="29" t="str">
        <f>IF(O1225 &lt;&gt; "",VLOOKUP(O1225,'CLASSIFICAÇÃO - ÁREA DE ATUAÇÃO'!$A:$C,3,0), "")</f>
        <v>ATENÇÃO PRIMÁRIA</v>
      </c>
      <c r="O1225" t="str">
        <f>'Lotações convertidas'!B1227</f>
        <v>CENTRO DE SAÚDE SÃO PAULO</v>
      </c>
    </row>
    <row r="1226" spans="1:15" x14ac:dyDescent="0.25">
      <c r="A1226">
        <v>1311318</v>
      </c>
      <c r="B1226" t="s">
        <v>4566</v>
      </c>
      <c r="C1226" t="s">
        <v>4567</v>
      </c>
      <c r="D1226" t="s">
        <v>379</v>
      </c>
      <c r="F1226" t="s">
        <v>18617</v>
      </c>
      <c r="G1226" s="177">
        <v>44391</v>
      </c>
      <c r="H1226" t="s">
        <v>457</v>
      </c>
      <c r="I1226" t="s">
        <v>18171</v>
      </c>
      <c r="J1226" t="s">
        <v>4568</v>
      </c>
      <c r="K1226" t="s">
        <v>353</v>
      </c>
      <c r="L1226" t="s">
        <v>406</v>
      </c>
      <c r="M1226" s="29" t="str">
        <f>IF(O1226 &lt;&gt; "", VLOOKUP(O1226,'CLASSIFICAÇÃO - ÁREA DE ATUAÇÃO'!$A:$C,2,0),"")</f>
        <v>D</v>
      </c>
      <c r="N1226" s="29" t="str">
        <f>IF(O1226 &lt;&gt; "",VLOOKUP(O1226,'CLASSIFICAÇÃO - ÁREA DE ATUAÇÃO'!$A:$C,3,0), "")</f>
        <v>REDE DE URGÊNCIA</v>
      </c>
      <c r="O1226" t="str">
        <f>'Lotações convertidas'!B1228</f>
        <v>UNIDADE DE PRONTO ATENDIMENTO BARREIRO</v>
      </c>
    </row>
    <row r="1227" spans="1:15" x14ac:dyDescent="0.25">
      <c r="A1227">
        <v>1311342</v>
      </c>
      <c r="B1227" t="s">
        <v>4569</v>
      </c>
      <c r="C1227" t="s">
        <v>4570</v>
      </c>
      <c r="D1227" t="s">
        <v>368</v>
      </c>
      <c r="E1227" t="s">
        <v>369</v>
      </c>
      <c r="F1227" t="s">
        <v>18611</v>
      </c>
      <c r="G1227" s="177">
        <v>44392</v>
      </c>
      <c r="H1227" t="s">
        <v>441</v>
      </c>
      <c r="I1227" t="s">
        <v>18168</v>
      </c>
      <c r="J1227" t="s">
        <v>4571</v>
      </c>
      <c r="K1227" t="s">
        <v>353</v>
      </c>
      <c r="L1227" t="s">
        <v>397</v>
      </c>
      <c r="M1227" s="29" t="str">
        <f>IF(O1227 &lt;&gt; "", VLOOKUP(O1227,'CLASSIFICAÇÃO - ÁREA DE ATUAÇÃO'!$A:$C,2,0),"")</f>
        <v>C</v>
      </c>
      <c r="N1227" s="29" t="str">
        <f>IF(O1227 &lt;&gt; "",VLOOKUP(O1227,'CLASSIFICAÇÃO - ÁREA DE ATUAÇÃO'!$A:$C,3,0), "")</f>
        <v>REDE DE URGÊNCIA</v>
      </c>
      <c r="O1227" t="str">
        <f>'Lotações convertidas'!B1229</f>
        <v>UNIDADE DE PRONTO ATENDIMENTO OESTE</v>
      </c>
    </row>
    <row r="1228" spans="1:15" x14ac:dyDescent="0.25">
      <c r="A1228">
        <v>1311350</v>
      </c>
      <c r="B1228" t="s">
        <v>4572</v>
      </c>
      <c r="C1228" t="s">
        <v>4573</v>
      </c>
      <c r="D1228" t="s">
        <v>368</v>
      </c>
      <c r="E1228" t="s">
        <v>524</v>
      </c>
      <c r="F1228" t="s">
        <v>259</v>
      </c>
      <c r="G1228" s="177">
        <v>44392</v>
      </c>
      <c r="H1228" t="s">
        <v>417</v>
      </c>
      <c r="I1228" t="s">
        <v>18179</v>
      </c>
      <c r="J1228" t="s">
        <v>4574</v>
      </c>
      <c r="K1228" t="s">
        <v>353</v>
      </c>
      <c r="L1228" t="s">
        <v>372</v>
      </c>
      <c r="M1228" s="29" t="str">
        <f>IF(O1228 &lt;&gt; "", VLOOKUP(O1228,'CLASSIFICAÇÃO - ÁREA DE ATUAÇÃO'!$A:$C,2,0),"")</f>
        <v>C</v>
      </c>
      <c r="N1228" s="29" t="str">
        <f>IF(O1228 &lt;&gt; "",VLOOKUP(O1228,'CLASSIFICAÇÃO - ÁREA DE ATUAÇÃO'!$A:$C,3,0), "")</f>
        <v>REDE COMPLEMENTAR</v>
      </c>
      <c r="O1228" t="str">
        <f>'Lotações convertidas'!B1230</f>
        <v>LABORATORIO REGIONAL NORTE/VENDA NOVA</v>
      </c>
    </row>
    <row r="1229" spans="1:15" x14ac:dyDescent="0.25">
      <c r="A1229">
        <v>1311385</v>
      </c>
      <c r="B1229" t="s">
        <v>4575</v>
      </c>
      <c r="C1229" t="s">
        <v>4576</v>
      </c>
      <c r="D1229" t="s">
        <v>368</v>
      </c>
      <c r="E1229" t="s">
        <v>369</v>
      </c>
      <c r="F1229" t="s">
        <v>284</v>
      </c>
      <c r="G1229" s="177">
        <v>44392</v>
      </c>
      <c r="H1229" t="s">
        <v>417</v>
      </c>
      <c r="I1229" t="s">
        <v>18168</v>
      </c>
      <c r="J1229" t="s">
        <v>4577</v>
      </c>
      <c r="K1229" t="s">
        <v>353</v>
      </c>
      <c r="L1229" t="s">
        <v>374</v>
      </c>
      <c r="M1229" s="29" t="str">
        <f>IF(O1229 &lt;&gt; "", VLOOKUP(O1229,'CLASSIFICAÇÃO - ÁREA DE ATUAÇÃO'!$A:$C,2,0),"")</f>
        <v>D</v>
      </c>
      <c r="N1229" s="29" t="str">
        <f>IF(O1229 &lt;&gt; "",VLOOKUP(O1229,'CLASSIFICAÇÃO - ÁREA DE ATUAÇÃO'!$A:$C,3,0), "")</f>
        <v>ATENÇÃO PRIMÁRIA</v>
      </c>
      <c r="O1229" t="str">
        <f>'Lotações convertidas'!B1231</f>
        <v>CENTRO DE SAÚDE MARIVANDA BALEEIRO - PAULO VI</v>
      </c>
    </row>
    <row r="1230" spans="1:15" x14ac:dyDescent="0.25">
      <c r="A1230">
        <v>1311393</v>
      </c>
      <c r="B1230" t="s">
        <v>4578</v>
      </c>
      <c r="C1230" t="s">
        <v>4579</v>
      </c>
      <c r="D1230" t="s">
        <v>368</v>
      </c>
      <c r="E1230" t="s">
        <v>369</v>
      </c>
      <c r="F1230" t="s">
        <v>896</v>
      </c>
      <c r="G1230" s="177">
        <v>44392</v>
      </c>
      <c r="H1230" t="s">
        <v>384</v>
      </c>
      <c r="I1230" t="s">
        <v>18168</v>
      </c>
      <c r="J1230" t="s">
        <v>4580</v>
      </c>
      <c r="K1230" t="s">
        <v>353</v>
      </c>
      <c r="L1230" t="s">
        <v>374</v>
      </c>
      <c r="M1230" s="29" t="str">
        <f>IF(O1230 &lt;&gt; "", VLOOKUP(O1230,'CLASSIFICAÇÃO - ÁREA DE ATUAÇÃO'!$A:$C,2,0),"")</f>
        <v>C</v>
      </c>
      <c r="N1230" s="29" t="str">
        <f>IF(O1230 &lt;&gt; "",VLOOKUP(O1230,'CLASSIFICAÇÃO - ÁREA DE ATUAÇÃO'!$A:$C,3,0), "")</f>
        <v>ATENÇÃO PRIMÁRIA</v>
      </c>
      <c r="O1230" t="str">
        <f>'Lotações convertidas'!B1232</f>
        <v>CENTRO DE SAÚDE FÁBIO CORREA LIMA</v>
      </c>
    </row>
    <row r="1231" spans="1:15" x14ac:dyDescent="0.25">
      <c r="A1231">
        <v>1311415</v>
      </c>
      <c r="B1231" t="s">
        <v>4581</v>
      </c>
      <c r="C1231" t="s">
        <v>4582</v>
      </c>
      <c r="D1231" t="s">
        <v>349</v>
      </c>
      <c r="E1231" t="s">
        <v>357</v>
      </c>
      <c r="F1231" t="s">
        <v>1791</v>
      </c>
      <c r="G1231" s="177">
        <v>44392</v>
      </c>
      <c r="H1231" t="s">
        <v>417</v>
      </c>
      <c r="I1231" t="s">
        <v>18167</v>
      </c>
      <c r="J1231" t="s">
        <v>4583</v>
      </c>
      <c r="K1231" t="s">
        <v>353</v>
      </c>
      <c r="L1231" t="s">
        <v>374</v>
      </c>
      <c r="M1231" s="29" t="str">
        <f>IF(O1231 &lt;&gt; "", VLOOKUP(O1231,'CLASSIFICAÇÃO - ÁREA DE ATUAÇÃO'!$A:$C,2,0),"")</f>
        <v>C</v>
      </c>
      <c r="N1231" s="29" t="str">
        <f>IF(O1231 &lt;&gt; "",VLOOKUP(O1231,'CLASSIFICAÇÃO - ÁREA DE ATUAÇÃO'!$A:$C,3,0), "")</f>
        <v>ATENÇÃO PRIMÁRIA</v>
      </c>
      <c r="O1231" t="str">
        <f>'Lotações convertidas'!B1233</f>
        <v>CENTRO DE SAÚDE SÃO PAULO</v>
      </c>
    </row>
    <row r="1232" spans="1:15" x14ac:dyDescent="0.25">
      <c r="A1232">
        <v>1311466</v>
      </c>
      <c r="B1232" t="s">
        <v>4584</v>
      </c>
      <c r="C1232" t="s">
        <v>4585</v>
      </c>
      <c r="D1232" t="s">
        <v>368</v>
      </c>
      <c r="E1232" t="s">
        <v>369</v>
      </c>
      <c r="F1232" t="s">
        <v>18614</v>
      </c>
      <c r="G1232" s="177">
        <v>44395</v>
      </c>
      <c r="H1232" t="s">
        <v>441</v>
      </c>
      <c r="I1232" t="s">
        <v>18168</v>
      </c>
      <c r="J1232" t="s">
        <v>4586</v>
      </c>
      <c r="K1232" t="s">
        <v>353</v>
      </c>
      <c r="L1232" t="s">
        <v>354</v>
      </c>
      <c r="M1232" s="29" t="str">
        <f>IF(O1232 &lt;&gt; "", VLOOKUP(O1232,'CLASSIFICAÇÃO - ÁREA DE ATUAÇÃO'!$A:$C,2,0),"")</f>
        <v>A</v>
      </c>
      <c r="N1232" s="29" t="str">
        <f>IF(O1232 &lt;&gt; "",VLOOKUP(O1232,'CLASSIFICAÇÃO - ÁREA DE ATUAÇÃO'!$A:$C,3,0), "")</f>
        <v>REDE DE URGÊNCIA</v>
      </c>
      <c r="O1232" t="str">
        <f>'Lotações convertidas'!B1234</f>
        <v>CENTRO DE REFERENCIA EM SAUDE MENTAL NOROESTE</v>
      </c>
    </row>
    <row r="1233" spans="1:15" x14ac:dyDescent="0.25">
      <c r="A1233">
        <v>1311490</v>
      </c>
      <c r="B1233" t="s">
        <v>4587</v>
      </c>
      <c r="C1233" t="s">
        <v>4588</v>
      </c>
      <c r="D1233" t="s">
        <v>368</v>
      </c>
      <c r="E1233" t="s">
        <v>369</v>
      </c>
      <c r="F1233" t="s">
        <v>452</v>
      </c>
      <c r="G1233" s="177">
        <v>44392</v>
      </c>
      <c r="H1233" t="s">
        <v>441</v>
      </c>
      <c r="I1233" t="s">
        <v>18168</v>
      </c>
      <c r="J1233" t="s">
        <v>4589</v>
      </c>
      <c r="K1233" t="s">
        <v>353</v>
      </c>
      <c r="L1233" t="s">
        <v>372</v>
      </c>
      <c r="M1233" s="29" t="str">
        <f>IF(O1233 &lt;&gt; "", VLOOKUP(O1233,'CLASSIFICAÇÃO - ÁREA DE ATUAÇÃO'!$A:$C,2,0),"")</f>
        <v>B</v>
      </c>
      <c r="N1233" s="29" t="str">
        <f>IF(O1233 &lt;&gt; "",VLOOKUP(O1233,'CLASSIFICAÇÃO - ÁREA DE ATUAÇÃO'!$A:$C,3,0), "")</f>
        <v>REDE DE URGÊNCIA</v>
      </c>
      <c r="O1233" t="str">
        <f>'Lotações convertidas'!B1235</f>
        <v>CENTRO DE REFERÊNCIA EM SAÚDE MENTAL - ÁLCOOL E OUTRAS DROGAS VENDA NOVA</v>
      </c>
    </row>
    <row r="1234" spans="1:15" x14ac:dyDescent="0.25">
      <c r="A1234">
        <v>1311555</v>
      </c>
      <c r="B1234" t="s">
        <v>4590</v>
      </c>
      <c r="C1234" t="s">
        <v>4591</v>
      </c>
      <c r="D1234" t="s">
        <v>379</v>
      </c>
      <c r="F1234" t="s">
        <v>18620</v>
      </c>
      <c r="G1234" s="177">
        <v>44393</v>
      </c>
      <c r="H1234" t="s">
        <v>482</v>
      </c>
      <c r="I1234" t="s">
        <v>18171</v>
      </c>
      <c r="J1234" t="s">
        <v>4592</v>
      </c>
      <c r="K1234" t="s">
        <v>353</v>
      </c>
      <c r="L1234" t="s">
        <v>372</v>
      </c>
      <c r="M1234" s="29" t="str">
        <f>IF(O1234 &lt;&gt; "", VLOOKUP(O1234,'CLASSIFICAÇÃO - ÁREA DE ATUAÇÃO'!$A:$C,2,0),"")</f>
        <v>D</v>
      </c>
      <c r="N1234" s="29" t="str">
        <f>IF(O1234 &lt;&gt; "",VLOOKUP(O1234,'CLASSIFICAÇÃO - ÁREA DE ATUAÇÃO'!$A:$C,3,0), "")</f>
        <v>REDE DE URGÊNCIA</v>
      </c>
      <c r="O1234" t="str">
        <f>'Lotações convertidas'!B1236</f>
        <v>UNIDADE DE PRONTO ATENDIMENTO VENDA NOVA</v>
      </c>
    </row>
    <row r="1235" spans="1:15" x14ac:dyDescent="0.25">
      <c r="A1235">
        <v>1311601</v>
      </c>
      <c r="B1235" t="s">
        <v>4593</v>
      </c>
      <c r="C1235" t="s">
        <v>4594</v>
      </c>
      <c r="D1235" t="s">
        <v>368</v>
      </c>
      <c r="E1235" t="s">
        <v>369</v>
      </c>
      <c r="F1235" t="s">
        <v>1591</v>
      </c>
      <c r="G1235" s="177">
        <v>44396</v>
      </c>
      <c r="H1235" t="s">
        <v>384</v>
      </c>
      <c r="I1235" t="s">
        <v>18168</v>
      </c>
      <c r="J1235" t="s">
        <v>4595</v>
      </c>
      <c r="K1235" t="s">
        <v>353</v>
      </c>
      <c r="L1235" t="s">
        <v>374</v>
      </c>
      <c r="M1235" s="29" t="str">
        <f>IF(O1235 &lt;&gt; "", VLOOKUP(O1235,'CLASSIFICAÇÃO - ÁREA DE ATUAÇÃO'!$A:$C,2,0),"")</f>
        <v>D</v>
      </c>
      <c r="N1235" s="29" t="str">
        <f>IF(O1235 &lt;&gt; "",VLOOKUP(O1235,'CLASSIFICAÇÃO - ÁREA DE ATUAÇÃO'!$A:$C,3,0), "")</f>
        <v>ATENÇÃO PRIMÁRIA</v>
      </c>
      <c r="O1235" t="str">
        <f>'Lotações convertidas'!B1237</f>
        <v>CENTRO DE SAÚDE CONJUNTO PAULO VI</v>
      </c>
    </row>
    <row r="1236" spans="1:15" x14ac:dyDescent="0.25">
      <c r="A1236" t="s">
        <v>4596</v>
      </c>
      <c r="B1236" t="s">
        <v>4597</v>
      </c>
      <c r="C1236" t="s">
        <v>4598</v>
      </c>
      <c r="D1236" t="s">
        <v>362</v>
      </c>
      <c r="F1236" t="s">
        <v>18632</v>
      </c>
      <c r="G1236" s="177">
        <v>44396</v>
      </c>
      <c r="H1236" t="s">
        <v>395</v>
      </c>
      <c r="I1236" t="s">
        <v>18168</v>
      </c>
      <c r="J1236" t="s">
        <v>4599</v>
      </c>
      <c r="K1236" t="s">
        <v>353</v>
      </c>
      <c r="L1236" t="s">
        <v>365</v>
      </c>
      <c r="M1236" s="29" t="str">
        <f>IF(O1236 &lt;&gt; "", VLOOKUP(O1236,'CLASSIFICAÇÃO - ÁREA DE ATUAÇÃO'!$A:$C,2,0),"")</f>
        <v>C</v>
      </c>
      <c r="N1236" s="29" t="str">
        <f>IF(O1236 &lt;&gt; "",VLOOKUP(O1236,'CLASSIFICAÇÃO - ÁREA DE ATUAÇÃO'!$A:$C,3,0), "")</f>
        <v>REDE DE URGÊNCIA</v>
      </c>
      <c r="O1236" t="str">
        <f>'Lotações convertidas'!B1238</f>
        <v>CENTRO DE REFERENCIA EM SAUDE MENTAL NORTE</v>
      </c>
    </row>
    <row r="1237" spans="1:15" x14ac:dyDescent="0.25">
      <c r="A1237">
        <v>1311652</v>
      </c>
      <c r="B1237" t="s">
        <v>4600</v>
      </c>
      <c r="C1237" t="s">
        <v>4601</v>
      </c>
      <c r="D1237" t="s">
        <v>368</v>
      </c>
      <c r="E1237" t="s">
        <v>369</v>
      </c>
      <c r="F1237" t="s">
        <v>18616</v>
      </c>
      <c r="G1237" s="177">
        <v>44393</v>
      </c>
      <c r="H1237" t="s">
        <v>425</v>
      </c>
      <c r="I1237" t="s">
        <v>18168</v>
      </c>
      <c r="J1237" t="s">
        <v>4602</v>
      </c>
      <c r="K1237" t="s">
        <v>353</v>
      </c>
      <c r="L1237" t="s">
        <v>361</v>
      </c>
      <c r="M1237" s="29" t="str">
        <f>IF(O1237 &lt;&gt; "", VLOOKUP(O1237,'CLASSIFICAÇÃO - ÁREA DE ATUAÇÃO'!$A:$C,2,0),"")</f>
        <v>C</v>
      </c>
      <c r="N1237" s="29" t="str">
        <f>IF(O1237 &lt;&gt; "",VLOOKUP(O1237,'CLASSIFICAÇÃO - ÁREA DE ATUAÇÃO'!$A:$C,3,0), "")</f>
        <v>REDE DE URGÊNCIA</v>
      </c>
      <c r="O1237" t="str">
        <f>'Lotações convertidas'!B1239</f>
        <v>UNIDADE DE PRONTO ATENDIMENTO PAMPULHA</v>
      </c>
    </row>
    <row r="1238" spans="1:15" x14ac:dyDescent="0.25">
      <c r="A1238">
        <v>1311679</v>
      </c>
      <c r="B1238" t="s">
        <v>4603</v>
      </c>
      <c r="C1238" t="s">
        <v>4604</v>
      </c>
      <c r="D1238" t="s">
        <v>379</v>
      </c>
      <c r="F1238" t="s">
        <v>18617</v>
      </c>
      <c r="G1238" s="177">
        <v>44393</v>
      </c>
      <c r="H1238" t="s">
        <v>466</v>
      </c>
      <c r="I1238" t="s">
        <v>18171</v>
      </c>
      <c r="J1238" t="s">
        <v>4605</v>
      </c>
      <c r="K1238" t="s">
        <v>353</v>
      </c>
      <c r="L1238" t="s">
        <v>406</v>
      </c>
      <c r="M1238" s="29" t="str">
        <f>IF(O1238 &lt;&gt; "", VLOOKUP(O1238,'CLASSIFICAÇÃO - ÁREA DE ATUAÇÃO'!$A:$C,2,0),"")</f>
        <v>D</v>
      </c>
      <c r="N1238" s="29" t="str">
        <f>IF(O1238 &lt;&gt; "",VLOOKUP(O1238,'CLASSIFICAÇÃO - ÁREA DE ATUAÇÃO'!$A:$C,3,0), "")</f>
        <v>REDE DE URGÊNCIA</v>
      </c>
      <c r="O1238" t="str">
        <f>'Lotações convertidas'!B1240</f>
        <v>UNIDADE DE PRONTO ATENDIMENTO BARREIRO</v>
      </c>
    </row>
    <row r="1239" spans="1:15" x14ac:dyDescent="0.25">
      <c r="A1239">
        <v>1311695</v>
      </c>
      <c r="B1239" t="s">
        <v>4606</v>
      </c>
      <c r="C1239" t="s">
        <v>4607</v>
      </c>
      <c r="D1239" t="s">
        <v>379</v>
      </c>
      <c r="F1239" t="s">
        <v>18613</v>
      </c>
      <c r="G1239" s="177">
        <v>44393</v>
      </c>
      <c r="H1239" t="s">
        <v>457</v>
      </c>
      <c r="I1239" t="s">
        <v>18171</v>
      </c>
      <c r="J1239" t="s">
        <v>4608</v>
      </c>
      <c r="K1239" t="s">
        <v>353</v>
      </c>
      <c r="L1239" t="s">
        <v>382</v>
      </c>
      <c r="M1239" s="29" t="str">
        <f>IF(O1239 &lt;&gt; "", VLOOKUP(O1239,'CLASSIFICAÇÃO - ÁREA DE ATUAÇÃO'!$A:$C,2,0),"")</f>
        <v>C</v>
      </c>
      <c r="N1239" s="29" t="str">
        <f>IF(O1239 &lt;&gt; "",VLOOKUP(O1239,'CLASSIFICAÇÃO - ÁREA DE ATUAÇÃO'!$A:$C,3,0), "")</f>
        <v>REDE DE URGÊNCIA</v>
      </c>
      <c r="O1239" t="str">
        <f>'Lotações convertidas'!B1241</f>
        <v>UNIDADE DE PRONTO ATENDIMENTO LESTE</v>
      </c>
    </row>
    <row r="1240" spans="1:15" x14ac:dyDescent="0.25">
      <c r="A1240">
        <v>1311725</v>
      </c>
      <c r="B1240" t="s">
        <v>514</v>
      </c>
      <c r="C1240" t="s">
        <v>515</v>
      </c>
      <c r="D1240" t="s">
        <v>368</v>
      </c>
      <c r="E1240" t="s">
        <v>369</v>
      </c>
      <c r="F1240" t="s">
        <v>18615</v>
      </c>
      <c r="G1240" s="177">
        <v>44394</v>
      </c>
      <c r="H1240" t="s">
        <v>425</v>
      </c>
      <c r="I1240" t="s">
        <v>18168</v>
      </c>
      <c r="J1240" t="s">
        <v>517</v>
      </c>
      <c r="K1240" t="s">
        <v>353</v>
      </c>
      <c r="L1240" t="s">
        <v>365</v>
      </c>
      <c r="M1240" s="29" t="str">
        <f>IF(O1240 &lt;&gt; "", VLOOKUP(O1240,'CLASSIFICAÇÃO - ÁREA DE ATUAÇÃO'!$A:$C,2,0),"")</f>
        <v>D</v>
      </c>
      <c r="N1240" s="29" t="str">
        <f>IF(O1240 &lt;&gt; "",VLOOKUP(O1240,'CLASSIFICAÇÃO - ÁREA DE ATUAÇÃO'!$A:$C,3,0), "")</f>
        <v>REDE DE URGÊNCIA</v>
      </c>
      <c r="O1240" t="str">
        <f>'Lotações convertidas'!B1242</f>
        <v>UNIDADE DE PRONTO ATENDIMENTO NORTE</v>
      </c>
    </row>
    <row r="1241" spans="1:15" x14ac:dyDescent="0.25">
      <c r="A1241">
        <v>1311733</v>
      </c>
      <c r="B1241" t="s">
        <v>4609</v>
      </c>
      <c r="C1241" t="s">
        <v>4610</v>
      </c>
      <c r="D1241" t="s">
        <v>379</v>
      </c>
      <c r="F1241" t="s">
        <v>18620</v>
      </c>
      <c r="G1241" s="177">
        <v>44395</v>
      </c>
      <c r="H1241" t="s">
        <v>466</v>
      </c>
      <c r="I1241" t="s">
        <v>18171</v>
      </c>
      <c r="J1241" t="s">
        <v>4611</v>
      </c>
      <c r="K1241" t="s">
        <v>353</v>
      </c>
      <c r="L1241" t="s">
        <v>372</v>
      </c>
      <c r="M1241" s="29" t="str">
        <f>IF(O1241 &lt;&gt; "", VLOOKUP(O1241,'CLASSIFICAÇÃO - ÁREA DE ATUAÇÃO'!$A:$C,2,0),"")</f>
        <v>D</v>
      </c>
      <c r="N1241" s="29" t="str">
        <f>IF(O1241 &lt;&gt; "",VLOOKUP(O1241,'CLASSIFICAÇÃO - ÁREA DE ATUAÇÃO'!$A:$C,3,0), "")</f>
        <v>REDE DE URGÊNCIA</v>
      </c>
      <c r="O1241" t="str">
        <f>'Lotações convertidas'!B1243</f>
        <v>UNIDADE DE PRONTO ATENDIMENTO VENDA NOVA</v>
      </c>
    </row>
    <row r="1242" spans="1:15" x14ac:dyDescent="0.25">
      <c r="A1242" t="s">
        <v>4612</v>
      </c>
      <c r="B1242" t="s">
        <v>4613</v>
      </c>
      <c r="C1242" t="s">
        <v>4614</v>
      </c>
      <c r="D1242" t="s">
        <v>349</v>
      </c>
      <c r="E1242" t="s">
        <v>445</v>
      </c>
      <c r="F1242" t="s">
        <v>2760</v>
      </c>
      <c r="G1242" s="177">
        <v>44396</v>
      </c>
      <c r="H1242" t="s">
        <v>395</v>
      </c>
      <c r="I1242" t="s">
        <v>18172</v>
      </c>
      <c r="J1242" t="s">
        <v>4615</v>
      </c>
      <c r="K1242" t="s">
        <v>353</v>
      </c>
      <c r="L1242" t="s">
        <v>361</v>
      </c>
      <c r="M1242" s="29" t="str">
        <f>IF(O1242 &lt;&gt; "", VLOOKUP(O1242,'CLASSIFICAÇÃO - ÁREA DE ATUAÇÃO'!$A:$C,2,0),"")</f>
        <v>D</v>
      </c>
      <c r="N1242" s="29" t="str">
        <f>IF(O1242 &lt;&gt; "",VLOOKUP(O1242,'CLASSIFICAÇÃO - ÁREA DE ATUAÇÃO'!$A:$C,3,0), "")</f>
        <v>ATENÇÃO PRIMÁRIA</v>
      </c>
      <c r="O1242" t="str">
        <f>'Lotações convertidas'!B1244</f>
        <v>CENTRO DE SAÚDE PADRE TIAGO</v>
      </c>
    </row>
    <row r="1243" spans="1:15" x14ac:dyDescent="0.25">
      <c r="A1243">
        <v>1311768</v>
      </c>
      <c r="B1243" t="s">
        <v>4616</v>
      </c>
      <c r="C1243" t="s">
        <v>4617</v>
      </c>
      <c r="D1243" t="s">
        <v>349</v>
      </c>
      <c r="E1243" t="s">
        <v>350</v>
      </c>
      <c r="F1243" t="s">
        <v>442</v>
      </c>
      <c r="G1243" s="177">
        <v>44396</v>
      </c>
      <c r="H1243" t="s">
        <v>395</v>
      </c>
      <c r="I1243" t="s">
        <v>18169</v>
      </c>
      <c r="J1243" t="s">
        <v>4618</v>
      </c>
      <c r="K1243" t="s">
        <v>353</v>
      </c>
      <c r="L1243" t="s">
        <v>406</v>
      </c>
      <c r="M1243" s="29" t="str">
        <f>IF(O1243 &lt;&gt; "", VLOOKUP(O1243,'CLASSIFICAÇÃO - ÁREA DE ATUAÇÃO'!$A:$C,2,0),"")</f>
        <v>C</v>
      </c>
      <c r="N1243" s="29" t="str">
        <f>IF(O1243 &lt;&gt; "",VLOOKUP(O1243,'CLASSIFICAÇÃO - ÁREA DE ATUAÇÃO'!$A:$C,3,0), "")</f>
        <v>ATENÇÃO PRIMÁRIA</v>
      </c>
      <c r="O1243" t="str">
        <f>'Lotações convertidas'!B1245</f>
        <v>CENTRO DE SAÚDE VALE DO JATOBÁ</v>
      </c>
    </row>
    <row r="1244" spans="1:15" x14ac:dyDescent="0.25">
      <c r="A1244">
        <v>1311792</v>
      </c>
      <c r="B1244" t="s">
        <v>4619</v>
      </c>
      <c r="C1244" t="s">
        <v>4620</v>
      </c>
      <c r="D1244" t="s">
        <v>349</v>
      </c>
      <c r="E1244" t="s">
        <v>541</v>
      </c>
      <c r="F1244" t="s">
        <v>732</v>
      </c>
      <c r="G1244" s="177">
        <v>44396</v>
      </c>
      <c r="H1244" t="s">
        <v>395</v>
      </c>
      <c r="I1244" t="s">
        <v>18172</v>
      </c>
      <c r="J1244" t="s">
        <v>4621</v>
      </c>
      <c r="K1244" t="s">
        <v>353</v>
      </c>
      <c r="L1244" t="s">
        <v>406</v>
      </c>
      <c r="M1244" s="29" t="str">
        <f>IF(O1244 &lt;&gt; "", VLOOKUP(O1244,'CLASSIFICAÇÃO - ÁREA DE ATUAÇÃO'!$A:$C,2,0),"")</f>
        <v>D</v>
      </c>
      <c r="N1244" s="29" t="str">
        <f>IF(O1244 &lt;&gt; "",VLOOKUP(O1244,'CLASSIFICAÇÃO - ÁREA DE ATUAÇÃO'!$A:$C,3,0), "")</f>
        <v>ATENÇÃO PRIMÁRIA</v>
      </c>
      <c r="O1244" t="str">
        <f>'Lotações convertidas'!B1246</f>
        <v>CENTRO DE SAÚDE VILA CEMIG</v>
      </c>
    </row>
    <row r="1245" spans="1:15" x14ac:dyDescent="0.25">
      <c r="A1245">
        <v>1311806</v>
      </c>
      <c r="B1245" t="s">
        <v>4622</v>
      </c>
      <c r="C1245" t="s">
        <v>4623</v>
      </c>
      <c r="D1245" t="s">
        <v>368</v>
      </c>
      <c r="E1245" t="s">
        <v>369</v>
      </c>
      <c r="F1245" t="s">
        <v>18648</v>
      </c>
      <c r="G1245" s="177">
        <v>44396</v>
      </c>
      <c r="H1245" t="s">
        <v>425</v>
      </c>
      <c r="I1245" t="s">
        <v>18168</v>
      </c>
      <c r="J1245" t="s">
        <v>4624</v>
      </c>
      <c r="K1245" t="s">
        <v>353</v>
      </c>
      <c r="L1245" t="s">
        <v>406</v>
      </c>
      <c r="M1245" s="29" t="str">
        <f>IF(O1245 &lt;&gt; "", VLOOKUP(O1245,'CLASSIFICAÇÃO - ÁREA DE ATUAÇÃO'!$A:$C,2,0),"")</f>
        <v>B</v>
      </c>
      <c r="N1245" s="29" t="str">
        <f>IF(O1245 &lt;&gt; "",VLOOKUP(O1245,'CLASSIFICAÇÃO - ÁREA DE ATUAÇÃO'!$A:$C,3,0), "")</f>
        <v>REDE DE URGÊNCIA</v>
      </c>
      <c r="O1245" t="str">
        <f>'Lotações convertidas'!B1247</f>
        <v>CENTRO DE REFERENCIA EM SAUDE MENTAL BARREIRO</v>
      </c>
    </row>
    <row r="1246" spans="1:15" x14ac:dyDescent="0.25">
      <c r="A1246">
        <v>1311822</v>
      </c>
      <c r="B1246" t="s">
        <v>4625</v>
      </c>
      <c r="C1246" t="s">
        <v>4626</v>
      </c>
      <c r="D1246" t="s">
        <v>368</v>
      </c>
      <c r="E1246" t="s">
        <v>369</v>
      </c>
      <c r="F1246" t="s">
        <v>424</v>
      </c>
      <c r="G1246" s="177">
        <v>44396</v>
      </c>
      <c r="H1246" t="s">
        <v>508</v>
      </c>
      <c r="I1246" t="s">
        <v>18168</v>
      </c>
      <c r="J1246" t="s">
        <v>4627</v>
      </c>
      <c r="K1246" t="s">
        <v>353</v>
      </c>
      <c r="L1246" t="s">
        <v>427</v>
      </c>
      <c r="M1246" s="29" t="str">
        <f>IF(O1246 &lt;&gt; "", VLOOKUP(O1246,'CLASSIFICAÇÃO - ÁREA DE ATUAÇÃO'!$A:$C,2,0),"")</f>
        <v>D</v>
      </c>
      <c r="N1246" s="29" t="str">
        <f>IF(O1246 &lt;&gt; "",VLOOKUP(O1246,'CLASSIFICAÇÃO - ÁREA DE ATUAÇÃO'!$A:$C,3,0), "")</f>
        <v>REDE DE URGÊNCIA</v>
      </c>
      <c r="O1246" t="str">
        <f>'Lotações convertidas'!B1248</f>
        <v>SERVIÇO DE ATENDIMENTO MÓVEL DE URGÊNCIA E TRANSPORTE EM SAÚDE</v>
      </c>
    </row>
    <row r="1247" spans="1:15" x14ac:dyDescent="0.25">
      <c r="A1247">
        <v>1311830</v>
      </c>
      <c r="B1247" t="s">
        <v>4628</v>
      </c>
      <c r="C1247" t="s">
        <v>4629</v>
      </c>
      <c r="D1247" t="s">
        <v>520</v>
      </c>
      <c r="F1247" t="s">
        <v>2760</v>
      </c>
      <c r="G1247" s="177">
        <v>44396</v>
      </c>
      <c r="H1247" t="s">
        <v>364</v>
      </c>
      <c r="I1247" t="s">
        <v>18175</v>
      </c>
      <c r="J1247" t="s">
        <v>4630</v>
      </c>
      <c r="K1247" t="s">
        <v>353</v>
      </c>
      <c r="L1247" t="s">
        <v>361</v>
      </c>
      <c r="M1247" s="29" t="str">
        <f>IF(O1247 &lt;&gt; "", VLOOKUP(O1247,'CLASSIFICAÇÃO - ÁREA DE ATUAÇÃO'!$A:$C,2,0),"")</f>
        <v>D</v>
      </c>
      <c r="N1247" s="29" t="str">
        <f>IF(O1247 &lt;&gt; "",VLOOKUP(O1247,'CLASSIFICAÇÃO - ÁREA DE ATUAÇÃO'!$A:$C,3,0), "")</f>
        <v>ATENÇÃO PRIMÁRIA</v>
      </c>
      <c r="O1247" t="str">
        <f>'Lotações convertidas'!B1249</f>
        <v>CENTRO DE SAÚDE PADRE TIAGO</v>
      </c>
    </row>
    <row r="1248" spans="1:15" x14ac:dyDescent="0.25">
      <c r="A1248">
        <v>1311857</v>
      </c>
      <c r="B1248" t="s">
        <v>4631</v>
      </c>
      <c r="C1248" t="s">
        <v>4632</v>
      </c>
      <c r="D1248" t="s">
        <v>379</v>
      </c>
      <c r="F1248" t="s">
        <v>18615</v>
      </c>
      <c r="G1248" s="177">
        <v>44396</v>
      </c>
      <c r="H1248" t="s">
        <v>466</v>
      </c>
      <c r="I1248" t="s">
        <v>18171</v>
      </c>
      <c r="J1248" t="s">
        <v>4633</v>
      </c>
      <c r="K1248" t="s">
        <v>353</v>
      </c>
      <c r="L1248" t="s">
        <v>365</v>
      </c>
      <c r="M1248" s="29" t="str">
        <f>IF(O1248 &lt;&gt; "", VLOOKUP(O1248,'CLASSIFICAÇÃO - ÁREA DE ATUAÇÃO'!$A:$C,2,0),"")</f>
        <v>D</v>
      </c>
      <c r="N1248" s="29" t="str">
        <f>IF(O1248 &lt;&gt; "",VLOOKUP(O1248,'CLASSIFICAÇÃO - ÁREA DE ATUAÇÃO'!$A:$C,3,0), "")</f>
        <v>REDE DE URGÊNCIA</v>
      </c>
      <c r="O1248" t="str">
        <f>'Lotações convertidas'!B1250</f>
        <v>UNIDADE DE PRONTO ATENDIMENTO NORTE</v>
      </c>
    </row>
    <row r="1249" spans="1:15" x14ac:dyDescent="0.25">
      <c r="A1249" t="s">
        <v>4634</v>
      </c>
      <c r="B1249" t="s">
        <v>4635</v>
      </c>
      <c r="C1249" t="s">
        <v>4636</v>
      </c>
      <c r="D1249" t="s">
        <v>362</v>
      </c>
      <c r="F1249" t="s">
        <v>4637</v>
      </c>
      <c r="G1249" s="177">
        <v>44397</v>
      </c>
      <c r="H1249" t="s">
        <v>364</v>
      </c>
      <c r="I1249" t="s">
        <v>18168</v>
      </c>
      <c r="J1249" t="s">
        <v>4638</v>
      </c>
      <c r="K1249" t="s">
        <v>353</v>
      </c>
      <c r="L1249" t="s">
        <v>427</v>
      </c>
      <c r="M1249" s="29" t="str">
        <f>IF(O1249 &lt;&gt; "", VLOOKUP(O1249,'CLASSIFICAÇÃO - ÁREA DE ATUAÇÃO'!$A:$C,2,0),"")</f>
        <v>A</v>
      </c>
      <c r="N1249" s="29" t="str">
        <f>IF(O1249 &lt;&gt; "",VLOOKUP(O1249,'CLASSIFICAÇÃO - ÁREA DE ATUAÇÃO'!$A:$C,3,0), "")</f>
        <v>GESTÃO</v>
      </c>
      <c r="O1249" t="str">
        <f>'Lotações convertidas'!B1251</f>
        <v>GERÊNCIA DE APOIO TÉCNICO À SAÚDE</v>
      </c>
    </row>
    <row r="1250" spans="1:15" x14ac:dyDescent="0.25">
      <c r="A1250">
        <v>1311946</v>
      </c>
      <c r="B1250" t="s">
        <v>4639</v>
      </c>
      <c r="C1250" t="s">
        <v>4640</v>
      </c>
      <c r="D1250" t="s">
        <v>349</v>
      </c>
      <c r="E1250" t="s">
        <v>473</v>
      </c>
      <c r="F1250" t="s">
        <v>18615</v>
      </c>
      <c r="G1250" s="177">
        <v>44397</v>
      </c>
      <c r="H1250" t="s">
        <v>417</v>
      </c>
      <c r="I1250" t="s">
        <v>18173</v>
      </c>
      <c r="J1250" t="s">
        <v>4641</v>
      </c>
      <c r="K1250" t="s">
        <v>353</v>
      </c>
      <c r="L1250" t="s">
        <v>365</v>
      </c>
      <c r="M1250" s="29" t="str">
        <f>IF(O1250 &lt;&gt; "", VLOOKUP(O1250,'CLASSIFICAÇÃO - ÁREA DE ATUAÇÃO'!$A:$C,2,0),"")</f>
        <v>D</v>
      </c>
      <c r="N1250" s="29" t="str">
        <f>IF(O1250 &lt;&gt; "",VLOOKUP(O1250,'CLASSIFICAÇÃO - ÁREA DE ATUAÇÃO'!$A:$C,3,0), "")</f>
        <v>REDE DE URGÊNCIA</v>
      </c>
      <c r="O1250" t="str">
        <f>'Lotações convertidas'!B1252</f>
        <v>UNIDADE DE PRONTO ATENDIMENTO NORTE</v>
      </c>
    </row>
    <row r="1251" spans="1:15" x14ac:dyDescent="0.25">
      <c r="A1251">
        <v>1311954</v>
      </c>
      <c r="B1251" t="s">
        <v>4642</v>
      </c>
      <c r="C1251" t="s">
        <v>4643</v>
      </c>
      <c r="D1251" t="s">
        <v>349</v>
      </c>
      <c r="E1251" t="s">
        <v>350</v>
      </c>
      <c r="F1251" t="s">
        <v>1337</v>
      </c>
      <c r="G1251" s="177">
        <v>44397</v>
      </c>
      <c r="H1251" t="s">
        <v>395</v>
      </c>
      <c r="I1251" t="s">
        <v>18169</v>
      </c>
      <c r="J1251" t="s">
        <v>4644</v>
      </c>
      <c r="K1251" t="s">
        <v>353</v>
      </c>
      <c r="L1251" t="s">
        <v>406</v>
      </c>
      <c r="M1251" s="29" t="str">
        <f>IF(O1251 &lt;&gt; "", VLOOKUP(O1251,'CLASSIFICAÇÃO - ÁREA DE ATUAÇÃO'!$A:$C,2,0),"")</f>
        <v>C</v>
      </c>
      <c r="N1251" s="29" t="str">
        <f>IF(O1251 &lt;&gt; "",VLOOKUP(O1251,'CLASSIFICAÇÃO - ÁREA DE ATUAÇÃO'!$A:$C,3,0), "")</f>
        <v>ATENÇÃO PRIMÁRIA</v>
      </c>
      <c r="O1251" t="str">
        <f>'Lotações convertidas'!B1253</f>
        <v>CENTRO DE SAÚDE FRANCISCO GOMES BARBOSA - TIROL</v>
      </c>
    </row>
    <row r="1252" spans="1:15" x14ac:dyDescent="0.25">
      <c r="A1252">
        <v>1311962</v>
      </c>
      <c r="B1252" t="s">
        <v>4645</v>
      </c>
      <c r="C1252" t="s">
        <v>4646</v>
      </c>
      <c r="D1252" t="s">
        <v>379</v>
      </c>
      <c r="F1252" t="s">
        <v>18616</v>
      </c>
      <c r="G1252" s="177">
        <v>44397</v>
      </c>
      <c r="H1252" t="s">
        <v>482</v>
      </c>
      <c r="I1252" t="s">
        <v>18171</v>
      </c>
      <c r="J1252" t="s">
        <v>4647</v>
      </c>
      <c r="K1252" t="s">
        <v>353</v>
      </c>
      <c r="L1252" t="s">
        <v>361</v>
      </c>
      <c r="M1252" s="29" t="str">
        <f>IF(O1252 &lt;&gt; "", VLOOKUP(O1252,'CLASSIFICAÇÃO - ÁREA DE ATUAÇÃO'!$A:$C,2,0),"")</f>
        <v>C</v>
      </c>
      <c r="N1252" s="29" t="str">
        <f>IF(O1252 &lt;&gt; "",VLOOKUP(O1252,'CLASSIFICAÇÃO - ÁREA DE ATUAÇÃO'!$A:$C,3,0), "")</f>
        <v>REDE DE URGÊNCIA</v>
      </c>
      <c r="O1252" t="str">
        <f>'Lotações convertidas'!B1254</f>
        <v>UNIDADE DE PRONTO ATENDIMENTO PAMPULHA</v>
      </c>
    </row>
    <row r="1253" spans="1:15" x14ac:dyDescent="0.25">
      <c r="A1253">
        <v>1311989</v>
      </c>
      <c r="B1253" t="s">
        <v>4648</v>
      </c>
      <c r="C1253" t="s">
        <v>4649</v>
      </c>
      <c r="D1253" t="s">
        <v>368</v>
      </c>
      <c r="E1253" t="s">
        <v>369</v>
      </c>
      <c r="F1253" t="s">
        <v>424</v>
      </c>
      <c r="G1253" s="177">
        <v>44397</v>
      </c>
      <c r="H1253" t="s">
        <v>2484</v>
      </c>
      <c r="I1253" t="s">
        <v>18168</v>
      </c>
      <c r="J1253" t="s">
        <v>4650</v>
      </c>
      <c r="K1253" t="s">
        <v>353</v>
      </c>
      <c r="L1253" t="s">
        <v>427</v>
      </c>
      <c r="M1253" s="29" t="str">
        <f>IF(O1253 &lt;&gt; "", VLOOKUP(O1253,'CLASSIFICAÇÃO - ÁREA DE ATUAÇÃO'!$A:$C,2,0),"")</f>
        <v>D</v>
      </c>
      <c r="N1253" s="29" t="str">
        <f>IF(O1253 &lt;&gt; "",VLOOKUP(O1253,'CLASSIFICAÇÃO - ÁREA DE ATUAÇÃO'!$A:$C,3,0), "")</f>
        <v>REDE DE URGÊNCIA</v>
      </c>
      <c r="O1253" t="str">
        <f>'Lotações convertidas'!B1255</f>
        <v>SERVIÇO DE ATENDIMENTO MÓVEL DE URGÊNCIA E TRANSPORTE EM SAÚDE</v>
      </c>
    </row>
    <row r="1254" spans="1:15" x14ac:dyDescent="0.25">
      <c r="A1254">
        <v>1312012</v>
      </c>
      <c r="B1254" t="s">
        <v>4651</v>
      </c>
      <c r="C1254" t="s">
        <v>4652</v>
      </c>
      <c r="D1254" t="s">
        <v>368</v>
      </c>
      <c r="E1254" t="s">
        <v>369</v>
      </c>
      <c r="F1254" t="s">
        <v>18660</v>
      </c>
      <c r="G1254" s="177">
        <v>44397</v>
      </c>
      <c r="H1254" t="s">
        <v>384</v>
      </c>
      <c r="I1254" t="s">
        <v>18168</v>
      </c>
      <c r="J1254" t="s">
        <v>4653</v>
      </c>
      <c r="K1254" t="s">
        <v>353</v>
      </c>
      <c r="L1254" t="s">
        <v>406</v>
      </c>
      <c r="M1254" s="29" t="str">
        <f>IF(O1254 &lt;&gt; "", VLOOKUP(O1254,'CLASSIFICAÇÃO - ÁREA DE ATUAÇÃO'!$A:$C,2,0),"")</f>
        <v>C</v>
      </c>
      <c r="N1254" s="29" t="str">
        <f>IF(O1254 &lt;&gt; "",VLOOKUP(O1254,'CLASSIFICAÇÃO - ÁREA DE ATUAÇÃO'!$A:$C,3,0), "")</f>
        <v>REDE COMPLEMENTAR</v>
      </c>
      <c r="O1254" t="str">
        <f>'Lotações convertidas'!B1256</f>
        <v>CENTRAL DE ESTERILIZACAO BARREIRO</v>
      </c>
    </row>
    <row r="1255" spans="1:15" x14ac:dyDescent="0.25">
      <c r="A1255">
        <v>1312020</v>
      </c>
      <c r="B1255" t="s">
        <v>4654</v>
      </c>
      <c r="C1255" t="s">
        <v>4655</v>
      </c>
      <c r="D1255" t="s">
        <v>429</v>
      </c>
      <c r="E1255" t="s">
        <v>493</v>
      </c>
      <c r="F1255" t="s">
        <v>2992</v>
      </c>
      <c r="G1255" s="177">
        <v>44398</v>
      </c>
      <c r="H1255" t="s">
        <v>417</v>
      </c>
      <c r="I1255" t="s">
        <v>495</v>
      </c>
      <c r="K1255" t="s">
        <v>495</v>
      </c>
      <c r="L1255" t="s">
        <v>411</v>
      </c>
      <c r="M1255" s="29" t="str">
        <f>IF(O1255 &lt;&gt; "", VLOOKUP(O1255,'CLASSIFICAÇÃO - ÁREA DE ATUAÇÃO'!$A:$C,2,0),"")</f>
        <v>A</v>
      </c>
      <c r="N1255" s="29" t="str">
        <f>IF(O1255 &lt;&gt; "",VLOOKUP(O1255,'CLASSIFICAÇÃO - ÁREA DE ATUAÇÃO'!$A:$C,3,0), "")</f>
        <v>REDE COMPLEMENTAR</v>
      </c>
      <c r="O1255" t="str">
        <f>'Lotações convertidas'!B1257</f>
        <v>LABORATORIO DE BROMATOLOGIA</v>
      </c>
    </row>
    <row r="1256" spans="1:15" x14ac:dyDescent="0.25">
      <c r="A1256">
        <v>1312039</v>
      </c>
      <c r="B1256" t="s">
        <v>4656</v>
      </c>
      <c r="C1256" t="s">
        <v>4657</v>
      </c>
      <c r="D1256" t="s">
        <v>349</v>
      </c>
      <c r="E1256" t="s">
        <v>403</v>
      </c>
      <c r="F1256" t="s">
        <v>2223</v>
      </c>
      <c r="G1256" s="177">
        <v>44398</v>
      </c>
      <c r="H1256" t="s">
        <v>395</v>
      </c>
      <c r="I1256" t="s">
        <v>18170</v>
      </c>
      <c r="J1256" t="s">
        <v>4658</v>
      </c>
      <c r="K1256" t="s">
        <v>353</v>
      </c>
      <c r="L1256" t="s">
        <v>372</v>
      </c>
      <c r="M1256" s="29" t="str">
        <f>IF(O1256 &lt;&gt; "", VLOOKUP(O1256,'CLASSIFICAÇÃO - ÁREA DE ATUAÇÃO'!$A:$C,2,0),"")</f>
        <v>C</v>
      </c>
      <c r="N1256" s="29" t="str">
        <f>IF(O1256 &lt;&gt; "",VLOOKUP(O1256,'CLASSIFICAÇÃO - ÁREA DE ATUAÇÃO'!$A:$C,3,0), "")</f>
        <v>ATENÇÃO PRIMÁRIA</v>
      </c>
      <c r="O1256" t="str">
        <f>'Lotações convertidas'!B1258</f>
        <v>CENTRO DE SAÚDE SANTO ANTÔNIO</v>
      </c>
    </row>
    <row r="1257" spans="1:15" x14ac:dyDescent="0.25">
      <c r="A1257">
        <v>1312055</v>
      </c>
      <c r="B1257" t="s">
        <v>4659</v>
      </c>
      <c r="C1257" t="s">
        <v>4660</v>
      </c>
      <c r="D1257" t="s">
        <v>368</v>
      </c>
      <c r="E1257" t="s">
        <v>390</v>
      </c>
      <c r="F1257" t="s">
        <v>610</v>
      </c>
      <c r="G1257" s="177">
        <v>44398</v>
      </c>
      <c r="H1257" t="s">
        <v>364</v>
      </c>
      <c r="I1257" t="s">
        <v>18175</v>
      </c>
      <c r="J1257" t="s">
        <v>4661</v>
      </c>
      <c r="K1257" t="s">
        <v>353</v>
      </c>
      <c r="L1257" t="s">
        <v>372</v>
      </c>
      <c r="M1257" s="29" t="str">
        <f>IF(O1257 &lt;&gt; "", VLOOKUP(O1257,'CLASSIFICAÇÃO - ÁREA DE ATUAÇÃO'!$A:$C,2,0),"")</f>
        <v>C</v>
      </c>
      <c r="N1257" s="29" t="str">
        <f>IF(O1257 &lt;&gt; "",VLOOKUP(O1257,'CLASSIFICAÇÃO - ÁREA DE ATUAÇÃO'!$A:$C,3,0), "")</f>
        <v>ATENÇÃO PRIMÁRIA</v>
      </c>
      <c r="O1257" t="str">
        <f>'Lotações convertidas'!B1259</f>
        <v>CENTRO DE SAÚDE PIRATININGA</v>
      </c>
    </row>
    <row r="1258" spans="1:15" x14ac:dyDescent="0.25">
      <c r="A1258">
        <v>1312063</v>
      </c>
      <c r="B1258" t="s">
        <v>4662</v>
      </c>
      <c r="C1258" t="s">
        <v>4663</v>
      </c>
      <c r="D1258" t="s">
        <v>349</v>
      </c>
      <c r="E1258" t="s">
        <v>541</v>
      </c>
      <c r="F1258" t="s">
        <v>227</v>
      </c>
      <c r="G1258" s="177">
        <v>44400</v>
      </c>
      <c r="H1258" t="s">
        <v>395</v>
      </c>
      <c r="I1258" t="s">
        <v>18172</v>
      </c>
      <c r="J1258" t="s">
        <v>4664</v>
      </c>
      <c r="K1258" t="s">
        <v>353</v>
      </c>
      <c r="L1258" t="s">
        <v>406</v>
      </c>
      <c r="M1258" s="29" t="str">
        <f>IF(O1258 &lt;&gt; "", VLOOKUP(O1258,'CLASSIFICAÇÃO - ÁREA DE ATUAÇÃO'!$A:$C,2,0),"")</f>
        <v>C</v>
      </c>
      <c r="N1258" s="29" t="str">
        <f>IF(O1258 &lt;&gt; "",VLOOKUP(O1258,'CLASSIFICAÇÃO - ÁREA DE ATUAÇÃO'!$A:$C,3,0), "")</f>
        <v>ATENÇÃO PRIMÁRIA</v>
      </c>
      <c r="O1258" t="str">
        <f>'Lotações convertidas'!B1260</f>
        <v>CENTRO DE SAÚDE PILAR - OLHOS D'ÁGUA</v>
      </c>
    </row>
    <row r="1259" spans="1:15" x14ac:dyDescent="0.25">
      <c r="A1259" t="s">
        <v>4665</v>
      </c>
      <c r="B1259" t="s">
        <v>4666</v>
      </c>
      <c r="C1259" t="s">
        <v>4667</v>
      </c>
      <c r="D1259" t="s">
        <v>368</v>
      </c>
      <c r="E1259" t="s">
        <v>369</v>
      </c>
      <c r="F1259" t="s">
        <v>1227</v>
      </c>
      <c r="G1259" s="177">
        <v>44398</v>
      </c>
      <c r="H1259" t="s">
        <v>417</v>
      </c>
      <c r="I1259" t="s">
        <v>18168</v>
      </c>
      <c r="J1259" t="s">
        <v>4668</v>
      </c>
      <c r="K1259" t="s">
        <v>353</v>
      </c>
      <c r="L1259" t="s">
        <v>365</v>
      </c>
      <c r="M1259" s="29" t="str">
        <f>IF(O1259 &lt;&gt; "", VLOOKUP(O1259,'CLASSIFICAÇÃO - ÁREA DE ATUAÇÃO'!$A:$C,2,0),"")</f>
        <v>D</v>
      </c>
      <c r="N1259" s="29" t="str">
        <f>IF(O1259 &lt;&gt; "",VLOOKUP(O1259,'CLASSIFICAÇÃO - ÁREA DE ATUAÇÃO'!$A:$C,3,0), "")</f>
        <v>ATENÇÃO PRIMÁRIA</v>
      </c>
      <c r="O1259" t="str">
        <f>'Lotações convertidas'!B1261</f>
        <v>CENTRO DE SAÚDE FELICIDADE II</v>
      </c>
    </row>
    <row r="1260" spans="1:15" x14ac:dyDescent="0.25">
      <c r="A1260">
        <v>1312128</v>
      </c>
      <c r="B1260" t="s">
        <v>4669</v>
      </c>
      <c r="C1260" t="s">
        <v>4670</v>
      </c>
      <c r="D1260" t="s">
        <v>349</v>
      </c>
      <c r="E1260" t="s">
        <v>350</v>
      </c>
      <c r="F1260" t="s">
        <v>567</v>
      </c>
      <c r="G1260" s="177">
        <v>44398</v>
      </c>
      <c r="H1260" t="s">
        <v>395</v>
      </c>
      <c r="I1260" t="s">
        <v>18169</v>
      </c>
      <c r="J1260" t="s">
        <v>4671</v>
      </c>
      <c r="K1260" t="s">
        <v>353</v>
      </c>
      <c r="L1260" t="s">
        <v>406</v>
      </c>
      <c r="M1260" s="29" t="str">
        <f>IF(O1260 &lt;&gt; "", VLOOKUP(O1260,'CLASSIFICAÇÃO - ÁREA DE ATUAÇÃO'!$A:$C,2,0),"")</f>
        <v>C</v>
      </c>
      <c r="N1260" s="29" t="str">
        <f>IF(O1260 &lt;&gt; "",VLOOKUP(O1260,'CLASSIFICAÇÃO - ÁREA DE ATUAÇÃO'!$A:$C,3,0), "")</f>
        <v>REDE DE URGÊNCIA</v>
      </c>
      <c r="O1260" t="str">
        <f>'Lotações convertidas'!B1262</f>
        <v>CENTRO DE REFERENCIA EM SAUDE MENTAL ALCOOL E DROGAS BARREIRO</v>
      </c>
    </row>
    <row r="1261" spans="1:15" x14ac:dyDescent="0.25">
      <c r="A1261">
        <v>1312152</v>
      </c>
      <c r="B1261" t="s">
        <v>4675</v>
      </c>
      <c r="C1261" t="s">
        <v>4676</v>
      </c>
      <c r="D1261" t="s">
        <v>368</v>
      </c>
      <c r="E1261" t="s">
        <v>369</v>
      </c>
      <c r="F1261" t="s">
        <v>452</v>
      </c>
      <c r="G1261" s="177">
        <v>44399</v>
      </c>
      <c r="H1261" t="s">
        <v>441</v>
      </c>
      <c r="I1261" t="s">
        <v>18168</v>
      </c>
      <c r="J1261" t="s">
        <v>4677</v>
      </c>
      <c r="K1261" t="s">
        <v>353</v>
      </c>
      <c r="L1261" t="s">
        <v>372</v>
      </c>
      <c r="M1261" s="29" t="str">
        <f>IF(O1261 &lt;&gt; "", VLOOKUP(O1261,'CLASSIFICAÇÃO - ÁREA DE ATUAÇÃO'!$A:$C,2,0),"")</f>
        <v>B</v>
      </c>
      <c r="N1261" s="29" t="str">
        <f>IF(O1261 &lt;&gt; "",VLOOKUP(O1261,'CLASSIFICAÇÃO - ÁREA DE ATUAÇÃO'!$A:$C,3,0), "")</f>
        <v>REDE DE URGÊNCIA</v>
      </c>
      <c r="O1261" t="str">
        <f>'Lotações convertidas'!B1263</f>
        <v>CENTRO DE REFERÊNCIA EM SAÚDE MENTAL - ÁLCOOL E OUTRAS DROGAS VENDA NOVA</v>
      </c>
    </row>
    <row r="1262" spans="1:15" x14ac:dyDescent="0.25">
      <c r="A1262">
        <v>1312268</v>
      </c>
      <c r="B1262" t="s">
        <v>4678</v>
      </c>
      <c r="C1262" t="s">
        <v>4679</v>
      </c>
      <c r="D1262" t="s">
        <v>368</v>
      </c>
      <c r="E1262" t="s">
        <v>369</v>
      </c>
      <c r="F1262" t="s">
        <v>1997</v>
      </c>
      <c r="G1262" s="177">
        <v>44399</v>
      </c>
      <c r="H1262" t="s">
        <v>417</v>
      </c>
      <c r="I1262" t="s">
        <v>18168</v>
      </c>
      <c r="J1262" t="s">
        <v>4680</v>
      </c>
      <c r="K1262" t="s">
        <v>353</v>
      </c>
      <c r="L1262" t="s">
        <v>411</v>
      </c>
      <c r="M1262" s="29" t="str">
        <f>IF(O1262 &lt;&gt; "", VLOOKUP(O1262,'CLASSIFICAÇÃO - ÁREA DE ATUAÇÃO'!$A:$C,2,0),"")</f>
        <v>A</v>
      </c>
      <c r="N1262" s="29" t="str">
        <f>IF(O1262 &lt;&gt; "",VLOOKUP(O1262,'CLASSIFICAÇÃO - ÁREA DE ATUAÇÃO'!$A:$C,3,0), "")</f>
        <v>ATENÇÃO PRIMÁRIA</v>
      </c>
      <c r="O1262" t="str">
        <f>'Lotações convertidas'!B1264</f>
        <v>CENTRO DE SAÚDE MENINO JESUS</v>
      </c>
    </row>
    <row r="1263" spans="1:15" x14ac:dyDescent="0.25">
      <c r="A1263">
        <v>1312330</v>
      </c>
      <c r="B1263" t="s">
        <v>4681</v>
      </c>
      <c r="C1263" t="s">
        <v>4682</v>
      </c>
      <c r="D1263" t="s">
        <v>520</v>
      </c>
      <c r="F1263" t="s">
        <v>351</v>
      </c>
      <c r="G1263" s="177">
        <v>44403</v>
      </c>
      <c r="H1263" t="s">
        <v>364</v>
      </c>
      <c r="I1263" t="s">
        <v>18175</v>
      </c>
      <c r="J1263" t="s">
        <v>4683</v>
      </c>
      <c r="K1263" t="s">
        <v>353</v>
      </c>
      <c r="L1263" t="s">
        <v>354</v>
      </c>
      <c r="M1263" s="29" t="str">
        <f>IF(O1263 &lt;&gt; "", VLOOKUP(O1263,'CLASSIFICAÇÃO - ÁREA DE ATUAÇÃO'!$A:$C,2,0),"")</f>
        <v>D</v>
      </c>
      <c r="N1263" s="29" t="str">
        <f>IF(O1263 &lt;&gt; "",VLOOKUP(O1263,'CLASSIFICAÇÃO - ÁREA DE ATUAÇÃO'!$A:$C,3,0), "")</f>
        <v>ATENÇÃO PRIMÁRIA</v>
      </c>
      <c r="O1263" t="str">
        <f>'Lotações convertidas'!B1265</f>
        <v>CENTRO DE SAÚDE PEDREIRA PRADO LOPES</v>
      </c>
    </row>
    <row r="1264" spans="1:15" x14ac:dyDescent="0.25">
      <c r="A1264">
        <v>1312357</v>
      </c>
      <c r="B1264" t="s">
        <v>4684</v>
      </c>
      <c r="C1264" t="s">
        <v>4685</v>
      </c>
      <c r="D1264" t="s">
        <v>362</v>
      </c>
      <c r="F1264" t="s">
        <v>521</v>
      </c>
      <c r="G1264" s="177">
        <v>44403</v>
      </c>
      <c r="H1264" t="s">
        <v>364</v>
      </c>
      <c r="I1264" t="s">
        <v>18168</v>
      </c>
      <c r="J1264" t="s">
        <v>4686</v>
      </c>
      <c r="K1264" t="s">
        <v>353</v>
      </c>
      <c r="L1264" t="s">
        <v>361</v>
      </c>
      <c r="M1264" s="29" t="str">
        <f>IF(O1264 &lt;&gt; "", VLOOKUP(O1264,'CLASSIFICAÇÃO - ÁREA DE ATUAÇÃO'!$A:$C,2,0),"")</f>
        <v>B</v>
      </c>
      <c r="N1264" s="29" t="str">
        <f>IF(O1264 &lt;&gt; "",VLOOKUP(O1264,'CLASSIFICAÇÃO - ÁREA DE ATUAÇÃO'!$A:$C,3,0), "")</f>
        <v>ATENÇÃO PRIMÁRIA</v>
      </c>
      <c r="O1264" t="str">
        <f>'Lotações convertidas'!B1266</f>
        <v>CENTRO DE SAÚDE JARDIM ALVORADA</v>
      </c>
    </row>
    <row r="1265" spans="1:15" x14ac:dyDescent="0.25">
      <c r="A1265">
        <v>1312438</v>
      </c>
      <c r="B1265" t="s">
        <v>4687</v>
      </c>
      <c r="C1265" t="s">
        <v>4688</v>
      </c>
      <c r="D1265" t="s">
        <v>362</v>
      </c>
      <c r="F1265" t="s">
        <v>18617</v>
      </c>
      <c r="G1265" s="177">
        <v>44403</v>
      </c>
      <c r="H1265" t="s">
        <v>466</v>
      </c>
      <c r="I1265" t="s">
        <v>18168</v>
      </c>
      <c r="J1265" t="s">
        <v>4689</v>
      </c>
      <c r="K1265" t="s">
        <v>353</v>
      </c>
      <c r="L1265" t="s">
        <v>406</v>
      </c>
      <c r="M1265" s="29" t="str">
        <f>IF(O1265 &lt;&gt; "", VLOOKUP(O1265,'CLASSIFICAÇÃO - ÁREA DE ATUAÇÃO'!$A:$C,2,0),"")</f>
        <v>D</v>
      </c>
      <c r="N1265" s="29" t="str">
        <f>IF(O1265 &lt;&gt; "",VLOOKUP(O1265,'CLASSIFICAÇÃO - ÁREA DE ATUAÇÃO'!$A:$C,3,0), "")</f>
        <v>REDE DE URGÊNCIA</v>
      </c>
      <c r="O1265" t="str">
        <f>'Lotações convertidas'!B1267</f>
        <v>UNIDADE DE PRONTO ATENDIMENTO BARREIRO</v>
      </c>
    </row>
    <row r="1266" spans="1:15" x14ac:dyDescent="0.25">
      <c r="A1266">
        <v>1312497</v>
      </c>
      <c r="B1266" t="s">
        <v>4690</v>
      </c>
      <c r="C1266" t="s">
        <v>4691</v>
      </c>
      <c r="D1266" t="s">
        <v>368</v>
      </c>
      <c r="E1266" t="s">
        <v>369</v>
      </c>
      <c r="F1266" t="s">
        <v>416</v>
      </c>
      <c r="G1266" s="177">
        <v>44403</v>
      </c>
      <c r="H1266" t="s">
        <v>417</v>
      </c>
      <c r="I1266" t="s">
        <v>18168</v>
      </c>
      <c r="J1266" t="s">
        <v>4692</v>
      </c>
      <c r="K1266" t="s">
        <v>353</v>
      </c>
      <c r="L1266" t="s">
        <v>361</v>
      </c>
      <c r="M1266" s="29" t="str">
        <f>IF(O1266 &lt;&gt; "", VLOOKUP(O1266,'CLASSIFICAÇÃO - ÁREA DE ATUAÇÃO'!$A:$C,2,0),"")</f>
        <v>D</v>
      </c>
      <c r="N1266" s="29" t="str">
        <f>IF(O1266 &lt;&gt; "",VLOOKUP(O1266,'CLASSIFICAÇÃO - ÁREA DE ATUAÇÃO'!$A:$C,3,0), "")</f>
        <v>ATENÇÃO PRIMÁRIA</v>
      </c>
      <c r="O1266" t="str">
        <f>'Lotações convertidas'!B1268</f>
        <v>CENTRO DE SAÚDE SÃO JOSÉ</v>
      </c>
    </row>
    <row r="1267" spans="1:15" x14ac:dyDescent="0.25">
      <c r="A1267">
        <v>1312500</v>
      </c>
      <c r="B1267" t="s">
        <v>4693</v>
      </c>
      <c r="C1267" t="s">
        <v>4694</v>
      </c>
      <c r="D1267" t="s">
        <v>362</v>
      </c>
      <c r="F1267" t="s">
        <v>596</v>
      </c>
      <c r="G1267" s="177">
        <v>44403</v>
      </c>
      <c r="H1267" t="s">
        <v>364</v>
      </c>
      <c r="I1267" t="s">
        <v>18168</v>
      </c>
      <c r="J1267" t="s">
        <v>4695</v>
      </c>
      <c r="K1267" t="s">
        <v>353</v>
      </c>
      <c r="L1267" t="s">
        <v>411</v>
      </c>
      <c r="M1267" s="29" t="str">
        <f>IF(O1267 &lt;&gt; "", VLOOKUP(O1267,'CLASSIFICAÇÃO - ÁREA DE ATUAÇÃO'!$A:$C,2,0),"")</f>
        <v>B</v>
      </c>
      <c r="N1267" s="29" t="str">
        <f>IF(O1267 &lt;&gt; "",VLOOKUP(O1267,'CLASSIFICAÇÃO - ÁREA DE ATUAÇÃO'!$A:$C,3,0), "")</f>
        <v>ATENÇÃO PRIMÁRIA</v>
      </c>
      <c r="O1267" t="str">
        <f>'Lotações convertidas'!B1269</f>
        <v>CENTRO DE SAÚDE CONJUNTO SANTA MARIA</v>
      </c>
    </row>
    <row r="1268" spans="1:15" x14ac:dyDescent="0.25">
      <c r="A1268">
        <v>1312527</v>
      </c>
      <c r="B1268" t="s">
        <v>4696</v>
      </c>
      <c r="C1268" t="s">
        <v>4697</v>
      </c>
      <c r="D1268" t="s">
        <v>520</v>
      </c>
      <c r="F1268" t="s">
        <v>627</v>
      </c>
      <c r="G1268" s="177">
        <v>44403</v>
      </c>
      <c r="H1268" t="s">
        <v>364</v>
      </c>
      <c r="I1268" t="s">
        <v>18175</v>
      </c>
      <c r="J1268" t="s">
        <v>4698</v>
      </c>
      <c r="K1268" t="s">
        <v>353</v>
      </c>
      <c r="L1268" t="s">
        <v>361</v>
      </c>
      <c r="M1268" s="29" t="str">
        <f>IF(O1268 &lt;&gt; "", VLOOKUP(O1268,'CLASSIFICAÇÃO - ÁREA DE ATUAÇÃO'!$A:$C,2,0),"")</f>
        <v>B</v>
      </c>
      <c r="N1268" s="29" t="str">
        <f>IF(O1268 &lt;&gt; "",VLOOKUP(O1268,'CLASSIFICAÇÃO - ÁREA DE ATUAÇÃO'!$A:$C,3,0), "")</f>
        <v>ATENÇÃO PRIMÁRIA</v>
      </c>
      <c r="O1268" t="str">
        <f>'Lotações convertidas'!B1270</f>
        <v>CENTRO DE SAÚDE SANTA AMÉLIA</v>
      </c>
    </row>
    <row r="1269" spans="1:15" x14ac:dyDescent="0.25">
      <c r="A1269">
        <v>1312551</v>
      </c>
      <c r="B1269" t="s">
        <v>4699</v>
      </c>
      <c r="C1269" t="s">
        <v>4700</v>
      </c>
      <c r="D1269" t="s">
        <v>379</v>
      </c>
      <c r="F1269" t="s">
        <v>595</v>
      </c>
      <c r="G1269" s="177">
        <v>44403</v>
      </c>
      <c r="H1269" t="s">
        <v>364</v>
      </c>
      <c r="I1269" t="s">
        <v>18171</v>
      </c>
      <c r="J1269" t="s">
        <v>4701</v>
      </c>
      <c r="K1269" t="s">
        <v>353</v>
      </c>
      <c r="L1269" t="s">
        <v>361</v>
      </c>
      <c r="M1269" s="29" t="str">
        <f>IF(O1269 &lt;&gt; "", VLOOKUP(O1269,'CLASSIFICAÇÃO - ÁREA DE ATUAÇÃO'!$A:$C,2,0),"")</f>
        <v>C</v>
      </c>
      <c r="N1269" s="29" t="str">
        <f>IF(O1269 &lt;&gt; "",VLOOKUP(O1269,'CLASSIFICAÇÃO - ÁREA DE ATUAÇÃO'!$A:$C,3,0), "")</f>
        <v>ATENÇÃO PRIMÁRIA</v>
      </c>
      <c r="O1269" t="str">
        <f>'Lotações convertidas'!B1271</f>
        <v>CENTRO DE SAÚDE TREVO</v>
      </c>
    </row>
    <row r="1270" spans="1:15" x14ac:dyDescent="0.25">
      <c r="A1270">
        <v>1312586</v>
      </c>
      <c r="B1270" t="s">
        <v>4702</v>
      </c>
      <c r="C1270" t="s">
        <v>4703</v>
      </c>
      <c r="D1270" t="s">
        <v>368</v>
      </c>
      <c r="E1270" t="s">
        <v>369</v>
      </c>
      <c r="F1270" t="s">
        <v>18617</v>
      </c>
      <c r="G1270" s="177">
        <v>44403</v>
      </c>
      <c r="H1270" t="s">
        <v>441</v>
      </c>
      <c r="I1270" t="s">
        <v>18168</v>
      </c>
      <c r="J1270" t="s">
        <v>4704</v>
      </c>
      <c r="K1270" t="s">
        <v>353</v>
      </c>
      <c r="L1270" t="s">
        <v>406</v>
      </c>
      <c r="M1270" s="29" t="str">
        <f>IF(O1270 &lt;&gt; "", VLOOKUP(O1270,'CLASSIFICAÇÃO - ÁREA DE ATUAÇÃO'!$A:$C,2,0),"")</f>
        <v>D</v>
      </c>
      <c r="N1270" s="29" t="str">
        <f>IF(O1270 &lt;&gt; "",VLOOKUP(O1270,'CLASSIFICAÇÃO - ÁREA DE ATUAÇÃO'!$A:$C,3,0), "")</f>
        <v>REDE DE URGÊNCIA</v>
      </c>
      <c r="O1270" t="str">
        <f>'Lotações convertidas'!B1272</f>
        <v>UNIDADE DE PRONTO ATENDIMENTO BARREIRO</v>
      </c>
    </row>
    <row r="1271" spans="1:15" x14ac:dyDescent="0.25">
      <c r="A1271">
        <v>1312640</v>
      </c>
      <c r="B1271" t="s">
        <v>4705</v>
      </c>
      <c r="C1271" t="s">
        <v>4706</v>
      </c>
      <c r="D1271" t="s">
        <v>362</v>
      </c>
      <c r="F1271" t="s">
        <v>18613</v>
      </c>
      <c r="G1271" s="177">
        <v>44403</v>
      </c>
      <c r="H1271" t="s">
        <v>364</v>
      </c>
      <c r="I1271" t="s">
        <v>18168</v>
      </c>
      <c r="J1271" t="s">
        <v>4707</v>
      </c>
      <c r="K1271" t="s">
        <v>353</v>
      </c>
      <c r="L1271" t="s">
        <v>382</v>
      </c>
      <c r="M1271" s="29" t="str">
        <f>IF(O1271 &lt;&gt; "", VLOOKUP(O1271,'CLASSIFICAÇÃO - ÁREA DE ATUAÇÃO'!$A:$C,2,0),"")</f>
        <v>C</v>
      </c>
      <c r="N1271" s="29" t="str">
        <f>IF(O1271 &lt;&gt; "",VLOOKUP(O1271,'CLASSIFICAÇÃO - ÁREA DE ATUAÇÃO'!$A:$C,3,0), "")</f>
        <v>REDE DE URGÊNCIA</v>
      </c>
      <c r="O1271" t="str">
        <f>'Lotações convertidas'!B1273</f>
        <v>UNIDADE DE PRONTO ATENDIMENTO LESTE</v>
      </c>
    </row>
    <row r="1272" spans="1:15" x14ac:dyDescent="0.25">
      <c r="A1272">
        <v>1312667</v>
      </c>
      <c r="B1272" t="s">
        <v>4708</v>
      </c>
      <c r="C1272" t="s">
        <v>4709</v>
      </c>
      <c r="D1272" t="s">
        <v>349</v>
      </c>
      <c r="E1272" t="s">
        <v>473</v>
      </c>
      <c r="F1272" t="s">
        <v>351</v>
      </c>
      <c r="G1272" s="177">
        <v>44404</v>
      </c>
      <c r="H1272" t="s">
        <v>352</v>
      </c>
      <c r="I1272" t="s">
        <v>18173</v>
      </c>
      <c r="J1272" t="s">
        <v>4710</v>
      </c>
      <c r="K1272" t="s">
        <v>353</v>
      </c>
      <c r="L1272" t="s">
        <v>354</v>
      </c>
      <c r="M1272" s="29" t="str">
        <f>IF(O1272 &lt;&gt; "", VLOOKUP(O1272,'CLASSIFICAÇÃO - ÁREA DE ATUAÇÃO'!$A:$C,2,0),"")</f>
        <v>D</v>
      </c>
      <c r="N1272" s="29" t="str">
        <f>IF(O1272 &lt;&gt; "",VLOOKUP(O1272,'CLASSIFICAÇÃO - ÁREA DE ATUAÇÃO'!$A:$C,3,0), "")</f>
        <v>ATENÇÃO PRIMÁRIA</v>
      </c>
      <c r="O1272" t="str">
        <f>'Lotações convertidas'!B1274</f>
        <v>CENTRO DE SAÚDE PEDREIRA PRADO LOPES</v>
      </c>
    </row>
    <row r="1273" spans="1:15" x14ac:dyDescent="0.25">
      <c r="A1273">
        <v>1312675</v>
      </c>
      <c r="B1273" t="s">
        <v>4711</v>
      </c>
      <c r="C1273" t="s">
        <v>4712</v>
      </c>
      <c r="D1273" t="s">
        <v>368</v>
      </c>
      <c r="E1273" t="s">
        <v>390</v>
      </c>
      <c r="F1273" t="s">
        <v>1513</v>
      </c>
      <c r="G1273" s="177">
        <v>44404</v>
      </c>
      <c r="H1273" t="s">
        <v>364</v>
      </c>
      <c r="I1273" t="s">
        <v>18175</v>
      </c>
      <c r="J1273" t="s">
        <v>4713</v>
      </c>
      <c r="K1273" t="s">
        <v>353</v>
      </c>
      <c r="L1273" t="s">
        <v>411</v>
      </c>
      <c r="M1273" s="29" t="str">
        <f>IF(O1273 &lt;&gt; "", VLOOKUP(O1273,'CLASSIFICAÇÃO - ÁREA DE ATUAÇÃO'!$A:$C,2,0),"")</f>
        <v>C</v>
      </c>
      <c r="N1273" s="29" t="str">
        <f>IF(O1273 &lt;&gt; "",VLOOKUP(O1273,'CLASSIFICAÇÃO - ÁREA DE ATUAÇÃO'!$A:$C,3,0), "")</f>
        <v>ATENÇÃO PRIMÁRIA</v>
      </c>
      <c r="O1273" t="str">
        <f>'Lotações convertidas'!B1275</f>
        <v>CENTRO DE SAÚDE CAFEZAL</v>
      </c>
    </row>
    <row r="1274" spans="1:15" x14ac:dyDescent="0.25">
      <c r="A1274">
        <v>1312691</v>
      </c>
      <c r="B1274" t="s">
        <v>4714</v>
      </c>
      <c r="C1274" t="s">
        <v>4715</v>
      </c>
      <c r="D1274" t="s">
        <v>349</v>
      </c>
      <c r="E1274" t="s">
        <v>528</v>
      </c>
      <c r="F1274" t="s">
        <v>259</v>
      </c>
      <c r="G1274" s="177">
        <v>44405</v>
      </c>
      <c r="H1274" t="s">
        <v>736</v>
      </c>
      <c r="I1274" t="s">
        <v>18176</v>
      </c>
      <c r="J1274" t="s">
        <v>4716</v>
      </c>
      <c r="K1274" t="s">
        <v>353</v>
      </c>
      <c r="L1274" t="s">
        <v>372</v>
      </c>
      <c r="M1274" s="29" t="str">
        <f>IF(O1274 &lt;&gt; "", VLOOKUP(O1274,'CLASSIFICAÇÃO - ÁREA DE ATUAÇÃO'!$A:$C,2,0),"")</f>
        <v>C</v>
      </c>
      <c r="N1274" s="29" t="str">
        <f>IF(O1274 &lt;&gt; "",VLOOKUP(O1274,'CLASSIFICAÇÃO - ÁREA DE ATUAÇÃO'!$A:$C,3,0), "")</f>
        <v>REDE COMPLEMENTAR</v>
      </c>
      <c r="O1274" t="str">
        <f>'Lotações convertidas'!B1276</f>
        <v>LABORATORIO REGIONAL NORTE/VENDA NOVA</v>
      </c>
    </row>
    <row r="1275" spans="1:15" x14ac:dyDescent="0.25">
      <c r="A1275">
        <v>1312713</v>
      </c>
      <c r="B1275" t="s">
        <v>4717</v>
      </c>
      <c r="C1275" t="s">
        <v>4718</v>
      </c>
      <c r="D1275" t="s">
        <v>368</v>
      </c>
      <c r="E1275" t="s">
        <v>369</v>
      </c>
      <c r="F1275" t="s">
        <v>18617</v>
      </c>
      <c r="G1275" s="177">
        <v>44404</v>
      </c>
      <c r="H1275" t="s">
        <v>425</v>
      </c>
      <c r="I1275" t="s">
        <v>18168</v>
      </c>
      <c r="J1275" t="s">
        <v>4719</v>
      </c>
      <c r="K1275" t="s">
        <v>353</v>
      </c>
      <c r="L1275" t="s">
        <v>406</v>
      </c>
      <c r="M1275" s="29" t="str">
        <f>IF(O1275 &lt;&gt; "", VLOOKUP(O1275,'CLASSIFICAÇÃO - ÁREA DE ATUAÇÃO'!$A:$C,2,0),"")</f>
        <v>D</v>
      </c>
      <c r="N1275" s="29" t="str">
        <f>IF(O1275 &lt;&gt; "",VLOOKUP(O1275,'CLASSIFICAÇÃO - ÁREA DE ATUAÇÃO'!$A:$C,3,0), "")</f>
        <v>REDE DE URGÊNCIA</v>
      </c>
      <c r="O1275" t="str">
        <f>'Lotações convertidas'!B1277</f>
        <v>UNIDADE DE PRONTO ATENDIMENTO BARREIRO</v>
      </c>
    </row>
    <row r="1276" spans="1:15" x14ac:dyDescent="0.25">
      <c r="A1276">
        <v>1312721</v>
      </c>
      <c r="B1276" t="s">
        <v>4720</v>
      </c>
      <c r="C1276" t="s">
        <v>4721</v>
      </c>
      <c r="D1276" t="s">
        <v>368</v>
      </c>
      <c r="E1276" t="s">
        <v>369</v>
      </c>
      <c r="F1276" t="s">
        <v>18617</v>
      </c>
      <c r="G1276" s="177">
        <v>44409</v>
      </c>
      <c r="H1276" t="s">
        <v>441</v>
      </c>
      <c r="I1276" t="s">
        <v>18168</v>
      </c>
      <c r="J1276" t="s">
        <v>4722</v>
      </c>
      <c r="K1276" t="s">
        <v>353</v>
      </c>
      <c r="L1276" t="s">
        <v>406</v>
      </c>
      <c r="M1276" s="29" t="str">
        <f>IF(O1276 &lt;&gt; "", VLOOKUP(O1276,'CLASSIFICAÇÃO - ÁREA DE ATUAÇÃO'!$A:$C,2,0),"")</f>
        <v>D</v>
      </c>
      <c r="N1276" s="29" t="str">
        <f>IF(O1276 &lt;&gt; "",VLOOKUP(O1276,'CLASSIFICAÇÃO - ÁREA DE ATUAÇÃO'!$A:$C,3,0), "")</f>
        <v>REDE DE URGÊNCIA</v>
      </c>
      <c r="O1276" t="str">
        <f>'Lotações convertidas'!B1278</f>
        <v>UNIDADE DE PRONTO ATENDIMENTO BARREIRO</v>
      </c>
    </row>
    <row r="1277" spans="1:15" x14ac:dyDescent="0.25">
      <c r="A1277" t="s">
        <v>4723</v>
      </c>
      <c r="B1277" t="s">
        <v>4724</v>
      </c>
      <c r="C1277" t="s">
        <v>4725</v>
      </c>
      <c r="D1277" t="s">
        <v>368</v>
      </c>
      <c r="E1277" t="s">
        <v>369</v>
      </c>
      <c r="F1277" t="s">
        <v>18616</v>
      </c>
      <c r="G1277" s="177">
        <v>44407</v>
      </c>
      <c r="H1277" t="s">
        <v>425</v>
      </c>
      <c r="I1277" t="s">
        <v>18168</v>
      </c>
      <c r="J1277" t="s">
        <v>4726</v>
      </c>
      <c r="K1277" t="s">
        <v>353</v>
      </c>
      <c r="L1277" t="s">
        <v>361</v>
      </c>
      <c r="M1277" s="29" t="str">
        <f>IF(O1277 &lt;&gt; "", VLOOKUP(O1277,'CLASSIFICAÇÃO - ÁREA DE ATUAÇÃO'!$A:$C,2,0),"")</f>
        <v>C</v>
      </c>
      <c r="N1277" s="29" t="str">
        <f>IF(O1277 &lt;&gt; "",VLOOKUP(O1277,'CLASSIFICAÇÃO - ÁREA DE ATUAÇÃO'!$A:$C,3,0), "")</f>
        <v>REDE DE URGÊNCIA</v>
      </c>
      <c r="O1277" t="str">
        <f>'Lotações convertidas'!B1279</f>
        <v>UNIDADE DE PRONTO ATENDIMENTO PAMPULHA</v>
      </c>
    </row>
    <row r="1278" spans="1:15" x14ac:dyDescent="0.25">
      <c r="A1278">
        <v>1312748</v>
      </c>
      <c r="B1278" t="s">
        <v>4727</v>
      </c>
      <c r="C1278" t="s">
        <v>4728</v>
      </c>
      <c r="D1278" t="s">
        <v>368</v>
      </c>
      <c r="E1278" t="s">
        <v>369</v>
      </c>
      <c r="F1278" t="s">
        <v>4139</v>
      </c>
      <c r="G1278" s="177">
        <v>44404</v>
      </c>
      <c r="H1278" t="s">
        <v>364</v>
      </c>
      <c r="I1278" t="s">
        <v>18168</v>
      </c>
      <c r="J1278" t="s">
        <v>4729</v>
      </c>
      <c r="K1278" t="s">
        <v>353</v>
      </c>
      <c r="L1278" t="s">
        <v>354</v>
      </c>
      <c r="M1278" s="29" t="str">
        <f>IF(O1278 &lt;&gt; "", VLOOKUP(O1278,'CLASSIFICAÇÃO - ÁREA DE ATUAÇÃO'!$A:$C,2,0),"")</f>
        <v>C</v>
      </c>
      <c r="N1278" s="29" t="str">
        <f>IF(O1278 &lt;&gt; "",VLOOKUP(O1278,'CLASSIFICAÇÃO - ÁREA DE ATUAÇÃO'!$A:$C,3,0), "")</f>
        <v>ATENÇÃO PRIMÁRIA</v>
      </c>
      <c r="O1278" t="str">
        <f>'Lotações convertidas'!B1280</f>
        <v>CENTRO DE SAÚDE PINDORAMA - ELZA MARTINS</v>
      </c>
    </row>
    <row r="1279" spans="1:15" x14ac:dyDescent="0.25">
      <c r="A1279">
        <v>1312764</v>
      </c>
      <c r="B1279" t="s">
        <v>4730</v>
      </c>
      <c r="C1279" t="s">
        <v>4731</v>
      </c>
      <c r="D1279" t="s">
        <v>368</v>
      </c>
      <c r="E1279" t="s">
        <v>369</v>
      </c>
      <c r="F1279" t="s">
        <v>69</v>
      </c>
      <c r="G1279" s="177">
        <v>44404</v>
      </c>
      <c r="H1279" t="s">
        <v>417</v>
      </c>
      <c r="I1279" t="s">
        <v>18168</v>
      </c>
      <c r="J1279" t="s">
        <v>4732</v>
      </c>
      <c r="K1279" t="s">
        <v>353</v>
      </c>
      <c r="L1279" t="s">
        <v>382</v>
      </c>
      <c r="M1279" s="29" t="str">
        <f>IF(O1279 &lt;&gt; "", VLOOKUP(O1279,'CLASSIFICAÇÃO - ÁREA DE ATUAÇÃO'!$A:$C,2,0),"")</f>
        <v>A</v>
      </c>
      <c r="N1279" s="29" t="str">
        <f>IF(O1279 &lt;&gt; "",VLOOKUP(O1279,'CLASSIFICAÇÃO - ÁREA DE ATUAÇÃO'!$A:$C,3,0), "")</f>
        <v>REDE COMPLEMENTAR</v>
      </c>
      <c r="O1279" t="str">
        <f>'Lotações convertidas'!B1281</f>
        <v>CENTRO DE TESTAGEM E ACONSELHAMENTO - SERVICO DE ATENDIMENTO ESPECIALIZADO</v>
      </c>
    </row>
    <row r="1280" spans="1:15" x14ac:dyDescent="0.25">
      <c r="A1280">
        <v>1312780</v>
      </c>
      <c r="B1280" t="s">
        <v>4733</v>
      </c>
      <c r="C1280" t="s">
        <v>4734</v>
      </c>
      <c r="D1280" t="s">
        <v>429</v>
      </c>
      <c r="E1280" t="s">
        <v>430</v>
      </c>
      <c r="F1280" t="s">
        <v>18645</v>
      </c>
      <c r="G1280" s="177">
        <v>44404</v>
      </c>
      <c r="H1280" t="s">
        <v>364</v>
      </c>
      <c r="I1280" t="s">
        <v>18175</v>
      </c>
      <c r="J1280" t="s">
        <v>4735</v>
      </c>
      <c r="K1280" t="s">
        <v>353</v>
      </c>
      <c r="L1280" t="s">
        <v>397</v>
      </c>
      <c r="M1280" s="29" t="str">
        <f>IF(O1280 &lt;&gt; "", VLOOKUP(O1280,'CLASSIFICAÇÃO - ÁREA DE ATUAÇÃO'!$A:$C,2,0),"")</f>
        <v>A</v>
      </c>
      <c r="N1280" s="29" t="str">
        <f>IF(O1280 &lt;&gt; "",VLOOKUP(O1280,'CLASSIFICAÇÃO - ÁREA DE ATUAÇÃO'!$A:$C,3,0), "")</f>
        <v>REDE COMPLEMENTAR</v>
      </c>
      <c r="O1280" t="str">
        <f>'Lotações convertidas'!B1282</f>
        <v>CENTRAL DE ESTERILIZACAO OESTE</v>
      </c>
    </row>
    <row r="1281" spans="1:15" x14ac:dyDescent="0.25">
      <c r="A1281">
        <v>1312810</v>
      </c>
      <c r="B1281" t="s">
        <v>4736</v>
      </c>
      <c r="C1281" t="s">
        <v>4737</v>
      </c>
      <c r="D1281" t="s">
        <v>349</v>
      </c>
      <c r="E1281" t="s">
        <v>2927</v>
      </c>
      <c r="F1281" t="s">
        <v>18626</v>
      </c>
      <c r="G1281" s="177">
        <v>44404</v>
      </c>
      <c r="H1281" t="s">
        <v>364</v>
      </c>
      <c r="I1281" t="s">
        <v>18182</v>
      </c>
      <c r="J1281" t="s">
        <v>4738</v>
      </c>
      <c r="K1281" t="s">
        <v>353</v>
      </c>
      <c r="L1281" t="s">
        <v>427</v>
      </c>
      <c r="M1281" s="29" t="str">
        <f>IF(O1281 &lt;&gt; "", VLOOKUP(O1281,'CLASSIFICAÇÃO - ÁREA DE ATUAÇÃO'!$A:$C,2,0),"")</f>
        <v>A</v>
      </c>
      <c r="N1281" s="29" t="str">
        <f>IF(O1281 &lt;&gt; "",VLOOKUP(O1281,'CLASSIFICAÇÃO - ÁREA DE ATUAÇÃO'!$A:$C,3,0), "")</f>
        <v>GESTÃO</v>
      </c>
      <c r="O1281" t="str">
        <f>'Lotações convertidas'!B1283</f>
        <v>DIRETORIA DE ASSISTENCIA A SAUDE</v>
      </c>
    </row>
    <row r="1282" spans="1:15" x14ac:dyDescent="0.25">
      <c r="A1282">
        <v>1312845</v>
      </c>
      <c r="B1282" t="s">
        <v>4739</v>
      </c>
      <c r="C1282" t="s">
        <v>4740</v>
      </c>
      <c r="D1282" t="s">
        <v>368</v>
      </c>
      <c r="E1282" t="s">
        <v>369</v>
      </c>
      <c r="F1282" t="s">
        <v>18617</v>
      </c>
      <c r="G1282" s="177">
        <v>44408</v>
      </c>
      <c r="H1282" t="s">
        <v>441</v>
      </c>
      <c r="I1282" t="s">
        <v>18168</v>
      </c>
      <c r="J1282" t="s">
        <v>4741</v>
      </c>
      <c r="K1282" t="s">
        <v>353</v>
      </c>
      <c r="L1282" t="s">
        <v>406</v>
      </c>
      <c r="M1282" s="29" t="str">
        <f>IF(O1282 &lt;&gt; "", VLOOKUP(O1282,'CLASSIFICAÇÃO - ÁREA DE ATUAÇÃO'!$A:$C,2,0),"")</f>
        <v>D</v>
      </c>
      <c r="N1282" s="29" t="str">
        <f>IF(O1282 &lt;&gt; "",VLOOKUP(O1282,'CLASSIFICAÇÃO - ÁREA DE ATUAÇÃO'!$A:$C,3,0), "")</f>
        <v>REDE DE URGÊNCIA</v>
      </c>
      <c r="O1282" t="str">
        <f>'Lotações convertidas'!B1284</f>
        <v>UNIDADE DE PRONTO ATENDIMENTO BARREIRO</v>
      </c>
    </row>
    <row r="1283" spans="1:15" x14ac:dyDescent="0.25">
      <c r="A1283" t="s">
        <v>4742</v>
      </c>
      <c r="B1283" t="s">
        <v>4743</v>
      </c>
      <c r="C1283" t="s">
        <v>4744</v>
      </c>
      <c r="D1283" t="s">
        <v>349</v>
      </c>
      <c r="E1283" t="s">
        <v>473</v>
      </c>
      <c r="F1283" t="s">
        <v>18613</v>
      </c>
      <c r="G1283" s="177">
        <v>44405</v>
      </c>
      <c r="H1283" t="s">
        <v>384</v>
      </c>
      <c r="I1283" t="s">
        <v>18173</v>
      </c>
      <c r="J1283" t="s">
        <v>4745</v>
      </c>
      <c r="K1283" t="s">
        <v>353</v>
      </c>
      <c r="L1283" t="s">
        <v>382</v>
      </c>
      <c r="M1283" s="29" t="str">
        <f>IF(O1283 &lt;&gt; "", VLOOKUP(O1283,'CLASSIFICAÇÃO - ÁREA DE ATUAÇÃO'!$A:$C,2,0),"")</f>
        <v>C</v>
      </c>
      <c r="N1283" s="29" t="str">
        <f>IF(O1283 &lt;&gt; "",VLOOKUP(O1283,'CLASSIFICAÇÃO - ÁREA DE ATUAÇÃO'!$A:$C,3,0), "")</f>
        <v>REDE DE URGÊNCIA</v>
      </c>
      <c r="O1283" t="str">
        <f>'Lotações convertidas'!B1285</f>
        <v>UNIDADE DE PRONTO ATENDIMENTO LESTE</v>
      </c>
    </row>
    <row r="1284" spans="1:15" x14ac:dyDescent="0.25">
      <c r="A1284">
        <v>1312918</v>
      </c>
      <c r="B1284" t="s">
        <v>3234</v>
      </c>
      <c r="C1284" t="s">
        <v>3235</v>
      </c>
      <c r="D1284" t="s">
        <v>349</v>
      </c>
      <c r="E1284" t="s">
        <v>445</v>
      </c>
      <c r="F1284" t="s">
        <v>18656</v>
      </c>
      <c r="G1284" s="177">
        <v>44405</v>
      </c>
      <c r="H1284" t="s">
        <v>395</v>
      </c>
      <c r="I1284" t="s">
        <v>18172</v>
      </c>
      <c r="J1284" t="s">
        <v>3236</v>
      </c>
      <c r="K1284" t="s">
        <v>353</v>
      </c>
      <c r="L1284" t="s">
        <v>372</v>
      </c>
      <c r="M1284" s="29" t="str">
        <f>IF(O1284 &lt;&gt; "", VLOOKUP(O1284,'CLASSIFICAÇÃO - ÁREA DE ATUAÇÃO'!$A:$C,2,0),"")</f>
        <v>C</v>
      </c>
      <c r="N1284" s="29" t="str">
        <f>IF(O1284 &lt;&gt; "",VLOOKUP(O1284,'CLASSIFICAÇÃO - ÁREA DE ATUAÇÃO'!$A:$C,3,0), "")</f>
        <v>REDE COMPLEMENTAR</v>
      </c>
      <c r="O1284" t="str">
        <f>'Lotações convertidas'!B1286</f>
        <v>CENTRO DE REFERENCIA EM REABILITACAO VENDA NOVA</v>
      </c>
    </row>
    <row r="1285" spans="1:15" x14ac:dyDescent="0.25">
      <c r="A1285">
        <v>1312934</v>
      </c>
      <c r="B1285" t="s">
        <v>4746</v>
      </c>
      <c r="C1285" t="s">
        <v>4747</v>
      </c>
      <c r="D1285" t="s">
        <v>368</v>
      </c>
      <c r="E1285" t="s">
        <v>369</v>
      </c>
      <c r="F1285" t="s">
        <v>18617</v>
      </c>
      <c r="G1285" s="177">
        <v>44408</v>
      </c>
      <c r="H1285" t="s">
        <v>425</v>
      </c>
      <c r="I1285" t="s">
        <v>18168</v>
      </c>
      <c r="J1285" t="s">
        <v>4748</v>
      </c>
      <c r="K1285" t="s">
        <v>353</v>
      </c>
      <c r="L1285" t="s">
        <v>406</v>
      </c>
      <c r="M1285" s="29" t="str">
        <f>IF(O1285 &lt;&gt; "", VLOOKUP(O1285,'CLASSIFICAÇÃO - ÁREA DE ATUAÇÃO'!$A:$C,2,0),"")</f>
        <v>D</v>
      </c>
      <c r="N1285" s="29" t="str">
        <f>IF(O1285 &lt;&gt; "",VLOOKUP(O1285,'CLASSIFICAÇÃO - ÁREA DE ATUAÇÃO'!$A:$C,3,0), "")</f>
        <v>REDE DE URGÊNCIA</v>
      </c>
      <c r="O1285" t="str">
        <f>'Lotações convertidas'!B1287</f>
        <v>UNIDADE DE PRONTO ATENDIMENTO BARREIRO</v>
      </c>
    </row>
    <row r="1286" spans="1:15" x14ac:dyDescent="0.25">
      <c r="A1286">
        <v>1312950</v>
      </c>
      <c r="B1286" t="s">
        <v>4749</v>
      </c>
      <c r="C1286" t="s">
        <v>4750</v>
      </c>
      <c r="D1286" t="s">
        <v>368</v>
      </c>
      <c r="E1286" t="s">
        <v>369</v>
      </c>
      <c r="F1286" t="s">
        <v>1015</v>
      </c>
      <c r="G1286" s="177">
        <v>44405</v>
      </c>
      <c r="H1286" t="s">
        <v>384</v>
      </c>
      <c r="I1286" t="s">
        <v>18168</v>
      </c>
      <c r="J1286" t="s">
        <v>4751</v>
      </c>
      <c r="K1286" t="s">
        <v>353</v>
      </c>
      <c r="L1286" t="s">
        <v>406</v>
      </c>
      <c r="M1286" s="29" t="str">
        <f>IF(O1286 &lt;&gt; "", VLOOKUP(O1286,'CLASSIFICAÇÃO - ÁREA DE ATUAÇÃO'!$A:$C,2,0),"")</f>
        <v>C</v>
      </c>
      <c r="N1286" s="29" t="str">
        <f>IF(O1286 &lt;&gt; "",VLOOKUP(O1286,'CLASSIFICAÇÃO - ÁREA DE ATUAÇÃO'!$A:$C,3,0), "")</f>
        <v>ATENÇÃO PRIMÁRIA</v>
      </c>
      <c r="O1286" t="str">
        <f>'Lotações convertidas'!B1288</f>
        <v>CENTRO DE SAÚDE EDUARDO MAURO DE ARAÚJO - MIRAMAR</v>
      </c>
    </row>
    <row r="1287" spans="1:15" x14ac:dyDescent="0.25">
      <c r="A1287">
        <v>1312969</v>
      </c>
      <c r="B1287" t="s">
        <v>4752</v>
      </c>
      <c r="C1287" t="s">
        <v>4753</v>
      </c>
      <c r="D1287" t="s">
        <v>520</v>
      </c>
      <c r="F1287" t="s">
        <v>572</v>
      </c>
      <c r="G1287" s="177">
        <v>44405</v>
      </c>
      <c r="H1287" t="s">
        <v>395</v>
      </c>
      <c r="I1287" t="s">
        <v>18175</v>
      </c>
      <c r="J1287" t="s">
        <v>4754</v>
      </c>
      <c r="K1287" t="s">
        <v>353</v>
      </c>
      <c r="L1287" t="s">
        <v>427</v>
      </c>
      <c r="M1287" s="29" t="str">
        <f>IF(O1287 &lt;&gt; "", VLOOKUP(O1287,'CLASSIFICAÇÃO - ÁREA DE ATUAÇÃO'!$A:$C,2,0),"")</f>
        <v>A</v>
      </c>
      <c r="N1287" s="29" t="str">
        <f>IF(O1287 &lt;&gt; "",VLOOKUP(O1287,'CLASSIFICAÇÃO - ÁREA DE ATUAÇÃO'!$A:$C,3,0), "")</f>
        <v>GESTÃO</v>
      </c>
      <c r="O1287" t="str">
        <f>'Lotações convertidas'!B1289</f>
        <v>GERÊNCIA DA REDE AMBULATORIAL ESPECIALIZADA</v>
      </c>
    </row>
    <row r="1288" spans="1:15" x14ac:dyDescent="0.25">
      <c r="A1288">
        <v>1312985</v>
      </c>
      <c r="B1288" t="s">
        <v>4755</v>
      </c>
      <c r="C1288" t="s">
        <v>4756</v>
      </c>
      <c r="D1288" t="s">
        <v>429</v>
      </c>
      <c r="E1288" t="s">
        <v>493</v>
      </c>
      <c r="F1288" t="s">
        <v>730</v>
      </c>
      <c r="G1288" s="177">
        <v>44405</v>
      </c>
      <c r="H1288" t="s">
        <v>384</v>
      </c>
      <c r="I1288" t="s">
        <v>495</v>
      </c>
      <c r="K1288" t="s">
        <v>495</v>
      </c>
      <c r="L1288" t="s">
        <v>365</v>
      </c>
      <c r="M1288" s="29" t="str">
        <f>IF(O1288 &lt;&gt; "", VLOOKUP(O1288,'CLASSIFICAÇÃO - ÁREA DE ATUAÇÃO'!$A:$C,2,0),"")</f>
        <v>B</v>
      </c>
      <c r="N1288" s="29" t="str">
        <f>IF(O1288 &lt;&gt; "",VLOOKUP(O1288,'CLASSIFICAÇÃO - ÁREA DE ATUAÇÃO'!$A:$C,3,0), "")</f>
        <v>REDE COMPLEMENTAR</v>
      </c>
      <c r="O1288" t="str">
        <f>'Lotações convertidas'!B1290</f>
        <v>LABORATORIO DE ZOONOSES</v>
      </c>
    </row>
    <row r="1289" spans="1:15" x14ac:dyDescent="0.25">
      <c r="A1289">
        <v>1313027</v>
      </c>
      <c r="B1289" t="s">
        <v>4757</v>
      </c>
      <c r="C1289" t="s">
        <v>4758</v>
      </c>
      <c r="D1289" t="s">
        <v>349</v>
      </c>
      <c r="E1289" t="s">
        <v>473</v>
      </c>
      <c r="F1289" t="s">
        <v>18617</v>
      </c>
      <c r="G1289" s="177">
        <v>44406</v>
      </c>
      <c r="H1289" t="s">
        <v>508</v>
      </c>
      <c r="I1289" t="s">
        <v>18173</v>
      </c>
      <c r="J1289" t="s">
        <v>4759</v>
      </c>
      <c r="K1289" t="s">
        <v>353</v>
      </c>
      <c r="L1289" t="s">
        <v>406</v>
      </c>
      <c r="M1289" s="29" t="str">
        <f>IF(O1289 &lt;&gt; "", VLOOKUP(O1289,'CLASSIFICAÇÃO - ÁREA DE ATUAÇÃO'!$A:$C,2,0),"")</f>
        <v>D</v>
      </c>
      <c r="N1289" s="29" t="str">
        <f>IF(O1289 &lt;&gt; "",VLOOKUP(O1289,'CLASSIFICAÇÃO - ÁREA DE ATUAÇÃO'!$A:$C,3,0), "")</f>
        <v>REDE DE URGÊNCIA</v>
      </c>
      <c r="O1289" t="str">
        <f>'Lotações convertidas'!B1291</f>
        <v>UNIDADE DE PRONTO ATENDIMENTO BARREIRO</v>
      </c>
    </row>
    <row r="1290" spans="1:15" x14ac:dyDescent="0.25">
      <c r="A1290">
        <v>1313035</v>
      </c>
      <c r="B1290" t="s">
        <v>4760</v>
      </c>
      <c r="C1290" t="s">
        <v>4761</v>
      </c>
      <c r="D1290" t="s">
        <v>349</v>
      </c>
      <c r="E1290" t="s">
        <v>473</v>
      </c>
      <c r="F1290" t="s">
        <v>18617</v>
      </c>
      <c r="G1290" s="177">
        <v>44406</v>
      </c>
      <c r="H1290" t="s">
        <v>508</v>
      </c>
      <c r="I1290" t="s">
        <v>18173</v>
      </c>
      <c r="J1290" t="s">
        <v>4762</v>
      </c>
      <c r="K1290" t="s">
        <v>353</v>
      </c>
      <c r="L1290" t="s">
        <v>406</v>
      </c>
      <c r="M1290" s="29" t="str">
        <f>IF(O1290 &lt;&gt; "", VLOOKUP(O1290,'CLASSIFICAÇÃO - ÁREA DE ATUAÇÃO'!$A:$C,2,0),"")</f>
        <v>D</v>
      </c>
      <c r="N1290" s="29" t="str">
        <f>IF(O1290 &lt;&gt; "",VLOOKUP(O1290,'CLASSIFICAÇÃO - ÁREA DE ATUAÇÃO'!$A:$C,3,0), "")</f>
        <v>REDE DE URGÊNCIA</v>
      </c>
      <c r="O1290" t="str">
        <f>'Lotações convertidas'!B1292</f>
        <v>UNIDADE DE PRONTO ATENDIMENTO BARREIRO</v>
      </c>
    </row>
    <row r="1291" spans="1:15" x14ac:dyDescent="0.25">
      <c r="A1291">
        <v>1313086</v>
      </c>
      <c r="B1291" t="s">
        <v>4763</v>
      </c>
      <c r="C1291" t="s">
        <v>4764</v>
      </c>
      <c r="D1291" t="s">
        <v>368</v>
      </c>
      <c r="E1291" t="s">
        <v>369</v>
      </c>
      <c r="F1291" t="s">
        <v>654</v>
      </c>
      <c r="G1291" s="177">
        <v>44406</v>
      </c>
      <c r="H1291" t="s">
        <v>384</v>
      </c>
      <c r="I1291" t="s">
        <v>18168</v>
      </c>
      <c r="J1291" t="s">
        <v>4765</v>
      </c>
      <c r="K1291" t="s">
        <v>353</v>
      </c>
      <c r="L1291" t="s">
        <v>365</v>
      </c>
      <c r="M1291" s="29" t="str">
        <f>IF(O1291 &lt;&gt; "", VLOOKUP(O1291,'CLASSIFICAÇÃO - ÁREA DE ATUAÇÃO'!$A:$C,2,0),"")</f>
        <v>C</v>
      </c>
      <c r="N1291" s="29" t="str">
        <f>IF(O1291 &lt;&gt; "",VLOOKUP(O1291,'CLASSIFICAÇÃO - ÁREA DE ATUAÇÃO'!$A:$C,3,0), "")</f>
        <v>ATENÇÃO PRIMÁRIA</v>
      </c>
      <c r="O1291" t="str">
        <f>'Lotações convertidas'!B1293</f>
        <v>CENTRO DE SAÚDE ETELVINA CARNEIRO</v>
      </c>
    </row>
    <row r="1292" spans="1:15" x14ac:dyDescent="0.25">
      <c r="A1292">
        <v>1313094</v>
      </c>
      <c r="B1292" t="s">
        <v>4766</v>
      </c>
      <c r="C1292" t="s">
        <v>4767</v>
      </c>
      <c r="D1292" t="s">
        <v>349</v>
      </c>
      <c r="E1292" t="s">
        <v>350</v>
      </c>
      <c r="F1292" t="s">
        <v>18632</v>
      </c>
      <c r="G1292" s="177">
        <v>44406</v>
      </c>
      <c r="H1292" t="s">
        <v>4768</v>
      </c>
      <c r="I1292" t="s">
        <v>18169</v>
      </c>
      <c r="J1292" t="s">
        <v>4769</v>
      </c>
      <c r="K1292" t="s">
        <v>353</v>
      </c>
      <c r="L1292" t="s">
        <v>365</v>
      </c>
      <c r="M1292" s="29" t="str">
        <f>IF(O1292 &lt;&gt; "", VLOOKUP(O1292,'CLASSIFICAÇÃO - ÁREA DE ATUAÇÃO'!$A:$C,2,0),"")</f>
        <v>C</v>
      </c>
      <c r="N1292" s="29" t="str">
        <f>IF(O1292 &lt;&gt; "",VLOOKUP(O1292,'CLASSIFICAÇÃO - ÁREA DE ATUAÇÃO'!$A:$C,3,0), "")</f>
        <v>REDE DE URGÊNCIA</v>
      </c>
      <c r="O1292" t="str">
        <f>'Lotações convertidas'!B1294</f>
        <v>CENTRO DE REFERENCIA EM SAUDE MENTAL NORTE</v>
      </c>
    </row>
    <row r="1293" spans="1:15" x14ac:dyDescent="0.25">
      <c r="A1293">
        <v>1313116</v>
      </c>
      <c r="B1293" t="s">
        <v>4770</v>
      </c>
      <c r="C1293" t="s">
        <v>4771</v>
      </c>
      <c r="D1293" t="s">
        <v>349</v>
      </c>
      <c r="E1293" t="s">
        <v>541</v>
      </c>
      <c r="F1293" t="s">
        <v>732</v>
      </c>
      <c r="G1293" s="177">
        <v>44407</v>
      </c>
      <c r="H1293" t="s">
        <v>395</v>
      </c>
      <c r="I1293" t="s">
        <v>18172</v>
      </c>
      <c r="J1293" t="s">
        <v>4772</v>
      </c>
      <c r="K1293" t="s">
        <v>353</v>
      </c>
      <c r="L1293" t="s">
        <v>406</v>
      </c>
      <c r="M1293" s="29" t="str">
        <f>IF(O1293 &lt;&gt; "", VLOOKUP(O1293,'CLASSIFICAÇÃO - ÁREA DE ATUAÇÃO'!$A:$C,2,0),"")</f>
        <v>D</v>
      </c>
      <c r="N1293" s="29" t="str">
        <f>IF(O1293 &lt;&gt; "",VLOOKUP(O1293,'CLASSIFICAÇÃO - ÁREA DE ATUAÇÃO'!$A:$C,3,0), "")</f>
        <v>ATENÇÃO PRIMÁRIA</v>
      </c>
      <c r="O1293" t="str">
        <f>'Lotações convertidas'!B1295</f>
        <v>CENTRO DE SAÚDE VILA CEMIG</v>
      </c>
    </row>
    <row r="1294" spans="1:15" x14ac:dyDescent="0.25">
      <c r="A1294">
        <v>1313132</v>
      </c>
      <c r="B1294" t="s">
        <v>4773</v>
      </c>
      <c r="C1294" t="s">
        <v>4774</v>
      </c>
      <c r="D1294" t="s">
        <v>368</v>
      </c>
      <c r="E1294" t="s">
        <v>369</v>
      </c>
      <c r="F1294" t="s">
        <v>424</v>
      </c>
      <c r="G1294" s="177">
        <v>44406</v>
      </c>
      <c r="H1294" t="s">
        <v>425</v>
      </c>
      <c r="I1294" t="s">
        <v>18168</v>
      </c>
      <c r="J1294" t="s">
        <v>4775</v>
      </c>
      <c r="K1294" t="s">
        <v>353</v>
      </c>
      <c r="L1294" t="s">
        <v>427</v>
      </c>
      <c r="M1294" s="29" t="str">
        <f>IF(O1294 &lt;&gt; "", VLOOKUP(O1294,'CLASSIFICAÇÃO - ÁREA DE ATUAÇÃO'!$A:$C,2,0),"")</f>
        <v>D</v>
      </c>
      <c r="N1294" s="29" t="str">
        <f>IF(O1294 &lt;&gt; "",VLOOKUP(O1294,'CLASSIFICAÇÃO - ÁREA DE ATUAÇÃO'!$A:$C,3,0), "")</f>
        <v>REDE DE URGÊNCIA</v>
      </c>
      <c r="O1294" t="str">
        <f>'Lotações convertidas'!B1296</f>
        <v>SERVIÇO DE ATENDIMENTO MÓVEL DE URGÊNCIA E TRANSPORTE EM SAÚDE</v>
      </c>
    </row>
    <row r="1295" spans="1:15" x14ac:dyDescent="0.25">
      <c r="A1295">
        <v>1313140</v>
      </c>
      <c r="B1295" t="s">
        <v>4776</v>
      </c>
      <c r="C1295" t="s">
        <v>4777</v>
      </c>
      <c r="D1295" t="s">
        <v>349</v>
      </c>
      <c r="E1295" t="s">
        <v>473</v>
      </c>
      <c r="F1295" t="s">
        <v>967</v>
      </c>
      <c r="G1295" s="177">
        <v>44406</v>
      </c>
      <c r="H1295" t="s">
        <v>395</v>
      </c>
      <c r="I1295" t="s">
        <v>18173</v>
      </c>
      <c r="J1295" t="s">
        <v>4778</v>
      </c>
      <c r="K1295" t="s">
        <v>353</v>
      </c>
      <c r="L1295" t="s">
        <v>382</v>
      </c>
      <c r="M1295" s="29" t="str">
        <f>IF(O1295 &lt;&gt; "", VLOOKUP(O1295,'CLASSIFICAÇÃO - ÁREA DE ATUAÇÃO'!$A:$C,2,0),"")</f>
        <v>B</v>
      </c>
      <c r="N1295" s="29" t="str">
        <f>IF(O1295 &lt;&gt; "",VLOOKUP(O1295,'CLASSIFICAÇÃO - ÁREA DE ATUAÇÃO'!$A:$C,3,0), "")</f>
        <v>ATENÇÃO PRIMÁRIA</v>
      </c>
      <c r="O1295" t="str">
        <f>'Lotações convertidas'!B1297</f>
        <v>CENTRO DE SAÚDE HORTO</v>
      </c>
    </row>
    <row r="1296" spans="1:15" x14ac:dyDescent="0.25">
      <c r="A1296">
        <v>1313159</v>
      </c>
      <c r="B1296" t="s">
        <v>4779</v>
      </c>
      <c r="C1296" t="s">
        <v>4780</v>
      </c>
      <c r="D1296" t="s">
        <v>520</v>
      </c>
      <c r="F1296" t="s">
        <v>18626</v>
      </c>
      <c r="G1296" s="177">
        <v>44406</v>
      </c>
      <c r="H1296" t="s">
        <v>364</v>
      </c>
      <c r="I1296" t="s">
        <v>18175</v>
      </c>
      <c r="J1296" t="s">
        <v>4781</v>
      </c>
      <c r="K1296" t="s">
        <v>353</v>
      </c>
      <c r="L1296" t="s">
        <v>427</v>
      </c>
      <c r="M1296" s="29" t="str">
        <f>IF(O1296 &lt;&gt; "", VLOOKUP(O1296,'CLASSIFICAÇÃO - ÁREA DE ATUAÇÃO'!$A:$C,2,0),"")</f>
        <v>A</v>
      </c>
      <c r="N1296" s="29" t="str">
        <f>IF(O1296 &lt;&gt; "",VLOOKUP(O1296,'CLASSIFICAÇÃO - ÁREA DE ATUAÇÃO'!$A:$C,3,0), "")</f>
        <v>GESTÃO</v>
      </c>
      <c r="O1296" t="str">
        <f>'Lotações convertidas'!B1298</f>
        <v>DIRETORIA DE ASSISTENCIA A SAUDE</v>
      </c>
    </row>
    <row r="1297" spans="1:15" x14ac:dyDescent="0.25">
      <c r="A1297">
        <v>1313175</v>
      </c>
      <c r="B1297" t="s">
        <v>4782</v>
      </c>
      <c r="C1297" t="s">
        <v>4783</v>
      </c>
      <c r="D1297" t="s">
        <v>379</v>
      </c>
      <c r="F1297" t="s">
        <v>465</v>
      </c>
      <c r="G1297" s="177">
        <v>44410</v>
      </c>
      <c r="H1297" t="s">
        <v>4784</v>
      </c>
      <c r="I1297" t="s">
        <v>18171</v>
      </c>
      <c r="J1297" t="s">
        <v>4785</v>
      </c>
      <c r="K1297" t="s">
        <v>353</v>
      </c>
      <c r="L1297" t="s">
        <v>361</v>
      </c>
      <c r="M1297" s="29" t="str">
        <f>IF(O1297 &lt;&gt; "", VLOOKUP(O1297,'CLASSIFICAÇÃO - ÁREA DE ATUAÇÃO'!$A:$C,2,0),"")</f>
        <v>C</v>
      </c>
      <c r="N1297" s="29" t="str">
        <f>IF(O1297 &lt;&gt; "",VLOOKUP(O1297,'CLASSIFICAÇÃO - ÁREA DE ATUAÇÃO'!$A:$C,3,0), "")</f>
        <v>REDE DE URGÊNCIA</v>
      </c>
      <c r="O1297" t="str">
        <f>'Lotações convertidas'!B1299</f>
        <v>CENTRO DE REFERÊNCIA EM SAÚDE MENTAL - ÁLCOOL E DROGAS PAMPULHA/NOROESTE</v>
      </c>
    </row>
    <row r="1298" spans="1:15" x14ac:dyDescent="0.25">
      <c r="A1298">
        <v>1313191</v>
      </c>
      <c r="B1298" t="s">
        <v>4786</v>
      </c>
      <c r="C1298" t="s">
        <v>4787</v>
      </c>
      <c r="D1298" t="s">
        <v>362</v>
      </c>
      <c r="F1298" t="s">
        <v>18656</v>
      </c>
      <c r="G1298" s="177">
        <v>44407</v>
      </c>
      <c r="H1298" t="s">
        <v>352</v>
      </c>
      <c r="I1298" t="s">
        <v>18168</v>
      </c>
      <c r="J1298" t="s">
        <v>4788</v>
      </c>
      <c r="K1298" t="s">
        <v>353</v>
      </c>
      <c r="L1298" t="s">
        <v>372</v>
      </c>
      <c r="M1298" s="29" t="str">
        <f>IF(O1298 &lt;&gt; "", VLOOKUP(O1298,'CLASSIFICAÇÃO - ÁREA DE ATUAÇÃO'!$A:$C,2,0),"")</f>
        <v>C</v>
      </c>
      <c r="N1298" s="29" t="str">
        <f>IF(O1298 &lt;&gt; "",VLOOKUP(O1298,'CLASSIFICAÇÃO - ÁREA DE ATUAÇÃO'!$A:$C,3,0), "")</f>
        <v>REDE COMPLEMENTAR</v>
      </c>
      <c r="O1298" t="str">
        <f>'Lotações convertidas'!B1300</f>
        <v>CENTRO DE REFERENCIA EM REABILITACAO VENDA NOVA</v>
      </c>
    </row>
    <row r="1299" spans="1:15" x14ac:dyDescent="0.25">
      <c r="A1299">
        <v>1313213</v>
      </c>
      <c r="B1299" t="s">
        <v>4789</v>
      </c>
      <c r="C1299" t="s">
        <v>4790</v>
      </c>
      <c r="D1299" t="s">
        <v>368</v>
      </c>
      <c r="E1299" t="s">
        <v>369</v>
      </c>
      <c r="F1299" t="s">
        <v>629</v>
      </c>
      <c r="G1299" s="177">
        <v>44411</v>
      </c>
      <c r="H1299" t="s">
        <v>384</v>
      </c>
      <c r="I1299" t="s">
        <v>18168</v>
      </c>
      <c r="J1299" t="s">
        <v>4791</v>
      </c>
      <c r="K1299" t="s">
        <v>353</v>
      </c>
      <c r="L1299" t="s">
        <v>354</v>
      </c>
      <c r="M1299" s="29" t="str">
        <f>IF(O1299 &lt;&gt; "", VLOOKUP(O1299,'CLASSIFICAÇÃO - ÁREA DE ATUAÇÃO'!$A:$C,2,0),"")</f>
        <v>A</v>
      </c>
      <c r="N1299" s="29" t="str">
        <f>IF(O1299 &lt;&gt; "",VLOOKUP(O1299,'CLASSIFICAÇÃO - ÁREA DE ATUAÇÃO'!$A:$C,3,0), "")</f>
        <v>ATENÇÃO PRIMÁRIA</v>
      </c>
      <c r="O1299" t="str">
        <f>'Lotações convertidas'!B1301</f>
        <v>CENTRO DE SAÚDE PADRE EUSTÁQUIO</v>
      </c>
    </row>
    <row r="1300" spans="1:15" x14ac:dyDescent="0.25">
      <c r="A1300">
        <v>1313221</v>
      </c>
      <c r="B1300" t="s">
        <v>4792</v>
      </c>
      <c r="C1300" t="s">
        <v>4793</v>
      </c>
      <c r="D1300" t="s">
        <v>349</v>
      </c>
      <c r="E1300" t="s">
        <v>403</v>
      </c>
      <c r="F1300" t="s">
        <v>1015</v>
      </c>
      <c r="G1300" s="177">
        <v>44411</v>
      </c>
      <c r="H1300" t="s">
        <v>395</v>
      </c>
      <c r="I1300" t="s">
        <v>18170</v>
      </c>
      <c r="J1300" t="s">
        <v>4794</v>
      </c>
      <c r="K1300" t="s">
        <v>353</v>
      </c>
      <c r="L1300" t="s">
        <v>406</v>
      </c>
      <c r="M1300" s="29" t="str">
        <f>IF(O1300 &lt;&gt; "", VLOOKUP(O1300,'CLASSIFICAÇÃO - ÁREA DE ATUAÇÃO'!$A:$C,2,0),"")</f>
        <v>C</v>
      </c>
      <c r="N1300" s="29" t="str">
        <f>IF(O1300 &lt;&gt; "",VLOOKUP(O1300,'CLASSIFICAÇÃO - ÁREA DE ATUAÇÃO'!$A:$C,3,0), "")</f>
        <v>ATENÇÃO PRIMÁRIA</v>
      </c>
      <c r="O1300" t="str">
        <f>'Lotações convertidas'!B1302</f>
        <v>CENTRO DE SAÚDE EDUARDO MAURO DE ARAÚJO - MIRAMAR</v>
      </c>
    </row>
    <row r="1301" spans="1:15" x14ac:dyDescent="0.25">
      <c r="A1301">
        <v>1313272</v>
      </c>
      <c r="B1301" t="s">
        <v>4453</v>
      </c>
      <c r="C1301" t="s">
        <v>4454</v>
      </c>
      <c r="D1301" t="s">
        <v>362</v>
      </c>
      <c r="F1301" t="s">
        <v>452</v>
      </c>
      <c r="G1301" s="177">
        <v>44407</v>
      </c>
      <c r="H1301" t="s">
        <v>395</v>
      </c>
      <c r="I1301" t="s">
        <v>18168</v>
      </c>
      <c r="J1301" t="s">
        <v>4455</v>
      </c>
      <c r="K1301" t="s">
        <v>353</v>
      </c>
      <c r="L1301" t="s">
        <v>372</v>
      </c>
      <c r="M1301" s="29" t="str">
        <f>IF(O1301 &lt;&gt; "", VLOOKUP(O1301,'CLASSIFICAÇÃO - ÁREA DE ATUAÇÃO'!$A:$C,2,0),"")</f>
        <v>B</v>
      </c>
      <c r="N1301" s="29" t="str">
        <f>IF(O1301 &lt;&gt; "",VLOOKUP(O1301,'CLASSIFICAÇÃO - ÁREA DE ATUAÇÃO'!$A:$C,3,0), "")</f>
        <v>REDE DE URGÊNCIA</v>
      </c>
      <c r="O1301" t="str">
        <f>'Lotações convertidas'!B1303</f>
        <v>CENTRO DE REFERÊNCIA EM SAÚDE MENTAL - ÁLCOOL E OUTRAS DROGAS VENDA NOVA</v>
      </c>
    </row>
    <row r="1302" spans="1:15" x14ac:dyDescent="0.25">
      <c r="A1302">
        <v>1313280</v>
      </c>
      <c r="B1302" t="s">
        <v>4795</v>
      </c>
      <c r="C1302" t="s">
        <v>4796</v>
      </c>
      <c r="D1302" t="s">
        <v>362</v>
      </c>
      <c r="F1302" t="s">
        <v>377</v>
      </c>
      <c r="G1302" s="177">
        <v>44407</v>
      </c>
      <c r="H1302" t="s">
        <v>364</v>
      </c>
      <c r="I1302" t="s">
        <v>18168</v>
      </c>
      <c r="J1302" t="s">
        <v>4797</v>
      </c>
      <c r="K1302" t="s">
        <v>353</v>
      </c>
      <c r="L1302" t="s">
        <v>372</v>
      </c>
      <c r="M1302" s="29" t="str">
        <f>IF(O1302 &lt;&gt; "", VLOOKUP(O1302,'CLASSIFICAÇÃO - ÁREA DE ATUAÇÃO'!$A:$C,2,0),"")</f>
        <v>C</v>
      </c>
      <c r="N1302" s="29" t="str">
        <f>IF(O1302 &lt;&gt; "",VLOOKUP(O1302,'CLASSIFICAÇÃO - ÁREA DE ATUAÇÃO'!$A:$C,3,0), "")</f>
        <v>ATENÇÃO PRIMÁRIA</v>
      </c>
      <c r="O1302" t="str">
        <f>'Lotações convertidas'!B1304</f>
        <v>CENTRO DE SAÚDE MANTIQUEIRA</v>
      </c>
    </row>
    <row r="1303" spans="1:15" x14ac:dyDescent="0.25">
      <c r="A1303">
        <v>1313299</v>
      </c>
      <c r="B1303" t="s">
        <v>4798</v>
      </c>
      <c r="C1303" t="s">
        <v>4799</v>
      </c>
      <c r="D1303" t="s">
        <v>520</v>
      </c>
      <c r="F1303" t="s">
        <v>630</v>
      </c>
      <c r="G1303" s="177">
        <v>44407</v>
      </c>
      <c r="H1303" t="s">
        <v>364</v>
      </c>
      <c r="I1303" t="s">
        <v>18175</v>
      </c>
      <c r="J1303" t="s">
        <v>4800</v>
      </c>
      <c r="K1303" t="s">
        <v>353</v>
      </c>
      <c r="L1303" t="s">
        <v>406</v>
      </c>
      <c r="M1303" s="29" t="str">
        <f>IF(O1303 &lt;&gt; "", VLOOKUP(O1303,'CLASSIFICAÇÃO - ÁREA DE ATUAÇÃO'!$A:$C,2,0),"")</f>
        <v>D</v>
      </c>
      <c r="N1303" s="29" t="str">
        <f>IF(O1303 &lt;&gt; "",VLOOKUP(O1303,'CLASSIFICAÇÃO - ÁREA DE ATUAÇÃO'!$A:$C,3,0), "")</f>
        <v>ATENÇÃO PRIMÁRIA</v>
      </c>
      <c r="O1303" t="str">
        <f>'Lotações convertidas'!B1305</f>
        <v>CENTRO DE SAÚDE INDEPENDÊNCIA</v>
      </c>
    </row>
    <row r="1304" spans="1:15" x14ac:dyDescent="0.25">
      <c r="A1304">
        <v>1313302</v>
      </c>
      <c r="B1304" t="s">
        <v>4801</v>
      </c>
      <c r="C1304" t="s">
        <v>4802</v>
      </c>
      <c r="D1304" t="s">
        <v>368</v>
      </c>
      <c r="E1304" t="s">
        <v>369</v>
      </c>
      <c r="F1304" t="s">
        <v>18617</v>
      </c>
      <c r="G1304" s="177">
        <v>44408</v>
      </c>
      <c r="H1304" t="s">
        <v>441</v>
      </c>
      <c r="I1304" t="s">
        <v>18168</v>
      </c>
      <c r="J1304" t="s">
        <v>4803</v>
      </c>
      <c r="K1304" t="s">
        <v>353</v>
      </c>
      <c r="L1304" t="s">
        <v>406</v>
      </c>
      <c r="M1304" s="29" t="str">
        <f>IF(O1304 &lt;&gt; "", VLOOKUP(O1304,'CLASSIFICAÇÃO - ÁREA DE ATUAÇÃO'!$A:$C,2,0),"")</f>
        <v>D</v>
      </c>
      <c r="N1304" s="29" t="str">
        <f>IF(O1304 &lt;&gt; "",VLOOKUP(O1304,'CLASSIFICAÇÃO - ÁREA DE ATUAÇÃO'!$A:$C,3,0), "")</f>
        <v>REDE DE URGÊNCIA</v>
      </c>
      <c r="O1304" t="str">
        <f>'Lotações convertidas'!B1306</f>
        <v>UNIDADE DE PRONTO ATENDIMENTO BARREIRO</v>
      </c>
    </row>
    <row r="1305" spans="1:15" x14ac:dyDescent="0.25">
      <c r="A1305">
        <v>1313329</v>
      </c>
      <c r="B1305" t="s">
        <v>4804</v>
      </c>
      <c r="C1305" t="s">
        <v>4805</v>
      </c>
      <c r="D1305" t="s">
        <v>368</v>
      </c>
      <c r="E1305" t="s">
        <v>369</v>
      </c>
      <c r="F1305" t="s">
        <v>595</v>
      </c>
      <c r="G1305" s="177">
        <v>44410</v>
      </c>
      <c r="H1305" t="s">
        <v>384</v>
      </c>
      <c r="I1305" t="s">
        <v>18168</v>
      </c>
      <c r="J1305" t="s">
        <v>4806</v>
      </c>
      <c r="K1305" t="s">
        <v>353</v>
      </c>
      <c r="L1305" t="s">
        <v>361</v>
      </c>
      <c r="M1305" s="29" t="str">
        <f>IF(O1305 &lt;&gt; "", VLOOKUP(O1305,'CLASSIFICAÇÃO - ÁREA DE ATUAÇÃO'!$A:$C,2,0),"")</f>
        <v>C</v>
      </c>
      <c r="N1305" s="29" t="str">
        <f>IF(O1305 &lt;&gt; "",VLOOKUP(O1305,'CLASSIFICAÇÃO - ÁREA DE ATUAÇÃO'!$A:$C,3,0), "")</f>
        <v>ATENÇÃO PRIMÁRIA</v>
      </c>
      <c r="O1305" t="str">
        <f>'Lotações convertidas'!B1307</f>
        <v>CENTRO DE SAÚDE TREVO</v>
      </c>
    </row>
    <row r="1306" spans="1:15" x14ac:dyDescent="0.25">
      <c r="A1306">
        <v>1313361</v>
      </c>
      <c r="B1306" t="s">
        <v>4807</v>
      </c>
      <c r="C1306" t="s">
        <v>4808</v>
      </c>
      <c r="D1306" t="s">
        <v>368</v>
      </c>
      <c r="E1306" t="s">
        <v>369</v>
      </c>
      <c r="F1306" t="s">
        <v>1791</v>
      </c>
      <c r="G1306" s="177">
        <v>44407</v>
      </c>
      <c r="H1306" t="s">
        <v>364</v>
      </c>
      <c r="I1306" t="s">
        <v>18168</v>
      </c>
      <c r="J1306" t="s">
        <v>4809</v>
      </c>
      <c r="K1306" t="s">
        <v>353</v>
      </c>
      <c r="L1306" t="s">
        <v>374</v>
      </c>
      <c r="M1306" s="29" t="str">
        <f>IF(O1306 &lt;&gt; "", VLOOKUP(O1306,'CLASSIFICAÇÃO - ÁREA DE ATUAÇÃO'!$A:$C,2,0),"")</f>
        <v>C</v>
      </c>
      <c r="N1306" s="29" t="str">
        <f>IF(O1306 &lt;&gt; "",VLOOKUP(O1306,'CLASSIFICAÇÃO - ÁREA DE ATUAÇÃO'!$A:$C,3,0), "")</f>
        <v>ATENÇÃO PRIMÁRIA</v>
      </c>
      <c r="O1306" t="str">
        <f>'Lotações convertidas'!B1308</f>
        <v>CENTRO DE SAÚDE SÃO PAULO</v>
      </c>
    </row>
    <row r="1307" spans="1:15" x14ac:dyDescent="0.25">
      <c r="A1307" t="s">
        <v>4810</v>
      </c>
      <c r="B1307" t="s">
        <v>4811</v>
      </c>
      <c r="C1307" t="s">
        <v>4812</v>
      </c>
      <c r="D1307" t="s">
        <v>368</v>
      </c>
      <c r="E1307" t="s">
        <v>369</v>
      </c>
      <c r="F1307" t="s">
        <v>18617</v>
      </c>
      <c r="G1307" s="177">
        <v>44407</v>
      </c>
      <c r="H1307" t="s">
        <v>441</v>
      </c>
      <c r="I1307" t="s">
        <v>18168</v>
      </c>
      <c r="J1307" t="s">
        <v>4813</v>
      </c>
      <c r="K1307" t="s">
        <v>353</v>
      </c>
      <c r="L1307" t="s">
        <v>406</v>
      </c>
      <c r="M1307" s="29" t="str">
        <f>IF(O1307 &lt;&gt; "", VLOOKUP(O1307,'CLASSIFICAÇÃO - ÁREA DE ATUAÇÃO'!$A:$C,2,0),"")</f>
        <v>D</v>
      </c>
      <c r="N1307" s="29" t="str">
        <f>IF(O1307 &lt;&gt; "",VLOOKUP(O1307,'CLASSIFICAÇÃO - ÁREA DE ATUAÇÃO'!$A:$C,3,0), "")</f>
        <v>REDE DE URGÊNCIA</v>
      </c>
      <c r="O1307" t="str">
        <f>'Lotações convertidas'!B1309</f>
        <v>UNIDADE DE PRONTO ATENDIMENTO BARREIRO</v>
      </c>
    </row>
    <row r="1308" spans="1:15" x14ac:dyDescent="0.25">
      <c r="A1308" t="s">
        <v>4814</v>
      </c>
      <c r="B1308" t="s">
        <v>4815</v>
      </c>
      <c r="C1308" t="s">
        <v>4816</v>
      </c>
      <c r="D1308" t="s">
        <v>379</v>
      </c>
      <c r="F1308" t="s">
        <v>18616</v>
      </c>
      <c r="G1308" s="177">
        <v>44407</v>
      </c>
      <c r="H1308" t="s">
        <v>482</v>
      </c>
      <c r="I1308" t="s">
        <v>18171</v>
      </c>
      <c r="J1308" t="s">
        <v>4817</v>
      </c>
      <c r="K1308" t="s">
        <v>353</v>
      </c>
      <c r="L1308" t="s">
        <v>361</v>
      </c>
      <c r="M1308" s="29" t="str">
        <f>IF(O1308 &lt;&gt; "", VLOOKUP(O1308,'CLASSIFICAÇÃO - ÁREA DE ATUAÇÃO'!$A:$C,2,0),"")</f>
        <v>C</v>
      </c>
      <c r="N1308" s="29" t="str">
        <f>IF(O1308 &lt;&gt; "",VLOOKUP(O1308,'CLASSIFICAÇÃO - ÁREA DE ATUAÇÃO'!$A:$C,3,0), "")</f>
        <v>REDE DE URGÊNCIA</v>
      </c>
      <c r="O1308" t="str">
        <f>'Lotações convertidas'!B1310</f>
        <v>UNIDADE DE PRONTO ATENDIMENTO PAMPULHA</v>
      </c>
    </row>
    <row r="1309" spans="1:15" x14ac:dyDescent="0.25">
      <c r="A1309">
        <v>1313434</v>
      </c>
      <c r="B1309" t="s">
        <v>4818</v>
      </c>
      <c r="C1309" t="s">
        <v>4819</v>
      </c>
      <c r="D1309" t="s">
        <v>362</v>
      </c>
      <c r="F1309" t="s">
        <v>274</v>
      </c>
      <c r="G1309" s="177">
        <v>44411</v>
      </c>
      <c r="H1309" t="s">
        <v>395</v>
      </c>
      <c r="I1309" t="s">
        <v>18168</v>
      </c>
      <c r="J1309" t="s">
        <v>4820</v>
      </c>
      <c r="K1309" t="s">
        <v>353</v>
      </c>
      <c r="L1309" t="s">
        <v>406</v>
      </c>
      <c r="M1309" s="29" t="str">
        <f>IF(O1309 &lt;&gt; "", VLOOKUP(O1309,'CLASSIFICAÇÃO - ÁREA DE ATUAÇÃO'!$A:$C,2,0),"")</f>
        <v>D</v>
      </c>
      <c r="N1309" s="29" t="str">
        <f>IF(O1309 &lt;&gt; "",VLOOKUP(O1309,'CLASSIFICAÇÃO - ÁREA DE ATUAÇÃO'!$A:$C,3,0), "")</f>
        <v>ATENÇÃO PRIMÁRIA</v>
      </c>
      <c r="O1309" t="str">
        <f>'Lotações convertidas'!B1311</f>
        <v>CENTRO DE SAÚDE ITAIPU - JATOBÁ</v>
      </c>
    </row>
    <row r="1310" spans="1:15" x14ac:dyDescent="0.25">
      <c r="A1310">
        <v>1313450</v>
      </c>
      <c r="B1310" t="s">
        <v>4821</v>
      </c>
      <c r="C1310" t="s">
        <v>4822</v>
      </c>
      <c r="D1310" t="s">
        <v>368</v>
      </c>
      <c r="E1310" t="s">
        <v>369</v>
      </c>
      <c r="F1310" t="s">
        <v>424</v>
      </c>
      <c r="G1310" s="177">
        <v>44408</v>
      </c>
      <c r="H1310" t="s">
        <v>441</v>
      </c>
      <c r="I1310" t="s">
        <v>18168</v>
      </c>
      <c r="J1310" t="s">
        <v>4823</v>
      </c>
      <c r="K1310" t="s">
        <v>353</v>
      </c>
      <c r="L1310" t="s">
        <v>427</v>
      </c>
      <c r="M1310" s="29" t="str">
        <f>IF(O1310 &lt;&gt; "", VLOOKUP(O1310,'CLASSIFICAÇÃO - ÁREA DE ATUAÇÃO'!$A:$C,2,0),"")</f>
        <v>D</v>
      </c>
      <c r="N1310" s="29" t="str">
        <f>IF(O1310 &lt;&gt; "",VLOOKUP(O1310,'CLASSIFICAÇÃO - ÁREA DE ATUAÇÃO'!$A:$C,3,0), "")</f>
        <v>REDE DE URGÊNCIA</v>
      </c>
      <c r="O1310" t="str">
        <f>'Lotações convertidas'!B1312</f>
        <v>SERVIÇO DE ATENDIMENTO MÓVEL DE URGÊNCIA E TRANSPORTE EM SAÚDE</v>
      </c>
    </row>
    <row r="1311" spans="1:15" x14ac:dyDescent="0.25">
      <c r="A1311">
        <v>1313477</v>
      </c>
      <c r="B1311" t="s">
        <v>4824</v>
      </c>
      <c r="C1311" t="s">
        <v>4825</v>
      </c>
      <c r="D1311" t="s">
        <v>349</v>
      </c>
      <c r="E1311" t="s">
        <v>528</v>
      </c>
      <c r="F1311" t="s">
        <v>572</v>
      </c>
      <c r="G1311" s="177">
        <v>44410</v>
      </c>
      <c r="H1311" t="s">
        <v>364</v>
      </c>
      <c r="I1311" t="s">
        <v>18176</v>
      </c>
      <c r="J1311" t="s">
        <v>4826</v>
      </c>
      <c r="K1311" t="s">
        <v>353</v>
      </c>
      <c r="L1311" t="s">
        <v>427</v>
      </c>
      <c r="M1311" s="29" t="str">
        <f>IF(O1311 &lt;&gt; "", VLOOKUP(O1311,'CLASSIFICAÇÃO - ÁREA DE ATUAÇÃO'!$A:$C,2,0),"")</f>
        <v>A</v>
      </c>
      <c r="N1311" s="29" t="str">
        <f>IF(O1311 &lt;&gt; "",VLOOKUP(O1311,'CLASSIFICAÇÃO - ÁREA DE ATUAÇÃO'!$A:$C,3,0), "")</f>
        <v>GESTÃO</v>
      </c>
      <c r="O1311" t="str">
        <f>'Lotações convertidas'!B1313</f>
        <v>GERÊNCIA DA REDE AMBULATORIAL ESPECIALIZADA</v>
      </c>
    </row>
    <row r="1312" spans="1:15" x14ac:dyDescent="0.25">
      <c r="A1312">
        <v>1313493</v>
      </c>
      <c r="B1312" t="s">
        <v>4827</v>
      </c>
      <c r="C1312" t="s">
        <v>4828</v>
      </c>
      <c r="D1312" t="s">
        <v>368</v>
      </c>
      <c r="E1312" t="s">
        <v>369</v>
      </c>
      <c r="F1312" t="s">
        <v>639</v>
      </c>
      <c r="G1312" s="177">
        <v>44410</v>
      </c>
      <c r="H1312" t="s">
        <v>384</v>
      </c>
      <c r="I1312" t="s">
        <v>18168</v>
      </c>
      <c r="J1312" t="s">
        <v>4829</v>
      </c>
      <c r="K1312" t="s">
        <v>353</v>
      </c>
      <c r="L1312" t="s">
        <v>354</v>
      </c>
      <c r="M1312" s="29" t="str">
        <f>IF(O1312 &lt;&gt; "", VLOOKUP(O1312,'CLASSIFICAÇÃO - ÁREA DE ATUAÇÃO'!$A:$C,2,0),"")</f>
        <v>C</v>
      </c>
      <c r="N1312" s="29" t="str">
        <f>IF(O1312 &lt;&gt; "",VLOOKUP(O1312,'CLASSIFICAÇÃO - ÁREA DE ATUAÇÃO'!$A:$C,3,0), "")</f>
        <v>ATENÇÃO PRIMÁRIA</v>
      </c>
      <c r="O1312" t="str">
        <f>'Lotações convertidas'!B1314</f>
        <v>CENTRO DE SAÚDE ERMELINDA</v>
      </c>
    </row>
    <row r="1313" spans="1:15" x14ac:dyDescent="0.25">
      <c r="A1313">
        <v>1313523</v>
      </c>
      <c r="B1313" t="s">
        <v>4830</v>
      </c>
      <c r="C1313" t="s">
        <v>4831</v>
      </c>
      <c r="D1313" t="s">
        <v>429</v>
      </c>
      <c r="E1313" t="s">
        <v>430</v>
      </c>
      <c r="F1313" t="s">
        <v>18612</v>
      </c>
      <c r="G1313" s="177">
        <v>44410</v>
      </c>
      <c r="H1313" t="s">
        <v>417</v>
      </c>
      <c r="I1313" t="s">
        <v>18175</v>
      </c>
      <c r="J1313" t="s">
        <v>4832</v>
      </c>
      <c r="K1313" t="s">
        <v>353</v>
      </c>
      <c r="L1313" t="s">
        <v>354</v>
      </c>
      <c r="M1313" s="29" t="str">
        <f>IF(O1313 &lt;&gt; "", VLOOKUP(O1313,'CLASSIFICAÇÃO - ÁREA DE ATUAÇÃO'!$A:$C,2,0),"")</f>
        <v>A</v>
      </c>
      <c r="N1313" s="29" t="str">
        <f>IF(O1313 &lt;&gt; "",VLOOKUP(O1313,'CLASSIFICAÇÃO - ÁREA DE ATUAÇÃO'!$A:$C,3,0), "")</f>
        <v>REDE COMPLEMENTAR</v>
      </c>
      <c r="O1313" t="str">
        <f>'Lotações convertidas'!B1315</f>
        <v>CENTRAL DE ESTERILIZACAO NOROESTE</v>
      </c>
    </row>
    <row r="1314" spans="1:15" x14ac:dyDescent="0.25">
      <c r="A1314" t="s">
        <v>4833</v>
      </c>
      <c r="B1314" t="s">
        <v>4834</v>
      </c>
      <c r="C1314" t="s">
        <v>4835</v>
      </c>
      <c r="D1314" t="s">
        <v>368</v>
      </c>
      <c r="E1314" t="s">
        <v>369</v>
      </c>
      <c r="F1314" t="s">
        <v>559</v>
      </c>
      <c r="G1314" s="177">
        <v>44411</v>
      </c>
      <c r="H1314" t="s">
        <v>425</v>
      </c>
      <c r="I1314" t="s">
        <v>18168</v>
      </c>
      <c r="J1314" t="s">
        <v>4836</v>
      </c>
      <c r="K1314" t="s">
        <v>353</v>
      </c>
      <c r="L1314" t="s">
        <v>354</v>
      </c>
      <c r="M1314" s="29" t="str">
        <f>IF(O1314 &lt;&gt; "", VLOOKUP(O1314,'CLASSIFICAÇÃO - ÁREA DE ATUAÇÃO'!$A:$C,2,0),"")</f>
        <v>A</v>
      </c>
      <c r="N1314" s="29" t="str">
        <f>IF(O1314 &lt;&gt; "",VLOOKUP(O1314,'CLASSIFICAÇÃO - ÁREA DE ATUAÇÃO'!$A:$C,3,0), "")</f>
        <v>REDE DE URGÊNCIA</v>
      </c>
      <c r="O1314" t="str">
        <f>'Lotações convertidas'!B1316</f>
        <v>CENTRO DE REFERENCIA EM SAUDE MENTAL INFANTIL NOROESTE</v>
      </c>
    </row>
    <row r="1315" spans="1:15" x14ac:dyDescent="0.25">
      <c r="A1315">
        <v>1313590</v>
      </c>
      <c r="B1315" t="s">
        <v>4837</v>
      </c>
      <c r="C1315" t="s">
        <v>4838</v>
      </c>
      <c r="D1315" t="s">
        <v>362</v>
      </c>
      <c r="F1315" t="s">
        <v>605</v>
      </c>
      <c r="G1315" s="177">
        <v>44410</v>
      </c>
      <c r="H1315" t="s">
        <v>364</v>
      </c>
      <c r="I1315" t="s">
        <v>18168</v>
      </c>
      <c r="J1315" t="s">
        <v>4839</v>
      </c>
      <c r="K1315" t="s">
        <v>353</v>
      </c>
      <c r="L1315" t="s">
        <v>365</v>
      </c>
      <c r="M1315" s="29" t="str">
        <f>IF(O1315 &lt;&gt; "", VLOOKUP(O1315,'CLASSIFICAÇÃO - ÁREA DE ATUAÇÃO'!$A:$C,2,0),"")</f>
        <v>C</v>
      </c>
      <c r="N1315" s="29" t="str">
        <f>IF(O1315 &lt;&gt; "",VLOOKUP(O1315,'CLASSIFICAÇÃO - ÁREA DE ATUAÇÃO'!$A:$C,3,0), "")</f>
        <v>ATENÇÃO PRIMÁRIA</v>
      </c>
      <c r="O1315" t="str">
        <f>'Lotações convertidas'!B1317</f>
        <v>CENTRO DE SAÚDE SÃO BERNARDO</v>
      </c>
    </row>
    <row r="1316" spans="1:15" x14ac:dyDescent="0.25">
      <c r="A1316">
        <v>1313604</v>
      </c>
      <c r="B1316" t="s">
        <v>4840</v>
      </c>
      <c r="C1316" t="s">
        <v>4841</v>
      </c>
      <c r="D1316" t="s">
        <v>368</v>
      </c>
      <c r="E1316" t="s">
        <v>369</v>
      </c>
      <c r="F1316" t="s">
        <v>1513</v>
      </c>
      <c r="G1316" s="177">
        <v>44411</v>
      </c>
      <c r="H1316" t="s">
        <v>384</v>
      </c>
      <c r="I1316" t="s">
        <v>18168</v>
      </c>
      <c r="J1316" t="s">
        <v>4842</v>
      </c>
      <c r="K1316" t="s">
        <v>353</v>
      </c>
      <c r="L1316" t="s">
        <v>411</v>
      </c>
      <c r="M1316" s="29" t="str">
        <f>IF(O1316 &lt;&gt; "", VLOOKUP(O1316,'CLASSIFICAÇÃO - ÁREA DE ATUAÇÃO'!$A:$C,2,0),"")</f>
        <v>C</v>
      </c>
      <c r="N1316" s="29" t="str">
        <f>IF(O1316 &lt;&gt; "",VLOOKUP(O1316,'CLASSIFICAÇÃO - ÁREA DE ATUAÇÃO'!$A:$C,3,0), "")</f>
        <v>ATENÇÃO PRIMÁRIA</v>
      </c>
      <c r="O1316" t="str">
        <f>'Lotações convertidas'!B1318</f>
        <v>CENTRO DE SAÚDE CAFEZAL</v>
      </c>
    </row>
    <row r="1317" spans="1:15" x14ac:dyDescent="0.25">
      <c r="A1317">
        <v>1313639</v>
      </c>
      <c r="B1317" t="s">
        <v>4843</v>
      </c>
      <c r="C1317" t="s">
        <v>4844</v>
      </c>
      <c r="D1317" t="s">
        <v>379</v>
      </c>
      <c r="F1317" t="s">
        <v>732</v>
      </c>
      <c r="G1317" s="177">
        <v>44411</v>
      </c>
      <c r="H1317" t="s">
        <v>352</v>
      </c>
      <c r="I1317" t="s">
        <v>18171</v>
      </c>
      <c r="J1317" t="s">
        <v>4845</v>
      </c>
      <c r="K1317" t="s">
        <v>353</v>
      </c>
      <c r="L1317" t="s">
        <v>406</v>
      </c>
      <c r="M1317" s="29" t="str">
        <f>IF(O1317 &lt;&gt; "", VLOOKUP(O1317,'CLASSIFICAÇÃO - ÁREA DE ATUAÇÃO'!$A:$C,2,0),"")</f>
        <v>D</v>
      </c>
      <c r="N1317" s="29" t="str">
        <f>IF(O1317 &lt;&gt; "",VLOOKUP(O1317,'CLASSIFICAÇÃO - ÁREA DE ATUAÇÃO'!$A:$C,3,0), "")</f>
        <v>ATENÇÃO PRIMÁRIA</v>
      </c>
      <c r="O1317" t="str">
        <f>'Lotações convertidas'!B1319</f>
        <v>CENTRO DE SAÚDE VILA CEMIG</v>
      </c>
    </row>
    <row r="1318" spans="1:15" x14ac:dyDescent="0.25">
      <c r="A1318">
        <v>1313647</v>
      </c>
      <c r="B1318" t="s">
        <v>4846</v>
      </c>
      <c r="C1318" t="s">
        <v>4847</v>
      </c>
      <c r="D1318" t="s">
        <v>379</v>
      </c>
      <c r="F1318" t="s">
        <v>18615</v>
      </c>
      <c r="G1318" s="177">
        <v>44414</v>
      </c>
      <c r="H1318" t="s">
        <v>457</v>
      </c>
      <c r="I1318" t="s">
        <v>18171</v>
      </c>
      <c r="J1318" t="s">
        <v>4848</v>
      </c>
      <c r="K1318" t="s">
        <v>353</v>
      </c>
      <c r="L1318" t="s">
        <v>365</v>
      </c>
      <c r="M1318" s="29" t="str">
        <f>IF(O1318 &lt;&gt; "", VLOOKUP(O1318,'CLASSIFICAÇÃO - ÁREA DE ATUAÇÃO'!$A:$C,2,0),"")</f>
        <v>D</v>
      </c>
      <c r="N1318" s="29" t="str">
        <f>IF(O1318 &lt;&gt; "",VLOOKUP(O1318,'CLASSIFICAÇÃO - ÁREA DE ATUAÇÃO'!$A:$C,3,0), "")</f>
        <v>REDE DE URGÊNCIA</v>
      </c>
      <c r="O1318" t="str">
        <f>'Lotações convertidas'!B1320</f>
        <v>UNIDADE DE PRONTO ATENDIMENTO NORTE</v>
      </c>
    </row>
    <row r="1319" spans="1:15" x14ac:dyDescent="0.25">
      <c r="A1319">
        <v>1313663</v>
      </c>
      <c r="B1319" t="s">
        <v>4849</v>
      </c>
      <c r="C1319" t="s">
        <v>4850</v>
      </c>
      <c r="D1319" t="s">
        <v>362</v>
      </c>
      <c r="F1319" t="s">
        <v>18623</v>
      </c>
      <c r="G1319" s="177">
        <v>44411</v>
      </c>
      <c r="H1319" t="s">
        <v>466</v>
      </c>
      <c r="I1319" t="s">
        <v>18168</v>
      </c>
      <c r="J1319" t="s">
        <v>4851</v>
      </c>
      <c r="K1319" t="s">
        <v>353</v>
      </c>
      <c r="L1319" t="s">
        <v>374</v>
      </c>
      <c r="M1319" s="29" t="str">
        <f>IF(O1319 &lt;&gt; "", VLOOKUP(O1319,'CLASSIFICAÇÃO - ÁREA DE ATUAÇÃO'!$A:$C,2,0),"")</f>
        <v>C</v>
      </c>
      <c r="N1319" s="29" t="str">
        <f>IF(O1319 &lt;&gt; "",VLOOKUP(O1319,'CLASSIFICAÇÃO - ÁREA DE ATUAÇÃO'!$A:$C,3,0), "")</f>
        <v>REDE DE URGÊNCIA</v>
      </c>
      <c r="O1319" t="str">
        <f>'Lotações convertidas'!B1321</f>
        <v>UNIDADE DE PRONTO ATENDIMENTO NORDESTE</v>
      </c>
    </row>
    <row r="1320" spans="1:15" x14ac:dyDescent="0.25">
      <c r="A1320">
        <v>1313671</v>
      </c>
      <c r="B1320" t="s">
        <v>4852</v>
      </c>
      <c r="C1320" t="s">
        <v>4853</v>
      </c>
      <c r="D1320" t="s">
        <v>368</v>
      </c>
      <c r="E1320" t="s">
        <v>369</v>
      </c>
      <c r="F1320" t="s">
        <v>745</v>
      </c>
      <c r="G1320" s="177">
        <v>44411</v>
      </c>
      <c r="H1320" t="s">
        <v>364</v>
      </c>
      <c r="I1320" t="s">
        <v>18168</v>
      </c>
      <c r="J1320" t="s">
        <v>4854</v>
      </c>
      <c r="K1320" t="s">
        <v>353</v>
      </c>
      <c r="L1320" t="s">
        <v>382</v>
      </c>
      <c r="M1320" s="29" t="str">
        <f>IF(O1320 &lt;&gt; "", VLOOKUP(O1320,'CLASSIFICAÇÃO - ÁREA DE ATUAÇÃO'!$A:$C,2,0),"")</f>
        <v>D</v>
      </c>
      <c r="N1320" s="29" t="str">
        <f>IF(O1320 &lt;&gt; "",VLOOKUP(O1320,'CLASSIFICAÇÃO - ÁREA DE ATUAÇÃO'!$A:$C,3,0), "")</f>
        <v>ATENÇÃO PRIMÁRIA</v>
      </c>
      <c r="O1320" t="str">
        <f>'Lotações convertidas'!B1322</f>
        <v>CENTRO DE SAÚDE MARIANO DE ABREU</v>
      </c>
    </row>
    <row r="1321" spans="1:15" x14ac:dyDescent="0.25">
      <c r="A1321" t="s">
        <v>4855</v>
      </c>
      <c r="B1321" t="s">
        <v>4856</v>
      </c>
      <c r="C1321" t="s">
        <v>4857</v>
      </c>
      <c r="D1321" t="s">
        <v>368</v>
      </c>
      <c r="E1321" t="s">
        <v>369</v>
      </c>
      <c r="F1321" t="s">
        <v>416</v>
      </c>
      <c r="G1321" s="177">
        <v>44411</v>
      </c>
      <c r="H1321" t="s">
        <v>384</v>
      </c>
      <c r="I1321" t="s">
        <v>18168</v>
      </c>
      <c r="J1321" t="s">
        <v>4858</v>
      </c>
      <c r="K1321" t="s">
        <v>353</v>
      </c>
      <c r="L1321" t="s">
        <v>361</v>
      </c>
      <c r="M1321" s="29" t="str">
        <f>IF(O1321 &lt;&gt; "", VLOOKUP(O1321,'CLASSIFICAÇÃO - ÁREA DE ATUAÇÃO'!$A:$C,2,0),"")</f>
        <v>D</v>
      </c>
      <c r="N1321" s="29" t="str">
        <f>IF(O1321 &lt;&gt; "",VLOOKUP(O1321,'CLASSIFICAÇÃO - ÁREA DE ATUAÇÃO'!$A:$C,3,0), "")</f>
        <v>ATENÇÃO PRIMÁRIA</v>
      </c>
      <c r="O1321" t="str">
        <f>'Lotações convertidas'!B1323</f>
        <v>CENTRO DE SAÚDE SÃO JOSÉ</v>
      </c>
    </row>
    <row r="1322" spans="1:15" x14ac:dyDescent="0.25">
      <c r="A1322" t="s">
        <v>4859</v>
      </c>
      <c r="B1322" t="s">
        <v>4860</v>
      </c>
      <c r="C1322" t="s">
        <v>4861</v>
      </c>
      <c r="D1322" t="s">
        <v>368</v>
      </c>
      <c r="E1322" t="s">
        <v>369</v>
      </c>
      <c r="F1322" t="s">
        <v>18620</v>
      </c>
      <c r="G1322" s="177">
        <v>44411</v>
      </c>
      <c r="H1322" t="s">
        <v>441</v>
      </c>
      <c r="I1322" t="s">
        <v>18168</v>
      </c>
      <c r="J1322" t="s">
        <v>4862</v>
      </c>
      <c r="K1322" t="s">
        <v>353</v>
      </c>
      <c r="L1322" t="s">
        <v>372</v>
      </c>
      <c r="M1322" s="29" t="str">
        <f>IF(O1322 &lt;&gt; "", VLOOKUP(O1322,'CLASSIFICAÇÃO - ÁREA DE ATUAÇÃO'!$A:$C,2,0),"")</f>
        <v>D</v>
      </c>
      <c r="N1322" s="29" t="str">
        <f>IF(O1322 &lt;&gt; "",VLOOKUP(O1322,'CLASSIFICAÇÃO - ÁREA DE ATUAÇÃO'!$A:$C,3,0), "")</f>
        <v>REDE DE URGÊNCIA</v>
      </c>
      <c r="O1322" t="str">
        <f>'Lotações convertidas'!B1324</f>
        <v>UNIDADE DE PRONTO ATENDIMENTO VENDA NOVA</v>
      </c>
    </row>
    <row r="1323" spans="1:15" x14ac:dyDescent="0.25">
      <c r="A1323">
        <v>1313728</v>
      </c>
      <c r="B1323" t="s">
        <v>4863</v>
      </c>
      <c r="C1323" t="s">
        <v>4864</v>
      </c>
      <c r="D1323" t="s">
        <v>349</v>
      </c>
      <c r="E1323" t="s">
        <v>357</v>
      </c>
      <c r="F1323" t="s">
        <v>2635</v>
      </c>
      <c r="G1323" s="177">
        <v>44411</v>
      </c>
      <c r="H1323" t="s">
        <v>384</v>
      </c>
      <c r="I1323" t="s">
        <v>18167</v>
      </c>
      <c r="J1323" t="s">
        <v>4865</v>
      </c>
      <c r="K1323" t="s">
        <v>353</v>
      </c>
      <c r="L1323" t="s">
        <v>354</v>
      </c>
      <c r="M1323" s="29" t="str">
        <f>IF(O1323 &lt;&gt; "", VLOOKUP(O1323,'CLASSIFICAÇÃO - ÁREA DE ATUAÇÃO'!$A:$C,2,0),"")</f>
        <v>A</v>
      </c>
      <c r="N1323" s="29" t="str">
        <f>IF(O1323 &lt;&gt; "",VLOOKUP(O1323,'CLASSIFICAÇÃO - ÁREA DE ATUAÇÃO'!$A:$C,3,0), "")</f>
        <v>ATENÇÃO PRIMÁRIA</v>
      </c>
      <c r="O1323" t="str">
        <f>'Lotações convertidas'!B1325</f>
        <v>CENTRO DE SAÚDE BOM JESUS</v>
      </c>
    </row>
    <row r="1324" spans="1:15" x14ac:dyDescent="0.25">
      <c r="A1324">
        <v>1313736</v>
      </c>
      <c r="B1324" t="s">
        <v>4866</v>
      </c>
      <c r="C1324" t="s">
        <v>4867</v>
      </c>
      <c r="D1324" t="s">
        <v>349</v>
      </c>
      <c r="E1324" t="s">
        <v>403</v>
      </c>
      <c r="F1324" t="s">
        <v>4868</v>
      </c>
      <c r="G1324" s="177">
        <v>44411</v>
      </c>
      <c r="H1324" t="s">
        <v>352</v>
      </c>
      <c r="I1324" t="s">
        <v>18170</v>
      </c>
      <c r="J1324" t="s">
        <v>4869</v>
      </c>
      <c r="K1324" t="s">
        <v>353</v>
      </c>
      <c r="L1324" t="s">
        <v>365</v>
      </c>
      <c r="M1324" s="29" t="str">
        <f>IF(O1324 &lt;&gt; "", VLOOKUP(O1324,'CLASSIFICAÇÃO - ÁREA DE ATUAÇÃO'!$A:$C,2,0),"")</f>
        <v>C</v>
      </c>
      <c r="N1324" s="29" t="str">
        <f>IF(O1324 &lt;&gt; "",VLOOKUP(O1324,'CLASSIFICAÇÃO - ÁREA DE ATUAÇÃO'!$A:$C,3,0), "")</f>
        <v>ATENÇÃO PRIMÁRIA</v>
      </c>
      <c r="O1324" t="str">
        <f>'Lotações convertidas'!B1326</f>
        <v>CENTRO DE SAÚDE HELIÓPOLIS</v>
      </c>
    </row>
    <row r="1325" spans="1:15" x14ac:dyDescent="0.25">
      <c r="A1325">
        <v>1313744</v>
      </c>
      <c r="B1325" t="s">
        <v>4870</v>
      </c>
      <c r="C1325" t="s">
        <v>4871</v>
      </c>
      <c r="D1325" t="s">
        <v>349</v>
      </c>
      <c r="E1325" t="s">
        <v>350</v>
      </c>
      <c r="F1325" t="s">
        <v>567</v>
      </c>
      <c r="G1325" s="177">
        <v>44411</v>
      </c>
      <c r="H1325" t="s">
        <v>4872</v>
      </c>
      <c r="I1325" t="s">
        <v>18169</v>
      </c>
      <c r="J1325" t="s">
        <v>4873</v>
      </c>
      <c r="K1325" t="s">
        <v>353</v>
      </c>
      <c r="L1325" t="s">
        <v>406</v>
      </c>
      <c r="M1325" s="29" t="str">
        <f>IF(O1325 &lt;&gt; "", VLOOKUP(O1325,'CLASSIFICAÇÃO - ÁREA DE ATUAÇÃO'!$A:$C,2,0),"")</f>
        <v>C</v>
      </c>
      <c r="N1325" s="29" t="str">
        <f>IF(O1325 &lt;&gt; "",VLOOKUP(O1325,'CLASSIFICAÇÃO - ÁREA DE ATUAÇÃO'!$A:$C,3,0), "")</f>
        <v>REDE DE URGÊNCIA</v>
      </c>
      <c r="O1325" t="str">
        <f>'Lotações convertidas'!B1327</f>
        <v>CENTRO DE REFERENCIA EM SAUDE MENTAL ALCOOL E DROGAS BARREIRO</v>
      </c>
    </row>
    <row r="1326" spans="1:15" x14ac:dyDescent="0.25">
      <c r="A1326">
        <v>1313752</v>
      </c>
      <c r="B1326" t="s">
        <v>4874</v>
      </c>
      <c r="C1326" t="s">
        <v>4875</v>
      </c>
      <c r="D1326" t="s">
        <v>368</v>
      </c>
      <c r="E1326" t="s">
        <v>369</v>
      </c>
      <c r="F1326" t="s">
        <v>559</v>
      </c>
      <c r="G1326" s="177">
        <v>44412</v>
      </c>
      <c r="H1326" t="s">
        <v>441</v>
      </c>
      <c r="I1326" t="s">
        <v>18168</v>
      </c>
      <c r="J1326" t="s">
        <v>4876</v>
      </c>
      <c r="K1326" t="s">
        <v>353</v>
      </c>
      <c r="L1326" t="s">
        <v>354</v>
      </c>
      <c r="M1326" s="29" t="str">
        <f>IF(O1326 &lt;&gt; "", VLOOKUP(O1326,'CLASSIFICAÇÃO - ÁREA DE ATUAÇÃO'!$A:$C,2,0),"")</f>
        <v>A</v>
      </c>
      <c r="N1326" s="29" t="str">
        <f>IF(O1326 &lt;&gt; "",VLOOKUP(O1326,'CLASSIFICAÇÃO - ÁREA DE ATUAÇÃO'!$A:$C,3,0), "")</f>
        <v>REDE DE URGÊNCIA</v>
      </c>
      <c r="O1326" t="str">
        <f>'Lotações convertidas'!B1328</f>
        <v>CENTRO DE REFERENCIA EM SAUDE MENTAL INFANTIL NOROESTE</v>
      </c>
    </row>
    <row r="1327" spans="1:15" x14ac:dyDescent="0.25">
      <c r="A1327">
        <v>1313795</v>
      </c>
      <c r="B1327" t="s">
        <v>4877</v>
      </c>
      <c r="C1327" t="s">
        <v>4878</v>
      </c>
      <c r="D1327" t="s">
        <v>368</v>
      </c>
      <c r="E1327" t="s">
        <v>369</v>
      </c>
      <c r="F1327" t="s">
        <v>70</v>
      </c>
      <c r="G1327" s="177">
        <v>44411</v>
      </c>
      <c r="H1327" t="s">
        <v>359</v>
      </c>
      <c r="I1327" t="s">
        <v>18168</v>
      </c>
      <c r="J1327" t="s">
        <v>4879</v>
      </c>
      <c r="K1327" t="s">
        <v>353</v>
      </c>
      <c r="L1327" t="s">
        <v>411</v>
      </c>
      <c r="M1327" s="29" t="str">
        <f>IF(O1327 &lt;&gt; "", VLOOKUP(O1327,'CLASSIFICAÇÃO - ÁREA DE ATUAÇÃO'!$A:$C,2,0),"")</f>
        <v>A</v>
      </c>
      <c r="N1327" s="29" t="str">
        <f>IF(O1327 &lt;&gt; "",VLOOKUP(O1327,'CLASSIFICAÇÃO - ÁREA DE ATUAÇÃO'!$A:$C,3,0), "")</f>
        <v>REDE COMPLEMENTAR</v>
      </c>
      <c r="O1327" t="str">
        <f>'Lotações convertidas'!B1329</f>
        <v>CENTRO DE TREIN. E REF. EM DOENÇAS INFECCIOSAS E PARASITÁRIAS ORESTES DINIZ</v>
      </c>
    </row>
    <row r="1328" spans="1:15" x14ac:dyDescent="0.25">
      <c r="A1328">
        <v>1313817</v>
      </c>
      <c r="B1328" t="s">
        <v>4880</v>
      </c>
      <c r="C1328" t="s">
        <v>4881</v>
      </c>
      <c r="D1328" t="s">
        <v>368</v>
      </c>
      <c r="E1328" t="s">
        <v>369</v>
      </c>
      <c r="F1328" t="s">
        <v>424</v>
      </c>
      <c r="G1328" s="177">
        <v>44411</v>
      </c>
      <c r="H1328" t="s">
        <v>441</v>
      </c>
      <c r="I1328" t="s">
        <v>18168</v>
      </c>
      <c r="J1328" t="s">
        <v>4882</v>
      </c>
      <c r="K1328" t="s">
        <v>353</v>
      </c>
      <c r="L1328" t="s">
        <v>427</v>
      </c>
      <c r="M1328" s="29" t="str">
        <f>IF(O1328 &lt;&gt; "", VLOOKUP(O1328,'CLASSIFICAÇÃO - ÁREA DE ATUAÇÃO'!$A:$C,2,0),"")</f>
        <v>D</v>
      </c>
      <c r="N1328" s="29" t="str">
        <f>IF(O1328 &lt;&gt; "",VLOOKUP(O1328,'CLASSIFICAÇÃO - ÁREA DE ATUAÇÃO'!$A:$C,3,0), "")</f>
        <v>REDE DE URGÊNCIA</v>
      </c>
      <c r="O1328" t="str">
        <f>'Lotações convertidas'!B1330</f>
        <v>SERVIÇO DE ATENDIMENTO MÓVEL DE URGÊNCIA E TRANSPORTE EM SAÚDE</v>
      </c>
    </row>
    <row r="1329" spans="1:15" x14ac:dyDescent="0.25">
      <c r="A1329">
        <v>1313825</v>
      </c>
      <c r="B1329" t="s">
        <v>4883</v>
      </c>
      <c r="C1329" t="s">
        <v>4884</v>
      </c>
      <c r="D1329" t="s">
        <v>368</v>
      </c>
      <c r="E1329" t="s">
        <v>369</v>
      </c>
      <c r="F1329" t="s">
        <v>465</v>
      </c>
      <c r="G1329" s="177">
        <v>44412</v>
      </c>
      <c r="H1329" t="s">
        <v>425</v>
      </c>
      <c r="I1329" t="s">
        <v>18168</v>
      </c>
      <c r="J1329" t="s">
        <v>4885</v>
      </c>
      <c r="K1329" t="s">
        <v>353</v>
      </c>
      <c r="L1329" t="s">
        <v>361</v>
      </c>
      <c r="M1329" s="29" t="str">
        <f>IF(O1329 &lt;&gt; "", VLOOKUP(O1329,'CLASSIFICAÇÃO - ÁREA DE ATUAÇÃO'!$A:$C,2,0),"")</f>
        <v>C</v>
      </c>
      <c r="N1329" s="29" t="str">
        <f>IF(O1329 &lt;&gt; "",VLOOKUP(O1329,'CLASSIFICAÇÃO - ÁREA DE ATUAÇÃO'!$A:$C,3,0), "")</f>
        <v>REDE DE URGÊNCIA</v>
      </c>
      <c r="O1329" t="str">
        <f>'Lotações convertidas'!B1331</f>
        <v>CENTRO DE REFERÊNCIA EM SAÚDE MENTAL - ÁLCOOL E DROGAS PAMPULHA/NOROESTE</v>
      </c>
    </row>
    <row r="1330" spans="1:15" x14ac:dyDescent="0.25">
      <c r="A1330">
        <v>1313876</v>
      </c>
      <c r="B1330" t="s">
        <v>4886</v>
      </c>
      <c r="C1330" t="s">
        <v>4887</v>
      </c>
      <c r="D1330" t="s">
        <v>368</v>
      </c>
      <c r="E1330" t="s">
        <v>524</v>
      </c>
      <c r="F1330" t="s">
        <v>792</v>
      </c>
      <c r="G1330" s="177">
        <v>44412</v>
      </c>
      <c r="H1330" t="s">
        <v>2484</v>
      </c>
      <c r="I1330" t="s">
        <v>18176</v>
      </c>
      <c r="J1330" t="s">
        <v>4888</v>
      </c>
      <c r="K1330" t="s">
        <v>353</v>
      </c>
      <c r="L1330" t="s">
        <v>411</v>
      </c>
      <c r="M1330" s="29" t="str">
        <f>IF(O1330 &lt;&gt; "", VLOOKUP(O1330,'CLASSIFICAÇÃO - ÁREA DE ATUAÇÃO'!$A:$C,2,0),"")</f>
        <v>A</v>
      </c>
      <c r="N1330" s="29" t="str">
        <f>IF(O1330 &lt;&gt; "",VLOOKUP(O1330,'CLASSIFICAÇÃO - ÁREA DE ATUAÇÃO'!$A:$C,3,0), "")</f>
        <v>REDE COMPLEMENTAR</v>
      </c>
      <c r="O1330" t="str">
        <f>'Lotações convertidas'!B1332</f>
        <v>LABORATORIO REGIONAL CENTRO-SUL/PAMPULHA</v>
      </c>
    </row>
    <row r="1331" spans="1:15" x14ac:dyDescent="0.25">
      <c r="A1331">
        <v>1313906</v>
      </c>
      <c r="B1331" t="s">
        <v>4889</v>
      </c>
      <c r="C1331" t="s">
        <v>4890</v>
      </c>
      <c r="D1331" t="s">
        <v>368</v>
      </c>
      <c r="E1331" t="s">
        <v>369</v>
      </c>
      <c r="F1331" t="s">
        <v>4891</v>
      </c>
      <c r="G1331" s="177">
        <v>44412</v>
      </c>
      <c r="H1331" t="s">
        <v>384</v>
      </c>
      <c r="I1331" t="s">
        <v>18168</v>
      </c>
      <c r="J1331" t="s">
        <v>4892</v>
      </c>
      <c r="K1331" t="s">
        <v>353</v>
      </c>
      <c r="L1331" t="s">
        <v>361</v>
      </c>
      <c r="M1331" s="29" t="str">
        <f>IF(O1331 &lt;&gt; "", VLOOKUP(O1331,'CLASSIFICAÇÃO - ÁREA DE ATUAÇÃO'!$A:$C,2,0),"")</f>
        <v>B</v>
      </c>
      <c r="N1331" s="29" t="str">
        <f>IF(O1331 &lt;&gt; "",VLOOKUP(O1331,'CLASSIFICAÇÃO - ÁREA DE ATUAÇÃO'!$A:$C,3,0), "")</f>
        <v>ATENÇÃO PRIMÁRIA</v>
      </c>
      <c r="O1331" t="str">
        <f>'Lotações convertidas'!B1333</f>
        <v>CENTRO DE SAÚDE PADRE JOAQUIM MAIA</v>
      </c>
    </row>
    <row r="1332" spans="1:15" x14ac:dyDescent="0.25">
      <c r="A1332">
        <v>1313914</v>
      </c>
      <c r="B1332" t="s">
        <v>4893</v>
      </c>
      <c r="C1332" t="s">
        <v>4894</v>
      </c>
      <c r="D1332" t="s">
        <v>368</v>
      </c>
      <c r="E1332" t="s">
        <v>369</v>
      </c>
      <c r="F1332" t="s">
        <v>745</v>
      </c>
      <c r="G1332" s="177">
        <v>44413</v>
      </c>
      <c r="H1332" t="s">
        <v>417</v>
      </c>
      <c r="I1332" t="s">
        <v>18168</v>
      </c>
      <c r="J1332" t="s">
        <v>4895</v>
      </c>
      <c r="K1332" t="s">
        <v>353</v>
      </c>
      <c r="L1332" t="s">
        <v>382</v>
      </c>
      <c r="M1332" s="29" t="str">
        <f>IF(O1332 &lt;&gt; "", VLOOKUP(O1332,'CLASSIFICAÇÃO - ÁREA DE ATUAÇÃO'!$A:$C,2,0),"")</f>
        <v>D</v>
      </c>
      <c r="N1332" s="29" t="str">
        <f>IF(O1332 &lt;&gt; "",VLOOKUP(O1332,'CLASSIFICAÇÃO - ÁREA DE ATUAÇÃO'!$A:$C,3,0), "")</f>
        <v>ATENÇÃO PRIMÁRIA</v>
      </c>
      <c r="O1332" t="str">
        <f>'Lotações convertidas'!B1334</f>
        <v>CENTRO DE SAÚDE MARIANO DE ABREU</v>
      </c>
    </row>
    <row r="1333" spans="1:15" x14ac:dyDescent="0.25">
      <c r="A1333">
        <v>1313922</v>
      </c>
      <c r="B1333" t="s">
        <v>4896</v>
      </c>
      <c r="C1333" t="s">
        <v>4897</v>
      </c>
      <c r="D1333" t="s">
        <v>362</v>
      </c>
      <c r="F1333" t="s">
        <v>391</v>
      </c>
      <c r="G1333" s="177">
        <v>44412</v>
      </c>
      <c r="H1333" t="s">
        <v>395</v>
      </c>
      <c r="I1333" t="s">
        <v>18168</v>
      </c>
      <c r="J1333" t="s">
        <v>4898</v>
      </c>
      <c r="K1333" t="s">
        <v>353</v>
      </c>
      <c r="L1333" t="s">
        <v>361</v>
      </c>
      <c r="M1333" s="29" t="str">
        <f>IF(O1333 &lt;&gt; "", VLOOKUP(O1333,'CLASSIFICAÇÃO - ÁREA DE ATUAÇÃO'!$A:$C,2,0),"")</f>
        <v>C</v>
      </c>
      <c r="N1333" s="29" t="str">
        <f>IF(O1333 &lt;&gt; "",VLOOKUP(O1333,'CLASSIFICAÇÃO - ÁREA DE ATUAÇÃO'!$A:$C,3,0), "")</f>
        <v>ATENÇÃO PRIMÁRIA</v>
      </c>
      <c r="O1333" t="str">
        <f>'Lotações convertidas'!B1335</f>
        <v>CENTRO DE SAÚDE SANTA TEREZINHA</v>
      </c>
    </row>
    <row r="1334" spans="1:15" x14ac:dyDescent="0.25">
      <c r="A1334">
        <v>1313965</v>
      </c>
      <c r="B1334" t="s">
        <v>4899</v>
      </c>
      <c r="C1334" t="s">
        <v>4900</v>
      </c>
      <c r="D1334" t="s">
        <v>368</v>
      </c>
      <c r="E1334" t="s">
        <v>369</v>
      </c>
      <c r="F1334" t="s">
        <v>18633</v>
      </c>
      <c r="G1334" s="177">
        <v>44412</v>
      </c>
      <c r="H1334" t="s">
        <v>417</v>
      </c>
      <c r="I1334" t="s">
        <v>18168</v>
      </c>
      <c r="J1334" t="s">
        <v>4901</v>
      </c>
      <c r="K1334" t="s">
        <v>353</v>
      </c>
      <c r="L1334" t="s">
        <v>382</v>
      </c>
      <c r="M1334" s="29" t="str">
        <f>IF(O1334 &lt;&gt; "", VLOOKUP(O1334,'CLASSIFICAÇÃO - ÁREA DE ATUAÇÃO'!$A:$C,2,0),"")</f>
        <v>A</v>
      </c>
      <c r="N1334" s="29" t="str">
        <f>IF(O1334 &lt;&gt; "",VLOOKUP(O1334,'CLASSIFICAÇÃO - ÁREA DE ATUAÇÃO'!$A:$C,3,0), "")</f>
        <v>REDE COMPLEMENTAR</v>
      </c>
      <c r="O1334" t="str">
        <f>'Lotações convertidas'!B1336</f>
        <v>CENTRO DE REFERENCIA EM REABILITACAO LESTE</v>
      </c>
    </row>
    <row r="1335" spans="1:15" x14ac:dyDescent="0.25">
      <c r="A1335">
        <v>1313973</v>
      </c>
      <c r="B1335" t="s">
        <v>4902</v>
      </c>
      <c r="C1335" t="s">
        <v>4903</v>
      </c>
      <c r="D1335" t="s">
        <v>368</v>
      </c>
      <c r="E1335" t="s">
        <v>369</v>
      </c>
      <c r="F1335" t="s">
        <v>424</v>
      </c>
      <c r="G1335" s="177">
        <v>44413</v>
      </c>
      <c r="H1335" t="s">
        <v>2484</v>
      </c>
      <c r="I1335" t="s">
        <v>18168</v>
      </c>
      <c r="J1335" t="s">
        <v>4904</v>
      </c>
      <c r="K1335" t="s">
        <v>353</v>
      </c>
      <c r="L1335" t="s">
        <v>427</v>
      </c>
      <c r="M1335" s="29" t="str">
        <f>IF(O1335 &lt;&gt; "", VLOOKUP(O1335,'CLASSIFICAÇÃO - ÁREA DE ATUAÇÃO'!$A:$C,2,0),"")</f>
        <v>D</v>
      </c>
      <c r="N1335" s="29" t="str">
        <f>IF(O1335 &lt;&gt; "",VLOOKUP(O1335,'CLASSIFICAÇÃO - ÁREA DE ATUAÇÃO'!$A:$C,3,0), "")</f>
        <v>REDE DE URGÊNCIA</v>
      </c>
      <c r="O1335" t="str">
        <f>'Lotações convertidas'!B1337</f>
        <v>SERVIÇO DE ATENDIMENTO MÓVEL DE URGÊNCIA E TRANSPORTE EM SAÚDE</v>
      </c>
    </row>
    <row r="1336" spans="1:15" x14ac:dyDescent="0.25">
      <c r="A1336">
        <v>1313981</v>
      </c>
      <c r="B1336" t="s">
        <v>4905</v>
      </c>
      <c r="C1336" t="s">
        <v>4906</v>
      </c>
      <c r="D1336" t="s">
        <v>362</v>
      </c>
      <c r="F1336" t="s">
        <v>4907</v>
      </c>
      <c r="G1336" s="177">
        <v>44412</v>
      </c>
      <c r="H1336" t="s">
        <v>352</v>
      </c>
      <c r="I1336" t="s">
        <v>18168</v>
      </c>
      <c r="J1336" t="s">
        <v>4908</v>
      </c>
      <c r="K1336" t="s">
        <v>353</v>
      </c>
      <c r="L1336" t="s">
        <v>530</v>
      </c>
      <c r="M1336" s="29" t="str">
        <f>IF(O1336 &lt;&gt; "", VLOOKUP(O1336,'CLASSIFICAÇÃO - ÁREA DE ATUAÇÃO'!$A:$C,2,0),"")</f>
        <v>A</v>
      </c>
      <c r="N1336" s="29" t="str">
        <f>IF(O1336 &lt;&gt; "",VLOOKUP(O1336,'CLASSIFICAÇÃO - ÁREA DE ATUAÇÃO'!$A:$C,3,0), "")</f>
        <v>GESTÃO</v>
      </c>
      <c r="O1336" t="str">
        <f>'Lotações convertidas'!B1338</f>
        <v>ASSESSORIA DE EDUCAÇÃO EM SAÚDE</v>
      </c>
    </row>
    <row r="1337" spans="1:15" x14ac:dyDescent="0.25">
      <c r="A1337" t="s">
        <v>4909</v>
      </c>
      <c r="B1337" t="s">
        <v>4910</v>
      </c>
      <c r="C1337" t="s">
        <v>4911</v>
      </c>
      <c r="D1337" t="s">
        <v>349</v>
      </c>
      <c r="E1337" t="s">
        <v>350</v>
      </c>
      <c r="F1337" t="s">
        <v>561</v>
      </c>
      <c r="G1337" s="177">
        <v>44412</v>
      </c>
      <c r="H1337" t="s">
        <v>434</v>
      </c>
      <c r="I1337" t="s">
        <v>18169</v>
      </c>
      <c r="J1337" t="s">
        <v>4912</v>
      </c>
      <c r="K1337" t="s">
        <v>353</v>
      </c>
      <c r="L1337" t="s">
        <v>374</v>
      </c>
      <c r="M1337" s="29" t="str">
        <f>IF(O1337 &lt;&gt; "", VLOOKUP(O1337,'CLASSIFICAÇÃO - ÁREA DE ATUAÇÃO'!$A:$C,2,0),"")</f>
        <v>C</v>
      </c>
      <c r="N1337" s="29" t="str">
        <f>IF(O1337 &lt;&gt; "",VLOOKUP(O1337,'CLASSIFICAÇÃO - ÁREA DE ATUAÇÃO'!$A:$C,3,0), "")</f>
        <v>REDE DE URGÊNCIA</v>
      </c>
      <c r="O1337" t="str">
        <f>'Lotações convertidas'!B1339</f>
        <v>CENTRO DE REFERENCIA EM SAUDE MENTAL ALCOOL E DROGAS NORDESTE</v>
      </c>
    </row>
    <row r="1338" spans="1:15" x14ac:dyDescent="0.25">
      <c r="A1338">
        <v>1314015</v>
      </c>
      <c r="B1338" t="s">
        <v>4913</v>
      </c>
      <c r="C1338" t="s">
        <v>4914</v>
      </c>
      <c r="D1338" t="s">
        <v>429</v>
      </c>
      <c r="E1338" t="s">
        <v>430</v>
      </c>
      <c r="F1338" t="s">
        <v>18665</v>
      </c>
      <c r="G1338" s="177">
        <v>44417</v>
      </c>
      <c r="H1338" t="s">
        <v>384</v>
      </c>
      <c r="I1338" t="s">
        <v>18175</v>
      </c>
      <c r="J1338" t="s">
        <v>4915</v>
      </c>
      <c r="K1338" t="s">
        <v>353</v>
      </c>
      <c r="L1338" t="s">
        <v>382</v>
      </c>
      <c r="M1338" s="29" t="str">
        <f>IF(O1338 &lt;&gt; "", VLOOKUP(O1338,'CLASSIFICAÇÃO - ÁREA DE ATUAÇÃO'!$A:$C,2,0),"")</f>
        <v>A</v>
      </c>
      <c r="N1338" s="29" t="str">
        <f>IF(O1338 &lt;&gt; "",VLOOKUP(O1338,'CLASSIFICAÇÃO - ÁREA DE ATUAÇÃO'!$A:$C,3,0), "")</f>
        <v>REDE COMPLEMENTAR</v>
      </c>
      <c r="O1338" t="str">
        <f>'Lotações convertidas'!B1340</f>
        <v>CENTRAL DE ESTERILIZACAO LESTE</v>
      </c>
    </row>
    <row r="1339" spans="1:15" x14ac:dyDescent="0.25">
      <c r="A1339" t="s">
        <v>4916</v>
      </c>
      <c r="B1339" t="s">
        <v>4917</v>
      </c>
      <c r="C1339" t="s">
        <v>4918</v>
      </c>
      <c r="D1339" t="s">
        <v>362</v>
      </c>
      <c r="F1339" t="s">
        <v>686</v>
      </c>
      <c r="G1339" s="177">
        <v>44412</v>
      </c>
      <c r="H1339" t="s">
        <v>364</v>
      </c>
      <c r="I1339" t="s">
        <v>18168</v>
      </c>
      <c r="J1339" t="s">
        <v>4919</v>
      </c>
      <c r="K1339" t="s">
        <v>353</v>
      </c>
      <c r="L1339" t="s">
        <v>397</v>
      </c>
      <c r="M1339" s="29" t="str">
        <f>IF(O1339 &lt;&gt; "", VLOOKUP(O1339,'CLASSIFICAÇÃO - ÁREA DE ATUAÇÃO'!$A:$C,2,0),"")</f>
        <v>C</v>
      </c>
      <c r="N1339" s="29" t="str">
        <f>IF(O1339 &lt;&gt; "",VLOOKUP(O1339,'CLASSIFICAÇÃO - ÁREA DE ATUAÇÃO'!$A:$C,3,0), "")</f>
        <v>ATENÇÃO PRIMÁRIA</v>
      </c>
      <c r="O1339" t="str">
        <f>'Lotações convertidas'!B1341</f>
        <v>CENTRO DE SAÚDE CÍCERO ILDEFONSO</v>
      </c>
    </row>
    <row r="1340" spans="1:15" x14ac:dyDescent="0.25">
      <c r="A1340">
        <v>1314066</v>
      </c>
      <c r="B1340" t="s">
        <v>4920</v>
      </c>
      <c r="C1340" t="s">
        <v>4921</v>
      </c>
      <c r="D1340" t="s">
        <v>368</v>
      </c>
      <c r="E1340" t="s">
        <v>369</v>
      </c>
      <c r="F1340" t="s">
        <v>424</v>
      </c>
      <c r="G1340" s="177">
        <v>44413</v>
      </c>
      <c r="H1340" t="s">
        <v>441</v>
      </c>
      <c r="I1340" t="s">
        <v>18168</v>
      </c>
      <c r="J1340" t="s">
        <v>4922</v>
      </c>
      <c r="K1340" t="s">
        <v>353</v>
      </c>
      <c r="L1340" t="s">
        <v>427</v>
      </c>
      <c r="M1340" s="29" t="str">
        <f>IF(O1340 &lt;&gt; "", VLOOKUP(O1340,'CLASSIFICAÇÃO - ÁREA DE ATUAÇÃO'!$A:$C,2,0),"")</f>
        <v>D</v>
      </c>
      <c r="N1340" s="29" t="str">
        <f>IF(O1340 &lt;&gt; "",VLOOKUP(O1340,'CLASSIFICAÇÃO - ÁREA DE ATUAÇÃO'!$A:$C,3,0), "")</f>
        <v>REDE DE URGÊNCIA</v>
      </c>
      <c r="O1340" t="str">
        <f>'Lotações convertidas'!B1342</f>
        <v>SERVIÇO DE ATENDIMENTO MÓVEL DE URGÊNCIA E TRANSPORTE EM SAÚDE</v>
      </c>
    </row>
    <row r="1341" spans="1:15" x14ac:dyDescent="0.25">
      <c r="A1341">
        <v>1314082</v>
      </c>
      <c r="B1341" t="s">
        <v>544</v>
      </c>
      <c r="C1341" t="s">
        <v>545</v>
      </c>
      <c r="D1341" t="s">
        <v>349</v>
      </c>
      <c r="E1341" t="s">
        <v>445</v>
      </c>
      <c r="F1341" t="s">
        <v>18633</v>
      </c>
      <c r="G1341" s="177">
        <v>44417</v>
      </c>
      <c r="H1341" t="s">
        <v>352</v>
      </c>
      <c r="I1341" t="s">
        <v>18172</v>
      </c>
      <c r="J1341" t="s">
        <v>547</v>
      </c>
      <c r="K1341" t="s">
        <v>353</v>
      </c>
      <c r="L1341" t="s">
        <v>382</v>
      </c>
      <c r="M1341" s="29" t="str">
        <f>IF(O1341 &lt;&gt; "", VLOOKUP(O1341,'CLASSIFICAÇÃO - ÁREA DE ATUAÇÃO'!$A:$C,2,0),"")</f>
        <v>A</v>
      </c>
      <c r="N1341" s="29" t="str">
        <f>IF(O1341 &lt;&gt; "",VLOOKUP(O1341,'CLASSIFICAÇÃO - ÁREA DE ATUAÇÃO'!$A:$C,3,0), "")</f>
        <v>REDE COMPLEMENTAR</v>
      </c>
      <c r="O1341" t="str">
        <f>'Lotações convertidas'!B1343</f>
        <v>CENTRO DE REFERENCIA EM REABILITACAO LESTE</v>
      </c>
    </row>
    <row r="1342" spans="1:15" x14ac:dyDescent="0.25">
      <c r="A1342">
        <v>1314112</v>
      </c>
      <c r="B1342" t="s">
        <v>4923</v>
      </c>
      <c r="C1342" t="s">
        <v>4924</v>
      </c>
      <c r="D1342" t="s">
        <v>349</v>
      </c>
      <c r="E1342" t="s">
        <v>350</v>
      </c>
      <c r="F1342" t="s">
        <v>18648</v>
      </c>
      <c r="G1342" s="177">
        <v>44413</v>
      </c>
      <c r="H1342" t="s">
        <v>4925</v>
      </c>
      <c r="I1342" t="s">
        <v>18169</v>
      </c>
      <c r="J1342" t="s">
        <v>4926</v>
      </c>
      <c r="K1342" t="s">
        <v>353</v>
      </c>
      <c r="L1342" t="s">
        <v>406</v>
      </c>
      <c r="M1342" s="29" t="str">
        <f>IF(O1342 &lt;&gt; "", VLOOKUP(O1342,'CLASSIFICAÇÃO - ÁREA DE ATUAÇÃO'!$A:$C,2,0),"")</f>
        <v>B</v>
      </c>
      <c r="N1342" s="29" t="str">
        <f>IF(O1342 &lt;&gt; "",VLOOKUP(O1342,'CLASSIFICAÇÃO - ÁREA DE ATUAÇÃO'!$A:$C,3,0), "")</f>
        <v>REDE DE URGÊNCIA</v>
      </c>
      <c r="O1342" t="str">
        <f>'Lotações convertidas'!B1344</f>
        <v>CENTRO DE REFERENCIA EM SAUDE MENTAL BARREIRO</v>
      </c>
    </row>
    <row r="1343" spans="1:15" x14ac:dyDescent="0.25">
      <c r="A1343">
        <v>1314120</v>
      </c>
      <c r="B1343" t="s">
        <v>4927</v>
      </c>
      <c r="C1343" t="s">
        <v>4928</v>
      </c>
      <c r="D1343" t="s">
        <v>349</v>
      </c>
      <c r="E1343" t="s">
        <v>445</v>
      </c>
      <c r="F1343" t="s">
        <v>559</v>
      </c>
      <c r="G1343" s="177">
        <v>44413</v>
      </c>
      <c r="H1343" t="s">
        <v>4929</v>
      </c>
      <c r="I1343" t="s">
        <v>18172</v>
      </c>
      <c r="J1343" t="s">
        <v>4930</v>
      </c>
      <c r="K1343" t="s">
        <v>353</v>
      </c>
      <c r="L1343" t="s">
        <v>354</v>
      </c>
      <c r="M1343" s="29" t="str">
        <f>IF(O1343 &lt;&gt; "", VLOOKUP(O1343,'CLASSIFICAÇÃO - ÁREA DE ATUAÇÃO'!$A:$C,2,0),"")</f>
        <v>A</v>
      </c>
      <c r="N1343" s="29" t="str">
        <f>IF(O1343 &lt;&gt; "",VLOOKUP(O1343,'CLASSIFICAÇÃO - ÁREA DE ATUAÇÃO'!$A:$C,3,0), "")</f>
        <v>REDE DE URGÊNCIA</v>
      </c>
      <c r="O1343" t="str">
        <f>'Lotações convertidas'!B1345</f>
        <v>CENTRO DE REFERENCIA EM SAUDE MENTAL INFANTIL NOROESTE</v>
      </c>
    </row>
    <row r="1344" spans="1:15" x14ac:dyDescent="0.25">
      <c r="A1344">
        <v>1314155</v>
      </c>
      <c r="B1344" t="s">
        <v>4931</v>
      </c>
      <c r="C1344" t="s">
        <v>4932</v>
      </c>
      <c r="D1344" t="s">
        <v>379</v>
      </c>
      <c r="E1344" t="s">
        <v>2888</v>
      </c>
      <c r="F1344" t="s">
        <v>587</v>
      </c>
      <c r="G1344" s="177">
        <v>44413</v>
      </c>
      <c r="H1344" t="s">
        <v>4933</v>
      </c>
      <c r="I1344" t="s">
        <v>18171</v>
      </c>
      <c r="J1344" t="s">
        <v>4934</v>
      </c>
      <c r="K1344" t="s">
        <v>353</v>
      </c>
      <c r="L1344" t="s">
        <v>382</v>
      </c>
      <c r="M1344" s="29" t="str">
        <f>IF(O1344 &lt;&gt; "", VLOOKUP(O1344,'CLASSIFICAÇÃO - ÁREA DE ATUAÇÃO'!$A:$C,2,0),"")</f>
        <v>B</v>
      </c>
      <c r="N1344" s="29" t="str">
        <f>IF(O1344 &lt;&gt; "",VLOOKUP(O1344,'CLASSIFICAÇÃO - ÁREA DE ATUAÇÃO'!$A:$C,3,0), "")</f>
        <v>REDE COMPLEMENTAR</v>
      </c>
      <c r="O1344" t="str">
        <f>'Lotações convertidas'!B1346</f>
        <v>UNIDADE DE REFERENCIA SECUNDARIA SAUDADE</v>
      </c>
    </row>
    <row r="1345" spans="1:15" x14ac:dyDescent="0.25">
      <c r="A1345">
        <v>1314171</v>
      </c>
      <c r="B1345" t="s">
        <v>4935</v>
      </c>
      <c r="C1345" t="s">
        <v>4936</v>
      </c>
      <c r="D1345" t="s">
        <v>368</v>
      </c>
      <c r="E1345" t="s">
        <v>728</v>
      </c>
      <c r="F1345" t="s">
        <v>596</v>
      </c>
      <c r="G1345" s="177">
        <v>44414</v>
      </c>
      <c r="H1345" t="s">
        <v>417</v>
      </c>
      <c r="I1345" t="s">
        <v>495</v>
      </c>
      <c r="K1345" t="s">
        <v>495</v>
      </c>
      <c r="L1345" t="s">
        <v>411</v>
      </c>
      <c r="M1345" s="29" t="str">
        <f>IF(O1345 &lt;&gt; "", VLOOKUP(O1345,'CLASSIFICAÇÃO - ÁREA DE ATUAÇÃO'!$A:$C,2,0),"")</f>
        <v>B</v>
      </c>
      <c r="N1345" s="29" t="str">
        <f>IF(O1345 &lt;&gt; "",VLOOKUP(O1345,'CLASSIFICAÇÃO - ÁREA DE ATUAÇÃO'!$A:$C,3,0), "")</f>
        <v>ATENÇÃO PRIMÁRIA</v>
      </c>
      <c r="O1345" t="str">
        <f>'Lotações convertidas'!B1347</f>
        <v>CENTRO DE SAÚDE CONJUNTO SANTA MARIA</v>
      </c>
    </row>
    <row r="1346" spans="1:15" x14ac:dyDescent="0.25">
      <c r="A1346">
        <v>1314384</v>
      </c>
      <c r="B1346" t="s">
        <v>4937</v>
      </c>
      <c r="C1346" t="s">
        <v>4938</v>
      </c>
      <c r="D1346" t="s">
        <v>362</v>
      </c>
      <c r="F1346" t="s">
        <v>733</v>
      </c>
      <c r="G1346" s="177">
        <v>44414</v>
      </c>
      <c r="H1346" t="s">
        <v>434</v>
      </c>
      <c r="I1346" t="s">
        <v>18168</v>
      </c>
      <c r="J1346" t="s">
        <v>4939</v>
      </c>
      <c r="K1346" t="s">
        <v>353</v>
      </c>
      <c r="L1346" t="s">
        <v>374</v>
      </c>
      <c r="M1346" s="29" t="str">
        <f>IF(O1346 &lt;&gt; "", VLOOKUP(O1346,'CLASSIFICAÇÃO - ÁREA DE ATUAÇÃO'!$A:$C,2,0),"")</f>
        <v>A</v>
      </c>
      <c r="N1346" s="29" t="str">
        <f>IF(O1346 &lt;&gt; "",VLOOKUP(O1346,'CLASSIFICAÇÃO - ÁREA DE ATUAÇÃO'!$A:$C,3,0), "")</f>
        <v>ATENÇÃO PRIMÁRIA</v>
      </c>
      <c r="O1346" t="str">
        <f>'Lotações convertidas'!B1348</f>
        <v>CENTRO DE SAÚDE CACHOEIRINHA</v>
      </c>
    </row>
    <row r="1347" spans="1:15" x14ac:dyDescent="0.25">
      <c r="A1347">
        <v>1314406</v>
      </c>
      <c r="B1347" t="s">
        <v>4940</v>
      </c>
      <c r="C1347" t="s">
        <v>4941</v>
      </c>
      <c r="D1347" t="s">
        <v>429</v>
      </c>
      <c r="E1347" t="s">
        <v>451</v>
      </c>
      <c r="F1347" t="s">
        <v>18624</v>
      </c>
      <c r="G1347" s="177">
        <v>44417</v>
      </c>
      <c r="H1347" t="s">
        <v>384</v>
      </c>
      <c r="I1347" t="s">
        <v>18168</v>
      </c>
      <c r="J1347" t="s">
        <v>4942</v>
      </c>
      <c r="K1347" t="s">
        <v>353</v>
      </c>
      <c r="L1347" t="s">
        <v>374</v>
      </c>
      <c r="M1347" s="29" t="str">
        <f>IF(O1347 &lt;&gt; "", VLOOKUP(O1347,'CLASSIFICAÇÃO - ÁREA DE ATUAÇÃO'!$A:$C,2,0),"")</f>
        <v>A</v>
      </c>
      <c r="N1347" s="29" t="str">
        <f>IF(O1347 &lt;&gt; "",VLOOKUP(O1347,'CLASSIFICAÇÃO - ÁREA DE ATUAÇÃO'!$A:$C,3,0), "")</f>
        <v>REDE COMPLEMENTAR</v>
      </c>
      <c r="O1347" t="str">
        <f>'Lotações convertidas'!B1349</f>
        <v>CENTRO DE ESPECIALIDADES MEDICAS NORDESTE</v>
      </c>
    </row>
    <row r="1348" spans="1:15" x14ac:dyDescent="0.25">
      <c r="A1348">
        <v>1314430</v>
      </c>
      <c r="B1348" t="s">
        <v>4943</v>
      </c>
      <c r="C1348" t="s">
        <v>4944</v>
      </c>
      <c r="D1348" t="s">
        <v>368</v>
      </c>
      <c r="E1348" t="s">
        <v>390</v>
      </c>
      <c r="F1348" t="s">
        <v>284</v>
      </c>
      <c r="G1348" s="177">
        <v>44414</v>
      </c>
      <c r="H1348" t="s">
        <v>364</v>
      </c>
      <c r="I1348" t="s">
        <v>18175</v>
      </c>
      <c r="J1348" t="s">
        <v>4945</v>
      </c>
      <c r="K1348" t="s">
        <v>353</v>
      </c>
      <c r="L1348" t="s">
        <v>374</v>
      </c>
      <c r="M1348" s="29" t="str">
        <f>IF(O1348 &lt;&gt; "", VLOOKUP(O1348,'CLASSIFICAÇÃO - ÁREA DE ATUAÇÃO'!$A:$C,2,0),"")</f>
        <v>D</v>
      </c>
      <c r="N1348" s="29" t="str">
        <f>IF(O1348 &lt;&gt; "",VLOOKUP(O1348,'CLASSIFICAÇÃO - ÁREA DE ATUAÇÃO'!$A:$C,3,0), "")</f>
        <v>ATENÇÃO PRIMÁRIA</v>
      </c>
      <c r="O1348" t="str">
        <f>'Lotações convertidas'!B1350</f>
        <v>CENTRO DE SAÚDE MARIVANDA BALEEIRO - PAULO VI</v>
      </c>
    </row>
    <row r="1349" spans="1:15" x14ac:dyDescent="0.25">
      <c r="A1349">
        <v>1314449</v>
      </c>
      <c r="B1349" t="s">
        <v>4946</v>
      </c>
      <c r="C1349" t="s">
        <v>4947</v>
      </c>
      <c r="D1349" t="s">
        <v>368</v>
      </c>
      <c r="E1349" t="s">
        <v>369</v>
      </c>
      <c r="F1349" t="s">
        <v>719</v>
      </c>
      <c r="G1349" s="177">
        <v>44414</v>
      </c>
      <c r="H1349" t="s">
        <v>417</v>
      </c>
      <c r="I1349" t="s">
        <v>18168</v>
      </c>
      <c r="J1349" t="s">
        <v>4948</v>
      </c>
      <c r="K1349" t="s">
        <v>353</v>
      </c>
      <c r="L1349" t="s">
        <v>365</v>
      </c>
      <c r="M1349" s="29" t="str">
        <f>IF(O1349 &lt;&gt; "", VLOOKUP(O1349,'CLASSIFICAÇÃO - ÁREA DE ATUAÇÃO'!$A:$C,2,0),"")</f>
        <v>D</v>
      </c>
      <c r="N1349" s="29" t="str">
        <f>IF(O1349 &lt;&gt; "",VLOOKUP(O1349,'CLASSIFICAÇÃO - ÁREA DE ATUAÇÃO'!$A:$C,3,0), "")</f>
        <v>ATENÇÃO PRIMÁRIA</v>
      </c>
      <c r="O1349" t="str">
        <f>'Lotações convertidas'!B1351</f>
        <v>CENTRO DE SAÚDE JAQUELINE</v>
      </c>
    </row>
    <row r="1350" spans="1:15" x14ac:dyDescent="0.25">
      <c r="A1350">
        <v>1314465</v>
      </c>
      <c r="B1350" t="s">
        <v>2453</v>
      </c>
      <c r="C1350" t="s">
        <v>2454</v>
      </c>
      <c r="D1350" t="s">
        <v>362</v>
      </c>
      <c r="F1350" t="s">
        <v>18613</v>
      </c>
      <c r="G1350" s="177">
        <v>44415</v>
      </c>
      <c r="H1350" t="s">
        <v>466</v>
      </c>
      <c r="I1350" t="s">
        <v>18168</v>
      </c>
      <c r="J1350" t="s">
        <v>2455</v>
      </c>
      <c r="K1350" t="s">
        <v>353</v>
      </c>
      <c r="L1350" t="s">
        <v>382</v>
      </c>
      <c r="M1350" s="29" t="str">
        <f>IF(O1350 &lt;&gt; "", VLOOKUP(O1350,'CLASSIFICAÇÃO - ÁREA DE ATUAÇÃO'!$A:$C,2,0),"")</f>
        <v>C</v>
      </c>
      <c r="N1350" s="29" t="str">
        <f>IF(O1350 &lt;&gt; "",VLOOKUP(O1350,'CLASSIFICAÇÃO - ÁREA DE ATUAÇÃO'!$A:$C,3,0), "")</f>
        <v>REDE DE URGÊNCIA</v>
      </c>
      <c r="O1350" t="str">
        <f>'Lotações convertidas'!B1352</f>
        <v>UNIDADE DE PRONTO ATENDIMENTO LESTE</v>
      </c>
    </row>
    <row r="1351" spans="1:15" x14ac:dyDescent="0.25">
      <c r="A1351">
        <v>1314473</v>
      </c>
      <c r="B1351" t="s">
        <v>4949</v>
      </c>
      <c r="C1351" t="s">
        <v>4950</v>
      </c>
      <c r="D1351" t="s">
        <v>349</v>
      </c>
      <c r="E1351" t="s">
        <v>350</v>
      </c>
      <c r="F1351" t="s">
        <v>18666</v>
      </c>
      <c r="G1351" s="177">
        <v>44417</v>
      </c>
      <c r="H1351" t="s">
        <v>364</v>
      </c>
      <c r="I1351" t="s">
        <v>18169</v>
      </c>
      <c r="J1351" t="s">
        <v>4952</v>
      </c>
      <c r="K1351" t="s">
        <v>353</v>
      </c>
      <c r="L1351" t="s">
        <v>361</v>
      </c>
      <c r="M1351" s="29" t="str">
        <f>IF(O1351 &lt;&gt; "", VLOOKUP(O1351,'CLASSIFICAÇÃO - ÁREA DE ATUAÇÃO'!$A:$C,2,0),"")</f>
        <v>B</v>
      </c>
      <c r="N1351" s="29" t="str">
        <f>IF(O1351 &lt;&gt; "",VLOOKUP(O1351,'CLASSIFICAÇÃO - ÁREA DE ATUAÇÃO'!$A:$C,3,0), "")</f>
        <v>GESTÃO</v>
      </c>
      <c r="O1351" t="str">
        <f>'Lotações convertidas'!B1353</f>
        <v>DIRETORIA REGIONAL DE SAUDE PAMPULHA</v>
      </c>
    </row>
    <row r="1352" spans="1:15" x14ac:dyDescent="0.25">
      <c r="A1352" t="s">
        <v>4953</v>
      </c>
      <c r="B1352" t="s">
        <v>4954</v>
      </c>
      <c r="C1352" t="s">
        <v>4955</v>
      </c>
      <c r="D1352" t="s">
        <v>362</v>
      </c>
      <c r="F1352" t="s">
        <v>1591</v>
      </c>
      <c r="G1352" s="177">
        <v>44414</v>
      </c>
      <c r="H1352" t="s">
        <v>364</v>
      </c>
      <c r="I1352" t="s">
        <v>18168</v>
      </c>
      <c r="J1352" t="s">
        <v>4956</v>
      </c>
      <c r="K1352" t="s">
        <v>353</v>
      </c>
      <c r="L1352" t="s">
        <v>374</v>
      </c>
      <c r="M1352" s="29" t="str">
        <f>IF(O1352 &lt;&gt; "", VLOOKUP(O1352,'CLASSIFICAÇÃO - ÁREA DE ATUAÇÃO'!$A:$C,2,0),"")</f>
        <v>D</v>
      </c>
      <c r="N1352" s="29" t="str">
        <f>IF(O1352 &lt;&gt; "",VLOOKUP(O1352,'CLASSIFICAÇÃO - ÁREA DE ATUAÇÃO'!$A:$C,3,0), "")</f>
        <v>ATENÇÃO PRIMÁRIA</v>
      </c>
      <c r="O1352" t="str">
        <f>'Lotações convertidas'!B1354</f>
        <v>CENTRO DE SAÚDE CONJUNTO PAULO VI</v>
      </c>
    </row>
    <row r="1353" spans="1:15" x14ac:dyDescent="0.25">
      <c r="A1353">
        <v>1314503</v>
      </c>
      <c r="B1353" t="s">
        <v>4672</v>
      </c>
      <c r="C1353" t="s">
        <v>4673</v>
      </c>
      <c r="D1353" t="s">
        <v>349</v>
      </c>
      <c r="E1353" t="s">
        <v>445</v>
      </c>
      <c r="F1353" t="s">
        <v>715</v>
      </c>
      <c r="G1353" s="177">
        <v>44414</v>
      </c>
      <c r="H1353" t="s">
        <v>395</v>
      </c>
      <c r="I1353" t="s">
        <v>18172</v>
      </c>
      <c r="J1353" t="s">
        <v>4674</v>
      </c>
      <c r="K1353" t="s">
        <v>353</v>
      </c>
      <c r="L1353" t="s">
        <v>374</v>
      </c>
      <c r="M1353" s="29" t="str">
        <f>IF(O1353 &lt;&gt; "", VLOOKUP(O1353,'CLASSIFICAÇÃO - ÁREA DE ATUAÇÃO'!$A:$C,2,0),"")</f>
        <v>A</v>
      </c>
      <c r="N1353" s="29" t="str">
        <f>IF(O1353 &lt;&gt; "",VLOOKUP(O1353,'CLASSIFICAÇÃO - ÁREA DE ATUAÇÃO'!$A:$C,3,0), "")</f>
        <v>REDE DE URGÊNCIA</v>
      </c>
      <c r="O1353" t="str">
        <f>'Lotações convertidas'!B1355</f>
        <v>CENTRO DE REFERENCIA EM SAUDE MENTAL INFANTIL NORDESTE</v>
      </c>
    </row>
    <row r="1354" spans="1:15" x14ac:dyDescent="0.25">
      <c r="A1354">
        <v>1314538</v>
      </c>
      <c r="B1354" t="s">
        <v>4957</v>
      </c>
      <c r="C1354" t="s">
        <v>4958</v>
      </c>
      <c r="D1354" t="s">
        <v>429</v>
      </c>
      <c r="E1354" t="s">
        <v>451</v>
      </c>
      <c r="F1354" t="s">
        <v>896</v>
      </c>
      <c r="G1354" s="177">
        <v>44414</v>
      </c>
      <c r="H1354" t="s">
        <v>417</v>
      </c>
      <c r="I1354" t="s">
        <v>18168</v>
      </c>
      <c r="J1354" t="s">
        <v>4959</v>
      </c>
      <c r="K1354" t="s">
        <v>353</v>
      </c>
      <c r="L1354" t="s">
        <v>374</v>
      </c>
      <c r="M1354" s="29" t="str">
        <f>IF(O1354 &lt;&gt; "", VLOOKUP(O1354,'CLASSIFICAÇÃO - ÁREA DE ATUAÇÃO'!$A:$C,2,0),"")</f>
        <v>C</v>
      </c>
      <c r="N1354" s="29" t="str">
        <f>IF(O1354 &lt;&gt; "",VLOOKUP(O1354,'CLASSIFICAÇÃO - ÁREA DE ATUAÇÃO'!$A:$C,3,0), "")</f>
        <v>ATENÇÃO PRIMÁRIA</v>
      </c>
      <c r="O1354" t="str">
        <f>'Lotações convertidas'!B1356</f>
        <v>CENTRO DE SAÚDE FÁBIO CORREA LIMA</v>
      </c>
    </row>
    <row r="1355" spans="1:15" x14ac:dyDescent="0.25">
      <c r="A1355">
        <v>1314546</v>
      </c>
      <c r="B1355" t="s">
        <v>4960</v>
      </c>
      <c r="C1355" t="s">
        <v>4961</v>
      </c>
      <c r="D1355" t="s">
        <v>368</v>
      </c>
      <c r="E1355" t="s">
        <v>369</v>
      </c>
      <c r="F1355" t="s">
        <v>609</v>
      </c>
      <c r="G1355" s="177">
        <v>44414</v>
      </c>
      <c r="H1355" t="s">
        <v>384</v>
      </c>
      <c r="I1355" t="s">
        <v>18168</v>
      </c>
      <c r="J1355" t="s">
        <v>4962</v>
      </c>
      <c r="K1355" t="s">
        <v>353</v>
      </c>
      <c r="L1355" t="s">
        <v>374</v>
      </c>
      <c r="M1355" s="29" t="str">
        <f>IF(O1355 &lt;&gt; "", VLOOKUP(O1355,'CLASSIFICAÇÃO - ÁREA DE ATUAÇÃO'!$A:$C,2,0),"")</f>
        <v>B</v>
      </c>
      <c r="N1355" s="29" t="str">
        <f>IF(O1355 &lt;&gt; "",VLOOKUP(O1355,'CLASSIFICAÇÃO - ÁREA DE ATUAÇÃO'!$A:$C,3,0), "")</f>
        <v>ATENÇÃO PRIMÁRIA</v>
      </c>
      <c r="O1355" t="str">
        <f>'Lotações convertidas'!B1357</f>
        <v>CENTRO DE SAÚDE GENTIL GOMES</v>
      </c>
    </row>
    <row r="1356" spans="1:15" x14ac:dyDescent="0.25">
      <c r="A1356">
        <v>1314562</v>
      </c>
      <c r="B1356" t="s">
        <v>4963</v>
      </c>
      <c r="C1356" t="s">
        <v>4964</v>
      </c>
      <c r="D1356" t="s">
        <v>368</v>
      </c>
      <c r="E1356" t="s">
        <v>369</v>
      </c>
      <c r="F1356" t="s">
        <v>472</v>
      </c>
      <c r="G1356" s="177">
        <v>44414</v>
      </c>
      <c r="H1356" t="s">
        <v>384</v>
      </c>
      <c r="I1356" t="s">
        <v>18168</v>
      </c>
      <c r="J1356" t="s">
        <v>4965</v>
      </c>
      <c r="K1356" t="s">
        <v>353</v>
      </c>
      <c r="L1356" t="s">
        <v>382</v>
      </c>
      <c r="M1356" s="29" t="str">
        <f>IF(O1356 &lt;&gt; "", VLOOKUP(O1356,'CLASSIFICAÇÃO - ÁREA DE ATUAÇÃO'!$A:$C,2,0),"")</f>
        <v>B</v>
      </c>
      <c r="N1356" s="29" t="str">
        <f>IF(O1356 &lt;&gt; "",VLOOKUP(O1356,'CLASSIFICAÇÃO - ÁREA DE ATUAÇÃO'!$A:$C,3,0), "")</f>
        <v>ATENÇÃO PRIMÁRIA</v>
      </c>
      <c r="O1356" t="str">
        <f>'Lotações convertidas'!B1358</f>
        <v>CENTRO DE SAÚDE TAQUARIL</v>
      </c>
    </row>
    <row r="1357" spans="1:15" x14ac:dyDescent="0.25">
      <c r="A1357">
        <v>1314597</v>
      </c>
      <c r="B1357" t="s">
        <v>4966</v>
      </c>
      <c r="C1357" t="s">
        <v>4967</v>
      </c>
      <c r="D1357" t="s">
        <v>349</v>
      </c>
      <c r="E1357" t="s">
        <v>473</v>
      </c>
      <c r="F1357" t="s">
        <v>18613</v>
      </c>
      <c r="G1357" s="177">
        <v>44414</v>
      </c>
      <c r="H1357" t="s">
        <v>384</v>
      </c>
      <c r="I1357" t="s">
        <v>18173</v>
      </c>
      <c r="J1357" t="s">
        <v>4968</v>
      </c>
      <c r="K1357" t="s">
        <v>353</v>
      </c>
      <c r="L1357" t="s">
        <v>382</v>
      </c>
      <c r="M1357" s="29" t="str">
        <f>IF(O1357 &lt;&gt; "", VLOOKUP(O1357,'CLASSIFICAÇÃO - ÁREA DE ATUAÇÃO'!$A:$C,2,0),"")</f>
        <v>C</v>
      </c>
      <c r="N1357" s="29" t="str">
        <f>IF(O1357 &lt;&gt; "",VLOOKUP(O1357,'CLASSIFICAÇÃO - ÁREA DE ATUAÇÃO'!$A:$C,3,0), "")</f>
        <v>REDE DE URGÊNCIA</v>
      </c>
      <c r="O1357" t="str">
        <f>'Lotações convertidas'!B1359</f>
        <v>UNIDADE DE PRONTO ATENDIMENTO LESTE</v>
      </c>
    </row>
    <row r="1358" spans="1:15" x14ac:dyDescent="0.25">
      <c r="A1358">
        <v>1314694</v>
      </c>
      <c r="B1358" t="s">
        <v>4969</v>
      </c>
      <c r="C1358" t="s">
        <v>4970</v>
      </c>
      <c r="D1358" t="s">
        <v>368</v>
      </c>
      <c r="E1358" t="s">
        <v>369</v>
      </c>
      <c r="F1358" t="s">
        <v>18613</v>
      </c>
      <c r="G1358" s="177">
        <v>44416</v>
      </c>
      <c r="H1358" t="s">
        <v>425</v>
      </c>
      <c r="I1358" t="s">
        <v>18168</v>
      </c>
      <c r="J1358" t="s">
        <v>4971</v>
      </c>
      <c r="K1358" t="s">
        <v>353</v>
      </c>
      <c r="L1358" t="s">
        <v>382</v>
      </c>
      <c r="M1358" s="29" t="str">
        <f>IF(O1358 &lt;&gt; "", VLOOKUP(O1358,'CLASSIFICAÇÃO - ÁREA DE ATUAÇÃO'!$A:$C,2,0),"")</f>
        <v>C</v>
      </c>
      <c r="N1358" s="29" t="str">
        <f>IF(O1358 &lt;&gt; "",VLOOKUP(O1358,'CLASSIFICAÇÃO - ÁREA DE ATUAÇÃO'!$A:$C,3,0), "")</f>
        <v>REDE DE URGÊNCIA</v>
      </c>
      <c r="O1358" t="str">
        <f>'Lotações convertidas'!B1360</f>
        <v>UNIDADE DE PRONTO ATENDIMENTO LESTE</v>
      </c>
    </row>
    <row r="1359" spans="1:15" x14ac:dyDescent="0.25">
      <c r="A1359">
        <v>1314724</v>
      </c>
      <c r="B1359" t="s">
        <v>4972</v>
      </c>
      <c r="C1359" t="s">
        <v>4973</v>
      </c>
      <c r="D1359" t="s">
        <v>379</v>
      </c>
      <c r="F1359" t="s">
        <v>18620</v>
      </c>
      <c r="G1359" s="177">
        <v>44415</v>
      </c>
      <c r="H1359" t="s">
        <v>482</v>
      </c>
      <c r="I1359" t="s">
        <v>18171</v>
      </c>
      <c r="J1359" t="s">
        <v>4974</v>
      </c>
      <c r="K1359" t="s">
        <v>353</v>
      </c>
      <c r="L1359" t="s">
        <v>372</v>
      </c>
      <c r="M1359" s="29" t="str">
        <f>IF(O1359 &lt;&gt; "", VLOOKUP(O1359,'CLASSIFICAÇÃO - ÁREA DE ATUAÇÃO'!$A:$C,2,0),"")</f>
        <v>D</v>
      </c>
      <c r="N1359" s="29" t="str">
        <f>IF(O1359 &lt;&gt; "",VLOOKUP(O1359,'CLASSIFICAÇÃO - ÁREA DE ATUAÇÃO'!$A:$C,3,0), "")</f>
        <v>REDE DE URGÊNCIA</v>
      </c>
      <c r="O1359" t="str">
        <f>'Lotações convertidas'!B1361</f>
        <v>UNIDADE DE PRONTO ATENDIMENTO VENDA NOVA</v>
      </c>
    </row>
    <row r="1360" spans="1:15" x14ac:dyDescent="0.25">
      <c r="A1360">
        <v>1314767</v>
      </c>
      <c r="B1360" t="s">
        <v>4975</v>
      </c>
      <c r="C1360" t="s">
        <v>4976</v>
      </c>
      <c r="D1360" t="s">
        <v>368</v>
      </c>
      <c r="E1360" t="s">
        <v>369</v>
      </c>
      <c r="F1360" t="s">
        <v>18648</v>
      </c>
      <c r="G1360" s="177">
        <v>44417</v>
      </c>
      <c r="H1360" t="s">
        <v>441</v>
      </c>
      <c r="I1360" t="s">
        <v>18168</v>
      </c>
      <c r="J1360" t="s">
        <v>4977</v>
      </c>
      <c r="K1360" t="s">
        <v>353</v>
      </c>
      <c r="L1360" t="s">
        <v>406</v>
      </c>
      <c r="M1360" s="29" t="str">
        <f>IF(O1360 &lt;&gt; "", VLOOKUP(O1360,'CLASSIFICAÇÃO - ÁREA DE ATUAÇÃO'!$A:$C,2,0),"")</f>
        <v>B</v>
      </c>
      <c r="N1360" s="29" t="str">
        <f>IF(O1360 &lt;&gt; "",VLOOKUP(O1360,'CLASSIFICAÇÃO - ÁREA DE ATUAÇÃO'!$A:$C,3,0), "")</f>
        <v>REDE DE URGÊNCIA</v>
      </c>
      <c r="O1360" t="str">
        <f>'Lotações convertidas'!B1362</f>
        <v>CENTRO DE REFERENCIA EM SAUDE MENTAL BARREIRO</v>
      </c>
    </row>
    <row r="1361" spans="1:15" x14ac:dyDescent="0.25">
      <c r="A1361">
        <v>1314775</v>
      </c>
      <c r="B1361" t="s">
        <v>4978</v>
      </c>
      <c r="C1361" t="s">
        <v>4979</v>
      </c>
      <c r="D1361" t="s">
        <v>349</v>
      </c>
      <c r="E1361" t="s">
        <v>350</v>
      </c>
      <c r="F1361" t="s">
        <v>18666</v>
      </c>
      <c r="G1361" s="177">
        <v>44417</v>
      </c>
      <c r="H1361" t="s">
        <v>364</v>
      </c>
      <c r="I1361" t="s">
        <v>18169</v>
      </c>
      <c r="J1361" t="s">
        <v>4980</v>
      </c>
      <c r="K1361" t="s">
        <v>353</v>
      </c>
      <c r="L1361" t="s">
        <v>361</v>
      </c>
      <c r="M1361" s="29" t="str">
        <f>IF(O1361 &lt;&gt; "", VLOOKUP(O1361,'CLASSIFICAÇÃO - ÁREA DE ATUAÇÃO'!$A:$C,2,0),"")</f>
        <v>B</v>
      </c>
      <c r="N1361" s="29" t="str">
        <f>IF(O1361 &lt;&gt; "",VLOOKUP(O1361,'CLASSIFICAÇÃO - ÁREA DE ATUAÇÃO'!$A:$C,3,0), "")</f>
        <v>GESTÃO</v>
      </c>
      <c r="O1361" t="str">
        <f>'Lotações convertidas'!B1363</f>
        <v>DIRETORIA REGIONAL DE SAUDE PAMPULHA</v>
      </c>
    </row>
    <row r="1362" spans="1:15" x14ac:dyDescent="0.25">
      <c r="A1362">
        <v>1314783</v>
      </c>
      <c r="B1362" t="s">
        <v>4981</v>
      </c>
      <c r="C1362" t="s">
        <v>4982</v>
      </c>
      <c r="D1362" t="s">
        <v>379</v>
      </c>
      <c r="F1362" t="s">
        <v>18615</v>
      </c>
      <c r="G1362" s="177">
        <v>44417</v>
      </c>
      <c r="H1362" t="s">
        <v>457</v>
      </c>
      <c r="I1362" t="s">
        <v>18171</v>
      </c>
      <c r="J1362" t="s">
        <v>4983</v>
      </c>
      <c r="K1362" t="s">
        <v>353</v>
      </c>
      <c r="L1362" t="s">
        <v>365</v>
      </c>
      <c r="M1362" s="29" t="str">
        <f>IF(O1362 &lt;&gt; "", VLOOKUP(O1362,'CLASSIFICAÇÃO - ÁREA DE ATUAÇÃO'!$A:$C,2,0),"")</f>
        <v>D</v>
      </c>
      <c r="N1362" s="29" t="str">
        <f>IF(O1362 &lt;&gt; "",VLOOKUP(O1362,'CLASSIFICAÇÃO - ÁREA DE ATUAÇÃO'!$A:$C,3,0), "")</f>
        <v>REDE DE URGÊNCIA</v>
      </c>
      <c r="O1362" t="str">
        <f>'Lotações convertidas'!B1364</f>
        <v>UNIDADE DE PRONTO ATENDIMENTO NORTE</v>
      </c>
    </row>
    <row r="1363" spans="1:15" x14ac:dyDescent="0.25">
      <c r="A1363">
        <v>1314821</v>
      </c>
      <c r="B1363" t="s">
        <v>4984</v>
      </c>
      <c r="C1363" t="s">
        <v>4985</v>
      </c>
      <c r="D1363" t="s">
        <v>368</v>
      </c>
      <c r="E1363" t="s">
        <v>369</v>
      </c>
      <c r="F1363" t="s">
        <v>18614</v>
      </c>
      <c r="G1363" s="177">
        <v>44417</v>
      </c>
      <c r="H1363" t="s">
        <v>417</v>
      </c>
      <c r="I1363" t="s">
        <v>18168</v>
      </c>
      <c r="J1363" t="s">
        <v>4986</v>
      </c>
      <c r="K1363" t="s">
        <v>353</v>
      </c>
      <c r="L1363" t="s">
        <v>354</v>
      </c>
      <c r="M1363" s="29" t="str">
        <f>IF(O1363 &lt;&gt; "", VLOOKUP(O1363,'CLASSIFICAÇÃO - ÁREA DE ATUAÇÃO'!$A:$C,2,0),"")</f>
        <v>A</v>
      </c>
      <c r="N1363" s="29" t="str">
        <f>IF(O1363 &lt;&gt; "",VLOOKUP(O1363,'CLASSIFICAÇÃO - ÁREA DE ATUAÇÃO'!$A:$C,3,0), "")</f>
        <v>REDE DE URGÊNCIA</v>
      </c>
      <c r="O1363" t="str">
        <f>'Lotações convertidas'!B1365</f>
        <v>CENTRO DE REFERENCIA EM SAUDE MENTAL NOROESTE</v>
      </c>
    </row>
    <row r="1364" spans="1:15" x14ac:dyDescent="0.25">
      <c r="A1364" t="s">
        <v>4987</v>
      </c>
      <c r="B1364" t="s">
        <v>4988</v>
      </c>
      <c r="C1364" t="s">
        <v>4989</v>
      </c>
      <c r="D1364" t="s">
        <v>368</v>
      </c>
      <c r="E1364" t="s">
        <v>369</v>
      </c>
      <c r="F1364" t="s">
        <v>609</v>
      </c>
      <c r="G1364" s="177">
        <v>44417</v>
      </c>
      <c r="H1364" t="s">
        <v>364</v>
      </c>
      <c r="I1364" t="s">
        <v>18168</v>
      </c>
      <c r="J1364" t="s">
        <v>4990</v>
      </c>
      <c r="K1364" t="s">
        <v>353</v>
      </c>
      <c r="L1364" t="s">
        <v>374</v>
      </c>
      <c r="M1364" s="29" t="str">
        <f>IF(O1364 &lt;&gt; "", VLOOKUP(O1364,'CLASSIFICAÇÃO - ÁREA DE ATUAÇÃO'!$A:$C,2,0),"")</f>
        <v>B</v>
      </c>
      <c r="N1364" s="29" t="str">
        <f>IF(O1364 &lt;&gt; "",VLOOKUP(O1364,'CLASSIFICAÇÃO - ÁREA DE ATUAÇÃO'!$A:$C,3,0), "")</f>
        <v>ATENÇÃO PRIMÁRIA</v>
      </c>
      <c r="O1364" t="str">
        <f>'Lotações convertidas'!B1366</f>
        <v>CENTRO DE SAÚDE GENTIL GOMES</v>
      </c>
    </row>
    <row r="1365" spans="1:15" x14ac:dyDescent="0.25">
      <c r="A1365">
        <v>1314880</v>
      </c>
      <c r="B1365" t="s">
        <v>4991</v>
      </c>
      <c r="C1365" t="s">
        <v>4992</v>
      </c>
      <c r="D1365" t="s">
        <v>349</v>
      </c>
      <c r="E1365" t="s">
        <v>403</v>
      </c>
      <c r="F1365" t="s">
        <v>4139</v>
      </c>
      <c r="G1365" s="177">
        <v>44418</v>
      </c>
      <c r="H1365" t="s">
        <v>434</v>
      </c>
      <c r="I1365" t="s">
        <v>18170</v>
      </c>
      <c r="J1365" t="s">
        <v>4993</v>
      </c>
      <c r="K1365" t="s">
        <v>353</v>
      </c>
      <c r="L1365" t="s">
        <v>354</v>
      </c>
      <c r="M1365" s="29" t="str">
        <f>IF(O1365 &lt;&gt; "", VLOOKUP(O1365,'CLASSIFICAÇÃO - ÁREA DE ATUAÇÃO'!$A:$C,2,0),"")</f>
        <v>C</v>
      </c>
      <c r="N1365" s="29" t="str">
        <f>IF(O1365 &lt;&gt; "",VLOOKUP(O1365,'CLASSIFICAÇÃO - ÁREA DE ATUAÇÃO'!$A:$C,3,0), "")</f>
        <v>ATENÇÃO PRIMÁRIA</v>
      </c>
      <c r="O1365" t="str">
        <f>'Lotações convertidas'!B1367</f>
        <v>CENTRO DE SAÚDE PINDORAMA - ELZA MARTINS</v>
      </c>
    </row>
    <row r="1366" spans="1:15" x14ac:dyDescent="0.25">
      <c r="A1366">
        <v>1314902</v>
      </c>
      <c r="B1366" t="s">
        <v>4994</v>
      </c>
      <c r="C1366" t="s">
        <v>4995</v>
      </c>
      <c r="D1366" t="s">
        <v>520</v>
      </c>
      <c r="F1366" t="s">
        <v>446</v>
      </c>
      <c r="G1366" s="177">
        <v>44418</v>
      </c>
      <c r="H1366" t="s">
        <v>364</v>
      </c>
      <c r="I1366" t="s">
        <v>18175</v>
      </c>
      <c r="J1366" t="s">
        <v>4996</v>
      </c>
      <c r="K1366" t="s">
        <v>353</v>
      </c>
      <c r="L1366" t="s">
        <v>372</v>
      </c>
      <c r="M1366" s="29" t="str">
        <f>IF(O1366 &lt;&gt; "", VLOOKUP(O1366,'CLASSIFICAÇÃO - ÁREA DE ATUAÇÃO'!$A:$C,2,0),"")</f>
        <v>D</v>
      </c>
      <c r="N1366" s="29" t="str">
        <f>IF(O1366 &lt;&gt; "",VLOOKUP(O1366,'CLASSIFICAÇÃO - ÁREA DE ATUAÇÃO'!$A:$C,3,0), "")</f>
        <v>ATENÇÃO PRIMÁRIA</v>
      </c>
      <c r="O1366" t="str">
        <f>'Lotações convertidas'!B1368</f>
        <v>CENTRO DE SAÚDE LAGOA</v>
      </c>
    </row>
    <row r="1367" spans="1:15" x14ac:dyDescent="0.25">
      <c r="A1367">
        <v>1314937</v>
      </c>
      <c r="B1367" t="s">
        <v>4997</v>
      </c>
      <c r="C1367" t="s">
        <v>4998</v>
      </c>
      <c r="D1367" t="s">
        <v>379</v>
      </c>
      <c r="E1367" t="s">
        <v>1524</v>
      </c>
      <c r="F1367" t="s">
        <v>381</v>
      </c>
      <c r="G1367" s="177">
        <v>44418</v>
      </c>
      <c r="H1367" t="s">
        <v>4999</v>
      </c>
      <c r="I1367" t="s">
        <v>18171</v>
      </c>
      <c r="J1367" t="s">
        <v>5000</v>
      </c>
      <c r="K1367" t="s">
        <v>353</v>
      </c>
      <c r="L1367" t="s">
        <v>382</v>
      </c>
      <c r="M1367" s="29" t="str">
        <f>IF(O1367 &lt;&gt; "", VLOOKUP(O1367,'CLASSIFICAÇÃO - ÁREA DE ATUAÇÃO'!$A:$C,2,0),"")</f>
        <v>A</v>
      </c>
      <c r="N1367" s="29" t="str">
        <f>IF(O1367 &lt;&gt; "",VLOOKUP(O1367,'CLASSIFICAÇÃO - ÁREA DE ATUAÇÃO'!$A:$C,3,0), "")</f>
        <v>REDE COMPLEMENTAR</v>
      </c>
      <c r="O1367" t="str">
        <f>'Lotações convertidas'!B1369</f>
        <v>UNIDADE DE REFERENCIA SECUNDARIA SAGRADA FAMILIA</v>
      </c>
    </row>
    <row r="1368" spans="1:15" x14ac:dyDescent="0.25">
      <c r="A1368" t="s">
        <v>5001</v>
      </c>
      <c r="B1368" t="s">
        <v>5002</v>
      </c>
      <c r="C1368" t="s">
        <v>5003</v>
      </c>
      <c r="D1368" t="s">
        <v>379</v>
      </c>
      <c r="F1368" t="s">
        <v>18615</v>
      </c>
      <c r="G1368" s="177">
        <v>44422</v>
      </c>
      <c r="H1368" t="s">
        <v>482</v>
      </c>
      <c r="I1368" t="s">
        <v>18171</v>
      </c>
      <c r="J1368" t="s">
        <v>5004</v>
      </c>
      <c r="K1368" t="s">
        <v>353</v>
      </c>
      <c r="L1368" t="s">
        <v>365</v>
      </c>
      <c r="M1368" s="29" t="str">
        <f>IF(O1368 &lt;&gt; "", VLOOKUP(O1368,'CLASSIFICAÇÃO - ÁREA DE ATUAÇÃO'!$A:$C,2,0),"")</f>
        <v>D</v>
      </c>
      <c r="N1368" s="29" t="str">
        <f>IF(O1368 &lt;&gt; "",VLOOKUP(O1368,'CLASSIFICAÇÃO - ÁREA DE ATUAÇÃO'!$A:$C,3,0), "")</f>
        <v>REDE DE URGÊNCIA</v>
      </c>
      <c r="O1368" t="str">
        <f>'Lotações convertidas'!B1370</f>
        <v>UNIDADE DE PRONTO ATENDIMENTO NORTE</v>
      </c>
    </row>
    <row r="1369" spans="1:15" x14ac:dyDescent="0.25">
      <c r="A1369">
        <v>1315046</v>
      </c>
      <c r="B1369" t="s">
        <v>5005</v>
      </c>
      <c r="C1369" t="s">
        <v>5006</v>
      </c>
      <c r="D1369" t="s">
        <v>362</v>
      </c>
      <c r="F1369" t="s">
        <v>556</v>
      </c>
      <c r="G1369" s="177">
        <v>44418</v>
      </c>
      <c r="H1369" t="s">
        <v>364</v>
      </c>
      <c r="I1369" t="s">
        <v>18168</v>
      </c>
      <c r="J1369" t="s">
        <v>5007</v>
      </c>
      <c r="K1369" t="s">
        <v>353</v>
      </c>
      <c r="L1369" t="s">
        <v>411</v>
      </c>
      <c r="M1369" s="29" t="str">
        <f>IF(O1369 &lt;&gt; "", VLOOKUP(O1369,'CLASSIFICAÇÃO - ÁREA DE ATUAÇÃO'!$A:$C,2,0),"")</f>
        <v>A</v>
      </c>
      <c r="N1369" s="29" t="str">
        <f>IF(O1369 &lt;&gt; "",VLOOKUP(O1369,'CLASSIFICAÇÃO - ÁREA DE ATUAÇÃO'!$A:$C,3,0), "")</f>
        <v>ATENÇÃO PRIMÁRIA</v>
      </c>
      <c r="O1369" t="str">
        <f>'Lotações convertidas'!B1371</f>
        <v>CENTRO DE SAÚDE CARLOS CHAGAS</v>
      </c>
    </row>
    <row r="1370" spans="1:15" x14ac:dyDescent="0.25">
      <c r="A1370">
        <v>1315054</v>
      </c>
      <c r="B1370" t="s">
        <v>5008</v>
      </c>
      <c r="C1370" t="s">
        <v>5009</v>
      </c>
      <c r="D1370" t="s">
        <v>368</v>
      </c>
      <c r="E1370" t="s">
        <v>369</v>
      </c>
      <c r="F1370" t="s">
        <v>18660</v>
      </c>
      <c r="G1370" s="177">
        <v>44418</v>
      </c>
      <c r="H1370" t="s">
        <v>417</v>
      </c>
      <c r="I1370" t="s">
        <v>18168</v>
      </c>
      <c r="J1370" t="s">
        <v>5010</v>
      </c>
      <c r="K1370" t="s">
        <v>353</v>
      </c>
      <c r="L1370" t="s">
        <v>406</v>
      </c>
      <c r="M1370" s="29" t="str">
        <f>IF(O1370 &lt;&gt; "", VLOOKUP(O1370,'CLASSIFICAÇÃO - ÁREA DE ATUAÇÃO'!$A:$C,2,0),"")</f>
        <v>C</v>
      </c>
      <c r="N1370" s="29" t="str">
        <f>IF(O1370 &lt;&gt; "",VLOOKUP(O1370,'CLASSIFICAÇÃO - ÁREA DE ATUAÇÃO'!$A:$C,3,0), "")</f>
        <v>REDE COMPLEMENTAR</v>
      </c>
      <c r="O1370" t="str">
        <f>'Lotações convertidas'!B1372</f>
        <v>CENTRAL DE ESTERILIZACAO BARREIRO</v>
      </c>
    </row>
    <row r="1371" spans="1:15" x14ac:dyDescent="0.25">
      <c r="A1371">
        <v>1315070</v>
      </c>
      <c r="B1371" t="s">
        <v>5011</v>
      </c>
      <c r="C1371" t="s">
        <v>5012</v>
      </c>
      <c r="D1371" t="s">
        <v>379</v>
      </c>
      <c r="F1371" t="s">
        <v>18611</v>
      </c>
      <c r="G1371" s="177">
        <v>44417</v>
      </c>
      <c r="H1371" t="s">
        <v>457</v>
      </c>
      <c r="I1371" t="s">
        <v>18171</v>
      </c>
      <c r="J1371" t="s">
        <v>5013</v>
      </c>
      <c r="K1371" t="s">
        <v>353</v>
      </c>
      <c r="L1371" t="s">
        <v>397</v>
      </c>
      <c r="M1371" s="29" t="str">
        <f>IF(O1371 &lt;&gt; "", VLOOKUP(O1371,'CLASSIFICAÇÃO - ÁREA DE ATUAÇÃO'!$A:$C,2,0),"")</f>
        <v>C</v>
      </c>
      <c r="N1371" s="29" t="str">
        <f>IF(O1371 &lt;&gt; "",VLOOKUP(O1371,'CLASSIFICAÇÃO - ÁREA DE ATUAÇÃO'!$A:$C,3,0), "")</f>
        <v>REDE DE URGÊNCIA</v>
      </c>
      <c r="O1371" t="str">
        <f>'Lotações convertidas'!B1373</f>
        <v>UNIDADE DE PRONTO ATENDIMENTO OESTE</v>
      </c>
    </row>
    <row r="1372" spans="1:15" x14ac:dyDescent="0.25">
      <c r="A1372">
        <v>1315100</v>
      </c>
      <c r="B1372" t="s">
        <v>5014</v>
      </c>
      <c r="C1372" t="s">
        <v>5015</v>
      </c>
      <c r="D1372" t="s">
        <v>349</v>
      </c>
      <c r="E1372" t="s">
        <v>350</v>
      </c>
      <c r="F1372" t="s">
        <v>70</v>
      </c>
      <c r="G1372" s="177">
        <v>44418</v>
      </c>
      <c r="H1372" t="s">
        <v>434</v>
      </c>
      <c r="I1372" t="s">
        <v>18169</v>
      </c>
      <c r="J1372" t="s">
        <v>5016</v>
      </c>
      <c r="K1372" t="s">
        <v>353</v>
      </c>
      <c r="L1372" t="s">
        <v>411</v>
      </c>
      <c r="M1372" s="29" t="str">
        <f>IF(O1372 &lt;&gt; "", VLOOKUP(O1372,'CLASSIFICAÇÃO - ÁREA DE ATUAÇÃO'!$A:$C,2,0),"")</f>
        <v>A</v>
      </c>
      <c r="N1372" s="29" t="str">
        <f>IF(O1372 &lt;&gt; "",VLOOKUP(O1372,'CLASSIFICAÇÃO - ÁREA DE ATUAÇÃO'!$A:$C,3,0), "")</f>
        <v>REDE COMPLEMENTAR</v>
      </c>
      <c r="O1372" t="str">
        <f>'Lotações convertidas'!B1374</f>
        <v>CENTRO DE TREIN. E REF. EM DOENÇAS INFECCIOSAS E PARASITÁRIAS ORESTES DINIZ</v>
      </c>
    </row>
    <row r="1373" spans="1:15" x14ac:dyDescent="0.25">
      <c r="A1373" t="s">
        <v>5017</v>
      </c>
      <c r="B1373" t="s">
        <v>5018</v>
      </c>
      <c r="C1373" t="s">
        <v>5019</v>
      </c>
      <c r="D1373" t="s">
        <v>368</v>
      </c>
      <c r="E1373" t="s">
        <v>369</v>
      </c>
      <c r="F1373" t="s">
        <v>18623</v>
      </c>
      <c r="G1373" s="177">
        <v>44420</v>
      </c>
      <c r="H1373" t="s">
        <v>441</v>
      </c>
      <c r="I1373" t="s">
        <v>18168</v>
      </c>
      <c r="J1373" t="s">
        <v>5020</v>
      </c>
      <c r="K1373" t="s">
        <v>353</v>
      </c>
      <c r="L1373" t="s">
        <v>374</v>
      </c>
      <c r="M1373" s="29" t="str">
        <f>IF(O1373 &lt;&gt; "", VLOOKUP(O1373,'CLASSIFICAÇÃO - ÁREA DE ATUAÇÃO'!$A:$C,2,0),"")</f>
        <v>C</v>
      </c>
      <c r="N1373" s="29" t="str">
        <f>IF(O1373 &lt;&gt; "",VLOOKUP(O1373,'CLASSIFICAÇÃO - ÁREA DE ATUAÇÃO'!$A:$C,3,0), "")</f>
        <v>REDE DE URGÊNCIA</v>
      </c>
      <c r="O1373" t="str">
        <f>'Lotações convertidas'!B1375</f>
        <v>UNIDADE DE PRONTO ATENDIMENTO NORDESTE</v>
      </c>
    </row>
    <row r="1374" spans="1:15" x14ac:dyDescent="0.25">
      <c r="A1374">
        <v>1315232</v>
      </c>
      <c r="B1374" t="s">
        <v>5021</v>
      </c>
      <c r="C1374" t="s">
        <v>5022</v>
      </c>
      <c r="D1374" t="s">
        <v>368</v>
      </c>
      <c r="E1374" t="s">
        <v>369</v>
      </c>
      <c r="F1374" t="s">
        <v>715</v>
      </c>
      <c r="G1374" s="177">
        <v>44420</v>
      </c>
      <c r="H1374" t="s">
        <v>441</v>
      </c>
      <c r="I1374" t="s">
        <v>18168</v>
      </c>
      <c r="J1374" t="s">
        <v>5023</v>
      </c>
      <c r="K1374" t="s">
        <v>353</v>
      </c>
      <c r="L1374" t="s">
        <v>374</v>
      </c>
      <c r="M1374" s="29" t="str">
        <f>IF(O1374 &lt;&gt; "", VLOOKUP(O1374,'CLASSIFICAÇÃO - ÁREA DE ATUAÇÃO'!$A:$C,2,0),"")</f>
        <v>A</v>
      </c>
      <c r="N1374" s="29" t="str">
        <f>IF(O1374 &lt;&gt; "",VLOOKUP(O1374,'CLASSIFICAÇÃO - ÁREA DE ATUAÇÃO'!$A:$C,3,0), "")</f>
        <v>REDE DE URGÊNCIA</v>
      </c>
      <c r="O1374" t="str">
        <f>'Lotações convertidas'!B1376</f>
        <v>CENTRO DE REFERENCIA EM SAUDE MENTAL INFANTIL NORDESTE</v>
      </c>
    </row>
    <row r="1375" spans="1:15" x14ac:dyDescent="0.25">
      <c r="A1375">
        <v>1315267</v>
      </c>
      <c r="B1375" t="s">
        <v>5024</v>
      </c>
      <c r="C1375" t="s">
        <v>5025</v>
      </c>
      <c r="D1375" t="s">
        <v>349</v>
      </c>
      <c r="E1375" t="s">
        <v>2690</v>
      </c>
      <c r="F1375" t="s">
        <v>18634</v>
      </c>
      <c r="G1375" s="177">
        <v>44419</v>
      </c>
      <c r="H1375" t="s">
        <v>364</v>
      </c>
      <c r="I1375" t="s">
        <v>18184</v>
      </c>
      <c r="J1375" t="s">
        <v>5026</v>
      </c>
      <c r="K1375" t="s">
        <v>353</v>
      </c>
      <c r="L1375" t="s">
        <v>374</v>
      </c>
      <c r="M1375" s="29" t="str">
        <f>IF(O1375 &lt;&gt; "", VLOOKUP(O1375,'CLASSIFICAÇÃO - ÁREA DE ATUAÇÃO'!$A:$C,2,0),"")</f>
        <v>B</v>
      </c>
      <c r="N1375" s="29" t="str">
        <f>IF(O1375 &lt;&gt; "",VLOOKUP(O1375,'CLASSIFICAÇÃO - ÁREA DE ATUAÇÃO'!$A:$C,3,0), "")</f>
        <v>GESTÃO</v>
      </c>
      <c r="O1375" t="str">
        <f>'Lotações convertidas'!B1377</f>
        <v>GERENCIA DE ASSISTENCIA, EPIDEMIOLOGIA E REGULACAO NORDESTE</v>
      </c>
    </row>
    <row r="1376" spans="1:15" x14ac:dyDescent="0.25">
      <c r="A1376">
        <v>1315275</v>
      </c>
      <c r="B1376" t="s">
        <v>5027</v>
      </c>
      <c r="C1376" t="s">
        <v>5028</v>
      </c>
      <c r="D1376" t="s">
        <v>362</v>
      </c>
      <c r="F1376" t="s">
        <v>18611</v>
      </c>
      <c r="G1376" s="177">
        <v>44421</v>
      </c>
      <c r="H1376" t="s">
        <v>466</v>
      </c>
      <c r="I1376" t="s">
        <v>18168</v>
      </c>
      <c r="J1376" t="s">
        <v>5029</v>
      </c>
      <c r="K1376" t="s">
        <v>353</v>
      </c>
      <c r="L1376" t="s">
        <v>397</v>
      </c>
      <c r="M1376" s="29" t="str">
        <f>IF(O1376 &lt;&gt; "", VLOOKUP(O1376,'CLASSIFICAÇÃO - ÁREA DE ATUAÇÃO'!$A:$C,2,0),"")</f>
        <v>C</v>
      </c>
      <c r="N1376" s="29" t="str">
        <f>IF(O1376 &lt;&gt; "",VLOOKUP(O1376,'CLASSIFICAÇÃO - ÁREA DE ATUAÇÃO'!$A:$C,3,0), "")</f>
        <v>REDE DE URGÊNCIA</v>
      </c>
      <c r="O1376" t="str">
        <f>'Lotações convertidas'!B1378</f>
        <v>UNIDADE DE PRONTO ATENDIMENTO OESTE</v>
      </c>
    </row>
    <row r="1377" spans="1:15" x14ac:dyDescent="0.25">
      <c r="A1377">
        <v>1315305</v>
      </c>
      <c r="B1377" t="s">
        <v>5030</v>
      </c>
      <c r="C1377" t="s">
        <v>5031</v>
      </c>
      <c r="D1377" t="s">
        <v>362</v>
      </c>
      <c r="F1377" t="s">
        <v>3754</v>
      </c>
      <c r="G1377" s="177">
        <v>44419</v>
      </c>
      <c r="H1377" t="s">
        <v>364</v>
      </c>
      <c r="I1377" t="s">
        <v>18168</v>
      </c>
      <c r="J1377" t="s">
        <v>5032</v>
      </c>
      <c r="K1377" t="s">
        <v>353</v>
      </c>
      <c r="L1377" t="s">
        <v>365</v>
      </c>
      <c r="M1377" s="29" t="str">
        <f>IF(O1377 &lt;&gt; "", VLOOKUP(O1377,'CLASSIFICAÇÃO - ÁREA DE ATUAÇÃO'!$A:$C,2,0),"")</f>
        <v>B</v>
      </c>
      <c r="N1377" s="29" t="str">
        <f>IF(O1377 &lt;&gt; "",VLOOKUP(O1377,'CLASSIFICAÇÃO - ÁREA DE ATUAÇÃO'!$A:$C,3,0), "")</f>
        <v>ATENÇÃO PRIMÁRIA</v>
      </c>
      <c r="O1377" t="str">
        <f>'Lotações convertidas'!B1379</f>
        <v>CENTRO DE SAÚDE CAMPO ALEGRE</v>
      </c>
    </row>
    <row r="1378" spans="1:15" x14ac:dyDescent="0.25">
      <c r="A1378">
        <v>1315313</v>
      </c>
      <c r="B1378" t="s">
        <v>5033</v>
      </c>
      <c r="C1378" t="s">
        <v>5034</v>
      </c>
      <c r="D1378" t="s">
        <v>349</v>
      </c>
      <c r="E1378" t="s">
        <v>473</v>
      </c>
      <c r="F1378" t="s">
        <v>715</v>
      </c>
      <c r="G1378" s="177">
        <v>44419</v>
      </c>
      <c r="H1378" t="s">
        <v>1549</v>
      </c>
      <c r="I1378" t="s">
        <v>18173</v>
      </c>
      <c r="J1378" t="s">
        <v>5035</v>
      </c>
      <c r="K1378" t="s">
        <v>353</v>
      </c>
      <c r="L1378" t="s">
        <v>374</v>
      </c>
      <c r="M1378" s="29" t="str">
        <f>IF(O1378 &lt;&gt; "", VLOOKUP(O1378,'CLASSIFICAÇÃO - ÁREA DE ATUAÇÃO'!$A:$C,2,0),"")</f>
        <v>A</v>
      </c>
      <c r="N1378" s="29" t="str">
        <f>IF(O1378 &lt;&gt; "",VLOOKUP(O1378,'CLASSIFICAÇÃO - ÁREA DE ATUAÇÃO'!$A:$C,3,0), "")</f>
        <v>REDE DE URGÊNCIA</v>
      </c>
      <c r="O1378" t="str">
        <f>'Lotações convertidas'!B1380</f>
        <v>CENTRO DE REFERENCIA EM SAUDE MENTAL INFANTIL NORDESTE</v>
      </c>
    </row>
    <row r="1379" spans="1:15" x14ac:dyDescent="0.25">
      <c r="A1379" t="s">
        <v>5036</v>
      </c>
      <c r="B1379" t="s">
        <v>5037</v>
      </c>
      <c r="C1379" t="s">
        <v>5038</v>
      </c>
      <c r="D1379" t="s">
        <v>429</v>
      </c>
      <c r="E1379" t="s">
        <v>493</v>
      </c>
      <c r="F1379" t="s">
        <v>792</v>
      </c>
      <c r="G1379" s="177">
        <v>44420</v>
      </c>
      <c r="H1379" t="s">
        <v>384</v>
      </c>
      <c r="I1379" t="s">
        <v>495</v>
      </c>
      <c r="K1379" t="s">
        <v>495</v>
      </c>
      <c r="L1379" t="s">
        <v>411</v>
      </c>
      <c r="M1379" s="29" t="str">
        <f>IF(O1379 &lt;&gt; "", VLOOKUP(O1379,'CLASSIFICAÇÃO - ÁREA DE ATUAÇÃO'!$A:$C,2,0),"")</f>
        <v>A</v>
      </c>
      <c r="N1379" s="29" t="str">
        <f>IF(O1379 &lt;&gt; "",VLOOKUP(O1379,'CLASSIFICAÇÃO - ÁREA DE ATUAÇÃO'!$A:$C,3,0), "")</f>
        <v>REDE COMPLEMENTAR</v>
      </c>
      <c r="O1379" t="str">
        <f>'Lotações convertidas'!B1381</f>
        <v>LABORATORIO REGIONAL CENTRO-SUL/PAMPULHA</v>
      </c>
    </row>
    <row r="1380" spans="1:15" x14ac:dyDescent="0.25">
      <c r="A1380">
        <v>1315364</v>
      </c>
      <c r="B1380" t="s">
        <v>5039</v>
      </c>
      <c r="C1380" t="s">
        <v>5040</v>
      </c>
      <c r="D1380" t="s">
        <v>379</v>
      </c>
      <c r="F1380" t="s">
        <v>18623</v>
      </c>
      <c r="G1380" s="177">
        <v>44422</v>
      </c>
      <c r="H1380" t="s">
        <v>466</v>
      </c>
      <c r="I1380" t="s">
        <v>18171</v>
      </c>
      <c r="J1380" t="s">
        <v>5041</v>
      </c>
      <c r="K1380" t="s">
        <v>353</v>
      </c>
      <c r="L1380" t="s">
        <v>374</v>
      </c>
      <c r="M1380" s="29" t="str">
        <f>IF(O1380 &lt;&gt; "", VLOOKUP(O1380,'CLASSIFICAÇÃO - ÁREA DE ATUAÇÃO'!$A:$C,2,0),"")</f>
        <v>C</v>
      </c>
      <c r="N1380" s="29" t="str">
        <f>IF(O1380 &lt;&gt; "",VLOOKUP(O1380,'CLASSIFICAÇÃO - ÁREA DE ATUAÇÃO'!$A:$C,3,0), "")</f>
        <v>REDE DE URGÊNCIA</v>
      </c>
      <c r="O1380" t="str">
        <f>'Lotações convertidas'!B1382</f>
        <v>UNIDADE DE PRONTO ATENDIMENTO NORDESTE</v>
      </c>
    </row>
    <row r="1381" spans="1:15" x14ac:dyDescent="0.25">
      <c r="A1381">
        <v>1315402</v>
      </c>
      <c r="B1381" t="s">
        <v>5042</v>
      </c>
      <c r="C1381" t="s">
        <v>5043</v>
      </c>
      <c r="D1381" t="s">
        <v>368</v>
      </c>
      <c r="E1381" t="s">
        <v>369</v>
      </c>
      <c r="F1381" t="s">
        <v>18660</v>
      </c>
      <c r="G1381" s="177">
        <v>44420</v>
      </c>
      <c r="H1381" t="s">
        <v>818</v>
      </c>
      <c r="I1381" t="s">
        <v>18168</v>
      </c>
      <c r="J1381" t="s">
        <v>5044</v>
      </c>
      <c r="K1381" t="s">
        <v>353</v>
      </c>
      <c r="L1381" t="s">
        <v>406</v>
      </c>
      <c r="M1381" s="29" t="str">
        <f>IF(O1381 &lt;&gt; "", VLOOKUP(O1381,'CLASSIFICAÇÃO - ÁREA DE ATUAÇÃO'!$A:$C,2,0),"")</f>
        <v>C</v>
      </c>
      <c r="N1381" s="29" t="str">
        <f>IF(O1381 &lt;&gt; "",VLOOKUP(O1381,'CLASSIFICAÇÃO - ÁREA DE ATUAÇÃO'!$A:$C,3,0), "")</f>
        <v>REDE COMPLEMENTAR</v>
      </c>
      <c r="O1381" t="str">
        <f>'Lotações convertidas'!B1383</f>
        <v>CENTRAL DE ESTERILIZACAO BARREIRO</v>
      </c>
    </row>
    <row r="1382" spans="1:15" x14ac:dyDescent="0.25">
      <c r="A1382">
        <v>1315429</v>
      </c>
      <c r="B1382" t="s">
        <v>5045</v>
      </c>
      <c r="C1382" t="s">
        <v>5046</v>
      </c>
      <c r="D1382" t="s">
        <v>368</v>
      </c>
      <c r="E1382" t="s">
        <v>369</v>
      </c>
      <c r="F1382" t="s">
        <v>18615</v>
      </c>
      <c r="G1382" s="177">
        <v>44420</v>
      </c>
      <c r="H1382" t="s">
        <v>441</v>
      </c>
      <c r="I1382" t="s">
        <v>18168</v>
      </c>
      <c r="J1382" t="s">
        <v>5047</v>
      </c>
      <c r="K1382" t="s">
        <v>353</v>
      </c>
      <c r="L1382" t="s">
        <v>365</v>
      </c>
      <c r="M1382" s="29" t="str">
        <f>IF(O1382 &lt;&gt; "", VLOOKUP(O1382,'CLASSIFICAÇÃO - ÁREA DE ATUAÇÃO'!$A:$C,2,0),"")</f>
        <v>D</v>
      </c>
      <c r="N1382" s="29" t="str">
        <f>IF(O1382 &lt;&gt; "",VLOOKUP(O1382,'CLASSIFICAÇÃO - ÁREA DE ATUAÇÃO'!$A:$C,3,0), "")</f>
        <v>REDE DE URGÊNCIA</v>
      </c>
      <c r="O1382" t="str">
        <f>'Lotações convertidas'!B1384</f>
        <v>UNIDADE DE PRONTO ATENDIMENTO NORTE</v>
      </c>
    </row>
    <row r="1383" spans="1:15" x14ac:dyDescent="0.25">
      <c r="A1383">
        <v>1315437</v>
      </c>
      <c r="B1383" t="s">
        <v>3944</v>
      </c>
      <c r="C1383" t="s">
        <v>3945</v>
      </c>
      <c r="D1383" t="s">
        <v>368</v>
      </c>
      <c r="E1383" t="s">
        <v>369</v>
      </c>
      <c r="F1383" t="s">
        <v>18615</v>
      </c>
      <c r="G1383" s="177">
        <v>44420</v>
      </c>
      <c r="H1383" t="s">
        <v>441</v>
      </c>
      <c r="I1383" t="s">
        <v>18168</v>
      </c>
      <c r="J1383" t="s">
        <v>3946</v>
      </c>
      <c r="K1383" t="s">
        <v>353</v>
      </c>
      <c r="L1383" t="s">
        <v>365</v>
      </c>
      <c r="M1383" s="29" t="str">
        <f>IF(O1383 &lt;&gt; "", VLOOKUP(O1383,'CLASSIFICAÇÃO - ÁREA DE ATUAÇÃO'!$A:$C,2,0),"")</f>
        <v>D</v>
      </c>
      <c r="N1383" s="29" t="str">
        <f>IF(O1383 &lt;&gt; "",VLOOKUP(O1383,'CLASSIFICAÇÃO - ÁREA DE ATUAÇÃO'!$A:$C,3,0), "")</f>
        <v>REDE DE URGÊNCIA</v>
      </c>
      <c r="O1383" t="str">
        <f>'Lotações convertidas'!B1385</f>
        <v>UNIDADE DE PRONTO ATENDIMENTO NORTE</v>
      </c>
    </row>
    <row r="1384" spans="1:15" x14ac:dyDescent="0.25">
      <c r="A1384">
        <v>1315461</v>
      </c>
      <c r="B1384" t="s">
        <v>5048</v>
      </c>
      <c r="C1384" t="s">
        <v>5049</v>
      </c>
      <c r="D1384" t="s">
        <v>362</v>
      </c>
      <c r="F1384" t="s">
        <v>18648</v>
      </c>
      <c r="G1384" s="177">
        <v>44421</v>
      </c>
      <c r="H1384" t="s">
        <v>5050</v>
      </c>
      <c r="I1384" t="s">
        <v>18168</v>
      </c>
      <c r="J1384" t="s">
        <v>5051</v>
      </c>
      <c r="K1384" t="s">
        <v>353</v>
      </c>
      <c r="L1384" t="s">
        <v>406</v>
      </c>
      <c r="M1384" s="29" t="str">
        <f>IF(O1384 &lt;&gt; "", VLOOKUP(O1384,'CLASSIFICAÇÃO - ÁREA DE ATUAÇÃO'!$A:$C,2,0),"")</f>
        <v>B</v>
      </c>
      <c r="N1384" s="29" t="str">
        <f>IF(O1384 &lt;&gt; "",VLOOKUP(O1384,'CLASSIFICAÇÃO - ÁREA DE ATUAÇÃO'!$A:$C,3,0), "")</f>
        <v>REDE DE URGÊNCIA</v>
      </c>
      <c r="O1384" t="str">
        <f>'Lotações convertidas'!B1386</f>
        <v>CENTRO DE REFERENCIA EM SAUDE MENTAL BARREIRO</v>
      </c>
    </row>
    <row r="1385" spans="1:15" x14ac:dyDescent="0.25">
      <c r="A1385" t="s">
        <v>5052</v>
      </c>
      <c r="B1385" t="s">
        <v>3587</v>
      </c>
      <c r="C1385" t="s">
        <v>3588</v>
      </c>
      <c r="D1385" t="s">
        <v>349</v>
      </c>
      <c r="E1385" t="s">
        <v>473</v>
      </c>
      <c r="F1385" t="s">
        <v>442</v>
      </c>
      <c r="G1385" s="177">
        <v>44420</v>
      </c>
      <c r="H1385" t="s">
        <v>352</v>
      </c>
      <c r="I1385" t="s">
        <v>18181</v>
      </c>
      <c r="J1385" t="s">
        <v>3589</v>
      </c>
      <c r="K1385" t="s">
        <v>353</v>
      </c>
      <c r="L1385" t="s">
        <v>406</v>
      </c>
      <c r="M1385" s="29" t="str">
        <f>IF(O1385 &lt;&gt; "", VLOOKUP(O1385,'CLASSIFICAÇÃO - ÁREA DE ATUAÇÃO'!$A:$C,2,0),"")</f>
        <v>C</v>
      </c>
      <c r="N1385" s="29" t="str">
        <f>IF(O1385 &lt;&gt; "",VLOOKUP(O1385,'CLASSIFICAÇÃO - ÁREA DE ATUAÇÃO'!$A:$C,3,0), "")</f>
        <v>ATENÇÃO PRIMÁRIA</v>
      </c>
      <c r="O1385" t="str">
        <f>'Lotações convertidas'!B1387</f>
        <v>CENTRO DE SAÚDE VALE DO JATOBÁ</v>
      </c>
    </row>
    <row r="1386" spans="1:15" x14ac:dyDescent="0.25">
      <c r="A1386">
        <v>1315488</v>
      </c>
      <c r="B1386" t="s">
        <v>5053</v>
      </c>
      <c r="C1386" t="s">
        <v>5054</v>
      </c>
      <c r="D1386" t="s">
        <v>379</v>
      </c>
      <c r="F1386" t="s">
        <v>18623</v>
      </c>
      <c r="G1386" s="177">
        <v>44420</v>
      </c>
      <c r="H1386" t="s">
        <v>457</v>
      </c>
      <c r="I1386" t="s">
        <v>18171</v>
      </c>
      <c r="J1386" t="s">
        <v>5055</v>
      </c>
      <c r="K1386" t="s">
        <v>353</v>
      </c>
      <c r="L1386" t="s">
        <v>374</v>
      </c>
      <c r="M1386" s="29" t="str">
        <f>IF(O1386 &lt;&gt; "", VLOOKUP(O1386,'CLASSIFICAÇÃO - ÁREA DE ATUAÇÃO'!$A:$C,2,0),"")</f>
        <v>C</v>
      </c>
      <c r="N1386" s="29" t="str">
        <f>IF(O1386 &lt;&gt; "",VLOOKUP(O1386,'CLASSIFICAÇÃO - ÁREA DE ATUAÇÃO'!$A:$C,3,0), "")</f>
        <v>REDE DE URGÊNCIA</v>
      </c>
      <c r="O1386" t="str">
        <f>'Lotações convertidas'!B1388</f>
        <v>UNIDADE DE PRONTO ATENDIMENTO NORDESTE</v>
      </c>
    </row>
    <row r="1387" spans="1:15" x14ac:dyDescent="0.25">
      <c r="A1387">
        <v>1315542</v>
      </c>
      <c r="B1387" t="s">
        <v>5056</v>
      </c>
      <c r="C1387" t="s">
        <v>5057</v>
      </c>
      <c r="D1387" t="s">
        <v>368</v>
      </c>
      <c r="E1387" t="s">
        <v>390</v>
      </c>
      <c r="F1387" t="s">
        <v>1591</v>
      </c>
      <c r="G1387" s="177">
        <v>44420</v>
      </c>
      <c r="H1387" t="s">
        <v>364</v>
      </c>
      <c r="I1387" t="s">
        <v>18175</v>
      </c>
      <c r="J1387" t="s">
        <v>5058</v>
      </c>
      <c r="K1387" t="s">
        <v>353</v>
      </c>
      <c r="L1387" t="s">
        <v>374</v>
      </c>
      <c r="M1387" s="29" t="str">
        <f>IF(O1387 &lt;&gt; "", VLOOKUP(O1387,'CLASSIFICAÇÃO - ÁREA DE ATUAÇÃO'!$A:$C,2,0),"")</f>
        <v>D</v>
      </c>
      <c r="N1387" s="29" t="str">
        <f>IF(O1387 &lt;&gt; "",VLOOKUP(O1387,'CLASSIFICAÇÃO - ÁREA DE ATUAÇÃO'!$A:$C,3,0), "")</f>
        <v>ATENÇÃO PRIMÁRIA</v>
      </c>
      <c r="O1387" t="str">
        <f>'Lotações convertidas'!B1389</f>
        <v>CENTRO DE SAÚDE CONJUNTO PAULO VI</v>
      </c>
    </row>
    <row r="1388" spans="1:15" x14ac:dyDescent="0.25">
      <c r="A1388">
        <v>1315550</v>
      </c>
      <c r="B1388" t="s">
        <v>5059</v>
      </c>
      <c r="C1388" t="s">
        <v>5060</v>
      </c>
      <c r="D1388" t="s">
        <v>368</v>
      </c>
      <c r="E1388" t="s">
        <v>369</v>
      </c>
      <c r="F1388" t="s">
        <v>69</v>
      </c>
      <c r="G1388" s="177">
        <v>44420</v>
      </c>
      <c r="H1388" t="s">
        <v>417</v>
      </c>
      <c r="I1388" t="s">
        <v>18168</v>
      </c>
      <c r="J1388" t="s">
        <v>5061</v>
      </c>
      <c r="K1388" t="s">
        <v>353</v>
      </c>
      <c r="L1388" t="s">
        <v>382</v>
      </c>
      <c r="M1388" s="29" t="str">
        <f>IF(O1388 &lt;&gt; "", VLOOKUP(O1388,'CLASSIFICAÇÃO - ÁREA DE ATUAÇÃO'!$A:$C,2,0),"")</f>
        <v>A</v>
      </c>
      <c r="N1388" s="29" t="str">
        <f>IF(O1388 &lt;&gt; "",VLOOKUP(O1388,'CLASSIFICAÇÃO - ÁREA DE ATUAÇÃO'!$A:$C,3,0), "")</f>
        <v>REDE COMPLEMENTAR</v>
      </c>
      <c r="O1388" t="str">
        <f>'Lotações convertidas'!B1390</f>
        <v>CENTRO DE TESTAGEM E ACONSELHAMENTO - SERVICO DE ATENDIMENTO ESPECIALIZADO</v>
      </c>
    </row>
    <row r="1389" spans="1:15" x14ac:dyDescent="0.25">
      <c r="A1389">
        <v>1315585</v>
      </c>
      <c r="B1389" t="s">
        <v>5062</v>
      </c>
      <c r="C1389" t="s">
        <v>5063</v>
      </c>
      <c r="D1389" t="s">
        <v>379</v>
      </c>
      <c r="F1389" t="s">
        <v>18611</v>
      </c>
      <c r="G1389" s="177">
        <v>44421</v>
      </c>
      <c r="H1389" t="s">
        <v>482</v>
      </c>
      <c r="I1389" t="s">
        <v>18171</v>
      </c>
      <c r="J1389" t="s">
        <v>5064</v>
      </c>
      <c r="K1389" t="s">
        <v>353</v>
      </c>
      <c r="L1389" t="s">
        <v>397</v>
      </c>
      <c r="M1389" s="29" t="str">
        <f>IF(O1389 &lt;&gt; "", VLOOKUP(O1389,'CLASSIFICAÇÃO - ÁREA DE ATUAÇÃO'!$A:$C,2,0),"")</f>
        <v>C</v>
      </c>
      <c r="N1389" s="29" t="str">
        <f>IF(O1389 &lt;&gt; "",VLOOKUP(O1389,'CLASSIFICAÇÃO - ÁREA DE ATUAÇÃO'!$A:$C,3,0), "")</f>
        <v>REDE DE URGÊNCIA</v>
      </c>
      <c r="O1389" t="str">
        <f>'Lotações convertidas'!B1391</f>
        <v>UNIDADE DE PRONTO ATENDIMENTO OESTE</v>
      </c>
    </row>
    <row r="1390" spans="1:15" x14ac:dyDescent="0.25">
      <c r="A1390">
        <v>1315593</v>
      </c>
      <c r="B1390" t="s">
        <v>5065</v>
      </c>
      <c r="C1390" t="s">
        <v>5066</v>
      </c>
      <c r="D1390" t="s">
        <v>379</v>
      </c>
      <c r="F1390" t="s">
        <v>18613</v>
      </c>
      <c r="G1390" s="177">
        <v>44424</v>
      </c>
      <c r="H1390" t="s">
        <v>482</v>
      </c>
      <c r="I1390" t="s">
        <v>18171</v>
      </c>
      <c r="J1390" t="s">
        <v>5067</v>
      </c>
      <c r="K1390" t="s">
        <v>353</v>
      </c>
      <c r="L1390" t="s">
        <v>382</v>
      </c>
      <c r="M1390" s="29" t="str">
        <f>IF(O1390 &lt;&gt; "", VLOOKUP(O1390,'CLASSIFICAÇÃO - ÁREA DE ATUAÇÃO'!$A:$C,2,0),"")</f>
        <v>C</v>
      </c>
      <c r="N1390" s="29" t="str">
        <f>IF(O1390 &lt;&gt; "",VLOOKUP(O1390,'CLASSIFICAÇÃO - ÁREA DE ATUAÇÃO'!$A:$C,3,0), "")</f>
        <v>REDE DE URGÊNCIA</v>
      </c>
      <c r="O1390" t="str">
        <f>'Lotações convertidas'!B1392</f>
        <v>UNIDADE DE PRONTO ATENDIMENTO LESTE</v>
      </c>
    </row>
    <row r="1391" spans="1:15" x14ac:dyDescent="0.25">
      <c r="A1391">
        <v>1315607</v>
      </c>
      <c r="B1391" t="s">
        <v>5068</v>
      </c>
      <c r="C1391" t="s">
        <v>5069</v>
      </c>
      <c r="D1391" t="s">
        <v>368</v>
      </c>
      <c r="E1391" t="s">
        <v>369</v>
      </c>
      <c r="F1391" t="s">
        <v>18617</v>
      </c>
      <c r="G1391" s="177">
        <v>44423</v>
      </c>
      <c r="H1391" t="s">
        <v>425</v>
      </c>
      <c r="I1391" t="s">
        <v>18168</v>
      </c>
      <c r="J1391" t="s">
        <v>5070</v>
      </c>
      <c r="K1391" t="s">
        <v>353</v>
      </c>
      <c r="L1391" t="s">
        <v>406</v>
      </c>
      <c r="M1391" s="29" t="str">
        <f>IF(O1391 &lt;&gt; "", VLOOKUP(O1391,'CLASSIFICAÇÃO - ÁREA DE ATUAÇÃO'!$A:$C,2,0),"")</f>
        <v>D</v>
      </c>
      <c r="N1391" s="29" t="str">
        <f>IF(O1391 &lt;&gt; "",VLOOKUP(O1391,'CLASSIFICAÇÃO - ÁREA DE ATUAÇÃO'!$A:$C,3,0), "")</f>
        <v>REDE DE URGÊNCIA</v>
      </c>
      <c r="O1391" t="str">
        <f>'Lotações convertidas'!B1393</f>
        <v>UNIDADE DE PRONTO ATENDIMENTO BARREIRO</v>
      </c>
    </row>
    <row r="1392" spans="1:15" x14ac:dyDescent="0.25">
      <c r="A1392">
        <v>1315623</v>
      </c>
      <c r="B1392" t="s">
        <v>5071</v>
      </c>
      <c r="C1392" t="s">
        <v>5072</v>
      </c>
      <c r="D1392" t="s">
        <v>368</v>
      </c>
      <c r="E1392" t="s">
        <v>369</v>
      </c>
      <c r="F1392" t="s">
        <v>1245</v>
      </c>
      <c r="G1392" s="177">
        <v>44420</v>
      </c>
      <c r="H1392" t="s">
        <v>417</v>
      </c>
      <c r="I1392" t="s">
        <v>18168</v>
      </c>
      <c r="J1392" t="s">
        <v>5073</v>
      </c>
      <c r="K1392" t="s">
        <v>353</v>
      </c>
      <c r="L1392" t="s">
        <v>374</v>
      </c>
      <c r="M1392" s="29" t="str">
        <f>IF(O1392 &lt;&gt; "", VLOOKUP(O1392,'CLASSIFICAÇÃO - ÁREA DE ATUAÇÃO'!$A:$C,2,0),"")</f>
        <v>D</v>
      </c>
      <c r="N1392" s="29" t="str">
        <f>IF(O1392 &lt;&gt; "",VLOOKUP(O1392,'CLASSIFICAÇÃO - ÁREA DE ATUAÇÃO'!$A:$C,3,0), "")</f>
        <v>ATENÇÃO PRIMÁRIA</v>
      </c>
      <c r="O1392" t="str">
        <f>'Lotações convertidas'!B1394</f>
        <v>CENTRO DE SAÚDE GOIÂNIA</v>
      </c>
    </row>
    <row r="1393" spans="1:15" x14ac:dyDescent="0.25">
      <c r="A1393">
        <v>1315682</v>
      </c>
      <c r="B1393" t="s">
        <v>5074</v>
      </c>
      <c r="C1393" t="s">
        <v>5075</v>
      </c>
      <c r="D1393" t="s">
        <v>368</v>
      </c>
      <c r="E1393" t="s">
        <v>369</v>
      </c>
      <c r="F1393" t="s">
        <v>1194</v>
      </c>
      <c r="G1393" s="177">
        <v>44421</v>
      </c>
      <c r="H1393" t="s">
        <v>417</v>
      </c>
      <c r="I1393" t="s">
        <v>18168</v>
      </c>
      <c r="J1393" t="s">
        <v>5076</v>
      </c>
      <c r="K1393" t="s">
        <v>353</v>
      </c>
      <c r="L1393" t="s">
        <v>406</v>
      </c>
      <c r="M1393" s="29" t="str">
        <f>IF(O1393 &lt;&gt; "", VLOOKUP(O1393,'CLASSIFICAÇÃO - ÁREA DE ATUAÇÃO'!$A:$C,2,0),"")</f>
        <v>C</v>
      </c>
      <c r="N1393" s="29" t="str">
        <f>IF(O1393 &lt;&gt; "",VLOOKUP(O1393,'CLASSIFICAÇÃO - ÁREA DE ATUAÇÃO'!$A:$C,3,0), "")</f>
        <v>ATENÇÃO PRIMÁRIA</v>
      </c>
      <c r="O1393" t="str">
        <f>'Lotações convertidas'!B1395</f>
        <v>CENTRO DE SAÚDE MILIONÁRIOS</v>
      </c>
    </row>
    <row r="1394" spans="1:15" x14ac:dyDescent="0.25">
      <c r="A1394">
        <v>1315704</v>
      </c>
      <c r="B1394" t="s">
        <v>5077</v>
      </c>
      <c r="C1394" t="s">
        <v>5078</v>
      </c>
      <c r="D1394" t="s">
        <v>349</v>
      </c>
      <c r="E1394" t="s">
        <v>2690</v>
      </c>
      <c r="F1394" t="s">
        <v>4637</v>
      </c>
      <c r="G1394" s="177">
        <v>44421</v>
      </c>
      <c r="H1394" t="s">
        <v>395</v>
      </c>
      <c r="I1394" t="s">
        <v>18187</v>
      </c>
      <c r="J1394" t="s">
        <v>5079</v>
      </c>
      <c r="K1394" t="s">
        <v>353</v>
      </c>
      <c r="L1394" t="s">
        <v>427</v>
      </c>
      <c r="M1394" s="29" t="str">
        <f>IF(O1394 &lt;&gt; "", VLOOKUP(O1394,'CLASSIFICAÇÃO - ÁREA DE ATUAÇÃO'!$A:$C,2,0),"")</f>
        <v>A</v>
      </c>
      <c r="N1394" s="29" t="str">
        <f>IF(O1394 &lt;&gt; "",VLOOKUP(O1394,'CLASSIFICAÇÃO - ÁREA DE ATUAÇÃO'!$A:$C,3,0), "")</f>
        <v>GESTÃO</v>
      </c>
      <c r="O1394" t="str">
        <f>'Lotações convertidas'!B1396</f>
        <v>GERÊNCIA DE APOIO TÉCNICO À SAÚDE</v>
      </c>
    </row>
    <row r="1395" spans="1:15" x14ac:dyDescent="0.25">
      <c r="A1395">
        <v>1315712</v>
      </c>
      <c r="B1395" t="s">
        <v>5080</v>
      </c>
      <c r="C1395" t="s">
        <v>5081</v>
      </c>
      <c r="D1395" t="s">
        <v>520</v>
      </c>
      <c r="F1395" t="s">
        <v>543</v>
      </c>
      <c r="G1395" s="177">
        <v>44421</v>
      </c>
      <c r="H1395" t="s">
        <v>364</v>
      </c>
      <c r="I1395" t="s">
        <v>18175</v>
      </c>
      <c r="J1395" t="s">
        <v>5082</v>
      </c>
      <c r="K1395" t="s">
        <v>353</v>
      </c>
      <c r="L1395" t="s">
        <v>365</v>
      </c>
      <c r="M1395" s="29" t="str">
        <f>IF(O1395 &lt;&gt; "", VLOOKUP(O1395,'CLASSIFICAÇÃO - ÁREA DE ATUAÇÃO'!$A:$C,2,0),"")</f>
        <v>B</v>
      </c>
      <c r="N1395" s="29" t="str">
        <f>IF(O1395 &lt;&gt; "",VLOOKUP(O1395,'CLASSIFICAÇÃO - ÁREA DE ATUAÇÃO'!$A:$C,3,0), "")</f>
        <v>ATENÇÃO PRIMÁRIA</v>
      </c>
      <c r="O1395" t="str">
        <f>'Lotações convertidas'!B1397</f>
        <v>CENTRO DE SAÚDE FLORAMAR</v>
      </c>
    </row>
    <row r="1396" spans="1:15" x14ac:dyDescent="0.25">
      <c r="A1396">
        <v>1315747</v>
      </c>
      <c r="B1396" t="s">
        <v>5083</v>
      </c>
      <c r="C1396" t="s">
        <v>5084</v>
      </c>
      <c r="D1396" t="s">
        <v>368</v>
      </c>
      <c r="E1396" t="s">
        <v>369</v>
      </c>
      <c r="F1396" t="s">
        <v>18615</v>
      </c>
      <c r="G1396" s="177">
        <v>44421</v>
      </c>
      <c r="H1396" t="s">
        <v>441</v>
      </c>
      <c r="I1396" t="s">
        <v>18168</v>
      </c>
      <c r="J1396" t="s">
        <v>5085</v>
      </c>
      <c r="K1396" t="s">
        <v>353</v>
      </c>
      <c r="L1396" t="s">
        <v>365</v>
      </c>
      <c r="M1396" s="29" t="str">
        <f>IF(O1396 &lt;&gt; "", VLOOKUP(O1396,'CLASSIFICAÇÃO - ÁREA DE ATUAÇÃO'!$A:$C,2,0),"")</f>
        <v>D</v>
      </c>
      <c r="N1396" s="29" t="str">
        <f>IF(O1396 &lt;&gt; "",VLOOKUP(O1396,'CLASSIFICAÇÃO - ÁREA DE ATUAÇÃO'!$A:$C,3,0), "")</f>
        <v>REDE DE URGÊNCIA</v>
      </c>
      <c r="O1396" t="str">
        <f>'Lotações convertidas'!B1398</f>
        <v>UNIDADE DE PRONTO ATENDIMENTO NORTE</v>
      </c>
    </row>
    <row r="1397" spans="1:15" x14ac:dyDescent="0.25">
      <c r="A1397">
        <v>1315755</v>
      </c>
      <c r="B1397" t="s">
        <v>5086</v>
      </c>
      <c r="C1397" t="s">
        <v>5087</v>
      </c>
      <c r="D1397" t="s">
        <v>368</v>
      </c>
      <c r="E1397" t="s">
        <v>369</v>
      </c>
      <c r="F1397" t="s">
        <v>768</v>
      </c>
      <c r="G1397" s="177">
        <v>44421</v>
      </c>
      <c r="H1397" t="s">
        <v>417</v>
      </c>
      <c r="I1397" t="s">
        <v>18168</v>
      </c>
      <c r="J1397" t="s">
        <v>5088</v>
      </c>
      <c r="K1397" t="s">
        <v>353</v>
      </c>
      <c r="L1397" t="s">
        <v>406</v>
      </c>
      <c r="M1397" s="29" t="str">
        <f>IF(O1397 &lt;&gt; "", VLOOKUP(O1397,'CLASSIFICAÇÃO - ÁREA DE ATUAÇÃO'!$A:$C,2,0),"")</f>
        <v>C</v>
      </c>
      <c r="N1397" s="29" t="str">
        <f>IF(O1397 &lt;&gt; "",VLOOKUP(O1397,'CLASSIFICAÇÃO - ÁREA DE ATUAÇÃO'!$A:$C,3,0), "")</f>
        <v>ATENÇÃO PRIMÁRIA</v>
      </c>
      <c r="O1397" t="str">
        <f>'Lotações convertidas'!B1399</f>
        <v>CENTRO DE SAÚDE BOMSUCESSO</v>
      </c>
    </row>
    <row r="1398" spans="1:15" x14ac:dyDescent="0.25">
      <c r="A1398">
        <v>1315801</v>
      </c>
      <c r="B1398" t="s">
        <v>5089</v>
      </c>
      <c r="C1398" t="s">
        <v>5090</v>
      </c>
      <c r="D1398" t="s">
        <v>368</v>
      </c>
      <c r="E1398" t="s">
        <v>369</v>
      </c>
      <c r="F1398" t="s">
        <v>18623</v>
      </c>
      <c r="G1398" s="177">
        <v>44421</v>
      </c>
      <c r="H1398" t="s">
        <v>425</v>
      </c>
      <c r="I1398" t="s">
        <v>18168</v>
      </c>
      <c r="J1398" t="s">
        <v>5091</v>
      </c>
      <c r="K1398" t="s">
        <v>353</v>
      </c>
      <c r="L1398" t="s">
        <v>374</v>
      </c>
      <c r="M1398" s="29" t="str">
        <f>IF(O1398 &lt;&gt; "", VLOOKUP(O1398,'CLASSIFICAÇÃO - ÁREA DE ATUAÇÃO'!$A:$C,2,0),"")</f>
        <v>C</v>
      </c>
      <c r="N1398" s="29" t="str">
        <f>IF(O1398 &lt;&gt; "",VLOOKUP(O1398,'CLASSIFICAÇÃO - ÁREA DE ATUAÇÃO'!$A:$C,3,0), "")</f>
        <v>REDE DE URGÊNCIA</v>
      </c>
      <c r="O1398" t="str">
        <f>'Lotações convertidas'!B1400</f>
        <v>UNIDADE DE PRONTO ATENDIMENTO NORDESTE</v>
      </c>
    </row>
    <row r="1399" spans="1:15" x14ac:dyDescent="0.25">
      <c r="A1399">
        <v>1315836</v>
      </c>
      <c r="B1399" t="s">
        <v>5092</v>
      </c>
      <c r="C1399" t="s">
        <v>5093</v>
      </c>
      <c r="D1399" t="s">
        <v>368</v>
      </c>
      <c r="E1399" t="s">
        <v>369</v>
      </c>
      <c r="F1399" t="s">
        <v>18660</v>
      </c>
      <c r="G1399" s="177">
        <v>44421</v>
      </c>
      <c r="H1399" t="s">
        <v>384</v>
      </c>
      <c r="I1399" t="s">
        <v>18168</v>
      </c>
      <c r="J1399" t="s">
        <v>5094</v>
      </c>
      <c r="K1399" t="s">
        <v>353</v>
      </c>
      <c r="L1399" t="s">
        <v>406</v>
      </c>
      <c r="M1399" s="29" t="str">
        <f>IF(O1399 &lt;&gt; "", VLOOKUP(O1399,'CLASSIFICAÇÃO - ÁREA DE ATUAÇÃO'!$A:$C,2,0),"")</f>
        <v>C</v>
      </c>
      <c r="N1399" s="29" t="str">
        <f>IF(O1399 &lt;&gt; "",VLOOKUP(O1399,'CLASSIFICAÇÃO - ÁREA DE ATUAÇÃO'!$A:$C,3,0), "")</f>
        <v>REDE COMPLEMENTAR</v>
      </c>
      <c r="O1399" t="str">
        <f>'Lotações convertidas'!B1401</f>
        <v>CENTRAL DE ESTERILIZACAO BARREIRO</v>
      </c>
    </row>
    <row r="1400" spans="1:15" x14ac:dyDescent="0.25">
      <c r="A1400">
        <v>1315976</v>
      </c>
      <c r="B1400" t="s">
        <v>5095</v>
      </c>
      <c r="C1400" t="s">
        <v>5096</v>
      </c>
      <c r="D1400" t="s">
        <v>362</v>
      </c>
      <c r="F1400" t="s">
        <v>18667</v>
      </c>
      <c r="G1400" s="177">
        <v>44424</v>
      </c>
      <c r="H1400" t="s">
        <v>364</v>
      </c>
      <c r="I1400" t="s">
        <v>18168</v>
      </c>
      <c r="J1400" t="s">
        <v>5098</v>
      </c>
      <c r="K1400" t="s">
        <v>353</v>
      </c>
      <c r="L1400" t="s">
        <v>411</v>
      </c>
      <c r="M1400" s="29" t="str">
        <f>IF(O1400 &lt;&gt; "", VLOOKUP(O1400,'CLASSIFICAÇÃO - ÁREA DE ATUAÇÃO'!$A:$C,2,0),"")</f>
        <v>A</v>
      </c>
      <c r="N1400" s="29" t="str">
        <f>IF(O1400 &lt;&gt; "",VLOOKUP(O1400,'CLASSIFICAÇÃO - ÁREA DE ATUAÇÃO'!$A:$C,3,0), "")</f>
        <v>GESTÃO</v>
      </c>
      <c r="O1400" t="str">
        <f>'Lotações convertidas'!B1402</f>
        <v>GERENCIA DE ASSISTENCIA, EPIDEMIOLOGIA E REGULACAO CENTRO-SUL</v>
      </c>
    </row>
    <row r="1401" spans="1:15" x14ac:dyDescent="0.25">
      <c r="A1401">
        <v>1316018</v>
      </c>
      <c r="B1401" t="s">
        <v>5099</v>
      </c>
      <c r="C1401" t="s">
        <v>5100</v>
      </c>
      <c r="D1401" t="s">
        <v>362</v>
      </c>
      <c r="F1401" t="s">
        <v>1997</v>
      </c>
      <c r="G1401" s="177">
        <v>44424</v>
      </c>
      <c r="H1401" t="s">
        <v>736</v>
      </c>
      <c r="I1401" t="s">
        <v>18168</v>
      </c>
      <c r="J1401" t="s">
        <v>5101</v>
      </c>
      <c r="K1401" t="s">
        <v>353</v>
      </c>
      <c r="L1401" t="s">
        <v>411</v>
      </c>
      <c r="M1401" s="29" t="str">
        <f>IF(O1401 &lt;&gt; "", VLOOKUP(O1401,'CLASSIFICAÇÃO - ÁREA DE ATUAÇÃO'!$A:$C,2,0),"")</f>
        <v>A</v>
      </c>
      <c r="N1401" s="29" t="str">
        <f>IF(O1401 &lt;&gt; "",VLOOKUP(O1401,'CLASSIFICAÇÃO - ÁREA DE ATUAÇÃO'!$A:$C,3,0), "")</f>
        <v>ATENÇÃO PRIMÁRIA</v>
      </c>
      <c r="O1401" t="str">
        <f>'Lotações convertidas'!B1403</f>
        <v>CENTRO DE SAÚDE MENINO JESUS</v>
      </c>
    </row>
    <row r="1402" spans="1:15" x14ac:dyDescent="0.25">
      <c r="A1402">
        <v>1316026</v>
      </c>
      <c r="B1402" t="s">
        <v>5102</v>
      </c>
      <c r="C1402" t="s">
        <v>5103</v>
      </c>
      <c r="D1402" t="s">
        <v>349</v>
      </c>
      <c r="E1402" t="s">
        <v>2690</v>
      </c>
      <c r="F1402" t="s">
        <v>18668</v>
      </c>
      <c r="G1402" s="177">
        <v>44424</v>
      </c>
      <c r="H1402" t="s">
        <v>434</v>
      </c>
      <c r="I1402" t="s">
        <v>18184</v>
      </c>
      <c r="J1402" t="s">
        <v>5105</v>
      </c>
      <c r="K1402" t="s">
        <v>353</v>
      </c>
      <c r="L1402" t="s">
        <v>427</v>
      </c>
      <c r="M1402" s="29" t="str">
        <f>IF(O1402 &lt;&gt; "", VLOOKUP(O1402,'CLASSIFICAÇÃO - ÁREA DE ATUAÇÃO'!$A:$C,2,0),"")</f>
        <v>A</v>
      </c>
      <c r="N1402" s="29" t="str">
        <f>IF(O1402 &lt;&gt; "",VLOOKUP(O1402,'CLASSIFICAÇÃO - ÁREA DE ATUAÇÃO'!$A:$C,3,0), "")</f>
        <v>GESTÃO</v>
      </c>
      <c r="O1402" t="str">
        <f>'Lotações convertidas'!B1404</f>
        <v>GERENCIA DE ATENCAO PRIMARIA A SAUDE</v>
      </c>
    </row>
    <row r="1403" spans="1:15" x14ac:dyDescent="0.25">
      <c r="A1403">
        <v>1316069</v>
      </c>
      <c r="B1403" t="s">
        <v>5106</v>
      </c>
      <c r="C1403" t="s">
        <v>5107</v>
      </c>
      <c r="D1403" t="s">
        <v>349</v>
      </c>
      <c r="E1403" t="s">
        <v>1022</v>
      </c>
      <c r="F1403" t="s">
        <v>572</v>
      </c>
      <c r="G1403" s="177">
        <v>44424</v>
      </c>
      <c r="H1403" t="s">
        <v>364</v>
      </c>
      <c r="I1403" t="s">
        <v>18183</v>
      </c>
      <c r="J1403" t="s">
        <v>5108</v>
      </c>
      <c r="K1403" t="s">
        <v>353</v>
      </c>
      <c r="L1403" t="s">
        <v>427</v>
      </c>
      <c r="M1403" s="29" t="str">
        <f>IF(O1403 &lt;&gt; "", VLOOKUP(O1403,'CLASSIFICAÇÃO - ÁREA DE ATUAÇÃO'!$A:$C,2,0),"")</f>
        <v>A</v>
      </c>
      <c r="N1403" s="29" t="str">
        <f>IF(O1403 &lt;&gt; "",VLOOKUP(O1403,'CLASSIFICAÇÃO - ÁREA DE ATUAÇÃO'!$A:$C,3,0), "")</f>
        <v>GESTÃO</v>
      </c>
      <c r="O1403" t="str">
        <f>'Lotações convertidas'!B1405</f>
        <v>GERÊNCIA DA REDE AMBULATORIAL ESPECIALIZADA</v>
      </c>
    </row>
    <row r="1404" spans="1:15" x14ac:dyDescent="0.25">
      <c r="A1404">
        <v>1316077</v>
      </c>
      <c r="B1404" t="s">
        <v>5109</v>
      </c>
      <c r="C1404" t="s">
        <v>5110</v>
      </c>
      <c r="D1404" t="s">
        <v>349</v>
      </c>
      <c r="E1404" t="s">
        <v>541</v>
      </c>
      <c r="F1404" t="s">
        <v>1548</v>
      </c>
      <c r="G1404" s="177">
        <v>44424</v>
      </c>
      <c r="H1404" t="s">
        <v>434</v>
      </c>
      <c r="I1404" t="s">
        <v>18172</v>
      </c>
      <c r="J1404" t="s">
        <v>5111</v>
      </c>
      <c r="K1404" t="s">
        <v>353</v>
      </c>
      <c r="L1404" t="s">
        <v>374</v>
      </c>
      <c r="M1404" s="29" t="str">
        <f>IF(O1404 &lt;&gt; "", VLOOKUP(O1404,'CLASSIFICAÇÃO - ÁREA DE ATUAÇÃO'!$A:$C,2,0),"")</f>
        <v>D</v>
      </c>
      <c r="N1404" s="29" t="str">
        <f>IF(O1404 &lt;&gt; "",VLOOKUP(O1404,'CLASSIFICAÇÃO - ÁREA DE ATUAÇÃO'!$A:$C,3,0), "")</f>
        <v>ATENÇÃO PRIMÁRIA</v>
      </c>
      <c r="O1404" t="str">
        <f>'Lotações convertidas'!B1406</f>
        <v>CENTRO DE SAÚDE NAZARÉ</v>
      </c>
    </row>
    <row r="1405" spans="1:15" x14ac:dyDescent="0.25">
      <c r="A1405">
        <v>1316085</v>
      </c>
      <c r="B1405" t="s">
        <v>2853</v>
      </c>
      <c r="C1405" t="s">
        <v>2854</v>
      </c>
      <c r="D1405" t="s">
        <v>349</v>
      </c>
      <c r="E1405" t="s">
        <v>2855</v>
      </c>
      <c r="F1405" t="s">
        <v>18650</v>
      </c>
      <c r="G1405" s="177">
        <v>44424</v>
      </c>
      <c r="H1405" t="s">
        <v>434</v>
      </c>
      <c r="I1405" t="s">
        <v>495</v>
      </c>
      <c r="K1405" t="s">
        <v>495</v>
      </c>
      <c r="L1405" t="s">
        <v>374</v>
      </c>
      <c r="M1405" s="29" t="str">
        <f>IF(O1405 &lt;&gt; "", VLOOKUP(O1405,'CLASSIFICAÇÃO - ÁREA DE ATUAÇÃO'!$A:$C,2,0),"")</f>
        <v>B</v>
      </c>
      <c r="N1405" s="29" t="str">
        <f>IF(O1405 &lt;&gt; "",VLOOKUP(O1405,'CLASSIFICAÇÃO - ÁREA DE ATUAÇÃO'!$A:$C,3,0), "")</f>
        <v>GESTÃO</v>
      </c>
      <c r="O1405" t="str">
        <f>'Lotações convertidas'!B1407</f>
        <v>DIRETORIA REGIONAL DE SAUDE NORDESTE</v>
      </c>
    </row>
    <row r="1406" spans="1:15" x14ac:dyDescent="0.25">
      <c r="A1406">
        <v>1316107</v>
      </c>
      <c r="B1406" t="s">
        <v>5112</v>
      </c>
      <c r="C1406" t="s">
        <v>5113</v>
      </c>
      <c r="D1406" t="s">
        <v>368</v>
      </c>
      <c r="E1406" t="s">
        <v>369</v>
      </c>
      <c r="F1406" t="s">
        <v>404</v>
      </c>
      <c r="G1406" s="177">
        <v>44424</v>
      </c>
      <c r="H1406" t="s">
        <v>364</v>
      </c>
      <c r="I1406" t="s">
        <v>18168</v>
      </c>
      <c r="J1406" t="s">
        <v>5114</v>
      </c>
      <c r="K1406" t="s">
        <v>353</v>
      </c>
      <c r="L1406" t="s">
        <v>406</v>
      </c>
      <c r="M1406" s="29" t="str">
        <f>IF(O1406 &lt;&gt; "", VLOOKUP(O1406,'CLASSIFICAÇÃO - ÁREA DE ATUAÇÃO'!$A:$C,2,0),"")</f>
        <v>D</v>
      </c>
      <c r="N1406" s="29" t="str">
        <f>IF(O1406 &lt;&gt; "",VLOOKUP(O1406,'CLASSIFICAÇÃO - ÁREA DE ATUAÇÃO'!$A:$C,3,0), "")</f>
        <v>ATENÇÃO PRIMÁRIA</v>
      </c>
      <c r="O1406" t="str">
        <f>'Lotações convertidas'!B1408</f>
        <v>CENTRO DE SAÚDE REGINA</v>
      </c>
    </row>
    <row r="1407" spans="1:15" x14ac:dyDescent="0.25">
      <c r="A1407" t="s">
        <v>5115</v>
      </c>
      <c r="B1407" t="s">
        <v>5116</v>
      </c>
      <c r="C1407" t="s">
        <v>5117</v>
      </c>
      <c r="D1407" t="s">
        <v>429</v>
      </c>
      <c r="E1407" t="s">
        <v>430</v>
      </c>
      <c r="F1407" t="s">
        <v>735</v>
      </c>
      <c r="G1407" s="177">
        <v>44424</v>
      </c>
      <c r="H1407" t="s">
        <v>384</v>
      </c>
      <c r="I1407" t="s">
        <v>18175</v>
      </c>
      <c r="J1407" t="s">
        <v>5118</v>
      </c>
      <c r="K1407" t="s">
        <v>353</v>
      </c>
      <c r="L1407" t="s">
        <v>411</v>
      </c>
      <c r="M1407" s="29" t="str">
        <f>IF(O1407 &lt;&gt; "", VLOOKUP(O1407,'CLASSIFICAÇÃO - ÁREA DE ATUAÇÃO'!$A:$C,2,0),"")</f>
        <v>A</v>
      </c>
      <c r="N1407" s="29" t="str">
        <f>IF(O1407 &lt;&gt; "",VLOOKUP(O1407,'CLASSIFICAÇÃO - ÁREA DE ATUAÇÃO'!$A:$C,3,0), "")</f>
        <v>REDE COMPLEMENTAR</v>
      </c>
      <c r="O1407" t="str">
        <f>'Lotações convertidas'!B1409</f>
        <v>CENTRO DE ESPECIALIDADES ODONTOLÓGICAS PARACATU</v>
      </c>
    </row>
    <row r="1408" spans="1:15" x14ac:dyDescent="0.25">
      <c r="A1408">
        <v>1316166</v>
      </c>
      <c r="B1408" t="s">
        <v>5119</v>
      </c>
      <c r="C1408" t="s">
        <v>5120</v>
      </c>
      <c r="D1408" t="s">
        <v>379</v>
      </c>
      <c r="F1408" t="s">
        <v>18615</v>
      </c>
      <c r="G1408" s="177">
        <v>44422</v>
      </c>
      <c r="H1408" t="s">
        <v>457</v>
      </c>
      <c r="I1408" t="s">
        <v>18171</v>
      </c>
      <c r="J1408" t="s">
        <v>5121</v>
      </c>
      <c r="K1408" t="s">
        <v>353</v>
      </c>
      <c r="L1408" t="s">
        <v>365</v>
      </c>
      <c r="M1408" s="29" t="str">
        <f>IF(O1408 &lt;&gt; "", VLOOKUP(O1408,'CLASSIFICAÇÃO - ÁREA DE ATUAÇÃO'!$A:$C,2,0),"")</f>
        <v>D</v>
      </c>
      <c r="N1408" s="29" t="str">
        <f>IF(O1408 &lt;&gt; "",VLOOKUP(O1408,'CLASSIFICAÇÃO - ÁREA DE ATUAÇÃO'!$A:$C,3,0), "")</f>
        <v>REDE DE URGÊNCIA</v>
      </c>
      <c r="O1408" t="str">
        <f>'Lotações convertidas'!B1410</f>
        <v>UNIDADE DE PRONTO ATENDIMENTO NORTE</v>
      </c>
    </row>
    <row r="1409" spans="1:15" x14ac:dyDescent="0.25">
      <c r="A1409">
        <v>1316182</v>
      </c>
      <c r="B1409" t="s">
        <v>5122</v>
      </c>
      <c r="C1409" t="s">
        <v>5123</v>
      </c>
      <c r="D1409" t="s">
        <v>368</v>
      </c>
      <c r="E1409" t="s">
        <v>369</v>
      </c>
      <c r="F1409" t="s">
        <v>625</v>
      </c>
      <c r="G1409" s="177">
        <v>44424</v>
      </c>
      <c r="H1409" t="s">
        <v>364</v>
      </c>
      <c r="I1409" t="s">
        <v>18168</v>
      </c>
      <c r="J1409" t="s">
        <v>5124</v>
      </c>
      <c r="K1409" t="s">
        <v>353</v>
      </c>
      <c r="L1409" t="s">
        <v>411</v>
      </c>
      <c r="M1409" s="29" t="str">
        <f>IF(O1409 &lt;&gt; "", VLOOKUP(O1409,'CLASSIFICAÇÃO - ÁREA DE ATUAÇÃO'!$A:$C,2,0),"")</f>
        <v>C</v>
      </c>
      <c r="N1409" s="29" t="str">
        <f>IF(O1409 &lt;&gt; "",VLOOKUP(O1409,'CLASSIFICAÇÃO - ÁREA DE ATUAÇÃO'!$A:$C,3,0), "")</f>
        <v>ATENÇÃO PRIMÁRIA</v>
      </c>
      <c r="O1409" t="str">
        <f>'Lotações convertidas'!B1411</f>
        <v>CENTRO DE SAÚDE NOSSA SENHORA DE FÁTIMA</v>
      </c>
    </row>
    <row r="1410" spans="1:15" x14ac:dyDescent="0.25">
      <c r="A1410">
        <v>1316190</v>
      </c>
      <c r="B1410" t="s">
        <v>5125</v>
      </c>
      <c r="C1410" t="s">
        <v>5126</v>
      </c>
      <c r="D1410" t="s">
        <v>349</v>
      </c>
      <c r="E1410" t="s">
        <v>2690</v>
      </c>
      <c r="F1410" t="s">
        <v>18668</v>
      </c>
      <c r="G1410" s="177">
        <v>44425</v>
      </c>
      <c r="H1410" t="s">
        <v>352</v>
      </c>
      <c r="I1410" t="s">
        <v>18184</v>
      </c>
      <c r="J1410" t="s">
        <v>5127</v>
      </c>
      <c r="K1410" t="s">
        <v>353</v>
      </c>
      <c r="L1410" t="s">
        <v>427</v>
      </c>
      <c r="M1410" s="29" t="str">
        <f>IF(O1410 &lt;&gt; "", VLOOKUP(O1410,'CLASSIFICAÇÃO - ÁREA DE ATUAÇÃO'!$A:$C,2,0),"")</f>
        <v>A</v>
      </c>
      <c r="N1410" s="29" t="str">
        <f>IF(O1410 &lt;&gt; "",VLOOKUP(O1410,'CLASSIFICAÇÃO - ÁREA DE ATUAÇÃO'!$A:$C,3,0), "")</f>
        <v>GESTÃO</v>
      </c>
      <c r="O1410" t="str">
        <f>'Lotações convertidas'!B1412</f>
        <v>GERENCIA DE ATENCAO PRIMARIA A SAUDE</v>
      </c>
    </row>
    <row r="1411" spans="1:15" x14ac:dyDescent="0.25">
      <c r="A1411">
        <v>1316220</v>
      </c>
      <c r="B1411" t="s">
        <v>5128</v>
      </c>
      <c r="C1411" t="s">
        <v>5129</v>
      </c>
      <c r="D1411" t="s">
        <v>349</v>
      </c>
      <c r="E1411" t="s">
        <v>541</v>
      </c>
      <c r="F1411" t="s">
        <v>18656</v>
      </c>
      <c r="G1411" s="177">
        <v>44425</v>
      </c>
      <c r="H1411" t="s">
        <v>736</v>
      </c>
      <c r="I1411" t="s">
        <v>18172</v>
      </c>
      <c r="J1411" t="s">
        <v>5130</v>
      </c>
      <c r="K1411" t="s">
        <v>353</v>
      </c>
      <c r="L1411" t="s">
        <v>372</v>
      </c>
      <c r="M1411" s="29" t="str">
        <f>IF(O1411 &lt;&gt; "", VLOOKUP(O1411,'CLASSIFICAÇÃO - ÁREA DE ATUAÇÃO'!$A:$C,2,0),"")</f>
        <v>C</v>
      </c>
      <c r="N1411" s="29" t="str">
        <f>IF(O1411 &lt;&gt; "",VLOOKUP(O1411,'CLASSIFICAÇÃO - ÁREA DE ATUAÇÃO'!$A:$C,3,0), "")</f>
        <v>REDE COMPLEMENTAR</v>
      </c>
      <c r="O1411" t="str">
        <f>'Lotações convertidas'!B1413</f>
        <v>CENTRO DE REFERENCIA EM REABILITACAO VENDA NOVA</v>
      </c>
    </row>
    <row r="1412" spans="1:15" x14ac:dyDescent="0.25">
      <c r="A1412">
        <v>1316239</v>
      </c>
      <c r="B1412" t="s">
        <v>5131</v>
      </c>
      <c r="C1412" t="s">
        <v>5132</v>
      </c>
      <c r="D1412" t="s">
        <v>349</v>
      </c>
      <c r="E1412" t="s">
        <v>403</v>
      </c>
      <c r="F1412" t="s">
        <v>18656</v>
      </c>
      <c r="G1412" s="177">
        <v>44425</v>
      </c>
      <c r="H1412" t="s">
        <v>364</v>
      </c>
      <c r="I1412" t="s">
        <v>18170</v>
      </c>
      <c r="J1412" t="s">
        <v>5133</v>
      </c>
      <c r="K1412" t="s">
        <v>353</v>
      </c>
      <c r="L1412" t="s">
        <v>372</v>
      </c>
      <c r="M1412" s="29" t="str">
        <f>IF(O1412 &lt;&gt; "", VLOOKUP(O1412,'CLASSIFICAÇÃO - ÁREA DE ATUAÇÃO'!$A:$C,2,0),"")</f>
        <v>C</v>
      </c>
      <c r="N1412" s="29" t="str">
        <f>IF(O1412 &lt;&gt; "",VLOOKUP(O1412,'CLASSIFICAÇÃO - ÁREA DE ATUAÇÃO'!$A:$C,3,0), "")</f>
        <v>REDE COMPLEMENTAR</v>
      </c>
      <c r="O1412" t="str">
        <f>'Lotações convertidas'!B1414</f>
        <v>CENTRO DE REFERENCIA EM REABILITACAO VENDA NOVA</v>
      </c>
    </row>
    <row r="1413" spans="1:15" x14ac:dyDescent="0.25">
      <c r="A1413">
        <v>1316298</v>
      </c>
      <c r="B1413" t="s">
        <v>5134</v>
      </c>
      <c r="C1413" t="s">
        <v>5135</v>
      </c>
      <c r="D1413" t="s">
        <v>368</v>
      </c>
      <c r="E1413" t="s">
        <v>369</v>
      </c>
      <c r="F1413" t="s">
        <v>370</v>
      </c>
      <c r="G1413" s="177">
        <v>44425</v>
      </c>
      <c r="H1413" t="s">
        <v>384</v>
      </c>
      <c r="I1413" t="s">
        <v>18168</v>
      </c>
      <c r="J1413" t="s">
        <v>5136</v>
      </c>
      <c r="K1413" t="s">
        <v>353</v>
      </c>
      <c r="L1413" t="s">
        <v>372</v>
      </c>
      <c r="M1413" s="29" t="str">
        <f>IF(O1413 &lt;&gt; "", VLOOKUP(O1413,'CLASSIFICAÇÃO - ÁREA DE ATUAÇÃO'!$A:$C,2,0),"")</f>
        <v>D</v>
      </c>
      <c r="N1413" s="29" t="str">
        <f>IF(O1413 &lt;&gt; "",VLOOKUP(O1413,'CLASSIFICAÇÃO - ÁREA DE ATUAÇÃO'!$A:$C,3,0), "")</f>
        <v>ATENÇÃO PRIMÁRIA</v>
      </c>
      <c r="O1413" t="str">
        <f>'Lotações convertidas'!B1415</f>
        <v>CENTRO DE SAÚDE PARAÚNA</v>
      </c>
    </row>
    <row r="1414" spans="1:15" x14ac:dyDescent="0.25">
      <c r="A1414">
        <v>1316301</v>
      </c>
      <c r="B1414" t="s">
        <v>3009</v>
      </c>
      <c r="C1414" t="s">
        <v>3010</v>
      </c>
      <c r="D1414" t="s">
        <v>349</v>
      </c>
      <c r="E1414" t="s">
        <v>445</v>
      </c>
      <c r="F1414" t="s">
        <v>18656</v>
      </c>
      <c r="G1414" s="177">
        <v>44425</v>
      </c>
      <c r="H1414" t="s">
        <v>352</v>
      </c>
      <c r="I1414" t="s">
        <v>18172</v>
      </c>
      <c r="J1414" t="s">
        <v>3011</v>
      </c>
      <c r="K1414" t="s">
        <v>353</v>
      </c>
      <c r="L1414" t="s">
        <v>372</v>
      </c>
      <c r="M1414" s="29" t="str">
        <f>IF(O1414 &lt;&gt; "", VLOOKUP(O1414,'CLASSIFICAÇÃO - ÁREA DE ATUAÇÃO'!$A:$C,2,0),"")</f>
        <v>C</v>
      </c>
      <c r="N1414" s="29" t="str">
        <f>IF(O1414 &lt;&gt; "",VLOOKUP(O1414,'CLASSIFICAÇÃO - ÁREA DE ATUAÇÃO'!$A:$C,3,0), "")</f>
        <v>REDE COMPLEMENTAR</v>
      </c>
      <c r="O1414" t="str">
        <f>'Lotações convertidas'!B1416</f>
        <v>CENTRO DE REFERENCIA EM REABILITACAO VENDA NOVA</v>
      </c>
    </row>
    <row r="1415" spans="1:15" x14ac:dyDescent="0.25">
      <c r="A1415" t="s">
        <v>5137</v>
      </c>
      <c r="B1415" t="s">
        <v>5138</v>
      </c>
      <c r="C1415" t="s">
        <v>5139</v>
      </c>
      <c r="D1415" t="s">
        <v>349</v>
      </c>
      <c r="E1415" t="s">
        <v>445</v>
      </c>
      <c r="F1415" t="s">
        <v>18633</v>
      </c>
      <c r="G1415" s="177">
        <v>44425</v>
      </c>
      <c r="H1415" t="s">
        <v>395</v>
      </c>
      <c r="I1415" t="s">
        <v>18172</v>
      </c>
      <c r="J1415" t="s">
        <v>5140</v>
      </c>
      <c r="K1415" t="s">
        <v>353</v>
      </c>
      <c r="L1415" t="s">
        <v>382</v>
      </c>
      <c r="M1415" s="29" t="str">
        <f>IF(O1415 &lt;&gt; "", VLOOKUP(O1415,'CLASSIFICAÇÃO - ÁREA DE ATUAÇÃO'!$A:$C,2,0),"")</f>
        <v>A</v>
      </c>
      <c r="N1415" s="29" t="str">
        <f>IF(O1415 &lt;&gt; "",VLOOKUP(O1415,'CLASSIFICAÇÃO - ÁREA DE ATUAÇÃO'!$A:$C,3,0), "")</f>
        <v>REDE COMPLEMENTAR</v>
      </c>
      <c r="O1415" t="str">
        <f>'Lotações convertidas'!B1417</f>
        <v>CENTRO DE REFERENCIA EM REABILITACAO LESTE</v>
      </c>
    </row>
    <row r="1416" spans="1:15" x14ac:dyDescent="0.25">
      <c r="A1416">
        <v>1316360</v>
      </c>
      <c r="B1416" t="s">
        <v>5141</v>
      </c>
      <c r="C1416" t="s">
        <v>5142</v>
      </c>
      <c r="D1416" t="s">
        <v>368</v>
      </c>
      <c r="E1416" t="s">
        <v>524</v>
      </c>
      <c r="F1416" t="s">
        <v>695</v>
      </c>
      <c r="G1416" s="177">
        <v>44425</v>
      </c>
      <c r="H1416" t="s">
        <v>364</v>
      </c>
      <c r="I1416" t="s">
        <v>18179</v>
      </c>
      <c r="J1416" t="s">
        <v>5143</v>
      </c>
      <c r="K1416" t="s">
        <v>353</v>
      </c>
      <c r="L1416" t="s">
        <v>382</v>
      </c>
      <c r="M1416" s="29" t="str">
        <f>IF(O1416 &lt;&gt; "", VLOOKUP(O1416,'CLASSIFICAÇÃO - ÁREA DE ATUAÇÃO'!$A:$C,2,0),"")</f>
        <v>A</v>
      </c>
      <c r="N1416" s="29" t="str">
        <f>IF(O1416 &lt;&gt; "",VLOOKUP(O1416,'CLASSIFICAÇÃO - ÁREA DE ATUAÇÃO'!$A:$C,3,0), "")</f>
        <v>REDE COMPLEMENTAR</v>
      </c>
      <c r="O1416" t="str">
        <f>'Lotações convertidas'!B1418</f>
        <v>LABORATORIO REGIONAL LESTE/NORDESTE</v>
      </c>
    </row>
    <row r="1417" spans="1:15" x14ac:dyDescent="0.25">
      <c r="A1417">
        <v>1316417</v>
      </c>
      <c r="B1417" t="s">
        <v>5144</v>
      </c>
      <c r="C1417" t="s">
        <v>5145</v>
      </c>
      <c r="D1417" t="s">
        <v>368</v>
      </c>
      <c r="E1417" t="s">
        <v>369</v>
      </c>
      <c r="F1417" t="s">
        <v>1548</v>
      </c>
      <c r="G1417" s="177">
        <v>44425</v>
      </c>
      <c r="H1417" t="s">
        <v>417</v>
      </c>
      <c r="I1417" t="s">
        <v>18168</v>
      </c>
      <c r="J1417" t="s">
        <v>5146</v>
      </c>
      <c r="K1417" t="s">
        <v>353</v>
      </c>
      <c r="L1417" t="s">
        <v>374</v>
      </c>
      <c r="M1417" s="29" t="str">
        <f>IF(O1417 &lt;&gt; "", VLOOKUP(O1417,'CLASSIFICAÇÃO - ÁREA DE ATUAÇÃO'!$A:$C,2,0),"")</f>
        <v>D</v>
      </c>
      <c r="N1417" s="29" t="str">
        <f>IF(O1417 &lt;&gt; "",VLOOKUP(O1417,'CLASSIFICAÇÃO - ÁREA DE ATUAÇÃO'!$A:$C,3,0), "")</f>
        <v>ATENÇÃO PRIMÁRIA</v>
      </c>
      <c r="O1417" t="str">
        <f>'Lotações convertidas'!B1419</f>
        <v>CENTRO DE SAÚDE NAZARÉ</v>
      </c>
    </row>
    <row r="1418" spans="1:15" x14ac:dyDescent="0.25">
      <c r="A1418">
        <v>1316433</v>
      </c>
      <c r="B1418" t="s">
        <v>5147</v>
      </c>
      <c r="C1418" t="s">
        <v>5148</v>
      </c>
      <c r="D1418" t="s">
        <v>429</v>
      </c>
      <c r="E1418" t="s">
        <v>493</v>
      </c>
      <c r="F1418" t="s">
        <v>93</v>
      </c>
      <c r="G1418" s="177">
        <v>44426</v>
      </c>
      <c r="H1418" t="s">
        <v>384</v>
      </c>
      <c r="I1418" t="s">
        <v>18176</v>
      </c>
      <c r="J1418" t="s">
        <v>5149</v>
      </c>
      <c r="K1418" t="s">
        <v>353</v>
      </c>
      <c r="L1418" t="s">
        <v>354</v>
      </c>
      <c r="M1418" s="29" t="str">
        <f>IF(O1418 &lt;&gt; "", VLOOKUP(O1418,'CLASSIFICAÇÃO - ÁREA DE ATUAÇÃO'!$A:$C,2,0),"")</f>
        <v>A</v>
      </c>
      <c r="N1418" s="29" t="str">
        <f>IF(O1418 &lt;&gt; "",VLOOKUP(O1418,'CLASSIFICAÇÃO - ÁREA DE ATUAÇÃO'!$A:$C,3,0), "")</f>
        <v>REDE COMPLEMENTAR</v>
      </c>
      <c r="O1418" t="str">
        <f>'Lotações convertidas'!B1420</f>
        <v>LABORATORIO MUNICIPAL DE REFERENCIA DE ANALISES CLINICAS E CITOPATOLOGIA</v>
      </c>
    </row>
    <row r="1419" spans="1:15" x14ac:dyDescent="0.25">
      <c r="A1419" t="s">
        <v>5150</v>
      </c>
      <c r="B1419" t="s">
        <v>5151</v>
      </c>
      <c r="C1419" t="s">
        <v>5152</v>
      </c>
      <c r="D1419" t="s">
        <v>349</v>
      </c>
      <c r="E1419" t="s">
        <v>403</v>
      </c>
      <c r="F1419" t="s">
        <v>607</v>
      </c>
      <c r="G1419" s="177">
        <v>44426</v>
      </c>
      <c r="H1419" t="s">
        <v>736</v>
      </c>
      <c r="I1419" t="s">
        <v>18170</v>
      </c>
      <c r="J1419" t="s">
        <v>5153</v>
      </c>
      <c r="K1419" t="s">
        <v>353</v>
      </c>
      <c r="L1419" t="s">
        <v>365</v>
      </c>
      <c r="M1419" s="29" t="str">
        <f>IF(O1419 &lt;&gt; "", VLOOKUP(O1419,'CLASSIFICAÇÃO - ÁREA DE ATUAÇÃO'!$A:$C,2,0),"")</f>
        <v>D</v>
      </c>
      <c r="N1419" s="29" t="str">
        <f>IF(O1419 &lt;&gt; "",VLOOKUP(O1419,'CLASSIFICAÇÃO - ÁREA DE ATUAÇÃO'!$A:$C,3,0), "")</f>
        <v>ATENÇÃO PRIMÁRIA</v>
      </c>
      <c r="O1419" t="str">
        <f>'Lotações convertidas'!B1421</f>
        <v>CENTRO DE SAÚDE SÃO TOMÁS</v>
      </c>
    </row>
    <row r="1420" spans="1:15" x14ac:dyDescent="0.25">
      <c r="A1420">
        <v>1316468</v>
      </c>
      <c r="B1420" t="s">
        <v>5154</v>
      </c>
      <c r="C1420" t="s">
        <v>5155</v>
      </c>
      <c r="D1420" t="s">
        <v>379</v>
      </c>
      <c r="F1420" t="s">
        <v>4868</v>
      </c>
      <c r="G1420" s="177">
        <v>44426</v>
      </c>
      <c r="H1420" t="s">
        <v>364</v>
      </c>
      <c r="I1420" t="s">
        <v>18171</v>
      </c>
      <c r="J1420" t="s">
        <v>5156</v>
      </c>
      <c r="K1420" t="s">
        <v>353</v>
      </c>
      <c r="L1420" t="s">
        <v>365</v>
      </c>
      <c r="M1420" s="29" t="str">
        <f>IF(O1420 &lt;&gt; "", VLOOKUP(O1420,'CLASSIFICAÇÃO - ÁREA DE ATUAÇÃO'!$A:$C,2,0),"")</f>
        <v>C</v>
      </c>
      <c r="N1420" s="29" t="str">
        <f>IF(O1420 &lt;&gt; "",VLOOKUP(O1420,'CLASSIFICAÇÃO - ÁREA DE ATUAÇÃO'!$A:$C,3,0), "")</f>
        <v>ATENÇÃO PRIMÁRIA</v>
      </c>
      <c r="O1420" t="str">
        <f>'Lotações convertidas'!B1422</f>
        <v>CENTRO DE SAÚDE HELIÓPOLIS</v>
      </c>
    </row>
    <row r="1421" spans="1:15" x14ac:dyDescent="0.25">
      <c r="A1421">
        <v>1316476</v>
      </c>
      <c r="B1421" t="s">
        <v>5157</v>
      </c>
      <c r="C1421" t="s">
        <v>5158</v>
      </c>
      <c r="D1421" t="s">
        <v>379</v>
      </c>
      <c r="F1421" t="s">
        <v>381</v>
      </c>
      <c r="G1421" s="177">
        <v>44426</v>
      </c>
      <c r="H1421" t="s">
        <v>395</v>
      </c>
      <c r="I1421" t="s">
        <v>18171</v>
      </c>
      <c r="J1421" t="s">
        <v>5159</v>
      </c>
      <c r="K1421" t="s">
        <v>353</v>
      </c>
      <c r="L1421" t="s">
        <v>382</v>
      </c>
      <c r="M1421" s="29" t="str">
        <f>IF(O1421 &lt;&gt; "", VLOOKUP(O1421,'CLASSIFICAÇÃO - ÁREA DE ATUAÇÃO'!$A:$C,2,0),"")</f>
        <v>A</v>
      </c>
      <c r="N1421" s="29" t="str">
        <f>IF(O1421 &lt;&gt; "",VLOOKUP(O1421,'CLASSIFICAÇÃO - ÁREA DE ATUAÇÃO'!$A:$C,3,0), "")</f>
        <v>REDE COMPLEMENTAR</v>
      </c>
      <c r="O1421" t="str">
        <f>'Lotações convertidas'!B1423</f>
        <v>UNIDADE DE REFERENCIA SECUNDARIA SAGRADA FAMILIA</v>
      </c>
    </row>
    <row r="1422" spans="1:15" x14ac:dyDescent="0.25">
      <c r="A1422">
        <v>1316484</v>
      </c>
      <c r="B1422" t="s">
        <v>5160</v>
      </c>
      <c r="C1422" t="s">
        <v>5161</v>
      </c>
      <c r="D1422" t="s">
        <v>379</v>
      </c>
      <c r="F1422" t="s">
        <v>2301</v>
      </c>
      <c r="G1422" s="177">
        <v>44426</v>
      </c>
      <c r="H1422" t="s">
        <v>352</v>
      </c>
      <c r="I1422" t="s">
        <v>18171</v>
      </c>
      <c r="J1422" t="s">
        <v>1464</v>
      </c>
      <c r="K1422" t="s">
        <v>353</v>
      </c>
      <c r="L1422" t="s">
        <v>354</v>
      </c>
      <c r="M1422" s="29" t="str">
        <f>IF(O1422 &lt;&gt; "", VLOOKUP(O1422,'CLASSIFICAÇÃO - ÁREA DE ATUAÇÃO'!$A:$C,2,0),"")</f>
        <v>A</v>
      </c>
      <c r="N1422" s="29" t="str">
        <f>IF(O1422 &lt;&gt; "",VLOOKUP(O1422,'CLASSIFICAÇÃO - ÁREA DE ATUAÇÃO'!$A:$C,3,0), "")</f>
        <v>ATENÇÃO PRIMÁRIA</v>
      </c>
      <c r="O1422" t="str">
        <f>'Lotações convertidas'!B1424</f>
        <v>CENTRO DE SAÚDE SANTOS ANJOS</v>
      </c>
    </row>
    <row r="1423" spans="1:15" x14ac:dyDescent="0.25">
      <c r="A1423">
        <v>1316492</v>
      </c>
      <c r="B1423" t="s">
        <v>5162</v>
      </c>
      <c r="C1423" t="s">
        <v>5163</v>
      </c>
      <c r="D1423" t="s">
        <v>368</v>
      </c>
      <c r="E1423" t="s">
        <v>369</v>
      </c>
      <c r="F1423" t="s">
        <v>1010</v>
      </c>
      <c r="G1423" s="177">
        <v>44426</v>
      </c>
      <c r="H1423" t="s">
        <v>417</v>
      </c>
      <c r="I1423" t="s">
        <v>18168</v>
      </c>
      <c r="J1423" t="s">
        <v>5164</v>
      </c>
      <c r="K1423" t="s">
        <v>353</v>
      </c>
      <c r="L1423" t="s">
        <v>354</v>
      </c>
      <c r="M1423" s="29" t="str">
        <f>IF(O1423 &lt;&gt; "", VLOOKUP(O1423,'CLASSIFICAÇÃO - ÁREA DE ATUAÇÃO'!$A:$C,2,0),"")</f>
        <v>B</v>
      </c>
      <c r="N1423" s="29" t="str">
        <f>IF(O1423 &lt;&gt; "",VLOOKUP(O1423,'CLASSIFICAÇÃO - ÁREA DE ATUAÇÃO'!$A:$C,3,0), "")</f>
        <v>ATENÇÃO PRIMÁRIA</v>
      </c>
      <c r="O1423" t="str">
        <f>'Lotações convertidas'!B1425</f>
        <v>CENTRO DE SAÚDE JOÃO PINHEIRO</v>
      </c>
    </row>
    <row r="1424" spans="1:15" x14ac:dyDescent="0.25">
      <c r="A1424">
        <v>1316514</v>
      </c>
      <c r="B1424" t="s">
        <v>5165</v>
      </c>
      <c r="C1424" t="s">
        <v>5166</v>
      </c>
      <c r="D1424" t="s">
        <v>368</v>
      </c>
      <c r="E1424" t="s">
        <v>369</v>
      </c>
      <c r="F1424" t="s">
        <v>4139</v>
      </c>
      <c r="G1424" s="177">
        <v>44426</v>
      </c>
      <c r="H1424" t="s">
        <v>417</v>
      </c>
      <c r="I1424" t="s">
        <v>18168</v>
      </c>
      <c r="J1424" t="s">
        <v>5167</v>
      </c>
      <c r="K1424" t="s">
        <v>353</v>
      </c>
      <c r="L1424" t="s">
        <v>354</v>
      </c>
      <c r="M1424" s="29" t="str">
        <f>IF(O1424 &lt;&gt; "", VLOOKUP(O1424,'CLASSIFICAÇÃO - ÁREA DE ATUAÇÃO'!$A:$C,2,0),"")</f>
        <v>C</v>
      </c>
      <c r="N1424" s="29" t="str">
        <f>IF(O1424 &lt;&gt; "",VLOOKUP(O1424,'CLASSIFICAÇÃO - ÁREA DE ATUAÇÃO'!$A:$C,3,0), "")</f>
        <v>ATENÇÃO PRIMÁRIA</v>
      </c>
      <c r="O1424" t="str">
        <f>'Lotações convertidas'!B1426</f>
        <v>CENTRO DE SAÚDE PINDORAMA - ELZA MARTINS</v>
      </c>
    </row>
    <row r="1425" spans="1:15" x14ac:dyDescent="0.25">
      <c r="A1425">
        <v>1316530</v>
      </c>
      <c r="B1425" t="s">
        <v>5168</v>
      </c>
      <c r="C1425" t="s">
        <v>5169</v>
      </c>
      <c r="D1425" t="s">
        <v>368</v>
      </c>
      <c r="E1425" t="s">
        <v>369</v>
      </c>
      <c r="F1425" t="s">
        <v>18648</v>
      </c>
      <c r="G1425" s="177">
        <v>44427</v>
      </c>
      <c r="H1425" t="s">
        <v>441</v>
      </c>
      <c r="I1425" t="s">
        <v>18168</v>
      </c>
      <c r="J1425" t="s">
        <v>5170</v>
      </c>
      <c r="K1425" t="s">
        <v>353</v>
      </c>
      <c r="L1425" t="s">
        <v>406</v>
      </c>
      <c r="M1425" s="29" t="str">
        <f>IF(O1425 &lt;&gt; "", VLOOKUP(O1425,'CLASSIFICAÇÃO - ÁREA DE ATUAÇÃO'!$A:$C,2,0),"")</f>
        <v>B</v>
      </c>
      <c r="N1425" s="29" t="str">
        <f>IF(O1425 &lt;&gt; "",VLOOKUP(O1425,'CLASSIFICAÇÃO - ÁREA DE ATUAÇÃO'!$A:$C,3,0), "")</f>
        <v>REDE DE URGÊNCIA</v>
      </c>
      <c r="O1425" t="str">
        <f>'Lotações convertidas'!B1427</f>
        <v>CENTRO DE REFERENCIA EM SAUDE MENTAL BARREIRO</v>
      </c>
    </row>
    <row r="1426" spans="1:15" x14ac:dyDescent="0.25">
      <c r="A1426">
        <v>1316549</v>
      </c>
      <c r="B1426" t="s">
        <v>5171</v>
      </c>
      <c r="C1426" t="s">
        <v>5172</v>
      </c>
      <c r="D1426" t="s">
        <v>368</v>
      </c>
      <c r="E1426" t="s">
        <v>369</v>
      </c>
      <c r="F1426" t="s">
        <v>18613</v>
      </c>
      <c r="G1426" s="177">
        <v>44427</v>
      </c>
      <c r="H1426" t="s">
        <v>441</v>
      </c>
      <c r="I1426" t="s">
        <v>18168</v>
      </c>
      <c r="J1426" t="s">
        <v>5173</v>
      </c>
      <c r="K1426" t="s">
        <v>353</v>
      </c>
      <c r="L1426" t="s">
        <v>382</v>
      </c>
      <c r="M1426" s="29" t="str">
        <f>IF(O1426 &lt;&gt; "", VLOOKUP(O1426,'CLASSIFICAÇÃO - ÁREA DE ATUAÇÃO'!$A:$C,2,0),"")</f>
        <v>C</v>
      </c>
      <c r="N1426" s="29" t="str">
        <f>IF(O1426 &lt;&gt; "",VLOOKUP(O1426,'CLASSIFICAÇÃO - ÁREA DE ATUAÇÃO'!$A:$C,3,0), "")</f>
        <v>REDE DE URGÊNCIA</v>
      </c>
      <c r="O1426" t="str">
        <f>'Lotações convertidas'!B1428</f>
        <v>UNIDADE DE PRONTO ATENDIMENTO LESTE</v>
      </c>
    </row>
    <row r="1427" spans="1:15" x14ac:dyDescent="0.25">
      <c r="A1427">
        <v>1316557</v>
      </c>
      <c r="B1427" t="s">
        <v>5174</v>
      </c>
      <c r="C1427" t="s">
        <v>5175</v>
      </c>
      <c r="D1427" t="s">
        <v>349</v>
      </c>
      <c r="E1427" t="s">
        <v>473</v>
      </c>
      <c r="F1427" t="s">
        <v>518</v>
      </c>
      <c r="G1427" s="177">
        <v>44427</v>
      </c>
      <c r="H1427" t="s">
        <v>434</v>
      </c>
      <c r="I1427" t="s">
        <v>18173</v>
      </c>
      <c r="J1427" t="s">
        <v>5176</v>
      </c>
      <c r="K1427" t="s">
        <v>353</v>
      </c>
      <c r="L1427" t="s">
        <v>365</v>
      </c>
      <c r="M1427" s="29" t="str">
        <f>IF(O1427 &lt;&gt; "", VLOOKUP(O1427,'CLASSIFICAÇÃO - ÁREA DE ATUAÇÃO'!$A:$C,2,0),"")</f>
        <v>C</v>
      </c>
      <c r="N1427" s="29" t="str">
        <f>IF(O1427 &lt;&gt; "",VLOOKUP(O1427,'CLASSIFICAÇÃO - ÁREA DE ATUAÇÃO'!$A:$C,3,0), "")</f>
        <v>ATENÇÃO PRIMÁRIA</v>
      </c>
      <c r="O1427" t="str">
        <f>'Lotações convertidas'!B1429</f>
        <v>CENTRO DE SAÚDE NOVO AARÃO REIS</v>
      </c>
    </row>
    <row r="1428" spans="1:15" x14ac:dyDescent="0.25">
      <c r="A1428">
        <v>1316573</v>
      </c>
      <c r="B1428" t="s">
        <v>5177</v>
      </c>
      <c r="C1428" t="s">
        <v>5178</v>
      </c>
      <c r="D1428" t="s">
        <v>368</v>
      </c>
      <c r="E1428" t="s">
        <v>369</v>
      </c>
      <c r="F1428" t="s">
        <v>18623</v>
      </c>
      <c r="G1428" s="177">
        <v>44429</v>
      </c>
      <c r="H1428" t="s">
        <v>425</v>
      </c>
      <c r="I1428" t="s">
        <v>18168</v>
      </c>
      <c r="J1428" t="s">
        <v>5179</v>
      </c>
      <c r="K1428" t="s">
        <v>353</v>
      </c>
      <c r="L1428" t="s">
        <v>374</v>
      </c>
      <c r="M1428" s="29" t="str">
        <f>IF(O1428 &lt;&gt; "", VLOOKUP(O1428,'CLASSIFICAÇÃO - ÁREA DE ATUAÇÃO'!$A:$C,2,0),"")</f>
        <v>C</v>
      </c>
      <c r="N1428" s="29" t="str">
        <f>IF(O1428 &lt;&gt; "",VLOOKUP(O1428,'CLASSIFICAÇÃO - ÁREA DE ATUAÇÃO'!$A:$C,3,0), "")</f>
        <v>REDE DE URGÊNCIA</v>
      </c>
      <c r="O1428" t="str">
        <f>'Lotações convertidas'!B1430</f>
        <v>UNIDADE DE PRONTO ATENDIMENTO NORDESTE</v>
      </c>
    </row>
    <row r="1429" spans="1:15" x14ac:dyDescent="0.25">
      <c r="A1429">
        <v>1316581</v>
      </c>
      <c r="B1429" t="s">
        <v>5180</v>
      </c>
      <c r="C1429" t="s">
        <v>5181</v>
      </c>
      <c r="D1429" t="s">
        <v>362</v>
      </c>
      <c r="F1429" t="s">
        <v>686</v>
      </c>
      <c r="G1429" s="177">
        <v>44426</v>
      </c>
      <c r="H1429" t="s">
        <v>364</v>
      </c>
      <c r="I1429" t="s">
        <v>18168</v>
      </c>
      <c r="J1429" t="s">
        <v>5182</v>
      </c>
      <c r="K1429" t="s">
        <v>353</v>
      </c>
      <c r="L1429" t="s">
        <v>397</v>
      </c>
      <c r="M1429" s="29" t="str">
        <f>IF(O1429 &lt;&gt; "", VLOOKUP(O1429,'CLASSIFICAÇÃO - ÁREA DE ATUAÇÃO'!$A:$C,2,0),"")</f>
        <v>C</v>
      </c>
      <c r="N1429" s="29" t="str">
        <f>IF(O1429 &lt;&gt; "",VLOOKUP(O1429,'CLASSIFICAÇÃO - ÁREA DE ATUAÇÃO'!$A:$C,3,0), "")</f>
        <v>ATENÇÃO PRIMÁRIA</v>
      </c>
      <c r="O1429" t="str">
        <f>'Lotações convertidas'!B1431</f>
        <v>CENTRO DE SAÚDE CÍCERO ILDEFONSO</v>
      </c>
    </row>
    <row r="1430" spans="1:15" x14ac:dyDescent="0.25">
      <c r="A1430">
        <v>1316662</v>
      </c>
      <c r="B1430" t="s">
        <v>5183</v>
      </c>
      <c r="C1430" t="s">
        <v>5184</v>
      </c>
      <c r="D1430" t="s">
        <v>349</v>
      </c>
      <c r="E1430" t="s">
        <v>674</v>
      </c>
      <c r="F1430" t="s">
        <v>1129</v>
      </c>
      <c r="G1430" s="177">
        <v>44426</v>
      </c>
      <c r="H1430" t="s">
        <v>364</v>
      </c>
      <c r="I1430" t="s">
        <v>18178</v>
      </c>
      <c r="J1430" t="s">
        <v>5185</v>
      </c>
      <c r="K1430" t="s">
        <v>353</v>
      </c>
      <c r="L1430" t="s">
        <v>365</v>
      </c>
      <c r="M1430" s="29" t="str">
        <f>IF(O1430 &lt;&gt; "", VLOOKUP(O1430,'CLASSIFICAÇÃO - ÁREA DE ATUAÇÃO'!$A:$C,2,0),"")</f>
        <v>B</v>
      </c>
      <c r="N1430" s="29" t="str">
        <f>IF(O1430 &lt;&gt; "",VLOOKUP(O1430,'CLASSIFICAÇÃO - ÁREA DE ATUAÇÃO'!$A:$C,3,0), "")</f>
        <v>REDE COMPLEMENTAR</v>
      </c>
      <c r="O1430" t="str">
        <f>'Lotações convertidas'!B1432</f>
        <v>CENTRO DE CONTROLE DE ZOONOSES</v>
      </c>
    </row>
    <row r="1431" spans="1:15" x14ac:dyDescent="0.25">
      <c r="A1431">
        <v>1316719</v>
      </c>
      <c r="B1431" t="s">
        <v>5186</v>
      </c>
      <c r="C1431" t="s">
        <v>5187</v>
      </c>
      <c r="D1431" t="s">
        <v>368</v>
      </c>
      <c r="E1431" t="s">
        <v>369</v>
      </c>
      <c r="F1431" t="s">
        <v>438</v>
      </c>
      <c r="G1431" s="177">
        <v>44426</v>
      </c>
      <c r="H1431" t="s">
        <v>417</v>
      </c>
      <c r="I1431" t="s">
        <v>18168</v>
      </c>
      <c r="J1431" t="s">
        <v>5188</v>
      </c>
      <c r="K1431" t="s">
        <v>353</v>
      </c>
      <c r="L1431" t="s">
        <v>382</v>
      </c>
      <c r="M1431" s="29" t="str">
        <f>IF(O1431 &lt;&gt; "", VLOOKUP(O1431,'CLASSIFICAÇÃO - ÁREA DE ATUAÇÃO'!$A:$C,2,0),"")</f>
        <v>C</v>
      </c>
      <c r="N1431" s="29" t="str">
        <f>IF(O1431 &lt;&gt; "",VLOOKUP(O1431,'CLASSIFICAÇÃO - ÁREA DE ATUAÇÃO'!$A:$C,3,0), "")</f>
        <v>ATENÇÃO PRIMÁRIA</v>
      </c>
      <c r="O1431" t="str">
        <f>'Lotações convertidas'!B1433</f>
        <v>CENTRO DE SAÚDE GRANJA DE FREITAS</v>
      </c>
    </row>
    <row r="1432" spans="1:15" x14ac:dyDescent="0.25">
      <c r="A1432">
        <v>1316743</v>
      </c>
      <c r="B1432" t="s">
        <v>5189</v>
      </c>
      <c r="C1432" t="s">
        <v>5190</v>
      </c>
      <c r="D1432" t="s">
        <v>379</v>
      </c>
      <c r="F1432" t="s">
        <v>18613</v>
      </c>
      <c r="G1432" s="177">
        <v>44427</v>
      </c>
      <c r="H1432" t="s">
        <v>482</v>
      </c>
      <c r="I1432" t="s">
        <v>18171</v>
      </c>
      <c r="J1432" t="s">
        <v>5191</v>
      </c>
      <c r="K1432" t="s">
        <v>353</v>
      </c>
      <c r="L1432" t="s">
        <v>382</v>
      </c>
      <c r="M1432" s="29" t="str">
        <f>IF(O1432 &lt;&gt; "", VLOOKUP(O1432,'CLASSIFICAÇÃO - ÁREA DE ATUAÇÃO'!$A:$C,2,0),"")</f>
        <v>C</v>
      </c>
      <c r="N1432" s="29" t="str">
        <f>IF(O1432 &lt;&gt; "",VLOOKUP(O1432,'CLASSIFICAÇÃO - ÁREA DE ATUAÇÃO'!$A:$C,3,0), "")</f>
        <v>REDE DE URGÊNCIA</v>
      </c>
      <c r="O1432" t="str">
        <f>'Lotações convertidas'!B1434</f>
        <v>UNIDADE DE PRONTO ATENDIMENTO LESTE</v>
      </c>
    </row>
    <row r="1433" spans="1:15" x14ac:dyDescent="0.25">
      <c r="A1433">
        <v>1316816</v>
      </c>
      <c r="B1433" t="s">
        <v>5192</v>
      </c>
      <c r="C1433" t="s">
        <v>5193</v>
      </c>
      <c r="D1433" t="s">
        <v>379</v>
      </c>
      <c r="F1433" t="s">
        <v>18620</v>
      </c>
      <c r="G1433" s="177">
        <v>44427</v>
      </c>
      <c r="H1433" t="s">
        <v>482</v>
      </c>
      <c r="I1433" t="s">
        <v>18171</v>
      </c>
      <c r="J1433" t="s">
        <v>5194</v>
      </c>
      <c r="K1433" t="s">
        <v>353</v>
      </c>
      <c r="L1433" t="s">
        <v>372</v>
      </c>
      <c r="M1433" s="29" t="str">
        <f>IF(O1433 &lt;&gt; "", VLOOKUP(O1433,'CLASSIFICAÇÃO - ÁREA DE ATUAÇÃO'!$A:$C,2,0),"")</f>
        <v>D</v>
      </c>
      <c r="N1433" s="29" t="str">
        <f>IF(O1433 &lt;&gt; "",VLOOKUP(O1433,'CLASSIFICAÇÃO - ÁREA DE ATUAÇÃO'!$A:$C,3,0), "")</f>
        <v>REDE DE URGÊNCIA</v>
      </c>
      <c r="O1433" t="str">
        <f>'Lotações convertidas'!B1435</f>
        <v>UNIDADE DE PRONTO ATENDIMENTO VENDA NOVA</v>
      </c>
    </row>
    <row r="1434" spans="1:15" x14ac:dyDescent="0.25">
      <c r="A1434">
        <v>1316883</v>
      </c>
      <c r="B1434" t="s">
        <v>5195</v>
      </c>
      <c r="C1434" t="s">
        <v>5196</v>
      </c>
      <c r="D1434" t="s">
        <v>349</v>
      </c>
      <c r="E1434" t="s">
        <v>350</v>
      </c>
      <c r="F1434" t="s">
        <v>967</v>
      </c>
      <c r="G1434" s="177">
        <v>44427</v>
      </c>
      <c r="H1434" t="s">
        <v>5197</v>
      </c>
      <c r="I1434" t="s">
        <v>18169</v>
      </c>
      <c r="J1434" t="s">
        <v>5198</v>
      </c>
      <c r="K1434" t="s">
        <v>353</v>
      </c>
      <c r="L1434" t="s">
        <v>382</v>
      </c>
      <c r="M1434" s="29" t="str">
        <f>IF(O1434 &lt;&gt; "", VLOOKUP(O1434,'CLASSIFICAÇÃO - ÁREA DE ATUAÇÃO'!$A:$C,2,0),"")</f>
        <v>B</v>
      </c>
      <c r="N1434" s="29" t="str">
        <f>IF(O1434 &lt;&gt; "",VLOOKUP(O1434,'CLASSIFICAÇÃO - ÁREA DE ATUAÇÃO'!$A:$C,3,0), "")</f>
        <v>ATENÇÃO PRIMÁRIA</v>
      </c>
      <c r="O1434" t="str">
        <f>'Lotações convertidas'!B1436</f>
        <v>CENTRO DE SAÚDE HORTO</v>
      </c>
    </row>
    <row r="1435" spans="1:15" x14ac:dyDescent="0.25">
      <c r="A1435">
        <v>1316948</v>
      </c>
      <c r="B1435" t="s">
        <v>5199</v>
      </c>
      <c r="C1435" t="s">
        <v>5200</v>
      </c>
      <c r="D1435" t="s">
        <v>368</v>
      </c>
      <c r="E1435" t="s">
        <v>390</v>
      </c>
      <c r="F1435" t="s">
        <v>654</v>
      </c>
      <c r="G1435" s="177">
        <v>44427</v>
      </c>
      <c r="H1435" t="s">
        <v>364</v>
      </c>
      <c r="I1435" t="s">
        <v>18175</v>
      </c>
      <c r="J1435" t="s">
        <v>5201</v>
      </c>
      <c r="K1435" t="s">
        <v>353</v>
      </c>
      <c r="L1435" t="s">
        <v>365</v>
      </c>
      <c r="M1435" s="29" t="str">
        <f>IF(O1435 &lt;&gt; "", VLOOKUP(O1435,'CLASSIFICAÇÃO - ÁREA DE ATUAÇÃO'!$A:$C,2,0),"")</f>
        <v>C</v>
      </c>
      <c r="N1435" s="29" t="str">
        <f>IF(O1435 &lt;&gt; "",VLOOKUP(O1435,'CLASSIFICAÇÃO - ÁREA DE ATUAÇÃO'!$A:$C,3,0), "")</f>
        <v>ATENÇÃO PRIMÁRIA</v>
      </c>
      <c r="O1435" t="str">
        <f>'Lotações convertidas'!B1437</f>
        <v>CENTRO DE SAÚDE ETELVINA CARNEIRO</v>
      </c>
    </row>
    <row r="1436" spans="1:15" x14ac:dyDescent="0.25">
      <c r="A1436">
        <v>1316964</v>
      </c>
      <c r="B1436" t="s">
        <v>5202</v>
      </c>
      <c r="C1436" t="s">
        <v>5203</v>
      </c>
      <c r="D1436" t="s">
        <v>349</v>
      </c>
      <c r="E1436" t="s">
        <v>473</v>
      </c>
      <c r="F1436" t="s">
        <v>516</v>
      </c>
      <c r="G1436" s="177">
        <v>44427</v>
      </c>
      <c r="H1436" t="s">
        <v>395</v>
      </c>
      <c r="I1436" t="s">
        <v>18173</v>
      </c>
      <c r="J1436" t="s">
        <v>5204</v>
      </c>
      <c r="K1436" t="s">
        <v>353</v>
      </c>
      <c r="L1436" t="s">
        <v>372</v>
      </c>
      <c r="M1436" s="29" t="str">
        <f>IF(O1436 &lt;&gt; "", VLOOKUP(O1436,'CLASSIFICAÇÃO - ÁREA DE ATUAÇÃO'!$A:$C,2,0),"")</f>
        <v>C</v>
      </c>
      <c r="N1436" s="29" t="str">
        <f>IF(O1436 &lt;&gt; "",VLOOKUP(O1436,'CLASSIFICAÇÃO - ÁREA DE ATUAÇÃO'!$A:$C,3,0), "")</f>
        <v>ATENÇÃO PRIMÁRIA</v>
      </c>
      <c r="O1436" t="str">
        <f>'Lotações convertidas'!B1438</f>
        <v>CENTRO DE SAÚDE NOVA YORK</v>
      </c>
    </row>
    <row r="1437" spans="1:15" x14ac:dyDescent="0.25">
      <c r="A1437">
        <v>1316980</v>
      </c>
      <c r="B1437" t="s">
        <v>5205</v>
      </c>
      <c r="C1437" t="s">
        <v>5206</v>
      </c>
      <c r="D1437" t="s">
        <v>379</v>
      </c>
      <c r="F1437" t="s">
        <v>3374</v>
      </c>
      <c r="G1437" s="177">
        <v>44427</v>
      </c>
      <c r="H1437" t="s">
        <v>352</v>
      </c>
      <c r="I1437" t="s">
        <v>18171</v>
      </c>
      <c r="J1437" t="s">
        <v>5207</v>
      </c>
      <c r="K1437" t="s">
        <v>353</v>
      </c>
      <c r="L1437" t="s">
        <v>382</v>
      </c>
      <c r="M1437" s="29" t="str">
        <f>IF(O1437 &lt;&gt; "", VLOOKUP(O1437,'CLASSIFICAÇÃO - ÁREA DE ATUAÇÃO'!$A:$C,2,0),"")</f>
        <v>A</v>
      </c>
      <c r="N1437" s="29" t="str">
        <f>IF(O1437 &lt;&gt; "",VLOOKUP(O1437,'CLASSIFICAÇÃO - ÁREA DE ATUAÇÃO'!$A:$C,3,0), "")</f>
        <v>ATENÇÃO PRIMÁRIA</v>
      </c>
      <c r="O1437" t="str">
        <f>'Lotações convertidas'!B1439</f>
        <v>CENTRO DE SAÚDE SANTA INÊS</v>
      </c>
    </row>
    <row r="1438" spans="1:15" x14ac:dyDescent="0.25">
      <c r="A1438">
        <v>1316999</v>
      </c>
      <c r="B1438" t="s">
        <v>5208</v>
      </c>
      <c r="C1438" t="s">
        <v>5209</v>
      </c>
      <c r="D1438" t="s">
        <v>379</v>
      </c>
      <c r="F1438" t="s">
        <v>18620</v>
      </c>
      <c r="G1438" s="177">
        <v>44428</v>
      </c>
      <c r="H1438" t="s">
        <v>457</v>
      </c>
      <c r="I1438" t="s">
        <v>18171</v>
      </c>
      <c r="J1438" t="s">
        <v>5210</v>
      </c>
      <c r="K1438" t="s">
        <v>353</v>
      </c>
      <c r="L1438" t="s">
        <v>372</v>
      </c>
      <c r="M1438" s="29" t="str">
        <f>IF(O1438 &lt;&gt; "", VLOOKUP(O1438,'CLASSIFICAÇÃO - ÁREA DE ATUAÇÃO'!$A:$C,2,0),"")</f>
        <v>D</v>
      </c>
      <c r="N1438" s="29" t="str">
        <f>IF(O1438 &lt;&gt; "",VLOOKUP(O1438,'CLASSIFICAÇÃO - ÁREA DE ATUAÇÃO'!$A:$C,3,0), "")</f>
        <v>REDE DE URGÊNCIA</v>
      </c>
      <c r="O1438" t="str">
        <f>'Lotações convertidas'!B1440</f>
        <v>UNIDADE DE PRONTO ATENDIMENTO VENDA NOVA</v>
      </c>
    </row>
    <row r="1439" spans="1:15" x14ac:dyDescent="0.25">
      <c r="A1439">
        <v>1317014</v>
      </c>
      <c r="B1439" t="s">
        <v>1120</v>
      </c>
      <c r="C1439" t="s">
        <v>1121</v>
      </c>
      <c r="D1439" t="s">
        <v>379</v>
      </c>
      <c r="F1439" t="s">
        <v>18611</v>
      </c>
      <c r="G1439" s="177">
        <v>44432</v>
      </c>
      <c r="H1439" t="s">
        <v>482</v>
      </c>
      <c r="I1439" t="s">
        <v>18171</v>
      </c>
      <c r="J1439" t="s">
        <v>1122</v>
      </c>
      <c r="K1439" t="s">
        <v>353</v>
      </c>
      <c r="L1439" t="s">
        <v>397</v>
      </c>
      <c r="M1439" s="29" t="str">
        <f>IF(O1439 &lt;&gt; "", VLOOKUP(O1439,'CLASSIFICAÇÃO - ÁREA DE ATUAÇÃO'!$A:$C,2,0),"")</f>
        <v>C</v>
      </c>
      <c r="N1439" s="29" t="str">
        <f>IF(O1439 &lt;&gt; "",VLOOKUP(O1439,'CLASSIFICAÇÃO - ÁREA DE ATUAÇÃO'!$A:$C,3,0), "")</f>
        <v>REDE DE URGÊNCIA</v>
      </c>
      <c r="O1439" t="str">
        <f>'Lotações convertidas'!B1441</f>
        <v>UNIDADE DE PRONTO ATENDIMENTO OESTE</v>
      </c>
    </row>
    <row r="1440" spans="1:15" x14ac:dyDescent="0.25">
      <c r="A1440">
        <v>1317049</v>
      </c>
      <c r="B1440" t="s">
        <v>5211</v>
      </c>
      <c r="C1440" t="s">
        <v>5212</v>
      </c>
      <c r="D1440" t="s">
        <v>379</v>
      </c>
      <c r="E1440" t="s">
        <v>5213</v>
      </c>
      <c r="F1440" t="s">
        <v>2099</v>
      </c>
      <c r="G1440" s="177">
        <v>44427</v>
      </c>
      <c r="H1440" t="s">
        <v>352</v>
      </c>
      <c r="I1440" t="s">
        <v>18171</v>
      </c>
      <c r="J1440" t="s">
        <v>5214</v>
      </c>
      <c r="K1440" t="s">
        <v>353</v>
      </c>
      <c r="L1440" t="s">
        <v>397</v>
      </c>
      <c r="M1440" s="29" t="str">
        <f>IF(O1440 &lt;&gt; "", VLOOKUP(O1440,'CLASSIFICAÇÃO - ÁREA DE ATUAÇÃO'!$A:$C,2,0),"")</f>
        <v>B</v>
      </c>
      <c r="N1440" s="29" t="str">
        <f>IF(O1440 &lt;&gt; "",VLOOKUP(O1440,'CLASSIFICAÇÃO - ÁREA DE ATUAÇÃO'!$A:$C,3,0), "")</f>
        <v>ATENÇÃO PRIMÁRIA</v>
      </c>
      <c r="O1440" t="str">
        <f>'Lotações convertidas'!B1442</f>
        <v>CENTRO DE SAÚDE AMÍLCAR VIANNA MARTINS</v>
      </c>
    </row>
    <row r="1441" spans="1:15" x14ac:dyDescent="0.25">
      <c r="A1441">
        <v>1317065</v>
      </c>
      <c r="B1441" t="s">
        <v>5215</v>
      </c>
      <c r="C1441" t="s">
        <v>5216</v>
      </c>
      <c r="D1441" t="s">
        <v>379</v>
      </c>
      <c r="F1441" t="s">
        <v>424</v>
      </c>
      <c r="G1441" s="177">
        <v>44428</v>
      </c>
      <c r="H1441" t="s">
        <v>466</v>
      </c>
      <c r="I1441" t="s">
        <v>18171</v>
      </c>
      <c r="J1441" t="s">
        <v>5217</v>
      </c>
      <c r="K1441" t="s">
        <v>353</v>
      </c>
      <c r="L1441" t="s">
        <v>427</v>
      </c>
      <c r="M1441" s="29" t="str">
        <f>IF(O1441 &lt;&gt; "", VLOOKUP(O1441,'CLASSIFICAÇÃO - ÁREA DE ATUAÇÃO'!$A:$C,2,0),"")</f>
        <v>D</v>
      </c>
      <c r="N1441" s="29" t="str">
        <f>IF(O1441 &lt;&gt; "",VLOOKUP(O1441,'CLASSIFICAÇÃO - ÁREA DE ATUAÇÃO'!$A:$C,3,0), "")</f>
        <v>REDE DE URGÊNCIA</v>
      </c>
      <c r="O1441" t="str">
        <f>'Lotações convertidas'!B1443</f>
        <v>SERVIÇO DE ATENDIMENTO MÓVEL DE URGÊNCIA E TRANSPORTE EM SAÚDE</v>
      </c>
    </row>
    <row r="1442" spans="1:15" x14ac:dyDescent="0.25">
      <c r="A1442">
        <v>1317073</v>
      </c>
      <c r="B1442" t="s">
        <v>5218</v>
      </c>
      <c r="C1442" t="s">
        <v>5219</v>
      </c>
      <c r="D1442" t="s">
        <v>362</v>
      </c>
      <c r="F1442" t="s">
        <v>18611</v>
      </c>
      <c r="G1442" s="177">
        <v>44428</v>
      </c>
      <c r="H1442" t="s">
        <v>5220</v>
      </c>
      <c r="I1442" t="s">
        <v>18168</v>
      </c>
      <c r="J1442" t="s">
        <v>5221</v>
      </c>
      <c r="K1442" t="s">
        <v>353</v>
      </c>
      <c r="L1442" t="s">
        <v>397</v>
      </c>
      <c r="M1442" s="29" t="str">
        <f>IF(O1442 &lt;&gt; "", VLOOKUP(O1442,'CLASSIFICAÇÃO - ÁREA DE ATUAÇÃO'!$A:$C,2,0),"")</f>
        <v>C</v>
      </c>
      <c r="N1442" s="29" t="str">
        <f>IF(O1442 &lt;&gt; "",VLOOKUP(O1442,'CLASSIFICAÇÃO - ÁREA DE ATUAÇÃO'!$A:$C,3,0), "")</f>
        <v>REDE DE URGÊNCIA</v>
      </c>
      <c r="O1442" t="str">
        <f>'Lotações convertidas'!B1444</f>
        <v>UNIDADE DE PRONTO ATENDIMENTO OESTE</v>
      </c>
    </row>
    <row r="1443" spans="1:15" x14ac:dyDescent="0.25">
      <c r="A1443" t="s">
        <v>5222</v>
      </c>
      <c r="B1443" t="s">
        <v>3737</v>
      </c>
      <c r="C1443" t="s">
        <v>3738</v>
      </c>
      <c r="D1443" t="s">
        <v>362</v>
      </c>
      <c r="F1443" t="s">
        <v>18635</v>
      </c>
      <c r="G1443" s="177">
        <v>44428</v>
      </c>
      <c r="H1443" t="s">
        <v>736</v>
      </c>
      <c r="I1443" t="s">
        <v>18168</v>
      </c>
      <c r="J1443" t="s">
        <v>3739</v>
      </c>
      <c r="K1443" t="s">
        <v>353</v>
      </c>
      <c r="L1443" t="s">
        <v>397</v>
      </c>
      <c r="M1443" s="29" t="str">
        <f>IF(O1443 &lt;&gt; "", VLOOKUP(O1443,'CLASSIFICAÇÃO - ÁREA DE ATUAÇÃO'!$A:$C,2,0),"")</f>
        <v>A</v>
      </c>
      <c r="N1443" s="29" t="str">
        <f>IF(O1443 &lt;&gt; "",VLOOKUP(O1443,'CLASSIFICAÇÃO - ÁREA DE ATUAÇÃO'!$A:$C,3,0), "")</f>
        <v>GESTÃO</v>
      </c>
      <c r="O1443" t="str">
        <f>'Lotações convertidas'!B1445</f>
        <v>GERENCIA DE ASSISTENCIA, EPIDEMIOLOGIA E REGULACAO OESTE</v>
      </c>
    </row>
    <row r="1444" spans="1:15" x14ac:dyDescent="0.25">
      <c r="A1444">
        <v>1317138</v>
      </c>
      <c r="B1444" t="s">
        <v>5223</v>
      </c>
      <c r="C1444" t="s">
        <v>5224</v>
      </c>
      <c r="D1444" t="s">
        <v>368</v>
      </c>
      <c r="E1444" t="s">
        <v>369</v>
      </c>
      <c r="F1444" t="s">
        <v>745</v>
      </c>
      <c r="G1444" s="177">
        <v>44431</v>
      </c>
      <c r="H1444" t="s">
        <v>417</v>
      </c>
      <c r="I1444" t="s">
        <v>18168</v>
      </c>
      <c r="J1444" t="s">
        <v>5225</v>
      </c>
      <c r="K1444" t="s">
        <v>353</v>
      </c>
      <c r="L1444" t="s">
        <v>382</v>
      </c>
      <c r="M1444" s="29" t="str">
        <f>IF(O1444 &lt;&gt; "", VLOOKUP(O1444,'CLASSIFICAÇÃO - ÁREA DE ATUAÇÃO'!$A:$C,2,0),"")</f>
        <v>D</v>
      </c>
      <c r="N1444" s="29" t="str">
        <f>IF(O1444 &lt;&gt; "",VLOOKUP(O1444,'CLASSIFICAÇÃO - ÁREA DE ATUAÇÃO'!$A:$C,3,0), "")</f>
        <v>ATENÇÃO PRIMÁRIA</v>
      </c>
      <c r="O1444" t="str">
        <f>'Lotações convertidas'!B1446</f>
        <v>CENTRO DE SAÚDE MARIANO DE ABREU</v>
      </c>
    </row>
    <row r="1445" spans="1:15" x14ac:dyDescent="0.25">
      <c r="A1445">
        <v>1317154</v>
      </c>
      <c r="B1445" t="s">
        <v>5226</v>
      </c>
      <c r="C1445" t="s">
        <v>5227</v>
      </c>
      <c r="D1445" t="s">
        <v>379</v>
      </c>
      <c r="E1445" t="s">
        <v>1099</v>
      </c>
      <c r="F1445" t="s">
        <v>18651</v>
      </c>
      <c r="G1445" s="177">
        <v>44431</v>
      </c>
      <c r="H1445" t="s">
        <v>5228</v>
      </c>
      <c r="I1445" t="s">
        <v>18171</v>
      </c>
      <c r="J1445" t="s">
        <v>5229</v>
      </c>
      <c r="K1445" t="s">
        <v>353</v>
      </c>
      <c r="L1445" t="s">
        <v>406</v>
      </c>
      <c r="M1445" s="29" t="str">
        <f>IF(O1445 &lt;&gt; "", VLOOKUP(O1445,'CLASSIFICAÇÃO - ÁREA DE ATUAÇÃO'!$A:$C,2,0),"")</f>
        <v>C</v>
      </c>
      <c r="N1445" s="29" t="str">
        <f>IF(O1445 &lt;&gt; "",VLOOKUP(O1445,'CLASSIFICAÇÃO - ÁREA DE ATUAÇÃO'!$A:$C,3,0), "")</f>
        <v>REDE COMPLEMENTAR</v>
      </c>
      <c r="O1445" t="str">
        <f>'Lotações convertidas'!B1447</f>
        <v>CENTRO DE ESPECIALIDADES MEDICAS BARREIRO</v>
      </c>
    </row>
    <row r="1446" spans="1:15" x14ac:dyDescent="0.25">
      <c r="A1446">
        <v>1317170</v>
      </c>
      <c r="B1446" t="s">
        <v>5230</v>
      </c>
      <c r="C1446" t="s">
        <v>5231</v>
      </c>
      <c r="D1446" t="s">
        <v>368</v>
      </c>
      <c r="E1446" t="s">
        <v>369</v>
      </c>
      <c r="F1446" t="s">
        <v>559</v>
      </c>
      <c r="G1446" s="177">
        <v>44430</v>
      </c>
      <c r="H1446" t="s">
        <v>441</v>
      </c>
      <c r="I1446" t="s">
        <v>18168</v>
      </c>
      <c r="J1446" t="s">
        <v>5232</v>
      </c>
      <c r="K1446" t="s">
        <v>353</v>
      </c>
      <c r="L1446" t="s">
        <v>354</v>
      </c>
      <c r="M1446" s="29" t="str">
        <f>IF(O1446 &lt;&gt; "", VLOOKUP(O1446,'CLASSIFICAÇÃO - ÁREA DE ATUAÇÃO'!$A:$C,2,0),"")</f>
        <v>A</v>
      </c>
      <c r="N1446" s="29" t="str">
        <f>IF(O1446 &lt;&gt; "",VLOOKUP(O1446,'CLASSIFICAÇÃO - ÁREA DE ATUAÇÃO'!$A:$C,3,0), "")</f>
        <v>REDE DE URGÊNCIA</v>
      </c>
      <c r="O1446" t="str">
        <f>'Lotações convertidas'!B1448</f>
        <v>CENTRO DE REFERENCIA EM SAUDE MENTAL INFANTIL NOROESTE</v>
      </c>
    </row>
    <row r="1447" spans="1:15" x14ac:dyDescent="0.25">
      <c r="A1447">
        <v>1317189</v>
      </c>
      <c r="B1447" t="s">
        <v>5233</v>
      </c>
      <c r="C1447" t="s">
        <v>5234</v>
      </c>
      <c r="D1447" t="s">
        <v>349</v>
      </c>
      <c r="E1447" t="s">
        <v>357</v>
      </c>
      <c r="F1447" t="s">
        <v>370</v>
      </c>
      <c r="G1447" s="177">
        <v>44431</v>
      </c>
      <c r="H1447" t="s">
        <v>384</v>
      </c>
      <c r="I1447" t="s">
        <v>18167</v>
      </c>
      <c r="J1447" t="s">
        <v>5235</v>
      </c>
      <c r="K1447" t="s">
        <v>353</v>
      </c>
      <c r="L1447" t="s">
        <v>372</v>
      </c>
      <c r="M1447" s="29" t="str">
        <f>IF(O1447 &lt;&gt; "", VLOOKUP(O1447,'CLASSIFICAÇÃO - ÁREA DE ATUAÇÃO'!$A:$C,2,0),"")</f>
        <v>D</v>
      </c>
      <c r="N1447" s="29" t="str">
        <f>IF(O1447 &lt;&gt; "",VLOOKUP(O1447,'CLASSIFICAÇÃO - ÁREA DE ATUAÇÃO'!$A:$C,3,0), "")</f>
        <v>ATENÇÃO PRIMÁRIA</v>
      </c>
      <c r="O1447" t="str">
        <f>'Lotações convertidas'!B1449</f>
        <v>CENTRO DE SAÚDE PARAÚNA</v>
      </c>
    </row>
    <row r="1448" spans="1:15" x14ac:dyDescent="0.25">
      <c r="A1448">
        <v>1317197</v>
      </c>
      <c r="B1448" t="s">
        <v>5236</v>
      </c>
      <c r="C1448" t="s">
        <v>5237</v>
      </c>
      <c r="D1448" t="s">
        <v>429</v>
      </c>
      <c r="E1448" t="s">
        <v>430</v>
      </c>
      <c r="F1448" t="s">
        <v>735</v>
      </c>
      <c r="G1448" s="177">
        <v>44431</v>
      </c>
      <c r="H1448" t="s">
        <v>384</v>
      </c>
      <c r="I1448" t="s">
        <v>18175</v>
      </c>
      <c r="J1448" t="s">
        <v>5238</v>
      </c>
      <c r="K1448" t="s">
        <v>353</v>
      </c>
      <c r="L1448" t="s">
        <v>411</v>
      </c>
      <c r="M1448" s="29" t="str">
        <f>IF(O1448 &lt;&gt; "", VLOOKUP(O1448,'CLASSIFICAÇÃO - ÁREA DE ATUAÇÃO'!$A:$C,2,0),"")</f>
        <v>A</v>
      </c>
      <c r="N1448" s="29" t="str">
        <f>IF(O1448 &lt;&gt; "",VLOOKUP(O1448,'CLASSIFICAÇÃO - ÁREA DE ATUAÇÃO'!$A:$C,3,0), "")</f>
        <v>REDE COMPLEMENTAR</v>
      </c>
      <c r="O1448" t="str">
        <f>'Lotações convertidas'!B1450</f>
        <v>CENTRO DE ESPECIALIDADES ODONTOLÓGICAS PARACATU</v>
      </c>
    </row>
    <row r="1449" spans="1:15" x14ac:dyDescent="0.25">
      <c r="A1449">
        <v>1317235</v>
      </c>
      <c r="B1449" t="s">
        <v>5239</v>
      </c>
      <c r="C1449" t="s">
        <v>5240</v>
      </c>
      <c r="D1449" t="s">
        <v>368</v>
      </c>
      <c r="E1449" t="s">
        <v>369</v>
      </c>
      <c r="F1449" t="s">
        <v>18620</v>
      </c>
      <c r="G1449" s="177">
        <v>44430</v>
      </c>
      <c r="H1449" t="s">
        <v>425</v>
      </c>
      <c r="I1449" t="s">
        <v>18168</v>
      </c>
      <c r="J1449" t="s">
        <v>5241</v>
      </c>
      <c r="K1449" t="s">
        <v>353</v>
      </c>
      <c r="L1449" t="s">
        <v>372</v>
      </c>
      <c r="M1449" s="29" t="str">
        <f>IF(O1449 &lt;&gt; "", VLOOKUP(O1449,'CLASSIFICAÇÃO - ÁREA DE ATUAÇÃO'!$A:$C,2,0),"")</f>
        <v>D</v>
      </c>
      <c r="N1449" s="29" t="str">
        <f>IF(O1449 &lt;&gt; "",VLOOKUP(O1449,'CLASSIFICAÇÃO - ÁREA DE ATUAÇÃO'!$A:$C,3,0), "")</f>
        <v>REDE DE URGÊNCIA</v>
      </c>
      <c r="O1449" t="str">
        <f>'Lotações convertidas'!B1451</f>
        <v>UNIDADE DE PRONTO ATENDIMENTO VENDA NOVA</v>
      </c>
    </row>
    <row r="1450" spans="1:15" x14ac:dyDescent="0.25">
      <c r="A1450">
        <v>1317243</v>
      </c>
      <c r="B1450" t="s">
        <v>5242</v>
      </c>
      <c r="C1450" t="s">
        <v>5243</v>
      </c>
      <c r="D1450" t="s">
        <v>368</v>
      </c>
      <c r="E1450" t="s">
        <v>634</v>
      </c>
      <c r="F1450" t="s">
        <v>18620</v>
      </c>
      <c r="G1450" s="177">
        <v>44429</v>
      </c>
      <c r="H1450" t="s">
        <v>466</v>
      </c>
      <c r="I1450" t="s">
        <v>18174</v>
      </c>
      <c r="J1450" t="s">
        <v>5244</v>
      </c>
      <c r="K1450" t="s">
        <v>353</v>
      </c>
      <c r="L1450" t="s">
        <v>372</v>
      </c>
      <c r="M1450" s="29" t="str">
        <f>IF(O1450 &lt;&gt; "", VLOOKUP(O1450,'CLASSIFICAÇÃO - ÁREA DE ATUAÇÃO'!$A:$C,2,0),"")</f>
        <v>D</v>
      </c>
      <c r="N1450" s="29" t="str">
        <f>IF(O1450 &lt;&gt; "",VLOOKUP(O1450,'CLASSIFICAÇÃO - ÁREA DE ATUAÇÃO'!$A:$C,3,0), "")</f>
        <v>REDE DE URGÊNCIA</v>
      </c>
      <c r="O1450" t="str">
        <f>'Lotações convertidas'!B1452</f>
        <v>UNIDADE DE PRONTO ATENDIMENTO VENDA NOVA</v>
      </c>
    </row>
    <row r="1451" spans="1:15" x14ac:dyDescent="0.25">
      <c r="A1451">
        <v>1317294</v>
      </c>
      <c r="B1451" t="s">
        <v>5245</v>
      </c>
      <c r="C1451" t="s">
        <v>5246</v>
      </c>
      <c r="D1451" t="s">
        <v>429</v>
      </c>
      <c r="E1451" t="s">
        <v>430</v>
      </c>
      <c r="F1451" t="s">
        <v>735</v>
      </c>
      <c r="G1451" s="177">
        <v>44431</v>
      </c>
      <c r="H1451" t="s">
        <v>384</v>
      </c>
      <c r="I1451" t="s">
        <v>18175</v>
      </c>
      <c r="J1451" t="s">
        <v>5247</v>
      </c>
      <c r="K1451" t="s">
        <v>353</v>
      </c>
      <c r="L1451" t="s">
        <v>411</v>
      </c>
      <c r="M1451" s="29" t="str">
        <f>IF(O1451 &lt;&gt; "", VLOOKUP(O1451,'CLASSIFICAÇÃO - ÁREA DE ATUAÇÃO'!$A:$C,2,0),"")</f>
        <v>A</v>
      </c>
      <c r="N1451" s="29" t="str">
        <f>IF(O1451 &lt;&gt; "",VLOOKUP(O1451,'CLASSIFICAÇÃO - ÁREA DE ATUAÇÃO'!$A:$C,3,0), "")</f>
        <v>REDE COMPLEMENTAR</v>
      </c>
      <c r="O1451" t="str">
        <f>'Lotações convertidas'!B1453</f>
        <v>CENTRO DE ESPECIALIDADES ODONTOLÓGICAS PARACATU</v>
      </c>
    </row>
    <row r="1452" spans="1:15" x14ac:dyDescent="0.25">
      <c r="A1452">
        <v>1317308</v>
      </c>
      <c r="B1452" t="s">
        <v>5248</v>
      </c>
      <c r="C1452" t="s">
        <v>5249</v>
      </c>
      <c r="D1452" t="s">
        <v>379</v>
      </c>
      <c r="E1452" t="s">
        <v>2913</v>
      </c>
      <c r="F1452" t="s">
        <v>18651</v>
      </c>
      <c r="G1452" s="177">
        <v>44428</v>
      </c>
      <c r="H1452" t="s">
        <v>5250</v>
      </c>
      <c r="I1452" t="s">
        <v>18171</v>
      </c>
      <c r="J1452" t="s">
        <v>5251</v>
      </c>
      <c r="K1452" t="s">
        <v>353</v>
      </c>
      <c r="L1452" t="s">
        <v>406</v>
      </c>
      <c r="M1452" s="29" t="str">
        <f>IF(O1452 &lt;&gt; "", VLOOKUP(O1452,'CLASSIFICAÇÃO - ÁREA DE ATUAÇÃO'!$A:$C,2,0),"")</f>
        <v>C</v>
      </c>
      <c r="N1452" s="29" t="str">
        <f>IF(O1452 &lt;&gt; "",VLOOKUP(O1452,'CLASSIFICAÇÃO - ÁREA DE ATUAÇÃO'!$A:$C,3,0), "")</f>
        <v>REDE COMPLEMENTAR</v>
      </c>
      <c r="O1452" t="str">
        <f>'Lotações convertidas'!B1454</f>
        <v>CENTRO DE ESPECIALIDADES MEDICAS BARREIRO</v>
      </c>
    </row>
    <row r="1453" spans="1:15" x14ac:dyDescent="0.25">
      <c r="A1453">
        <v>1317316</v>
      </c>
      <c r="B1453" t="s">
        <v>5252</v>
      </c>
      <c r="C1453" t="s">
        <v>5253</v>
      </c>
      <c r="D1453" t="s">
        <v>349</v>
      </c>
      <c r="E1453" t="s">
        <v>528</v>
      </c>
      <c r="F1453" t="s">
        <v>259</v>
      </c>
      <c r="G1453" s="177">
        <v>44428</v>
      </c>
      <c r="H1453" t="s">
        <v>434</v>
      </c>
      <c r="I1453" t="s">
        <v>18176</v>
      </c>
      <c r="J1453" t="s">
        <v>5254</v>
      </c>
      <c r="K1453" t="s">
        <v>353</v>
      </c>
      <c r="L1453" t="s">
        <v>372</v>
      </c>
      <c r="M1453" s="29" t="str">
        <f>IF(O1453 &lt;&gt; "", VLOOKUP(O1453,'CLASSIFICAÇÃO - ÁREA DE ATUAÇÃO'!$A:$C,2,0),"")</f>
        <v>C</v>
      </c>
      <c r="N1453" s="29" t="str">
        <f>IF(O1453 &lt;&gt; "",VLOOKUP(O1453,'CLASSIFICAÇÃO - ÁREA DE ATUAÇÃO'!$A:$C,3,0), "")</f>
        <v>REDE COMPLEMENTAR</v>
      </c>
      <c r="O1453" t="str">
        <f>'Lotações convertidas'!B1455</f>
        <v>LABORATORIO REGIONAL NORTE/VENDA NOVA</v>
      </c>
    </row>
    <row r="1454" spans="1:15" x14ac:dyDescent="0.25">
      <c r="A1454">
        <v>1317324</v>
      </c>
      <c r="B1454" t="s">
        <v>5255</v>
      </c>
      <c r="C1454" t="s">
        <v>5256</v>
      </c>
      <c r="D1454" t="s">
        <v>349</v>
      </c>
      <c r="E1454" t="s">
        <v>357</v>
      </c>
      <c r="F1454" t="s">
        <v>556</v>
      </c>
      <c r="G1454" s="177">
        <v>44428</v>
      </c>
      <c r="H1454" t="s">
        <v>384</v>
      </c>
      <c r="I1454" t="s">
        <v>18167</v>
      </c>
      <c r="J1454" t="s">
        <v>5257</v>
      </c>
      <c r="K1454" t="s">
        <v>353</v>
      </c>
      <c r="L1454" t="s">
        <v>411</v>
      </c>
      <c r="M1454" s="29" t="str">
        <f>IF(O1454 &lt;&gt; "", VLOOKUP(O1454,'CLASSIFICAÇÃO - ÁREA DE ATUAÇÃO'!$A:$C,2,0),"")</f>
        <v>A</v>
      </c>
      <c r="N1454" s="29" t="str">
        <f>IF(O1454 &lt;&gt; "",VLOOKUP(O1454,'CLASSIFICAÇÃO - ÁREA DE ATUAÇÃO'!$A:$C,3,0), "")</f>
        <v>ATENÇÃO PRIMÁRIA</v>
      </c>
      <c r="O1454" t="str">
        <f>'Lotações convertidas'!B1456</f>
        <v>CENTRO DE SAÚDE CARLOS CHAGAS</v>
      </c>
    </row>
    <row r="1455" spans="1:15" x14ac:dyDescent="0.25">
      <c r="A1455">
        <v>1317367</v>
      </c>
      <c r="B1455" t="s">
        <v>5258</v>
      </c>
      <c r="C1455" t="s">
        <v>5259</v>
      </c>
      <c r="D1455" t="s">
        <v>368</v>
      </c>
      <c r="E1455" t="s">
        <v>369</v>
      </c>
      <c r="F1455" t="s">
        <v>18613</v>
      </c>
      <c r="G1455" s="177">
        <v>44428</v>
      </c>
      <c r="H1455" t="s">
        <v>441</v>
      </c>
      <c r="I1455" t="s">
        <v>18168</v>
      </c>
      <c r="J1455" t="s">
        <v>5260</v>
      </c>
      <c r="K1455" t="s">
        <v>353</v>
      </c>
      <c r="L1455" t="s">
        <v>382</v>
      </c>
      <c r="M1455" s="29" t="str">
        <f>IF(O1455 &lt;&gt; "", VLOOKUP(O1455,'CLASSIFICAÇÃO - ÁREA DE ATUAÇÃO'!$A:$C,2,0),"")</f>
        <v>C</v>
      </c>
      <c r="N1455" s="29" t="str">
        <f>IF(O1455 &lt;&gt; "",VLOOKUP(O1455,'CLASSIFICAÇÃO - ÁREA DE ATUAÇÃO'!$A:$C,3,0), "")</f>
        <v>REDE DE URGÊNCIA</v>
      </c>
      <c r="O1455" t="str">
        <f>'Lotações convertidas'!B1457</f>
        <v>UNIDADE DE PRONTO ATENDIMENTO LESTE</v>
      </c>
    </row>
    <row r="1456" spans="1:15" x14ac:dyDescent="0.25">
      <c r="A1456">
        <v>1317383</v>
      </c>
      <c r="B1456" t="s">
        <v>5261</v>
      </c>
      <c r="C1456" t="s">
        <v>5262</v>
      </c>
      <c r="D1456" t="s">
        <v>368</v>
      </c>
      <c r="E1456" t="s">
        <v>369</v>
      </c>
      <c r="F1456" t="s">
        <v>424</v>
      </c>
      <c r="G1456" s="177">
        <v>44431</v>
      </c>
      <c r="H1456" t="s">
        <v>441</v>
      </c>
      <c r="I1456" t="s">
        <v>18168</v>
      </c>
      <c r="J1456" t="s">
        <v>5263</v>
      </c>
      <c r="K1456" t="s">
        <v>353</v>
      </c>
      <c r="L1456" t="s">
        <v>427</v>
      </c>
      <c r="M1456" s="29" t="str">
        <f>IF(O1456 &lt;&gt; "", VLOOKUP(O1456,'CLASSIFICAÇÃO - ÁREA DE ATUAÇÃO'!$A:$C,2,0),"")</f>
        <v>D</v>
      </c>
      <c r="N1456" s="29" t="str">
        <f>IF(O1456 &lt;&gt; "",VLOOKUP(O1456,'CLASSIFICAÇÃO - ÁREA DE ATUAÇÃO'!$A:$C,3,0), "")</f>
        <v>REDE DE URGÊNCIA</v>
      </c>
      <c r="O1456" t="str">
        <f>'Lotações convertidas'!B1458</f>
        <v>SERVIÇO DE ATENDIMENTO MÓVEL DE URGÊNCIA E TRANSPORTE EM SAÚDE</v>
      </c>
    </row>
    <row r="1457" spans="1:15" x14ac:dyDescent="0.25">
      <c r="A1457" t="s">
        <v>5264</v>
      </c>
      <c r="B1457" t="s">
        <v>5265</v>
      </c>
      <c r="C1457" t="s">
        <v>5266</v>
      </c>
      <c r="D1457" t="s">
        <v>368</v>
      </c>
      <c r="E1457" t="s">
        <v>369</v>
      </c>
      <c r="F1457" t="s">
        <v>496</v>
      </c>
      <c r="G1457" s="177">
        <v>44431</v>
      </c>
      <c r="H1457" t="s">
        <v>508</v>
      </c>
      <c r="I1457" t="s">
        <v>18168</v>
      </c>
      <c r="J1457" t="s">
        <v>5267</v>
      </c>
      <c r="K1457" t="s">
        <v>353</v>
      </c>
      <c r="L1457" t="s">
        <v>374</v>
      </c>
      <c r="M1457" s="29" t="str">
        <f>IF(O1457 &lt;&gt; "", VLOOKUP(O1457,'CLASSIFICAÇÃO - ÁREA DE ATUAÇÃO'!$A:$C,2,0),"")</f>
        <v>A</v>
      </c>
      <c r="N1457" s="29" t="str">
        <f>IF(O1457 &lt;&gt; "",VLOOKUP(O1457,'CLASSIFICAÇÃO - ÁREA DE ATUAÇÃO'!$A:$C,3,0), "")</f>
        <v>ATENÇÃO PRIMÁRIA</v>
      </c>
      <c r="O1457" t="str">
        <f>'Lotações convertidas'!B1459</f>
        <v>CENTRO DE SAÚDE CIDADE OZANAN</v>
      </c>
    </row>
    <row r="1458" spans="1:15" x14ac:dyDescent="0.25">
      <c r="A1458">
        <v>1317456</v>
      </c>
      <c r="B1458" t="s">
        <v>5268</v>
      </c>
      <c r="C1458" t="s">
        <v>5269</v>
      </c>
      <c r="D1458" t="s">
        <v>368</v>
      </c>
      <c r="E1458" t="s">
        <v>369</v>
      </c>
      <c r="F1458" t="s">
        <v>18621</v>
      </c>
      <c r="G1458" s="177">
        <v>44431</v>
      </c>
      <c r="H1458" t="s">
        <v>364</v>
      </c>
      <c r="I1458" t="s">
        <v>18168</v>
      </c>
      <c r="J1458" t="s">
        <v>5270</v>
      </c>
      <c r="K1458" t="s">
        <v>353</v>
      </c>
      <c r="L1458" t="s">
        <v>397</v>
      </c>
      <c r="M1458" s="29" t="str">
        <f>IF(O1458 &lt;&gt; "", VLOOKUP(O1458,'CLASSIFICAÇÃO - ÁREA DE ATUAÇÃO'!$A:$C,2,0),"")</f>
        <v>A</v>
      </c>
      <c r="N1458" s="29" t="str">
        <f>IF(O1458 &lt;&gt; "",VLOOKUP(O1458,'CLASSIFICAÇÃO - ÁREA DE ATUAÇÃO'!$A:$C,3,0), "")</f>
        <v>REDE DE URGÊNCIA</v>
      </c>
      <c r="O1458" t="str">
        <f>'Lotações convertidas'!B1460</f>
        <v>CENTRO DE REFERENCIA EM SAUDE MENTAL OESTE</v>
      </c>
    </row>
    <row r="1459" spans="1:15" x14ac:dyDescent="0.25">
      <c r="A1459">
        <v>1317472</v>
      </c>
      <c r="B1459" t="s">
        <v>1695</v>
      </c>
      <c r="C1459" t="s">
        <v>1696</v>
      </c>
      <c r="D1459" t="s">
        <v>368</v>
      </c>
      <c r="E1459" t="s">
        <v>369</v>
      </c>
      <c r="F1459" t="s">
        <v>424</v>
      </c>
      <c r="G1459" s="177">
        <v>44430</v>
      </c>
      <c r="H1459" t="s">
        <v>441</v>
      </c>
      <c r="I1459" t="s">
        <v>18168</v>
      </c>
      <c r="J1459" t="s">
        <v>1697</v>
      </c>
      <c r="K1459" t="s">
        <v>353</v>
      </c>
      <c r="L1459" t="s">
        <v>427</v>
      </c>
      <c r="M1459" s="29" t="str">
        <f>IF(O1459 &lt;&gt; "", VLOOKUP(O1459,'CLASSIFICAÇÃO - ÁREA DE ATUAÇÃO'!$A:$C,2,0),"")</f>
        <v>D</v>
      </c>
      <c r="N1459" s="29" t="str">
        <f>IF(O1459 &lt;&gt; "",VLOOKUP(O1459,'CLASSIFICAÇÃO - ÁREA DE ATUAÇÃO'!$A:$C,3,0), "")</f>
        <v>REDE DE URGÊNCIA</v>
      </c>
      <c r="O1459" t="str">
        <f>'Lotações convertidas'!B1461</f>
        <v>SERVIÇO DE ATENDIMENTO MÓVEL DE URGÊNCIA E TRANSPORTE EM SAÚDE</v>
      </c>
    </row>
    <row r="1460" spans="1:15" x14ac:dyDescent="0.25">
      <c r="A1460">
        <v>1317480</v>
      </c>
      <c r="B1460" t="s">
        <v>5271</v>
      </c>
      <c r="C1460" t="s">
        <v>5272</v>
      </c>
      <c r="D1460" t="s">
        <v>429</v>
      </c>
      <c r="E1460" t="s">
        <v>430</v>
      </c>
      <c r="F1460" t="s">
        <v>1422</v>
      </c>
      <c r="G1460" s="177">
        <v>44431</v>
      </c>
      <c r="H1460" t="s">
        <v>364</v>
      </c>
      <c r="I1460" t="s">
        <v>18175</v>
      </c>
      <c r="J1460" t="s">
        <v>5273</v>
      </c>
      <c r="K1460" t="s">
        <v>353</v>
      </c>
      <c r="L1460" t="s">
        <v>382</v>
      </c>
      <c r="M1460" s="29" t="str">
        <f>IF(O1460 &lt;&gt; "", VLOOKUP(O1460,'CLASSIFICAÇÃO - ÁREA DE ATUAÇÃO'!$A:$C,2,0),"")</f>
        <v>D</v>
      </c>
      <c r="N1460" s="29" t="str">
        <f>IF(O1460 &lt;&gt; "",VLOOKUP(O1460,'CLASSIFICAÇÃO - ÁREA DE ATUAÇÃO'!$A:$C,3,0), "")</f>
        <v>ATENÇÃO PRIMÁRIA</v>
      </c>
      <c r="O1460" t="str">
        <f>'Lotações convertidas'!B1462</f>
        <v>CENTRO DE SAÚDE NOVO HORIZONTE</v>
      </c>
    </row>
    <row r="1461" spans="1:15" x14ac:dyDescent="0.25">
      <c r="A1461">
        <v>1317502</v>
      </c>
      <c r="B1461" t="s">
        <v>3785</v>
      </c>
      <c r="C1461" t="s">
        <v>3786</v>
      </c>
      <c r="D1461" t="s">
        <v>368</v>
      </c>
      <c r="E1461" t="s">
        <v>369</v>
      </c>
      <c r="F1461" t="s">
        <v>705</v>
      </c>
      <c r="G1461" s="177">
        <v>44431</v>
      </c>
      <c r="H1461" t="s">
        <v>384</v>
      </c>
      <c r="I1461" t="s">
        <v>18168</v>
      </c>
      <c r="J1461" t="s">
        <v>3787</v>
      </c>
      <c r="K1461" t="s">
        <v>353</v>
      </c>
      <c r="L1461" t="s">
        <v>372</v>
      </c>
      <c r="M1461" s="29" t="str">
        <f>IF(O1461 &lt;&gt; "", VLOOKUP(O1461,'CLASSIFICAÇÃO - ÁREA DE ATUAÇÃO'!$A:$C,2,0),"")</f>
        <v>C</v>
      </c>
      <c r="N1461" s="29" t="str">
        <f>IF(O1461 &lt;&gt; "",VLOOKUP(O1461,'CLASSIFICAÇÃO - ÁREA DE ATUAÇÃO'!$A:$C,3,0), "")</f>
        <v>ATENÇÃO PRIMÁRIA</v>
      </c>
      <c r="O1461" t="str">
        <f>'Lotações convertidas'!B1463</f>
        <v>CENTRO DE SAÚDE COPACABANA</v>
      </c>
    </row>
    <row r="1462" spans="1:15" x14ac:dyDescent="0.25">
      <c r="A1462">
        <v>1317545</v>
      </c>
      <c r="B1462" t="s">
        <v>5274</v>
      </c>
      <c r="C1462" t="s">
        <v>5275</v>
      </c>
      <c r="D1462" t="s">
        <v>368</v>
      </c>
      <c r="E1462" t="s">
        <v>369</v>
      </c>
      <c r="F1462" t="s">
        <v>561</v>
      </c>
      <c r="G1462" s="177">
        <v>44431</v>
      </c>
      <c r="H1462" t="s">
        <v>425</v>
      </c>
      <c r="I1462" t="s">
        <v>18168</v>
      </c>
      <c r="J1462" t="s">
        <v>5276</v>
      </c>
      <c r="K1462" t="s">
        <v>353</v>
      </c>
      <c r="L1462" t="s">
        <v>374</v>
      </c>
      <c r="M1462" s="29" t="str">
        <f>IF(O1462 &lt;&gt; "", VLOOKUP(O1462,'CLASSIFICAÇÃO - ÁREA DE ATUAÇÃO'!$A:$C,2,0),"")</f>
        <v>C</v>
      </c>
      <c r="N1462" s="29" t="str">
        <f>IF(O1462 &lt;&gt; "",VLOOKUP(O1462,'CLASSIFICAÇÃO - ÁREA DE ATUAÇÃO'!$A:$C,3,0), "")</f>
        <v>REDE DE URGÊNCIA</v>
      </c>
      <c r="O1462" t="str">
        <f>'Lotações convertidas'!B1464</f>
        <v>CENTRO DE REFERENCIA EM SAUDE MENTAL ALCOOL E DROGAS NORDESTE</v>
      </c>
    </row>
    <row r="1463" spans="1:15" x14ac:dyDescent="0.25">
      <c r="A1463">
        <v>1317553</v>
      </c>
      <c r="B1463" t="s">
        <v>5277</v>
      </c>
      <c r="C1463" t="s">
        <v>5278</v>
      </c>
      <c r="D1463" t="s">
        <v>368</v>
      </c>
      <c r="E1463" t="s">
        <v>369</v>
      </c>
      <c r="F1463" t="s">
        <v>424</v>
      </c>
      <c r="G1463" s="177">
        <v>44429</v>
      </c>
      <c r="H1463" t="s">
        <v>425</v>
      </c>
      <c r="I1463" t="s">
        <v>18168</v>
      </c>
      <c r="J1463" t="s">
        <v>5279</v>
      </c>
      <c r="K1463" t="s">
        <v>353</v>
      </c>
      <c r="L1463" t="s">
        <v>427</v>
      </c>
      <c r="M1463" s="29" t="str">
        <f>IF(O1463 &lt;&gt; "", VLOOKUP(O1463,'CLASSIFICAÇÃO - ÁREA DE ATUAÇÃO'!$A:$C,2,0),"")</f>
        <v>D</v>
      </c>
      <c r="N1463" s="29" t="str">
        <f>IF(O1463 &lt;&gt; "",VLOOKUP(O1463,'CLASSIFICAÇÃO - ÁREA DE ATUAÇÃO'!$A:$C,3,0), "")</f>
        <v>REDE DE URGÊNCIA</v>
      </c>
      <c r="O1463" t="str">
        <f>'Lotações convertidas'!B1465</f>
        <v>SERVIÇO DE ATENDIMENTO MÓVEL DE URGÊNCIA E TRANSPORTE EM SAÚDE</v>
      </c>
    </row>
    <row r="1464" spans="1:15" x14ac:dyDescent="0.25">
      <c r="A1464">
        <v>1317561</v>
      </c>
      <c r="B1464" t="s">
        <v>5280</v>
      </c>
      <c r="C1464" t="s">
        <v>5281</v>
      </c>
      <c r="D1464" t="s">
        <v>594</v>
      </c>
      <c r="F1464" t="s">
        <v>733</v>
      </c>
      <c r="G1464" s="177">
        <v>44431</v>
      </c>
      <c r="H1464" t="s">
        <v>364</v>
      </c>
      <c r="I1464" t="s">
        <v>495</v>
      </c>
      <c r="K1464" t="s">
        <v>495</v>
      </c>
      <c r="L1464" t="s">
        <v>374</v>
      </c>
      <c r="M1464" s="29" t="str">
        <f>IF(O1464 &lt;&gt; "", VLOOKUP(O1464,'CLASSIFICAÇÃO - ÁREA DE ATUAÇÃO'!$A:$C,2,0),"")</f>
        <v>A</v>
      </c>
      <c r="N1464" s="29" t="str">
        <f>IF(O1464 &lt;&gt; "",VLOOKUP(O1464,'CLASSIFICAÇÃO - ÁREA DE ATUAÇÃO'!$A:$C,3,0), "")</f>
        <v>ATENÇÃO PRIMÁRIA</v>
      </c>
      <c r="O1464" t="str">
        <f>'Lotações convertidas'!B1466</f>
        <v>CENTRO DE SAÚDE CACHOEIRINHA</v>
      </c>
    </row>
    <row r="1465" spans="1:15" x14ac:dyDescent="0.25">
      <c r="A1465">
        <v>1317588</v>
      </c>
      <c r="B1465" t="s">
        <v>5282</v>
      </c>
      <c r="C1465" t="s">
        <v>5283</v>
      </c>
      <c r="D1465" t="s">
        <v>368</v>
      </c>
      <c r="E1465" t="s">
        <v>369</v>
      </c>
      <c r="F1465" t="s">
        <v>1373</v>
      </c>
      <c r="G1465" s="177">
        <v>44431</v>
      </c>
      <c r="H1465" t="s">
        <v>364</v>
      </c>
      <c r="I1465" t="s">
        <v>18168</v>
      </c>
      <c r="J1465" t="s">
        <v>5284</v>
      </c>
      <c r="K1465" t="s">
        <v>353</v>
      </c>
      <c r="L1465" t="s">
        <v>397</v>
      </c>
      <c r="M1465" s="29" t="str">
        <f>IF(O1465 &lt;&gt; "", VLOOKUP(O1465,'CLASSIFICAÇÃO - ÁREA DE ATUAÇÃO'!$A:$C,2,0),"")</f>
        <v>B</v>
      </c>
      <c r="N1465" s="29" t="str">
        <f>IF(O1465 &lt;&gt; "",VLOOKUP(O1465,'CLASSIFICAÇÃO - ÁREA DE ATUAÇÃO'!$A:$C,3,0), "")</f>
        <v>ATENÇÃO PRIMÁRIA</v>
      </c>
      <c r="O1465" t="str">
        <f>'Lotações convertidas'!B1467</f>
        <v>CENTRO DE SAÚDE HAVAÍ</v>
      </c>
    </row>
    <row r="1466" spans="1:15" x14ac:dyDescent="0.25">
      <c r="A1466">
        <v>1317596</v>
      </c>
      <c r="B1466" t="s">
        <v>5285</v>
      </c>
      <c r="C1466" t="s">
        <v>5286</v>
      </c>
      <c r="D1466" t="s">
        <v>362</v>
      </c>
      <c r="F1466" t="s">
        <v>18611</v>
      </c>
      <c r="G1466" s="177">
        <v>44431</v>
      </c>
      <c r="H1466" t="s">
        <v>466</v>
      </c>
      <c r="I1466" t="s">
        <v>18168</v>
      </c>
      <c r="J1466" t="s">
        <v>5287</v>
      </c>
      <c r="K1466" t="s">
        <v>353</v>
      </c>
      <c r="L1466" t="s">
        <v>397</v>
      </c>
      <c r="M1466" s="29" t="str">
        <f>IF(O1466 &lt;&gt; "", VLOOKUP(O1466,'CLASSIFICAÇÃO - ÁREA DE ATUAÇÃO'!$A:$C,2,0),"")</f>
        <v>C</v>
      </c>
      <c r="N1466" s="29" t="str">
        <f>IF(O1466 &lt;&gt; "",VLOOKUP(O1466,'CLASSIFICAÇÃO - ÁREA DE ATUAÇÃO'!$A:$C,3,0), "")</f>
        <v>REDE DE URGÊNCIA</v>
      </c>
      <c r="O1466" t="str">
        <f>'Lotações convertidas'!B1468</f>
        <v>UNIDADE DE PRONTO ATENDIMENTO OESTE</v>
      </c>
    </row>
    <row r="1467" spans="1:15" x14ac:dyDescent="0.25">
      <c r="A1467">
        <v>1317618</v>
      </c>
      <c r="B1467" t="s">
        <v>5288</v>
      </c>
      <c r="C1467" t="s">
        <v>5289</v>
      </c>
      <c r="D1467" t="s">
        <v>379</v>
      </c>
      <c r="F1467" t="s">
        <v>298</v>
      </c>
      <c r="G1467" s="177">
        <v>44431</v>
      </c>
      <c r="H1467" t="s">
        <v>352</v>
      </c>
      <c r="I1467" t="s">
        <v>18171</v>
      </c>
      <c r="J1467" t="s">
        <v>5290</v>
      </c>
      <c r="K1467" t="s">
        <v>353</v>
      </c>
      <c r="L1467" t="s">
        <v>374</v>
      </c>
      <c r="M1467" s="29" t="str">
        <f>IF(O1467 &lt;&gt; "", VLOOKUP(O1467,'CLASSIFICAÇÃO - ÁREA DE ATUAÇÃO'!$A:$C,2,0),"")</f>
        <v>D</v>
      </c>
      <c r="N1467" s="29" t="str">
        <f>IF(O1467 &lt;&gt; "",VLOOKUP(O1467,'CLASSIFICAÇÃO - ÁREA DE ATUAÇÃO'!$A:$C,3,0), "")</f>
        <v>ATENÇÃO PRIMÁRIA</v>
      </c>
      <c r="O1467" t="str">
        <f>'Lotações convertidas'!B1469</f>
        <v>CENTRO DE SAÚDE VILA MARIA - JOÃO VITAL</v>
      </c>
    </row>
    <row r="1468" spans="1:15" x14ac:dyDescent="0.25">
      <c r="A1468">
        <v>1317669</v>
      </c>
      <c r="B1468" t="s">
        <v>5291</v>
      </c>
      <c r="C1468" t="s">
        <v>5292</v>
      </c>
      <c r="D1468" t="s">
        <v>429</v>
      </c>
      <c r="E1468" t="s">
        <v>430</v>
      </c>
      <c r="F1468" t="s">
        <v>635</v>
      </c>
      <c r="G1468" s="177">
        <v>44431</v>
      </c>
      <c r="H1468" t="s">
        <v>417</v>
      </c>
      <c r="I1468" t="s">
        <v>18175</v>
      </c>
      <c r="J1468" t="s">
        <v>5293</v>
      </c>
      <c r="K1468" t="s">
        <v>353</v>
      </c>
      <c r="L1468" t="s">
        <v>406</v>
      </c>
      <c r="M1468" s="29" t="str">
        <f>IF(O1468 &lt;&gt; "", VLOOKUP(O1468,'CLASSIFICAÇÃO - ÁREA DE ATUAÇÃO'!$A:$C,2,0),"")</f>
        <v>C</v>
      </c>
      <c r="N1468" s="29" t="str">
        <f>IF(O1468 &lt;&gt; "",VLOOKUP(O1468,'CLASSIFICAÇÃO - ÁREA DE ATUAÇÃO'!$A:$C,3,0), "")</f>
        <v>REDE COMPLEMENTAR</v>
      </c>
      <c r="O1468" t="str">
        <f>'Lotações convertidas'!B1470</f>
        <v>CENTRO DE ESPECIALIDADES ODONTOLOGICAS BARREIRO</v>
      </c>
    </row>
    <row r="1469" spans="1:15" x14ac:dyDescent="0.25">
      <c r="A1469">
        <v>1317685</v>
      </c>
      <c r="B1469" t="s">
        <v>5294</v>
      </c>
      <c r="C1469" t="s">
        <v>5295</v>
      </c>
      <c r="D1469" t="s">
        <v>349</v>
      </c>
      <c r="E1469" t="s">
        <v>357</v>
      </c>
      <c r="F1469" t="s">
        <v>4868</v>
      </c>
      <c r="G1469" s="177">
        <v>44433</v>
      </c>
      <c r="H1469" t="s">
        <v>2484</v>
      </c>
      <c r="I1469" t="s">
        <v>18167</v>
      </c>
      <c r="J1469" t="s">
        <v>5296</v>
      </c>
      <c r="K1469" t="s">
        <v>353</v>
      </c>
      <c r="L1469" t="s">
        <v>365</v>
      </c>
      <c r="M1469" s="29" t="str">
        <f>IF(O1469 &lt;&gt; "", VLOOKUP(O1469,'CLASSIFICAÇÃO - ÁREA DE ATUAÇÃO'!$A:$C,2,0),"")</f>
        <v>C</v>
      </c>
      <c r="N1469" s="29" t="str">
        <f>IF(O1469 &lt;&gt; "",VLOOKUP(O1469,'CLASSIFICAÇÃO - ÁREA DE ATUAÇÃO'!$A:$C,3,0), "")</f>
        <v>ATENÇÃO PRIMÁRIA</v>
      </c>
      <c r="O1469" t="str">
        <f>'Lotações convertidas'!B1471</f>
        <v>CENTRO DE SAÚDE HELIÓPOLIS</v>
      </c>
    </row>
    <row r="1470" spans="1:15" x14ac:dyDescent="0.25">
      <c r="A1470">
        <v>1317707</v>
      </c>
      <c r="B1470" t="s">
        <v>5297</v>
      </c>
      <c r="C1470" t="s">
        <v>5298</v>
      </c>
      <c r="D1470" t="s">
        <v>362</v>
      </c>
      <c r="F1470" t="s">
        <v>1595</v>
      </c>
      <c r="G1470" s="177">
        <v>44432</v>
      </c>
      <c r="H1470" t="s">
        <v>364</v>
      </c>
      <c r="I1470" t="s">
        <v>18168</v>
      </c>
      <c r="J1470" t="s">
        <v>5299</v>
      </c>
      <c r="K1470" t="s">
        <v>353</v>
      </c>
      <c r="L1470" t="s">
        <v>354</v>
      </c>
      <c r="M1470" s="29" t="str">
        <f>IF(O1470 &lt;&gt; "", VLOOKUP(O1470,'CLASSIFICAÇÃO - ÁREA DE ATUAÇÃO'!$A:$C,2,0),"")</f>
        <v>D</v>
      </c>
      <c r="N1470" s="29" t="str">
        <f>IF(O1470 &lt;&gt; "",VLOOKUP(O1470,'CLASSIFICAÇÃO - ÁREA DE ATUAÇÃO'!$A:$C,3,0), "")</f>
        <v>ATENÇÃO PRIMÁRIA</v>
      </c>
      <c r="O1470" t="str">
        <f>'Lotações convertidas'!B1472</f>
        <v>CENTRO DE SAÚDE JARDIM FILADÉLFIA</v>
      </c>
    </row>
    <row r="1471" spans="1:15" x14ac:dyDescent="0.25">
      <c r="A1471">
        <v>1317723</v>
      </c>
      <c r="B1471" t="s">
        <v>5300</v>
      </c>
      <c r="C1471" t="s">
        <v>5301</v>
      </c>
      <c r="D1471" t="s">
        <v>368</v>
      </c>
      <c r="E1471" t="s">
        <v>390</v>
      </c>
      <c r="F1471" t="s">
        <v>496</v>
      </c>
      <c r="G1471" s="177">
        <v>44432</v>
      </c>
      <c r="H1471" t="s">
        <v>364</v>
      </c>
      <c r="I1471" t="s">
        <v>18175</v>
      </c>
      <c r="J1471" t="s">
        <v>5302</v>
      </c>
      <c r="K1471" t="s">
        <v>353</v>
      </c>
      <c r="L1471" t="s">
        <v>374</v>
      </c>
      <c r="M1471" s="29" t="str">
        <f>IF(O1471 &lt;&gt; "", VLOOKUP(O1471,'CLASSIFICAÇÃO - ÁREA DE ATUAÇÃO'!$A:$C,2,0),"")</f>
        <v>A</v>
      </c>
      <c r="N1471" s="29" t="str">
        <f>IF(O1471 &lt;&gt; "",VLOOKUP(O1471,'CLASSIFICAÇÃO - ÁREA DE ATUAÇÃO'!$A:$C,3,0), "")</f>
        <v>ATENÇÃO PRIMÁRIA</v>
      </c>
      <c r="O1471" t="str">
        <f>'Lotações convertidas'!B1473</f>
        <v>CENTRO DE SAÚDE CIDADE OZANAN</v>
      </c>
    </row>
    <row r="1472" spans="1:15" x14ac:dyDescent="0.25">
      <c r="A1472">
        <v>1317731</v>
      </c>
      <c r="B1472" t="s">
        <v>5303</v>
      </c>
      <c r="C1472" t="s">
        <v>5304</v>
      </c>
      <c r="D1472" t="s">
        <v>368</v>
      </c>
      <c r="E1472" t="s">
        <v>369</v>
      </c>
      <c r="F1472" t="s">
        <v>18614</v>
      </c>
      <c r="G1472" s="177">
        <v>44432</v>
      </c>
      <c r="H1472" t="s">
        <v>364</v>
      </c>
      <c r="I1472" t="s">
        <v>18168</v>
      </c>
      <c r="J1472" t="s">
        <v>5305</v>
      </c>
      <c r="K1472" t="s">
        <v>353</v>
      </c>
      <c r="L1472" t="s">
        <v>354</v>
      </c>
      <c r="M1472" s="29" t="str">
        <f>IF(O1472 &lt;&gt; "", VLOOKUP(O1472,'CLASSIFICAÇÃO - ÁREA DE ATUAÇÃO'!$A:$C,2,0),"")</f>
        <v>A</v>
      </c>
      <c r="N1472" s="29" t="str">
        <f>IF(O1472 &lt;&gt; "",VLOOKUP(O1472,'CLASSIFICAÇÃO - ÁREA DE ATUAÇÃO'!$A:$C,3,0), "")</f>
        <v>REDE DE URGÊNCIA</v>
      </c>
      <c r="O1472" t="str">
        <f>'Lotações convertidas'!B1474</f>
        <v>CENTRO DE REFERENCIA EM SAUDE MENTAL NOROESTE</v>
      </c>
    </row>
    <row r="1473" spans="1:15" x14ac:dyDescent="0.25">
      <c r="A1473">
        <v>1317758</v>
      </c>
      <c r="B1473" t="s">
        <v>5306</v>
      </c>
      <c r="C1473" t="s">
        <v>5307</v>
      </c>
      <c r="D1473" t="s">
        <v>368</v>
      </c>
      <c r="E1473" t="s">
        <v>369</v>
      </c>
      <c r="F1473" t="s">
        <v>18623</v>
      </c>
      <c r="G1473" s="177">
        <v>44432</v>
      </c>
      <c r="H1473" t="s">
        <v>441</v>
      </c>
      <c r="I1473" t="s">
        <v>18168</v>
      </c>
      <c r="J1473" t="s">
        <v>5308</v>
      </c>
      <c r="K1473" t="s">
        <v>353</v>
      </c>
      <c r="L1473" t="s">
        <v>374</v>
      </c>
      <c r="M1473" s="29" t="str">
        <f>IF(O1473 &lt;&gt; "", VLOOKUP(O1473,'CLASSIFICAÇÃO - ÁREA DE ATUAÇÃO'!$A:$C,2,0),"")</f>
        <v>C</v>
      </c>
      <c r="N1473" s="29" t="str">
        <f>IF(O1473 &lt;&gt; "",VLOOKUP(O1473,'CLASSIFICAÇÃO - ÁREA DE ATUAÇÃO'!$A:$C,3,0), "")</f>
        <v>REDE DE URGÊNCIA</v>
      </c>
      <c r="O1473" t="str">
        <f>'Lotações convertidas'!B1475</f>
        <v>UNIDADE DE PRONTO ATENDIMENTO NORDESTE</v>
      </c>
    </row>
    <row r="1474" spans="1:15" x14ac:dyDescent="0.25">
      <c r="A1474">
        <v>1317774</v>
      </c>
      <c r="B1474" t="s">
        <v>5309</v>
      </c>
      <c r="C1474" t="s">
        <v>5310</v>
      </c>
      <c r="D1474" t="s">
        <v>429</v>
      </c>
      <c r="E1474" t="s">
        <v>430</v>
      </c>
      <c r="F1474" t="s">
        <v>3754</v>
      </c>
      <c r="G1474" s="177">
        <v>44433</v>
      </c>
      <c r="H1474" t="s">
        <v>1063</v>
      </c>
      <c r="I1474" t="s">
        <v>18175</v>
      </c>
      <c r="J1474" t="s">
        <v>5311</v>
      </c>
      <c r="K1474" t="s">
        <v>353</v>
      </c>
      <c r="L1474" t="s">
        <v>365</v>
      </c>
      <c r="M1474" s="29" t="str">
        <f>IF(O1474 &lt;&gt; "", VLOOKUP(O1474,'CLASSIFICAÇÃO - ÁREA DE ATUAÇÃO'!$A:$C,2,0),"")</f>
        <v>B</v>
      </c>
      <c r="N1474" s="29" t="str">
        <f>IF(O1474 &lt;&gt; "",VLOOKUP(O1474,'CLASSIFICAÇÃO - ÁREA DE ATUAÇÃO'!$A:$C,3,0), "")</f>
        <v>ATENÇÃO PRIMÁRIA</v>
      </c>
      <c r="O1474" t="str">
        <f>'Lotações convertidas'!B1476</f>
        <v>CENTRO DE SAÚDE CAMPO ALEGRE</v>
      </c>
    </row>
    <row r="1475" spans="1:15" x14ac:dyDescent="0.25">
      <c r="A1475">
        <v>1317790</v>
      </c>
      <c r="B1475" t="s">
        <v>5312</v>
      </c>
      <c r="C1475" t="s">
        <v>5313</v>
      </c>
      <c r="D1475" t="s">
        <v>379</v>
      </c>
      <c r="F1475" t="s">
        <v>18613</v>
      </c>
      <c r="G1475" s="177">
        <v>44435</v>
      </c>
      <c r="H1475" t="s">
        <v>457</v>
      </c>
      <c r="I1475" t="s">
        <v>18171</v>
      </c>
      <c r="J1475" t="s">
        <v>5314</v>
      </c>
      <c r="K1475" t="s">
        <v>353</v>
      </c>
      <c r="L1475" t="s">
        <v>382</v>
      </c>
      <c r="M1475" s="29" t="str">
        <f>IF(O1475 &lt;&gt; "", VLOOKUP(O1475,'CLASSIFICAÇÃO - ÁREA DE ATUAÇÃO'!$A:$C,2,0),"")</f>
        <v>C</v>
      </c>
      <c r="N1475" s="29" t="str">
        <f>IF(O1475 &lt;&gt; "",VLOOKUP(O1475,'CLASSIFICAÇÃO - ÁREA DE ATUAÇÃO'!$A:$C,3,0), "")</f>
        <v>REDE DE URGÊNCIA</v>
      </c>
      <c r="O1475" t="str">
        <f>'Lotações convertidas'!B1477</f>
        <v>UNIDADE DE PRONTO ATENDIMENTO LESTE</v>
      </c>
    </row>
    <row r="1476" spans="1:15" x14ac:dyDescent="0.25">
      <c r="A1476">
        <v>1317847</v>
      </c>
      <c r="B1476" t="s">
        <v>5315</v>
      </c>
      <c r="C1476" t="s">
        <v>5316</v>
      </c>
      <c r="D1476" t="s">
        <v>429</v>
      </c>
      <c r="E1476" t="s">
        <v>430</v>
      </c>
      <c r="F1476" t="s">
        <v>2151</v>
      </c>
      <c r="G1476" s="177">
        <v>44432</v>
      </c>
      <c r="H1476" t="s">
        <v>384</v>
      </c>
      <c r="I1476" t="s">
        <v>18175</v>
      </c>
      <c r="J1476" t="s">
        <v>5317</v>
      </c>
      <c r="K1476" t="s">
        <v>353</v>
      </c>
      <c r="L1476" t="s">
        <v>372</v>
      </c>
      <c r="M1476" s="29" t="str">
        <f>IF(O1476 &lt;&gt; "", VLOOKUP(O1476,'CLASSIFICAÇÃO - ÁREA DE ATUAÇÃO'!$A:$C,2,0),"")</f>
        <v>C</v>
      </c>
      <c r="N1476" s="29" t="str">
        <f>IF(O1476 &lt;&gt; "",VLOOKUP(O1476,'CLASSIFICAÇÃO - ÁREA DE ATUAÇÃO'!$A:$C,3,0), "")</f>
        <v>REDE COMPLEMENTAR</v>
      </c>
      <c r="O1476" t="str">
        <f>'Lotações convertidas'!B1478</f>
        <v>CENTRO DE ESPECIALIDADES ODONTOLOGICAS VENDA NOVA</v>
      </c>
    </row>
    <row r="1477" spans="1:15" x14ac:dyDescent="0.25">
      <c r="A1477">
        <v>1317855</v>
      </c>
      <c r="B1477" t="s">
        <v>5318</v>
      </c>
      <c r="C1477" t="s">
        <v>5319</v>
      </c>
      <c r="D1477" t="s">
        <v>520</v>
      </c>
      <c r="F1477" t="s">
        <v>3361</v>
      </c>
      <c r="G1477" s="177">
        <v>44432</v>
      </c>
      <c r="H1477" t="s">
        <v>364</v>
      </c>
      <c r="I1477" t="s">
        <v>18175</v>
      </c>
      <c r="J1477" t="s">
        <v>5320</v>
      </c>
      <c r="K1477" t="s">
        <v>353</v>
      </c>
      <c r="L1477" t="s">
        <v>382</v>
      </c>
      <c r="M1477" s="29" t="str">
        <f>IF(O1477 &lt;&gt; "", VLOOKUP(O1477,'CLASSIFICAÇÃO - ÁREA DE ATUAÇÃO'!$A:$C,2,0),"")</f>
        <v>A</v>
      </c>
      <c r="N1477" s="29" t="str">
        <f>IF(O1477 &lt;&gt; "",VLOOKUP(O1477,'CLASSIFICAÇÃO - ÁREA DE ATUAÇÃO'!$A:$C,3,0), "")</f>
        <v>ATENÇÃO PRIMÁRIA</v>
      </c>
      <c r="O1477" t="str">
        <f>'Lotações convertidas'!B1479</f>
        <v>CENTRO DE SAÚDE BOA VISTA</v>
      </c>
    </row>
    <row r="1478" spans="1:15" x14ac:dyDescent="0.25">
      <c r="A1478" t="s">
        <v>5321</v>
      </c>
      <c r="B1478" t="s">
        <v>5322</v>
      </c>
      <c r="C1478" t="s">
        <v>5323</v>
      </c>
      <c r="D1478" t="s">
        <v>368</v>
      </c>
      <c r="E1478" t="s">
        <v>369</v>
      </c>
      <c r="F1478" t="s">
        <v>18623</v>
      </c>
      <c r="G1478" s="177">
        <v>44432</v>
      </c>
      <c r="H1478" t="s">
        <v>425</v>
      </c>
      <c r="I1478" t="s">
        <v>18168</v>
      </c>
      <c r="J1478" t="s">
        <v>5324</v>
      </c>
      <c r="K1478" t="s">
        <v>353</v>
      </c>
      <c r="L1478" t="s">
        <v>374</v>
      </c>
      <c r="M1478" s="29" t="str">
        <f>IF(O1478 &lt;&gt; "", VLOOKUP(O1478,'CLASSIFICAÇÃO - ÁREA DE ATUAÇÃO'!$A:$C,2,0),"")</f>
        <v>C</v>
      </c>
      <c r="N1478" s="29" t="str">
        <f>IF(O1478 &lt;&gt; "",VLOOKUP(O1478,'CLASSIFICAÇÃO - ÁREA DE ATUAÇÃO'!$A:$C,3,0), "")</f>
        <v>REDE DE URGÊNCIA</v>
      </c>
      <c r="O1478" t="str">
        <f>'Lotações convertidas'!B1480</f>
        <v>UNIDADE DE PRONTO ATENDIMENTO NORDESTE</v>
      </c>
    </row>
    <row r="1479" spans="1:15" x14ac:dyDescent="0.25">
      <c r="A1479">
        <v>1317898</v>
      </c>
      <c r="B1479" t="s">
        <v>5325</v>
      </c>
      <c r="C1479" t="s">
        <v>5326</v>
      </c>
      <c r="D1479" t="s">
        <v>368</v>
      </c>
      <c r="E1479" t="s">
        <v>369</v>
      </c>
      <c r="F1479" t="s">
        <v>438</v>
      </c>
      <c r="G1479" s="177">
        <v>44432</v>
      </c>
      <c r="H1479" t="s">
        <v>384</v>
      </c>
      <c r="I1479" t="s">
        <v>18168</v>
      </c>
      <c r="J1479" t="s">
        <v>5327</v>
      </c>
      <c r="K1479" t="s">
        <v>353</v>
      </c>
      <c r="L1479" t="s">
        <v>382</v>
      </c>
      <c r="M1479" s="29" t="str">
        <f>IF(O1479 &lt;&gt; "", VLOOKUP(O1479,'CLASSIFICAÇÃO - ÁREA DE ATUAÇÃO'!$A:$C,2,0),"")</f>
        <v>C</v>
      </c>
      <c r="N1479" s="29" t="str">
        <f>IF(O1479 &lt;&gt; "",VLOOKUP(O1479,'CLASSIFICAÇÃO - ÁREA DE ATUAÇÃO'!$A:$C,3,0), "")</f>
        <v>ATENÇÃO PRIMÁRIA</v>
      </c>
      <c r="O1479" t="str">
        <f>'Lotações convertidas'!B1481</f>
        <v>CENTRO DE SAÚDE GRANJA DE FREITAS</v>
      </c>
    </row>
    <row r="1480" spans="1:15" x14ac:dyDescent="0.25">
      <c r="A1480">
        <v>1317944</v>
      </c>
      <c r="B1480" t="s">
        <v>5328</v>
      </c>
      <c r="C1480" t="s">
        <v>5329</v>
      </c>
      <c r="D1480" t="s">
        <v>368</v>
      </c>
      <c r="E1480" t="s">
        <v>369</v>
      </c>
      <c r="F1480" t="s">
        <v>1517</v>
      </c>
      <c r="G1480" s="177">
        <v>44432</v>
      </c>
      <c r="H1480" t="s">
        <v>384</v>
      </c>
      <c r="I1480" t="s">
        <v>18168</v>
      </c>
      <c r="J1480" t="s">
        <v>5330</v>
      </c>
      <c r="K1480" t="s">
        <v>353</v>
      </c>
      <c r="L1480" t="s">
        <v>365</v>
      </c>
      <c r="M1480" s="29" t="str">
        <f>IF(O1480 &lt;&gt; "", VLOOKUP(O1480,'CLASSIFICAÇÃO - ÁREA DE ATUAÇÃO'!$A:$C,2,0),"")</f>
        <v>D</v>
      </c>
      <c r="N1480" s="29" t="str">
        <f>IF(O1480 &lt;&gt; "",VLOOKUP(O1480,'CLASSIFICAÇÃO - ÁREA DE ATUAÇÃO'!$A:$C,3,0), "")</f>
        <v>ATENÇÃO PRIMÁRIA</v>
      </c>
      <c r="O1480" t="str">
        <f>'Lotações convertidas'!B1482</f>
        <v>CENTRO DE SAÚDE LAJEDO</v>
      </c>
    </row>
    <row r="1481" spans="1:15" x14ac:dyDescent="0.25">
      <c r="A1481">
        <v>1317979</v>
      </c>
      <c r="B1481" t="s">
        <v>5331</v>
      </c>
      <c r="C1481" t="s">
        <v>5332</v>
      </c>
      <c r="D1481" t="s">
        <v>429</v>
      </c>
      <c r="E1481" t="s">
        <v>430</v>
      </c>
      <c r="F1481" t="s">
        <v>606</v>
      </c>
      <c r="G1481" s="177">
        <v>44432</v>
      </c>
      <c r="H1481" t="s">
        <v>417</v>
      </c>
      <c r="I1481" t="s">
        <v>18175</v>
      </c>
      <c r="J1481" t="s">
        <v>5333</v>
      </c>
      <c r="K1481" t="s">
        <v>353</v>
      </c>
      <c r="L1481" t="s">
        <v>382</v>
      </c>
      <c r="M1481" s="29" t="str">
        <f>IF(O1481 &lt;&gt; "", VLOOKUP(O1481,'CLASSIFICAÇÃO - ÁREA DE ATUAÇÃO'!$A:$C,2,0),"")</f>
        <v>D</v>
      </c>
      <c r="N1481" s="29" t="str">
        <f>IF(O1481 &lt;&gt; "",VLOOKUP(O1481,'CLASSIFICAÇÃO - ÁREA DE ATUAÇÃO'!$A:$C,3,0), "")</f>
        <v>ATENÇÃO PRIMÁRIA</v>
      </c>
      <c r="O1481" t="str">
        <f>'Lotações convertidas'!B1483</f>
        <v>CENTRO DE SAÚDE ALTO VERA CRUZ</v>
      </c>
    </row>
    <row r="1482" spans="1:15" x14ac:dyDescent="0.25">
      <c r="A1482">
        <v>1318010</v>
      </c>
      <c r="B1482" t="s">
        <v>5334</v>
      </c>
      <c r="C1482" t="s">
        <v>5335</v>
      </c>
      <c r="D1482" t="s">
        <v>362</v>
      </c>
      <c r="F1482" t="s">
        <v>18620</v>
      </c>
      <c r="G1482" s="177">
        <v>44431</v>
      </c>
      <c r="H1482" t="s">
        <v>466</v>
      </c>
      <c r="I1482" t="s">
        <v>18168</v>
      </c>
      <c r="J1482" t="s">
        <v>5336</v>
      </c>
      <c r="K1482" t="s">
        <v>353</v>
      </c>
      <c r="L1482" t="s">
        <v>372</v>
      </c>
      <c r="M1482" s="29" t="str">
        <f>IF(O1482 &lt;&gt; "", VLOOKUP(O1482,'CLASSIFICAÇÃO - ÁREA DE ATUAÇÃO'!$A:$C,2,0),"")</f>
        <v>D</v>
      </c>
      <c r="N1482" s="29" t="str">
        <f>IF(O1482 &lt;&gt; "",VLOOKUP(O1482,'CLASSIFICAÇÃO - ÁREA DE ATUAÇÃO'!$A:$C,3,0), "")</f>
        <v>REDE DE URGÊNCIA</v>
      </c>
      <c r="O1482" t="str">
        <f>'Lotações convertidas'!B1484</f>
        <v>UNIDADE DE PRONTO ATENDIMENTO VENDA NOVA</v>
      </c>
    </row>
    <row r="1483" spans="1:15" x14ac:dyDescent="0.25">
      <c r="A1483">
        <v>1318029</v>
      </c>
      <c r="B1483" t="s">
        <v>5337</v>
      </c>
      <c r="C1483" t="s">
        <v>5338</v>
      </c>
      <c r="D1483" t="s">
        <v>349</v>
      </c>
      <c r="E1483" t="s">
        <v>350</v>
      </c>
      <c r="F1483" t="s">
        <v>967</v>
      </c>
      <c r="G1483" s="177">
        <v>44431</v>
      </c>
      <c r="H1483" t="s">
        <v>395</v>
      </c>
      <c r="I1483" t="s">
        <v>18169</v>
      </c>
      <c r="J1483" t="s">
        <v>5339</v>
      </c>
      <c r="K1483" t="s">
        <v>353</v>
      </c>
      <c r="L1483" t="s">
        <v>382</v>
      </c>
      <c r="M1483" s="29" t="str">
        <f>IF(O1483 &lt;&gt; "", VLOOKUP(O1483,'CLASSIFICAÇÃO - ÁREA DE ATUAÇÃO'!$A:$C,2,0),"")</f>
        <v>B</v>
      </c>
      <c r="N1483" s="29" t="str">
        <f>IF(O1483 &lt;&gt; "",VLOOKUP(O1483,'CLASSIFICAÇÃO - ÁREA DE ATUAÇÃO'!$A:$C,3,0), "")</f>
        <v>ATENÇÃO PRIMÁRIA</v>
      </c>
      <c r="O1483" t="str">
        <f>'Lotações convertidas'!B1485</f>
        <v>CENTRO DE SAÚDE HORTO</v>
      </c>
    </row>
    <row r="1484" spans="1:15" x14ac:dyDescent="0.25">
      <c r="A1484">
        <v>1318045</v>
      </c>
      <c r="B1484" t="s">
        <v>5340</v>
      </c>
      <c r="C1484" t="s">
        <v>5341</v>
      </c>
      <c r="D1484" t="s">
        <v>349</v>
      </c>
      <c r="E1484" t="s">
        <v>541</v>
      </c>
      <c r="F1484" t="s">
        <v>18633</v>
      </c>
      <c r="G1484" s="177">
        <v>44432</v>
      </c>
      <c r="H1484" t="s">
        <v>364</v>
      </c>
      <c r="I1484" t="s">
        <v>18172</v>
      </c>
      <c r="J1484" t="s">
        <v>5342</v>
      </c>
      <c r="K1484" t="s">
        <v>353</v>
      </c>
      <c r="L1484" t="s">
        <v>382</v>
      </c>
      <c r="M1484" s="29" t="str">
        <f>IF(O1484 &lt;&gt; "", VLOOKUP(O1484,'CLASSIFICAÇÃO - ÁREA DE ATUAÇÃO'!$A:$C,2,0),"")</f>
        <v>A</v>
      </c>
      <c r="N1484" s="29" t="str">
        <f>IF(O1484 &lt;&gt; "",VLOOKUP(O1484,'CLASSIFICAÇÃO - ÁREA DE ATUAÇÃO'!$A:$C,3,0), "")</f>
        <v>REDE COMPLEMENTAR</v>
      </c>
      <c r="O1484" t="str">
        <f>'Lotações convertidas'!B1486</f>
        <v>CENTRO DE REFERENCIA EM REABILITACAO LESTE</v>
      </c>
    </row>
    <row r="1485" spans="1:15" x14ac:dyDescent="0.25">
      <c r="A1485">
        <v>1318061</v>
      </c>
      <c r="B1485" t="s">
        <v>5343</v>
      </c>
      <c r="C1485" t="s">
        <v>5344</v>
      </c>
      <c r="D1485" t="s">
        <v>429</v>
      </c>
      <c r="E1485" t="s">
        <v>430</v>
      </c>
      <c r="F1485" t="s">
        <v>2151</v>
      </c>
      <c r="G1485" s="177">
        <v>44433</v>
      </c>
      <c r="H1485" t="s">
        <v>384</v>
      </c>
      <c r="I1485" t="s">
        <v>18175</v>
      </c>
      <c r="J1485" t="s">
        <v>5345</v>
      </c>
      <c r="K1485" t="s">
        <v>353</v>
      </c>
      <c r="L1485" t="s">
        <v>372</v>
      </c>
      <c r="M1485" s="29" t="str">
        <f>IF(O1485 &lt;&gt; "", VLOOKUP(O1485,'CLASSIFICAÇÃO - ÁREA DE ATUAÇÃO'!$A:$C,2,0),"")</f>
        <v>C</v>
      </c>
      <c r="N1485" s="29" t="str">
        <f>IF(O1485 &lt;&gt; "",VLOOKUP(O1485,'CLASSIFICAÇÃO - ÁREA DE ATUAÇÃO'!$A:$C,3,0), "")</f>
        <v>REDE COMPLEMENTAR</v>
      </c>
      <c r="O1485" t="str">
        <f>'Lotações convertidas'!B1487</f>
        <v>CENTRO DE ESPECIALIDADES ODONTOLOGICAS VENDA NOVA</v>
      </c>
    </row>
    <row r="1486" spans="1:15" x14ac:dyDescent="0.25">
      <c r="A1486">
        <v>1318118</v>
      </c>
      <c r="B1486" t="s">
        <v>548</v>
      </c>
      <c r="C1486" t="s">
        <v>549</v>
      </c>
      <c r="D1486" t="s">
        <v>349</v>
      </c>
      <c r="E1486" t="s">
        <v>473</v>
      </c>
      <c r="F1486" t="s">
        <v>1517</v>
      </c>
      <c r="G1486" s="177">
        <v>44433</v>
      </c>
      <c r="H1486" t="s">
        <v>352</v>
      </c>
      <c r="I1486" t="s">
        <v>18173</v>
      </c>
      <c r="J1486" t="s">
        <v>551</v>
      </c>
      <c r="K1486" t="s">
        <v>353</v>
      </c>
      <c r="L1486" t="s">
        <v>365</v>
      </c>
      <c r="M1486" s="29" t="str">
        <f>IF(O1486 &lt;&gt; "", VLOOKUP(O1486,'CLASSIFICAÇÃO - ÁREA DE ATUAÇÃO'!$A:$C,2,0),"")</f>
        <v>D</v>
      </c>
      <c r="N1486" s="29" t="str">
        <f>IF(O1486 &lt;&gt; "",VLOOKUP(O1486,'CLASSIFICAÇÃO - ÁREA DE ATUAÇÃO'!$A:$C,3,0), "")</f>
        <v>ATENÇÃO PRIMÁRIA</v>
      </c>
      <c r="O1486" t="str">
        <f>'Lotações convertidas'!B1488</f>
        <v>CENTRO DE SAÚDE LAJEDO</v>
      </c>
    </row>
    <row r="1487" spans="1:15" x14ac:dyDescent="0.25">
      <c r="A1487">
        <v>1318177</v>
      </c>
      <c r="B1487" t="s">
        <v>5346</v>
      </c>
      <c r="C1487" t="s">
        <v>5347</v>
      </c>
      <c r="D1487" t="s">
        <v>379</v>
      </c>
      <c r="E1487" t="s">
        <v>620</v>
      </c>
      <c r="F1487" t="s">
        <v>630</v>
      </c>
      <c r="G1487" s="177">
        <v>44433</v>
      </c>
      <c r="H1487" t="s">
        <v>352</v>
      </c>
      <c r="I1487" t="s">
        <v>18171</v>
      </c>
      <c r="J1487" t="s">
        <v>5348</v>
      </c>
      <c r="K1487" t="s">
        <v>353</v>
      </c>
      <c r="L1487" t="s">
        <v>406</v>
      </c>
      <c r="M1487" s="29" t="str">
        <f>IF(O1487 &lt;&gt; "", VLOOKUP(O1487,'CLASSIFICAÇÃO - ÁREA DE ATUAÇÃO'!$A:$C,2,0),"")</f>
        <v>D</v>
      </c>
      <c r="N1487" s="29" t="str">
        <f>IF(O1487 &lt;&gt; "",VLOOKUP(O1487,'CLASSIFICAÇÃO - ÁREA DE ATUAÇÃO'!$A:$C,3,0), "")</f>
        <v>ATENÇÃO PRIMÁRIA</v>
      </c>
      <c r="O1487" t="str">
        <f>'Lotações convertidas'!B1489</f>
        <v>CENTRO DE SAÚDE INDEPENDÊNCIA</v>
      </c>
    </row>
    <row r="1488" spans="1:15" x14ac:dyDescent="0.25">
      <c r="A1488">
        <v>1318207</v>
      </c>
      <c r="B1488" t="s">
        <v>5349</v>
      </c>
      <c r="C1488" t="s">
        <v>5350</v>
      </c>
      <c r="D1488" t="s">
        <v>379</v>
      </c>
      <c r="F1488" t="s">
        <v>18613</v>
      </c>
      <c r="G1488" s="177">
        <v>44435</v>
      </c>
      <c r="H1488" t="s">
        <v>482</v>
      </c>
      <c r="I1488" t="s">
        <v>18171</v>
      </c>
      <c r="J1488" t="s">
        <v>5351</v>
      </c>
      <c r="K1488" t="s">
        <v>353</v>
      </c>
      <c r="L1488" t="s">
        <v>382</v>
      </c>
      <c r="M1488" s="29" t="str">
        <f>IF(O1488 &lt;&gt; "", VLOOKUP(O1488,'CLASSIFICAÇÃO - ÁREA DE ATUAÇÃO'!$A:$C,2,0),"")</f>
        <v>C</v>
      </c>
      <c r="N1488" s="29" t="str">
        <f>IF(O1488 &lt;&gt; "",VLOOKUP(O1488,'CLASSIFICAÇÃO - ÁREA DE ATUAÇÃO'!$A:$C,3,0), "")</f>
        <v>REDE DE URGÊNCIA</v>
      </c>
      <c r="O1488" t="str">
        <f>'Lotações convertidas'!B1490</f>
        <v>UNIDADE DE PRONTO ATENDIMENTO LESTE</v>
      </c>
    </row>
    <row r="1489" spans="1:15" x14ac:dyDescent="0.25">
      <c r="A1489">
        <v>1318258</v>
      </c>
      <c r="B1489" t="s">
        <v>5352</v>
      </c>
      <c r="C1489" t="s">
        <v>5353</v>
      </c>
      <c r="D1489" t="s">
        <v>520</v>
      </c>
      <c r="F1489" t="s">
        <v>1227</v>
      </c>
      <c r="G1489" s="177">
        <v>44433</v>
      </c>
      <c r="H1489" t="s">
        <v>364</v>
      </c>
      <c r="I1489" t="s">
        <v>18175</v>
      </c>
      <c r="J1489" t="s">
        <v>5354</v>
      </c>
      <c r="K1489" t="s">
        <v>353</v>
      </c>
      <c r="L1489" t="s">
        <v>365</v>
      </c>
      <c r="M1489" s="29" t="str">
        <f>IF(O1489 &lt;&gt; "", VLOOKUP(O1489,'CLASSIFICAÇÃO - ÁREA DE ATUAÇÃO'!$A:$C,2,0),"")</f>
        <v>D</v>
      </c>
      <c r="N1489" s="29" t="str">
        <f>IF(O1489 &lt;&gt; "",VLOOKUP(O1489,'CLASSIFICAÇÃO - ÁREA DE ATUAÇÃO'!$A:$C,3,0), "")</f>
        <v>ATENÇÃO PRIMÁRIA</v>
      </c>
      <c r="O1489" t="str">
        <f>'Lotações convertidas'!B1491</f>
        <v>CENTRO DE SAÚDE FELICIDADE II</v>
      </c>
    </row>
    <row r="1490" spans="1:15" x14ac:dyDescent="0.25">
      <c r="A1490">
        <v>1318274</v>
      </c>
      <c r="B1490" t="s">
        <v>5355</v>
      </c>
      <c r="C1490" t="s">
        <v>5356</v>
      </c>
      <c r="D1490" t="s">
        <v>368</v>
      </c>
      <c r="E1490" t="s">
        <v>369</v>
      </c>
      <c r="F1490" t="s">
        <v>3278</v>
      </c>
      <c r="G1490" s="177">
        <v>44433</v>
      </c>
      <c r="H1490" t="s">
        <v>384</v>
      </c>
      <c r="I1490" t="s">
        <v>18168</v>
      </c>
      <c r="J1490" t="s">
        <v>5357</v>
      </c>
      <c r="K1490" t="s">
        <v>353</v>
      </c>
      <c r="L1490" t="s">
        <v>374</v>
      </c>
      <c r="M1490" s="29" t="str">
        <f>IF(O1490 &lt;&gt; "", VLOOKUP(O1490,'CLASSIFICAÇÃO - ÁREA DE ATUAÇÃO'!$A:$C,2,0),"")</f>
        <v>B</v>
      </c>
      <c r="N1490" s="29" t="str">
        <f>IF(O1490 &lt;&gt; "",VLOOKUP(O1490,'CLASSIFICAÇÃO - ÁREA DE ATUAÇÃO'!$A:$C,3,0), "")</f>
        <v>ATENÇÃO PRIMÁRIA</v>
      </c>
      <c r="O1490" t="str">
        <f>'Lotações convertidas'!B1492</f>
        <v>CENTRO DE SAÚDE DOM JOAQUIM</v>
      </c>
    </row>
    <row r="1491" spans="1:15" x14ac:dyDescent="0.25">
      <c r="A1491">
        <v>1318304</v>
      </c>
      <c r="B1491" t="s">
        <v>2408</v>
      </c>
      <c r="C1491" t="s">
        <v>2409</v>
      </c>
      <c r="D1491" t="s">
        <v>379</v>
      </c>
      <c r="F1491" t="s">
        <v>512</v>
      </c>
      <c r="G1491" s="177">
        <v>44433</v>
      </c>
      <c r="H1491" t="s">
        <v>364</v>
      </c>
      <c r="I1491" t="s">
        <v>18171</v>
      </c>
      <c r="J1491" t="s">
        <v>2410</v>
      </c>
      <c r="K1491" t="s">
        <v>353</v>
      </c>
      <c r="L1491" t="s">
        <v>397</v>
      </c>
      <c r="M1491" s="29" t="str">
        <f>IF(O1491 &lt;&gt; "", VLOOKUP(O1491,'CLASSIFICAÇÃO - ÁREA DE ATUAÇÃO'!$A:$C,2,0),"")</f>
        <v>B</v>
      </c>
      <c r="N1491" s="29" t="str">
        <f>IF(O1491 &lt;&gt; "",VLOOKUP(O1491,'CLASSIFICAÇÃO - ÁREA DE ATUAÇÃO'!$A:$C,3,0), "")</f>
        <v>ATENÇÃO PRIMÁRIA</v>
      </c>
      <c r="O1491" t="str">
        <f>'Lotações convertidas'!B1493</f>
        <v>CENTRO DE SAÚDE SANTA MARIA</v>
      </c>
    </row>
    <row r="1492" spans="1:15" x14ac:dyDescent="0.25">
      <c r="A1492">
        <v>1318339</v>
      </c>
      <c r="B1492" t="s">
        <v>4587</v>
      </c>
      <c r="C1492" t="s">
        <v>4588</v>
      </c>
      <c r="D1492" t="s">
        <v>368</v>
      </c>
      <c r="E1492" t="s">
        <v>369</v>
      </c>
      <c r="F1492" t="s">
        <v>465</v>
      </c>
      <c r="G1492" s="177">
        <v>44433</v>
      </c>
      <c r="H1492" t="s">
        <v>425</v>
      </c>
      <c r="I1492" t="s">
        <v>18168</v>
      </c>
      <c r="J1492" t="s">
        <v>4589</v>
      </c>
      <c r="K1492" t="s">
        <v>353</v>
      </c>
      <c r="L1492" t="s">
        <v>361</v>
      </c>
      <c r="M1492" s="29" t="str">
        <f>IF(O1492 &lt;&gt; "", VLOOKUP(O1492,'CLASSIFICAÇÃO - ÁREA DE ATUAÇÃO'!$A:$C,2,0),"")</f>
        <v>C</v>
      </c>
      <c r="N1492" s="29" t="str">
        <f>IF(O1492 &lt;&gt; "",VLOOKUP(O1492,'CLASSIFICAÇÃO - ÁREA DE ATUAÇÃO'!$A:$C,3,0), "")</f>
        <v>REDE DE URGÊNCIA</v>
      </c>
      <c r="O1492" t="str">
        <f>'Lotações convertidas'!B1494</f>
        <v>CENTRO DE REFERÊNCIA EM SAÚDE MENTAL - ÁLCOOL E DROGAS PAMPULHA/NOROESTE</v>
      </c>
    </row>
    <row r="1493" spans="1:15" x14ac:dyDescent="0.25">
      <c r="A1493">
        <v>1318363</v>
      </c>
      <c r="B1493" t="s">
        <v>5358</v>
      </c>
      <c r="C1493" t="s">
        <v>5359</v>
      </c>
      <c r="D1493" t="s">
        <v>362</v>
      </c>
      <c r="F1493" t="s">
        <v>18615</v>
      </c>
      <c r="G1493" s="177">
        <v>44434</v>
      </c>
      <c r="H1493" t="s">
        <v>364</v>
      </c>
      <c r="I1493" t="s">
        <v>18168</v>
      </c>
      <c r="J1493" t="s">
        <v>5360</v>
      </c>
      <c r="K1493" t="s">
        <v>353</v>
      </c>
      <c r="L1493" t="s">
        <v>365</v>
      </c>
      <c r="M1493" s="29" t="str">
        <f>IF(O1493 &lt;&gt; "", VLOOKUP(O1493,'CLASSIFICAÇÃO - ÁREA DE ATUAÇÃO'!$A:$C,2,0),"")</f>
        <v>D</v>
      </c>
      <c r="N1493" s="29" t="str">
        <f>IF(O1493 &lt;&gt; "",VLOOKUP(O1493,'CLASSIFICAÇÃO - ÁREA DE ATUAÇÃO'!$A:$C,3,0), "")</f>
        <v>REDE DE URGÊNCIA</v>
      </c>
      <c r="O1493" t="str">
        <f>'Lotações convertidas'!B1495</f>
        <v>UNIDADE DE PRONTO ATENDIMENTO NORTE</v>
      </c>
    </row>
    <row r="1494" spans="1:15" x14ac:dyDescent="0.25">
      <c r="A1494">
        <v>1318371</v>
      </c>
      <c r="B1494" t="s">
        <v>5361</v>
      </c>
      <c r="C1494" t="s">
        <v>5362</v>
      </c>
      <c r="D1494" t="s">
        <v>379</v>
      </c>
      <c r="F1494" t="s">
        <v>373</v>
      </c>
      <c r="G1494" s="177">
        <v>44434</v>
      </c>
      <c r="H1494" t="s">
        <v>352</v>
      </c>
      <c r="I1494" t="s">
        <v>18171</v>
      </c>
      <c r="J1494" t="s">
        <v>5363</v>
      </c>
      <c r="K1494" t="s">
        <v>353</v>
      </c>
      <c r="L1494" t="s">
        <v>374</v>
      </c>
      <c r="M1494" s="29" t="str">
        <f>IF(O1494 &lt;&gt; "", VLOOKUP(O1494,'CLASSIFICAÇÃO - ÁREA DE ATUAÇÃO'!$A:$C,2,0),"")</f>
        <v>C</v>
      </c>
      <c r="N1494" s="29" t="str">
        <f>IF(O1494 &lt;&gt; "",VLOOKUP(O1494,'CLASSIFICAÇÃO - ÁREA DE ATUAÇÃO'!$A:$C,3,0), "")</f>
        <v>ATENÇÃO PRIMÁRIA</v>
      </c>
      <c r="O1494" t="str">
        <f>'Lotações convertidas'!B1496</f>
        <v>CENTRO DE SAÚDE EFIGÊNIA MURTA DE FIGUEIREDO</v>
      </c>
    </row>
    <row r="1495" spans="1:15" x14ac:dyDescent="0.25">
      <c r="A1495">
        <v>1318401</v>
      </c>
      <c r="B1495" t="s">
        <v>2047</v>
      </c>
      <c r="C1495" t="s">
        <v>2048</v>
      </c>
      <c r="D1495" t="s">
        <v>349</v>
      </c>
      <c r="E1495" t="s">
        <v>528</v>
      </c>
      <c r="F1495" t="s">
        <v>93</v>
      </c>
      <c r="G1495" s="177">
        <v>44434</v>
      </c>
      <c r="H1495" t="s">
        <v>352</v>
      </c>
      <c r="I1495" t="s">
        <v>18176</v>
      </c>
      <c r="J1495" t="s">
        <v>2049</v>
      </c>
      <c r="K1495" t="s">
        <v>353</v>
      </c>
      <c r="L1495" t="s">
        <v>354</v>
      </c>
      <c r="M1495" s="29" t="str">
        <f>IF(O1495 &lt;&gt; "", VLOOKUP(O1495,'CLASSIFICAÇÃO - ÁREA DE ATUAÇÃO'!$A:$C,2,0),"")</f>
        <v>A</v>
      </c>
      <c r="N1495" s="29" t="str">
        <f>IF(O1495 &lt;&gt; "",VLOOKUP(O1495,'CLASSIFICAÇÃO - ÁREA DE ATUAÇÃO'!$A:$C,3,0), "")</f>
        <v>REDE COMPLEMENTAR</v>
      </c>
      <c r="O1495" t="str">
        <f>'Lotações convertidas'!B1497</f>
        <v>LABORATORIO MUNICIPAL DE REFERENCIA DE ANALISES CLINICAS E CITOPATOLOGIA</v>
      </c>
    </row>
    <row r="1496" spans="1:15" x14ac:dyDescent="0.25">
      <c r="A1496" t="s">
        <v>5364</v>
      </c>
      <c r="B1496" t="s">
        <v>5365</v>
      </c>
      <c r="C1496" t="s">
        <v>5366</v>
      </c>
      <c r="D1496" t="s">
        <v>368</v>
      </c>
      <c r="E1496" t="s">
        <v>369</v>
      </c>
      <c r="F1496" t="s">
        <v>465</v>
      </c>
      <c r="G1496" s="177">
        <v>44434</v>
      </c>
      <c r="H1496" t="s">
        <v>425</v>
      </c>
      <c r="I1496" t="s">
        <v>18168</v>
      </c>
      <c r="J1496" t="s">
        <v>5367</v>
      </c>
      <c r="K1496" t="s">
        <v>353</v>
      </c>
      <c r="L1496" t="s">
        <v>361</v>
      </c>
      <c r="M1496" s="29" t="str">
        <f>IF(O1496 &lt;&gt; "", VLOOKUP(O1496,'CLASSIFICAÇÃO - ÁREA DE ATUAÇÃO'!$A:$C,2,0),"")</f>
        <v>C</v>
      </c>
      <c r="N1496" s="29" t="str">
        <f>IF(O1496 &lt;&gt; "",VLOOKUP(O1496,'CLASSIFICAÇÃO - ÁREA DE ATUAÇÃO'!$A:$C,3,0), "")</f>
        <v>REDE DE URGÊNCIA</v>
      </c>
      <c r="O1496" t="str">
        <f>'Lotações convertidas'!B1498</f>
        <v>CENTRO DE REFERÊNCIA EM SAÚDE MENTAL - ÁLCOOL E DROGAS PAMPULHA/NOROESTE</v>
      </c>
    </row>
    <row r="1497" spans="1:15" x14ac:dyDescent="0.25">
      <c r="A1497">
        <v>1318428</v>
      </c>
      <c r="B1497" t="s">
        <v>5368</v>
      </c>
      <c r="C1497" t="s">
        <v>5369</v>
      </c>
      <c r="D1497" t="s">
        <v>368</v>
      </c>
      <c r="E1497" t="s">
        <v>369</v>
      </c>
      <c r="F1497" t="s">
        <v>3754</v>
      </c>
      <c r="G1497" s="177">
        <v>44434</v>
      </c>
      <c r="H1497" t="s">
        <v>417</v>
      </c>
      <c r="I1497" t="s">
        <v>18168</v>
      </c>
      <c r="J1497" t="s">
        <v>5370</v>
      </c>
      <c r="K1497" t="s">
        <v>353</v>
      </c>
      <c r="L1497" t="s">
        <v>365</v>
      </c>
      <c r="M1497" s="29" t="str">
        <f>IF(O1497 &lt;&gt; "", VLOOKUP(O1497,'CLASSIFICAÇÃO - ÁREA DE ATUAÇÃO'!$A:$C,2,0),"")</f>
        <v>B</v>
      </c>
      <c r="N1497" s="29" t="str">
        <f>IF(O1497 &lt;&gt; "",VLOOKUP(O1497,'CLASSIFICAÇÃO - ÁREA DE ATUAÇÃO'!$A:$C,3,0), "")</f>
        <v>ATENÇÃO PRIMÁRIA</v>
      </c>
      <c r="O1497" t="str">
        <f>'Lotações convertidas'!B1499</f>
        <v>CENTRO DE SAÚDE CAMPO ALEGRE</v>
      </c>
    </row>
    <row r="1498" spans="1:15" x14ac:dyDescent="0.25">
      <c r="A1498">
        <v>1318436</v>
      </c>
      <c r="B1498" t="s">
        <v>5371</v>
      </c>
      <c r="C1498" t="s">
        <v>5372</v>
      </c>
      <c r="D1498" t="s">
        <v>368</v>
      </c>
      <c r="E1498" t="s">
        <v>369</v>
      </c>
      <c r="F1498" t="s">
        <v>465</v>
      </c>
      <c r="G1498" s="177">
        <v>44435</v>
      </c>
      <c r="H1498" t="s">
        <v>441</v>
      </c>
      <c r="I1498" t="s">
        <v>18168</v>
      </c>
      <c r="J1498" t="s">
        <v>5373</v>
      </c>
      <c r="K1498" t="s">
        <v>353</v>
      </c>
      <c r="L1498" t="s">
        <v>361</v>
      </c>
      <c r="M1498" s="29" t="str">
        <f>IF(O1498 &lt;&gt; "", VLOOKUP(O1498,'CLASSIFICAÇÃO - ÁREA DE ATUAÇÃO'!$A:$C,2,0),"")</f>
        <v>C</v>
      </c>
      <c r="N1498" s="29" t="str">
        <f>IF(O1498 &lt;&gt; "",VLOOKUP(O1498,'CLASSIFICAÇÃO - ÁREA DE ATUAÇÃO'!$A:$C,3,0), "")</f>
        <v>REDE DE URGÊNCIA</v>
      </c>
      <c r="O1498" t="str">
        <f>'Lotações convertidas'!B1500</f>
        <v>CENTRO DE REFERÊNCIA EM SAÚDE MENTAL - ÁLCOOL E DROGAS PAMPULHA/NOROESTE</v>
      </c>
    </row>
    <row r="1499" spans="1:15" x14ac:dyDescent="0.25">
      <c r="A1499">
        <v>1318444</v>
      </c>
      <c r="B1499" t="s">
        <v>5374</v>
      </c>
      <c r="C1499" t="s">
        <v>5375</v>
      </c>
      <c r="D1499" t="s">
        <v>368</v>
      </c>
      <c r="E1499" t="s">
        <v>369</v>
      </c>
      <c r="F1499" t="s">
        <v>18617</v>
      </c>
      <c r="G1499" s="177">
        <v>44435</v>
      </c>
      <c r="H1499" t="s">
        <v>441</v>
      </c>
      <c r="I1499" t="s">
        <v>18168</v>
      </c>
      <c r="J1499" t="s">
        <v>5376</v>
      </c>
      <c r="K1499" t="s">
        <v>353</v>
      </c>
      <c r="L1499" t="s">
        <v>406</v>
      </c>
      <c r="M1499" s="29" t="str">
        <f>IF(O1499 &lt;&gt; "", VLOOKUP(O1499,'CLASSIFICAÇÃO - ÁREA DE ATUAÇÃO'!$A:$C,2,0),"")</f>
        <v>D</v>
      </c>
      <c r="N1499" s="29" t="str">
        <f>IF(O1499 &lt;&gt; "",VLOOKUP(O1499,'CLASSIFICAÇÃO - ÁREA DE ATUAÇÃO'!$A:$C,3,0), "")</f>
        <v>REDE DE URGÊNCIA</v>
      </c>
      <c r="O1499" t="str">
        <f>'Lotações convertidas'!B1501</f>
        <v>UNIDADE DE PRONTO ATENDIMENTO BARREIRO</v>
      </c>
    </row>
    <row r="1500" spans="1:15" x14ac:dyDescent="0.25">
      <c r="A1500">
        <v>1318452</v>
      </c>
      <c r="B1500" t="s">
        <v>5377</v>
      </c>
      <c r="C1500" t="s">
        <v>5378</v>
      </c>
      <c r="D1500" t="s">
        <v>368</v>
      </c>
      <c r="E1500" t="s">
        <v>369</v>
      </c>
      <c r="F1500" t="s">
        <v>521</v>
      </c>
      <c r="G1500" s="177">
        <v>44435</v>
      </c>
      <c r="H1500" t="s">
        <v>364</v>
      </c>
      <c r="I1500" t="s">
        <v>18168</v>
      </c>
      <c r="J1500" t="s">
        <v>5379</v>
      </c>
      <c r="K1500" t="s">
        <v>353</v>
      </c>
      <c r="L1500" t="s">
        <v>361</v>
      </c>
      <c r="M1500" s="29" t="str">
        <f>IF(O1500 &lt;&gt; "", VLOOKUP(O1500,'CLASSIFICAÇÃO - ÁREA DE ATUAÇÃO'!$A:$C,2,0),"")</f>
        <v>B</v>
      </c>
      <c r="N1500" s="29" t="str">
        <f>IF(O1500 &lt;&gt; "",VLOOKUP(O1500,'CLASSIFICAÇÃO - ÁREA DE ATUAÇÃO'!$A:$C,3,0), "")</f>
        <v>ATENÇÃO PRIMÁRIA</v>
      </c>
      <c r="O1500" t="str">
        <f>'Lotações convertidas'!B1502</f>
        <v>CENTRO DE SAÚDE JARDIM ALVORADA</v>
      </c>
    </row>
    <row r="1501" spans="1:15" x14ac:dyDescent="0.25">
      <c r="A1501">
        <v>1318460</v>
      </c>
      <c r="B1501" t="s">
        <v>5380</v>
      </c>
      <c r="C1501" t="s">
        <v>5381</v>
      </c>
      <c r="D1501" t="s">
        <v>368</v>
      </c>
      <c r="E1501" t="s">
        <v>369</v>
      </c>
      <c r="F1501" t="s">
        <v>18617</v>
      </c>
      <c r="G1501" s="177">
        <v>44435</v>
      </c>
      <c r="H1501" t="s">
        <v>441</v>
      </c>
      <c r="I1501" t="s">
        <v>18168</v>
      </c>
      <c r="J1501" t="s">
        <v>5382</v>
      </c>
      <c r="K1501" t="s">
        <v>353</v>
      </c>
      <c r="L1501" t="s">
        <v>406</v>
      </c>
      <c r="M1501" s="29" t="str">
        <f>IF(O1501 &lt;&gt; "", VLOOKUP(O1501,'CLASSIFICAÇÃO - ÁREA DE ATUAÇÃO'!$A:$C,2,0),"")</f>
        <v>D</v>
      </c>
      <c r="N1501" s="29" t="str">
        <f>IF(O1501 &lt;&gt; "",VLOOKUP(O1501,'CLASSIFICAÇÃO - ÁREA DE ATUAÇÃO'!$A:$C,3,0), "")</f>
        <v>REDE DE URGÊNCIA</v>
      </c>
      <c r="O1501" t="str">
        <f>'Lotações convertidas'!B1503</f>
        <v>UNIDADE DE PRONTO ATENDIMENTO BARREIRO</v>
      </c>
    </row>
    <row r="1502" spans="1:15" x14ac:dyDescent="0.25">
      <c r="A1502">
        <v>1318487</v>
      </c>
      <c r="B1502" t="s">
        <v>5383</v>
      </c>
      <c r="C1502" t="s">
        <v>5384</v>
      </c>
      <c r="D1502" t="s">
        <v>368</v>
      </c>
      <c r="E1502" t="s">
        <v>369</v>
      </c>
      <c r="F1502" t="s">
        <v>1139</v>
      </c>
      <c r="G1502" s="177">
        <v>44434</v>
      </c>
      <c r="H1502" t="s">
        <v>417</v>
      </c>
      <c r="I1502" t="s">
        <v>18168</v>
      </c>
      <c r="J1502" t="s">
        <v>5385</v>
      </c>
      <c r="K1502" t="s">
        <v>353</v>
      </c>
      <c r="L1502" t="s">
        <v>406</v>
      </c>
      <c r="M1502" s="29" t="str">
        <f>IF(O1502 &lt;&gt; "", VLOOKUP(O1502,'CLASSIFICAÇÃO - ÁREA DE ATUAÇÃO'!$A:$C,2,0),"")</f>
        <v>D</v>
      </c>
      <c r="N1502" s="29" t="str">
        <f>IF(O1502 &lt;&gt; "",VLOOKUP(O1502,'CLASSIFICAÇÃO - ÁREA DE ATUAÇÃO'!$A:$C,3,0), "")</f>
        <v>ATENÇÃO PRIMÁRIA</v>
      </c>
      <c r="O1502" t="str">
        <f>'Lotações convertidas'!B1504</f>
        <v>CENTRO DE SAÚDE SANTA CECÍLIA</v>
      </c>
    </row>
    <row r="1503" spans="1:15" x14ac:dyDescent="0.25">
      <c r="A1503">
        <v>1318495</v>
      </c>
      <c r="B1503" t="s">
        <v>5386</v>
      </c>
      <c r="C1503" t="s">
        <v>5387</v>
      </c>
      <c r="D1503" t="s">
        <v>368</v>
      </c>
      <c r="E1503" t="s">
        <v>369</v>
      </c>
      <c r="F1503" t="s">
        <v>606</v>
      </c>
      <c r="G1503" s="177">
        <v>44434</v>
      </c>
      <c r="H1503" t="s">
        <v>417</v>
      </c>
      <c r="I1503" t="s">
        <v>18168</v>
      </c>
      <c r="J1503" t="s">
        <v>5388</v>
      </c>
      <c r="K1503" t="s">
        <v>353</v>
      </c>
      <c r="L1503" t="s">
        <v>382</v>
      </c>
      <c r="M1503" s="29" t="str">
        <f>IF(O1503 &lt;&gt; "", VLOOKUP(O1503,'CLASSIFICAÇÃO - ÁREA DE ATUAÇÃO'!$A:$C,2,0),"")</f>
        <v>D</v>
      </c>
      <c r="N1503" s="29" t="str">
        <f>IF(O1503 &lt;&gt; "",VLOOKUP(O1503,'CLASSIFICAÇÃO - ÁREA DE ATUAÇÃO'!$A:$C,3,0), "")</f>
        <v>ATENÇÃO PRIMÁRIA</v>
      </c>
      <c r="O1503" t="str">
        <f>'Lotações convertidas'!B1505</f>
        <v>CENTRO DE SAÚDE ALTO VERA CRUZ</v>
      </c>
    </row>
    <row r="1504" spans="1:15" x14ac:dyDescent="0.25">
      <c r="A1504">
        <v>1318517</v>
      </c>
      <c r="B1504" t="s">
        <v>5389</v>
      </c>
      <c r="C1504" t="s">
        <v>5390</v>
      </c>
      <c r="D1504" t="s">
        <v>429</v>
      </c>
      <c r="E1504" t="s">
        <v>451</v>
      </c>
      <c r="F1504" t="s">
        <v>583</v>
      </c>
      <c r="G1504" s="177">
        <v>44438</v>
      </c>
      <c r="H1504" t="s">
        <v>384</v>
      </c>
      <c r="I1504" t="s">
        <v>18168</v>
      </c>
      <c r="J1504" t="s">
        <v>5391</v>
      </c>
      <c r="K1504" t="s">
        <v>353</v>
      </c>
      <c r="L1504" t="s">
        <v>354</v>
      </c>
      <c r="M1504" s="29" t="str">
        <f>IF(O1504 &lt;&gt; "", VLOOKUP(O1504,'CLASSIFICAÇÃO - ÁREA DE ATUAÇÃO'!$A:$C,2,0),"")</f>
        <v>A</v>
      </c>
      <c r="N1504" s="29" t="str">
        <f>IF(O1504 &lt;&gt; "",VLOOKUP(O1504,'CLASSIFICAÇÃO - ÁREA DE ATUAÇÃO'!$A:$C,3,0), "")</f>
        <v>REDE COMPLEMENTAR</v>
      </c>
      <c r="O1504" t="str">
        <f>'Lotações convertidas'!B1506</f>
        <v>UNIDADE DE REFERENCIA SECUNDARIA PADRE EUSTAQUIO</v>
      </c>
    </row>
    <row r="1505" spans="1:15" x14ac:dyDescent="0.25">
      <c r="A1505">
        <v>1318541</v>
      </c>
      <c r="B1505" t="s">
        <v>5392</v>
      </c>
      <c r="C1505" t="s">
        <v>5393</v>
      </c>
      <c r="D1505" t="s">
        <v>368</v>
      </c>
      <c r="E1505" t="s">
        <v>369</v>
      </c>
      <c r="F1505" t="s">
        <v>18620</v>
      </c>
      <c r="G1505" s="177">
        <v>44434</v>
      </c>
      <c r="H1505" t="s">
        <v>425</v>
      </c>
      <c r="I1505" t="s">
        <v>18168</v>
      </c>
      <c r="J1505" t="s">
        <v>5394</v>
      </c>
      <c r="K1505" t="s">
        <v>353</v>
      </c>
      <c r="L1505" t="s">
        <v>372</v>
      </c>
      <c r="M1505" s="29" t="str">
        <f>IF(O1505 &lt;&gt; "", VLOOKUP(O1505,'CLASSIFICAÇÃO - ÁREA DE ATUAÇÃO'!$A:$C,2,0),"")</f>
        <v>D</v>
      </c>
      <c r="N1505" s="29" t="str">
        <f>IF(O1505 &lt;&gt; "",VLOOKUP(O1505,'CLASSIFICAÇÃO - ÁREA DE ATUAÇÃO'!$A:$C,3,0), "")</f>
        <v>REDE DE URGÊNCIA</v>
      </c>
      <c r="O1505" t="str">
        <f>'Lotações convertidas'!B1507</f>
        <v>UNIDADE DE PRONTO ATENDIMENTO VENDA NOVA</v>
      </c>
    </row>
    <row r="1506" spans="1:15" x14ac:dyDescent="0.25">
      <c r="A1506" t="s">
        <v>5395</v>
      </c>
      <c r="B1506" t="s">
        <v>5396</v>
      </c>
      <c r="C1506" t="s">
        <v>5397</v>
      </c>
      <c r="D1506" t="s">
        <v>368</v>
      </c>
      <c r="E1506" t="s">
        <v>524</v>
      </c>
      <c r="F1506" t="s">
        <v>18617</v>
      </c>
      <c r="G1506" s="177">
        <v>44435</v>
      </c>
      <c r="H1506" t="s">
        <v>441</v>
      </c>
      <c r="I1506" t="s">
        <v>18179</v>
      </c>
      <c r="J1506" t="s">
        <v>5398</v>
      </c>
      <c r="K1506" t="s">
        <v>353</v>
      </c>
      <c r="L1506" t="s">
        <v>406</v>
      </c>
      <c r="M1506" s="29" t="str">
        <f>IF(O1506 &lt;&gt; "", VLOOKUP(O1506,'CLASSIFICAÇÃO - ÁREA DE ATUAÇÃO'!$A:$C,2,0),"")</f>
        <v>D</v>
      </c>
      <c r="N1506" s="29" t="str">
        <f>IF(O1506 &lt;&gt; "",VLOOKUP(O1506,'CLASSIFICAÇÃO - ÁREA DE ATUAÇÃO'!$A:$C,3,0), "")</f>
        <v>REDE DE URGÊNCIA</v>
      </c>
      <c r="O1506" t="str">
        <f>'Lotações convertidas'!B1508</f>
        <v>UNIDADE DE PRONTO ATENDIMENTO BARREIRO</v>
      </c>
    </row>
    <row r="1507" spans="1:15" x14ac:dyDescent="0.25">
      <c r="A1507">
        <v>1318568</v>
      </c>
      <c r="B1507" t="s">
        <v>5399</v>
      </c>
      <c r="C1507" t="s">
        <v>5400</v>
      </c>
      <c r="D1507" t="s">
        <v>368</v>
      </c>
      <c r="E1507" t="s">
        <v>390</v>
      </c>
      <c r="F1507" t="s">
        <v>731</v>
      </c>
      <c r="G1507" s="177">
        <v>44438</v>
      </c>
      <c r="H1507" t="s">
        <v>364</v>
      </c>
      <c r="I1507" t="s">
        <v>18175</v>
      </c>
      <c r="J1507" t="s">
        <v>5401</v>
      </c>
      <c r="K1507" t="s">
        <v>353</v>
      </c>
      <c r="L1507" t="s">
        <v>361</v>
      </c>
      <c r="M1507" s="29" t="str">
        <f>IF(O1507 &lt;&gt; "", VLOOKUP(O1507,'CLASSIFICAÇÃO - ÁREA DE ATUAÇÃO'!$A:$C,2,0),"")</f>
        <v>B</v>
      </c>
      <c r="N1507" s="29" t="str">
        <f>IF(O1507 &lt;&gt; "",VLOOKUP(O1507,'CLASSIFICAÇÃO - ÁREA DE ATUAÇÃO'!$A:$C,3,0), "")</f>
        <v>ATENÇÃO PRIMÁRIA</v>
      </c>
      <c r="O1507" t="str">
        <f>'Lotações convertidas'!B1509</f>
        <v>CENTRO DE SAÚDE DOM ORIONE</v>
      </c>
    </row>
    <row r="1508" spans="1:15" x14ac:dyDescent="0.25">
      <c r="A1508">
        <v>1318584</v>
      </c>
      <c r="B1508" t="s">
        <v>5402</v>
      </c>
      <c r="C1508" t="s">
        <v>5403</v>
      </c>
      <c r="D1508" t="s">
        <v>349</v>
      </c>
      <c r="E1508" t="s">
        <v>357</v>
      </c>
      <c r="F1508" t="s">
        <v>282</v>
      </c>
      <c r="G1508" s="177">
        <v>44435</v>
      </c>
      <c r="H1508" t="s">
        <v>384</v>
      </c>
      <c r="I1508" t="s">
        <v>18167</v>
      </c>
      <c r="J1508" t="s">
        <v>5404</v>
      </c>
      <c r="K1508" t="s">
        <v>353</v>
      </c>
      <c r="L1508" t="s">
        <v>406</v>
      </c>
      <c r="M1508" s="29" t="str">
        <f>IF(O1508 &lt;&gt; "", VLOOKUP(O1508,'CLASSIFICAÇÃO - ÁREA DE ATUAÇÃO'!$A:$C,2,0),"")</f>
        <v>D</v>
      </c>
      <c r="N1508" s="29" t="str">
        <f>IF(O1508 &lt;&gt; "",VLOOKUP(O1508,'CLASSIFICAÇÃO - ÁREA DE ATUAÇÃO'!$A:$C,3,0), "")</f>
        <v>ATENÇÃO PRIMÁRIA</v>
      </c>
      <c r="O1508" t="str">
        <f>'Lotações convertidas'!B1510</f>
        <v>CENTRO DE SAÚDE MANGUEIRAS</v>
      </c>
    </row>
    <row r="1509" spans="1:15" x14ac:dyDescent="0.25">
      <c r="A1509">
        <v>1318630</v>
      </c>
      <c r="B1509" t="s">
        <v>5405</v>
      </c>
      <c r="C1509" t="s">
        <v>5406</v>
      </c>
      <c r="D1509" t="s">
        <v>362</v>
      </c>
      <c r="F1509" t="s">
        <v>424</v>
      </c>
      <c r="G1509" s="177">
        <v>44435</v>
      </c>
      <c r="H1509" t="s">
        <v>466</v>
      </c>
      <c r="I1509" t="s">
        <v>18168</v>
      </c>
      <c r="J1509" t="s">
        <v>5407</v>
      </c>
      <c r="K1509" t="s">
        <v>353</v>
      </c>
      <c r="L1509" t="s">
        <v>427</v>
      </c>
      <c r="M1509" s="29" t="str">
        <f>IF(O1509 &lt;&gt; "", VLOOKUP(O1509,'CLASSIFICAÇÃO - ÁREA DE ATUAÇÃO'!$A:$C,2,0),"")</f>
        <v>D</v>
      </c>
      <c r="N1509" s="29" t="str">
        <f>IF(O1509 &lt;&gt; "",VLOOKUP(O1509,'CLASSIFICAÇÃO - ÁREA DE ATUAÇÃO'!$A:$C,3,0), "")</f>
        <v>REDE DE URGÊNCIA</v>
      </c>
      <c r="O1509" t="str">
        <f>'Lotações convertidas'!B1511</f>
        <v>SERVIÇO DE ATENDIMENTO MÓVEL DE URGÊNCIA E TRANSPORTE EM SAÚDE</v>
      </c>
    </row>
    <row r="1510" spans="1:15" x14ac:dyDescent="0.25">
      <c r="A1510">
        <v>1318665</v>
      </c>
      <c r="B1510" t="s">
        <v>5408</v>
      </c>
      <c r="C1510" t="s">
        <v>5409</v>
      </c>
      <c r="D1510" t="s">
        <v>349</v>
      </c>
      <c r="E1510" t="s">
        <v>2927</v>
      </c>
      <c r="F1510" t="s">
        <v>896</v>
      </c>
      <c r="G1510" s="177">
        <v>44435</v>
      </c>
      <c r="H1510" t="s">
        <v>364</v>
      </c>
      <c r="I1510" t="s">
        <v>18182</v>
      </c>
      <c r="J1510" t="s">
        <v>5410</v>
      </c>
      <c r="K1510" t="s">
        <v>353</v>
      </c>
      <c r="L1510" t="s">
        <v>374</v>
      </c>
      <c r="M1510" s="29" t="str">
        <f>IF(O1510 &lt;&gt; "", VLOOKUP(O1510,'CLASSIFICAÇÃO - ÁREA DE ATUAÇÃO'!$A:$C,2,0),"")</f>
        <v>C</v>
      </c>
      <c r="N1510" s="29" t="str">
        <f>IF(O1510 &lt;&gt; "",VLOOKUP(O1510,'CLASSIFICAÇÃO - ÁREA DE ATUAÇÃO'!$A:$C,3,0), "")</f>
        <v>ATENÇÃO PRIMÁRIA</v>
      </c>
      <c r="O1510" t="str">
        <f>'Lotações convertidas'!B1512</f>
        <v>CENTRO DE SAÚDE FÁBIO CORREA LIMA</v>
      </c>
    </row>
    <row r="1511" spans="1:15" x14ac:dyDescent="0.25">
      <c r="A1511">
        <v>1318673</v>
      </c>
      <c r="B1511" t="s">
        <v>3173</v>
      </c>
      <c r="C1511" t="s">
        <v>3174</v>
      </c>
      <c r="D1511" t="s">
        <v>368</v>
      </c>
      <c r="E1511" t="s">
        <v>369</v>
      </c>
      <c r="F1511" t="s">
        <v>465</v>
      </c>
      <c r="G1511" s="177">
        <v>44436</v>
      </c>
      <c r="H1511" t="s">
        <v>425</v>
      </c>
      <c r="I1511" t="s">
        <v>18168</v>
      </c>
      <c r="J1511" t="s">
        <v>3175</v>
      </c>
      <c r="K1511" t="s">
        <v>353</v>
      </c>
      <c r="L1511" t="s">
        <v>361</v>
      </c>
      <c r="M1511" s="29" t="str">
        <f>IF(O1511 &lt;&gt; "", VLOOKUP(O1511,'CLASSIFICAÇÃO - ÁREA DE ATUAÇÃO'!$A:$C,2,0),"")</f>
        <v>C</v>
      </c>
      <c r="N1511" s="29" t="str">
        <f>IF(O1511 &lt;&gt; "",VLOOKUP(O1511,'CLASSIFICAÇÃO - ÁREA DE ATUAÇÃO'!$A:$C,3,0), "")</f>
        <v>REDE DE URGÊNCIA</v>
      </c>
      <c r="O1511" t="str">
        <f>'Lotações convertidas'!B1513</f>
        <v>CENTRO DE REFERÊNCIA EM SAÚDE MENTAL - ÁLCOOL E DROGAS PAMPULHA/NOROESTE</v>
      </c>
    </row>
    <row r="1512" spans="1:15" x14ac:dyDescent="0.25">
      <c r="A1512" t="s">
        <v>5411</v>
      </c>
      <c r="B1512" t="s">
        <v>5412</v>
      </c>
      <c r="C1512" t="s">
        <v>5413</v>
      </c>
      <c r="D1512" t="s">
        <v>368</v>
      </c>
      <c r="E1512" t="s">
        <v>369</v>
      </c>
      <c r="F1512" t="s">
        <v>465</v>
      </c>
      <c r="G1512" s="177">
        <v>44435</v>
      </c>
      <c r="H1512" t="s">
        <v>441</v>
      </c>
      <c r="I1512" t="s">
        <v>18168</v>
      </c>
      <c r="J1512" t="s">
        <v>5414</v>
      </c>
      <c r="K1512" t="s">
        <v>353</v>
      </c>
      <c r="L1512" t="s">
        <v>361</v>
      </c>
      <c r="M1512" s="29" t="str">
        <f>IF(O1512 &lt;&gt; "", VLOOKUP(O1512,'CLASSIFICAÇÃO - ÁREA DE ATUAÇÃO'!$A:$C,2,0),"")</f>
        <v>C</v>
      </c>
      <c r="N1512" s="29" t="str">
        <f>IF(O1512 &lt;&gt; "",VLOOKUP(O1512,'CLASSIFICAÇÃO - ÁREA DE ATUAÇÃO'!$A:$C,3,0), "")</f>
        <v>REDE DE URGÊNCIA</v>
      </c>
      <c r="O1512" t="str">
        <f>'Lotações convertidas'!B1514</f>
        <v>CENTRO DE REFERÊNCIA EM SAÚDE MENTAL - ÁLCOOL E DROGAS PAMPULHA/NOROESTE</v>
      </c>
    </row>
    <row r="1513" spans="1:15" x14ac:dyDescent="0.25">
      <c r="A1513">
        <v>1318754</v>
      </c>
      <c r="B1513" t="s">
        <v>5415</v>
      </c>
      <c r="C1513" t="s">
        <v>5416</v>
      </c>
      <c r="D1513" t="s">
        <v>379</v>
      </c>
      <c r="F1513" t="s">
        <v>18616</v>
      </c>
      <c r="G1513" s="177">
        <v>44450</v>
      </c>
      <c r="H1513" t="s">
        <v>457</v>
      </c>
      <c r="I1513" t="s">
        <v>18171</v>
      </c>
      <c r="J1513" t="s">
        <v>5417</v>
      </c>
      <c r="K1513" t="s">
        <v>353</v>
      </c>
      <c r="L1513" t="s">
        <v>361</v>
      </c>
      <c r="M1513" s="29" t="str">
        <f>IF(O1513 &lt;&gt; "", VLOOKUP(O1513,'CLASSIFICAÇÃO - ÁREA DE ATUAÇÃO'!$A:$C,2,0),"")</f>
        <v>C</v>
      </c>
      <c r="N1513" s="29" t="str">
        <f>IF(O1513 &lt;&gt; "",VLOOKUP(O1513,'CLASSIFICAÇÃO - ÁREA DE ATUAÇÃO'!$A:$C,3,0), "")</f>
        <v>REDE DE URGÊNCIA</v>
      </c>
      <c r="O1513" t="str">
        <f>'Lotações convertidas'!B1515</f>
        <v>UNIDADE DE PRONTO ATENDIMENTO PAMPULHA</v>
      </c>
    </row>
    <row r="1514" spans="1:15" x14ac:dyDescent="0.25">
      <c r="A1514">
        <v>1318762</v>
      </c>
      <c r="B1514" t="s">
        <v>5418</v>
      </c>
      <c r="C1514" t="s">
        <v>5419</v>
      </c>
      <c r="D1514" t="s">
        <v>379</v>
      </c>
      <c r="F1514" t="s">
        <v>18611</v>
      </c>
      <c r="G1514" s="177">
        <v>44438</v>
      </c>
      <c r="H1514" t="s">
        <v>466</v>
      </c>
      <c r="I1514" t="s">
        <v>18171</v>
      </c>
      <c r="J1514" t="s">
        <v>5420</v>
      </c>
      <c r="K1514" t="s">
        <v>353</v>
      </c>
      <c r="L1514" t="s">
        <v>397</v>
      </c>
      <c r="M1514" s="29" t="str">
        <f>IF(O1514 &lt;&gt; "", VLOOKUP(O1514,'CLASSIFICAÇÃO - ÁREA DE ATUAÇÃO'!$A:$C,2,0),"")</f>
        <v>C</v>
      </c>
      <c r="N1514" s="29" t="str">
        <f>IF(O1514 &lt;&gt; "",VLOOKUP(O1514,'CLASSIFICAÇÃO - ÁREA DE ATUAÇÃO'!$A:$C,3,0), "")</f>
        <v>REDE DE URGÊNCIA</v>
      </c>
      <c r="O1514" t="str">
        <f>'Lotações convertidas'!B1516</f>
        <v>UNIDADE DE PRONTO ATENDIMENTO OESTE</v>
      </c>
    </row>
    <row r="1515" spans="1:15" x14ac:dyDescent="0.25">
      <c r="A1515">
        <v>1318797</v>
      </c>
      <c r="B1515" t="s">
        <v>5421</v>
      </c>
      <c r="C1515" t="s">
        <v>5422</v>
      </c>
      <c r="D1515" t="s">
        <v>429</v>
      </c>
      <c r="E1515" t="s">
        <v>430</v>
      </c>
      <c r="F1515" t="s">
        <v>767</v>
      </c>
      <c r="G1515" s="177">
        <v>44438</v>
      </c>
      <c r="H1515" t="s">
        <v>417</v>
      </c>
      <c r="I1515" t="s">
        <v>18175</v>
      </c>
      <c r="J1515" t="s">
        <v>5423</v>
      </c>
      <c r="K1515" t="s">
        <v>353</v>
      </c>
      <c r="L1515" t="s">
        <v>411</v>
      </c>
      <c r="M1515" s="29" t="str">
        <f>IF(O1515 &lt;&gt; "", VLOOKUP(O1515,'CLASSIFICAÇÃO - ÁREA DE ATUAÇÃO'!$A:$C,2,0),"")</f>
        <v>A</v>
      </c>
      <c r="N1515" s="29" t="str">
        <f>IF(O1515 &lt;&gt; "",VLOOKUP(O1515,'CLASSIFICAÇÃO - ÁREA DE ATUAÇÃO'!$A:$C,3,0), "")</f>
        <v>REDE COMPLEMENTAR</v>
      </c>
      <c r="O1515" t="str">
        <f>'Lotações convertidas'!B1517</f>
        <v>CENTRO DE ESPECIALIDADES ODONTOLOGICAS CENTRO-SUL</v>
      </c>
    </row>
    <row r="1516" spans="1:15" x14ac:dyDescent="0.25">
      <c r="A1516">
        <v>1318819</v>
      </c>
      <c r="B1516" t="s">
        <v>5424</v>
      </c>
      <c r="C1516" t="s">
        <v>5425</v>
      </c>
      <c r="D1516" t="s">
        <v>429</v>
      </c>
      <c r="E1516" t="s">
        <v>451</v>
      </c>
      <c r="F1516" t="s">
        <v>18630</v>
      </c>
      <c r="G1516" s="177">
        <v>44438</v>
      </c>
      <c r="H1516" t="s">
        <v>417</v>
      </c>
      <c r="I1516" t="s">
        <v>18168</v>
      </c>
      <c r="J1516" t="s">
        <v>5426</v>
      </c>
      <c r="K1516" t="s">
        <v>353</v>
      </c>
      <c r="L1516" t="s">
        <v>372</v>
      </c>
      <c r="M1516" s="29" t="str">
        <f>IF(O1516 &lt;&gt; "", VLOOKUP(O1516,'CLASSIFICAÇÃO - ÁREA DE ATUAÇÃO'!$A:$C,2,0),"")</f>
        <v>C</v>
      </c>
      <c r="N1516" s="29" t="str">
        <f>IF(O1516 &lt;&gt; "",VLOOKUP(O1516,'CLASSIFICAÇÃO - ÁREA DE ATUAÇÃO'!$A:$C,3,0), "")</f>
        <v>REDE COMPLEMENTAR</v>
      </c>
      <c r="O1516" t="str">
        <f>'Lotações convertidas'!B1518</f>
        <v>CENTRAL DE ESTERILIZACAO VENDA NOVA</v>
      </c>
    </row>
    <row r="1517" spans="1:15" x14ac:dyDescent="0.25">
      <c r="A1517">
        <v>1318851</v>
      </c>
      <c r="B1517" t="s">
        <v>5427</v>
      </c>
      <c r="C1517" t="s">
        <v>5428</v>
      </c>
      <c r="D1517" t="s">
        <v>379</v>
      </c>
      <c r="E1517" t="s">
        <v>597</v>
      </c>
      <c r="F1517" t="s">
        <v>4223</v>
      </c>
      <c r="G1517" s="177">
        <v>44438</v>
      </c>
      <c r="H1517" t="s">
        <v>5429</v>
      </c>
      <c r="I1517" t="s">
        <v>18171</v>
      </c>
      <c r="J1517" t="s">
        <v>5430</v>
      </c>
      <c r="K1517" t="s">
        <v>353</v>
      </c>
      <c r="L1517" t="s">
        <v>382</v>
      </c>
      <c r="M1517" s="29" t="str">
        <f>IF(O1517 &lt;&gt; "", VLOOKUP(O1517,'CLASSIFICAÇÃO - ÁREA DE ATUAÇÃO'!$A:$C,2,0),"")</f>
        <v>B</v>
      </c>
      <c r="N1517" s="29" t="str">
        <f>IF(O1517 &lt;&gt; "",VLOOKUP(O1517,'CLASSIFICAÇÃO - ÁREA DE ATUAÇÃO'!$A:$C,3,0), "")</f>
        <v>ATENÇÃO PRIMÁRIA</v>
      </c>
      <c r="O1517" t="str">
        <f>'Lotações convertidas'!B1519</f>
        <v>CENTRO DE SAÚDE PARAÍSO</v>
      </c>
    </row>
    <row r="1518" spans="1:15" x14ac:dyDescent="0.25">
      <c r="A1518">
        <v>1318878</v>
      </c>
      <c r="B1518" t="s">
        <v>5431</v>
      </c>
      <c r="C1518" t="s">
        <v>5432</v>
      </c>
      <c r="D1518" t="s">
        <v>379</v>
      </c>
      <c r="E1518" t="s">
        <v>597</v>
      </c>
      <c r="F1518" t="s">
        <v>773</v>
      </c>
      <c r="G1518" s="177">
        <v>44438</v>
      </c>
      <c r="H1518" t="s">
        <v>5433</v>
      </c>
      <c r="I1518" t="s">
        <v>18171</v>
      </c>
      <c r="J1518" t="s">
        <v>5434</v>
      </c>
      <c r="K1518" t="s">
        <v>353</v>
      </c>
      <c r="L1518" t="s">
        <v>365</v>
      </c>
      <c r="M1518" s="29" t="str">
        <f>IF(O1518 &lt;&gt; "", VLOOKUP(O1518,'CLASSIFICAÇÃO - ÁREA DE ATUAÇÃO'!$A:$C,2,0),"")</f>
        <v>B</v>
      </c>
      <c r="N1518" s="29" t="str">
        <f>IF(O1518 &lt;&gt; "",VLOOKUP(O1518,'CLASSIFICAÇÃO - ÁREA DE ATUAÇÃO'!$A:$C,3,0), "")</f>
        <v>ATENÇÃO PRIMÁRIA</v>
      </c>
      <c r="O1518" t="str">
        <f>'Lotações convertidas'!B1520</f>
        <v>CENTRO DE SAÚDE GUARANI</v>
      </c>
    </row>
    <row r="1519" spans="1:15" x14ac:dyDescent="0.25">
      <c r="A1519">
        <v>1318894</v>
      </c>
      <c r="B1519" t="s">
        <v>5435</v>
      </c>
      <c r="C1519" t="s">
        <v>5436</v>
      </c>
      <c r="D1519" t="s">
        <v>368</v>
      </c>
      <c r="E1519" t="s">
        <v>369</v>
      </c>
      <c r="F1519" t="s">
        <v>1513</v>
      </c>
      <c r="G1519" s="177">
        <v>44438</v>
      </c>
      <c r="H1519" t="s">
        <v>417</v>
      </c>
      <c r="I1519" t="s">
        <v>18168</v>
      </c>
      <c r="J1519" t="s">
        <v>5437</v>
      </c>
      <c r="K1519" t="s">
        <v>353</v>
      </c>
      <c r="L1519" t="s">
        <v>411</v>
      </c>
      <c r="M1519" s="29" t="str">
        <f>IF(O1519 &lt;&gt; "", VLOOKUP(O1519,'CLASSIFICAÇÃO - ÁREA DE ATUAÇÃO'!$A:$C,2,0),"")</f>
        <v>C</v>
      </c>
      <c r="N1519" s="29" t="str">
        <f>IF(O1519 &lt;&gt; "",VLOOKUP(O1519,'CLASSIFICAÇÃO - ÁREA DE ATUAÇÃO'!$A:$C,3,0), "")</f>
        <v>ATENÇÃO PRIMÁRIA</v>
      </c>
      <c r="O1519" t="str">
        <f>'Lotações convertidas'!B1521</f>
        <v>CENTRO DE SAÚDE CAFEZAL</v>
      </c>
    </row>
    <row r="1520" spans="1:15" x14ac:dyDescent="0.25">
      <c r="A1520">
        <v>1318916</v>
      </c>
      <c r="B1520" t="s">
        <v>5438</v>
      </c>
      <c r="C1520" t="s">
        <v>5439</v>
      </c>
      <c r="D1520" t="s">
        <v>368</v>
      </c>
      <c r="E1520" t="s">
        <v>369</v>
      </c>
      <c r="F1520" t="s">
        <v>967</v>
      </c>
      <c r="G1520" s="177">
        <v>44438</v>
      </c>
      <c r="H1520" t="s">
        <v>417</v>
      </c>
      <c r="I1520" t="s">
        <v>18168</v>
      </c>
      <c r="J1520" t="s">
        <v>5440</v>
      </c>
      <c r="K1520" t="s">
        <v>353</v>
      </c>
      <c r="L1520" t="s">
        <v>382</v>
      </c>
      <c r="M1520" s="29" t="str">
        <f>IF(O1520 &lt;&gt; "", VLOOKUP(O1520,'CLASSIFICAÇÃO - ÁREA DE ATUAÇÃO'!$A:$C,2,0),"")</f>
        <v>B</v>
      </c>
      <c r="N1520" s="29" t="str">
        <f>IF(O1520 &lt;&gt; "",VLOOKUP(O1520,'CLASSIFICAÇÃO - ÁREA DE ATUAÇÃO'!$A:$C,3,0), "")</f>
        <v>ATENÇÃO PRIMÁRIA</v>
      </c>
      <c r="O1520" t="str">
        <f>'Lotações convertidas'!B1522</f>
        <v>CENTRO DE SAÚDE HORTO</v>
      </c>
    </row>
    <row r="1521" spans="1:15" x14ac:dyDescent="0.25">
      <c r="A1521">
        <v>1318932</v>
      </c>
      <c r="B1521" t="s">
        <v>5441</v>
      </c>
      <c r="C1521" t="s">
        <v>5442</v>
      </c>
      <c r="D1521" t="s">
        <v>368</v>
      </c>
      <c r="E1521" t="s">
        <v>369</v>
      </c>
      <c r="F1521" t="s">
        <v>567</v>
      </c>
      <c r="G1521" s="177">
        <v>44439</v>
      </c>
      <c r="H1521" t="s">
        <v>441</v>
      </c>
      <c r="I1521" t="s">
        <v>18168</v>
      </c>
      <c r="J1521" t="s">
        <v>5443</v>
      </c>
      <c r="K1521" t="s">
        <v>353</v>
      </c>
      <c r="L1521" t="s">
        <v>406</v>
      </c>
      <c r="M1521" s="29" t="str">
        <f>IF(O1521 &lt;&gt; "", VLOOKUP(O1521,'CLASSIFICAÇÃO - ÁREA DE ATUAÇÃO'!$A:$C,2,0),"")</f>
        <v>C</v>
      </c>
      <c r="N1521" s="29" t="str">
        <f>IF(O1521 &lt;&gt; "",VLOOKUP(O1521,'CLASSIFICAÇÃO - ÁREA DE ATUAÇÃO'!$A:$C,3,0), "")</f>
        <v>REDE DE URGÊNCIA</v>
      </c>
      <c r="O1521" t="str">
        <f>'Lotações convertidas'!B1523</f>
        <v>CENTRO DE REFERENCIA EM SAUDE MENTAL ALCOOL E DROGAS BARREIRO</v>
      </c>
    </row>
    <row r="1522" spans="1:15" x14ac:dyDescent="0.25">
      <c r="A1522">
        <v>1318975</v>
      </c>
      <c r="B1522" t="s">
        <v>2344</v>
      </c>
      <c r="C1522" t="s">
        <v>2345</v>
      </c>
      <c r="D1522" t="s">
        <v>368</v>
      </c>
      <c r="E1522" t="s">
        <v>369</v>
      </c>
      <c r="F1522" t="s">
        <v>715</v>
      </c>
      <c r="G1522" s="177">
        <v>44436</v>
      </c>
      <c r="H1522" t="s">
        <v>441</v>
      </c>
      <c r="I1522" t="s">
        <v>18168</v>
      </c>
      <c r="J1522" t="s">
        <v>2346</v>
      </c>
      <c r="K1522" t="s">
        <v>353</v>
      </c>
      <c r="L1522" t="s">
        <v>374</v>
      </c>
      <c r="M1522" s="29" t="str">
        <f>IF(O1522 &lt;&gt; "", VLOOKUP(O1522,'CLASSIFICAÇÃO - ÁREA DE ATUAÇÃO'!$A:$C,2,0),"")</f>
        <v>A</v>
      </c>
      <c r="N1522" s="29" t="str">
        <f>IF(O1522 &lt;&gt; "",VLOOKUP(O1522,'CLASSIFICAÇÃO - ÁREA DE ATUAÇÃO'!$A:$C,3,0), "")</f>
        <v>REDE DE URGÊNCIA</v>
      </c>
      <c r="O1522" t="str">
        <f>'Lotações convertidas'!B1524</f>
        <v>CENTRO DE REFERENCIA EM SAUDE MENTAL INFANTIL NORDESTE</v>
      </c>
    </row>
    <row r="1523" spans="1:15" x14ac:dyDescent="0.25">
      <c r="A1523">
        <v>1318983</v>
      </c>
      <c r="B1523" t="s">
        <v>4042</v>
      </c>
      <c r="C1523" t="s">
        <v>4043</v>
      </c>
      <c r="D1523" t="s">
        <v>368</v>
      </c>
      <c r="E1523" t="s">
        <v>369</v>
      </c>
      <c r="F1523" t="s">
        <v>465</v>
      </c>
      <c r="G1523" s="177">
        <v>44438</v>
      </c>
      <c r="H1523" t="s">
        <v>441</v>
      </c>
      <c r="I1523" t="s">
        <v>18168</v>
      </c>
      <c r="J1523" t="s">
        <v>4044</v>
      </c>
      <c r="K1523" t="s">
        <v>353</v>
      </c>
      <c r="L1523" t="s">
        <v>361</v>
      </c>
      <c r="M1523" s="29" t="str">
        <f>IF(O1523 &lt;&gt; "", VLOOKUP(O1523,'CLASSIFICAÇÃO - ÁREA DE ATUAÇÃO'!$A:$C,2,0),"")</f>
        <v>C</v>
      </c>
      <c r="N1523" s="29" t="str">
        <f>IF(O1523 &lt;&gt; "",VLOOKUP(O1523,'CLASSIFICAÇÃO - ÁREA DE ATUAÇÃO'!$A:$C,3,0), "")</f>
        <v>REDE DE URGÊNCIA</v>
      </c>
      <c r="O1523" t="str">
        <f>'Lotações convertidas'!B1525</f>
        <v>CENTRO DE REFERÊNCIA EM SAÚDE MENTAL - ÁLCOOL E DROGAS PAMPULHA/NOROESTE</v>
      </c>
    </row>
    <row r="1524" spans="1:15" x14ac:dyDescent="0.25">
      <c r="A1524">
        <v>1319041</v>
      </c>
      <c r="B1524" t="s">
        <v>5444</v>
      </c>
      <c r="C1524" t="s">
        <v>5445</v>
      </c>
      <c r="D1524" t="s">
        <v>520</v>
      </c>
      <c r="F1524" t="s">
        <v>370</v>
      </c>
      <c r="G1524" s="177">
        <v>44439</v>
      </c>
      <c r="H1524" t="s">
        <v>364</v>
      </c>
      <c r="I1524" t="s">
        <v>18175</v>
      </c>
      <c r="J1524" t="s">
        <v>5446</v>
      </c>
      <c r="K1524" t="s">
        <v>353</v>
      </c>
      <c r="L1524" t="s">
        <v>372</v>
      </c>
      <c r="M1524" s="29" t="str">
        <f>IF(O1524 &lt;&gt; "", VLOOKUP(O1524,'CLASSIFICAÇÃO - ÁREA DE ATUAÇÃO'!$A:$C,2,0),"")</f>
        <v>D</v>
      </c>
      <c r="N1524" s="29" t="str">
        <f>IF(O1524 &lt;&gt; "",VLOOKUP(O1524,'CLASSIFICAÇÃO - ÁREA DE ATUAÇÃO'!$A:$C,3,0), "")</f>
        <v>ATENÇÃO PRIMÁRIA</v>
      </c>
      <c r="O1524" t="str">
        <f>'Lotações convertidas'!B1526</f>
        <v>CENTRO DE SAÚDE PARAÚNA</v>
      </c>
    </row>
    <row r="1525" spans="1:15" x14ac:dyDescent="0.25">
      <c r="A1525">
        <v>1319068</v>
      </c>
      <c r="B1525" t="s">
        <v>5447</v>
      </c>
      <c r="C1525" t="s">
        <v>5448</v>
      </c>
      <c r="D1525" t="s">
        <v>349</v>
      </c>
      <c r="E1525" t="s">
        <v>473</v>
      </c>
      <c r="F1525" t="s">
        <v>18622</v>
      </c>
      <c r="G1525" s="177">
        <v>44439</v>
      </c>
      <c r="H1525" t="s">
        <v>5449</v>
      </c>
      <c r="I1525" t="s">
        <v>18181</v>
      </c>
      <c r="J1525" t="s">
        <v>5450</v>
      </c>
      <c r="K1525" t="s">
        <v>353</v>
      </c>
      <c r="L1525" t="s">
        <v>372</v>
      </c>
      <c r="M1525" s="29" t="str">
        <f>IF(O1525 &lt;&gt; "", VLOOKUP(O1525,'CLASSIFICAÇÃO - ÁREA DE ATUAÇÃO'!$A:$C,2,0),"")</f>
        <v>C</v>
      </c>
      <c r="N1525" s="29" t="str">
        <f>IF(O1525 &lt;&gt; "",VLOOKUP(O1525,'CLASSIFICAÇÃO - ÁREA DE ATUAÇÃO'!$A:$C,3,0), "")</f>
        <v>REDE DE URGÊNCIA</v>
      </c>
      <c r="O1525" t="str">
        <f>'Lotações convertidas'!B1527</f>
        <v>CENTRO DE REFERENCIA EM SAUDE MENTAL VENDA NOVA</v>
      </c>
    </row>
    <row r="1526" spans="1:15" x14ac:dyDescent="0.25">
      <c r="A1526">
        <v>1319076</v>
      </c>
      <c r="B1526" t="s">
        <v>5451</v>
      </c>
      <c r="C1526" t="s">
        <v>5452</v>
      </c>
      <c r="D1526" t="s">
        <v>368</v>
      </c>
      <c r="E1526" t="s">
        <v>524</v>
      </c>
      <c r="F1526" t="s">
        <v>792</v>
      </c>
      <c r="G1526" s="177">
        <v>44439</v>
      </c>
      <c r="H1526" t="s">
        <v>384</v>
      </c>
      <c r="I1526" t="s">
        <v>18179</v>
      </c>
      <c r="J1526" t="s">
        <v>5453</v>
      </c>
      <c r="K1526" t="s">
        <v>353</v>
      </c>
      <c r="L1526" t="s">
        <v>411</v>
      </c>
      <c r="M1526" s="29" t="str">
        <f>IF(O1526 &lt;&gt; "", VLOOKUP(O1526,'CLASSIFICAÇÃO - ÁREA DE ATUAÇÃO'!$A:$C,2,0),"")</f>
        <v>A</v>
      </c>
      <c r="N1526" s="29" t="str">
        <f>IF(O1526 &lt;&gt; "",VLOOKUP(O1526,'CLASSIFICAÇÃO - ÁREA DE ATUAÇÃO'!$A:$C,3,0), "")</f>
        <v>REDE COMPLEMENTAR</v>
      </c>
      <c r="O1526" t="str">
        <f>'Lotações convertidas'!B1528</f>
        <v>LABORATORIO REGIONAL CENTRO-SUL/PAMPULHA</v>
      </c>
    </row>
    <row r="1527" spans="1:15" x14ac:dyDescent="0.25">
      <c r="A1527">
        <v>1319084</v>
      </c>
      <c r="B1527" t="s">
        <v>5454</v>
      </c>
      <c r="C1527" t="s">
        <v>5455</v>
      </c>
      <c r="D1527" t="s">
        <v>349</v>
      </c>
      <c r="E1527" t="s">
        <v>350</v>
      </c>
      <c r="F1527" t="s">
        <v>1822</v>
      </c>
      <c r="G1527" s="177">
        <v>44439</v>
      </c>
      <c r="H1527" t="s">
        <v>395</v>
      </c>
      <c r="I1527" t="s">
        <v>18169</v>
      </c>
      <c r="J1527" t="s">
        <v>5456</v>
      </c>
      <c r="K1527" t="s">
        <v>353</v>
      </c>
      <c r="L1527" t="s">
        <v>372</v>
      </c>
      <c r="M1527" s="29" t="str">
        <f>IF(O1527 &lt;&gt; "", VLOOKUP(O1527,'CLASSIFICAÇÃO - ÁREA DE ATUAÇÃO'!$A:$C,2,0),"")</f>
        <v>C</v>
      </c>
      <c r="N1527" s="29" t="str">
        <f>IF(O1527 &lt;&gt; "",VLOOKUP(O1527,'CLASSIFICAÇÃO - ÁREA DE ATUAÇÃO'!$A:$C,3,0), "")</f>
        <v>ATENÇÃO PRIMÁRIA</v>
      </c>
      <c r="O1527" t="str">
        <f>'Lotações convertidas'!B1529</f>
        <v>CENTRO DE SAÚDE JARDIM EUROPA</v>
      </c>
    </row>
    <row r="1528" spans="1:15" x14ac:dyDescent="0.25">
      <c r="A1528">
        <v>1319092</v>
      </c>
      <c r="B1528" t="s">
        <v>641</v>
      </c>
      <c r="C1528" t="s">
        <v>642</v>
      </c>
      <c r="D1528" t="s">
        <v>349</v>
      </c>
      <c r="E1528" t="s">
        <v>350</v>
      </c>
      <c r="F1528" t="s">
        <v>18657</v>
      </c>
      <c r="G1528" s="177">
        <v>44439</v>
      </c>
      <c r="H1528" t="s">
        <v>352</v>
      </c>
      <c r="I1528" t="s">
        <v>18169</v>
      </c>
      <c r="J1528" t="s">
        <v>644</v>
      </c>
      <c r="K1528" t="s">
        <v>353</v>
      </c>
      <c r="L1528" t="s">
        <v>361</v>
      </c>
      <c r="M1528" s="29" t="str">
        <f>IF(O1528 &lt;&gt; "", VLOOKUP(O1528,'CLASSIFICAÇÃO - ÁREA DE ATUAÇÃO'!$A:$C,2,0),"")</f>
        <v>B</v>
      </c>
      <c r="N1528" s="29" t="str">
        <f>IF(O1528 &lt;&gt; "",VLOOKUP(O1528,'CLASSIFICAÇÃO - ÁREA DE ATUAÇÃO'!$A:$C,3,0), "")</f>
        <v>GESTÃO</v>
      </c>
      <c r="O1528" t="str">
        <f>'Lotações convertidas'!B1530</f>
        <v>GERENCIA DE ASSISTENCIA, EPIDEMIOLOGIA E REGULACAO PAMPULHA</v>
      </c>
    </row>
    <row r="1529" spans="1:15" x14ac:dyDescent="0.25">
      <c r="A1529">
        <v>1319106</v>
      </c>
      <c r="B1529" t="s">
        <v>5457</v>
      </c>
      <c r="C1529" t="s">
        <v>5458</v>
      </c>
      <c r="D1529" t="s">
        <v>368</v>
      </c>
      <c r="E1529" t="s">
        <v>524</v>
      </c>
      <c r="F1529" t="s">
        <v>18620</v>
      </c>
      <c r="G1529" s="177">
        <v>44440</v>
      </c>
      <c r="H1529" t="s">
        <v>441</v>
      </c>
      <c r="I1529" t="s">
        <v>18179</v>
      </c>
      <c r="J1529" t="s">
        <v>5459</v>
      </c>
      <c r="K1529" t="s">
        <v>353</v>
      </c>
      <c r="L1529" t="s">
        <v>372</v>
      </c>
      <c r="M1529" s="29" t="str">
        <f>IF(O1529 &lt;&gt; "", VLOOKUP(O1529,'CLASSIFICAÇÃO - ÁREA DE ATUAÇÃO'!$A:$C,2,0),"")</f>
        <v>D</v>
      </c>
      <c r="N1529" s="29" t="str">
        <f>IF(O1529 &lt;&gt; "",VLOOKUP(O1529,'CLASSIFICAÇÃO - ÁREA DE ATUAÇÃO'!$A:$C,3,0), "")</f>
        <v>REDE DE URGÊNCIA</v>
      </c>
      <c r="O1529" t="str">
        <f>'Lotações convertidas'!B1531</f>
        <v>UNIDADE DE PRONTO ATENDIMENTO VENDA NOVA</v>
      </c>
    </row>
    <row r="1530" spans="1:15" x14ac:dyDescent="0.25">
      <c r="A1530">
        <v>1319130</v>
      </c>
      <c r="B1530" t="s">
        <v>5460</v>
      </c>
      <c r="C1530" t="s">
        <v>5461</v>
      </c>
      <c r="D1530" t="s">
        <v>520</v>
      </c>
      <c r="F1530" t="s">
        <v>2151</v>
      </c>
      <c r="G1530" s="177">
        <v>44439</v>
      </c>
      <c r="H1530" t="s">
        <v>434</v>
      </c>
      <c r="I1530" t="s">
        <v>18175</v>
      </c>
      <c r="J1530" t="s">
        <v>5462</v>
      </c>
      <c r="K1530" t="s">
        <v>353</v>
      </c>
      <c r="L1530" t="s">
        <v>372</v>
      </c>
      <c r="M1530" s="29" t="str">
        <f>IF(O1530 &lt;&gt; "", VLOOKUP(O1530,'CLASSIFICAÇÃO - ÁREA DE ATUAÇÃO'!$A:$C,2,0),"")</f>
        <v>C</v>
      </c>
      <c r="N1530" s="29" t="str">
        <f>IF(O1530 &lt;&gt; "",VLOOKUP(O1530,'CLASSIFICAÇÃO - ÁREA DE ATUAÇÃO'!$A:$C,3,0), "")</f>
        <v>REDE COMPLEMENTAR</v>
      </c>
      <c r="O1530" t="str">
        <f>'Lotações convertidas'!B1532</f>
        <v>CENTRO DE ESPECIALIDADES ODONTOLOGICAS VENDA NOVA</v>
      </c>
    </row>
    <row r="1531" spans="1:15" x14ac:dyDescent="0.25">
      <c r="A1531">
        <v>1319157</v>
      </c>
      <c r="B1531" t="s">
        <v>5463</v>
      </c>
      <c r="C1531" t="s">
        <v>5464</v>
      </c>
      <c r="D1531" t="s">
        <v>368</v>
      </c>
      <c r="E1531" t="s">
        <v>369</v>
      </c>
      <c r="F1531" t="s">
        <v>609</v>
      </c>
      <c r="G1531" s="177">
        <v>44440</v>
      </c>
      <c r="H1531" t="s">
        <v>364</v>
      </c>
      <c r="I1531" t="s">
        <v>18168</v>
      </c>
      <c r="J1531" t="s">
        <v>5465</v>
      </c>
      <c r="K1531" t="s">
        <v>353</v>
      </c>
      <c r="L1531" t="s">
        <v>374</v>
      </c>
      <c r="M1531" s="29" t="str">
        <f>IF(O1531 &lt;&gt; "", VLOOKUP(O1531,'CLASSIFICAÇÃO - ÁREA DE ATUAÇÃO'!$A:$C,2,0),"")</f>
        <v>B</v>
      </c>
      <c r="N1531" s="29" t="str">
        <f>IF(O1531 &lt;&gt; "",VLOOKUP(O1531,'CLASSIFICAÇÃO - ÁREA DE ATUAÇÃO'!$A:$C,3,0), "")</f>
        <v>ATENÇÃO PRIMÁRIA</v>
      </c>
      <c r="O1531" t="str">
        <f>'Lotações convertidas'!B1533</f>
        <v>CENTRO DE SAÚDE GENTIL GOMES</v>
      </c>
    </row>
    <row r="1532" spans="1:15" x14ac:dyDescent="0.25">
      <c r="A1532">
        <v>1319165</v>
      </c>
      <c r="B1532" t="s">
        <v>5466</v>
      </c>
      <c r="C1532" t="s">
        <v>5467</v>
      </c>
      <c r="D1532" t="s">
        <v>368</v>
      </c>
      <c r="E1532" t="s">
        <v>369</v>
      </c>
      <c r="F1532" t="s">
        <v>284</v>
      </c>
      <c r="G1532" s="177">
        <v>44439</v>
      </c>
      <c r="H1532" t="s">
        <v>384</v>
      </c>
      <c r="I1532" t="s">
        <v>18168</v>
      </c>
      <c r="J1532" t="s">
        <v>5468</v>
      </c>
      <c r="K1532" t="s">
        <v>353</v>
      </c>
      <c r="L1532" t="s">
        <v>374</v>
      </c>
      <c r="M1532" s="29" t="str">
        <f>IF(O1532 &lt;&gt; "", VLOOKUP(O1532,'CLASSIFICAÇÃO - ÁREA DE ATUAÇÃO'!$A:$C,2,0),"")</f>
        <v>D</v>
      </c>
      <c r="N1532" s="29" t="str">
        <f>IF(O1532 &lt;&gt; "",VLOOKUP(O1532,'CLASSIFICAÇÃO - ÁREA DE ATUAÇÃO'!$A:$C,3,0), "")</f>
        <v>ATENÇÃO PRIMÁRIA</v>
      </c>
      <c r="O1532" t="str">
        <f>'Lotações convertidas'!B1534</f>
        <v>CENTRO DE SAÚDE MARIVANDA BALEEIRO - PAULO VI</v>
      </c>
    </row>
    <row r="1533" spans="1:15" x14ac:dyDescent="0.25">
      <c r="A1533">
        <v>1319173</v>
      </c>
      <c r="B1533" t="s">
        <v>5469</v>
      </c>
      <c r="C1533" t="s">
        <v>5470</v>
      </c>
      <c r="D1533" t="s">
        <v>368</v>
      </c>
      <c r="E1533" t="s">
        <v>369</v>
      </c>
      <c r="F1533" t="s">
        <v>532</v>
      </c>
      <c r="G1533" s="177">
        <v>44439</v>
      </c>
      <c r="H1533" t="s">
        <v>417</v>
      </c>
      <c r="I1533" t="s">
        <v>18168</v>
      </c>
      <c r="J1533" t="s">
        <v>5471</v>
      </c>
      <c r="K1533" t="s">
        <v>353</v>
      </c>
      <c r="L1533" t="s">
        <v>354</v>
      </c>
      <c r="M1533" s="29" t="str">
        <f>IF(O1533 &lt;&gt; "", VLOOKUP(O1533,'CLASSIFICAÇÃO - ÁREA DE ATUAÇÃO'!$A:$C,2,0),"")</f>
        <v>B</v>
      </c>
      <c r="N1533" s="29" t="str">
        <f>IF(O1533 &lt;&gt; "",VLOOKUP(O1533,'CLASSIFICAÇÃO - ÁREA DE ATUAÇÃO'!$A:$C,3,0), "")</f>
        <v>ATENÇÃO PRIMÁRIA</v>
      </c>
      <c r="O1533" t="str">
        <f>'Lotações convertidas'!B1535</f>
        <v>CENTRO DE SAÚDE DOM BOSCO</v>
      </c>
    </row>
    <row r="1534" spans="1:15" x14ac:dyDescent="0.25">
      <c r="A1534">
        <v>1319270</v>
      </c>
      <c r="B1534" t="s">
        <v>5472</v>
      </c>
      <c r="C1534" t="s">
        <v>5473</v>
      </c>
      <c r="D1534" t="s">
        <v>349</v>
      </c>
      <c r="E1534" t="s">
        <v>445</v>
      </c>
      <c r="F1534" t="s">
        <v>465</v>
      </c>
      <c r="G1534" s="177">
        <v>44439</v>
      </c>
      <c r="H1534" t="s">
        <v>5474</v>
      </c>
      <c r="I1534" t="s">
        <v>18172</v>
      </c>
      <c r="J1534" t="s">
        <v>5475</v>
      </c>
      <c r="K1534" t="s">
        <v>353</v>
      </c>
      <c r="L1534" t="s">
        <v>361</v>
      </c>
      <c r="M1534" s="29" t="str">
        <f>IF(O1534 &lt;&gt; "", VLOOKUP(O1534,'CLASSIFICAÇÃO - ÁREA DE ATUAÇÃO'!$A:$C,2,0),"")</f>
        <v>C</v>
      </c>
      <c r="N1534" s="29" t="str">
        <f>IF(O1534 &lt;&gt; "",VLOOKUP(O1534,'CLASSIFICAÇÃO - ÁREA DE ATUAÇÃO'!$A:$C,3,0), "")</f>
        <v>REDE DE URGÊNCIA</v>
      </c>
      <c r="O1534" t="str">
        <f>'Lotações convertidas'!B1536</f>
        <v>CENTRO DE REFERÊNCIA EM SAÚDE MENTAL - ÁLCOOL E DROGAS PAMPULHA/NOROESTE</v>
      </c>
    </row>
    <row r="1535" spans="1:15" x14ac:dyDescent="0.25">
      <c r="A1535">
        <v>1319297</v>
      </c>
      <c r="B1535" t="s">
        <v>5476</v>
      </c>
      <c r="C1535" t="s">
        <v>5477</v>
      </c>
      <c r="D1535" t="s">
        <v>368</v>
      </c>
      <c r="E1535" t="s">
        <v>369</v>
      </c>
      <c r="F1535" t="s">
        <v>18623</v>
      </c>
      <c r="G1535" s="177">
        <v>44440</v>
      </c>
      <c r="H1535" t="s">
        <v>441</v>
      </c>
      <c r="I1535" t="s">
        <v>18168</v>
      </c>
      <c r="J1535" t="s">
        <v>5478</v>
      </c>
      <c r="K1535" t="s">
        <v>353</v>
      </c>
      <c r="L1535" t="s">
        <v>374</v>
      </c>
      <c r="M1535" s="29" t="str">
        <f>IF(O1535 &lt;&gt; "", VLOOKUP(O1535,'CLASSIFICAÇÃO - ÁREA DE ATUAÇÃO'!$A:$C,2,0),"")</f>
        <v>C</v>
      </c>
      <c r="N1535" s="29" t="str">
        <f>IF(O1535 &lt;&gt; "",VLOOKUP(O1535,'CLASSIFICAÇÃO - ÁREA DE ATUAÇÃO'!$A:$C,3,0), "")</f>
        <v>REDE DE URGÊNCIA</v>
      </c>
      <c r="O1535" t="str">
        <f>'Lotações convertidas'!B1537</f>
        <v>UNIDADE DE PRONTO ATENDIMENTO NORDESTE</v>
      </c>
    </row>
    <row r="1536" spans="1:15" x14ac:dyDescent="0.25">
      <c r="A1536">
        <v>1319300</v>
      </c>
      <c r="B1536" t="s">
        <v>5479</v>
      </c>
      <c r="C1536" t="s">
        <v>5480</v>
      </c>
      <c r="D1536" t="s">
        <v>368</v>
      </c>
      <c r="E1536" t="s">
        <v>369</v>
      </c>
      <c r="F1536" t="s">
        <v>358</v>
      </c>
      <c r="G1536" s="177">
        <v>44440</v>
      </c>
      <c r="H1536" t="s">
        <v>1063</v>
      </c>
      <c r="I1536" t="s">
        <v>18168</v>
      </c>
      <c r="J1536" t="s">
        <v>5481</v>
      </c>
      <c r="K1536" t="s">
        <v>353</v>
      </c>
      <c r="L1536" t="s">
        <v>361</v>
      </c>
      <c r="M1536" s="29" t="str">
        <f>IF(O1536 &lt;&gt; "", VLOOKUP(O1536,'CLASSIFICAÇÃO - ÁREA DE ATUAÇÃO'!$A:$C,2,0),"")</f>
        <v>B</v>
      </c>
      <c r="N1536" s="29" t="str">
        <f>IF(O1536 &lt;&gt; "",VLOOKUP(O1536,'CLASSIFICAÇÃO - ÁREA DE ATUAÇÃO'!$A:$C,3,0), "")</f>
        <v>ATENÇÃO PRIMÁRIA</v>
      </c>
      <c r="O1536" t="str">
        <f>'Lotações convertidas'!B1538</f>
        <v>CENTRO DE SAÚDE SANTA ROSA</v>
      </c>
    </row>
    <row r="1537" spans="1:15" x14ac:dyDescent="0.25">
      <c r="A1537">
        <v>1319343</v>
      </c>
      <c r="B1537" t="s">
        <v>5482</v>
      </c>
      <c r="C1537" t="s">
        <v>5483</v>
      </c>
      <c r="D1537" t="s">
        <v>368</v>
      </c>
      <c r="E1537" t="s">
        <v>369</v>
      </c>
      <c r="F1537" t="s">
        <v>1595</v>
      </c>
      <c r="G1537" s="177">
        <v>44440</v>
      </c>
      <c r="H1537" t="s">
        <v>417</v>
      </c>
      <c r="I1537" t="s">
        <v>18168</v>
      </c>
      <c r="J1537" t="s">
        <v>5484</v>
      </c>
      <c r="K1537" t="s">
        <v>353</v>
      </c>
      <c r="L1537" t="s">
        <v>354</v>
      </c>
      <c r="M1537" s="29" t="str">
        <f>IF(O1537 &lt;&gt; "", VLOOKUP(O1537,'CLASSIFICAÇÃO - ÁREA DE ATUAÇÃO'!$A:$C,2,0),"")</f>
        <v>D</v>
      </c>
      <c r="N1537" s="29" t="str">
        <f>IF(O1537 &lt;&gt; "",VLOOKUP(O1537,'CLASSIFICAÇÃO - ÁREA DE ATUAÇÃO'!$A:$C,3,0), "")</f>
        <v>ATENÇÃO PRIMÁRIA</v>
      </c>
      <c r="O1537" t="str">
        <f>'Lotações convertidas'!B1539</f>
        <v>CENTRO DE SAÚDE JARDIM FILADÉLFIA</v>
      </c>
    </row>
    <row r="1538" spans="1:15" x14ac:dyDescent="0.25">
      <c r="A1538">
        <v>1319351</v>
      </c>
      <c r="B1538" t="s">
        <v>5485</v>
      </c>
      <c r="C1538" t="s">
        <v>5486</v>
      </c>
      <c r="D1538" t="s">
        <v>368</v>
      </c>
      <c r="E1538" t="s">
        <v>369</v>
      </c>
      <c r="F1538" t="s">
        <v>428</v>
      </c>
      <c r="G1538" s="177">
        <v>44440</v>
      </c>
      <c r="H1538" t="s">
        <v>417</v>
      </c>
      <c r="I1538" t="s">
        <v>18168</v>
      </c>
      <c r="J1538" t="s">
        <v>5487</v>
      </c>
      <c r="K1538" t="s">
        <v>353</v>
      </c>
      <c r="L1538" t="s">
        <v>382</v>
      </c>
      <c r="M1538" s="29" t="str">
        <f>IF(O1538 &lt;&gt; "", VLOOKUP(O1538,'CLASSIFICAÇÃO - ÁREA DE ATUAÇÃO'!$A:$C,2,0),"")</f>
        <v>B</v>
      </c>
      <c r="N1538" s="29" t="str">
        <f>IF(O1538 &lt;&gt; "",VLOOKUP(O1538,'CLASSIFICAÇÃO - ÁREA DE ATUAÇÃO'!$A:$C,3,0), "")</f>
        <v>ATENÇÃO PRIMÁRIA</v>
      </c>
      <c r="O1538" t="str">
        <f>'Lotações convertidas'!B1540</f>
        <v>CENTRO DE SAÚDE VERA CRUZ</v>
      </c>
    </row>
    <row r="1539" spans="1:15" x14ac:dyDescent="0.25">
      <c r="A1539">
        <v>1319386</v>
      </c>
      <c r="B1539" t="s">
        <v>5488</v>
      </c>
      <c r="C1539" t="s">
        <v>5489</v>
      </c>
      <c r="D1539" t="s">
        <v>368</v>
      </c>
      <c r="E1539" t="s">
        <v>369</v>
      </c>
      <c r="F1539" t="s">
        <v>715</v>
      </c>
      <c r="G1539" s="177">
        <v>44441</v>
      </c>
      <c r="H1539" t="s">
        <v>441</v>
      </c>
      <c r="I1539" t="s">
        <v>18168</v>
      </c>
      <c r="J1539" t="s">
        <v>5490</v>
      </c>
      <c r="K1539" t="s">
        <v>353</v>
      </c>
      <c r="L1539" t="s">
        <v>374</v>
      </c>
      <c r="M1539" s="29" t="str">
        <f>IF(O1539 &lt;&gt; "", VLOOKUP(O1539,'CLASSIFICAÇÃO - ÁREA DE ATUAÇÃO'!$A:$C,2,0),"")</f>
        <v>A</v>
      </c>
      <c r="N1539" s="29" t="str">
        <f>IF(O1539 &lt;&gt; "",VLOOKUP(O1539,'CLASSIFICAÇÃO - ÁREA DE ATUAÇÃO'!$A:$C,3,0), "")</f>
        <v>REDE DE URGÊNCIA</v>
      </c>
      <c r="O1539" t="str">
        <f>'Lotações convertidas'!B1541</f>
        <v>CENTRO DE REFERENCIA EM SAUDE MENTAL INFANTIL NORDESTE</v>
      </c>
    </row>
    <row r="1540" spans="1:15" x14ac:dyDescent="0.25">
      <c r="A1540">
        <v>1319394</v>
      </c>
      <c r="B1540" t="s">
        <v>5491</v>
      </c>
      <c r="C1540" t="s">
        <v>5492</v>
      </c>
      <c r="D1540" t="s">
        <v>429</v>
      </c>
      <c r="E1540" t="s">
        <v>451</v>
      </c>
      <c r="F1540" t="s">
        <v>18630</v>
      </c>
      <c r="G1540" s="177">
        <v>44440</v>
      </c>
      <c r="H1540" t="s">
        <v>417</v>
      </c>
      <c r="I1540" t="s">
        <v>18168</v>
      </c>
      <c r="J1540" t="s">
        <v>5493</v>
      </c>
      <c r="K1540" t="s">
        <v>353</v>
      </c>
      <c r="L1540" t="s">
        <v>372</v>
      </c>
      <c r="M1540" s="29" t="str">
        <f>IF(O1540 &lt;&gt; "", VLOOKUP(O1540,'CLASSIFICAÇÃO - ÁREA DE ATUAÇÃO'!$A:$C,2,0),"")</f>
        <v>C</v>
      </c>
      <c r="N1540" s="29" t="str">
        <f>IF(O1540 &lt;&gt; "",VLOOKUP(O1540,'CLASSIFICAÇÃO - ÁREA DE ATUAÇÃO'!$A:$C,3,0), "")</f>
        <v>REDE COMPLEMENTAR</v>
      </c>
      <c r="O1540" t="str">
        <f>'Lotações convertidas'!B1542</f>
        <v>CENTRAL DE ESTERILIZACAO VENDA NOVA</v>
      </c>
    </row>
    <row r="1541" spans="1:15" x14ac:dyDescent="0.25">
      <c r="A1541">
        <v>1319432</v>
      </c>
      <c r="B1541" t="s">
        <v>5494</v>
      </c>
      <c r="C1541" t="s">
        <v>5495</v>
      </c>
      <c r="D1541" t="s">
        <v>349</v>
      </c>
      <c r="E1541" t="s">
        <v>473</v>
      </c>
      <c r="F1541" t="s">
        <v>465</v>
      </c>
      <c r="G1541" s="177">
        <v>44440</v>
      </c>
      <c r="H1541" t="s">
        <v>5496</v>
      </c>
      <c r="I1541" t="s">
        <v>18173</v>
      </c>
      <c r="J1541" t="s">
        <v>5497</v>
      </c>
      <c r="K1541" t="s">
        <v>353</v>
      </c>
      <c r="L1541" t="s">
        <v>361</v>
      </c>
      <c r="M1541" s="29" t="str">
        <f>IF(O1541 &lt;&gt; "", VLOOKUP(O1541,'CLASSIFICAÇÃO - ÁREA DE ATUAÇÃO'!$A:$C,2,0),"")</f>
        <v>C</v>
      </c>
      <c r="N1541" s="29" t="str">
        <f>IF(O1541 &lt;&gt; "",VLOOKUP(O1541,'CLASSIFICAÇÃO - ÁREA DE ATUAÇÃO'!$A:$C,3,0), "")</f>
        <v>REDE DE URGÊNCIA</v>
      </c>
      <c r="O1541" t="str">
        <f>'Lotações convertidas'!B1543</f>
        <v>CENTRO DE REFERÊNCIA EM SAÚDE MENTAL - ÁLCOOL E DROGAS PAMPULHA/NOROESTE</v>
      </c>
    </row>
    <row r="1542" spans="1:15" x14ac:dyDescent="0.25">
      <c r="A1542">
        <v>1319483</v>
      </c>
      <c r="B1542" t="s">
        <v>5498</v>
      </c>
      <c r="C1542" t="s">
        <v>5499</v>
      </c>
      <c r="D1542" t="s">
        <v>368</v>
      </c>
      <c r="E1542" t="s">
        <v>369</v>
      </c>
      <c r="F1542" t="s">
        <v>18613</v>
      </c>
      <c r="G1542" s="177">
        <v>44441</v>
      </c>
      <c r="H1542" t="s">
        <v>441</v>
      </c>
      <c r="I1542" t="s">
        <v>18168</v>
      </c>
      <c r="J1542" t="s">
        <v>5500</v>
      </c>
      <c r="K1542" t="s">
        <v>353</v>
      </c>
      <c r="L1542" t="s">
        <v>382</v>
      </c>
      <c r="M1542" s="29" t="str">
        <f>IF(O1542 &lt;&gt; "", VLOOKUP(O1542,'CLASSIFICAÇÃO - ÁREA DE ATUAÇÃO'!$A:$C,2,0),"")</f>
        <v>C</v>
      </c>
      <c r="N1542" s="29" t="str">
        <f>IF(O1542 &lt;&gt; "",VLOOKUP(O1542,'CLASSIFICAÇÃO - ÁREA DE ATUAÇÃO'!$A:$C,3,0), "")</f>
        <v>REDE DE URGÊNCIA</v>
      </c>
      <c r="O1542" t="str">
        <f>'Lotações convertidas'!B1544</f>
        <v>UNIDADE DE PRONTO ATENDIMENTO LESTE</v>
      </c>
    </row>
    <row r="1543" spans="1:15" x14ac:dyDescent="0.25">
      <c r="A1543">
        <v>1319556</v>
      </c>
      <c r="B1543" t="s">
        <v>5501</v>
      </c>
      <c r="C1543" t="s">
        <v>5502</v>
      </c>
      <c r="D1543" t="s">
        <v>368</v>
      </c>
      <c r="E1543" t="s">
        <v>369</v>
      </c>
      <c r="F1543" t="s">
        <v>531</v>
      </c>
      <c r="G1543" s="177">
        <v>44441</v>
      </c>
      <c r="H1543" t="s">
        <v>364</v>
      </c>
      <c r="I1543" t="s">
        <v>18168</v>
      </c>
      <c r="J1543" t="s">
        <v>5503</v>
      </c>
      <c r="K1543" t="s">
        <v>353</v>
      </c>
      <c r="L1543" t="s">
        <v>374</v>
      </c>
      <c r="M1543" s="29" t="str">
        <f>IF(O1543 &lt;&gt; "", VLOOKUP(O1543,'CLASSIFICAÇÃO - ÁREA DE ATUAÇÃO'!$A:$C,2,0),"")</f>
        <v>C</v>
      </c>
      <c r="N1543" s="29" t="str">
        <f>IF(O1543 &lt;&gt; "",VLOOKUP(O1543,'CLASSIFICAÇÃO - ÁREA DE ATUAÇÃO'!$A:$C,3,0), "")</f>
        <v>ATENÇÃO PRIMÁRIA</v>
      </c>
      <c r="O1543" t="str">
        <f>'Lotações convertidas'!B1545</f>
        <v>CENTRO DE SAÚDE MARIA GORETTI</v>
      </c>
    </row>
    <row r="1544" spans="1:15" x14ac:dyDescent="0.25">
      <c r="A1544">
        <v>1319564</v>
      </c>
      <c r="B1544" t="s">
        <v>5504</v>
      </c>
      <c r="C1544" t="s">
        <v>5505</v>
      </c>
      <c r="D1544" t="s">
        <v>368</v>
      </c>
      <c r="E1544" t="s">
        <v>369</v>
      </c>
      <c r="F1544" t="s">
        <v>18620</v>
      </c>
      <c r="G1544" s="177">
        <v>44441</v>
      </c>
      <c r="H1544" t="s">
        <v>441</v>
      </c>
      <c r="I1544" t="s">
        <v>18168</v>
      </c>
      <c r="J1544" t="s">
        <v>5506</v>
      </c>
      <c r="K1544" t="s">
        <v>353</v>
      </c>
      <c r="L1544" t="s">
        <v>372</v>
      </c>
      <c r="M1544" s="29" t="str">
        <f>IF(O1544 &lt;&gt; "", VLOOKUP(O1544,'CLASSIFICAÇÃO - ÁREA DE ATUAÇÃO'!$A:$C,2,0),"")</f>
        <v>D</v>
      </c>
      <c r="N1544" s="29" t="str">
        <f>IF(O1544 &lt;&gt; "",VLOOKUP(O1544,'CLASSIFICAÇÃO - ÁREA DE ATUAÇÃO'!$A:$C,3,0), "")</f>
        <v>REDE DE URGÊNCIA</v>
      </c>
      <c r="O1544" t="str">
        <f>'Lotações convertidas'!B1546</f>
        <v>UNIDADE DE PRONTO ATENDIMENTO VENDA NOVA</v>
      </c>
    </row>
    <row r="1545" spans="1:15" x14ac:dyDescent="0.25">
      <c r="A1545">
        <v>1319580</v>
      </c>
      <c r="B1545" t="s">
        <v>5507</v>
      </c>
      <c r="C1545" t="s">
        <v>5508</v>
      </c>
      <c r="D1545" t="s">
        <v>368</v>
      </c>
      <c r="E1545" t="s">
        <v>369</v>
      </c>
      <c r="F1545" t="s">
        <v>18648</v>
      </c>
      <c r="G1545" s="177">
        <v>44442</v>
      </c>
      <c r="H1545" t="s">
        <v>441</v>
      </c>
      <c r="I1545" t="s">
        <v>18168</v>
      </c>
      <c r="J1545" t="s">
        <v>5509</v>
      </c>
      <c r="K1545" t="s">
        <v>353</v>
      </c>
      <c r="L1545" t="s">
        <v>406</v>
      </c>
      <c r="M1545" s="29" t="str">
        <f>IF(O1545 &lt;&gt; "", VLOOKUP(O1545,'CLASSIFICAÇÃO - ÁREA DE ATUAÇÃO'!$A:$C,2,0),"")</f>
        <v>B</v>
      </c>
      <c r="N1545" s="29" t="str">
        <f>IF(O1545 &lt;&gt; "",VLOOKUP(O1545,'CLASSIFICAÇÃO - ÁREA DE ATUAÇÃO'!$A:$C,3,0), "")</f>
        <v>REDE DE URGÊNCIA</v>
      </c>
      <c r="O1545" t="str">
        <f>'Lotações convertidas'!B1547</f>
        <v>CENTRO DE REFERENCIA EM SAUDE MENTAL BARREIRO</v>
      </c>
    </row>
    <row r="1546" spans="1:15" x14ac:dyDescent="0.25">
      <c r="A1546">
        <v>1319599</v>
      </c>
      <c r="B1546" t="s">
        <v>5510</v>
      </c>
      <c r="C1546" t="s">
        <v>5511</v>
      </c>
      <c r="D1546" t="s">
        <v>368</v>
      </c>
      <c r="E1546" t="s">
        <v>369</v>
      </c>
      <c r="F1546" t="s">
        <v>2868</v>
      </c>
      <c r="G1546" s="177">
        <v>44441</v>
      </c>
      <c r="H1546" t="s">
        <v>417</v>
      </c>
      <c r="I1546" t="s">
        <v>18168</v>
      </c>
      <c r="J1546" t="s">
        <v>5512</v>
      </c>
      <c r="K1546" t="s">
        <v>353</v>
      </c>
      <c r="L1546" t="s">
        <v>372</v>
      </c>
      <c r="M1546" s="29" t="str">
        <f>IF(O1546 &lt;&gt; "", VLOOKUP(O1546,'CLASSIFICAÇÃO - ÁREA DE ATUAÇÃO'!$A:$C,2,0),"")</f>
        <v>C</v>
      </c>
      <c r="N1546" s="29" t="str">
        <f>IF(O1546 &lt;&gt; "",VLOOKUP(O1546,'CLASSIFICAÇÃO - ÁREA DE ATUAÇÃO'!$A:$C,3,0), "")</f>
        <v>ATENÇÃO PRIMÁRIA</v>
      </c>
      <c r="O1546" t="str">
        <f>'Lotações convertidas'!B1548</f>
        <v>CENTRO DE SAÚDE ANDRADAS</v>
      </c>
    </row>
    <row r="1547" spans="1:15" x14ac:dyDescent="0.25">
      <c r="A1547">
        <v>1319653</v>
      </c>
      <c r="B1547" t="s">
        <v>5513</v>
      </c>
      <c r="C1547" t="s">
        <v>5514</v>
      </c>
      <c r="D1547" t="s">
        <v>368</v>
      </c>
      <c r="E1547" t="s">
        <v>634</v>
      </c>
      <c r="F1547" t="s">
        <v>18617</v>
      </c>
      <c r="G1547" s="177">
        <v>44444</v>
      </c>
      <c r="H1547" t="s">
        <v>466</v>
      </c>
      <c r="I1547" t="s">
        <v>18174</v>
      </c>
      <c r="J1547" t="s">
        <v>5515</v>
      </c>
      <c r="K1547" t="s">
        <v>353</v>
      </c>
      <c r="L1547" t="s">
        <v>406</v>
      </c>
      <c r="M1547" s="29" t="str">
        <f>IF(O1547 &lt;&gt; "", VLOOKUP(O1547,'CLASSIFICAÇÃO - ÁREA DE ATUAÇÃO'!$A:$C,2,0),"")</f>
        <v>D</v>
      </c>
      <c r="N1547" s="29" t="str">
        <f>IF(O1547 &lt;&gt; "",VLOOKUP(O1547,'CLASSIFICAÇÃO - ÁREA DE ATUAÇÃO'!$A:$C,3,0), "")</f>
        <v>REDE DE URGÊNCIA</v>
      </c>
      <c r="O1547" t="str">
        <f>'Lotações convertidas'!B1549</f>
        <v>UNIDADE DE PRONTO ATENDIMENTO BARREIRO</v>
      </c>
    </row>
    <row r="1548" spans="1:15" x14ac:dyDescent="0.25">
      <c r="A1548" t="s">
        <v>5516</v>
      </c>
      <c r="B1548" t="s">
        <v>5517</v>
      </c>
      <c r="C1548" t="s">
        <v>5518</v>
      </c>
      <c r="D1548" t="s">
        <v>368</v>
      </c>
      <c r="E1548" t="s">
        <v>369</v>
      </c>
      <c r="F1548" t="s">
        <v>18623</v>
      </c>
      <c r="G1548" s="177">
        <v>44443</v>
      </c>
      <c r="H1548" t="s">
        <v>441</v>
      </c>
      <c r="I1548" t="s">
        <v>18168</v>
      </c>
      <c r="J1548" t="s">
        <v>5519</v>
      </c>
      <c r="K1548" t="s">
        <v>353</v>
      </c>
      <c r="L1548" t="s">
        <v>374</v>
      </c>
      <c r="M1548" s="29" t="str">
        <f>IF(O1548 &lt;&gt; "", VLOOKUP(O1548,'CLASSIFICAÇÃO - ÁREA DE ATUAÇÃO'!$A:$C,2,0),"")</f>
        <v>C</v>
      </c>
      <c r="N1548" s="29" t="str">
        <f>IF(O1548 &lt;&gt; "",VLOOKUP(O1548,'CLASSIFICAÇÃO - ÁREA DE ATUAÇÃO'!$A:$C,3,0), "")</f>
        <v>REDE DE URGÊNCIA</v>
      </c>
      <c r="O1548" t="str">
        <f>'Lotações convertidas'!B1550</f>
        <v>UNIDADE DE PRONTO ATENDIMENTO NORDESTE</v>
      </c>
    </row>
    <row r="1549" spans="1:15" x14ac:dyDescent="0.25">
      <c r="A1549" t="s">
        <v>5520</v>
      </c>
      <c r="B1549" t="s">
        <v>5521</v>
      </c>
      <c r="C1549" t="s">
        <v>5522</v>
      </c>
      <c r="D1549" t="s">
        <v>520</v>
      </c>
      <c r="F1549" t="s">
        <v>1155</v>
      </c>
      <c r="G1549" s="177">
        <v>44441</v>
      </c>
      <c r="H1549" t="s">
        <v>364</v>
      </c>
      <c r="I1549" t="s">
        <v>18175</v>
      </c>
      <c r="J1549" t="s">
        <v>5523</v>
      </c>
      <c r="K1549" t="s">
        <v>353</v>
      </c>
      <c r="L1549" t="s">
        <v>382</v>
      </c>
      <c r="M1549" s="29" t="str">
        <f>IF(O1549 &lt;&gt; "", VLOOKUP(O1549,'CLASSIFICAÇÃO - ÁREA DE ATUAÇÃO'!$A:$C,2,0),"")</f>
        <v>A</v>
      </c>
      <c r="N1549" s="29" t="str">
        <f>IF(O1549 &lt;&gt; "",VLOOKUP(O1549,'CLASSIFICAÇÃO - ÁREA DE ATUAÇÃO'!$A:$C,3,0), "")</f>
        <v>ATENÇÃO PRIMÁRIA</v>
      </c>
      <c r="O1549" t="str">
        <f>'Lotações convertidas'!B1551</f>
        <v>CENTRO DE SAÚDE SÃO GERALDO</v>
      </c>
    </row>
    <row r="1550" spans="1:15" x14ac:dyDescent="0.25">
      <c r="A1550">
        <v>1319718</v>
      </c>
      <c r="B1550" t="s">
        <v>5524</v>
      </c>
      <c r="C1550" t="s">
        <v>5525</v>
      </c>
      <c r="D1550" t="s">
        <v>368</v>
      </c>
      <c r="E1550" t="s">
        <v>634</v>
      </c>
      <c r="F1550" t="s">
        <v>18611</v>
      </c>
      <c r="G1550" s="177">
        <v>44441</v>
      </c>
      <c r="H1550" t="s">
        <v>466</v>
      </c>
      <c r="I1550" t="s">
        <v>18174</v>
      </c>
      <c r="J1550" t="s">
        <v>5526</v>
      </c>
      <c r="K1550" t="s">
        <v>353</v>
      </c>
      <c r="L1550" t="s">
        <v>397</v>
      </c>
      <c r="M1550" s="29" t="str">
        <f>IF(O1550 &lt;&gt; "", VLOOKUP(O1550,'CLASSIFICAÇÃO - ÁREA DE ATUAÇÃO'!$A:$C,2,0),"")</f>
        <v>C</v>
      </c>
      <c r="N1550" s="29" t="str">
        <f>IF(O1550 &lt;&gt; "",VLOOKUP(O1550,'CLASSIFICAÇÃO - ÁREA DE ATUAÇÃO'!$A:$C,3,0), "")</f>
        <v>REDE DE URGÊNCIA</v>
      </c>
      <c r="O1550" t="str">
        <f>'Lotações convertidas'!B1552</f>
        <v>UNIDADE DE PRONTO ATENDIMENTO OESTE</v>
      </c>
    </row>
    <row r="1551" spans="1:15" x14ac:dyDescent="0.25">
      <c r="A1551">
        <v>1319726</v>
      </c>
      <c r="B1551" t="s">
        <v>5527</v>
      </c>
      <c r="C1551" t="s">
        <v>5528</v>
      </c>
      <c r="D1551" t="s">
        <v>368</v>
      </c>
      <c r="E1551" t="s">
        <v>524</v>
      </c>
      <c r="F1551" t="s">
        <v>494</v>
      </c>
      <c r="G1551" s="177">
        <v>44441</v>
      </c>
      <c r="H1551" t="s">
        <v>417</v>
      </c>
      <c r="I1551" t="s">
        <v>18179</v>
      </c>
      <c r="J1551" t="s">
        <v>5529</v>
      </c>
      <c r="K1551" t="s">
        <v>353</v>
      </c>
      <c r="L1551" t="s">
        <v>397</v>
      </c>
      <c r="M1551" s="29" t="str">
        <f>IF(O1551 &lt;&gt; "", VLOOKUP(O1551,'CLASSIFICAÇÃO - ÁREA DE ATUAÇÃO'!$A:$C,2,0),"")</f>
        <v>B</v>
      </c>
      <c r="N1551" s="29" t="str">
        <f>IF(O1551 &lt;&gt; "",VLOOKUP(O1551,'CLASSIFICAÇÃO - ÁREA DE ATUAÇÃO'!$A:$C,3,0), "")</f>
        <v>REDE COMPLEMENTAR</v>
      </c>
      <c r="O1551" t="str">
        <f>'Lotações convertidas'!B1553</f>
        <v>LABORATORIO REGIONAL OESTE/BARREIRO</v>
      </c>
    </row>
    <row r="1552" spans="1:15" x14ac:dyDescent="0.25">
      <c r="A1552">
        <v>1319734</v>
      </c>
      <c r="B1552" t="s">
        <v>5530</v>
      </c>
      <c r="C1552" t="s">
        <v>5531</v>
      </c>
      <c r="D1552" t="s">
        <v>349</v>
      </c>
      <c r="E1552" t="s">
        <v>350</v>
      </c>
      <c r="F1552" t="s">
        <v>465</v>
      </c>
      <c r="G1552" s="177">
        <v>44441</v>
      </c>
      <c r="H1552" t="s">
        <v>5532</v>
      </c>
      <c r="I1552" t="s">
        <v>18169</v>
      </c>
      <c r="J1552" t="s">
        <v>5533</v>
      </c>
      <c r="K1552" t="s">
        <v>353</v>
      </c>
      <c r="L1552" t="s">
        <v>361</v>
      </c>
      <c r="M1552" s="29" t="str">
        <f>IF(O1552 &lt;&gt; "", VLOOKUP(O1552,'CLASSIFICAÇÃO - ÁREA DE ATUAÇÃO'!$A:$C,2,0),"")</f>
        <v>C</v>
      </c>
      <c r="N1552" s="29" t="str">
        <f>IF(O1552 &lt;&gt; "",VLOOKUP(O1552,'CLASSIFICAÇÃO - ÁREA DE ATUAÇÃO'!$A:$C,3,0), "")</f>
        <v>REDE DE URGÊNCIA</v>
      </c>
      <c r="O1552" t="str">
        <f>'Lotações convertidas'!B1554</f>
        <v>CENTRO DE REFERÊNCIA EM SAÚDE MENTAL - ÁLCOOL E DROGAS PAMPULHA/NOROESTE</v>
      </c>
    </row>
    <row r="1553" spans="1:15" x14ac:dyDescent="0.25">
      <c r="A1553">
        <v>1319793</v>
      </c>
      <c r="B1553" t="s">
        <v>5534</v>
      </c>
      <c r="C1553" t="s">
        <v>5535</v>
      </c>
      <c r="D1553" t="s">
        <v>368</v>
      </c>
      <c r="E1553" t="s">
        <v>524</v>
      </c>
      <c r="F1553" t="s">
        <v>792</v>
      </c>
      <c r="G1553" s="177">
        <v>44442</v>
      </c>
      <c r="H1553" t="s">
        <v>5536</v>
      </c>
      <c r="I1553" t="s">
        <v>18179</v>
      </c>
      <c r="J1553" t="s">
        <v>5537</v>
      </c>
      <c r="K1553" t="s">
        <v>353</v>
      </c>
      <c r="L1553" t="s">
        <v>411</v>
      </c>
      <c r="M1553" s="29" t="str">
        <f>IF(O1553 &lt;&gt; "", VLOOKUP(O1553,'CLASSIFICAÇÃO - ÁREA DE ATUAÇÃO'!$A:$C,2,0),"")</f>
        <v>A</v>
      </c>
      <c r="N1553" s="29" t="str">
        <f>IF(O1553 &lt;&gt; "",VLOOKUP(O1553,'CLASSIFICAÇÃO - ÁREA DE ATUAÇÃO'!$A:$C,3,0), "")</f>
        <v>REDE COMPLEMENTAR</v>
      </c>
      <c r="O1553" t="str">
        <f>'Lotações convertidas'!B1555</f>
        <v>LABORATORIO REGIONAL CENTRO-SUL/PAMPULHA</v>
      </c>
    </row>
    <row r="1554" spans="1:15" x14ac:dyDescent="0.25">
      <c r="A1554">
        <v>1319823</v>
      </c>
      <c r="B1554" t="s">
        <v>5538</v>
      </c>
      <c r="C1554" t="s">
        <v>5539</v>
      </c>
      <c r="D1554" t="s">
        <v>368</v>
      </c>
      <c r="E1554" t="s">
        <v>369</v>
      </c>
      <c r="F1554" t="s">
        <v>474</v>
      </c>
      <c r="G1554" s="177">
        <v>44442</v>
      </c>
      <c r="H1554" t="s">
        <v>417</v>
      </c>
      <c r="I1554" t="s">
        <v>18168</v>
      </c>
      <c r="J1554" t="s">
        <v>5540</v>
      </c>
      <c r="K1554" t="s">
        <v>353</v>
      </c>
      <c r="L1554" t="s">
        <v>374</v>
      </c>
      <c r="M1554" s="29" t="str">
        <f>IF(O1554 &lt;&gt; "", VLOOKUP(O1554,'CLASSIFICAÇÃO - ÁREA DE ATUAÇÃO'!$A:$C,2,0),"")</f>
        <v>D</v>
      </c>
      <c r="N1554" s="29" t="str">
        <f>IF(O1554 &lt;&gt; "",VLOOKUP(O1554,'CLASSIFICAÇÃO - ÁREA DE ATUAÇÃO'!$A:$C,3,0), "")</f>
        <v>ATENÇÃO PRIMÁRIA</v>
      </c>
      <c r="O1554" t="str">
        <f>'Lotações convertidas'!B1556</f>
        <v>CENTRO DE SAÚDE CAPITÃO EDUARDO</v>
      </c>
    </row>
    <row r="1555" spans="1:15" x14ac:dyDescent="0.25">
      <c r="A1555" t="s">
        <v>5541</v>
      </c>
      <c r="B1555" t="s">
        <v>823</v>
      </c>
      <c r="C1555" t="s">
        <v>824</v>
      </c>
      <c r="D1555" t="s">
        <v>349</v>
      </c>
      <c r="E1555" t="s">
        <v>350</v>
      </c>
      <c r="F1555" t="s">
        <v>715</v>
      </c>
      <c r="G1555" s="177">
        <v>44442</v>
      </c>
      <c r="H1555" t="s">
        <v>434</v>
      </c>
      <c r="I1555" t="s">
        <v>18169</v>
      </c>
      <c r="J1555" t="s">
        <v>826</v>
      </c>
      <c r="K1555" t="s">
        <v>353</v>
      </c>
      <c r="L1555" t="s">
        <v>374</v>
      </c>
      <c r="M1555" s="29" t="str">
        <f>IF(O1555 &lt;&gt; "", VLOOKUP(O1555,'CLASSIFICAÇÃO - ÁREA DE ATUAÇÃO'!$A:$C,2,0),"")</f>
        <v>A</v>
      </c>
      <c r="N1555" s="29" t="str">
        <f>IF(O1555 &lt;&gt; "",VLOOKUP(O1555,'CLASSIFICAÇÃO - ÁREA DE ATUAÇÃO'!$A:$C,3,0), "")</f>
        <v>REDE DE URGÊNCIA</v>
      </c>
      <c r="O1555" t="str">
        <f>'Lotações convertidas'!B1557</f>
        <v>CENTRO DE REFERENCIA EM SAUDE MENTAL INFANTIL NORDESTE</v>
      </c>
    </row>
    <row r="1556" spans="1:15" x14ac:dyDescent="0.25">
      <c r="A1556">
        <v>1319858</v>
      </c>
      <c r="B1556" t="s">
        <v>5542</v>
      </c>
      <c r="C1556" t="s">
        <v>5543</v>
      </c>
      <c r="D1556" t="s">
        <v>429</v>
      </c>
      <c r="E1556" t="s">
        <v>451</v>
      </c>
      <c r="F1556" t="s">
        <v>18660</v>
      </c>
      <c r="G1556" s="177">
        <v>44442</v>
      </c>
      <c r="H1556" t="s">
        <v>417</v>
      </c>
      <c r="I1556" t="s">
        <v>18168</v>
      </c>
      <c r="J1556" t="s">
        <v>5544</v>
      </c>
      <c r="K1556" t="s">
        <v>353</v>
      </c>
      <c r="L1556" t="s">
        <v>406</v>
      </c>
      <c r="M1556" s="29" t="str">
        <f>IF(O1556 &lt;&gt; "", VLOOKUP(O1556,'CLASSIFICAÇÃO - ÁREA DE ATUAÇÃO'!$A:$C,2,0),"")</f>
        <v>C</v>
      </c>
      <c r="N1556" s="29" t="str">
        <f>IF(O1556 &lt;&gt; "",VLOOKUP(O1556,'CLASSIFICAÇÃO - ÁREA DE ATUAÇÃO'!$A:$C,3,0), "")</f>
        <v>REDE COMPLEMENTAR</v>
      </c>
      <c r="O1556" t="str">
        <f>'Lotações convertidas'!B1558</f>
        <v>CENTRAL DE ESTERILIZACAO BARREIRO</v>
      </c>
    </row>
    <row r="1557" spans="1:15" x14ac:dyDescent="0.25">
      <c r="A1557">
        <v>1319866</v>
      </c>
      <c r="B1557" t="s">
        <v>3273</v>
      </c>
      <c r="C1557" t="s">
        <v>3274</v>
      </c>
      <c r="D1557" t="s">
        <v>429</v>
      </c>
      <c r="E1557" t="s">
        <v>493</v>
      </c>
      <c r="F1557" t="s">
        <v>1976</v>
      </c>
      <c r="G1557" s="177">
        <v>44445</v>
      </c>
      <c r="H1557" t="s">
        <v>1063</v>
      </c>
      <c r="I1557" t="s">
        <v>495</v>
      </c>
      <c r="K1557" t="s">
        <v>495</v>
      </c>
      <c r="L1557" t="s">
        <v>354</v>
      </c>
      <c r="M1557" s="29" t="str">
        <f>IF(O1557 &lt;&gt; "", VLOOKUP(O1557,'CLASSIFICAÇÃO - ÁREA DE ATUAÇÃO'!$A:$C,2,0),"")</f>
        <v>A</v>
      </c>
      <c r="N1557" s="29" t="str">
        <f>IF(O1557 &lt;&gt; "",VLOOKUP(O1557,'CLASSIFICAÇÃO - ÁREA DE ATUAÇÃO'!$A:$C,3,0), "")</f>
        <v>REDE COMPLEMENTAR</v>
      </c>
      <c r="O1557" t="str">
        <f>'Lotações convertidas'!B1559</f>
        <v>LABORATORIO REGIONAL NOROESTE</v>
      </c>
    </row>
    <row r="1558" spans="1:15" x14ac:dyDescent="0.25">
      <c r="A1558">
        <v>1319882</v>
      </c>
      <c r="B1558" t="s">
        <v>5545</v>
      </c>
      <c r="C1558" t="s">
        <v>5546</v>
      </c>
      <c r="D1558" t="s">
        <v>349</v>
      </c>
      <c r="E1558" t="s">
        <v>403</v>
      </c>
      <c r="F1558" t="s">
        <v>1265</v>
      </c>
      <c r="G1558" s="177">
        <v>44445</v>
      </c>
      <c r="H1558" t="s">
        <v>352</v>
      </c>
      <c r="I1558" t="s">
        <v>18170</v>
      </c>
      <c r="J1558" t="s">
        <v>5547</v>
      </c>
      <c r="K1558" t="s">
        <v>353</v>
      </c>
      <c r="L1558" t="s">
        <v>365</v>
      </c>
      <c r="M1558" s="29" t="str">
        <f>IF(O1558 &lt;&gt; "", VLOOKUP(O1558,'CLASSIFICAÇÃO - ÁREA DE ATUAÇÃO'!$A:$C,2,0),"")</f>
        <v>C</v>
      </c>
      <c r="N1558" s="29" t="str">
        <f>IF(O1558 &lt;&gt; "",VLOOKUP(O1558,'CLASSIFICAÇÃO - ÁREA DE ATUAÇÃO'!$A:$C,3,0), "")</f>
        <v>ATENÇÃO PRIMÁRIA</v>
      </c>
      <c r="O1558" t="str">
        <f>'Lotações convertidas'!B1560</f>
        <v>CENTRO DE SAÚDE PRIMEIRO DE MAIO</v>
      </c>
    </row>
    <row r="1559" spans="1:15" x14ac:dyDescent="0.25">
      <c r="A1559">
        <v>1319947</v>
      </c>
      <c r="B1559" t="s">
        <v>5548</v>
      </c>
      <c r="C1559" t="s">
        <v>5549</v>
      </c>
      <c r="D1559" t="s">
        <v>368</v>
      </c>
      <c r="E1559" t="s">
        <v>369</v>
      </c>
      <c r="F1559" t="s">
        <v>18620</v>
      </c>
      <c r="G1559" s="177">
        <v>44441</v>
      </c>
      <c r="H1559" t="s">
        <v>425</v>
      </c>
      <c r="I1559" t="s">
        <v>18168</v>
      </c>
      <c r="J1559" t="s">
        <v>5550</v>
      </c>
      <c r="K1559" t="s">
        <v>353</v>
      </c>
      <c r="L1559" t="s">
        <v>372</v>
      </c>
      <c r="M1559" s="29" t="str">
        <f>IF(O1559 &lt;&gt; "", VLOOKUP(O1559,'CLASSIFICAÇÃO - ÁREA DE ATUAÇÃO'!$A:$C,2,0),"")</f>
        <v>D</v>
      </c>
      <c r="N1559" s="29" t="str">
        <f>IF(O1559 &lt;&gt; "",VLOOKUP(O1559,'CLASSIFICAÇÃO - ÁREA DE ATUAÇÃO'!$A:$C,3,0), "")</f>
        <v>REDE DE URGÊNCIA</v>
      </c>
      <c r="O1559" t="str">
        <f>'Lotações convertidas'!B1561</f>
        <v>UNIDADE DE PRONTO ATENDIMENTO VENDA NOVA</v>
      </c>
    </row>
    <row r="1560" spans="1:15" x14ac:dyDescent="0.25">
      <c r="A1560" t="s">
        <v>5551</v>
      </c>
      <c r="B1560" t="s">
        <v>5552</v>
      </c>
      <c r="C1560" t="s">
        <v>5553</v>
      </c>
      <c r="D1560" t="s">
        <v>379</v>
      </c>
      <c r="F1560" t="s">
        <v>18649</v>
      </c>
      <c r="G1560" s="177">
        <v>44445</v>
      </c>
      <c r="H1560" t="s">
        <v>352</v>
      </c>
      <c r="I1560" t="s">
        <v>18171</v>
      </c>
      <c r="J1560" t="s">
        <v>5554</v>
      </c>
      <c r="K1560" t="s">
        <v>353</v>
      </c>
      <c r="L1560" t="s">
        <v>382</v>
      </c>
      <c r="M1560" s="29" t="str">
        <f>IF(O1560 &lt;&gt; "", VLOOKUP(O1560,'CLASSIFICAÇÃO - ÁREA DE ATUAÇÃO'!$A:$C,2,0),"")</f>
        <v>A</v>
      </c>
      <c r="N1560" s="29" t="str">
        <f>IF(O1560 &lt;&gt; "",VLOOKUP(O1560,'CLASSIFICAÇÃO - ÁREA DE ATUAÇÃO'!$A:$C,3,0), "")</f>
        <v>REDE DE URGÊNCIA</v>
      </c>
      <c r="O1560" t="str">
        <f>'Lotações convertidas'!B1562</f>
        <v>CENTRO DE REFERENCIA EM SAUDE MENTAL LESTE</v>
      </c>
    </row>
    <row r="1561" spans="1:15" x14ac:dyDescent="0.25">
      <c r="A1561">
        <v>1319998</v>
      </c>
      <c r="B1561" t="s">
        <v>5555</v>
      </c>
      <c r="C1561" t="s">
        <v>5556</v>
      </c>
      <c r="D1561" t="s">
        <v>368</v>
      </c>
      <c r="E1561" t="s">
        <v>369</v>
      </c>
      <c r="F1561" t="s">
        <v>18632</v>
      </c>
      <c r="G1561" s="177">
        <v>44444</v>
      </c>
      <c r="H1561" t="s">
        <v>441</v>
      </c>
      <c r="I1561" t="s">
        <v>18168</v>
      </c>
      <c r="J1561" t="s">
        <v>5557</v>
      </c>
      <c r="K1561" t="s">
        <v>353</v>
      </c>
      <c r="L1561" t="s">
        <v>365</v>
      </c>
      <c r="M1561" s="29" t="str">
        <f>IF(O1561 &lt;&gt; "", VLOOKUP(O1561,'CLASSIFICAÇÃO - ÁREA DE ATUAÇÃO'!$A:$C,2,0),"")</f>
        <v>C</v>
      </c>
      <c r="N1561" s="29" t="str">
        <f>IF(O1561 &lt;&gt; "",VLOOKUP(O1561,'CLASSIFICAÇÃO - ÁREA DE ATUAÇÃO'!$A:$C,3,0), "")</f>
        <v>REDE DE URGÊNCIA</v>
      </c>
      <c r="O1561" t="str">
        <f>'Lotações convertidas'!B1563</f>
        <v>CENTRO DE REFERENCIA EM SAUDE MENTAL NORTE</v>
      </c>
    </row>
    <row r="1562" spans="1:15" x14ac:dyDescent="0.25">
      <c r="A1562">
        <v>1320007</v>
      </c>
      <c r="B1562" t="s">
        <v>5558</v>
      </c>
      <c r="C1562" t="s">
        <v>5559</v>
      </c>
      <c r="D1562" t="s">
        <v>368</v>
      </c>
      <c r="E1562" t="s">
        <v>369</v>
      </c>
      <c r="F1562" t="s">
        <v>3282</v>
      </c>
      <c r="G1562" s="177">
        <v>44445</v>
      </c>
      <c r="H1562" t="s">
        <v>364</v>
      </c>
      <c r="I1562" t="s">
        <v>18168</v>
      </c>
      <c r="J1562" t="s">
        <v>5560</v>
      </c>
      <c r="K1562" t="s">
        <v>353</v>
      </c>
      <c r="L1562" t="s">
        <v>411</v>
      </c>
      <c r="M1562" s="29" t="str">
        <f>IF(O1562 &lt;&gt; "", VLOOKUP(O1562,'CLASSIFICAÇÃO - ÁREA DE ATUAÇÃO'!$A:$C,2,0),"")</f>
        <v>B</v>
      </c>
      <c r="N1562" s="29" t="str">
        <f>IF(O1562 &lt;&gt; "",VLOOKUP(O1562,'CLASSIFICAÇÃO - ÁREA DE ATUAÇÃO'!$A:$C,3,0), "")</f>
        <v>ATENÇÃO PRIMÁRIA</v>
      </c>
      <c r="O1562" t="str">
        <f>'Lotações convertidas'!B1564</f>
        <v>CENTRO DE SAÚDE TIA AMÂNCIA</v>
      </c>
    </row>
    <row r="1563" spans="1:15" x14ac:dyDescent="0.25">
      <c r="A1563">
        <v>1320023</v>
      </c>
      <c r="B1563" t="s">
        <v>5561</v>
      </c>
      <c r="C1563" t="s">
        <v>5562</v>
      </c>
      <c r="D1563" t="s">
        <v>368</v>
      </c>
      <c r="E1563" t="s">
        <v>369</v>
      </c>
      <c r="F1563" t="s">
        <v>1422</v>
      </c>
      <c r="G1563" s="177">
        <v>44445</v>
      </c>
      <c r="H1563" t="s">
        <v>384</v>
      </c>
      <c r="I1563" t="s">
        <v>18168</v>
      </c>
      <c r="J1563" t="s">
        <v>5563</v>
      </c>
      <c r="K1563" t="s">
        <v>353</v>
      </c>
      <c r="L1563" t="s">
        <v>382</v>
      </c>
      <c r="M1563" s="29" t="str">
        <f>IF(O1563 &lt;&gt; "", VLOOKUP(O1563,'CLASSIFICAÇÃO - ÁREA DE ATUAÇÃO'!$A:$C,2,0),"")</f>
        <v>D</v>
      </c>
      <c r="N1563" s="29" t="str">
        <f>IF(O1563 &lt;&gt; "",VLOOKUP(O1563,'CLASSIFICAÇÃO - ÁREA DE ATUAÇÃO'!$A:$C,3,0), "")</f>
        <v>ATENÇÃO PRIMÁRIA</v>
      </c>
      <c r="O1563" t="str">
        <f>'Lotações convertidas'!B1565</f>
        <v>CENTRO DE SAÚDE NOVO HORIZONTE</v>
      </c>
    </row>
    <row r="1564" spans="1:15" x14ac:dyDescent="0.25">
      <c r="A1564" t="s">
        <v>5564</v>
      </c>
      <c r="B1564" t="s">
        <v>5565</v>
      </c>
      <c r="C1564" t="s">
        <v>5566</v>
      </c>
      <c r="D1564" t="s">
        <v>368</v>
      </c>
      <c r="E1564" t="s">
        <v>369</v>
      </c>
      <c r="F1564" t="s">
        <v>559</v>
      </c>
      <c r="G1564" s="177">
        <v>44445</v>
      </c>
      <c r="H1564" t="s">
        <v>1635</v>
      </c>
      <c r="I1564" t="s">
        <v>18168</v>
      </c>
      <c r="J1564" t="s">
        <v>5567</v>
      </c>
      <c r="K1564" t="s">
        <v>353</v>
      </c>
      <c r="L1564" t="s">
        <v>354</v>
      </c>
      <c r="M1564" s="29" t="str">
        <f>IF(O1564 &lt;&gt; "", VLOOKUP(O1564,'CLASSIFICAÇÃO - ÁREA DE ATUAÇÃO'!$A:$C,2,0),"")</f>
        <v>A</v>
      </c>
      <c r="N1564" s="29" t="str">
        <f>IF(O1564 &lt;&gt; "",VLOOKUP(O1564,'CLASSIFICAÇÃO - ÁREA DE ATUAÇÃO'!$A:$C,3,0), "")</f>
        <v>REDE DE URGÊNCIA</v>
      </c>
      <c r="O1564" t="str">
        <f>'Lotações convertidas'!B1566</f>
        <v>CENTRO DE REFERENCIA EM SAUDE MENTAL INFANTIL NOROESTE</v>
      </c>
    </row>
    <row r="1565" spans="1:15" x14ac:dyDescent="0.25">
      <c r="A1565">
        <v>1320066</v>
      </c>
      <c r="B1565" t="s">
        <v>5568</v>
      </c>
      <c r="C1565" t="s">
        <v>5569</v>
      </c>
      <c r="D1565" t="s">
        <v>379</v>
      </c>
      <c r="F1565" t="s">
        <v>18623</v>
      </c>
      <c r="G1565" s="177">
        <v>44445</v>
      </c>
      <c r="H1565" t="s">
        <v>457</v>
      </c>
      <c r="I1565" t="s">
        <v>18171</v>
      </c>
      <c r="J1565" t="s">
        <v>5570</v>
      </c>
      <c r="K1565" t="s">
        <v>353</v>
      </c>
      <c r="L1565" t="s">
        <v>374</v>
      </c>
      <c r="M1565" s="29" t="str">
        <f>IF(O1565 &lt;&gt; "", VLOOKUP(O1565,'CLASSIFICAÇÃO - ÁREA DE ATUAÇÃO'!$A:$C,2,0),"")</f>
        <v>C</v>
      </c>
      <c r="N1565" s="29" t="str">
        <f>IF(O1565 &lt;&gt; "",VLOOKUP(O1565,'CLASSIFICAÇÃO - ÁREA DE ATUAÇÃO'!$A:$C,3,0), "")</f>
        <v>REDE DE URGÊNCIA</v>
      </c>
      <c r="O1565" t="str">
        <f>'Lotações convertidas'!B1567</f>
        <v>UNIDADE DE PRONTO ATENDIMENTO NORDESTE</v>
      </c>
    </row>
    <row r="1566" spans="1:15" x14ac:dyDescent="0.25">
      <c r="A1566">
        <v>1320082</v>
      </c>
      <c r="B1566" t="s">
        <v>5571</v>
      </c>
      <c r="C1566" t="s">
        <v>5572</v>
      </c>
      <c r="D1566" t="s">
        <v>362</v>
      </c>
      <c r="F1566" t="s">
        <v>70</v>
      </c>
      <c r="G1566" s="177">
        <v>44447</v>
      </c>
      <c r="H1566" t="s">
        <v>359</v>
      </c>
      <c r="I1566" t="s">
        <v>18168</v>
      </c>
      <c r="J1566" t="s">
        <v>5573</v>
      </c>
      <c r="K1566" t="s">
        <v>353</v>
      </c>
      <c r="L1566" t="s">
        <v>411</v>
      </c>
      <c r="M1566" s="29" t="str">
        <f>IF(O1566 &lt;&gt; "", VLOOKUP(O1566,'CLASSIFICAÇÃO - ÁREA DE ATUAÇÃO'!$A:$C,2,0),"")</f>
        <v>A</v>
      </c>
      <c r="N1566" s="29" t="str">
        <f>IF(O1566 &lt;&gt; "",VLOOKUP(O1566,'CLASSIFICAÇÃO - ÁREA DE ATUAÇÃO'!$A:$C,3,0), "")</f>
        <v>REDE COMPLEMENTAR</v>
      </c>
      <c r="O1566" t="str">
        <f>'Lotações convertidas'!B1568</f>
        <v>CENTRO DE TREIN. E REF. EM DOENÇAS INFECCIOSAS E PARASITÁRIAS ORESTES DINIZ</v>
      </c>
    </row>
    <row r="1567" spans="1:15" x14ac:dyDescent="0.25">
      <c r="A1567">
        <v>1320090</v>
      </c>
      <c r="B1567" t="s">
        <v>5574</v>
      </c>
      <c r="C1567" t="s">
        <v>5575</v>
      </c>
      <c r="D1567" t="s">
        <v>379</v>
      </c>
      <c r="F1567" t="s">
        <v>18617</v>
      </c>
      <c r="G1567" s="177">
        <v>44448</v>
      </c>
      <c r="H1567" t="s">
        <v>2510</v>
      </c>
      <c r="I1567" t="s">
        <v>18171</v>
      </c>
      <c r="J1567" t="s">
        <v>5576</v>
      </c>
      <c r="K1567" t="s">
        <v>353</v>
      </c>
      <c r="L1567" t="s">
        <v>406</v>
      </c>
      <c r="M1567" s="29" t="str">
        <f>IF(O1567 &lt;&gt; "", VLOOKUP(O1567,'CLASSIFICAÇÃO - ÁREA DE ATUAÇÃO'!$A:$C,2,0),"")</f>
        <v>D</v>
      </c>
      <c r="N1567" s="29" t="str">
        <f>IF(O1567 &lt;&gt; "",VLOOKUP(O1567,'CLASSIFICAÇÃO - ÁREA DE ATUAÇÃO'!$A:$C,3,0), "")</f>
        <v>REDE DE URGÊNCIA</v>
      </c>
      <c r="O1567" t="str">
        <f>'Lotações convertidas'!B1569</f>
        <v>UNIDADE DE PRONTO ATENDIMENTO BARREIRO</v>
      </c>
    </row>
    <row r="1568" spans="1:15" x14ac:dyDescent="0.25">
      <c r="A1568">
        <v>1320104</v>
      </c>
      <c r="B1568" t="s">
        <v>5577</v>
      </c>
      <c r="C1568" t="s">
        <v>5578</v>
      </c>
      <c r="D1568" t="s">
        <v>349</v>
      </c>
      <c r="E1568" t="s">
        <v>473</v>
      </c>
      <c r="F1568" t="s">
        <v>592</v>
      </c>
      <c r="G1568" s="177">
        <v>44442</v>
      </c>
      <c r="H1568" t="s">
        <v>395</v>
      </c>
      <c r="I1568" t="s">
        <v>18173</v>
      </c>
      <c r="J1568" t="s">
        <v>5579</v>
      </c>
      <c r="K1568" t="s">
        <v>353</v>
      </c>
      <c r="L1568" t="s">
        <v>372</v>
      </c>
      <c r="M1568" s="29" t="str">
        <f>IF(O1568 &lt;&gt; "", VLOOKUP(O1568,'CLASSIFICAÇÃO - ÁREA DE ATUAÇÃO'!$A:$C,2,0),"")</f>
        <v>C</v>
      </c>
      <c r="N1568" s="29" t="str">
        <f>IF(O1568 &lt;&gt; "",VLOOKUP(O1568,'CLASSIFICAÇÃO - ÁREA DE ATUAÇÃO'!$A:$C,3,0), "")</f>
        <v>ATENÇÃO PRIMÁRIA</v>
      </c>
      <c r="O1568" t="str">
        <f>'Lotações convertidas'!B1570</f>
        <v>CENTRO DE SAÚDE JARDIM LEBLON</v>
      </c>
    </row>
    <row r="1569" spans="1:15" x14ac:dyDescent="0.25">
      <c r="A1569">
        <v>1320120</v>
      </c>
      <c r="B1569" t="s">
        <v>5580</v>
      </c>
      <c r="C1569" t="s">
        <v>5581</v>
      </c>
      <c r="D1569" t="s">
        <v>594</v>
      </c>
      <c r="F1569" t="s">
        <v>363</v>
      </c>
      <c r="G1569" s="177">
        <v>44445</v>
      </c>
      <c r="H1569" t="s">
        <v>364</v>
      </c>
      <c r="I1569" t="s">
        <v>495</v>
      </c>
      <c r="K1569" t="s">
        <v>495</v>
      </c>
      <c r="L1569" t="s">
        <v>365</v>
      </c>
      <c r="M1569" s="29" t="str">
        <f>IF(O1569 &lt;&gt; "", VLOOKUP(O1569,'CLASSIFICAÇÃO - ÁREA DE ATUAÇÃO'!$A:$C,2,0),"")</f>
        <v>D</v>
      </c>
      <c r="N1569" s="29" t="str">
        <f>IF(O1569 &lt;&gt; "",VLOOKUP(O1569,'CLASSIFICAÇÃO - ÁREA DE ATUAÇÃO'!$A:$C,3,0), "")</f>
        <v>ATENÇÃO PRIMÁRIA</v>
      </c>
      <c r="O1569" t="str">
        <f>'Lotações convertidas'!B1571</f>
        <v>CENTRO DE SAÚDE ZILAH SPÓSITO</v>
      </c>
    </row>
    <row r="1570" spans="1:15" x14ac:dyDescent="0.25">
      <c r="A1570">
        <v>1320139</v>
      </c>
      <c r="B1570" t="s">
        <v>5582</v>
      </c>
      <c r="C1570" t="s">
        <v>5583</v>
      </c>
      <c r="D1570" t="s">
        <v>368</v>
      </c>
      <c r="E1570" t="s">
        <v>369</v>
      </c>
      <c r="F1570" t="s">
        <v>18631</v>
      </c>
      <c r="G1570" s="177">
        <v>44445</v>
      </c>
      <c r="H1570" t="s">
        <v>525</v>
      </c>
      <c r="I1570" t="s">
        <v>18168</v>
      </c>
      <c r="J1570" t="s">
        <v>5584</v>
      </c>
      <c r="K1570" t="s">
        <v>353</v>
      </c>
      <c r="L1570" t="s">
        <v>374</v>
      </c>
      <c r="M1570" s="29" t="str">
        <f>IF(O1570 &lt;&gt; "", VLOOKUP(O1570,'CLASSIFICAÇÃO - ÁREA DE ATUAÇÃO'!$A:$C,2,0),"")</f>
        <v>A</v>
      </c>
      <c r="N1570" s="29" t="str">
        <f>IF(O1570 &lt;&gt; "",VLOOKUP(O1570,'CLASSIFICAÇÃO - ÁREA DE ATUAÇÃO'!$A:$C,3,0), "")</f>
        <v>REDE DE URGÊNCIA</v>
      </c>
      <c r="O1570" t="str">
        <f>'Lotações convertidas'!B1572</f>
        <v>CENTRO DE REFERENCIA EM SAUDE MENTAL NORDESTE</v>
      </c>
    </row>
    <row r="1571" spans="1:15" x14ac:dyDescent="0.25">
      <c r="A1571">
        <v>1320171</v>
      </c>
      <c r="B1571" t="s">
        <v>5585</v>
      </c>
      <c r="C1571" t="s">
        <v>5586</v>
      </c>
      <c r="D1571" t="s">
        <v>368</v>
      </c>
      <c r="E1571" t="s">
        <v>369</v>
      </c>
      <c r="F1571" t="s">
        <v>18649</v>
      </c>
      <c r="G1571" s="177">
        <v>44445</v>
      </c>
      <c r="H1571" t="s">
        <v>1635</v>
      </c>
      <c r="I1571" t="s">
        <v>18168</v>
      </c>
      <c r="J1571" t="s">
        <v>5587</v>
      </c>
      <c r="K1571" t="s">
        <v>353</v>
      </c>
      <c r="L1571" t="s">
        <v>382</v>
      </c>
      <c r="M1571" s="29" t="str">
        <f>IF(O1571 &lt;&gt; "", VLOOKUP(O1571,'CLASSIFICAÇÃO - ÁREA DE ATUAÇÃO'!$A:$C,2,0),"")</f>
        <v>A</v>
      </c>
      <c r="N1571" s="29" t="str">
        <f>IF(O1571 &lt;&gt; "",VLOOKUP(O1571,'CLASSIFICAÇÃO - ÁREA DE ATUAÇÃO'!$A:$C,3,0), "")</f>
        <v>REDE DE URGÊNCIA</v>
      </c>
      <c r="O1571" t="str">
        <f>'Lotações convertidas'!B1573</f>
        <v>CENTRO DE REFERENCIA EM SAUDE MENTAL LESTE</v>
      </c>
    </row>
    <row r="1572" spans="1:15" x14ac:dyDescent="0.25">
      <c r="A1572" t="s">
        <v>5588</v>
      </c>
      <c r="B1572" t="s">
        <v>5589</v>
      </c>
      <c r="C1572" t="s">
        <v>5590</v>
      </c>
      <c r="D1572" t="s">
        <v>362</v>
      </c>
      <c r="F1572" t="s">
        <v>574</v>
      </c>
      <c r="G1572" s="177">
        <v>44447</v>
      </c>
      <c r="H1572" t="s">
        <v>364</v>
      </c>
      <c r="I1572" t="s">
        <v>18168</v>
      </c>
      <c r="J1572" t="s">
        <v>5591</v>
      </c>
      <c r="K1572" t="s">
        <v>353</v>
      </c>
      <c r="L1572" t="s">
        <v>397</v>
      </c>
      <c r="M1572" s="29" t="str">
        <f>IF(O1572 &lt;&gt; "", VLOOKUP(O1572,'CLASSIFICAÇÃO - ÁREA DE ATUAÇÃO'!$A:$C,2,0),"")</f>
        <v>A</v>
      </c>
      <c r="N1572" s="29" t="str">
        <f>IF(O1572 &lt;&gt; "",VLOOKUP(O1572,'CLASSIFICAÇÃO - ÁREA DE ATUAÇÃO'!$A:$C,3,0), "")</f>
        <v>ATENÇÃO PRIMÁRIA</v>
      </c>
      <c r="O1572" t="str">
        <f>'Lotações convertidas'!B1574</f>
        <v>CENTRO DE SAÚDE SALGADO FILHO</v>
      </c>
    </row>
    <row r="1573" spans="1:15" x14ac:dyDescent="0.25">
      <c r="A1573">
        <v>1320201</v>
      </c>
      <c r="B1573" t="s">
        <v>5592</v>
      </c>
      <c r="C1573" t="s">
        <v>5593</v>
      </c>
      <c r="D1573" t="s">
        <v>379</v>
      </c>
      <c r="F1573" t="s">
        <v>627</v>
      </c>
      <c r="G1573" s="177">
        <v>44447</v>
      </c>
      <c r="H1573" t="s">
        <v>434</v>
      </c>
      <c r="I1573" t="s">
        <v>18171</v>
      </c>
      <c r="J1573" t="s">
        <v>5594</v>
      </c>
      <c r="K1573" t="s">
        <v>353</v>
      </c>
      <c r="L1573" t="s">
        <v>361</v>
      </c>
      <c r="M1573" s="29" t="str">
        <f>IF(O1573 &lt;&gt; "", VLOOKUP(O1573,'CLASSIFICAÇÃO - ÁREA DE ATUAÇÃO'!$A:$C,2,0),"")</f>
        <v>B</v>
      </c>
      <c r="N1573" s="29" t="str">
        <f>IF(O1573 &lt;&gt; "",VLOOKUP(O1573,'CLASSIFICAÇÃO - ÁREA DE ATUAÇÃO'!$A:$C,3,0), "")</f>
        <v>ATENÇÃO PRIMÁRIA</v>
      </c>
      <c r="O1573" t="str">
        <f>'Lotações convertidas'!B1575</f>
        <v>CENTRO DE SAÚDE SANTA AMÉLIA</v>
      </c>
    </row>
    <row r="1574" spans="1:15" x14ac:dyDescent="0.25">
      <c r="A1574">
        <v>1320236</v>
      </c>
      <c r="B1574" t="s">
        <v>5595</v>
      </c>
      <c r="C1574" t="s">
        <v>5596</v>
      </c>
      <c r="D1574" t="s">
        <v>368</v>
      </c>
      <c r="E1574" t="s">
        <v>369</v>
      </c>
      <c r="F1574" t="s">
        <v>18649</v>
      </c>
      <c r="G1574" s="177">
        <v>44447</v>
      </c>
      <c r="H1574" t="s">
        <v>441</v>
      </c>
      <c r="I1574" t="s">
        <v>18168</v>
      </c>
      <c r="J1574" t="s">
        <v>5597</v>
      </c>
      <c r="K1574" t="s">
        <v>353</v>
      </c>
      <c r="L1574" t="s">
        <v>382</v>
      </c>
      <c r="M1574" s="29" t="str">
        <f>IF(O1574 &lt;&gt; "", VLOOKUP(O1574,'CLASSIFICAÇÃO - ÁREA DE ATUAÇÃO'!$A:$C,2,0),"")</f>
        <v>A</v>
      </c>
      <c r="N1574" s="29" t="str">
        <f>IF(O1574 &lt;&gt; "",VLOOKUP(O1574,'CLASSIFICAÇÃO - ÁREA DE ATUAÇÃO'!$A:$C,3,0), "")</f>
        <v>REDE DE URGÊNCIA</v>
      </c>
      <c r="O1574" t="str">
        <f>'Lotações convertidas'!B1576</f>
        <v>CENTRO DE REFERENCIA EM SAUDE MENTAL LESTE</v>
      </c>
    </row>
    <row r="1575" spans="1:15" x14ac:dyDescent="0.25">
      <c r="A1575">
        <v>1320252</v>
      </c>
      <c r="B1575" t="s">
        <v>5598</v>
      </c>
      <c r="C1575" t="s">
        <v>5599</v>
      </c>
      <c r="D1575" t="s">
        <v>368</v>
      </c>
      <c r="E1575" t="s">
        <v>369</v>
      </c>
      <c r="F1575" t="s">
        <v>791</v>
      </c>
      <c r="G1575" s="177">
        <v>44445</v>
      </c>
      <c r="H1575" t="s">
        <v>364</v>
      </c>
      <c r="I1575" t="s">
        <v>18168</v>
      </c>
      <c r="J1575" t="s">
        <v>5600</v>
      </c>
      <c r="K1575" t="s">
        <v>353</v>
      </c>
      <c r="L1575" t="s">
        <v>365</v>
      </c>
      <c r="M1575" s="29" t="str">
        <f>IF(O1575 &lt;&gt; "", VLOOKUP(O1575,'CLASSIFICAÇÃO - ÁREA DE ATUAÇÃO'!$A:$C,2,0),"")</f>
        <v>D</v>
      </c>
      <c r="N1575" s="29" t="str">
        <f>IF(O1575 &lt;&gt; "",VLOOKUP(O1575,'CLASSIFICAÇÃO - ÁREA DE ATUAÇÃO'!$A:$C,3,0), "")</f>
        <v>ATENÇÃO PRIMÁRIA</v>
      </c>
      <c r="O1575" t="str">
        <f>'Lotações convertidas'!B1577</f>
        <v>CENTRO DE SAÚDE JARDIM FELICIDADE</v>
      </c>
    </row>
    <row r="1576" spans="1:15" x14ac:dyDescent="0.25">
      <c r="A1576">
        <v>1320295</v>
      </c>
      <c r="B1576" t="s">
        <v>5601</v>
      </c>
      <c r="C1576" t="s">
        <v>5602</v>
      </c>
      <c r="D1576" t="s">
        <v>368</v>
      </c>
      <c r="E1576" t="s">
        <v>369</v>
      </c>
      <c r="F1576" t="s">
        <v>18660</v>
      </c>
      <c r="G1576" s="177">
        <v>44447</v>
      </c>
      <c r="H1576" t="s">
        <v>417</v>
      </c>
      <c r="I1576" t="s">
        <v>18168</v>
      </c>
      <c r="J1576" t="s">
        <v>5603</v>
      </c>
      <c r="K1576" t="s">
        <v>353</v>
      </c>
      <c r="L1576" t="s">
        <v>406</v>
      </c>
      <c r="M1576" s="29" t="str">
        <f>IF(O1576 &lt;&gt; "", VLOOKUP(O1576,'CLASSIFICAÇÃO - ÁREA DE ATUAÇÃO'!$A:$C,2,0),"")</f>
        <v>C</v>
      </c>
      <c r="N1576" s="29" t="str">
        <f>IF(O1576 &lt;&gt; "",VLOOKUP(O1576,'CLASSIFICAÇÃO - ÁREA DE ATUAÇÃO'!$A:$C,3,0), "")</f>
        <v>REDE COMPLEMENTAR</v>
      </c>
      <c r="O1576" t="str">
        <f>'Lotações convertidas'!B1578</f>
        <v>CENTRAL DE ESTERILIZACAO BARREIRO</v>
      </c>
    </row>
    <row r="1577" spans="1:15" x14ac:dyDescent="0.25">
      <c r="A1577">
        <v>1320309</v>
      </c>
      <c r="B1577" t="s">
        <v>5604</v>
      </c>
      <c r="C1577" t="s">
        <v>5605</v>
      </c>
      <c r="D1577" t="s">
        <v>349</v>
      </c>
      <c r="E1577" t="s">
        <v>473</v>
      </c>
      <c r="F1577" t="s">
        <v>18657</v>
      </c>
      <c r="G1577" s="177">
        <v>44447</v>
      </c>
      <c r="H1577" t="s">
        <v>364</v>
      </c>
      <c r="I1577" t="s">
        <v>18173</v>
      </c>
      <c r="J1577" t="s">
        <v>5606</v>
      </c>
      <c r="K1577" t="s">
        <v>353</v>
      </c>
      <c r="L1577" t="s">
        <v>361</v>
      </c>
      <c r="M1577" s="29" t="str">
        <f>IF(O1577 &lt;&gt; "", VLOOKUP(O1577,'CLASSIFICAÇÃO - ÁREA DE ATUAÇÃO'!$A:$C,2,0),"")</f>
        <v>B</v>
      </c>
      <c r="N1577" s="29" t="str">
        <f>IF(O1577 &lt;&gt; "",VLOOKUP(O1577,'CLASSIFICAÇÃO - ÁREA DE ATUAÇÃO'!$A:$C,3,0), "")</f>
        <v>GESTÃO</v>
      </c>
      <c r="O1577" t="str">
        <f>'Lotações convertidas'!B1579</f>
        <v>GERENCIA DE ASSISTENCIA, EPIDEMIOLOGIA E REGULACAO PAMPULHA</v>
      </c>
    </row>
    <row r="1578" spans="1:15" x14ac:dyDescent="0.25">
      <c r="A1578">
        <v>1320317</v>
      </c>
      <c r="B1578" t="s">
        <v>5607</v>
      </c>
      <c r="C1578" t="s">
        <v>5608</v>
      </c>
      <c r="D1578" t="s">
        <v>379</v>
      </c>
      <c r="F1578" t="s">
        <v>18615</v>
      </c>
      <c r="G1578" s="177">
        <v>44447</v>
      </c>
      <c r="H1578" t="s">
        <v>457</v>
      </c>
      <c r="I1578" t="s">
        <v>18171</v>
      </c>
      <c r="J1578" t="s">
        <v>5609</v>
      </c>
      <c r="K1578" t="s">
        <v>353</v>
      </c>
      <c r="L1578" t="s">
        <v>365</v>
      </c>
      <c r="M1578" s="29" t="str">
        <f>IF(O1578 &lt;&gt; "", VLOOKUP(O1578,'CLASSIFICAÇÃO - ÁREA DE ATUAÇÃO'!$A:$C,2,0),"")</f>
        <v>D</v>
      </c>
      <c r="N1578" s="29" t="str">
        <f>IF(O1578 &lt;&gt; "",VLOOKUP(O1578,'CLASSIFICAÇÃO - ÁREA DE ATUAÇÃO'!$A:$C,3,0), "")</f>
        <v>REDE DE URGÊNCIA</v>
      </c>
      <c r="O1578" t="str">
        <f>'Lotações convertidas'!B1580</f>
        <v>UNIDADE DE PRONTO ATENDIMENTO NORTE</v>
      </c>
    </row>
    <row r="1579" spans="1:15" x14ac:dyDescent="0.25">
      <c r="A1579">
        <v>1320376</v>
      </c>
      <c r="B1579" t="s">
        <v>5610</v>
      </c>
      <c r="C1579" t="s">
        <v>5611</v>
      </c>
      <c r="D1579" t="s">
        <v>368</v>
      </c>
      <c r="E1579" t="s">
        <v>369</v>
      </c>
      <c r="F1579" t="s">
        <v>2110</v>
      </c>
      <c r="G1579" s="177">
        <v>44447</v>
      </c>
      <c r="H1579" t="s">
        <v>417</v>
      </c>
      <c r="I1579" t="s">
        <v>18168</v>
      </c>
      <c r="J1579" t="s">
        <v>5612</v>
      </c>
      <c r="K1579" t="s">
        <v>353</v>
      </c>
      <c r="L1579" t="s">
        <v>397</v>
      </c>
      <c r="M1579" s="29" t="str">
        <f>IF(O1579 &lt;&gt; "", VLOOKUP(O1579,'CLASSIFICAÇÃO - ÁREA DE ATUAÇÃO'!$A:$C,2,0),"")</f>
        <v>B</v>
      </c>
      <c r="N1579" s="29" t="str">
        <f>IF(O1579 &lt;&gt; "",VLOOKUP(O1579,'CLASSIFICAÇÃO - ÁREA DE ATUAÇÃO'!$A:$C,3,0), "")</f>
        <v>ATENÇÃO PRIMÁRIA</v>
      </c>
      <c r="O1579" t="str">
        <f>'Lotações convertidas'!B1581</f>
        <v>CENTRO DE SAÚDE WALDOMIRO LOBO</v>
      </c>
    </row>
    <row r="1580" spans="1:15" x14ac:dyDescent="0.25">
      <c r="A1580">
        <v>1320392</v>
      </c>
      <c r="B1580" t="s">
        <v>5613</v>
      </c>
      <c r="C1580" t="s">
        <v>5614</v>
      </c>
      <c r="D1580" t="s">
        <v>368</v>
      </c>
      <c r="E1580" t="s">
        <v>369</v>
      </c>
      <c r="F1580" t="s">
        <v>424</v>
      </c>
      <c r="G1580" s="177">
        <v>44446</v>
      </c>
      <c r="H1580" t="s">
        <v>441</v>
      </c>
      <c r="I1580" t="s">
        <v>18168</v>
      </c>
      <c r="J1580" t="s">
        <v>5615</v>
      </c>
      <c r="K1580" t="s">
        <v>353</v>
      </c>
      <c r="L1580" t="s">
        <v>427</v>
      </c>
      <c r="M1580" s="29" t="str">
        <f>IF(O1580 &lt;&gt; "", VLOOKUP(O1580,'CLASSIFICAÇÃO - ÁREA DE ATUAÇÃO'!$A:$C,2,0),"")</f>
        <v>D</v>
      </c>
      <c r="N1580" s="29" t="str">
        <f>IF(O1580 &lt;&gt; "",VLOOKUP(O1580,'CLASSIFICAÇÃO - ÁREA DE ATUAÇÃO'!$A:$C,3,0), "")</f>
        <v>REDE DE URGÊNCIA</v>
      </c>
      <c r="O1580" t="str">
        <f>'Lotações convertidas'!B1582</f>
        <v>SERVIÇO DE ATENDIMENTO MÓVEL DE URGÊNCIA E TRANSPORTE EM SAÚDE</v>
      </c>
    </row>
    <row r="1581" spans="1:15" x14ac:dyDescent="0.25">
      <c r="A1581">
        <v>1320406</v>
      </c>
      <c r="B1581" t="s">
        <v>5616</v>
      </c>
      <c r="C1581" t="s">
        <v>5617</v>
      </c>
      <c r="D1581" t="s">
        <v>368</v>
      </c>
      <c r="E1581" t="s">
        <v>369</v>
      </c>
      <c r="F1581" t="s">
        <v>442</v>
      </c>
      <c r="G1581" s="177">
        <v>44447</v>
      </c>
      <c r="H1581" t="s">
        <v>384</v>
      </c>
      <c r="I1581" t="s">
        <v>18168</v>
      </c>
      <c r="J1581" t="s">
        <v>5618</v>
      </c>
      <c r="K1581" t="s">
        <v>353</v>
      </c>
      <c r="L1581" t="s">
        <v>406</v>
      </c>
      <c r="M1581" s="29" t="str">
        <f>IF(O1581 &lt;&gt; "", VLOOKUP(O1581,'CLASSIFICAÇÃO - ÁREA DE ATUAÇÃO'!$A:$C,2,0),"")</f>
        <v>C</v>
      </c>
      <c r="N1581" s="29" t="str">
        <f>IF(O1581 &lt;&gt; "",VLOOKUP(O1581,'CLASSIFICAÇÃO - ÁREA DE ATUAÇÃO'!$A:$C,3,0), "")</f>
        <v>ATENÇÃO PRIMÁRIA</v>
      </c>
      <c r="O1581" t="str">
        <f>'Lotações convertidas'!B1583</f>
        <v>CENTRO DE SAÚDE VALE DO JATOBÁ</v>
      </c>
    </row>
    <row r="1582" spans="1:15" x14ac:dyDescent="0.25">
      <c r="A1582">
        <v>1320449</v>
      </c>
      <c r="B1582" t="s">
        <v>5619</v>
      </c>
      <c r="C1582" t="s">
        <v>5620</v>
      </c>
      <c r="D1582" t="s">
        <v>368</v>
      </c>
      <c r="E1582" t="s">
        <v>369</v>
      </c>
      <c r="F1582" t="s">
        <v>274</v>
      </c>
      <c r="G1582" s="177">
        <v>44448</v>
      </c>
      <c r="H1582" t="s">
        <v>417</v>
      </c>
      <c r="I1582" t="s">
        <v>18168</v>
      </c>
      <c r="J1582" t="s">
        <v>5621</v>
      </c>
      <c r="K1582" t="s">
        <v>353</v>
      </c>
      <c r="L1582" t="s">
        <v>406</v>
      </c>
      <c r="M1582" s="29" t="str">
        <f>IF(O1582 &lt;&gt; "", VLOOKUP(O1582,'CLASSIFICAÇÃO - ÁREA DE ATUAÇÃO'!$A:$C,2,0),"")</f>
        <v>D</v>
      </c>
      <c r="N1582" s="29" t="str">
        <f>IF(O1582 &lt;&gt; "",VLOOKUP(O1582,'CLASSIFICAÇÃO - ÁREA DE ATUAÇÃO'!$A:$C,3,0), "")</f>
        <v>ATENÇÃO PRIMÁRIA</v>
      </c>
      <c r="O1582" t="str">
        <f>'Lotações convertidas'!B1584</f>
        <v>CENTRO DE SAÚDE ITAIPU - JATOBÁ</v>
      </c>
    </row>
    <row r="1583" spans="1:15" x14ac:dyDescent="0.25">
      <c r="A1583">
        <v>1320481</v>
      </c>
      <c r="B1583" t="s">
        <v>5622</v>
      </c>
      <c r="C1583" t="s">
        <v>5623</v>
      </c>
      <c r="D1583" t="s">
        <v>362</v>
      </c>
      <c r="F1583" t="s">
        <v>18617</v>
      </c>
      <c r="G1583" s="177">
        <v>44448</v>
      </c>
      <c r="H1583" t="s">
        <v>466</v>
      </c>
      <c r="I1583" t="s">
        <v>18168</v>
      </c>
      <c r="J1583" t="s">
        <v>5624</v>
      </c>
      <c r="K1583" t="s">
        <v>353</v>
      </c>
      <c r="L1583" t="s">
        <v>406</v>
      </c>
      <c r="M1583" s="29" t="str">
        <f>IF(O1583 &lt;&gt; "", VLOOKUP(O1583,'CLASSIFICAÇÃO - ÁREA DE ATUAÇÃO'!$A:$C,2,0),"")</f>
        <v>D</v>
      </c>
      <c r="N1583" s="29" t="str">
        <f>IF(O1583 &lt;&gt; "",VLOOKUP(O1583,'CLASSIFICAÇÃO - ÁREA DE ATUAÇÃO'!$A:$C,3,0), "")</f>
        <v>REDE DE URGÊNCIA</v>
      </c>
      <c r="O1583" t="str">
        <f>'Lotações convertidas'!B1585</f>
        <v>UNIDADE DE PRONTO ATENDIMENTO BARREIRO</v>
      </c>
    </row>
    <row r="1584" spans="1:15" x14ac:dyDescent="0.25">
      <c r="A1584" t="s">
        <v>5625</v>
      </c>
      <c r="B1584" t="s">
        <v>5626</v>
      </c>
      <c r="C1584" t="s">
        <v>5627</v>
      </c>
      <c r="D1584" t="s">
        <v>368</v>
      </c>
      <c r="E1584" t="s">
        <v>369</v>
      </c>
      <c r="F1584" t="s">
        <v>18611</v>
      </c>
      <c r="G1584" s="177">
        <v>44448</v>
      </c>
      <c r="H1584" t="s">
        <v>441</v>
      </c>
      <c r="I1584" t="s">
        <v>18168</v>
      </c>
      <c r="J1584" t="s">
        <v>5628</v>
      </c>
      <c r="K1584" t="s">
        <v>353</v>
      </c>
      <c r="L1584" t="s">
        <v>397</v>
      </c>
      <c r="M1584" s="29" t="str">
        <f>IF(O1584 &lt;&gt; "", VLOOKUP(O1584,'CLASSIFICAÇÃO - ÁREA DE ATUAÇÃO'!$A:$C,2,0),"")</f>
        <v>C</v>
      </c>
      <c r="N1584" s="29" t="str">
        <f>IF(O1584 &lt;&gt; "",VLOOKUP(O1584,'CLASSIFICAÇÃO - ÁREA DE ATUAÇÃO'!$A:$C,3,0), "")</f>
        <v>REDE DE URGÊNCIA</v>
      </c>
      <c r="O1584" t="str">
        <f>'Lotações convertidas'!B1586</f>
        <v>UNIDADE DE PRONTO ATENDIMENTO OESTE</v>
      </c>
    </row>
    <row r="1585" spans="1:15" x14ac:dyDescent="0.25">
      <c r="A1585">
        <v>1320511</v>
      </c>
      <c r="B1585" t="s">
        <v>5629</v>
      </c>
      <c r="C1585" t="s">
        <v>5630</v>
      </c>
      <c r="D1585" t="s">
        <v>368</v>
      </c>
      <c r="E1585" t="s">
        <v>369</v>
      </c>
      <c r="F1585" t="s">
        <v>391</v>
      </c>
      <c r="G1585" s="177">
        <v>44448</v>
      </c>
      <c r="H1585" t="s">
        <v>364</v>
      </c>
      <c r="I1585" t="s">
        <v>18168</v>
      </c>
      <c r="J1585" t="s">
        <v>5631</v>
      </c>
      <c r="K1585" t="s">
        <v>353</v>
      </c>
      <c r="L1585" t="s">
        <v>361</v>
      </c>
      <c r="M1585" s="29" t="str">
        <f>IF(O1585 &lt;&gt; "", VLOOKUP(O1585,'CLASSIFICAÇÃO - ÁREA DE ATUAÇÃO'!$A:$C,2,0),"")</f>
        <v>C</v>
      </c>
      <c r="N1585" s="29" t="str">
        <f>IF(O1585 &lt;&gt; "",VLOOKUP(O1585,'CLASSIFICAÇÃO - ÁREA DE ATUAÇÃO'!$A:$C,3,0), "")</f>
        <v>ATENÇÃO PRIMÁRIA</v>
      </c>
      <c r="O1585" t="str">
        <f>'Lotações convertidas'!B1587</f>
        <v>CENTRO DE SAÚDE SANTA TEREZINHA</v>
      </c>
    </row>
    <row r="1586" spans="1:15" x14ac:dyDescent="0.25">
      <c r="A1586" t="s">
        <v>5632</v>
      </c>
      <c r="B1586" t="s">
        <v>5633</v>
      </c>
      <c r="C1586" t="s">
        <v>5634</v>
      </c>
      <c r="D1586" t="s">
        <v>368</v>
      </c>
      <c r="E1586" t="s">
        <v>369</v>
      </c>
      <c r="F1586" t="s">
        <v>18631</v>
      </c>
      <c r="G1586" s="177">
        <v>44448</v>
      </c>
      <c r="H1586" t="s">
        <v>525</v>
      </c>
      <c r="I1586" t="s">
        <v>18168</v>
      </c>
      <c r="J1586" t="s">
        <v>5635</v>
      </c>
      <c r="K1586" t="s">
        <v>353</v>
      </c>
      <c r="L1586" t="s">
        <v>374</v>
      </c>
      <c r="M1586" s="29" t="str">
        <f>IF(O1586 &lt;&gt; "", VLOOKUP(O1586,'CLASSIFICAÇÃO - ÁREA DE ATUAÇÃO'!$A:$C,2,0),"")</f>
        <v>A</v>
      </c>
      <c r="N1586" s="29" t="str">
        <f>IF(O1586 &lt;&gt; "",VLOOKUP(O1586,'CLASSIFICAÇÃO - ÁREA DE ATUAÇÃO'!$A:$C,3,0), "")</f>
        <v>REDE DE URGÊNCIA</v>
      </c>
      <c r="O1586" t="str">
        <f>'Lotações convertidas'!B1588</f>
        <v>CENTRO DE REFERENCIA EM SAUDE MENTAL NORDESTE</v>
      </c>
    </row>
    <row r="1587" spans="1:15" x14ac:dyDescent="0.25">
      <c r="A1587">
        <v>1320570</v>
      </c>
      <c r="B1587" t="s">
        <v>5636</v>
      </c>
      <c r="C1587" t="s">
        <v>5637</v>
      </c>
      <c r="D1587" t="s">
        <v>379</v>
      </c>
      <c r="E1587" t="s">
        <v>2664</v>
      </c>
      <c r="F1587" t="s">
        <v>686</v>
      </c>
      <c r="G1587" s="177">
        <v>44448</v>
      </c>
      <c r="H1587" t="s">
        <v>434</v>
      </c>
      <c r="I1587" t="s">
        <v>18171</v>
      </c>
      <c r="J1587" t="s">
        <v>5638</v>
      </c>
      <c r="K1587" t="s">
        <v>353</v>
      </c>
      <c r="L1587" t="s">
        <v>397</v>
      </c>
      <c r="M1587" s="29" t="str">
        <f>IF(O1587 &lt;&gt; "", VLOOKUP(O1587,'CLASSIFICAÇÃO - ÁREA DE ATUAÇÃO'!$A:$C,2,0),"")</f>
        <v>C</v>
      </c>
      <c r="N1587" s="29" t="str">
        <f>IF(O1587 &lt;&gt; "",VLOOKUP(O1587,'CLASSIFICAÇÃO - ÁREA DE ATUAÇÃO'!$A:$C,3,0), "")</f>
        <v>ATENÇÃO PRIMÁRIA</v>
      </c>
      <c r="O1587" t="str">
        <f>'Lotações convertidas'!B1589</f>
        <v>CENTRO DE SAÚDE CÍCERO ILDEFONSO</v>
      </c>
    </row>
    <row r="1588" spans="1:15" x14ac:dyDescent="0.25">
      <c r="A1588">
        <v>1320589</v>
      </c>
      <c r="B1588" t="s">
        <v>5639</v>
      </c>
      <c r="C1588" t="s">
        <v>5640</v>
      </c>
      <c r="D1588" t="s">
        <v>429</v>
      </c>
      <c r="E1588" t="s">
        <v>451</v>
      </c>
      <c r="F1588" t="s">
        <v>18636</v>
      </c>
      <c r="G1588" s="177">
        <v>44448</v>
      </c>
      <c r="H1588" t="s">
        <v>364</v>
      </c>
      <c r="I1588" t="s">
        <v>18168</v>
      </c>
      <c r="J1588" t="s">
        <v>5641</v>
      </c>
      <c r="K1588" t="s">
        <v>353</v>
      </c>
      <c r="L1588" t="s">
        <v>411</v>
      </c>
      <c r="M1588" s="29" t="str">
        <f>IF(O1588 &lt;&gt; "", VLOOKUP(O1588,'CLASSIFICAÇÃO - ÁREA DE ATUAÇÃO'!$A:$C,2,0),"")</f>
        <v>A</v>
      </c>
      <c r="N1588" s="29" t="str">
        <f>IF(O1588 &lt;&gt; "",VLOOKUP(O1588,'CLASSIFICAÇÃO - ÁREA DE ATUAÇÃO'!$A:$C,3,0), "")</f>
        <v>REDE COMPLEMENTAR</v>
      </c>
      <c r="O1588" t="str">
        <f>'Lotações convertidas'!B1590</f>
        <v>CENTRO DE REFERENCIA DE IMUNOBIOLOGICOS ESPECIAIS</v>
      </c>
    </row>
    <row r="1589" spans="1:15" x14ac:dyDescent="0.25">
      <c r="A1589">
        <v>1320597</v>
      </c>
      <c r="B1589" t="s">
        <v>5642</v>
      </c>
      <c r="C1589" t="s">
        <v>5643</v>
      </c>
      <c r="D1589" t="s">
        <v>368</v>
      </c>
      <c r="E1589" t="s">
        <v>369</v>
      </c>
      <c r="F1589" t="s">
        <v>713</v>
      </c>
      <c r="G1589" s="177">
        <v>44448</v>
      </c>
      <c r="H1589" t="s">
        <v>364</v>
      </c>
      <c r="I1589" t="s">
        <v>18168</v>
      </c>
      <c r="J1589" t="s">
        <v>5644</v>
      </c>
      <c r="K1589" t="s">
        <v>353</v>
      </c>
      <c r="L1589" t="s">
        <v>382</v>
      </c>
      <c r="M1589" s="29" t="str">
        <f>IF(O1589 &lt;&gt; "", VLOOKUP(O1589,'CLASSIFICAÇÃO - ÁREA DE ATUAÇÃO'!$A:$C,2,0),"")</f>
        <v>B</v>
      </c>
      <c r="N1589" s="29" t="str">
        <f>IF(O1589 &lt;&gt; "",VLOOKUP(O1589,'CLASSIFICAÇÃO - ÁREA DE ATUAÇÃO'!$A:$C,3,0), "")</f>
        <v>ATENÇÃO PRIMÁRIA</v>
      </c>
      <c r="O1589" t="str">
        <f>'Lotações convertidas'!B1591</f>
        <v>CENTRO DE SAÚDE POMPÉIA</v>
      </c>
    </row>
    <row r="1590" spans="1:15" x14ac:dyDescent="0.25">
      <c r="A1590">
        <v>1320600</v>
      </c>
      <c r="B1590" t="s">
        <v>5645</v>
      </c>
      <c r="C1590" t="s">
        <v>5646</v>
      </c>
      <c r="D1590" t="s">
        <v>362</v>
      </c>
      <c r="F1590" t="s">
        <v>18616</v>
      </c>
      <c r="G1590" s="177">
        <v>44448</v>
      </c>
      <c r="H1590" t="s">
        <v>466</v>
      </c>
      <c r="I1590" t="s">
        <v>18168</v>
      </c>
      <c r="J1590" t="s">
        <v>5647</v>
      </c>
      <c r="K1590" t="s">
        <v>353</v>
      </c>
      <c r="L1590" t="s">
        <v>361</v>
      </c>
      <c r="M1590" s="29" t="str">
        <f>IF(O1590 &lt;&gt; "", VLOOKUP(O1590,'CLASSIFICAÇÃO - ÁREA DE ATUAÇÃO'!$A:$C,2,0),"")</f>
        <v>C</v>
      </c>
      <c r="N1590" s="29" t="str">
        <f>IF(O1590 &lt;&gt; "",VLOOKUP(O1590,'CLASSIFICAÇÃO - ÁREA DE ATUAÇÃO'!$A:$C,3,0), "")</f>
        <v>REDE DE URGÊNCIA</v>
      </c>
      <c r="O1590" t="str">
        <f>'Lotações convertidas'!B1592</f>
        <v>UNIDADE DE PRONTO ATENDIMENTO PAMPULHA</v>
      </c>
    </row>
    <row r="1591" spans="1:15" x14ac:dyDescent="0.25">
      <c r="A1591">
        <v>1320627</v>
      </c>
      <c r="B1591" t="s">
        <v>3538</v>
      </c>
      <c r="C1591" t="s">
        <v>3539</v>
      </c>
      <c r="D1591" t="s">
        <v>368</v>
      </c>
      <c r="E1591" t="s">
        <v>524</v>
      </c>
      <c r="F1591" t="s">
        <v>18615</v>
      </c>
      <c r="G1591" s="177">
        <v>44448</v>
      </c>
      <c r="H1591" t="s">
        <v>425</v>
      </c>
      <c r="I1591" t="s">
        <v>18179</v>
      </c>
      <c r="J1591" t="s">
        <v>3540</v>
      </c>
      <c r="K1591" t="s">
        <v>353</v>
      </c>
      <c r="L1591" t="s">
        <v>365</v>
      </c>
      <c r="M1591" s="29" t="str">
        <f>IF(O1591 &lt;&gt; "", VLOOKUP(O1591,'CLASSIFICAÇÃO - ÁREA DE ATUAÇÃO'!$A:$C,2,0),"")</f>
        <v>D</v>
      </c>
      <c r="N1591" s="29" t="str">
        <f>IF(O1591 &lt;&gt; "",VLOOKUP(O1591,'CLASSIFICAÇÃO - ÁREA DE ATUAÇÃO'!$A:$C,3,0), "")</f>
        <v>REDE DE URGÊNCIA</v>
      </c>
      <c r="O1591" t="str">
        <f>'Lotações convertidas'!B1593</f>
        <v>UNIDADE DE PRONTO ATENDIMENTO NORTE</v>
      </c>
    </row>
    <row r="1592" spans="1:15" x14ac:dyDescent="0.25">
      <c r="A1592">
        <v>1320635</v>
      </c>
      <c r="B1592" t="s">
        <v>5648</v>
      </c>
      <c r="C1592" t="s">
        <v>5649</v>
      </c>
      <c r="D1592" t="s">
        <v>368</v>
      </c>
      <c r="E1592" t="s">
        <v>369</v>
      </c>
      <c r="F1592" t="s">
        <v>70</v>
      </c>
      <c r="G1592" s="177">
        <v>44448</v>
      </c>
      <c r="H1592" t="s">
        <v>818</v>
      </c>
      <c r="I1592" t="s">
        <v>18168</v>
      </c>
      <c r="J1592" t="s">
        <v>5650</v>
      </c>
      <c r="K1592" t="s">
        <v>353</v>
      </c>
      <c r="L1592" t="s">
        <v>411</v>
      </c>
      <c r="M1592" s="29" t="str">
        <f>IF(O1592 &lt;&gt; "", VLOOKUP(O1592,'CLASSIFICAÇÃO - ÁREA DE ATUAÇÃO'!$A:$C,2,0),"")</f>
        <v>A</v>
      </c>
      <c r="N1592" s="29" t="str">
        <f>IF(O1592 &lt;&gt; "",VLOOKUP(O1592,'CLASSIFICAÇÃO - ÁREA DE ATUAÇÃO'!$A:$C,3,0), "")</f>
        <v>REDE COMPLEMENTAR</v>
      </c>
      <c r="O1592" t="str">
        <f>'Lotações convertidas'!B1594</f>
        <v>CENTRO DE TREIN. E REF. EM DOENÇAS INFECCIOSAS E PARASITÁRIAS ORESTES DINIZ</v>
      </c>
    </row>
    <row r="1593" spans="1:15" x14ac:dyDescent="0.25">
      <c r="A1593">
        <v>1320651</v>
      </c>
      <c r="B1593" t="s">
        <v>5651</v>
      </c>
      <c r="C1593" t="s">
        <v>5652</v>
      </c>
      <c r="D1593" t="s">
        <v>379</v>
      </c>
      <c r="F1593" t="s">
        <v>896</v>
      </c>
      <c r="G1593" s="177">
        <v>44448</v>
      </c>
      <c r="H1593" t="s">
        <v>364</v>
      </c>
      <c r="I1593" t="s">
        <v>18171</v>
      </c>
      <c r="J1593" t="s">
        <v>5653</v>
      </c>
      <c r="K1593" t="s">
        <v>353</v>
      </c>
      <c r="L1593" t="s">
        <v>374</v>
      </c>
      <c r="M1593" s="29" t="str">
        <f>IF(O1593 &lt;&gt; "", VLOOKUP(O1593,'CLASSIFICAÇÃO - ÁREA DE ATUAÇÃO'!$A:$C,2,0),"")</f>
        <v>C</v>
      </c>
      <c r="N1593" s="29" t="str">
        <f>IF(O1593 &lt;&gt; "",VLOOKUP(O1593,'CLASSIFICAÇÃO - ÁREA DE ATUAÇÃO'!$A:$C,3,0), "")</f>
        <v>ATENÇÃO PRIMÁRIA</v>
      </c>
      <c r="O1593" t="str">
        <f>'Lotações convertidas'!B1595</f>
        <v>CENTRO DE SAÚDE FÁBIO CORREA LIMA</v>
      </c>
    </row>
    <row r="1594" spans="1:15" x14ac:dyDescent="0.25">
      <c r="A1594" t="s">
        <v>5654</v>
      </c>
      <c r="B1594" t="s">
        <v>5655</v>
      </c>
      <c r="C1594" t="s">
        <v>5656</v>
      </c>
      <c r="D1594" t="s">
        <v>379</v>
      </c>
      <c r="E1594" t="s">
        <v>2138</v>
      </c>
      <c r="F1594" t="s">
        <v>18656</v>
      </c>
      <c r="G1594" s="177">
        <v>44449</v>
      </c>
      <c r="H1594" t="s">
        <v>18188</v>
      </c>
      <c r="I1594" t="s">
        <v>18171</v>
      </c>
      <c r="J1594" t="s">
        <v>5657</v>
      </c>
      <c r="K1594" t="s">
        <v>353</v>
      </c>
      <c r="L1594" t="s">
        <v>372</v>
      </c>
      <c r="M1594" s="29" t="str">
        <f>IF(O1594 &lt;&gt; "", VLOOKUP(O1594,'CLASSIFICAÇÃO - ÁREA DE ATUAÇÃO'!$A:$C,2,0),"")</f>
        <v>C</v>
      </c>
      <c r="N1594" s="29" t="str">
        <f>IF(O1594 &lt;&gt; "",VLOOKUP(O1594,'CLASSIFICAÇÃO - ÁREA DE ATUAÇÃO'!$A:$C,3,0), "")</f>
        <v>REDE COMPLEMENTAR</v>
      </c>
      <c r="O1594" t="str">
        <f>'Lotações convertidas'!B1596</f>
        <v>CENTRO DE REFERENCIA EM REABILITACAO VENDA NOVA</v>
      </c>
    </row>
    <row r="1595" spans="1:15" x14ac:dyDescent="0.25">
      <c r="A1595">
        <v>1320678</v>
      </c>
      <c r="B1595" t="s">
        <v>5658</v>
      </c>
      <c r="C1595" t="s">
        <v>5659</v>
      </c>
      <c r="D1595" t="s">
        <v>368</v>
      </c>
      <c r="E1595" t="s">
        <v>369</v>
      </c>
      <c r="F1595" t="s">
        <v>18617</v>
      </c>
      <c r="G1595" s="177">
        <v>44451</v>
      </c>
      <c r="H1595" t="s">
        <v>441</v>
      </c>
      <c r="I1595" t="s">
        <v>18168</v>
      </c>
      <c r="J1595" t="s">
        <v>5660</v>
      </c>
      <c r="K1595" t="s">
        <v>353</v>
      </c>
      <c r="L1595" t="s">
        <v>406</v>
      </c>
      <c r="M1595" s="29" t="str">
        <f>IF(O1595 &lt;&gt; "", VLOOKUP(O1595,'CLASSIFICAÇÃO - ÁREA DE ATUAÇÃO'!$A:$C,2,0),"")</f>
        <v>D</v>
      </c>
      <c r="N1595" s="29" t="str">
        <f>IF(O1595 &lt;&gt; "",VLOOKUP(O1595,'CLASSIFICAÇÃO - ÁREA DE ATUAÇÃO'!$A:$C,3,0), "")</f>
        <v>REDE DE URGÊNCIA</v>
      </c>
      <c r="O1595" t="str">
        <f>'Lotações convertidas'!B1597</f>
        <v>UNIDADE DE PRONTO ATENDIMENTO BARREIRO</v>
      </c>
    </row>
    <row r="1596" spans="1:15" x14ac:dyDescent="0.25">
      <c r="A1596">
        <v>1320694</v>
      </c>
      <c r="B1596" t="s">
        <v>5661</v>
      </c>
      <c r="C1596" t="s">
        <v>5662</v>
      </c>
      <c r="D1596" t="s">
        <v>429</v>
      </c>
      <c r="E1596" t="s">
        <v>430</v>
      </c>
      <c r="F1596" t="s">
        <v>733</v>
      </c>
      <c r="G1596" s="177">
        <v>44449</v>
      </c>
      <c r="H1596" t="s">
        <v>364</v>
      </c>
      <c r="I1596" t="s">
        <v>18175</v>
      </c>
      <c r="J1596" t="s">
        <v>5663</v>
      </c>
      <c r="K1596" t="s">
        <v>353</v>
      </c>
      <c r="L1596" t="s">
        <v>374</v>
      </c>
      <c r="M1596" s="29" t="str">
        <f>IF(O1596 &lt;&gt; "", VLOOKUP(O1596,'CLASSIFICAÇÃO - ÁREA DE ATUAÇÃO'!$A:$C,2,0),"")</f>
        <v>A</v>
      </c>
      <c r="N1596" s="29" t="str">
        <f>IF(O1596 &lt;&gt; "",VLOOKUP(O1596,'CLASSIFICAÇÃO - ÁREA DE ATUAÇÃO'!$A:$C,3,0), "")</f>
        <v>ATENÇÃO PRIMÁRIA</v>
      </c>
      <c r="O1596" t="str">
        <f>'Lotações convertidas'!B1598</f>
        <v>CENTRO DE SAÚDE CACHOEIRINHA</v>
      </c>
    </row>
    <row r="1597" spans="1:15" x14ac:dyDescent="0.25">
      <c r="A1597">
        <v>1320708</v>
      </c>
      <c r="B1597" t="s">
        <v>5664</v>
      </c>
      <c r="C1597" t="s">
        <v>5665</v>
      </c>
      <c r="D1597" t="s">
        <v>368</v>
      </c>
      <c r="E1597" t="s">
        <v>369</v>
      </c>
      <c r="F1597" t="s">
        <v>465</v>
      </c>
      <c r="G1597" s="177">
        <v>44449</v>
      </c>
      <c r="H1597" t="s">
        <v>425</v>
      </c>
      <c r="I1597" t="s">
        <v>18168</v>
      </c>
      <c r="J1597" t="s">
        <v>5666</v>
      </c>
      <c r="K1597" t="s">
        <v>353</v>
      </c>
      <c r="L1597" t="s">
        <v>361</v>
      </c>
      <c r="M1597" s="29" t="str">
        <f>IF(O1597 &lt;&gt; "", VLOOKUP(O1597,'CLASSIFICAÇÃO - ÁREA DE ATUAÇÃO'!$A:$C,2,0),"")</f>
        <v>C</v>
      </c>
      <c r="N1597" s="29" t="str">
        <f>IF(O1597 &lt;&gt; "",VLOOKUP(O1597,'CLASSIFICAÇÃO - ÁREA DE ATUAÇÃO'!$A:$C,3,0), "")</f>
        <v>REDE DE URGÊNCIA</v>
      </c>
      <c r="O1597" t="str">
        <f>'Lotações convertidas'!B1599</f>
        <v>CENTRO DE REFERÊNCIA EM SAÚDE MENTAL - ÁLCOOL E DROGAS PAMPULHA/NOROESTE</v>
      </c>
    </row>
    <row r="1598" spans="1:15" x14ac:dyDescent="0.25">
      <c r="A1598">
        <v>1320724</v>
      </c>
      <c r="B1598" t="s">
        <v>5667</v>
      </c>
      <c r="C1598" t="s">
        <v>5668</v>
      </c>
      <c r="D1598" t="s">
        <v>368</v>
      </c>
      <c r="E1598" t="s">
        <v>369</v>
      </c>
      <c r="F1598" t="s">
        <v>1422</v>
      </c>
      <c r="G1598" s="177">
        <v>44449</v>
      </c>
      <c r="H1598" t="s">
        <v>364</v>
      </c>
      <c r="I1598" t="s">
        <v>18168</v>
      </c>
      <c r="J1598" t="s">
        <v>5669</v>
      </c>
      <c r="K1598" t="s">
        <v>353</v>
      </c>
      <c r="L1598" t="s">
        <v>382</v>
      </c>
      <c r="M1598" s="29" t="str">
        <f>IF(O1598 &lt;&gt; "", VLOOKUP(O1598,'CLASSIFICAÇÃO - ÁREA DE ATUAÇÃO'!$A:$C,2,0),"")</f>
        <v>D</v>
      </c>
      <c r="N1598" s="29" t="str">
        <f>IF(O1598 &lt;&gt; "",VLOOKUP(O1598,'CLASSIFICAÇÃO - ÁREA DE ATUAÇÃO'!$A:$C,3,0), "")</f>
        <v>ATENÇÃO PRIMÁRIA</v>
      </c>
      <c r="O1598" t="str">
        <f>'Lotações convertidas'!B1600</f>
        <v>CENTRO DE SAÚDE NOVO HORIZONTE</v>
      </c>
    </row>
    <row r="1599" spans="1:15" x14ac:dyDescent="0.25">
      <c r="A1599">
        <v>1320740</v>
      </c>
      <c r="B1599" t="s">
        <v>5670</v>
      </c>
      <c r="C1599" t="s">
        <v>5671</v>
      </c>
      <c r="D1599" t="s">
        <v>349</v>
      </c>
      <c r="E1599" t="s">
        <v>473</v>
      </c>
      <c r="F1599" t="s">
        <v>18649</v>
      </c>
      <c r="G1599" s="177">
        <v>44449</v>
      </c>
      <c r="H1599" t="s">
        <v>5672</v>
      </c>
      <c r="I1599" t="s">
        <v>18173</v>
      </c>
      <c r="J1599" t="s">
        <v>5673</v>
      </c>
      <c r="K1599" t="s">
        <v>353</v>
      </c>
      <c r="L1599" t="s">
        <v>382</v>
      </c>
      <c r="M1599" s="29" t="str">
        <f>IF(O1599 &lt;&gt; "", VLOOKUP(O1599,'CLASSIFICAÇÃO - ÁREA DE ATUAÇÃO'!$A:$C,2,0),"")</f>
        <v>A</v>
      </c>
      <c r="N1599" s="29" t="str">
        <f>IF(O1599 &lt;&gt; "",VLOOKUP(O1599,'CLASSIFICAÇÃO - ÁREA DE ATUAÇÃO'!$A:$C,3,0), "")</f>
        <v>REDE DE URGÊNCIA</v>
      </c>
      <c r="O1599" t="str">
        <f>'Lotações convertidas'!B1601</f>
        <v>CENTRO DE REFERENCIA EM SAUDE MENTAL LESTE</v>
      </c>
    </row>
    <row r="1600" spans="1:15" x14ac:dyDescent="0.25">
      <c r="A1600">
        <v>1320759</v>
      </c>
      <c r="B1600" t="s">
        <v>5674</v>
      </c>
      <c r="C1600" t="s">
        <v>5675</v>
      </c>
      <c r="D1600" t="s">
        <v>362</v>
      </c>
      <c r="F1600" t="s">
        <v>18613</v>
      </c>
      <c r="G1600" s="177">
        <v>44449</v>
      </c>
      <c r="H1600" t="s">
        <v>466</v>
      </c>
      <c r="I1600" t="s">
        <v>18168</v>
      </c>
      <c r="J1600" t="s">
        <v>5676</v>
      </c>
      <c r="K1600" t="s">
        <v>353</v>
      </c>
      <c r="L1600" t="s">
        <v>382</v>
      </c>
      <c r="M1600" s="29" t="str">
        <f>IF(O1600 &lt;&gt; "", VLOOKUP(O1600,'CLASSIFICAÇÃO - ÁREA DE ATUAÇÃO'!$A:$C,2,0),"")</f>
        <v>C</v>
      </c>
      <c r="N1600" s="29" t="str">
        <f>IF(O1600 &lt;&gt; "",VLOOKUP(O1600,'CLASSIFICAÇÃO - ÁREA DE ATUAÇÃO'!$A:$C,3,0), "")</f>
        <v>REDE DE URGÊNCIA</v>
      </c>
      <c r="O1600" t="str">
        <f>'Lotações convertidas'!B1602</f>
        <v>UNIDADE DE PRONTO ATENDIMENTO LESTE</v>
      </c>
    </row>
    <row r="1601" spans="1:15" x14ac:dyDescent="0.25">
      <c r="A1601">
        <v>1320783</v>
      </c>
      <c r="B1601" t="s">
        <v>5677</v>
      </c>
      <c r="C1601" t="s">
        <v>5678</v>
      </c>
      <c r="D1601" t="s">
        <v>368</v>
      </c>
      <c r="E1601" t="s">
        <v>390</v>
      </c>
      <c r="F1601" t="s">
        <v>1010</v>
      </c>
      <c r="G1601" s="177">
        <v>44452</v>
      </c>
      <c r="H1601" t="s">
        <v>364</v>
      </c>
      <c r="I1601" t="s">
        <v>18175</v>
      </c>
      <c r="J1601" t="s">
        <v>5679</v>
      </c>
      <c r="K1601" t="s">
        <v>353</v>
      </c>
      <c r="L1601" t="s">
        <v>354</v>
      </c>
      <c r="M1601" s="29" t="str">
        <f>IF(O1601 &lt;&gt; "", VLOOKUP(O1601,'CLASSIFICAÇÃO - ÁREA DE ATUAÇÃO'!$A:$C,2,0),"")</f>
        <v>B</v>
      </c>
      <c r="N1601" s="29" t="str">
        <f>IF(O1601 &lt;&gt; "",VLOOKUP(O1601,'CLASSIFICAÇÃO - ÁREA DE ATUAÇÃO'!$A:$C,3,0), "")</f>
        <v>ATENÇÃO PRIMÁRIA</v>
      </c>
      <c r="O1601" t="str">
        <f>'Lotações convertidas'!B1603</f>
        <v>CENTRO DE SAÚDE JOÃO PINHEIRO</v>
      </c>
    </row>
    <row r="1602" spans="1:15" x14ac:dyDescent="0.25">
      <c r="A1602">
        <v>1320856</v>
      </c>
      <c r="B1602" t="s">
        <v>5680</v>
      </c>
      <c r="C1602" t="s">
        <v>5681</v>
      </c>
      <c r="D1602" t="s">
        <v>368</v>
      </c>
      <c r="E1602" t="s">
        <v>369</v>
      </c>
      <c r="F1602" t="s">
        <v>438</v>
      </c>
      <c r="G1602" s="177">
        <v>44449</v>
      </c>
      <c r="H1602" t="s">
        <v>384</v>
      </c>
      <c r="I1602" t="s">
        <v>18168</v>
      </c>
      <c r="J1602" t="s">
        <v>5682</v>
      </c>
      <c r="K1602" t="s">
        <v>353</v>
      </c>
      <c r="L1602" t="s">
        <v>382</v>
      </c>
      <c r="M1602" s="29" t="str">
        <f>IF(O1602 &lt;&gt; "", VLOOKUP(O1602,'CLASSIFICAÇÃO - ÁREA DE ATUAÇÃO'!$A:$C,2,0),"")</f>
        <v>C</v>
      </c>
      <c r="N1602" s="29" t="str">
        <f>IF(O1602 &lt;&gt; "",VLOOKUP(O1602,'CLASSIFICAÇÃO - ÁREA DE ATUAÇÃO'!$A:$C,3,0), "")</f>
        <v>ATENÇÃO PRIMÁRIA</v>
      </c>
      <c r="O1602" t="str">
        <f>'Lotações convertidas'!B1604</f>
        <v>CENTRO DE SAÚDE GRANJA DE FREITAS</v>
      </c>
    </row>
    <row r="1603" spans="1:15" x14ac:dyDescent="0.25">
      <c r="A1603">
        <v>1320864</v>
      </c>
      <c r="B1603" t="s">
        <v>5683</v>
      </c>
      <c r="C1603" t="s">
        <v>5684</v>
      </c>
      <c r="D1603" t="s">
        <v>349</v>
      </c>
      <c r="E1603" t="s">
        <v>473</v>
      </c>
      <c r="F1603" t="s">
        <v>465</v>
      </c>
      <c r="G1603" s="177">
        <v>44452</v>
      </c>
      <c r="H1603" t="s">
        <v>395</v>
      </c>
      <c r="I1603" t="s">
        <v>18181</v>
      </c>
      <c r="J1603" t="s">
        <v>5685</v>
      </c>
      <c r="K1603" t="s">
        <v>353</v>
      </c>
      <c r="L1603" t="s">
        <v>361</v>
      </c>
      <c r="M1603" s="29" t="str">
        <f>IF(O1603 &lt;&gt; "", VLOOKUP(O1603,'CLASSIFICAÇÃO - ÁREA DE ATUAÇÃO'!$A:$C,2,0),"")</f>
        <v>C</v>
      </c>
      <c r="N1603" s="29" t="str">
        <f>IF(O1603 &lt;&gt; "",VLOOKUP(O1603,'CLASSIFICAÇÃO - ÁREA DE ATUAÇÃO'!$A:$C,3,0), "")</f>
        <v>REDE DE URGÊNCIA</v>
      </c>
      <c r="O1603" t="str">
        <f>'Lotações convertidas'!B1605</f>
        <v>CENTRO DE REFERÊNCIA EM SAÚDE MENTAL - ÁLCOOL E DROGAS PAMPULHA/NOROESTE</v>
      </c>
    </row>
    <row r="1604" spans="1:15" x14ac:dyDescent="0.25">
      <c r="A1604">
        <v>1320880</v>
      </c>
      <c r="B1604" t="s">
        <v>5686</v>
      </c>
      <c r="C1604" t="s">
        <v>5687</v>
      </c>
      <c r="D1604" t="s">
        <v>349</v>
      </c>
      <c r="E1604" t="s">
        <v>350</v>
      </c>
      <c r="F1604" t="s">
        <v>715</v>
      </c>
      <c r="G1604" s="177">
        <v>44452</v>
      </c>
      <c r="H1604" t="s">
        <v>395</v>
      </c>
      <c r="I1604" t="s">
        <v>18169</v>
      </c>
      <c r="J1604" t="s">
        <v>5688</v>
      </c>
      <c r="K1604" t="s">
        <v>353</v>
      </c>
      <c r="L1604" t="s">
        <v>374</v>
      </c>
      <c r="M1604" s="29" t="str">
        <f>IF(O1604 &lt;&gt; "", VLOOKUP(O1604,'CLASSIFICAÇÃO - ÁREA DE ATUAÇÃO'!$A:$C,2,0),"")</f>
        <v>A</v>
      </c>
      <c r="N1604" s="29" t="str">
        <f>IF(O1604 &lt;&gt; "",VLOOKUP(O1604,'CLASSIFICAÇÃO - ÁREA DE ATUAÇÃO'!$A:$C,3,0), "")</f>
        <v>REDE DE URGÊNCIA</v>
      </c>
      <c r="O1604" t="str">
        <f>'Lotações convertidas'!B1606</f>
        <v>CENTRO DE REFERENCIA EM SAUDE MENTAL INFANTIL NORDESTE</v>
      </c>
    </row>
    <row r="1605" spans="1:15" x14ac:dyDescent="0.25">
      <c r="A1605">
        <v>1320937</v>
      </c>
      <c r="B1605" t="s">
        <v>5689</v>
      </c>
      <c r="C1605" t="s">
        <v>5690</v>
      </c>
      <c r="D1605" t="s">
        <v>368</v>
      </c>
      <c r="E1605" t="s">
        <v>369</v>
      </c>
      <c r="F1605" t="s">
        <v>630</v>
      </c>
      <c r="G1605" s="177">
        <v>44449</v>
      </c>
      <c r="H1605" t="s">
        <v>417</v>
      </c>
      <c r="I1605" t="s">
        <v>18168</v>
      </c>
      <c r="J1605" t="s">
        <v>5691</v>
      </c>
      <c r="K1605" t="s">
        <v>353</v>
      </c>
      <c r="L1605" t="s">
        <v>406</v>
      </c>
      <c r="M1605" s="29" t="str">
        <f>IF(O1605 &lt;&gt; "", VLOOKUP(O1605,'CLASSIFICAÇÃO - ÁREA DE ATUAÇÃO'!$A:$C,2,0),"")</f>
        <v>D</v>
      </c>
      <c r="N1605" s="29" t="str">
        <f>IF(O1605 &lt;&gt; "",VLOOKUP(O1605,'CLASSIFICAÇÃO - ÁREA DE ATUAÇÃO'!$A:$C,3,0), "")</f>
        <v>ATENÇÃO PRIMÁRIA</v>
      </c>
      <c r="O1605" t="str">
        <f>'Lotações convertidas'!B1607</f>
        <v>CENTRO DE SAÚDE INDEPENDÊNCIA</v>
      </c>
    </row>
    <row r="1606" spans="1:15" x14ac:dyDescent="0.25">
      <c r="A1606">
        <v>1320945</v>
      </c>
      <c r="B1606" t="s">
        <v>5692</v>
      </c>
      <c r="C1606" t="s">
        <v>5693</v>
      </c>
      <c r="D1606" t="s">
        <v>368</v>
      </c>
      <c r="E1606" t="s">
        <v>369</v>
      </c>
      <c r="F1606" t="s">
        <v>686</v>
      </c>
      <c r="G1606" s="177">
        <v>44449</v>
      </c>
      <c r="H1606" t="s">
        <v>1063</v>
      </c>
      <c r="I1606" t="s">
        <v>18168</v>
      </c>
      <c r="J1606" t="s">
        <v>5694</v>
      </c>
      <c r="K1606" t="s">
        <v>353</v>
      </c>
      <c r="L1606" t="s">
        <v>397</v>
      </c>
      <c r="M1606" s="29" t="str">
        <f>IF(O1606 &lt;&gt; "", VLOOKUP(O1606,'CLASSIFICAÇÃO - ÁREA DE ATUAÇÃO'!$A:$C,2,0),"")</f>
        <v>C</v>
      </c>
      <c r="N1606" s="29" t="str">
        <f>IF(O1606 &lt;&gt; "",VLOOKUP(O1606,'CLASSIFICAÇÃO - ÁREA DE ATUAÇÃO'!$A:$C,3,0), "")</f>
        <v>ATENÇÃO PRIMÁRIA</v>
      </c>
      <c r="O1606" t="str">
        <f>'Lotações convertidas'!B1608</f>
        <v>CENTRO DE SAÚDE CÍCERO ILDEFONSO</v>
      </c>
    </row>
    <row r="1607" spans="1:15" x14ac:dyDescent="0.25">
      <c r="A1607">
        <v>1320953</v>
      </c>
      <c r="B1607" t="s">
        <v>5695</v>
      </c>
      <c r="C1607" t="s">
        <v>5696</v>
      </c>
      <c r="D1607" t="s">
        <v>368</v>
      </c>
      <c r="E1607" t="s">
        <v>369</v>
      </c>
      <c r="F1607" t="s">
        <v>18631</v>
      </c>
      <c r="G1607" s="177">
        <v>44449</v>
      </c>
      <c r="H1607" t="s">
        <v>441</v>
      </c>
      <c r="I1607" t="s">
        <v>18168</v>
      </c>
      <c r="J1607" t="s">
        <v>5697</v>
      </c>
      <c r="K1607" t="s">
        <v>353</v>
      </c>
      <c r="L1607" t="s">
        <v>374</v>
      </c>
      <c r="M1607" s="29" t="str">
        <f>IF(O1607 &lt;&gt; "", VLOOKUP(O1607,'CLASSIFICAÇÃO - ÁREA DE ATUAÇÃO'!$A:$C,2,0),"")</f>
        <v>A</v>
      </c>
      <c r="N1607" s="29" t="str">
        <f>IF(O1607 &lt;&gt; "",VLOOKUP(O1607,'CLASSIFICAÇÃO - ÁREA DE ATUAÇÃO'!$A:$C,3,0), "")</f>
        <v>REDE DE URGÊNCIA</v>
      </c>
      <c r="O1607" t="str">
        <f>'Lotações convertidas'!B1609</f>
        <v>CENTRO DE REFERENCIA EM SAUDE MENTAL NORDESTE</v>
      </c>
    </row>
    <row r="1608" spans="1:15" x14ac:dyDescent="0.25">
      <c r="A1608">
        <v>1320988</v>
      </c>
      <c r="B1608" t="s">
        <v>5698</v>
      </c>
      <c r="C1608" t="s">
        <v>5699</v>
      </c>
      <c r="D1608" t="s">
        <v>379</v>
      </c>
      <c r="E1608" t="s">
        <v>3550</v>
      </c>
      <c r="F1608" t="s">
        <v>18651</v>
      </c>
      <c r="G1608" s="177">
        <v>44452</v>
      </c>
      <c r="H1608" t="s">
        <v>5700</v>
      </c>
      <c r="I1608" t="s">
        <v>18171</v>
      </c>
      <c r="J1608" t="s">
        <v>5701</v>
      </c>
      <c r="K1608" t="s">
        <v>353</v>
      </c>
      <c r="L1608" t="s">
        <v>406</v>
      </c>
      <c r="M1608" s="29" t="str">
        <f>IF(O1608 &lt;&gt; "", VLOOKUP(O1608,'CLASSIFICAÇÃO - ÁREA DE ATUAÇÃO'!$A:$C,2,0),"")</f>
        <v>C</v>
      </c>
      <c r="N1608" s="29" t="str">
        <f>IF(O1608 &lt;&gt; "",VLOOKUP(O1608,'CLASSIFICAÇÃO - ÁREA DE ATUAÇÃO'!$A:$C,3,0), "")</f>
        <v>REDE COMPLEMENTAR</v>
      </c>
      <c r="O1608" t="str">
        <f>'Lotações convertidas'!B1610</f>
        <v>CENTRO DE ESPECIALIDADES MEDICAS BARREIRO</v>
      </c>
    </row>
    <row r="1609" spans="1:15" x14ac:dyDescent="0.25">
      <c r="A1609">
        <v>1321011</v>
      </c>
      <c r="B1609" t="s">
        <v>5702</v>
      </c>
      <c r="C1609" t="s">
        <v>5703</v>
      </c>
      <c r="D1609" t="s">
        <v>379</v>
      </c>
      <c r="F1609" t="s">
        <v>2812</v>
      </c>
      <c r="G1609" s="177">
        <v>44452</v>
      </c>
      <c r="H1609" t="s">
        <v>352</v>
      </c>
      <c r="I1609" t="s">
        <v>18171</v>
      </c>
      <c r="J1609" t="s">
        <v>5704</v>
      </c>
      <c r="K1609" t="s">
        <v>353</v>
      </c>
      <c r="L1609" t="s">
        <v>397</v>
      </c>
      <c r="M1609" s="29" t="str">
        <f>IF(O1609 &lt;&gt; "", VLOOKUP(O1609,'CLASSIFICAÇÃO - ÁREA DE ATUAÇÃO'!$A:$C,2,0),"")</f>
        <v>B</v>
      </c>
      <c r="N1609" s="29" t="str">
        <f>IF(O1609 &lt;&gt; "",VLOOKUP(O1609,'CLASSIFICAÇÃO - ÁREA DE ATUAÇÃO'!$A:$C,3,0), "")</f>
        <v>ATENÇÃO PRIMÁRIA</v>
      </c>
      <c r="O1609" t="str">
        <f>'Lotações convertidas'!B1611</f>
        <v>CENTRO DE SAÚDE CONJUNTO BETÂNIA</v>
      </c>
    </row>
    <row r="1610" spans="1:15" x14ac:dyDescent="0.25">
      <c r="A1610" t="s">
        <v>5705</v>
      </c>
      <c r="B1610" t="s">
        <v>5706</v>
      </c>
      <c r="C1610" t="s">
        <v>5707</v>
      </c>
      <c r="D1610" t="s">
        <v>368</v>
      </c>
      <c r="E1610" t="s">
        <v>524</v>
      </c>
      <c r="F1610" t="s">
        <v>18613</v>
      </c>
      <c r="G1610" s="177">
        <v>44451</v>
      </c>
      <c r="H1610" t="s">
        <v>441</v>
      </c>
      <c r="I1610" t="s">
        <v>18179</v>
      </c>
      <c r="J1610" t="s">
        <v>5708</v>
      </c>
      <c r="K1610" t="s">
        <v>353</v>
      </c>
      <c r="L1610" t="s">
        <v>382</v>
      </c>
      <c r="M1610" s="29" t="str">
        <f>IF(O1610 &lt;&gt; "", VLOOKUP(O1610,'CLASSIFICAÇÃO - ÁREA DE ATUAÇÃO'!$A:$C,2,0),"")</f>
        <v>C</v>
      </c>
      <c r="N1610" s="29" t="str">
        <f>IF(O1610 &lt;&gt; "",VLOOKUP(O1610,'CLASSIFICAÇÃO - ÁREA DE ATUAÇÃO'!$A:$C,3,0), "")</f>
        <v>REDE DE URGÊNCIA</v>
      </c>
      <c r="O1610" t="str">
        <f>'Lotações convertidas'!B1612</f>
        <v>UNIDADE DE PRONTO ATENDIMENTO LESTE</v>
      </c>
    </row>
    <row r="1611" spans="1:15" x14ac:dyDescent="0.25">
      <c r="A1611">
        <v>1321038</v>
      </c>
      <c r="B1611" t="s">
        <v>5709</v>
      </c>
      <c r="C1611" t="s">
        <v>5710</v>
      </c>
      <c r="D1611" t="s">
        <v>368</v>
      </c>
      <c r="E1611" t="s">
        <v>369</v>
      </c>
      <c r="F1611" t="s">
        <v>1015</v>
      </c>
      <c r="G1611" s="177">
        <v>44452</v>
      </c>
      <c r="H1611" t="s">
        <v>364</v>
      </c>
      <c r="I1611" t="s">
        <v>18168</v>
      </c>
      <c r="J1611" t="s">
        <v>5711</v>
      </c>
      <c r="K1611" t="s">
        <v>353</v>
      </c>
      <c r="L1611" t="s">
        <v>406</v>
      </c>
      <c r="M1611" s="29" t="str">
        <f>IF(O1611 &lt;&gt; "", VLOOKUP(O1611,'CLASSIFICAÇÃO - ÁREA DE ATUAÇÃO'!$A:$C,2,0),"")</f>
        <v>C</v>
      </c>
      <c r="N1611" s="29" t="str">
        <f>IF(O1611 &lt;&gt; "",VLOOKUP(O1611,'CLASSIFICAÇÃO - ÁREA DE ATUAÇÃO'!$A:$C,3,0), "")</f>
        <v>ATENÇÃO PRIMÁRIA</v>
      </c>
      <c r="O1611" t="str">
        <f>'Lotações convertidas'!B1613</f>
        <v>CENTRO DE SAÚDE EDUARDO MAURO DE ARAÚJO - MIRAMAR</v>
      </c>
    </row>
    <row r="1612" spans="1:15" x14ac:dyDescent="0.25">
      <c r="A1612">
        <v>1321054</v>
      </c>
      <c r="B1612" t="s">
        <v>5712</v>
      </c>
      <c r="C1612" t="s">
        <v>5713</v>
      </c>
      <c r="D1612" t="s">
        <v>379</v>
      </c>
      <c r="F1612" t="s">
        <v>521</v>
      </c>
      <c r="G1612" s="177">
        <v>44452</v>
      </c>
      <c r="H1612" t="s">
        <v>395</v>
      </c>
      <c r="I1612" t="s">
        <v>18171</v>
      </c>
      <c r="J1612" t="s">
        <v>5714</v>
      </c>
      <c r="K1612" t="s">
        <v>353</v>
      </c>
      <c r="L1612" t="s">
        <v>361</v>
      </c>
      <c r="M1612" s="29" t="str">
        <f>IF(O1612 &lt;&gt; "", VLOOKUP(O1612,'CLASSIFICAÇÃO - ÁREA DE ATUAÇÃO'!$A:$C,2,0),"")</f>
        <v>B</v>
      </c>
      <c r="N1612" s="29" t="str">
        <f>IF(O1612 &lt;&gt; "",VLOOKUP(O1612,'CLASSIFICAÇÃO - ÁREA DE ATUAÇÃO'!$A:$C,3,0), "")</f>
        <v>ATENÇÃO PRIMÁRIA</v>
      </c>
      <c r="O1612" t="str">
        <f>'Lotações convertidas'!B1614</f>
        <v>CENTRO DE SAÚDE JARDIM ALVORADA</v>
      </c>
    </row>
    <row r="1613" spans="1:15" x14ac:dyDescent="0.25">
      <c r="A1613">
        <v>1321070</v>
      </c>
      <c r="B1613" t="s">
        <v>5715</v>
      </c>
      <c r="C1613" t="s">
        <v>5716</v>
      </c>
      <c r="D1613" t="s">
        <v>429</v>
      </c>
      <c r="E1613" t="s">
        <v>430</v>
      </c>
      <c r="F1613" t="s">
        <v>543</v>
      </c>
      <c r="G1613" s="177">
        <v>44452</v>
      </c>
      <c r="H1613" t="s">
        <v>417</v>
      </c>
      <c r="I1613" t="s">
        <v>18175</v>
      </c>
      <c r="J1613" t="s">
        <v>5717</v>
      </c>
      <c r="K1613" t="s">
        <v>353</v>
      </c>
      <c r="L1613" t="s">
        <v>365</v>
      </c>
      <c r="M1613" s="29" t="str">
        <f>IF(O1613 &lt;&gt; "", VLOOKUP(O1613,'CLASSIFICAÇÃO - ÁREA DE ATUAÇÃO'!$A:$C,2,0),"")</f>
        <v>B</v>
      </c>
      <c r="N1613" s="29" t="str">
        <f>IF(O1613 &lt;&gt; "",VLOOKUP(O1613,'CLASSIFICAÇÃO - ÁREA DE ATUAÇÃO'!$A:$C,3,0), "")</f>
        <v>ATENÇÃO PRIMÁRIA</v>
      </c>
      <c r="O1613" t="str">
        <f>'Lotações convertidas'!B1615</f>
        <v>CENTRO DE SAÚDE FLORAMAR</v>
      </c>
    </row>
    <row r="1614" spans="1:15" x14ac:dyDescent="0.25">
      <c r="A1614">
        <v>1321097</v>
      </c>
      <c r="B1614" t="s">
        <v>5718</v>
      </c>
      <c r="C1614" t="s">
        <v>5719</v>
      </c>
      <c r="D1614" t="s">
        <v>429</v>
      </c>
      <c r="E1614" t="s">
        <v>493</v>
      </c>
      <c r="F1614" t="s">
        <v>695</v>
      </c>
      <c r="G1614" s="177">
        <v>44452</v>
      </c>
      <c r="H1614" t="s">
        <v>384</v>
      </c>
      <c r="I1614" t="s">
        <v>495</v>
      </c>
      <c r="K1614" t="s">
        <v>495</v>
      </c>
      <c r="L1614" t="s">
        <v>382</v>
      </c>
      <c r="M1614" s="29" t="str">
        <f>IF(O1614 &lt;&gt; "", VLOOKUP(O1614,'CLASSIFICAÇÃO - ÁREA DE ATUAÇÃO'!$A:$C,2,0),"")</f>
        <v>A</v>
      </c>
      <c r="N1614" s="29" t="str">
        <f>IF(O1614 &lt;&gt; "",VLOOKUP(O1614,'CLASSIFICAÇÃO - ÁREA DE ATUAÇÃO'!$A:$C,3,0), "")</f>
        <v>REDE COMPLEMENTAR</v>
      </c>
      <c r="O1614" t="str">
        <f>'Lotações convertidas'!B1616</f>
        <v>LABORATORIO REGIONAL LESTE/NORDESTE</v>
      </c>
    </row>
    <row r="1615" spans="1:15" x14ac:dyDescent="0.25">
      <c r="A1615">
        <v>1321119</v>
      </c>
      <c r="B1615" t="s">
        <v>2221</v>
      </c>
      <c r="C1615" t="s">
        <v>2222</v>
      </c>
      <c r="D1615" t="s">
        <v>349</v>
      </c>
      <c r="E1615" t="s">
        <v>528</v>
      </c>
      <c r="F1615" t="s">
        <v>18622</v>
      </c>
      <c r="G1615" s="177">
        <v>44452</v>
      </c>
      <c r="H1615" t="s">
        <v>352</v>
      </c>
      <c r="I1615" t="s">
        <v>18176</v>
      </c>
      <c r="J1615" t="s">
        <v>2224</v>
      </c>
      <c r="K1615" t="s">
        <v>353</v>
      </c>
      <c r="L1615" t="s">
        <v>372</v>
      </c>
      <c r="M1615" s="29" t="str">
        <f>IF(O1615 &lt;&gt; "", VLOOKUP(O1615,'CLASSIFICAÇÃO - ÁREA DE ATUAÇÃO'!$A:$C,2,0),"")</f>
        <v>C</v>
      </c>
      <c r="N1615" s="29" t="str">
        <f>IF(O1615 &lt;&gt; "",VLOOKUP(O1615,'CLASSIFICAÇÃO - ÁREA DE ATUAÇÃO'!$A:$C,3,0), "")</f>
        <v>REDE DE URGÊNCIA</v>
      </c>
      <c r="O1615" t="str">
        <f>'Lotações convertidas'!B1617</f>
        <v>CENTRO DE REFERENCIA EM SAUDE MENTAL VENDA NOVA</v>
      </c>
    </row>
    <row r="1616" spans="1:15" x14ac:dyDescent="0.25">
      <c r="A1616">
        <v>1321127</v>
      </c>
      <c r="B1616" t="s">
        <v>5720</v>
      </c>
      <c r="C1616" t="s">
        <v>5721</v>
      </c>
      <c r="D1616" t="s">
        <v>379</v>
      </c>
      <c r="F1616" t="s">
        <v>424</v>
      </c>
      <c r="G1616" s="177">
        <v>44451</v>
      </c>
      <c r="H1616" t="s">
        <v>466</v>
      </c>
      <c r="I1616" t="s">
        <v>18171</v>
      </c>
      <c r="J1616" t="s">
        <v>5722</v>
      </c>
      <c r="K1616" t="s">
        <v>353</v>
      </c>
      <c r="L1616" t="s">
        <v>427</v>
      </c>
      <c r="M1616" s="29" t="str">
        <f>IF(O1616 &lt;&gt; "", VLOOKUP(O1616,'CLASSIFICAÇÃO - ÁREA DE ATUAÇÃO'!$A:$C,2,0),"")</f>
        <v>D</v>
      </c>
      <c r="N1616" s="29" t="str">
        <f>IF(O1616 &lt;&gt; "",VLOOKUP(O1616,'CLASSIFICAÇÃO - ÁREA DE ATUAÇÃO'!$A:$C,3,0), "")</f>
        <v>REDE DE URGÊNCIA</v>
      </c>
      <c r="O1616" t="str">
        <f>'Lotações convertidas'!B1618</f>
        <v>SERVIÇO DE ATENDIMENTO MÓVEL DE URGÊNCIA E TRANSPORTE EM SAÚDE</v>
      </c>
    </row>
    <row r="1617" spans="1:15" x14ac:dyDescent="0.25">
      <c r="A1617">
        <v>1321151</v>
      </c>
      <c r="B1617" t="s">
        <v>5723</v>
      </c>
      <c r="C1617" t="s">
        <v>5724</v>
      </c>
      <c r="D1617" t="s">
        <v>368</v>
      </c>
      <c r="E1617" t="s">
        <v>369</v>
      </c>
      <c r="F1617" t="s">
        <v>1388</v>
      </c>
      <c r="G1617" s="177">
        <v>44452</v>
      </c>
      <c r="H1617" t="s">
        <v>417</v>
      </c>
      <c r="I1617" t="s">
        <v>18168</v>
      </c>
      <c r="J1617" t="s">
        <v>5725</v>
      </c>
      <c r="K1617" t="s">
        <v>353</v>
      </c>
      <c r="L1617" t="s">
        <v>397</v>
      </c>
      <c r="M1617" s="29" t="str">
        <f>IF(O1617 &lt;&gt; "", VLOOKUP(O1617,'CLASSIFICAÇÃO - ÁREA DE ATUAÇÃO'!$A:$C,2,0),"")</f>
        <v>B</v>
      </c>
      <c r="N1617" s="29" t="str">
        <f>IF(O1617 &lt;&gt; "",VLOOKUP(O1617,'CLASSIFICAÇÃO - ÁREA DE ATUAÇÃO'!$A:$C,3,0), "")</f>
        <v>ATENÇÃO PRIMÁRIA</v>
      </c>
      <c r="O1617" t="str">
        <f>'Lotações convertidas'!B1619</f>
        <v>CENTRO DE SAÚDE VILA IMPERIAL</v>
      </c>
    </row>
    <row r="1618" spans="1:15" x14ac:dyDescent="0.25">
      <c r="A1618">
        <v>1321178</v>
      </c>
      <c r="B1618" t="s">
        <v>5726</v>
      </c>
      <c r="C1618" t="s">
        <v>5727</v>
      </c>
      <c r="D1618" t="s">
        <v>349</v>
      </c>
      <c r="E1618" t="s">
        <v>674</v>
      </c>
      <c r="F1618" t="s">
        <v>2872</v>
      </c>
      <c r="G1618" s="177">
        <v>44452</v>
      </c>
      <c r="H1618" t="s">
        <v>364</v>
      </c>
      <c r="I1618" t="s">
        <v>18185</v>
      </c>
      <c r="J1618" t="s">
        <v>5728</v>
      </c>
      <c r="K1618" t="s">
        <v>353</v>
      </c>
      <c r="L1618" t="s">
        <v>397</v>
      </c>
      <c r="M1618" s="29" t="str">
        <f>IF(O1618 &lt;&gt; "", VLOOKUP(O1618,'CLASSIFICAÇÃO - ÁREA DE ATUAÇÃO'!$A:$C,2,0),"")</f>
        <v>A</v>
      </c>
      <c r="N1618" s="29" t="str">
        <f>IF(O1618 &lt;&gt; "",VLOOKUP(O1618,'CLASSIFICAÇÃO - ÁREA DE ATUAÇÃO'!$A:$C,3,0), "")</f>
        <v>ATENÇÃO PRIMÁRIA</v>
      </c>
      <c r="O1618" t="str">
        <f>'Lotações convertidas'!B1620</f>
        <v>CENTRO DE SAÚDE NORALDINO DE LIMA</v>
      </c>
    </row>
    <row r="1619" spans="1:15" x14ac:dyDescent="0.25">
      <c r="A1619">
        <v>1321186</v>
      </c>
      <c r="B1619" t="s">
        <v>5729</v>
      </c>
      <c r="C1619" t="s">
        <v>5730</v>
      </c>
      <c r="D1619" t="s">
        <v>349</v>
      </c>
      <c r="E1619" t="s">
        <v>541</v>
      </c>
      <c r="F1619" t="s">
        <v>4637</v>
      </c>
      <c r="G1619" s="177">
        <v>44452</v>
      </c>
      <c r="H1619" t="s">
        <v>434</v>
      </c>
      <c r="I1619" t="s">
        <v>18172</v>
      </c>
      <c r="J1619" t="s">
        <v>5731</v>
      </c>
      <c r="K1619" t="s">
        <v>353</v>
      </c>
      <c r="L1619" t="s">
        <v>427</v>
      </c>
      <c r="M1619" s="29" t="str">
        <f>IF(O1619 &lt;&gt; "", VLOOKUP(O1619,'CLASSIFICAÇÃO - ÁREA DE ATUAÇÃO'!$A:$C,2,0),"")</f>
        <v>A</v>
      </c>
      <c r="N1619" s="29" t="str">
        <f>IF(O1619 &lt;&gt; "",VLOOKUP(O1619,'CLASSIFICAÇÃO - ÁREA DE ATUAÇÃO'!$A:$C,3,0), "")</f>
        <v>GESTÃO</v>
      </c>
      <c r="O1619" t="str">
        <f>'Lotações convertidas'!B1621</f>
        <v>GERÊNCIA DE APOIO TÉCNICO À SAÚDE</v>
      </c>
    </row>
    <row r="1620" spans="1:15" x14ac:dyDescent="0.25">
      <c r="A1620">
        <v>1321194</v>
      </c>
      <c r="B1620" t="s">
        <v>5732</v>
      </c>
      <c r="C1620" t="s">
        <v>5733</v>
      </c>
      <c r="D1620" t="s">
        <v>349</v>
      </c>
      <c r="E1620" t="s">
        <v>541</v>
      </c>
      <c r="F1620" t="s">
        <v>4223</v>
      </c>
      <c r="G1620" s="177">
        <v>44452</v>
      </c>
      <c r="H1620" t="s">
        <v>434</v>
      </c>
      <c r="I1620" t="s">
        <v>18172</v>
      </c>
      <c r="J1620" t="s">
        <v>5734</v>
      </c>
      <c r="K1620" t="s">
        <v>353</v>
      </c>
      <c r="L1620" t="s">
        <v>382</v>
      </c>
      <c r="M1620" s="29" t="str">
        <f>IF(O1620 &lt;&gt; "", VLOOKUP(O1620,'CLASSIFICAÇÃO - ÁREA DE ATUAÇÃO'!$A:$C,2,0),"")</f>
        <v>B</v>
      </c>
      <c r="N1620" s="29" t="str">
        <f>IF(O1620 &lt;&gt; "",VLOOKUP(O1620,'CLASSIFICAÇÃO - ÁREA DE ATUAÇÃO'!$A:$C,3,0), "")</f>
        <v>ATENÇÃO PRIMÁRIA</v>
      </c>
      <c r="O1620" t="str">
        <f>'Lotações convertidas'!B1622</f>
        <v>CENTRO DE SAÚDE PARAÍSO</v>
      </c>
    </row>
    <row r="1621" spans="1:15" x14ac:dyDescent="0.25">
      <c r="A1621">
        <v>1321208</v>
      </c>
      <c r="B1621" t="s">
        <v>5735</v>
      </c>
      <c r="C1621" t="s">
        <v>5736</v>
      </c>
      <c r="D1621" t="s">
        <v>520</v>
      </c>
      <c r="F1621" t="s">
        <v>388</v>
      </c>
      <c r="G1621" s="177">
        <v>44452</v>
      </c>
      <c r="H1621" t="s">
        <v>364</v>
      </c>
      <c r="I1621" t="s">
        <v>18175</v>
      </c>
      <c r="J1621" t="s">
        <v>5737</v>
      </c>
      <c r="K1621" t="s">
        <v>353</v>
      </c>
      <c r="L1621" t="s">
        <v>372</v>
      </c>
      <c r="M1621" s="29" t="str">
        <f>IF(O1621 &lt;&gt; "", VLOOKUP(O1621,'CLASSIFICAÇÃO - ÁREA DE ATUAÇÃO'!$A:$C,2,0),"")</f>
        <v>D</v>
      </c>
      <c r="N1621" s="29" t="str">
        <f>IF(O1621 &lt;&gt; "",VLOOKUP(O1621,'CLASSIFICAÇÃO - ÁREA DE ATUAÇÃO'!$A:$C,3,0), "")</f>
        <v>ATENÇÃO PRIMÁRIA</v>
      </c>
      <c r="O1621" t="str">
        <f>'Lotações convertidas'!B1623</f>
        <v>CENTRO DE SAÚDE MINAS CAIXA</v>
      </c>
    </row>
    <row r="1622" spans="1:15" x14ac:dyDescent="0.25">
      <c r="A1622">
        <v>1321224</v>
      </c>
      <c r="B1622" t="s">
        <v>5738</v>
      </c>
      <c r="C1622" t="s">
        <v>5739</v>
      </c>
      <c r="D1622" t="s">
        <v>429</v>
      </c>
      <c r="E1622" t="s">
        <v>451</v>
      </c>
      <c r="F1622" t="s">
        <v>602</v>
      </c>
      <c r="G1622" s="177">
        <v>44453</v>
      </c>
      <c r="H1622" t="s">
        <v>384</v>
      </c>
      <c r="I1622" t="s">
        <v>18168</v>
      </c>
      <c r="J1622" t="s">
        <v>5740</v>
      </c>
      <c r="K1622" t="s">
        <v>353</v>
      </c>
      <c r="L1622" t="s">
        <v>372</v>
      </c>
      <c r="M1622" s="29" t="str">
        <f>IF(O1622 &lt;&gt; "", VLOOKUP(O1622,'CLASSIFICAÇÃO - ÁREA DE ATUAÇÃO'!$A:$C,2,0),"")</f>
        <v>D</v>
      </c>
      <c r="N1622" s="29" t="str">
        <f>IF(O1622 &lt;&gt; "",VLOOKUP(O1622,'CLASSIFICAÇÃO - ÁREA DE ATUAÇÃO'!$A:$C,3,0), "")</f>
        <v>ATENÇÃO PRIMÁRIA</v>
      </c>
      <c r="O1622" t="str">
        <f>'Lotações convertidas'!B1624</f>
        <v>CENTRO DE SAÚDE JARDIM COMERCIÁRIOS</v>
      </c>
    </row>
    <row r="1623" spans="1:15" x14ac:dyDescent="0.25">
      <c r="A1623">
        <v>1321240</v>
      </c>
      <c r="B1623" t="s">
        <v>5741</v>
      </c>
      <c r="C1623" t="s">
        <v>5742</v>
      </c>
      <c r="D1623" t="s">
        <v>368</v>
      </c>
      <c r="E1623" t="s">
        <v>369</v>
      </c>
      <c r="F1623" t="s">
        <v>4353</v>
      </c>
      <c r="G1623" s="177">
        <v>44453</v>
      </c>
      <c r="H1623" t="s">
        <v>417</v>
      </c>
      <c r="I1623" t="s">
        <v>18168</v>
      </c>
      <c r="J1623" t="s">
        <v>5743</v>
      </c>
      <c r="K1623" t="s">
        <v>353</v>
      </c>
      <c r="L1623" t="s">
        <v>397</v>
      </c>
      <c r="M1623" s="29" t="str">
        <f>IF(O1623 &lt;&gt; "", VLOOKUP(O1623,'CLASSIFICAÇÃO - ÁREA DE ATUAÇÃO'!$A:$C,2,0),"")</f>
        <v>B</v>
      </c>
      <c r="N1623" s="29" t="str">
        <f>IF(O1623 &lt;&gt; "",VLOOKUP(O1623,'CLASSIFICAÇÃO - ÁREA DE ATUAÇÃO'!$A:$C,3,0), "")</f>
        <v>ATENÇÃO PRIMÁRIA</v>
      </c>
      <c r="O1623" t="str">
        <f>'Lotações convertidas'!B1625</f>
        <v>CENTRO DE SAÚDE PALMEIRAS</v>
      </c>
    </row>
    <row r="1624" spans="1:15" x14ac:dyDescent="0.25">
      <c r="A1624">
        <v>1321259</v>
      </c>
      <c r="B1624" t="s">
        <v>5744</v>
      </c>
      <c r="C1624" t="s">
        <v>5745</v>
      </c>
      <c r="D1624" t="s">
        <v>368</v>
      </c>
      <c r="E1624" t="s">
        <v>369</v>
      </c>
      <c r="F1624" t="s">
        <v>18623</v>
      </c>
      <c r="G1624" s="177">
        <v>44453</v>
      </c>
      <c r="H1624" t="s">
        <v>441</v>
      </c>
      <c r="I1624" t="s">
        <v>18168</v>
      </c>
      <c r="J1624" t="s">
        <v>5746</v>
      </c>
      <c r="K1624" t="s">
        <v>353</v>
      </c>
      <c r="L1624" t="s">
        <v>374</v>
      </c>
      <c r="M1624" s="29" t="str">
        <f>IF(O1624 &lt;&gt; "", VLOOKUP(O1624,'CLASSIFICAÇÃO - ÁREA DE ATUAÇÃO'!$A:$C,2,0),"")</f>
        <v>C</v>
      </c>
      <c r="N1624" s="29" t="str">
        <f>IF(O1624 &lt;&gt; "",VLOOKUP(O1624,'CLASSIFICAÇÃO - ÁREA DE ATUAÇÃO'!$A:$C,3,0), "")</f>
        <v>REDE DE URGÊNCIA</v>
      </c>
      <c r="O1624" t="str">
        <f>'Lotações convertidas'!B1626</f>
        <v>UNIDADE DE PRONTO ATENDIMENTO NORDESTE</v>
      </c>
    </row>
    <row r="1625" spans="1:15" x14ac:dyDescent="0.25">
      <c r="A1625">
        <v>1321267</v>
      </c>
      <c r="B1625" t="s">
        <v>5747</v>
      </c>
      <c r="C1625" t="s">
        <v>5748</v>
      </c>
      <c r="D1625" t="s">
        <v>379</v>
      </c>
      <c r="F1625" t="s">
        <v>4139</v>
      </c>
      <c r="G1625" s="177">
        <v>44453</v>
      </c>
      <c r="H1625" t="s">
        <v>364</v>
      </c>
      <c r="I1625" t="s">
        <v>18171</v>
      </c>
      <c r="J1625" t="s">
        <v>5749</v>
      </c>
      <c r="K1625" t="s">
        <v>353</v>
      </c>
      <c r="L1625" t="s">
        <v>354</v>
      </c>
      <c r="M1625" s="29" t="str">
        <f>IF(O1625 &lt;&gt; "", VLOOKUP(O1625,'CLASSIFICAÇÃO - ÁREA DE ATUAÇÃO'!$A:$C,2,0),"")</f>
        <v>C</v>
      </c>
      <c r="N1625" s="29" t="str">
        <f>IF(O1625 &lt;&gt; "",VLOOKUP(O1625,'CLASSIFICAÇÃO - ÁREA DE ATUAÇÃO'!$A:$C,3,0), "")</f>
        <v>ATENÇÃO PRIMÁRIA</v>
      </c>
      <c r="O1625" t="str">
        <f>'Lotações convertidas'!B1627</f>
        <v>CENTRO DE SAÚDE PINDORAMA - ELZA MARTINS</v>
      </c>
    </row>
    <row r="1626" spans="1:15" x14ac:dyDescent="0.25">
      <c r="A1626">
        <v>1321275</v>
      </c>
      <c r="B1626" t="s">
        <v>5750</v>
      </c>
      <c r="C1626" t="s">
        <v>5751</v>
      </c>
      <c r="D1626" t="s">
        <v>368</v>
      </c>
      <c r="E1626" t="s">
        <v>369</v>
      </c>
      <c r="F1626" t="s">
        <v>543</v>
      </c>
      <c r="G1626" s="177">
        <v>44453</v>
      </c>
      <c r="H1626" t="s">
        <v>417</v>
      </c>
      <c r="I1626" t="s">
        <v>18168</v>
      </c>
      <c r="J1626" t="s">
        <v>5752</v>
      </c>
      <c r="K1626" t="s">
        <v>353</v>
      </c>
      <c r="L1626" t="s">
        <v>365</v>
      </c>
      <c r="M1626" s="29" t="str">
        <f>IF(O1626 &lt;&gt; "", VLOOKUP(O1626,'CLASSIFICAÇÃO - ÁREA DE ATUAÇÃO'!$A:$C,2,0),"")</f>
        <v>B</v>
      </c>
      <c r="N1626" s="29" t="str">
        <f>IF(O1626 &lt;&gt; "",VLOOKUP(O1626,'CLASSIFICAÇÃO - ÁREA DE ATUAÇÃO'!$A:$C,3,0), "")</f>
        <v>ATENÇÃO PRIMÁRIA</v>
      </c>
      <c r="O1626" t="str">
        <f>'Lotações convertidas'!B1628</f>
        <v>CENTRO DE SAÚDE FLORAMAR</v>
      </c>
    </row>
    <row r="1627" spans="1:15" x14ac:dyDescent="0.25">
      <c r="A1627">
        <v>1321283</v>
      </c>
      <c r="B1627" t="s">
        <v>5753</v>
      </c>
      <c r="C1627" t="s">
        <v>5754</v>
      </c>
      <c r="D1627" t="s">
        <v>368</v>
      </c>
      <c r="E1627" t="s">
        <v>369</v>
      </c>
      <c r="F1627" t="s">
        <v>639</v>
      </c>
      <c r="G1627" s="177">
        <v>44453</v>
      </c>
      <c r="H1627" t="s">
        <v>417</v>
      </c>
      <c r="I1627" t="s">
        <v>18168</v>
      </c>
      <c r="J1627" t="s">
        <v>5755</v>
      </c>
      <c r="K1627" t="s">
        <v>353</v>
      </c>
      <c r="L1627" t="s">
        <v>354</v>
      </c>
      <c r="M1627" s="29" t="str">
        <f>IF(O1627 &lt;&gt; "", VLOOKUP(O1627,'CLASSIFICAÇÃO - ÁREA DE ATUAÇÃO'!$A:$C,2,0),"")</f>
        <v>C</v>
      </c>
      <c r="N1627" s="29" t="str">
        <f>IF(O1627 &lt;&gt; "",VLOOKUP(O1627,'CLASSIFICAÇÃO - ÁREA DE ATUAÇÃO'!$A:$C,3,0), "")</f>
        <v>ATENÇÃO PRIMÁRIA</v>
      </c>
      <c r="O1627" t="str">
        <f>'Lotações convertidas'!B1629</f>
        <v>CENTRO DE SAÚDE ERMELINDA</v>
      </c>
    </row>
    <row r="1628" spans="1:15" x14ac:dyDescent="0.25">
      <c r="A1628">
        <v>1321305</v>
      </c>
      <c r="B1628" t="s">
        <v>5756</v>
      </c>
      <c r="C1628" t="s">
        <v>5757</v>
      </c>
      <c r="D1628" t="s">
        <v>362</v>
      </c>
      <c r="F1628" t="s">
        <v>1513</v>
      </c>
      <c r="G1628" s="177">
        <v>44453</v>
      </c>
      <c r="H1628" t="s">
        <v>364</v>
      </c>
      <c r="I1628" t="s">
        <v>18168</v>
      </c>
      <c r="J1628" t="s">
        <v>5758</v>
      </c>
      <c r="K1628" t="s">
        <v>353</v>
      </c>
      <c r="L1628" t="s">
        <v>411</v>
      </c>
      <c r="M1628" s="29" t="str">
        <f>IF(O1628 &lt;&gt; "", VLOOKUP(O1628,'CLASSIFICAÇÃO - ÁREA DE ATUAÇÃO'!$A:$C,2,0),"")</f>
        <v>C</v>
      </c>
      <c r="N1628" s="29" t="str">
        <f>IF(O1628 &lt;&gt; "",VLOOKUP(O1628,'CLASSIFICAÇÃO - ÁREA DE ATUAÇÃO'!$A:$C,3,0), "")</f>
        <v>ATENÇÃO PRIMÁRIA</v>
      </c>
      <c r="O1628" t="str">
        <f>'Lotações convertidas'!B1630</f>
        <v>CENTRO DE SAÚDE CAFEZAL</v>
      </c>
    </row>
    <row r="1629" spans="1:15" x14ac:dyDescent="0.25">
      <c r="A1629" t="s">
        <v>5759</v>
      </c>
      <c r="B1629" t="s">
        <v>5760</v>
      </c>
      <c r="C1629" t="s">
        <v>5761</v>
      </c>
      <c r="D1629" t="s">
        <v>349</v>
      </c>
      <c r="E1629" t="s">
        <v>403</v>
      </c>
      <c r="F1629" t="s">
        <v>18620</v>
      </c>
      <c r="G1629" s="177">
        <v>44453</v>
      </c>
      <c r="H1629" t="s">
        <v>395</v>
      </c>
      <c r="I1629" t="s">
        <v>18170</v>
      </c>
      <c r="J1629" t="s">
        <v>5762</v>
      </c>
      <c r="K1629" t="s">
        <v>353</v>
      </c>
      <c r="L1629" t="s">
        <v>372</v>
      </c>
      <c r="M1629" s="29" t="str">
        <f>IF(O1629 &lt;&gt; "", VLOOKUP(O1629,'CLASSIFICAÇÃO - ÁREA DE ATUAÇÃO'!$A:$C,2,0),"")</f>
        <v>D</v>
      </c>
      <c r="N1629" s="29" t="str">
        <f>IF(O1629 &lt;&gt; "",VLOOKUP(O1629,'CLASSIFICAÇÃO - ÁREA DE ATUAÇÃO'!$A:$C,3,0), "")</f>
        <v>REDE DE URGÊNCIA</v>
      </c>
      <c r="O1629" t="str">
        <f>'Lotações convertidas'!B1631</f>
        <v>UNIDADE DE PRONTO ATENDIMENTO VENDA NOVA</v>
      </c>
    </row>
    <row r="1630" spans="1:15" x14ac:dyDescent="0.25">
      <c r="A1630">
        <v>1321356</v>
      </c>
      <c r="B1630" t="s">
        <v>5763</v>
      </c>
      <c r="C1630" t="s">
        <v>5764</v>
      </c>
      <c r="D1630" t="s">
        <v>379</v>
      </c>
      <c r="E1630" t="s">
        <v>597</v>
      </c>
      <c r="F1630" t="s">
        <v>18644</v>
      </c>
      <c r="G1630" s="177">
        <v>44453</v>
      </c>
      <c r="H1630" t="s">
        <v>352</v>
      </c>
      <c r="I1630" t="s">
        <v>18171</v>
      </c>
      <c r="J1630" t="s">
        <v>5765</v>
      </c>
      <c r="K1630" t="s">
        <v>353</v>
      </c>
      <c r="L1630" t="s">
        <v>411</v>
      </c>
      <c r="M1630" s="29" t="str">
        <f>IF(O1630 &lt;&gt; "", VLOOKUP(O1630,'CLASSIFICAÇÃO - ÁREA DE ATUAÇÃO'!$A:$C,2,0),"")</f>
        <v>C</v>
      </c>
      <c r="N1630" s="29" t="str">
        <f>IF(O1630 &lt;&gt; "",VLOOKUP(O1630,'CLASSIFICAÇÃO - ÁREA DE ATUAÇÃO'!$A:$C,3,0), "")</f>
        <v>ATENÇÃO PRIMÁRIA</v>
      </c>
      <c r="O1630" t="str">
        <f>'Lotações convertidas'!B1632</f>
        <v>CENTRO DE SAÚDE SÃO MIGUEL ARCANJO</v>
      </c>
    </row>
    <row r="1631" spans="1:15" x14ac:dyDescent="0.25">
      <c r="A1631">
        <v>1321364</v>
      </c>
      <c r="B1631" t="s">
        <v>5766</v>
      </c>
      <c r="C1631" t="s">
        <v>5767</v>
      </c>
      <c r="D1631" t="s">
        <v>368</v>
      </c>
      <c r="E1631" t="s">
        <v>369</v>
      </c>
      <c r="F1631" t="s">
        <v>18631</v>
      </c>
      <c r="G1631" s="177">
        <v>44453</v>
      </c>
      <c r="H1631" t="s">
        <v>441</v>
      </c>
      <c r="I1631" t="s">
        <v>18168</v>
      </c>
      <c r="J1631" t="s">
        <v>5768</v>
      </c>
      <c r="K1631" t="s">
        <v>353</v>
      </c>
      <c r="L1631" t="s">
        <v>374</v>
      </c>
      <c r="M1631" s="29" t="str">
        <f>IF(O1631 &lt;&gt; "", VLOOKUP(O1631,'CLASSIFICAÇÃO - ÁREA DE ATUAÇÃO'!$A:$C,2,0),"")</f>
        <v>A</v>
      </c>
      <c r="N1631" s="29" t="str">
        <f>IF(O1631 &lt;&gt; "",VLOOKUP(O1631,'CLASSIFICAÇÃO - ÁREA DE ATUAÇÃO'!$A:$C,3,0), "")</f>
        <v>REDE DE URGÊNCIA</v>
      </c>
      <c r="O1631" t="str">
        <f>'Lotações convertidas'!B1633</f>
        <v>CENTRO DE REFERENCIA EM SAUDE MENTAL NORDESTE</v>
      </c>
    </row>
    <row r="1632" spans="1:15" x14ac:dyDescent="0.25">
      <c r="A1632">
        <v>1321402</v>
      </c>
      <c r="B1632" t="s">
        <v>1047</v>
      </c>
      <c r="C1632" t="s">
        <v>1048</v>
      </c>
      <c r="D1632" t="s">
        <v>368</v>
      </c>
      <c r="E1632" t="s">
        <v>524</v>
      </c>
      <c r="F1632" t="s">
        <v>18613</v>
      </c>
      <c r="G1632" s="177">
        <v>44453</v>
      </c>
      <c r="H1632" t="s">
        <v>425</v>
      </c>
      <c r="I1632" t="s">
        <v>18173</v>
      </c>
      <c r="J1632" t="s">
        <v>1050</v>
      </c>
      <c r="K1632" t="s">
        <v>353</v>
      </c>
      <c r="L1632" t="s">
        <v>382</v>
      </c>
      <c r="M1632" s="29" t="str">
        <f>IF(O1632 &lt;&gt; "", VLOOKUP(O1632,'CLASSIFICAÇÃO - ÁREA DE ATUAÇÃO'!$A:$C,2,0),"")</f>
        <v>C</v>
      </c>
      <c r="N1632" s="29" t="str">
        <f>IF(O1632 &lt;&gt; "",VLOOKUP(O1632,'CLASSIFICAÇÃO - ÁREA DE ATUAÇÃO'!$A:$C,3,0), "")</f>
        <v>REDE DE URGÊNCIA</v>
      </c>
      <c r="O1632" t="str">
        <f>'Lotações convertidas'!B1634</f>
        <v>UNIDADE DE PRONTO ATENDIMENTO LESTE</v>
      </c>
    </row>
    <row r="1633" spans="1:15" x14ac:dyDescent="0.25">
      <c r="A1633">
        <v>1321437</v>
      </c>
      <c r="B1633" t="s">
        <v>5769</v>
      </c>
      <c r="C1633" t="s">
        <v>5770</v>
      </c>
      <c r="D1633" t="s">
        <v>368</v>
      </c>
      <c r="E1633" t="s">
        <v>369</v>
      </c>
      <c r="F1633" t="s">
        <v>559</v>
      </c>
      <c r="G1633" s="177">
        <v>44454</v>
      </c>
      <c r="H1633" t="s">
        <v>1635</v>
      </c>
      <c r="I1633" t="s">
        <v>18168</v>
      </c>
      <c r="J1633" t="s">
        <v>5771</v>
      </c>
      <c r="K1633" t="s">
        <v>353</v>
      </c>
      <c r="L1633" t="s">
        <v>354</v>
      </c>
      <c r="M1633" s="29" t="str">
        <f>IF(O1633 &lt;&gt; "", VLOOKUP(O1633,'CLASSIFICAÇÃO - ÁREA DE ATUAÇÃO'!$A:$C,2,0),"")</f>
        <v>A</v>
      </c>
      <c r="N1633" s="29" t="str">
        <f>IF(O1633 &lt;&gt; "",VLOOKUP(O1633,'CLASSIFICAÇÃO - ÁREA DE ATUAÇÃO'!$A:$C,3,0), "")</f>
        <v>REDE DE URGÊNCIA</v>
      </c>
      <c r="O1633" t="str">
        <f>'Lotações convertidas'!B1635</f>
        <v>CENTRO DE REFERENCIA EM SAUDE MENTAL INFANTIL NOROESTE</v>
      </c>
    </row>
    <row r="1634" spans="1:15" x14ac:dyDescent="0.25">
      <c r="A1634" t="s">
        <v>5772</v>
      </c>
      <c r="B1634" t="s">
        <v>5773</v>
      </c>
      <c r="C1634" t="s">
        <v>5774</v>
      </c>
      <c r="D1634" t="s">
        <v>368</v>
      </c>
      <c r="E1634" t="s">
        <v>369</v>
      </c>
      <c r="F1634" t="s">
        <v>414</v>
      </c>
      <c r="G1634" s="177">
        <v>44454</v>
      </c>
      <c r="H1634" t="s">
        <v>417</v>
      </c>
      <c r="I1634" t="s">
        <v>18168</v>
      </c>
      <c r="J1634" t="s">
        <v>5775</v>
      </c>
      <c r="K1634" t="s">
        <v>353</v>
      </c>
      <c r="L1634" t="s">
        <v>354</v>
      </c>
      <c r="M1634" s="29" t="str">
        <f>IF(O1634 &lt;&gt; "", VLOOKUP(O1634,'CLASSIFICAÇÃO - ÁREA DE ATUAÇÃO'!$A:$C,2,0),"")</f>
        <v>A</v>
      </c>
      <c r="N1634" s="29" t="str">
        <f>IF(O1634 &lt;&gt; "",VLOOKUP(O1634,'CLASSIFICAÇÃO - ÁREA DE ATUAÇÃO'!$A:$C,3,0), "")</f>
        <v>ATENÇÃO PRIMÁRIA</v>
      </c>
      <c r="O1634" t="str">
        <f>'Lotações convertidas'!B1636</f>
        <v>CENTRO DE SAÚDE CARLOS PRATES</v>
      </c>
    </row>
    <row r="1635" spans="1:15" x14ac:dyDescent="0.25">
      <c r="A1635">
        <v>1321488</v>
      </c>
      <c r="B1635" t="s">
        <v>5776</v>
      </c>
      <c r="C1635" t="s">
        <v>5777</v>
      </c>
      <c r="D1635" t="s">
        <v>520</v>
      </c>
      <c r="F1635" t="s">
        <v>773</v>
      </c>
      <c r="G1635" s="177">
        <v>44454</v>
      </c>
      <c r="H1635" t="s">
        <v>364</v>
      </c>
      <c r="I1635" t="s">
        <v>18175</v>
      </c>
      <c r="J1635" t="s">
        <v>5778</v>
      </c>
      <c r="K1635" t="s">
        <v>353</v>
      </c>
      <c r="L1635" t="s">
        <v>365</v>
      </c>
      <c r="M1635" s="29" t="str">
        <f>IF(O1635 &lt;&gt; "", VLOOKUP(O1635,'CLASSIFICAÇÃO - ÁREA DE ATUAÇÃO'!$A:$C,2,0),"")</f>
        <v>B</v>
      </c>
      <c r="N1635" s="29" t="str">
        <f>IF(O1635 &lt;&gt; "",VLOOKUP(O1635,'CLASSIFICAÇÃO - ÁREA DE ATUAÇÃO'!$A:$C,3,0), "")</f>
        <v>ATENÇÃO PRIMÁRIA</v>
      </c>
      <c r="O1635" t="str">
        <f>'Lotações convertidas'!B1637</f>
        <v>CENTRO DE SAÚDE GUARANI</v>
      </c>
    </row>
    <row r="1636" spans="1:15" x14ac:dyDescent="0.25">
      <c r="A1636">
        <v>1321526</v>
      </c>
      <c r="B1636" t="s">
        <v>5779</v>
      </c>
      <c r="C1636" t="s">
        <v>5780</v>
      </c>
      <c r="D1636" t="s">
        <v>362</v>
      </c>
      <c r="F1636" t="s">
        <v>1483</v>
      </c>
      <c r="G1636" s="177">
        <v>44455</v>
      </c>
      <c r="H1636" t="s">
        <v>364</v>
      </c>
      <c r="I1636" t="s">
        <v>18168</v>
      </c>
      <c r="J1636" t="s">
        <v>5781</v>
      </c>
      <c r="K1636" t="s">
        <v>353</v>
      </c>
      <c r="L1636" t="s">
        <v>406</v>
      </c>
      <c r="M1636" s="29" t="str">
        <f>IF(O1636 &lt;&gt; "", VLOOKUP(O1636,'CLASSIFICAÇÃO - ÁREA DE ATUAÇÃO'!$A:$C,2,0),"")</f>
        <v>B</v>
      </c>
      <c r="N1636" s="29" t="str">
        <f>IF(O1636 &lt;&gt; "",VLOOKUP(O1636,'CLASSIFICAÇÃO - ÁREA DE ATUAÇÃO'!$A:$C,3,0), "")</f>
        <v>ATENÇÃO PRIMÁRIA</v>
      </c>
      <c r="O1636" t="str">
        <f>'Lotações convertidas'!B1638</f>
        <v>CENTRO DE SAÚDE BARREIRO DE CIMA</v>
      </c>
    </row>
    <row r="1637" spans="1:15" x14ac:dyDescent="0.25">
      <c r="A1637">
        <v>1321534</v>
      </c>
      <c r="B1637" t="s">
        <v>5782</v>
      </c>
      <c r="C1637" t="s">
        <v>5783</v>
      </c>
      <c r="D1637" t="s">
        <v>362</v>
      </c>
      <c r="F1637" t="s">
        <v>569</v>
      </c>
      <c r="G1637" s="177">
        <v>44454</v>
      </c>
      <c r="H1637" t="s">
        <v>364</v>
      </c>
      <c r="I1637" t="s">
        <v>18168</v>
      </c>
      <c r="J1637" t="s">
        <v>5784</v>
      </c>
      <c r="K1637" t="s">
        <v>353</v>
      </c>
      <c r="L1637" t="s">
        <v>406</v>
      </c>
      <c r="M1637" s="29" t="str">
        <f>IF(O1637 &lt;&gt; "", VLOOKUP(O1637,'CLASSIFICAÇÃO - ÁREA DE ATUAÇÃO'!$A:$C,2,0),"")</f>
        <v>C</v>
      </c>
      <c r="N1637" s="29" t="str">
        <f>IF(O1637 &lt;&gt; "",VLOOKUP(O1637,'CLASSIFICAÇÃO - ÁREA DE ATUAÇÃO'!$A:$C,3,0), "")</f>
        <v>ATENÇÃO PRIMÁRIA</v>
      </c>
      <c r="O1637" t="str">
        <f>'Lotações convertidas'!B1639</f>
        <v>CENTRO DE SAÚDE URUCUIA</v>
      </c>
    </row>
    <row r="1638" spans="1:15" x14ac:dyDescent="0.25">
      <c r="A1638">
        <v>1321550</v>
      </c>
      <c r="B1638" t="s">
        <v>1807</v>
      </c>
      <c r="C1638" t="s">
        <v>1808</v>
      </c>
      <c r="D1638" t="s">
        <v>368</v>
      </c>
      <c r="E1638" t="s">
        <v>369</v>
      </c>
      <c r="F1638" t="s">
        <v>561</v>
      </c>
      <c r="G1638" s="177">
        <v>44455</v>
      </c>
      <c r="H1638" t="s">
        <v>441</v>
      </c>
      <c r="I1638" t="s">
        <v>18168</v>
      </c>
      <c r="J1638" t="s">
        <v>1809</v>
      </c>
      <c r="K1638" t="s">
        <v>353</v>
      </c>
      <c r="L1638" t="s">
        <v>374</v>
      </c>
      <c r="M1638" s="29" t="str">
        <f>IF(O1638 &lt;&gt; "", VLOOKUP(O1638,'CLASSIFICAÇÃO - ÁREA DE ATUAÇÃO'!$A:$C,2,0),"")</f>
        <v>C</v>
      </c>
      <c r="N1638" s="29" t="str">
        <f>IF(O1638 &lt;&gt; "",VLOOKUP(O1638,'CLASSIFICAÇÃO - ÁREA DE ATUAÇÃO'!$A:$C,3,0), "")</f>
        <v>REDE DE URGÊNCIA</v>
      </c>
      <c r="O1638" t="str">
        <f>'Lotações convertidas'!B1640</f>
        <v>CENTRO DE REFERENCIA EM SAUDE MENTAL ALCOOL E DROGAS NORDESTE</v>
      </c>
    </row>
    <row r="1639" spans="1:15" x14ac:dyDescent="0.25">
      <c r="A1639">
        <v>1321569</v>
      </c>
      <c r="B1639" t="s">
        <v>5785</v>
      </c>
      <c r="C1639" t="s">
        <v>5786</v>
      </c>
      <c r="D1639" t="s">
        <v>368</v>
      </c>
      <c r="E1639" t="s">
        <v>369</v>
      </c>
      <c r="F1639" t="s">
        <v>465</v>
      </c>
      <c r="G1639" s="177">
        <v>44454</v>
      </c>
      <c r="H1639" t="s">
        <v>425</v>
      </c>
      <c r="I1639" t="s">
        <v>18168</v>
      </c>
      <c r="J1639" t="s">
        <v>5787</v>
      </c>
      <c r="K1639" t="s">
        <v>353</v>
      </c>
      <c r="L1639" t="s">
        <v>361</v>
      </c>
      <c r="M1639" s="29" t="str">
        <f>IF(O1639 &lt;&gt; "", VLOOKUP(O1639,'CLASSIFICAÇÃO - ÁREA DE ATUAÇÃO'!$A:$C,2,0),"")</f>
        <v>C</v>
      </c>
      <c r="N1639" s="29" t="str">
        <f>IF(O1639 &lt;&gt; "",VLOOKUP(O1639,'CLASSIFICAÇÃO - ÁREA DE ATUAÇÃO'!$A:$C,3,0), "")</f>
        <v>REDE DE URGÊNCIA</v>
      </c>
      <c r="O1639" t="str">
        <f>'Lotações convertidas'!B1641</f>
        <v>CENTRO DE REFERÊNCIA EM SAÚDE MENTAL - ÁLCOOL E DROGAS PAMPULHA/NOROESTE</v>
      </c>
    </row>
    <row r="1640" spans="1:15" x14ac:dyDescent="0.25">
      <c r="A1640">
        <v>1321585</v>
      </c>
      <c r="B1640" t="s">
        <v>5788</v>
      </c>
      <c r="C1640" t="s">
        <v>5789</v>
      </c>
      <c r="D1640" t="s">
        <v>368</v>
      </c>
      <c r="E1640" t="s">
        <v>524</v>
      </c>
      <c r="F1640" t="s">
        <v>18616</v>
      </c>
      <c r="G1640" s="177">
        <v>44454</v>
      </c>
      <c r="H1640" t="s">
        <v>441</v>
      </c>
      <c r="I1640" t="s">
        <v>18176</v>
      </c>
      <c r="J1640" t="s">
        <v>5790</v>
      </c>
      <c r="K1640" t="s">
        <v>353</v>
      </c>
      <c r="L1640" t="s">
        <v>361</v>
      </c>
      <c r="M1640" s="29" t="str">
        <f>IF(O1640 &lt;&gt; "", VLOOKUP(O1640,'CLASSIFICAÇÃO - ÁREA DE ATUAÇÃO'!$A:$C,2,0),"")</f>
        <v>C</v>
      </c>
      <c r="N1640" s="29" t="str">
        <f>IF(O1640 &lt;&gt; "",VLOOKUP(O1640,'CLASSIFICAÇÃO - ÁREA DE ATUAÇÃO'!$A:$C,3,0), "")</f>
        <v>REDE DE URGÊNCIA</v>
      </c>
      <c r="O1640" t="str">
        <f>'Lotações convertidas'!B1642</f>
        <v>UNIDADE DE PRONTO ATENDIMENTO PAMPULHA</v>
      </c>
    </row>
    <row r="1641" spans="1:15" x14ac:dyDescent="0.25">
      <c r="A1641" t="s">
        <v>5791</v>
      </c>
      <c r="B1641" t="s">
        <v>5792</v>
      </c>
      <c r="C1641" t="s">
        <v>5793</v>
      </c>
      <c r="D1641" t="s">
        <v>368</v>
      </c>
      <c r="E1641" t="s">
        <v>524</v>
      </c>
      <c r="F1641" t="s">
        <v>1976</v>
      </c>
      <c r="G1641" s="177">
        <v>44455</v>
      </c>
      <c r="H1641" t="s">
        <v>508</v>
      </c>
      <c r="I1641" t="s">
        <v>18179</v>
      </c>
      <c r="J1641" t="s">
        <v>5794</v>
      </c>
      <c r="K1641" t="s">
        <v>353</v>
      </c>
      <c r="L1641" t="s">
        <v>354</v>
      </c>
      <c r="M1641" s="29" t="str">
        <f>IF(O1641 &lt;&gt; "", VLOOKUP(O1641,'CLASSIFICAÇÃO - ÁREA DE ATUAÇÃO'!$A:$C,2,0),"")</f>
        <v>A</v>
      </c>
      <c r="N1641" s="29" t="str">
        <f>IF(O1641 &lt;&gt; "",VLOOKUP(O1641,'CLASSIFICAÇÃO - ÁREA DE ATUAÇÃO'!$A:$C,3,0), "")</f>
        <v>REDE COMPLEMENTAR</v>
      </c>
      <c r="O1641" t="str">
        <f>'Lotações convertidas'!B1643</f>
        <v>LABORATORIO REGIONAL NOROESTE</v>
      </c>
    </row>
    <row r="1642" spans="1:15" x14ac:dyDescent="0.25">
      <c r="A1642">
        <v>1321690</v>
      </c>
      <c r="B1642" t="s">
        <v>5795</v>
      </c>
      <c r="C1642" t="s">
        <v>5796</v>
      </c>
      <c r="D1642" t="s">
        <v>368</v>
      </c>
      <c r="E1642" t="s">
        <v>369</v>
      </c>
      <c r="F1642" t="s">
        <v>768</v>
      </c>
      <c r="G1642" s="177">
        <v>44455</v>
      </c>
      <c r="H1642" t="s">
        <v>364</v>
      </c>
      <c r="I1642" t="s">
        <v>18168</v>
      </c>
      <c r="J1642" t="s">
        <v>5797</v>
      </c>
      <c r="K1642" t="s">
        <v>353</v>
      </c>
      <c r="L1642" t="s">
        <v>406</v>
      </c>
      <c r="M1642" s="29" t="str">
        <f>IF(O1642 &lt;&gt; "", VLOOKUP(O1642,'CLASSIFICAÇÃO - ÁREA DE ATUAÇÃO'!$A:$C,2,0),"")</f>
        <v>C</v>
      </c>
      <c r="N1642" s="29" t="str">
        <f>IF(O1642 &lt;&gt; "",VLOOKUP(O1642,'CLASSIFICAÇÃO - ÁREA DE ATUAÇÃO'!$A:$C,3,0), "")</f>
        <v>ATENÇÃO PRIMÁRIA</v>
      </c>
      <c r="O1642" t="str">
        <f>'Lotações convertidas'!B1644</f>
        <v>CENTRO DE SAÚDE BOMSUCESSO</v>
      </c>
    </row>
    <row r="1643" spans="1:15" x14ac:dyDescent="0.25">
      <c r="A1643">
        <v>1321712</v>
      </c>
      <c r="B1643" t="s">
        <v>5798</v>
      </c>
      <c r="C1643" t="s">
        <v>5799</v>
      </c>
      <c r="D1643" t="s">
        <v>362</v>
      </c>
      <c r="F1643" t="s">
        <v>1517</v>
      </c>
      <c r="G1643" s="177">
        <v>44455</v>
      </c>
      <c r="H1643" t="s">
        <v>364</v>
      </c>
      <c r="I1643" t="s">
        <v>18168</v>
      </c>
      <c r="J1643" t="s">
        <v>5800</v>
      </c>
      <c r="K1643" t="s">
        <v>353</v>
      </c>
      <c r="L1643" t="s">
        <v>365</v>
      </c>
      <c r="M1643" s="29" t="str">
        <f>IF(O1643 &lt;&gt; "", VLOOKUP(O1643,'CLASSIFICAÇÃO - ÁREA DE ATUAÇÃO'!$A:$C,2,0),"")</f>
        <v>D</v>
      </c>
      <c r="N1643" s="29" t="str">
        <f>IF(O1643 &lt;&gt; "",VLOOKUP(O1643,'CLASSIFICAÇÃO - ÁREA DE ATUAÇÃO'!$A:$C,3,0), "")</f>
        <v>ATENÇÃO PRIMÁRIA</v>
      </c>
      <c r="O1643" t="str">
        <f>'Lotações convertidas'!B1645</f>
        <v>CENTRO DE SAÚDE LAJEDO</v>
      </c>
    </row>
    <row r="1644" spans="1:15" x14ac:dyDescent="0.25">
      <c r="A1644">
        <v>1321720</v>
      </c>
      <c r="B1644" t="s">
        <v>998</v>
      </c>
      <c r="C1644" t="s">
        <v>999</v>
      </c>
      <c r="D1644" t="s">
        <v>368</v>
      </c>
      <c r="E1644" t="s">
        <v>369</v>
      </c>
      <c r="F1644" t="s">
        <v>561</v>
      </c>
      <c r="G1644" s="177">
        <v>44456</v>
      </c>
      <c r="H1644" t="s">
        <v>441</v>
      </c>
      <c r="I1644" t="s">
        <v>18168</v>
      </c>
      <c r="J1644" t="s">
        <v>1000</v>
      </c>
      <c r="K1644" t="s">
        <v>353</v>
      </c>
      <c r="L1644" t="s">
        <v>374</v>
      </c>
      <c r="M1644" s="29" t="str">
        <f>IF(O1644 &lt;&gt; "", VLOOKUP(O1644,'CLASSIFICAÇÃO - ÁREA DE ATUAÇÃO'!$A:$C,2,0),"")</f>
        <v>C</v>
      </c>
      <c r="N1644" s="29" t="str">
        <f>IF(O1644 &lt;&gt; "",VLOOKUP(O1644,'CLASSIFICAÇÃO - ÁREA DE ATUAÇÃO'!$A:$C,3,0), "")</f>
        <v>REDE DE URGÊNCIA</v>
      </c>
      <c r="O1644" t="str">
        <f>'Lotações convertidas'!B1646</f>
        <v>CENTRO DE REFERENCIA EM SAUDE MENTAL ALCOOL E DROGAS NORDESTE</v>
      </c>
    </row>
    <row r="1645" spans="1:15" x14ac:dyDescent="0.25">
      <c r="A1645">
        <v>1321739</v>
      </c>
      <c r="B1645" t="s">
        <v>5801</v>
      </c>
      <c r="C1645" t="s">
        <v>5802</v>
      </c>
      <c r="D1645" t="s">
        <v>368</v>
      </c>
      <c r="E1645" t="s">
        <v>369</v>
      </c>
      <c r="F1645" t="s">
        <v>465</v>
      </c>
      <c r="G1645" s="177">
        <v>44457</v>
      </c>
      <c r="H1645" t="s">
        <v>425</v>
      </c>
      <c r="I1645" t="s">
        <v>18168</v>
      </c>
      <c r="J1645" t="s">
        <v>5803</v>
      </c>
      <c r="K1645" t="s">
        <v>353</v>
      </c>
      <c r="L1645" t="s">
        <v>361</v>
      </c>
      <c r="M1645" s="29" t="str">
        <f>IF(O1645 &lt;&gt; "", VLOOKUP(O1645,'CLASSIFICAÇÃO - ÁREA DE ATUAÇÃO'!$A:$C,2,0),"")</f>
        <v>C</v>
      </c>
      <c r="N1645" s="29" t="str">
        <f>IF(O1645 &lt;&gt; "",VLOOKUP(O1645,'CLASSIFICAÇÃO - ÁREA DE ATUAÇÃO'!$A:$C,3,0), "")</f>
        <v>REDE DE URGÊNCIA</v>
      </c>
      <c r="O1645" t="str">
        <f>'Lotações convertidas'!B1647</f>
        <v>CENTRO DE REFERÊNCIA EM SAÚDE MENTAL - ÁLCOOL E DROGAS PAMPULHA/NOROESTE</v>
      </c>
    </row>
    <row r="1646" spans="1:15" x14ac:dyDescent="0.25">
      <c r="A1646">
        <v>1321747</v>
      </c>
      <c r="B1646" t="s">
        <v>5804</v>
      </c>
      <c r="C1646" t="s">
        <v>5805</v>
      </c>
      <c r="D1646" t="s">
        <v>520</v>
      </c>
      <c r="F1646" t="s">
        <v>442</v>
      </c>
      <c r="G1646" s="177">
        <v>44455</v>
      </c>
      <c r="H1646" t="s">
        <v>364</v>
      </c>
      <c r="I1646" t="s">
        <v>18175</v>
      </c>
      <c r="J1646" t="s">
        <v>5806</v>
      </c>
      <c r="K1646" t="s">
        <v>353</v>
      </c>
      <c r="L1646" t="s">
        <v>406</v>
      </c>
      <c r="M1646" s="29" t="str">
        <f>IF(O1646 &lt;&gt; "", VLOOKUP(O1646,'CLASSIFICAÇÃO - ÁREA DE ATUAÇÃO'!$A:$C,2,0),"")</f>
        <v>C</v>
      </c>
      <c r="N1646" s="29" t="str">
        <f>IF(O1646 &lt;&gt; "",VLOOKUP(O1646,'CLASSIFICAÇÃO - ÁREA DE ATUAÇÃO'!$A:$C,3,0), "")</f>
        <v>ATENÇÃO PRIMÁRIA</v>
      </c>
      <c r="O1646" t="str">
        <f>'Lotações convertidas'!B1648</f>
        <v>CENTRO DE SAÚDE VALE DO JATOBÁ</v>
      </c>
    </row>
    <row r="1647" spans="1:15" x14ac:dyDescent="0.25">
      <c r="A1647">
        <v>1321755</v>
      </c>
      <c r="B1647" t="s">
        <v>5807</v>
      </c>
      <c r="C1647" t="s">
        <v>5808</v>
      </c>
      <c r="D1647" t="s">
        <v>379</v>
      </c>
      <c r="F1647" t="s">
        <v>18615</v>
      </c>
      <c r="G1647" s="177">
        <v>44460</v>
      </c>
      <c r="H1647" t="s">
        <v>466</v>
      </c>
      <c r="I1647" t="s">
        <v>18171</v>
      </c>
      <c r="J1647" t="s">
        <v>5809</v>
      </c>
      <c r="K1647" t="s">
        <v>353</v>
      </c>
      <c r="L1647" t="s">
        <v>365</v>
      </c>
      <c r="M1647" s="29" t="str">
        <f>IF(O1647 &lt;&gt; "", VLOOKUP(O1647,'CLASSIFICAÇÃO - ÁREA DE ATUAÇÃO'!$A:$C,2,0),"")</f>
        <v>D</v>
      </c>
      <c r="N1647" s="29" t="str">
        <f>IF(O1647 &lt;&gt; "",VLOOKUP(O1647,'CLASSIFICAÇÃO - ÁREA DE ATUAÇÃO'!$A:$C,3,0), "")</f>
        <v>REDE DE URGÊNCIA</v>
      </c>
      <c r="O1647" t="str">
        <f>'Lotações convertidas'!B1649</f>
        <v>UNIDADE DE PRONTO ATENDIMENTO NORTE</v>
      </c>
    </row>
    <row r="1648" spans="1:15" x14ac:dyDescent="0.25">
      <c r="A1648">
        <v>1321763</v>
      </c>
      <c r="B1648" t="s">
        <v>5810</v>
      </c>
      <c r="C1648" t="s">
        <v>5811</v>
      </c>
      <c r="D1648" t="s">
        <v>368</v>
      </c>
      <c r="E1648" t="s">
        <v>369</v>
      </c>
      <c r="F1648" t="s">
        <v>866</v>
      </c>
      <c r="G1648" s="177">
        <v>44456</v>
      </c>
      <c r="H1648" t="s">
        <v>364</v>
      </c>
      <c r="I1648" t="s">
        <v>18168</v>
      </c>
      <c r="J1648" t="s">
        <v>5812</v>
      </c>
      <c r="K1648" t="s">
        <v>353</v>
      </c>
      <c r="L1648" t="s">
        <v>354</v>
      </c>
      <c r="M1648" s="29" t="str">
        <f>IF(O1648 &lt;&gt; "", VLOOKUP(O1648,'CLASSIFICAÇÃO - ÁREA DE ATUAÇÃO'!$A:$C,2,0),"")</f>
        <v>A</v>
      </c>
      <c r="N1648" s="29" t="str">
        <f>IF(O1648 &lt;&gt; "",VLOOKUP(O1648,'CLASSIFICAÇÃO - ÁREA DE ATUAÇÃO'!$A:$C,3,0), "")</f>
        <v>ATENÇÃO PRIMÁRIA</v>
      </c>
      <c r="O1648" t="str">
        <f>'Lotações convertidas'!B1650</f>
        <v>CENTRO DE SAÚDE JARDIM MONTANHÊS</v>
      </c>
    </row>
    <row r="1649" spans="1:15" x14ac:dyDescent="0.25">
      <c r="A1649">
        <v>1321798</v>
      </c>
      <c r="B1649" t="s">
        <v>5813</v>
      </c>
      <c r="C1649" t="s">
        <v>5814</v>
      </c>
      <c r="D1649" t="s">
        <v>429</v>
      </c>
      <c r="E1649" t="s">
        <v>430</v>
      </c>
      <c r="F1649" t="s">
        <v>18612</v>
      </c>
      <c r="G1649" s="177">
        <v>44456</v>
      </c>
      <c r="H1649" t="s">
        <v>1063</v>
      </c>
      <c r="I1649" t="s">
        <v>18175</v>
      </c>
      <c r="J1649" t="s">
        <v>5815</v>
      </c>
      <c r="K1649" t="s">
        <v>353</v>
      </c>
      <c r="L1649" t="s">
        <v>354</v>
      </c>
      <c r="M1649" s="29" t="str">
        <f>IF(O1649 &lt;&gt; "", VLOOKUP(O1649,'CLASSIFICAÇÃO - ÁREA DE ATUAÇÃO'!$A:$C,2,0),"")</f>
        <v>A</v>
      </c>
      <c r="N1649" s="29" t="str">
        <f>IF(O1649 &lt;&gt; "",VLOOKUP(O1649,'CLASSIFICAÇÃO - ÁREA DE ATUAÇÃO'!$A:$C,3,0), "")</f>
        <v>REDE COMPLEMENTAR</v>
      </c>
      <c r="O1649" t="str">
        <f>'Lotações convertidas'!B1651</f>
        <v>CENTRAL DE ESTERILIZACAO NOROESTE</v>
      </c>
    </row>
    <row r="1650" spans="1:15" x14ac:dyDescent="0.25">
      <c r="A1650">
        <v>1321801</v>
      </c>
      <c r="B1650" t="s">
        <v>5816</v>
      </c>
      <c r="C1650" t="s">
        <v>5817</v>
      </c>
      <c r="D1650" t="s">
        <v>594</v>
      </c>
      <c r="F1650" t="s">
        <v>363</v>
      </c>
      <c r="G1650" s="177">
        <v>44456</v>
      </c>
      <c r="H1650" t="s">
        <v>364</v>
      </c>
      <c r="I1650" t="s">
        <v>495</v>
      </c>
      <c r="K1650" t="s">
        <v>495</v>
      </c>
      <c r="L1650" t="s">
        <v>365</v>
      </c>
      <c r="M1650" s="29" t="str">
        <f>IF(O1650 &lt;&gt; "", VLOOKUP(O1650,'CLASSIFICAÇÃO - ÁREA DE ATUAÇÃO'!$A:$C,2,0),"")</f>
        <v>D</v>
      </c>
      <c r="N1650" s="29" t="str">
        <f>IF(O1650 &lt;&gt; "",VLOOKUP(O1650,'CLASSIFICAÇÃO - ÁREA DE ATUAÇÃO'!$A:$C,3,0), "")</f>
        <v>ATENÇÃO PRIMÁRIA</v>
      </c>
      <c r="O1650" t="str">
        <f>'Lotações convertidas'!B1652</f>
        <v>CENTRO DE SAÚDE ZILAH SPÓSITO</v>
      </c>
    </row>
    <row r="1651" spans="1:15" x14ac:dyDescent="0.25">
      <c r="A1651">
        <v>1321828</v>
      </c>
      <c r="B1651" t="s">
        <v>5818</v>
      </c>
      <c r="C1651" t="s">
        <v>5819</v>
      </c>
      <c r="D1651" t="s">
        <v>368</v>
      </c>
      <c r="E1651" t="s">
        <v>369</v>
      </c>
      <c r="F1651" t="s">
        <v>550</v>
      </c>
      <c r="G1651" s="177">
        <v>44456</v>
      </c>
      <c r="H1651" t="s">
        <v>384</v>
      </c>
      <c r="I1651" t="s">
        <v>18168</v>
      </c>
      <c r="J1651" t="s">
        <v>5820</v>
      </c>
      <c r="K1651" t="s">
        <v>353</v>
      </c>
      <c r="L1651" t="s">
        <v>365</v>
      </c>
      <c r="M1651" s="29" t="str">
        <f>IF(O1651 &lt;&gt; "", VLOOKUP(O1651,'CLASSIFICAÇÃO - ÁREA DE ATUAÇÃO'!$A:$C,2,0),"")</f>
        <v>C</v>
      </c>
      <c r="N1651" s="29" t="str">
        <f>IF(O1651 &lt;&gt; "",VLOOKUP(O1651,'CLASSIFICAÇÃO - ÁREA DE ATUAÇÃO'!$A:$C,3,0), "")</f>
        <v>ATENÇÃO PRIMÁRIA</v>
      </c>
      <c r="O1651" t="str">
        <f>'Lotações convertidas'!B1653</f>
        <v>CENTRO DE SAÚDE AARÃO REIS</v>
      </c>
    </row>
    <row r="1652" spans="1:15" x14ac:dyDescent="0.25">
      <c r="A1652">
        <v>1321852</v>
      </c>
      <c r="B1652" t="s">
        <v>5821</v>
      </c>
      <c r="C1652" t="s">
        <v>5822</v>
      </c>
      <c r="D1652" t="s">
        <v>368</v>
      </c>
      <c r="E1652" t="s">
        <v>369</v>
      </c>
      <c r="F1652" t="s">
        <v>18615</v>
      </c>
      <c r="G1652" s="177">
        <v>44456</v>
      </c>
      <c r="H1652" t="s">
        <v>425</v>
      </c>
      <c r="I1652" t="s">
        <v>18168</v>
      </c>
      <c r="J1652" t="s">
        <v>5823</v>
      </c>
      <c r="K1652" t="s">
        <v>353</v>
      </c>
      <c r="L1652" t="s">
        <v>365</v>
      </c>
      <c r="M1652" s="29" t="str">
        <f>IF(O1652 &lt;&gt; "", VLOOKUP(O1652,'CLASSIFICAÇÃO - ÁREA DE ATUAÇÃO'!$A:$C,2,0),"")</f>
        <v>D</v>
      </c>
      <c r="N1652" s="29" t="str">
        <f>IF(O1652 &lt;&gt; "",VLOOKUP(O1652,'CLASSIFICAÇÃO - ÁREA DE ATUAÇÃO'!$A:$C,3,0), "")</f>
        <v>REDE DE URGÊNCIA</v>
      </c>
      <c r="O1652" t="str">
        <f>'Lotações convertidas'!B1654</f>
        <v>UNIDADE DE PRONTO ATENDIMENTO NORTE</v>
      </c>
    </row>
    <row r="1653" spans="1:15" x14ac:dyDescent="0.25">
      <c r="A1653">
        <v>1321879</v>
      </c>
      <c r="B1653" t="s">
        <v>5824</v>
      </c>
      <c r="C1653" t="s">
        <v>5825</v>
      </c>
      <c r="D1653" t="s">
        <v>520</v>
      </c>
      <c r="F1653" t="s">
        <v>5826</v>
      </c>
      <c r="G1653" s="177">
        <v>44456</v>
      </c>
      <c r="H1653" t="s">
        <v>364</v>
      </c>
      <c r="I1653" t="s">
        <v>18175</v>
      </c>
      <c r="J1653" t="s">
        <v>5827</v>
      </c>
      <c r="K1653" t="s">
        <v>353</v>
      </c>
      <c r="L1653" t="s">
        <v>372</v>
      </c>
      <c r="M1653" s="29" t="str">
        <f>IF(O1653 &lt;&gt; "", VLOOKUP(O1653,'CLASSIFICAÇÃO - ÁREA DE ATUAÇÃO'!$A:$C,2,0),"")</f>
        <v>C</v>
      </c>
      <c r="N1653" s="29" t="str">
        <f>IF(O1653 &lt;&gt; "",VLOOKUP(O1653,'CLASSIFICAÇÃO - ÁREA DE ATUAÇÃO'!$A:$C,3,0), "")</f>
        <v>ATENÇÃO PRIMÁRIA</v>
      </c>
      <c r="O1653" t="str">
        <f>'Lotações convertidas'!B1655</f>
        <v>CENTRO DE SAÚDE SERRA VERDE</v>
      </c>
    </row>
    <row r="1654" spans="1:15" x14ac:dyDescent="0.25">
      <c r="A1654">
        <v>1321887</v>
      </c>
      <c r="B1654" t="s">
        <v>5828</v>
      </c>
      <c r="C1654" t="s">
        <v>5829</v>
      </c>
      <c r="D1654" t="s">
        <v>368</v>
      </c>
      <c r="E1654" t="s">
        <v>369</v>
      </c>
      <c r="F1654" t="s">
        <v>424</v>
      </c>
      <c r="G1654" s="177">
        <v>44456</v>
      </c>
      <c r="H1654" t="s">
        <v>441</v>
      </c>
      <c r="I1654" t="s">
        <v>18168</v>
      </c>
      <c r="J1654" t="s">
        <v>5830</v>
      </c>
      <c r="K1654" t="s">
        <v>353</v>
      </c>
      <c r="L1654" t="s">
        <v>427</v>
      </c>
      <c r="M1654" s="29" t="str">
        <f>IF(O1654 &lt;&gt; "", VLOOKUP(O1654,'CLASSIFICAÇÃO - ÁREA DE ATUAÇÃO'!$A:$C,2,0),"")</f>
        <v>D</v>
      </c>
      <c r="N1654" s="29" t="str">
        <f>IF(O1654 &lt;&gt; "",VLOOKUP(O1654,'CLASSIFICAÇÃO - ÁREA DE ATUAÇÃO'!$A:$C,3,0), "")</f>
        <v>REDE DE URGÊNCIA</v>
      </c>
      <c r="O1654" t="str">
        <f>'Lotações convertidas'!B1656</f>
        <v>SERVIÇO DE ATENDIMENTO MÓVEL DE URGÊNCIA E TRANSPORTE EM SAÚDE</v>
      </c>
    </row>
    <row r="1655" spans="1:15" x14ac:dyDescent="0.25">
      <c r="A1655">
        <v>1321925</v>
      </c>
      <c r="B1655" t="s">
        <v>5831</v>
      </c>
      <c r="C1655" t="s">
        <v>5832</v>
      </c>
      <c r="D1655" t="s">
        <v>520</v>
      </c>
      <c r="F1655" t="s">
        <v>3754</v>
      </c>
      <c r="G1655" s="177">
        <v>44456</v>
      </c>
      <c r="H1655" t="s">
        <v>364</v>
      </c>
      <c r="I1655" t="s">
        <v>18175</v>
      </c>
      <c r="J1655" t="s">
        <v>5833</v>
      </c>
      <c r="K1655" t="s">
        <v>353</v>
      </c>
      <c r="L1655" t="s">
        <v>365</v>
      </c>
      <c r="M1655" s="29" t="str">
        <f>IF(O1655 &lt;&gt; "", VLOOKUP(O1655,'CLASSIFICAÇÃO - ÁREA DE ATUAÇÃO'!$A:$C,2,0),"")</f>
        <v>B</v>
      </c>
      <c r="N1655" s="29" t="str">
        <f>IF(O1655 &lt;&gt; "",VLOOKUP(O1655,'CLASSIFICAÇÃO - ÁREA DE ATUAÇÃO'!$A:$C,3,0), "")</f>
        <v>ATENÇÃO PRIMÁRIA</v>
      </c>
      <c r="O1655" t="str">
        <f>'Lotações convertidas'!B1657</f>
        <v>CENTRO DE SAÚDE CAMPO ALEGRE</v>
      </c>
    </row>
    <row r="1656" spans="1:15" x14ac:dyDescent="0.25">
      <c r="A1656" t="s">
        <v>5834</v>
      </c>
      <c r="B1656" t="s">
        <v>5835</v>
      </c>
      <c r="C1656" t="s">
        <v>5836</v>
      </c>
      <c r="D1656" t="s">
        <v>368</v>
      </c>
      <c r="E1656" t="s">
        <v>369</v>
      </c>
      <c r="F1656" t="s">
        <v>414</v>
      </c>
      <c r="G1656" s="177">
        <v>44459</v>
      </c>
      <c r="H1656" t="s">
        <v>364</v>
      </c>
      <c r="I1656" t="s">
        <v>18168</v>
      </c>
      <c r="J1656" t="s">
        <v>5837</v>
      </c>
      <c r="K1656" t="s">
        <v>353</v>
      </c>
      <c r="L1656" t="s">
        <v>354</v>
      </c>
      <c r="M1656" s="29" t="str">
        <f>IF(O1656 &lt;&gt; "", VLOOKUP(O1656,'CLASSIFICAÇÃO - ÁREA DE ATUAÇÃO'!$A:$C,2,0),"")</f>
        <v>A</v>
      </c>
      <c r="N1656" s="29" t="str">
        <f>IF(O1656 &lt;&gt; "",VLOOKUP(O1656,'CLASSIFICAÇÃO - ÁREA DE ATUAÇÃO'!$A:$C,3,0), "")</f>
        <v>ATENÇÃO PRIMÁRIA</v>
      </c>
      <c r="O1656" t="str">
        <f>'Lotações convertidas'!B1658</f>
        <v>CENTRO DE SAÚDE CARLOS PRATES</v>
      </c>
    </row>
    <row r="1657" spans="1:15" x14ac:dyDescent="0.25">
      <c r="A1657">
        <v>1321968</v>
      </c>
      <c r="B1657" t="s">
        <v>4866</v>
      </c>
      <c r="C1657" t="s">
        <v>4867</v>
      </c>
      <c r="D1657" t="s">
        <v>349</v>
      </c>
      <c r="E1657" t="s">
        <v>403</v>
      </c>
      <c r="F1657" t="s">
        <v>18656</v>
      </c>
      <c r="G1657" s="177">
        <v>44459</v>
      </c>
      <c r="H1657" t="s">
        <v>352</v>
      </c>
      <c r="I1657" t="s">
        <v>18170</v>
      </c>
      <c r="J1657" t="s">
        <v>4869</v>
      </c>
      <c r="K1657" t="s">
        <v>353</v>
      </c>
      <c r="L1657" t="s">
        <v>372</v>
      </c>
      <c r="M1657" s="29" t="str">
        <f>IF(O1657 &lt;&gt; "", VLOOKUP(O1657,'CLASSIFICAÇÃO - ÁREA DE ATUAÇÃO'!$A:$C,2,0),"")</f>
        <v>C</v>
      </c>
      <c r="N1657" s="29" t="str">
        <f>IF(O1657 &lt;&gt; "",VLOOKUP(O1657,'CLASSIFICAÇÃO - ÁREA DE ATUAÇÃO'!$A:$C,3,0), "")</f>
        <v>REDE COMPLEMENTAR</v>
      </c>
      <c r="O1657" t="str">
        <f>'Lotações convertidas'!B1659</f>
        <v>CENTRO DE REFERENCIA EM REABILITACAO VENDA NOVA</v>
      </c>
    </row>
    <row r="1658" spans="1:15" x14ac:dyDescent="0.25">
      <c r="A1658">
        <v>1321984</v>
      </c>
      <c r="B1658" t="s">
        <v>5838</v>
      </c>
      <c r="C1658" t="s">
        <v>5839</v>
      </c>
      <c r="D1658" t="s">
        <v>368</v>
      </c>
      <c r="E1658" t="s">
        <v>369</v>
      </c>
      <c r="F1658" t="s">
        <v>424</v>
      </c>
      <c r="G1658" s="177">
        <v>44456</v>
      </c>
      <c r="H1658" t="s">
        <v>441</v>
      </c>
      <c r="I1658" t="s">
        <v>18168</v>
      </c>
      <c r="J1658" t="s">
        <v>5840</v>
      </c>
      <c r="K1658" t="s">
        <v>353</v>
      </c>
      <c r="L1658" t="s">
        <v>427</v>
      </c>
      <c r="M1658" s="29" t="str">
        <f>IF(O1658 &lt;&gt; "", VLOOKUP(O1658,'CLASSIFICAÇÃO - ÁREA DE ATUAÇÃO'!$A:$C,2,0),"")</f>
        <v>D</v>
      </c>
      <c r="N1658" s="29" t="str">
        <f>IF(O1658 &lt;&gt; "",VLOOKUP(O1658,'CLASSIFICAÇÃO - ÁREA DE ATUAÇÃO'!$A:$C,3,0), "")</f>
        <v>REDE DE URGÊNCIA</v>
      </c>
      <c r="O1658" t="str">
        <f>'Lotações convertidas'!B1660</f>
        <v>SERVIÇO DE ATENDIMENTO MÓVEL DE URGÊNCIA E TRANSPORTE EM SAÚDE</v>
      </c>
    </row>
    <row r="1659" spans="1:15" x14ac:dyDescent="0.25">
      <c r="A1659">
        <v>1322034</v>
      </c>
      <c r="B1659" t="s">
        <v>2459</v>
      </c>
      <c r="C1659" t="s">
        <v>2460</v>
      </c>
      <c r="D1659" t="s">
        <v>362</v>
      </c>
      <c r="F1659" t="s">
        <v>18615</v>
      </c>
      <c r="G1659" s="177">
        <v>44458</v>
      </c>
      <c r="H1659" t="s">
        <v>466</v>
      </c>
      <c r="I1659" t="s">
        <v>18168</v>
      </c>
      <c r="J1659" t="s">
        <v>2461</v>
      </c>
      <c r="K1659" t="s">
        <v>353</v>
      </c>
      <c r="L1659" t="s">
        <v>365</v>
      </c>
      <c r="M1659" s="29" t="str">
        <f>IF(O1659 &lt;&gt; "", VLOOKUP(O1659,'CLASSIFICAÇÃO - ÁREA DE ATUAÇÃO'!$A:$C,2,0),"")</f>
        <v>D</v>
      </c>
      <c r="N1659" s="29" t="str">
        <f>IF(O1659 &lt;&gt; "",VLOOKUP(O1659,'CLASSIFICAÇÃO - ÁREA DE ATUAÇÃO'!$A:$C,3,0), "")</f>
        <v>REDE DE URGÊNCIA</v>
      </c>
      <c r="O1659" t="str">
        <f>'Lotações convertidas'!B1661</f>
        <v>UNIDADE DE PRONTO ATENDIMENTO NORTE</v>
      </c>
    </row>
    <row r="1660" spans="1:15" x14ac:dyDescent="0.25">
      <c r="A1660">
        <v>1322042</v>
      </c>
      <c r="B1660" t="s">
        <v>5841</v>
      </c>
      <c r="C1660" t="s">
        <v>5842</v>
      </c>
      <c r="D1660" t="s">
        <v>362</v>
      </c>
      <c r="F1660" t="s">
        <v>472</v>
      </c>
      <c r="G1660" s="177">
        <v>44459</v>
      </c>
      <c r="H1660" t="s">
        <v>364</v>
      </c>
      <c r="I1660" t="s">
        <v>18168</v>
      </c>
      <c r="J1660" t="s">
        <v>5843</v>
      </c>
      <c r="K1660" t="s">
        <v>353</v>
      </c>
      <c r="L1660" t="s">
        <v>382</v>
      </c>
      <c r="M1660" s="29" t="str">
        <f>IF(O1660 &lt;&gt; "", VLOOKUP(O1660,'CLASSIFICAÇÃO - ÁREA DE ATUAÇÃO'!$A:$C,2,0),"")</f>
        <v>B</v>
      </c>
      <c r="N1660" s="29" t="str">
        <f>IF(O1660 &lt;&gt; "",VLOOKUP(O1660,'CLASSIFICAÇÃO - ÁREA DE ATUAÇÃO'!$A:$C,3,0), "")</f>
        <v>ATENÇÃO PRIMÁRIA</v>
      </c>
      <c r="O1660" t="str">
        <f>'Lotações convertidas'!B1662</f>
        <v>CENTRO DE SAÚDE TAQUARIL</v>
      </c>
    </row>
    <row r="1661" spans="1:15" x14ac:dyDescent="0.25">
      <c r="A1661">
        <v>1322069</v>
      </c>
      <c r="B1661" t="s">
        <v>5844</v>
      </c>
      <c r="C1661" t="s">
        <v>5845</v>
      </c>
      <c r="D1661" t="s">
        <v>379</v>
      </c>
      <c r="F1661" t="s">
        <v>18620</v>
      </c>
      <c r="G1661" s="177">
        <v>44460</v>
      </c>
      <c r="H1661" t="s">
        <v>482</v>
      </c>
      <c r="I1661" t="s">
        <v>18171</v>
      </c>
      <c r="J1661" t="s">
        <v>5846</v>
      </c>
      <c r="K1661" t="s">
        <v>353</v>
      </c>
      <c r="L1661" t="s">
        <v>372</v>
      </c>
      <c r="M1661" s="29" t="str">
        <f>IF(O1661 &lt;&gt; "", VLOOKUP(O1661,'CLASSIFICAÇÃO - ÁREA DE ATUAÇÃO'!$A:$C,2,0),"")</f>
        <v>D</v>
      </c>
      <c r="N1661" s="29" t="str">
        <f>IF(O1661 &lt;&gt; "",VLOOKUP(O1661,'CLASSIFICAÇÃO - ÁREA DE ATUAÇÃO'!$A:$C,3,0), "")</f>
        <v>REDE DE URGÊNCIA</v>
      </c>
      <c r="O1661" t="str">
        <f>'Lotações convertidas'!B1663</f>
        <v>UNIDADE DE PRONTO ATENDIMENTO VENDA NOVA</v>
      </c>
    </row>
    <row r="1662" spans="1:15" x14ac:dyDescent="0.25">
      <c r="A1662">
        <v>1322093</v>
      </c>
      <c r="B1662" t="s">
        <v>5847</v>
      </c>
      <c r="C1662" t="s">
        <v>5848</v>
      </c>
      <c r="D1662" t="s">
        <v>368</v>
      </c>
      <c r="E1662" t="s">
        <v>390</v>
      </c>
      <c r="F1662" t="s">
        <v>625</v>
      </c>
      <c r="G1662" s="177">
        <v>44459</v>
      </c>
      <c r="H1662" t="s">
        <v>364</v>
      </c>
      <c r="I1662" t="s">
        <v>18175</v>
      </c>
      <c r="J1662" t="s">
        <v>5849</v>
      </c>
      <c r="K1662" t="s">
        <v>353</v>
      </c>
      <c r="L1662" t="s">
        <v>411</v>
      </c>
      <c r="M1662" s="29" t="str">
        <f>IF(O1662 &lt;&gt; "", VLOOKUP(O1662,'CLASSIFICAÇÃO - ÁREA DE ATUAÇÃO'!$A:$C,2,0),"")</f>
        <v>C</v>
      </c>
      <c r="N1662" s="29" t="str">
        <f>IF(O1662 &lt;&gt; "",VLOOKUP(O1662,'CLASSIFICAÇÃO - ÁREA DE ATUAÇÃO'!$A:$C,3,0), "")</f>
        <v>ATENÇÃO PRIMÁRIA</v>
      </c>
      <c r="O1662" t="str">
        <f>'Lotações convertidas'!B1664</f>
        <v>CENTRO DE SAÚDE NOSSA SENHORA DE FÁTIMA</v>
      </c>
    </row>
    <row r="1663" spans="1:15" x14ac:dyDescent="0.25">
      <c r="A1663">
        <v>1322115</v>
      </c>
      <c r="B1663" t="s">
        <v>5850</v>
      </c>
      <c r="C1663" t="s">
        <v>5851</v>
      </c>
      <c r="D1663" t="s">
        <v>368</v>
      </c>
      <c r="E1663" t="s">
        <v>369</v>
      </c>
      <c r="F1663" t="s">
        <v>617</v>
      </c>
      <c r="G1663" s="177">
        <v>44459</v>
      </c>
      <c r="H1663" t="s">
        <v>417</v>
      </c>
      <c r="I1663" t="s">
        <v>18168</v>
      </c>
      <c r="J1663" t="s">
        <v>5852</v>
      </c>
      <c r="K1663" t="s">
        <v>353</v>
      </c>
      <c r="L1663" t="s">
        <v>354</v>
      </c>
      <c r="M1663" s="29" t="str">
        <f>IF(O1663 &lt;&gt; "", VLOOKUP(O1663,'CLASSIFICAÇÃO - ÁREA DE ATUAÇÃO'!$A:$C,2,0),"")</f>
        <v>B</v>
      </c>
      <c r="N1663" s="29" t="str">
        <f>IF(O1663 &lt;&gt; "",VLOOKUP(O1663,'CLASSIFICAÇÃO - ÁREA DE ATUAÇÃO'!$A:$C,3,0), "")</f>
        <v>ATENÇÃO PRIMÁRIA</v>
      </c>
      <c r="O1663" t="str">
        <f>'Lotações convertidas'!B1665</f>
        <v>CENTRO DE SAÚDE DOM CABRAL</v>
      </c>
    </row>
    <row r="1664" spans="1:15" x14ac:dyDescent="0.25">
      <c r="A1664">
        <v>1322131</v>
      </c>
      <c r="B1664" t="s">
        <v>5853</v>
      </c>
      <c r="C1664" t="s">
        <v>5854</v>
      </c>
      <c r="D1664" t="s">
        <v>362</v>
      </c>
      <c r="F1664" t="s">
        <v>424</v>
      </c>
      <c r="G1664" s="177">
        <v>44459</v>
      </c>
      <c r="H1664" t="s">
        <v>466</v>
      </c>
      <c r="I1664" t="s">
        <v>18168</v>
      </c>
      <c r="J1664" t="s">
        <v>5855</v>
      </c>
      <c r="K1664" t="s">
        <v>353</v>
      </c>
      <c r="L1664" t="s">
        <v>427</v>
      </c>
      <c r="M1664" s="29" t="str">
        <f>IF(O1664 &lt;&gt; "", VLOOKUP(O1664,'CLASSIFICAÇÃO - ÁREA DE ATUAÇÃO'!$A:$C,2,0),"")</f>
        <v>D</v>
      </c>
      <c r="N1664" s="29" t="str">
        <f>IF(O1664 &lt;&gt; "",VLOOKUP(O1664,'CLASSIFICAÇÃO - ÁREA DE ATUAÇÃO'!$A:$C,3,0), "")</f>
        <v>REDE DE URGÊNCIA</v>
      </c>
      <c r="O1664" t="str">
        <f>'Lotações convertidas'!B1666</f>
        <v>SERVIÇO DE ATENDIMENTO MÓVEL DE URGÊNCIA E TRANSPORTE EM SAÚDE</v>
      </c>
    </row>
    <row r="1665" spans="1:15" x14ac:dyDescent="0.25">
      <c r="A1665" t="s">
        <v>5856</v>
      </c>
      <c r="B1665" t="s">
        <v>5857</v>
      </c>
      <c r="C1665" t="s">
        <v>5858</v>
      </c>
      <c r="D1665" t="s">
        <v>349</v>
      </c>
      <c r="E1665" t="s">
        <v>473</v>
      </c>
      <c r="F1665" t="s">
        <v>18615</v>
      </c>
      <c r="G1665" s="177">
        <v>44459</v>
      </c>
      <c r="H1665" t="s">
        <v>384</v>
      </c>
      <c r="I1665" t="s">
        <v>18173</v>
      </c>
      <c r="J1665" t="s">
        <v>5859</v>
      </c>
      <c r="K1665" t="s">
        <v>353</v>
      </c>
      <c r="L1665" t="s">
        <v>365</v>
      </c>
      <c r="M1665" s="29" t="str">
        <f>IF(O1665 &lt;&gt; "", VLOOKUP(O1665,'CLASSIFICAÇÃO - ÁREA DE ATUAÇÃO'!$A:$C,2,0),"")</f>
        <v>D</v>
      </c>
      <c r="N1665" s="29" t="str">
        <f>IF(O1665 &lt;&gt; "",VLOOKUP(O1665,'CLASSIFICAÇÃO - ÁREA DE ATUAÇÃO'!$A:$C,3,0), "")</f>
        <v>REDE DE URGÊNCIA</v>
      </c>
      <c r="O1665" t="str">
        <f>'Lotações convertidas'!B1667</f>
        <v>UNIDADE DE PRONTO ATENDIMENTO NORTE</v>
      </c>
    </row>
    <row r="1666" spans="1:15" x14ac:dyDescent="0.25">
      <c r="A1666">
        <v>1322158</v>
      </c>
      <c r="B1666" t="s">
        <v>5860</v>
      </c>
      <c r="C1666" t="s">
        <v>5861</v>
      </c>
      <c r="D1666" t="s">
        <v>368</v>
      </c>
      <c r="E1666" t="s">
        <v>369</v>
      </c>
      <c r="F1666" t="s">
        <v>18617</v>
      </c>
      <c r="G1666" s="177">
        <v>44460</v>
      </c>
      <c r="H1666" t="s">
        <v>441</v>
      </c>
      <c r="I1666" t="s">
        <v>18168</v>
      </c>
      <c r="J1666" t="s">
        <v>5862</v>
      </c>
      <c r="K1666" t="s">
        <v>353</v>
      </c>
      <c r="L1666" t="s">
        <v>406</v>
      </c>
      <c r="M1666" s="29" t="str">
        <f>IF(O1666 &lt;&gt; "", VLOOKUP(O1666,'CLASSIFICAÇÃO - ÁREA DE ATUAÇÃO'!$A:$C,2,0),"")</f>
        <v>D</v>
      </c>
      <c r="N1666" s="29" t="str">
        <f>IF(O1666 &lt;&gt; "",VLOOKUP(O1666,'CLASSIFICAÇÃO - ÁREA DE ATUAÇÃO'!$A:$C,3,0), "")</f>
        <v>REDE DE URGÊNCIA</v>
      </c>
      <c r="O1666" t="str">
        <f>'Lotações convertidas'!B1668</f>
        <v>UNIDADE DE PRONTO ATENDIMENTO BARREIRO</v>
      </c>
    </row>
    <row r="1667" spans="1:15" x14ac:dyDescent="0.25">
      <c r="A1667">
        <v>1322166</v>
      </c>
      <c r="B1667" t="s">
        <v>5863</v>
      </c>
      <c r="C1667" t="s">
        <v>5864</v>
      </c>
      <c r="D1667" t="s">
        <v>368</v>
      </c>
      <c r="E1667" t="s">
        <v>369</v>
      </c>
      <c r="F1667" t="s">
        <v>201</v>
      </c>
      <c r="G1667" s="177">
        <v>44459</v>
      </c>
      <c r="H1667" t="s">
        <v>364</v>
      </c>
      <c r="I1667" t="s">
        <v>18168</v>
      </c>
      <c r="J1667" t="s">
        <v>5865</v>
      </c>
      <c r="K1667" t="s">
        <v>353</v>
      </c>
      <c r="L1667" t="s">
        <v>406</v>
      </c>
      <c r="M1667" s="29" t="str">
        <f>IF(O1667 &lt;&gt; "", VLOOKUP(O1667,'CLASSIFICAÇÃO - ÁREA DE ATUAÇÃO'!$A:$C,2,0),"")</f>
        <v>C</v>
      </c>
      <c r="N1667" s="29" t="str">
        <f>IF(O1667 &lt;&gt; "",VLOOKUP(O1667,'CLASSIFICAÇÃO - ÁREA DE ATUAÇÃO'!$A:$C,3,0), "")</f>
        <v>ATENÇÃO PRIMÁRIA</v>
      </c>
      <c r="O1667" t="str">
        <f>'Lotações convertidas'!B1669</f>
        <v>CENTRO DE SAÚDE DIAMANTE - TEIXEIRA DIAS</v>
      </c>
    </row>
    <row r="1668" spans="1:15" x14ac:dyDescent="0.25">
      <c r="A1668">
        <v>1322204</v>
      </c>
      <c r="B1668" t="s">
        <v>5869</v>
      </c>
      <c r="C1668" t="s">
        <v>5870</v>
      </c>
      <c r="D1668" t="s">
        <v>368</v>
      </c>
      <c r="E1668" t="s">
        <v>524</v>
      </c>
      <c r="F1668" t="s">
        <v>18611</v>
      </c>
      <c r="G1668" s="177">
        <v>44458</v>
      </c>
      <c r="H1668" t="s">
        <v>425</v>
      </c>
      <c r="I1668" t="s">
        <v>18168</v>
      </c>
      <c r="J1668" t="s">
        <v>5871</v>
      </c>
      <c r="K1668" t="s">
        <v>353</v>
      </c>
      <c r="L1668" t="s">
        <v>397</v>
      </c>
      <c r="M1668" s="29" t="str">
        <f>IF(O1668 &lt;&gt; "", VLOOKUP(O1668,'CLASSIFICAÇÃO - ÁREA DE ATUAÇÃO'!$A:$C,2,0),"")</f>
        <v>C</v>
      </c>
      <c r="N1668" s="29" t="str">
        <f>IF(O1668 &lt;&gt; "",VLOOKUP(O1668,'CLASSIFICAÇÃO - ÁREA DE ATUAÇÃO'!$A:$C,3,0), "")</f>
        <v>REDE DE URGÊNCIA</v>
      </c>
      <c r="O1668" t="str">
        <f>'Lotações convertidas'!B1670</f>
        <v>UNIDADE DE PRONTO ATENDIMENTO OESTE</v>
      </c>
    </row>
    <row r="1669" spans="1:15" x14ac:dyDescent="0.25">
      <c r="A1669">
        <v>1322239</v>
      </c>
      <c r="B1669" t="s">
        <v>5872</v>
      </c>
      <c r="C1669" t="s">
        <v>5873</v>
      </c>
      <c r="D1669" t="s">
        <v>368</v>
      </c>
      <c r="E1669" t="s">
        <v>369</v>
      </c>
      <c r="F1669" t="s">
        <v>424</v>
      </c>
      <c r="G1669" s="177">
        <v>44458</v>
      </c>
      <c r="H1669" t="s">
        <v>441</v>
      </c>
      <c r="I1669" t="s">
        <v>18168</v>
      </c>
      <c r="J1669" t="s">
        <v>5874</v>
      </c>
      <c r="K1669" t="s">
        <v>353</v>
      </c>
      <c r="L1669" t="s">
        <v>427</v>
      </c>
      <c r="M1669" s="29" t="str">
        <f>IF(O1669 &lt;&gt; "", VLOOKUP(O1669,'CLASSIFICAÇÃO - ÁREA DE ATUAÇÃO'!$A:$C,2,0),"")</f>
        <v>D</v>
      </c>
      <c r="N1669" s="29" t="str">
        <f>IF(O1669 &lt;&gt; "",VLOOKUP(O1669,'CLASSIFICAÇÃO - ÁREA DE ATUAÇÃO'!$A:$C,3,0), "")</f>
        <v>REDE DE URGÊNCIA</v>
      </c>
      <c r="O1669" t="str">
        <f>'Lotações convertidas'!B1671</f>
        <v>SERVIÇO DE ATENDIMENTO MÓVEL DE URGÊNCIA E TRANSPORTE EM SAÚDE</v>
      </c>
    </row>
    <row r="1670" spans="1:15" x14ac:dyDescent="0.25">
      <c r="A1670">
        <v>1322247</v>
      </c>
      <c r="B1670" t="s">
        <v>17361</v>
      </c>
      <c r="C1670" t="s">
        <v>5875</v>
      </c>
      <c r="D1670" t="s">
        <v>368</v>
      </c>
      <c r="E1670" t="s">
        <v>369</v>
      </c>
      <c r="F1670" t="s">
        <v>424</v>
      </c>
      <c r="G1670" s="177">
        <v>44457</v>
      </c>
      <c r="H1670" t="s">
        <v>441</v>
      </c>
      <c r="I1670" t="s">
        <v>18168</v>
      </c>
      <c r="J1670" t="s">
        <v>5876</v>
      </c>
      <c r="K1670" t="s">
        <v>353</v>
      </c>
      <c r="L1670" t="s">
        <v>427</v>
      </c>
      <c r="M1670" s="29" t="str">
        <f>IF(O1670 &lt;&gt; "", VLOOKUP(O1670,'CLASSIFICAÇÃO - ÁREA DE ATUAÇÃO'!$A:$C,2,0),"")</f>
        <v>D</v>
      </c>
      <c r="N1670" s="29" t="str">
        <f>IF(O1670 &lt;&gt; "",VLOOKUP(O1670,'CLASSIFICAÇÃO - ÁREA DE ATUAÇÃO'!$A:$C,3,0), "")</f>
        <v>REDE DE URGÊNCIA</v>
      </c>
      <c r="O1670" t="str">
        <f>'Lotações convertidas'!B1672</f>
        <v>SERVIÇO DE ATENDIMENTO MÓVEL DE URGÊNCIA E TRANSPORTE EM SAÚDE</v>
      </c>
    </row>
    <row r="1671" spans="1:15" x14ac:dyDescent="0.25">
      <c r="A1671">
        <v>1322255</v>
      </c>
      <c r="B1671" t="s">
        <v>5877</v>
      </c>
      <c r="C1671" t="s">
        <v>5878</v>
      </c>
      <c r="D1671" t="s">
        <v>368</v>
      </c>
      <c r="E1671" t="s">
        <v>369</v>
      </c>
      <c r="F1671" t="s">
        <v>1010</v>
      </c>
      <c r="G1671" s="177">
        <v>44459</v>
      </c>
      <c r="H1671" t="s">
        <v>417</v>
      </c>
      <c r="I1671" t="s">
        <v>18168</v>
      </c>
      <c r="J1671" t="s">
        <v>5879</v>
      </c>
      <c r="K1671" t="s">
        <v>353</v>
      </c>
      <c r="L1671" t="s">
        <v>354</v>
      </c>
      <c r="M1671" s="29" t="str">
        <f>IF(O1671 &lt;&gt; "", VLOOKUP(O1671,'CLASSIFICAÇÃO - ÁREA DE ATUAÇÃO'!$A:$C,2,0),"")</f>
        <v>B</v>
      </c>
      <c r="N1671" s="29" t="str">
        <f>IF(O1671 &lt;&gt; "",VLOOKUP(O1671,'CLASSIFICAÇÃO - ÁREA DE ATUAÇÃO'!$A:$C,3,0), "")</f>
        <v>ATENÇÃO PRIMÁRIA</v>
      </c>
      <c r="O1671" t="str">
        <f>'Lotações convertidas'!B1673</f>
        <v>CENTRO DE SAÚDE JOÃO PINHEIRO</v>
      </c>
    </row>
    <row r="1672" spans="1:15" x14ac:dyDescent="0.25">
      <c r="A1672">
        <v>1322271</v>
      </c>
      <c r="B1672" t="s">
        <v>5880</v>
      </c>
      <c r="C1672" t="s">
        <v>5881</v>
      </c>
      <c r="D1672" t="s">
        <v>349</v>
      </c>
      <c r="E1672" t="s">
        <v>2690</v>
      </c>
      <c r="F1672" t="s">
        <v>18663</v>
      </c>
      <c r="G1672" s="177">
        <v>44459</v>
      </c>
      <c r="H1672" t="s">
        <v>364</v>
      </c>
      <c r="I1672" t="s">
        <v>18184</v>
      </c>
      <c r="J1672" t="s">
        <v>5882</v>
      </c>
      <c r="K1672" t="s">
        <v>353</v>
      </c>
      <c r="L1672" t="s">
        <v>406</v>
      </c>
      <c r="M1672" s="29" t="str">
        <f>IF(O1672 &lt;&gt; "", VLOOKUP(O1672,'CLASSIFICAÇÃO - ÁREA DE ATUAÇÃO'!$A:$C,2,0),"")</f>
        <v>C</v>
      </c>
      <c r="N1672" s="29" t="str">
        <f>IF(O1672 &lt;&gt; "",VLOOKUP(O1672,'CLASSIFICAÇÃO - ÁREA DE ATUAÇÃO'!$A:$C,3,0), "")</f>
        <v>GESTÃO</v>
      </c>
      <c r="O1672" t="str">
        <f>'Lotações convertidas'!B1674</f>
        <v>GERENCIA DE ASSISTENCIA, EPIDEMIOLOGIA E REGULACAO BARREIRO</v>
      </c>
    </row>
    <row r="1673" spans="1:15" x14ac:dyDescent="0.25">
      <c r="A1673">
        <v>1322301</v>
      </c>
      <c r="B1673" t="s">
        <v>5883</v>
      </c>
      <c r="C1673" t="s">
        <v>5884</v>
      </c>
      <c r="D1673" t="s">
        <v>368</v>
      </c>
      <c r="E1673" t="s">
        <v>369</v>
      </c>
      <c r="F1673" t="s">
        <v>1581</v>
      </c>
      <c r="G1673" s="177">
        <v>44460</v>
      </c>
      <c r="H1673" t="s">
        <v>417</v>
      </c>
      <c r="I1673" t="s">
        <v>18168</v>
      </c>
      <c r="J1673" t="s">
        <v>5885</v>
      </c>
      <c r="K1673" t="s">
        <v>353</v>
      </c>
      <c r="L1673" t="s">
        <v>382</v>
      </c>
      <c r="M1673" s="29" t="str">
        <f>IF(O1673 &lt;&gt; "", VLOOKUP(O1673,'CLASSIFICAÇÃO - ÁREA DE ATUAÇÃO'!$A:$C,2,0),"")</f>
        <v>B</v>
      </c>
      <c r="N1673" s="29" t="str">
        <f>IF(O1673 &lt;&gt; "",VLOOKUP(O1673,'CLASSIFICAÇÃO - ÁREA DE ATUAÇÃO'!$A:$C,3,0), "")</f>
        <v>ATENÇÃO PRIMÁRIA</v>
      </c>
      <c r="O1673" t="str">
        <f>'Lotações convertidas'!B1675</f>
        <v>CENTRO DE SAÚDE SÃO JOSÉ OPERÁRIO</v>
      </c>
    </row>
    <row r="1674" spans="1:15" x14ac:dyDescent="0.25">
      <c r="A1674">
        <v>1322328</v>
      </c>
      <c r="B1674" t="s">
        <v>5886</v>
      </c>
      <c r="C1674" t="s">
        <v>5887</v>
      </c>
      <c r="D1674" t="s">
        <v>429</v>
      </c>
      <c r="E1674" t="s">
        <v>493</v>
      </c>
      <c r="F1674" t="s">
        <v>93</v>
      </c>
      <c r="G1674" s="177">
        <v>44460</v>
      </c>
      <c r="H1674" t="s">
        <v>417</v>
      </c>
      <c r="I1674" t="s">
        <v>495</v>
      </c>
      <c r="K1674" t="s">
        <v>495</v>
      </c>
      <c r="L1674" t="s">
        <v>354</v>
      </c>
      <c r="M1674" s="29" t="str">
        <f>IF(O1674 &lt;&gt; "", VLOOKUP(O1674,'CLASSIFICAÇÃO - ÁREA DE ATUAÇÃO'!$A:$C,2,0),"")</f>
        <v>A</v>
      </c>
      <c r="N1674" s="29" t="str">
        <f>IF(O1674 &lt;&gt; "",VLOOKUP(O1674,'CLASSIFICAÇÃO - ÁREA DE ATUAÇÃO'!$A:$C,3,0), "")</f>
        <v>REDE COMPLEMENTAR</v>
      </c>
      <c r="O1674" t="str">
        <f>'Lotações convertidas'!B1676</f>
        <v>LABORATORIO MUNICIPAL DE REFERENCIA DE ANALISES CLINICAS E CITOPATOLOGIA</v>
      </c>
    </row>
    <row r="1675" spans="1:15" x14ac:dyDescent="0.25">
      <c r="A1675">
        <v>1322344</v>
      </c>
      <c r="B1675" t="s">
        <v>5888</v>
      </c>
      <c r="C1675" t="s">
        <v>5889</v>
      </c>
      <c r="D1675" t="s">
        <v>368</v>
      </c>
      <c r="E1675" t="s">
        <v>369</v>
      </c>
      <c r="F1675" t="s">
        <v>383</v>
      </c>
      <c r="G1675" s="177">
        <v>44460</v>
      </c>
      <c r="H1675" t="s">
        <v>384</v>
      </c>
      <c r="I1675" t="s">
        <v>18168</v>
      </c>
      <c r="J1675" t="s">
        <v>5890</v>
      </c>
      <c r="K1675" t="s">
        <v>353</v>
      </c>
      <c r="L1675" t="s">
        <v>354</v>
      </c>
      <c r="M1675" s="29" t="str">
        <f>IF(O1675 &lt;&gt; "", VLOOKUP(O1675,'CLASSIFICAÇÃO - ÁREA DE ATUAÇÃO'!$A:$C,2,0),"")</f>
        <v>B</v>
      </c>
      <c r="N1675" s="29" t="str">
        <f>IF(O1675 &lt;&gt; "",VLOOKUP(O1675,'CLASSIFICAÇÃO - ÁREA DE ATUAÇÃO'!$A:$C,3,0), "")</f>
        <v>ATENÇÃO PRIMÁRIA</v>
      </c>
      <c r="O1675" t="str">
        <f>'Lotações convertidas'!B1677</f>
        <v>CENTRO DE SAÚDE SÃO CRISTÓVÃO</v>
      </c>
    </row>
    <row r="1676" spans="1:15" x14ac:dyDescent="0.25">
      <c r="A1676">
        <v>1322352</v>
      </c>
      <c r="B1676" t="s">
        <v>5891</v>
      </c>
      <c r="C1676" t="s">
        <v>5892</v>
      </c>
      <c r="D1676" t="s">
        <v>368</v>
      </c>
      <c r="E1676" t="s">
        <v>369</v>
      </c>
      <c r="F1676" t="s">
        <v>18611</v>
      </c>
      <c r="G1676" s="177">
        <v>44461</v>
      </c>
      <c r="H1676" t="s">
        <v>441</v>
      </c>
      <c r="I1676" t="s">
        <v>18168</v>
      </c>
      <c r="J1676" t="s">
        <v>5893</v>
      </c>
      <c r="K1676" t="s">
        <v>353</v>
      </c>
      <c r="L1676" t="s">
        <v>397</v>
      </c>
      <c r="M1676" s="29" t="str">
        <f>IF(O1676 &lt;&gt; "", VLOOKUP(O1676,'CLASSIFICAÇÃO - ÁREA DE ATUAÇÃO'!$A:$C,2,0),"")</f>
        <v>C</v>
      </c>
      <c r="N1676" s="29" t="str">
        <f>IF(O1676 &lt;&gt; "",VLOOKUP(O1676,'CLASSIFICAÇÃO - ÁREA DE ATUAÇÃO'!$A:$C,3,0), "")</f>
        <v>REDE DE URGÊNCIA</v>
      </c>
      <c r="O1676" t="str">
        <f>'Lotações convertidas'!B1678</f>
        <v>UNIDADE DE PRONTO ATENDIMENTO OESTE</v>
      </c>
    </row>
    <row r="1677" spans="1:15" x14ac:dyDescent="0.25">
      <c r="A1677">
        <v>1322360</v>
      </c>
      <c r="B1677" t="s">
        <v>5894</v>
      </c>
      <c r="C1677" t="s">
        <v>5895</v>
      </c>
      <c r="D1677" t="s">
        <v>362</v>
      </c>
      <c r="F1677" t="s">
        <v>561</v>
      </c>
      <c r="G1677" s="177">
        <v>44460</v>
      </c>
      <c r="H1677" t="s">
        <v>395</v>
      </c>
      <c r="I1677" t="s">
        <v>18168</v>
      </c>
      <c r="J1677" t="s">
        <v>5896</v>
      </c>
      <c r="K1677" t="s">
        <v>353</v>
      </c>
      <c r="L1677" t="s">
        <v>374</v>
      </c>
      <c r="M1677" s="29" t="str">
        <f>IF(O1677 &lt;&gt; "", VLOOKUP(O1677,'CLASSIFICAÇÃO - ÁREA DE ATUAÇÃO'!$A:$C,2,0),"")</f>
        <v>C</v>
      </c>
      <c r="N1677" s="29" t="str">
        <f>IF(O1677 &lt;&gt; "",VLOOKUP(O1677,'CLASSIFICAÇÃO - ÁREA DE ATUAÇÃO'!$A:$C,3,0), "")</f>
        <v>REDE DE URGÊNCIA</v>
      </c>
      <c r="O1677" t="str">
        <f>'Lotações convertidas'!B1679</f>
        <v>CENTRO DE REFERENCIA EM SAUDE MENTAL ALCOOL E DROGAS NORDESTE</v>
      </c>
    </row>
    <row r="1678" spans="1:15" x14ac:dyDescent="0.25">
      <c r="A1678">
        <v>1322379</v>
      </c>
      <c r="B1678" t="s">
        <v>5897</v>
      </c>
      <c r="C1678" t="s">
        <v>5898</v>
      </c>
      <c r="D1678" t="s">
        <v>362</v>
      </c>
      <c r="F1678" t="s">
        <v>587</v>
      </c>
      <c r="G1678" s="177">
        <v>44460</v>
      </c>
      <c r="H1678" t="s">
        <v>736</v>
      </c>
      <c r="I1678" t="s">
        <v>18168</v>
      </c>
      <c r="J1678" t="s">
        <v>5899</v>
      </c>
      <c r="K1678" t="s">
        <v>353</v>
      </c>
      <c r="L1678" t="s">
        <v>382</v>
      </c>
      <c r="M1678" s="29" t="str">
        <f>IF(O1678 &lt;&gt; "", VLOOKUP(O1678,'CLASSIFICAÇÃO - ÁREA DE ATUAÇÃO'!$A:$C,2,0),"")</f>
        <v>B</v>
      </c>
      <c r="N1678" s="29" t="str">
        <f>IF(O1678 &lt;&gt; "",VLOOKUP(O1678,'CLASSIFICAÇÃO - ÁREA DE ATUAÇÃO'!$A:$C,3,0), "")</f>
        <v>REDE COMPLEMENTAR</v>
      </c>
      <c r="O1678" t="str">
        <f>'Lotações convertidas'!B1680</f>
        <v>UNIDADE DE REFERENCIA SECUNDARIA SAUDADE</v>
      </c>
    </row>
    <row r="1679" spans="1:15" x14ac:dyDescent="0.25">
      <c r="A1679">
        <v>1322417</v>
      </c>
      <c r="B1679" t="s">
        <v>5900</v>
      </c>
      <c r="C1679" t="s">
        <v>5901</v>
      </c>
      <c r="D1679" t="s">
        <v>349</v>
      </c>
      <c r="E1679" t="s">
        <v>350</v>
      </c>
      <c r="F1679" t="s">
        <v>4139</v>
      </c>
      <c r="G1679" s="177">
        <v>44460</v>
      </c>
      <c r="H1679" t="s">
        <v>352</v>
      </c>
      <c r="I1679" t="s">
        <v>18169</v>
      </c>
      <c r="J1679" t="s">
        <v>5902</v>
      </c>
      <c r="K1679" t="s">
        <v>353</v>
      </c>
      <c r="L1679" t="s">
        <v>354</v>
      </c>
      <c r="M1679" s="29" t="str">
        <f>IF(O1679 &lt;&gt; "", VLOOKUP(O1679,'CLASSIFICAÇÃO - ÁREA DE ATUAÇÃO'!$A:$C,2,0),"")</f>
        <v>C</v>
      </c>
      <c r="N1679" s="29" t="str">
        <f>IF(O1679 &lt;&gt; "",VLOOKUP(O1679,'CLASSIFICAÇÃO - ÁREA DE ATUAÇÃO'!$A:$C,3,0), "")</f>
        <v>ATENÇÃO PRIMÁRIA</v>
      </c>
      <c r="O1679" t="str">
        <f>'Lotações convertidas'!B1681</f>
        <v>CENTRO DE SAÚDE PINDORAMA - ELZA MARTINS</v>
      </c>
    </row>
    <row r="1680" spans="1:15" x14ac:dyDescent="0.25">
      <c r="A1680">
        <v>1322433</v>
      </c>
      <c r="B1680" t="s">
        <v>5903</v>
      </c>
      <c r="C1680" t="s">
        <v>5904</v>
      </c>
      <c r="D1680" t="s">
        <v>368</v>
      </c>
      <c r="E1680" t="s">
        <v>524</v>
      </c>
      <c r="F1680" t="s">
        <v>494</v>
      </c>
      <c r="G1680" s="177">
        <v>44460</v>
      </c>
      <c r="H1680" t="s">
        <v>417</v>
      </c>
      <c r="I1680" t="s">
        <v>18179</v>
      </c>
      <c r="J1680" t="s">
        <v>5905</v>
      </c>
      <c r="K1680" t="s">
        <v>353</v>
      </c>
      <c r="L1680" t="s">
        <v>397</v>
      </c>
      <c r="M1680" s="29" t="str">
        <f>IF(O1680 &lt;&gt; "", VLOOKUP(O1680,'CLASSIFICAÇÃO - ÁREA DE ATUAÇÃO'!$A:$C,2,0),"")</f>
        <v>B</v>
      </c>
      <c r="N1680" s="29" t="str">
        <f>IF(O1680 &lt;&gt; "",VLOOKUP(O1680,'CLASSIFICAÇÃO - ÁREA DE ATUAÇÃO'!$A:$C,3,0), "")</f>
        <v>REDE COMPLEMENTAR</v>
      </c>
      <c r="O1680" t="str">
        <f>'Lotações convertidas'!B1682</f>
        <v>LABORATORIO REGIONAL OESTE/BARREIRO</v>
      </c>
    </row>
    <row r="1681" spans="1:15" x14ac:dyDescent="0.25">
      <c r="A1681">
        <v>1322441</v>
      </c>
      <c r="B1681" t="s">
        <v>5906</v>
      </c>
      <c r="C1681" t="s">
        <v>5907</v>
      </c>
      <c r="D1681" t="s">
        <v>368</v>
      </c>
      <c r="E1681" t="s">
        <v>369</v>
      </c>
      <c r="F1681" t="s">
        <v>567</v>
      </c>
      <c r="G1681" s="177">
        <v>44461</v>
      </c>
      <c r="H1681" t="s">
        <v>384</v>
      </c>
      <c r="I1681" t="s">
        <v>18168</v>
      </c>
      <c r="J1681" t="s">
        <v>5908</v>
      </c>
      <c r="K1681" t="s">
        <v>353</v>
      </c>
      <c r="L1681" t="s">
        <v>406</v>
      </c>
      <c r="M1681" s="29" t="str">
        <f>IF(O1681 &lt;&gt; "", VLOOKUP(O1681,'CLASSIFICAÇÃO - ÁREA DE ATUAÇÃO'!$A:$C,2,0),"")</f>
        <v>C</v>
      </c>
      <c r="N1681" s="29" t="str">
        <f>IF(O1681 &lt;&gt; "",VLOOKUP(O1681,'CLASSIFICAÇÃO - ÁREA DE ATUAÇÃO'!$A:$C,3,0), "")</f>
        <v>REDE DE URGÊNCIA</v>
      </c>
      <c r="O1681" t="str">
        <f>'Lotações convertidas'!B1683</f>
        <v>CENTRO DE REFERENCIA EM SAUDE MENTAL ALCOOL E DROGAS BARREIRO</v>
      </c>
    </row>
    <row r="1682" spans="1:15" x14ac:dyDescent="0.25">
      <c r="A1682">
        <v>1322484</v>
      </c>
      <c r="B1682" t="s">
        <v>5909</v>
      </c>
      <c r="C1682" t="s">
        <v>5910</v>
      </c>
      <c r="D1682" t="s">
        <v>379</v>
      </c>
      <c r="F1682" t="s">
        <v>1513</v>
      </c>
      <c r="G1682" s="177">
        <v>44460</v>
      </c>
      <c r="H1682" t="s">
        <v>364</v>
      </c>
      <c r="I1682" t="s">
        <v>18171</v>
      </c>
      <c r="J1682" t="s">
        <v>5911</v>
      </c>
      <c r="K1682" t="s">
        <v>353</v>
      </c>
      <c r="L1682" t="s">
        <v>411</v>
      </c>
      <c r="M1682" s="29" t="str">
        <f>IF(O1682 &lt;&gt; "", VLOOKUP(O1682,'CLASSIFICAÇÃO - ÁREA DE ATUAÇÃO'!$A:$C,2,0),"")</f>
        <v>C</v>
      </c>
      <c r="N1682" s="29" t="str">
        <f>IF(O1682 &lt;&gt; "",VLOOKUP(O1682,'CLASSIFICAÇÃO - ÁREA DE ATUAÇÃO'!$A:$C,3,0), "")</f>
        <v>ATENÇÃO PRIMÁRIA</v>
      </c>
      <c r="O1682" t="str">
        <f>'Lotações convertidas'!B1684</f>
        <v>CENTRO DE SAÚDE CAFEZAL</v>
      </c>
    </row>
    <row r="1683" spans="1:15" x14ac:dyDescent="0.25">
      <c r="A1683">
        <v>1322492</v>
      </c>
      <c r="B1683" t="s">
        <v>5912</v>
      </c>
      <c r="C1683" t="s">
        <v>5913</v>
      </c>
      <c r="D1683" t="s">
        <v>368</v>
      </c>
      <c r="E1683" t="s">
        <v>524</v>
      </c>
      <c r="F1683" t="s">
        <v>93</v>
      </c>
      <c r="G1683" s="177">
        <v>44460</v>
      </c>
      <c r="H1683" t="s">
        <v>417</v>
      </c>
      <c r="I1683" t="s">
        <v>18176</v>
      </c>
      <c r="J1683" t="s">
        <v>5914</v>
      </c>
      <c r="K1683" t="s">
        <v>353</v>
      </c>
      <c r="L1683" t="s">
        <v>354</v>
      </c>
      <c r="M1683" s="29" t="str">
        <f>IF(O1683 &lt;&gt; "", VLOOKUP(O1683,'CLASSIFICAÇÃO - ÁREA DE ATUAÇÃO'!$A:$C,2,0),"")</f>
        <v>A</v>
      </c>
      <c r="N1683" s="29" t="str">
        <f>IF(O1683 &lt;&gt; "",VLOOKUP(O1683,'CLASSIFICAÇÃO - ÁREA DE ATUAÇÃO'!$A:$C,3,0), "")</f>
        <v>REDE COMPLEMENTAR</v>
      </c>
      <c r="O1683" t="str">
        <f>'Lotações convertidas'!B1685</f>
        <v>LABORATORIO MUNICIPAL DE REFERENCIA DE ANALISES CLINICAS E CITOPATOLOGIA</v>
      </c>
    </row>
    <row r="1684" spans="1:15" x14ac:dyDescent="0.25">
      <c r="A1684">
        <v>1322506</v>
      </c>
      <c r="B1684" t="s">
        <v>5915</v>
      </c>
      <c r="C1684" t="s">
        <v>5916</v>
      </c>
      <c r="D1684" t="s">
        <v>349</v>
      </c>
      <c r="E1684" t="s">
        <v>541</v>
      </c>
      <c r="F1684" t="s">
        <v>438</v>
      </c>
      <c r="G1684" s="177">
        <v>44460</v>
      </c>
      <c r="H1684" t="s">
        <v>395</v>
      </c>
      <c r="I1684" t="s">
        <v>18172</v>
      </c>
      <c r="J1684" t="s">
        <v>5917</v>
      </c>
      <c r="K1684" t="s">
        <v>353</v>
      </c>
      <c r="L1684" t="s">
        <v>382</v>
      </c>
      <c r="M1684" s="29" t="str">
        <f>IF(O1684 &lt;&gt; "", VLOOKUP(O1684,'CLASSIFICAÇÃO - ÁREA DE ATUAÇÃO'!$A:$C,2,0),"")</f>
        <v>C</v>
      </c>
      <c r="N1684" s="29" t="str">
        <f>IF(O1684 &lt;&gt; "",VLOOKUP(O1684,'CLASSIFICAÇÃO - ÁREA DE ATUAÇÃO'!$A:$C,3,0), "")</f>
        <v>ATENÇÃO PRIMÁRIA</v>
      </c>
      <c r="O1684" t="str">
        <f>'Lotações convertidas'!B1686</f>
        <v>CENTRO DE SAÚDE GRANJA DE FREITAS</v>
      </c>
    </row>
    <row r="1685" spans="1:15" x14ac:dyDescent="0.25">
      <c r="A1685">
        <v>1322557</v>
      </c>
      <c r="B1685" t="s">
        <v>5918</v>
      </c>
      <c r="C1685" t="s">
        <v>5919</v>
      </c>
      <c r="D1685" t="s">
        <v>368</v>
      </c>
      <c r="E1685" t="s">
        <v>369</v>
      </c>
      <c r="F1685" t="s">
        <v>391</v>
      </c>
      <c r="G1685" s="177">
        <v>44460</v>
      </c>
      <c r="H1685" t="s">
        <v>364</v>
      </c>
      <c r="I1685" t="s">
        <v>18168</v>
      </c>
      <c r="J1685" t="s">
        <v>5920</v>
      </c>
      <c r="K1685" t="s">
        <v>353</v>
      </c>
      <c r="L1685" t="s">
        <v>361</v>
      </c>
      <c r="M1685" s="29" t="str">
        <f>IF(O1685 &lt;&gt; "", VLOOKUP(O1685,'CLASSIFICAÇÃO - ÁREA DE ATUAÇÃO'!$A:$C,2,0),"")</f>
        <v>C</v>
      </c>
      <c r="N1685" s="29" t="str">
        <f>IF(O1685 &lt;&gt; "",VLOOKUP(O1685,'CLASSIFICAÇÃO - ÁREA DE ATUAÇÃO'!$A:$C,3,0), "")</f>
        <v>ATENÇÃO PRIMÁRIA</v>
      </c>
      <c r="O1685" t="str">
        <f>'Lotações convertidas'!B1687</f>
        <v>CENTRO DE SAÚDE SANTA TEREZINHA</v>
      </c>
    </row>
    <row r="1686" spans="1:15" x14ac:dyDescent="0.25">
      <c r="A1686">
        <v>1322603</v>
      </c>
      <c r="B1686" t="s">
        <v>3856</v>
      </c>
      <c r="C1686" t="s">
        <v>3857</v>
      </c>
      <c r="D1686" t="s">
        <v>368</v>
      </c>
      <c r="E1686" t="s">
        <v>369</v>
      </c>
      <c r="F1686" t="s">
        <v>18617</v>
      </c>
      <c r="G1686" s="177">
        <v>44461</v>
      </c>
      <c r="H1686" t="s">
        <v>441</v>
      </c>
      <c r="I1686" t="s">
        <v>18168</v>
      </c>
      <c r="J1686" t="s">
        <v>3858</v>
      </c>
      <c r="K1686" t="s">
        <v>353</v>
      </c>
      <c r="L1686" t="s">
        <v>406</v>
      </c>
      <c r="M1686" s="29" t="str">
        <f>IF(O1686 &lt;&gt; "", VLOOKUP(O1686,'CLASSIFICAÇÃO - ÁREA DE ATUAÇÃO'!$A:$C,2,0),"")</f>
        <v>D</v>
      </c>
      <c r="N1686" s="29" t="str">
        <f>IF(O1686 &lt;&gt; "",VLOOKUP(O1686,'CLASSIFICAÇÃO - ÁREA DE ATUAÇÃO'!$A:$C,3,0), "")</f>
        <v>REDE DE URGÊNCIA</v>
      </c>
      <c r="O1686" t="str">
        <f>'Lotações convertidas'!B1688</f>
        <v>UNIDADE DE PRONTO ATENDIMENTO BARREIRO</v>
      </c>
    </row>
    <row r="1687" spans="1:15" x14ac:dyDescent="0.25">
      <c r="A1687" t="s">
        <v>5921</v>
      </c>
      <c r="B1687" t="s">
        <v>5922</v>
      </c>
      <c r="C1687" t="s">
        <v>5923</v>
      </c>
      <c r="D1687" t="s">
        <v>379</v>
      </c>
      <c r="F1687" t="s">
        <v>567</v>
      </c>
      <c r="G1687" s="177">
        <v>44460</v>
      </c>
      <c r="H1687" t="s">
        <v>395</v>
      </c>
      <c r="I1687" t="s">
        <v>18171</v>
      </c>
      <c r="J1687" t="s">
        <v>5924</v>
      </c>
      <c r="K1687" t="s">
        <v>353</v>
      </c>
      <c r="L1687" t="s">
        <v>406</v>
      </c>
      <c r="M1687" s="29" t="str">
        <f>IF(O1687 &lt;&gt; "", VLOOKUP(O1687,'CLASSIFICAÇÃO - ÁREA DE ATUAÇÃO'!$A:$C,2,0),"")</f>
        <v>C</v>
      </c>
      <c r="N1687" s="29" t="str">
        <f>IF(O1687 &lt;&gt; "",VLOOKUP(O1687,'CLASSIFICAÇÃO - ÁREA DE ATUAÇÃO'!$A:$C,3,0), "")</f>
        <v>REDE DE URGÊNCIA</v>
      </c>
      <c r="O1687" t="str">
        <f>'Lotações convertidas'!B1689</f>
        <v>CENTRO DE REFERENCIA EM SAUDE MENTAL ALCOOL E DROGAS BARREIRO</v>
      </c>
    </row>
    <row r="1688" spans="1:15" x14ac:dyDescent="0.25">
      <c r="A1688">
        <v>1322638</v>
      </c>
      <c r="B1688" t="s">
        <v>5555</v>
      </c>
      <c r="C1688" t="s">
        <v>5556</v>
      </c>
      <c r="D1688" t="s">
        <v>368</v>
      </c>
      <c r="E1688" t="s">
        <v>369</v>
      </c>
      <c r="F1688" t="s">
        <v>18619</v>
      </c>
      <c r="G1688" s="177">
        <v>44461</v>
      </c>
      <c r="H1688" t="s">
        <v>441</v>
      </c>
      <c r="I1688" t="s">
        <v>18168</v>
      </c>
      <c r="J1688" t="s">
        <v>5557</v>
      </c>
      <c r="K1688" t="s">
        <v>353</v>
      </c>
      <c r="L1688" t="s">
        <v>361</v>
      </c>
      <c r="M1688" s="29" t="str">
        <f>IF(O1688 &lt;&gt; "", VLOOKUP(O1688,'CLASSIFICAÇÃO - ÁREA DE ATUAÇÃO'!$A:$C,2,0),"")</f>
        <v>B</v>
      </c>
      <c r="N1688" s="29" t="str">
        <f>IF(O1688 &lt;&gt; "",VLOOKUP(O1688,'CLASSIFICAÇÃO - ÁREA DE ATUAÇÃO'!$A:$C,3,0), "")</f>
        <v>REDE DE URGÊNCIA</v>
      </c>
      <c r="O1688" t="str">
        <f>'Lotações convertidas'!B1690</f>
        <v>CENTRO DE REFERENCIA EM SAUDE MENTAL PAMPULHA</v>
      </c>
    </row>
    <row r="1689" spans="1:15" x14ac:dyDescent="0.25">
      <c r="A1689">
        <v>1322646</v>
      </c>
      <c r="B1689" t="s">
        <v>5925</v>
      </c>
      <c r="C1689" t="s">
        <v>5926</v>
      </c>
      <c r="D1689" t="s">
        <v>368</v>
      </c>
      <c r="E1689" t="s">
        <v>369</v>
      </c>
      <c r="F1689" t="s">
        <v>18669</v>
      </c>
      <c r="G1689" s="177">
        <v>44461</v>
      </c>
      <c r="H1689" t="s">
        <v>417</v>
      </c>
      <c r="I1689" t="s">
        <v>18168</v>
      </c>
      <c r="J1689" t="s">
        <v>5927</v>
      </c>
      <c r="K1689" t="s">
        <v>353</v>
      </c>
      <c r="L1689" t="s">
        <v>361</v>
      </c>
      <c r="M1689" s="29" t="str">
        <f>IF(O1689 &lt;&gt; "", VLOOKUP(O1689,'CLASSIFICAÇÃO - ÁREA DE ATUAÇÃO'!$A:$C,2,0),"")</f>
        <v>A</v>
      </c>
      <c r="N1689" s="29" t="str">
        <f>IF(O1689 &lt;&gt; "",VLOOKUP(O1689,'CLASSIFICAÇÃO - ÁREA DE ATUAÇÃO'!$A:$C,3,0), "")</f>
        <v>REDE COMPLEMENTAR</v>
      </c>
      <c r="O1689" t="str">
        <f>'Lotações convertidas'!B1691</f>
        <v>CENTRO DE ESPECIALIDADES MEDICAS PAMPULHA</v>
      </c>
    </row>
    <row r="1690" spans="1:15" x14ac:dyDescent="0.25">
      <c r="A1690">
        <v>1322670</v>
      </c>
      <c r="B1690" t="s">
        <v>5928</v>
      </c>
      <c r="C1690" t="s">
        <v>5929</v>
      </c>
      <c r="D1690" t="s">
        <v>362</v>
      </c>
      <c r="F1690" t="s">
        <v>442</v>
      </c>
      <c r="G1690" s="177">
        <v>44461</v>
      </c>
      <c r="H1690" t="s">
        <v>364</v>
      </c>
      <c r="I1690" t="s">
        <v>18168</v>
      </c>
      <c r="J1690" t="s">
        <v>5930</v>
      </c>
      <c r="K1690" t="s">
        <v>353</v>
      </c>
      <c r="L1690" t="s">
        <v>406</v>
      </c>
      <c r="M1690" s="29" t="str">
        <f>IF(O1690 &lt;&gt; "", VLOOKUP(O1690,'CLASSIFICAÇÃO - ÁREA DE ATUAÇÃO'!$A:$C,2,0),"")</f>
        <v>C</v>
      </c>
      <c r="N1690" s="29" t="str">
        <f>IF(O1690 &lt;&gt; "",VLOOKUP(O1690,'CLASSIFICAÇÃO - ÁREA DE ATUAÇÃO'!$A:$C,3,0), "")</f>
        <v>ATENÇÃO PRIMÁRIA</v>
      </c>
      <c r="O1690" t="str">
        <f>'Lotações convertidas'!B1692</f>
        <v>CENTRO DE SAÚDE VALE DO JATOBÁ</v>
      </c>
    </row>
    <row r="1691" spans="1:15" x14ac:dyDescent="0.25">
      <c r="A1691">
        <v>1322689</v>
      </c>
      <c r="B1691" t="s">
        <v>5931</v>
      </c>
      <c r="C1691" t="s">
        <v>5932</v>
      </c>
      <c r="D1691" t="s">
        <v>520</v>
      </c>
      <c r="F1691" t="s">
        <v>866</v>
      </c>
      <c r="G1691" s="177">
        <v>44461</v>
      </c>
      <c r="H1691" t="s">
        <v>364</v>
      </c>
      <c r="I1691" t="s">
        <v>18175</v>
      </c>
      <c r="J1691" t="s">
        <v>5933</v>
      </c>
      <c r="K1691" t="s">
        <v>353</v>
      </c>
      <c r="L1691" t="s">
        <v>354</v>
      </c>
      <c r="M1691" s="29" t="str">
        <f>IF(O1691 &lt;&gt; "", VLOOKUP(O1691,'CLASSIFICAÇÃO - ÁREA DE ATUAÇÃO'!$A:$C,2,0),"")</f>
        <v>A</v>
      </c>
      <c r="N1691" s="29" t="str">
        <f>IF(O1691 &lt;&gt; "",VLOOKUP(O1691,'CLASSIFICAÇÃO - ÁREA DE ATUAÇÃO'!$A:$C,3,0), "")</f>
        <v>ATENÇÃO PRIMÁRIA</v>
      </c>
      <c r="O1691" t="str">
        <f>'Lotações convertidas'!B1693</f>
        <v>CENTRO DE SAÚDE JARDIM MONTANHÊS</v>
      </c>
    </row>
    <row r="1692" spans="1:15" x14ac:dyDescent="0.25">
      <c r="A1692">
        <v>1322697</v>
      </c>
      <c r="B1692" t="s">
        <v>5934</v>
      </c>
      <c r="C1692" t="s">
        <v>5935</v>
      </c>
      <c r="D1692" t="s">
        <v>520</v>
      </c>
      <c r="F1692" t="s">
        <v>531</v>
      </c>
      <c r="G1692" s="177">
        <v>44461</v>
      </c>
      <c r="H1692" t="s">
        <v>364</v>
      </c>
      <c r="I1692" t="s">
        <v>18175</v>
      </c>
      <c r="J1692" t="s">
        <v>5936</v>
      </c>
      <c r="K1692" t="s">
        <v>353</v>
      </c>
      <c r="L1692" t="s">
        <v>374</v>
      </c>
      <c r="M1692" s="29" t="str">
        <f>IF(O1692 &lt;&gt; "", VLOOKUP(O1692,'CLASSIFICAÇÃO - ÁREA DE ATUAÇÃO'!$A:$C,2,0),"")</f>
        <v>C</v>
      </c>
      <c r="N1692" s="29" t="str">
        <f>IF(O1692 &lt;&gt; "",VLOOKUP(O1692,'CLASSIFICAÇÃO - ÁREA DE ATUAÇÃO'!$A:$C,3,0), "")</f>
        <v>ATENÇÃO PRIMÁRIA</v>
      </c>
      <c r="O1692" t="str">
        <f>'Lotações convertidas'!B1694</f>
        <v>CENTRO DE SAÚDE MARIA GORETTI</v>
      </c>
    </row>
    <row r="1693" spans="1:15" x14ac:dyDescent="0.25">
      <c r="A1693">
        <v>1322700</v>
      </c>
      <c r="B1693" t="s">
        <v>5937</v>
      </c>
      <c r="C1693" t="s">
        <v>5938</v>
      </c>
      <c r="D1693" t="s">
        <v>368</v>
      </c>
      <c r="E1693" t="s">
        <v>369</v>
      </c>
      <c r="F1693" t="s">
        <v>18613</v>
      </c>
      <c r="G1693" s="177">
        <v>44461</v>
      </c>
      <c r="H1693" t="s">
        <v>441</v>
      </c>
      <c r="I1693" t="s">
        <v>18168</v>
      </c>
      <c r="J1693" t="s">
        <v>5939</v>
      </c>
      <c r="K1693" t="s">
        <v>353</v>
      </c>
      <c r="L1693" t="s">
        <v>382</v>
      </c>
      <c r="M1693" s="29" t="str">
        <f>IF(O1693 &lt;&gt; "", VLOOKUP(O1693,'CLASSIFICAÇÃO - ÁREA DE ATUAÇÃO'!$A:$C,2,0),"")</f>
        <v>C</v>
      </c>
      <c r="N1693" s="29" t="str">
        <f>IF(O1693 &lt;&gt; "",VLOOKUP(O1693,'CLASSIFICAÇÃO - ÁREA DE ATUAÇÃO'!$A:$C,3,0), "")</f>
        <v>REDE DE URGÊNCIA</v>
      </c>
      <c r="O1693" t="str">
        <f>'Lotações convertidas'!B1695</f>
        <v>UNIDADE DE PRONTO ATENDIMENTO LESTE</v>
      </c>
    </row>
    <row r="1694" spans="1:15" x14ac:dyDescent="0.25">
      <c r="A1694">
        <v>1322719</v>
      </c>
      <c r="B1694" t="s">
        <v>5940</v>
      </c>
      <c r="C1694" t="s">
        <v>5941</v>
      </c>
      <c r="D1694" t="s">
        <v>368</v>
      </c>
      <c r="E1694" t="s">
        <v>369</v>
      </c>
      <c r="F1694" t="s">
        <v>18611</v>
      </c>
      <c r="G1694" s="177">
        <v>44462</v>
      </c>
      <c r="H1694" t="s">
        <v>425</v>
      </c>
      <c r="I1694" t="s">
        <v>18168</v>
      </c>
      <c r="J1694" t="s">
        <v>5942</v>
      </c>
      <c r="K1694" t="s">
        <v>353</v>
      </c>
      <c r="L1694" t="s">
        <v>397</v>
      </c>
      <c r="M1694" s="29" t="str">
        <f>IF(O1694 &lt;&gt; "", VLOOKUP(O1694,'CLASSIFICAÇÃO - ÁREA DE ATUAÇÃO'!$A:$C,2,0),"")</f>
        <v>C</v>
      </c>
      <c r="N1694" s="29" t="str">
        <f>IF(O1694 &lt;&gt; "",VLOOKUP(O1694,'CLASSIFICAÇÃO - ÁREA DE ATUAÇÃO'!$A:$C,3,0), "")</f>
        <v>REDE DE URGÊNCIA</v>
      </c>
      <c r="O1694" t="str">
        <f>'Lotações convertidas'!B1696</f>
        <v>UNIDADE DE PRONTO ATENDIMENTO OESTE</v>
      </c>
    </row>
    <row r="1695" spans="1:15" x14ac:dyDescent="0.25">
      <c r="A1695">
        <v>1322727</v>
      </c>
      <c r="B1695" t="s">
        <v>5943</v>
      </c>
      <c r="C1695" t="s">
        <v>5944</v>
      </c>
      <c r="D1695" t="s">
        <v>368</v>
      </c>
      <c r="E1695" t="s">
        <v>369</v>
      </c>
      <c r="F1695" t="s">
        <v>424</v>
      </c>
      <c r="G1695" s="177">
        <v>44461</v>
      </c>
      <c r="H1695" t="s">
        <v>425</v>
      </c>
      <c r="I1695" t="s">
        <v>18168</v>
      </c>
      <c r="J1695" t="s">
        <v>5945</v>
      </c>
      <c r="K1695" t="s">
        <v>353</v>
      </c>
      <c r="L1695" t="s">
        <v>427</v>
      </c>
      <c r="M1695" s="29" t="str">
        <f>IF(O1695 &lt;&gt; "", VLOOKUP(O1695,'CLASSIFICAÇÃO - ÁREA DE ATUAÇÃO'!$A:$C,2,0),"")</f>
        <v>D</v>
      </c>
      <c r="N1695" s="29" t="str">
        <f>IF(O1695 &lt;&gt; "",VLOOKUP(O1695,'CLASSIFICAÇÃO - ÁREA DE ATUAÇÃO'!$A:$C,3,0), "")</f>
        <v>REDE DE URGÊNCIA</v>
      </c>
      <c r="O1695" t="str">
        <f>'Lotações convertidas'!B1697</f>
        <v>SERVIÇO DE ATENDIMENTO MÓVEL DE URGÊNCIA E TRANSPORTE EM SAÚDE</v>
      </c>
    </row>
    <row r="1696" spans="1:15" x14ac:dyDescent="0.25">
      <c r="A1696">
        <v>1322751</v>
      </c>
      <c r="B1696" t="s">
        <v>1004</v>
      </c>
      <c r="C1696" t="s">
        <v>1005</v>
      </c>
      <c r="D1696" t="s">
        <v>349</v>
      </c>
      <c r="E1696" t="s">
        <v>528</v>
      </c>
      <c r="F1696" t="s">
        <v>409</v>
      </c>
      <c r="G1696" s="177">
        <v>44461</v>
      </c>
      <c r="H1696" t="s">
        <v>736</v>
      </c>
      <c r="I1696" t="s">
        <v>18176</v>
      </c>
      <c r="J1696" t="s">
        <v>1007</v>
      </c>
      <c r="K1696" t="s">
        <v>353</v>
      </c>
      <c r="L1696" t="s">
        <v>411</v>
      </c>
      <c r="M1696" s="29" t="str">
        <f>IF(O1696 &lt;&gt; "", VLOOKUP(O1696,'CLASSIFICAÇÃO - ÁREA DE ATUAÇÃO'!$A:$C,2,0),"")</f>
        <v>A</v>
      </c>
      <c r="N1696" s="29" t="str">
        <f>IF(O1696 &lt;&gt; "",VLOOKUP(O1696,'CLASSIFICAÇÃO - ÁREA DE ATUAÇÃO'!$A:$C,3,0), "")</f>
        <v>REDE COMPLEMENTAR</v>
      </c>
      <c r="O1696" t="str">
        <f>'Lotações convertidas'!B1698</f>
        <v>UNIDADE DE REFERENCIA SECUNDARIA CENTRO-SUL</v>
      </c>
    </row>
    <row r="1697" spans="1:15" x14ac:dyDescent="0.25">
      <c r="A1697">
        <v>1322778</v>
      </c>
      <c r="B1697" t="s">
        <v>5946</v>
      </c>
      <c r="C1697" t="s">
        <v>5947</v>
      </c>
      <c r="D1697" t="s">
        <v>368</v>
      </c>
      <c r="E1697" t="s">
        <v>369</v>
      </c>
      <c r="F1697" t="s">
        <v>2868</v>
      </c>
      <c r="G1697" s="177">
        <v>44461</v>
      </c>
      <c r="H1697" t="s">
        <v>417</v>
      </c>
      <c r="I1697" t="s">
        <v>18168</v>
      </c>
      <c r="J1697" t="s">
        <v>5948</v>
      </c>
      <c r="K1697" t="s">
        <v>353</v>
      </c>
      <c r="L1697" t="s">
        <v>372</v>
      </c>
      <c r="M1697" s="29" t="str">
        <f>IF(O1697 &lt;&gt; "", VLOOKUP(O1697,'CLASSIFICAÇÃO - ÁREA DE ATUAÇÃO'!$A:$C,2,0),"")</f>
        <v>C</v>
      </c>
      <c r="N1697" s="29" t="str">
        <f>IF(O1697 &lt;&gt; "",VLOOKUP(O1697,'CLASSIFICAÇÃO - ÁREA DE ATUAÇÃO'!$A:$C,3,0), "")</f>
        <v>ATENÇÃO PRIMÁRIA</v>
      </c>
      <c r="O1697" t="str">
        <f>'Lotações convertidas'!B1699</f>
        <v>CENTRO DE SAÚDE ANDRADAS</v>
      </c>
    </row>
    <row r="1698" spans="1:15" x14ac:dyDescent="0.25">
      <c r="A1698">
        <v>1322794</v>
      </c>
      <c r="B1698" t="s">
        <v>5949</v>
      </c>
      <c r="C1698" t="s">
        <v>5950</v>
      </c>
      <c r="D1698" t="s">
        <v>368</v>
      </c>
      <c r="E1698" t="s">
        <v>390</v>
      </c>
      <c r="F1698" t="s">
        <v>18644</v>
      </c>
      <c r="G1698" s="177">
        <v>44463</v>
      </c>
      <c r="H1698" t="s">
        <v>364</v>
      </c>
      <c r="I1698" t="s">
        <v>18175</v>
      </c>
      <c r="J1698" t="s">
        <v>5951</v>
      </c>
      <c r="K1698" t="s">
        <v>353</v>
      </c>
      <c r="L1698" t="s">
        <v>411</v>
      </c>
      <c r="M1698" s="29" t="str">
        <f>IF(O1698 &lt;&gt; "", VLOOKUP(O1698,'CLASSIFICAÇÃO - ÁREA DE ATUAÇÃO'!$A:$C,2,0),"")</f>
        <v>C</v>
      </c>
      <c r="N1698" s="29" t="str">
        <f>IF(O1698 &lt;&gt; "",VLOOKUP(O1698,'CLASSIFICAÇÃO - ÁREA DE ATUAÇÃO'!$A:$C,3,0), "")</f>
        <v>ATENÇÃO PRIMÁRIA</v>
      </c>
      <c r="O1698" t="str">
        <f>'Lotações convertidas'!B1700</f>
        <v>CENTRO DE SAÚDE SÃO MIGUEL ARCANJO</v>
      </c>
    </row>
    <row r="1699" spans="1:15" x14ac:dyDescent="0.25">
      <c r="A1699">
        <v>1322808</v>
      </c>
      <c r="B1699" t="s">
        <v>5952</v>
      </c>
      <c r="C1699" t="s">
        <v>5953</v>
      </c>
      <c r="D1699" t="s">
        <v>368</v>
      </c>
      <c r="E1699" t="s">
        <v>524</v>
      </c>
      <c r="F1699" t="s">
        <v>494</v>
      </c>
      <c r="G1699" s="177">
        <v>44461</v>
      </c>
      <c r="H1699" t="s">
        <v>384</v>
      </c>
      <c r="I1699" t="s">
        <v>18176</v>
      </c>
      <c r="J1699" t="s">
        <v>5954</v>
      </c>
      <c r="K1699" t="s">
        <v>353</v>
      </c>
      <c r="L1699" t="s">
        <v>397</v>
      </c>
      <c r="M1699" s="29" t="str">
        <f>IF(O1699 &lt;&gt; "", VLOOKUP(O1699,'CLASSIFICAÇÃO - ÁREA DE ATUAÇÃO'!$A:$C,2,0),"")</f>
        <v>B</v>
      </c>
      <c r="N1699" s="29" t="str">
        <f>IF(O1699 &lt;&gt; "",VLOOKUP(O1699,'CLASSIFICAÇÃO - ÁREA DE ATUAÇÃO'!$A:$C,3,0), "")</f>
        <v>REDE COMPLEMENTAR</v>
      </c>
      <c r="O1699" t="str">
        <f>'Lotações convertidas'!B1701</f>
        <v>LABORATORIO REGIONAL OESTE/BARREIRO</v>
      </c>
    </row>
    <row r="1700" spans="1:15" x14ac:dyDescent="0.25">
      <c r="A1700">
        <v>1322816</v>
      </c>
      <c r="B1700" t="s">
        <v>5955</v>
      </c>
      <c r="C1700" t="s">
        <v>5956</v>
      </c>
      <c r="D1700" t="s">
        <v>368</v>
      </c>
      <c r="E1700" t="s">
        <v>369</v>
      </c>
      <c r="F1700" t="s">
        <v>424</v>
      </c>
      <c r="G1700" s="177">
        <v>44461</v>
      </c>
      <c r="H1700" t="s">
        <v>441</v>
      </c>
      <c r="I1700" t="s">
        <v>18168</v>
      </c>
      <c r="J1700" t="s">
        <v>5957</v>
      </c>
      <c r="K1700" t="s">
        <v>353</v>
      </c>
      <c r="L1700" t="s">
        <v>427</v>
      </c>
      <c r="M1700" s="29" t="str">
        <f>IF(O1700 &lt;&gt; "", VLOOKUP(O1700,'CLASSIFICAÇÃO - ÁREA DE ATUAÇÃO'!$A:$C,2,0),"")</f>
        <v>D</v>
      </c>
      <c r="N1700" s="29" t="str">
        <f>IF(O1700 &lt;&gt; "",VLOOKUP(O1700,'CLASSIFICAÇÃO - ÁREA DE ATUAÇÃO'!$A:$C,3,0), "")</f>
        <v>REDE DE URGÊNCIA</v>
      </c>
      <c r="O1700" t="str">
        <f>'Lotações convertidas'!B1702</f>
        <v>SERVIÇO DE ATENDIMENTO MÓVEL DE URGÊNCIA E TRANSPORTE EM SAÚDE</v>
      </c>
    </row>
    <row r="1701" spans="1:15" x14ac:dyDescent="0.25">
      <c r="A1701">
        <v>1322859</v>
      </c>
      <c r="B1701" t="s">
        <v>5958</v>
      </c>
      <c r="C1701" t="s">
        <v>5959</v>
      </c>
      <c r="D1701" t="s">
        <v>362</v>
      </c>
      <c r="F1701" t="s">
        <v>18653</v>
      </c>
      <c r="G1701" s="177">
        <v>44461</v>
      </c>
      <c r="H1701" t="s">
        <v>364</v>
      </c>
      <c r="I1701" t="s">
        <v>18168</v>
      </c>
      <c r="J1701" t="s">
        <v>5960</v>
      </c>
      <c r="K1701" t="s">
        <v>353</v>
      </c>
      <c r="L1701" t="s">
        <v>372</v>
      </c>
      <c r="M1701" s="29" t="str">
        <f>IF(O1701 &lt;&gt; "", VLOOKUP(O1701,'CLASSIFICAÇÃO - ÁREA DE ATUAÇÃO'!$A:$C,2,0),"")</f>
        <v>C</v>
      </c>
      <c r="N1701" s="29" t="str">
        <f>IF(O1701 &lt;&gt; "",VLOOKUP(O1701,'CLASSIFICAÇÃO - ÁREA DE ATUAÇÃO'!$A:$C,3,0), "")</f>
        <v>GESTÃO</v>
      </c>
      <c r="O1701" t="str">
        <f>'Lotações convertidas'!B1703</f>
        <v>GERENCIA DE ASSISTENCIA, EPIDEMIOLOGIA E REGULACAO VENDA NOVA</v>
      </c>
    </row>
    <row r="1702" spans="1:15" x14ac:dyDescent="0.25">
      <c r="A1702">
        <v>1322875</v>
      </c>
      <c r="B1702" t="s">
        <v>2585</v>
      </c>
      <c r="C1702" t="s">
        <v>2586</v>
      </c>
      <c r="D1702" t="s">
        <v>379</v>
      </c>
      <c r="F1702" t="s">
        <v>18615</v>
      </c>
      <c r="G1702" s="177">
        <v>44465</v>
      </c>
      <c r="H1702" t="s">
        <v>466</v>
      </c>
      <c r="I1702" t="s">
        <v>18171</v>
      </c>
      <c r="J1702" t="s">
        <v>2587</v>
      </c>
      <c r="K1702" t="s">
        <v>353</v>
      </c>
      <c r="L1702" t="s">
        <v>365</v>
      </c>
      <c r="M1702" s="29" t="str">
        <f>IF(O1702 &lt;&gt; "", VLOOKUP(O1702,'CLASSIFICAÇÃO - ÁREA DE ATUAÇÃO'!$A:$C,2,0),"")</f>
        <v>D</v>
      </c>
      <c r="N1702" s="29" t="str">
        <f>IF(O1702 &lt;&gt; "",VLOOKUP(O1702,'CLASSIFICAÇÃO - ÁREA DE ATUAÇÃO'!$A:$C,3,0), "")</f>
        <v>REDE DE URGÊNCIA</v>
      </c>
      <c r="O1702" t="str">
        <f>'Lotações convertidas'!B1704</f>
        <v>UNIDADE DE PRONTO ATENDIMENTO NORTE</v>
      </c>
    </row>
    <row r="1703" spans="1:15" x14ac:dyDescent="0.25">
      <c r="A1703">
        <v>1322905</v>
      </c>
      <c r="B1703" t="s">
        <v>5961</v>
      </c>
      <c r="C1703" t="s">
        <v>5962</v>
      </c>
      <c r="D1703" t="s">
        <v>429</v>
      </c>
      <c r="E1703" t="s">
        <v>430</v>
      </c>
      <c r="F1703" t="s">
        <v>767</v>
      </c>
      <c r="G1703" s="177">
        <v>44461</v>
      </c>
      <c r="H1703" t="s">
        <v>417</v>
      </c>
      <c r="I1703" t="s">
        <v>18175</v>
      </c>
      <c r="J1703" t="s">
        <v>5963</v>
      </c>
      <c r="K1703" t="s">
        <v>353</v>
      </c>
      <c r="L1703" t="s">
        <v>411</v>
      </c>
      <c r="M1703" s="29" t="str">
        <f>IF(O1703 &lt;&gt; "", VLOOKUP(O1703,'CLASSIFICAÇÃO - ÁREA DE ATUAÇÃO'!$A:$C,2,0),"")</f>
        <v>A</v>
      </c>
      <c r="N1703" s="29" t="str">
        <f>IF(O1703 &lt;&gt; "",VLOOKUP(O1703,'CLASSIFICAÇÃO - ÁREA DE ATUAÇÃO'!$A:$C,3,0), "")</f>
        <v>REDE COMPLEMENTAR</v>
      </c>
      <c r="O1703" t="str">
        <f>'Lotações convertidas'!B1705</f>
        <v>CENTRO DE ESPECIALIDADES ODONTOLOGICAS CENTRO-SUL</v>
      </c>
    </row>
    <row r="1704" spans="1:15" x14ac:dyDescent="0.25">
      <c r="A1704">
        <v>1322913</v>
      </c>
      <c r="B1704" t="s">
        <v>5964</v>
      </c>
      <c r="C1704" t="s">
        <v>5965</v>
      </c>
      <c r="D1704" t="s">
        <v>368</v>
      </c>
      <c r="E1704" t="s">
        <v>369</v>
      </c>
      <c r="F1704" t="s">
        <v>821</v>
      </c>
      <c r="G1704" s="177">
        <v>44461</v>
      </c>
      <c r="H1704" t="s">
        <v>384</v>
      </c>
      <c r="I1704" t="s">
        <v>18168</v>
      </c>
      <c r="J1704" t="s">
        <v>5966</v>
      </c>
      <c r="K1704" t="s">
        <v>353</v>
      </c>
      <c r="L1704" t="s">
        <v>372</v>
      </c>
      <c r="M1704" s="29" t="str">
        <f>IF(O1704 &lt;&gt; "", VLOOKUP(O1704,'CLASSIFICAÇÃO - ÁREA DE ATUAÇÃO'!$A:$C,2,0),"")</f>
        <v>C</v>
      </c>
      <c r="N1704" s="29" t="str">
        <f>IF(O1704 &lt;&gt; "",VLOOKUP(O1704,'CLASSIFICAÇÃO - ÁREA DE ATUAÇÃO'!$A:$C,3,0), "")</f>
        <v>ATENÇÃO PRIMÁRIA</v>
      </c>
      <c r="O1704" t="str">
        <f>'Lotações convertidas'!B1706</f>
        <v>CENTRO DE SAÚDE SANTA MÔNICA</v>
      </c>
    </row>
    <row r="1705" spans="1:15" x14ac:dyDescent="0.25">
      <c r="A1705">
        <v>1322956</v>
      </c>
      <c r="B1705" t="s">
        <v>5967</v>
      </c>
      <c r="C1705" t="s">
        <v>5968</v>
      </c>
      <c r="D1705" t="s">
        <v>429</v>
      </c>
      <c r="E1705" t="s">
        <v>430</v>
      </c>
      <c r="F1705" t="s">
        <v>825</v>
      </c>
      <c r="G1705" s="177">
        <v>44462</v>
      </c>
      <c r="H1705" t="s">
        <v>364</v>
      </c>
      <c r="I1705" t="s">
        <v>18175</v>
      </c>
      <c r="J1705" t="s">
        <v>5969</v>
      </c>
      <c r="K1705" t="s">
        <v>353</v>
      </c>
      <c r="L1705" t="s">
        <v>365</v>
      </c>
      <c r="M1705" s="29" t="str">
        <f>IF(O1705 &lt;&gt; "", VLOOKUP(O1705,'CLASSIFICAÇÃO - ÁREA DE ATUAÇÃO'!$A:$C,2,0),"")</f>
        <v>D</v>
      </c>
      <c r="N1705" s="29" t="str">
        <f>IF(O1705 &lt;&gt; "",VLOOKUP(O1705,'CLASSIFICAÇÃO - ÁREA DE ATUAÇÃO'!$A:$C,3,0), "")</f>
        <v>ATENÇÃO PRIMÁRIA</v>
      </c>
      <c r="O1705" t="str">
        <f>'Lotações convertidas'!B1707</f>
        <v>CENTRO DE SAÚDE TUPI</v>
      </c>
    </row>
    <row r="1706" spans="1:15" x14ac:dyDescent="0.25">
      <c r="A1706">
        <v>1322964</v>
      </c>
      <c r="B1706" t="s">
        <v>2540</v>
      </c>
      <c r="C1706" t="s">
        <v>2541</v>
      </c>
      <c r="D1706" t="s">
        <v>368</v>
      </c>
      <c r="E1706" t="s">
        <v>524</v>
      </c>
      <c r="F1706" t="s">
        <v>18615</v>
      </c>
      <c r="G1706" s="177">
        <v>44463</v>
      </c>
      <c r="H1706" t="s">
        <v>441</v>
      </c>
      <c r="I1706" t="s">
        <v>18179</v>
      </c>
      <c r="J1706" t="s">
        <v>2542</v>
      </c>
      <c r="K1706" t="s">
        <v>353</v>
      </c>
      <c r="L1706" t="s">
        <v>365</v>
      </c>
      <c r="M1706" s="29" t="str">
        <f>IF(O1706 &lt;&gt; "", VLOOKUP(O1706,'CLASSIFICAÇÃO - ÁREA DE ATUAÇÃO'!$A:$C,2,0),"")</f>
        <v>D</v>
      </c>
      <c r="N1706" s="29" t="str">
        <f>IF(O1706 &lt;&gt; "",VLOOKUP(O1706,'CLASSIFICAÇÃO - ÁREA DE ATUAÇÃO'!$A:$C,3,0), "")</f>
        <v>REDE DE URGÊNCIA</v>
      </c>
      <c r="O1706" t="str">
        <f>'Lotações convertidas'!B1708</f>
        <v>UNIDADE DE PRONTO ATENDIMENTO NORTE</v>
      </c>
    </row>
    <row r="1707" spans="1:15" x14ac:dyDescent="0.25">
      <c r="A1707">
        <v>1323006</v>
      </c>
      <c r="B1707" t="s">
        <v>5970</v>
      </c>
      <c r="C1707" t="s">
        <v>5971</v>
      </c>
      <c r="D1707" t="s">
        <v>520</v>
      </c>
      <c r="F1707" t="s">
        <v>516</v>
      </c>
      <c r="G1707" s="177">
        <v>44462</v>
      </c>
      <c r="H1707" t="s">
        <v>364</v>
      </c>
      <c r="I1707" t="s">
        <v>18175</v>
      </c>
      <c r="J1707" t="s">
        <v>5972</v>
      </c>
      <c r="K1707" t="s">
        <v>353</v>
      </c>
      <c r="L1707" t="s">
        <v>372</v>
      </c>
      <c r="M1707" s="29" t="str">
        <f>IF(O1707 &lt;&gt; "", VLOOKUP(O1707,'CLASSIFICAÇÃO - ÁREA DE ATUAÇÃO'!$A:$C,2,0),"")</f>
        <v>C</v>
      </c>
      <c r="N1707" s="29" t="str">
        <f>IF(O1707 &lt;&gt; "",VLOOKUP(O1707,'CLASSIFICAÇÃO - ÁREA DE ATUAÇÃO'!$A:$C,3,0), "")</f>
        <v>ATENÇÃO PRIMÁRIA</v>
      </c>
      <c r="O1707" t="str">
        <f>'Lotações convertidas'!B1709</f>
        <v>CENTRO DE SAÚDE NOVA YORK</v>
      </c>
    </row>
    <row r="1708" spans="1:15" x14ac:dyDescent="0.25">
      <c r="A1708">
        <v>1323014</v>
      </c>
      <c r="B1708" t="s">
        <v>5973</v>
      </c>
      <c r="C1708" t="s">
        <v>5974</v>
      </c>
      <c r="D1708" t="s">
        <v>520</v>
      </c>
      <c r="F1708" t="s">
        <v>686</v>
      </c>
      <c r="G1708" s="177">
        <v>44462</v>
      </c>
      <c r="H1708" t="s">
        <v>364</v>
      </c>
      <c r="I1708" t="s">
        <v>18175</v>
      </c>
      <c r="J1708" t="s">
        <v>5975</v>
      </c>
      <c r="K1708" t="s">
        <v>353</v>
      </c>
      <c r="L1708" t="s">
        <v>397</v>
      </c>
      <c r="M1708" s="29" t="str">
        <f>IF(O1708 &lt;&gt; "", VLOOKUP(O1708,'CLASSIFICAÇÃO - ÁREA DE ATUAÇÃO'!$A:$C,2,0),"")</f>
        <v>C</v>
      </c>
      <c r="N1708" s="29" t="str">
        <f>IF(O1708 &lt;&gt; "",VLOOKUP(O1708,'CLASSIFICAÇÃO - ÁREA DE ATUAÇÃO'!$A:$C,3,0), "")</f>
        <v>ATENÇÃO PRIMÁRIA</v>
      </c>
      <c r="O1708" t="str">
        <f>'Lotações convertidas'!B1710</f>
        <v>CENTRO DE SAÚDE CÍCERO ILDEFONSO</v>
      </c>
    </row>
    <row r="1709" spans="1:15" x14ac:dyDescent="0.25">
      <c r="A1709">
        <v>1323030</v>
      </c>
      <c r="B1709" t="s">
        <v>5976</v>
      </c>
      <c r="C1709" t="s">
        <v>5977</v>
      </c>
      <c r="D1709" t="s">
        <v>368</v>
      </c>
      <c r="E1709" t="s">
        <v>369</v>
      </c>
      <c r="F1709" t="s">
        <v>18616</v>
      </c>
      <c r="G1709" s="177">
        <v>44461</v>
      </c>
      <c r="H1709" t="s">
        <v>425</v>
      </c>
      <c r="I1709" t="s">
        <v>18168</v>
      </c>
      <c r="J1709" t="s">
        <v>5978</v>
      </c>
      <c r="K1709" t="s">
        <v>353</v>
      </c>
      <c r="L1709" t="s">
        <v>361</v>
      </c>
      <c r="M1709" s="29" t="str">
        <f>IF(O1709 &lt;&gt; "", VLOOKUP(O1709,'CLASSIFICAÇÃO - ÁREA DE ATUAÇÃO'!$A:$C,2,0),"")</f>
        <v>C</v>
      </c>
      <c r="N1709" s="29" t="str">
        <f>IF(O1709 &lt;&gt; "",VLOOKUP(O1709,'CLASSIFICAÇÃO - ÁREA DE ATUAÇÃO'!$A:$C,3,0), "")</f>
        <v>REDE DE URGÊNCIA</v>
      </c>
      <c r="O1709" t="str">
        <f>'Lotações convertidas'!B1711</f>
        <v>UNIDADE DE PRONTO ATENDIMENTO PAMPULHA</v>
      </c>
    </row>
    <row r="1710" spans="1:15" x14ac:dyDescent="0.25">
      <c r="A1710">
        <v>1323057</v>
      </c>
      <c r="B1710" t="s">
        <v>2798</v>
      </c>
      <c r="C1710" t="s">
        <v>2799</v>
      </c>
      <c r="D1710" t="s">
        <v>368</v>
      </c>
      <c r="E1710" t="s">
        <v>524</v>
      </c>
      <c r="F1710" t="s">
        <v>18616</v>
      </c>
      <c r="G1710" s="177">
        <v>44464</v>
      </c>
      <c r="H1710" t="s">
        <v>441</v>
      </c>
      <c r="I1710" t="s">
        <v>18176</v>
      </c>
      <c r="J1710" t="s">
        <v>2800</v>
      </c>
      <c r="K1710" t="s">
        <v>353</v>
      </c>
      <c r="L1710" t="s">
        <v>361</v>
      </c>
      <c r="M1710" s="29" t="str">
        <f>IF(O1710 &lt;&gt; "", VLOOKUP(O1710,'CLASSIFICAÇÃO - ÁREA DE ATUAÇÃO'!$A:$C,2,0),"")</f>
        <v>C</v>
      </c>
      <c r="N1710" s="29" t="str">
        <f>IF(O1710 &lt;&gt; "",VLOOKUP(O1710,'CLASSIFICAÇÃO - ÁREA DE ATUAÇÃO'!$A:$C,3,0), "")</f>
        <v>REDE DE URGÊNCIA</v>
      </c>
      <c r="O1710" t="str">
        <f>'Lotações convertidas'!B1712</f>
        <v>UNIDADE DE PRONTO ATENDIMENTO PAMPULHA</v>
      </c>
    </row>
    <row r="1711" spans="1:15" x14ac:dyDescent="0.25">
      <c r="A1711">
        <v>1323065</v>
      </c>
      <c r="B1711" t="s">
        <v>5979</v>
      </c>
      <c r="C1711" t="s">
        <v>5980</v>
      </c>
      <c r="D1711" t="s">
        <v>368</v>
      </c>
      <c r="E1711" t="s">
        <v>369</v>
      </c>
      <c r="F1711" t="s">
        <v>626</v>
      </c>
      <c r="G1711" s="177">
        <v>44466</v>
      </c>
      <c r="H1711" t="s">
        <v>417</v>
      </c>
      <c r="I1711" t="s">
        <v>18168</v>
      </c>
      <c r="J1711" t="s">
        <v>5981</v>
      </c>
      <c r="K1711" t="s">
        <v>353</v>
      </c>
      <c r="L1711" t="s">
        <v>365</v>
      </c>
      <c r="M1711" s="29" t="str">
        <f>IF(O1711 &lt;&gt; "", VLOOKUP(O1711,'CLASSIFICAÇÃO - ÁREA DE ATUAÇÃO'!$A:$C,2,0),"")</f>
        <v>C</v>
      </c>
      <c r="N1711" s="29" t="str">
        <f>IF(O1711 &lt;&gt; "",VLOOKUP(O1711,'CLASSIFICAÇÃO - ÁREA DE ATUAÇÃO'!$A:$C,3,0), "")</f>
        <v>ATENÇÃO PRIMÁRIA</v>
      </c>
      <c r="O1711" t="str">
        <f>'Lotações convertidas'!B1713</f>
        <v>CENTRO DE SAÚDE JARDIM GUANABARA</v>
      </c>
    </row>
    <row r="1712" spans="1:15" x14ac:dyDescent="0.25">
      <c r="A1712">
        <v>1323103</v>
      </c>
      <c r="B1712" t="s">
        <v>5982</v>
      </c>
      <c r="C1712" t="s">
        <v>5983</v>
      </c>
      <c r="D1712" t="s">
        <v>368</v>
      </c>
      <c r="E1712" t="s">
        <v>524</v>
      </c>
      <c r="F1712" t="s">
        <v>2992</v>
      </c>
      <c r="G1712" s="177">
        <v>44462</v>
      </c>
      <c r="H1712" t="s">
        <v>384</v>
      </c>
      <c r="I1712" t="s">
        <v>18179</v>
      </c>
      <c r="J1712" t="s">
        <v>5984</v>
      </c>
      <c r="K1712" t="s">
        <v>353</v>
      </c>
      <c r="L1712" t="s">
        <v>411</v>
      </c>
      <c r="M1712" s="29" t="str">
        <f>IF(O1712 &lt;&gt; "", VLOOKUP(O1712,'CLASSIFICAÇÃO - ÁREA DE ATUAÇÃO'!$A:$C,2,0),"")</f>
        <v>A</v>
      </c>
      <c r="N1712" s="29" t="str">
        <f>IF(O1712 &lt;&gt; "",VLOOKUP(O1712,'CLASSIFICAÇÃO - ÁREA DE ATUAÇÃO'!$A:$C,3,0), "")</f>
        <v>REDE COMPLEMENTAR</v>
      </c>
      <c r="O1712" t="str">
        <f>'Lotações convertidas'!B1714</f>
        <v>LABORATORIO DE BROMATOLOGIA</v>
      </c>
    </row>
    <row r="1713" spans="1:15" x14ac:dyDescent="0.25">
      <c r="A1713" t="s">
        <v>5985</v>
      </c>
      <c r="B1713" t="s">
        <v>5986</v>
      </c>
      <c r="C1713" t="s">
        <v>5987</v>
      </c>
      <c r="D1713" t="s">
        <v>379</v>
      </c>
      <c r="F1713" t="s">
        <v>866</v>
      </c>
      <c r="G1713" s="177">
        <v>44466</v>
      </c>
      <c r="H1713" t="s">
        <v>364</v>
      </c>
      <c r="I1713" t="s">
        <v>18171</v>
      </c>
      <c r="J1713" t="s">
        <v>5988</v>
      </c>
      <c r="K1713" t="s">
        <v>353</v>
      </c>
      <c r="L1713" t="s">
        <v>354</v>
      </c>
      <c r="M1713" s="29" t="str">
        <f>IF(O1713 &lt;&gt; "", VLOOKUP(O1713,'CLASSIFICAÇÃO - ÁREA DE ATUAÇÃO'!$A:$C,2,0),"")</f>
        <v>A</v>
      </c>
      <c r="N1713" s="29" t="str">
        <f>IF(O1713 &lt;&gt; "",VLOOKUP(O1713,'CLASSIFICAÇÃO - ÁREA DE ATUAÇÃO'!$A:$C,3,0), "")</f>
        <v>ATENÇÃO PRIMÁRIA</v>
      </c>
      <c r="O1713" t="str">
        <f>'Lotações convertidas'!B1715</f>
        <v>CENTRO DE SAÚDE JARDIM MONTANHÊS</v>
      </c>
    </row>
    <row r="1714" spans="1:15" x14ac:dyDescent="0.25">
      <c r="A1714">
        <v>1323138</v>
      </c>
      <c r="B1714" t="s">
        <v>5989</v>
      </c>
      <c r="C1714" t="s">
        <v>5990</v>
      </c>
      <c r="D1714" t="s">
        <v>379</v>
      </c>
      <c r="F1714" t="s">
        <v>595</v>
      </c>
      <c r="G1714" s="177">
        <v>44466</v>
      </c>
      <c r="H1714" t="s">
        <v>364</v>
      </c>
      <c r="I1714" t="s">
        <v>18171</v>
      </c>
      <c r="J1714" t="s">
        <v>5991</v>
      </c>
      <c r="K1714" t="s">
        <v>353</v>
      </c>
      <c r="L1714" t="s">
        <v>361</v>
      </c>
      <c r="M1714" s="29" t="str">
        <f>IF(O1714 &lt;&gt; "", VLOOKUP(O1714,'CLASSIFICAÇÃO - ÁREA DE ATUAÇÃO'!$A:$C,2,0),"")</f>
        <v>C</v>
      </c>
      <c r="N1714" s="29" t="str">
        <f>IF(O1714 &lt;&gt; "",VLOOKUP(O1714,'CLASSIFICAÇÃO - ÁREA DE ATUAÇÃO'!$A:$C,3,0), "")</f>
        <v>ATENÇÃO PRIMÁRIA</v>
      </c>
      <c r="O1714" t="str">
        <f>'Lotações convertidas'!B1716</f>
        <v>CENTRO DE SAÚDE TREVO</v>
      </c>
    </row>
    <row r="1715" spans="1:15" x14ac:dyDescent="0.25">
      <c r="A1715">
        <v>1323162</v>
      </c>
      <c r="B1715" t="s">
        <v>5992</v>
      </c>
      <c r="C1715" t="s">
        <v>5993</v>
      </c>
      <c r="D1715" t="s">
        <v>368</v>
      </c>
      <c r="E1715" t="s">
        <v>369</v>
      </c>
      <c r="F1715" t="s">
        <v>18620</v>
      </c>
      <c r="G1715" s="177">
        <v>44463</v>
      </c>
      <c r="H1715" t="s">
        <v>441</v>
      </c>
      <c r="I1715" t="s">
        <v>18168</v>
      </c>
      <c r="J1715" t="s">
        <v>5994</v>
      </c>
      <c r="K1715" t="s">
        <v>353</v>
      </c>
      <c r="L1715" t="s">
        <v>372</v>
      </c>
      <c r="M1715" s="29" t="str">
        <f>IF(O1715 &lt;&gt; "", VLOOKUP(O1715,'CLASSIFICAÇÃO - ÁREA DE ATUAÇÃO'!$A:$C,2,0),"")</f>
        <v>D</v>
      </c>
      <c r="N1715" s="29" t="str">
        <f>IF(O1715 &lt;&gt; "",VLOOKUP(O1715,'CLASSIFICAÇÃO - ÁREA DE ATUAÇÃO'!$A:$C,3,0), "")</f>
        <v>REDE DE URGÊNCIA</v>
      </c>
      <c r="O1715" t="str">
        <f>'Lotações convertidas'!B1717</f>
        <v>UNIDADE DE PRONTO ATENDIMENTO VENDA NOVA</v>
      </c>
    </row>
    <row r="1716" spans="1:15" x14ac:dyDescent="0.25">
      <c r="A1716">
        <v>1323197</v>
      </c>
      <c r="B1716" t="s">
        <v>5995</v>
      </c>
      <c r="C1716" t="s">
        <v>5996</v>
      </c>
      <c r="D1716" t="s">
        <v>368</v>
      </c>
      <c r="E1716" t="s">
        <v>369</v>
      </c>
      <c r="F1716" t="s">
        <v>18621</v>
      </c>
      <c r="G1716" s="177">
        <v>44463</v>
      </c>
      <c r="H1716" t="s">
        <v>384</v>
      </c>
      <c r="I1716" t="s">
        <v>18168</v>
      </c>
      <c r="J1716" t="s">
        <v>5997</v>
      </c>
      <c r="K1716" t="s">
        <v>353</v>
      </c>
      <c r="L1716" t="s">
        <v>397</v>
      </c>
      <c r="M1716" s="29" t="str">
        <f>IF(O1716 &lt;&gt; "", VLOOKUP(O1716,'CLASSIFICAÇÃO - ÁREA DE ATUAÇÃO'!$A:$C,2,0),"")</f>
        <v>A</v>
      </c>
      <c r="N1716" s="29" t="str">
        <f>IF(O1716 &lt;&gt; "",VLOOKUP(O1716,'CLASSIFICAÇÃO - ÁREA DE ATUAÇÃO'!$A:$C,3,0), "")</f>
        <v>REDE DE URGÊNCIA</v>
      </c>
      <c r="O1716" t="str">
        <f>'Lotações convertidas'!B1718</f>
        <v>CENTRO DE REFERENCIA EM SAUDE MENTAL OESTE</v>
      </c>
    </row>
    <row r="1717" spans="1:15" x14ac:dyDescent="0.25">
      <c r="A1717">
        <v>1323200</v>
      </c>
      <c r="B1717" t="s">
        <v>5998</v>
      </c>
      <c r="C1717" t="s">
        <v>5999</v>
      </c>
      <c r="D1717" t="s">
        <v>368</v>
      </c>
      <c r="E1717" t="s">
        <v>369</v>
      </c>
      <c r="F1717" t="s">
        <v>465</v>
      </c>
      <c r="G1717" s="177">
        <v>44463</v>
      </c>
      <c r="H1717" t="s">
        <v>425</v>
      </c>
      <c r="I1717" t="s">
        <v>18168</v>
      </c>
      <c r="J1717" t="s">
        <v>6000</v>
      </c>
      <c r="K1717" t="s">
        <v>353</v>
      </c>
      <c r="L1717" t="s">
        <v>361</v>
      </c>
      <c r="M1717" s="29" t="str">
        <f>IF(O1717 &lt;&gt; "", VLOOKUP(O1717,'CLASSIFICAÇÃO - ÁREA DE ATUAÇÃO'!$A:$C,2,0),"")</f>
        <v>C</v>
      </c>
      <c r="N1717" s="29" t="str">
        <f>IF(O1717 &lt;&gt; "",VLOOKUP(O1717,'CLASSIFICAÇÃO - ÁREA DE ATUAÇÃO'!$A:$C,3,0), "")</f>
        <v>REDE DE URGÊNCIA</v>
      </c>
      <c r="O1717" t="str">
        <f>'Lotações convertidas'!B1719</f>
        <v>CENTRO DE REFERÊNCIA EM SAÚDE MENTAL - ÁLCOOL E DROGAS PAMPULHA/NOROESTE</v>
      </c>
    </row>
    <row r="1718" spans="1:15" x14ac:dyDescent="0.25">
      <c r="A1718">
        <v>1323219</v>
      </c>
      <c r="B1718" t="s">
        <v>6001</v>
      </c>
      <c r="C1718" t="s">
        <v>6002</v>
      </c>
      <c r="D1718" t="s">
        <v>368</v>
      </c>
      <c r="E1718" t="s">
        <v>369</v>
      </c>
      <c r="F1718" t="s">
        <v>4139</v>
      </c>
      <c r="G1718" s="177">
        <v>44463</v>
      </c>
      <c r="H1718" t="s">
        <v>384</v>
      </c>
      <c r="I1718" t="s">
        <v>18168</v>
      </c>
      <c r="J1718" t="s">
        <v>6003</v>
      </c>
      <c r="K1718" t="s">
        <v>353</v>
      </c>
      <c r="L1718" t="s">
        <v>354</v>
      </c>
      <c r="M1718" s="29" t="str">
        <f>IF(O1718 &lt;&gt; "", VLOOKUP(O1718,'CLASSIFICAÇÃO - ÁREA DE ATUAÇÃO'!$A:$C,2,0),"")</f>
        <v>C</v>
      </c>
      <c r="N1718" s="29" t="str">
        <f>IF(O1718 &lt;&gt; "",VLOOKUP(O1718,'CLASSIFICAÇÃO - ÁREA DE ATUAÇÃO'!$A:$C,3,0), "")</f>
        <v>ATENÇÃO PRIMÁRIA</v>
      </c>
      <c r="O1718" t="str">
        <f>'Lotações convertidas'!B1720</f>
        <v>CENTRO DE SAÚDE PINDORAMA - ELZA MARTINS</v>
      </c>
    </row>
    <row r="1719" spans="1:15" x14ac:dyDescent="0.25">
      <c r="A1719">
        <v>1323235</v>
      </c>
      <c r="B1719" t="s">
        <v>6004</v>
      </c>
      <c r="C1719" t="s">
        <v>6005</v>
      </c>
      <c r="D1719" t="s">
        <v>368</v>
      </c>
      <c r="E1719" t="s">
        <v>369</v>
      </c>
      <c r="F1719" t="s">
        <v>1559</v>
      </c>
      <c r="G1719" s="177">
        <v>44466</v>
      </c>
      <c r="H1719" t="s">
        <v>364</v>
      </c>
      <c r="I1719" t="s">
        <v>18168</v>
      </c>
      <c r="J1719" t="s">
        <v>6006</v>
      </c>
      <c r="K1719" t="s">
        <v>353</v>
      </c>
      <c r="L1719" t="s">
        <v>411</v>
      </c>
      <c r="M1719" s="29" t="str">
        <f>IF(O1719 &lt;&gt; "", VLOOKUP(O1719,'CLASSIFICAÇÃO - ÁREA DE ATUAÇÃO'!$A:$C,2,0),"")</f>
        <v>C</v>
      </c>
      <c r="N1719" s="29" t="str">
        <f>IF(O1719 &lt;&gt; "",VLOOKUP(O1719,'CLASSIFICAÇÃO - ÁREA DE ATUAÇÃO'!$A:$C,3,0), "")</f>
        <v>ATENÇÃO PRIMÁRIA</v>
      </c>
      <c r="O1719" t="str">
        <f>'Lotações convertidas'!B1721</f>
        <v>CENTRO DE SAÚDE NOSSA SENHORA APARECIDA</v>
      </c>
    </row>
    <row r="1720" spans="1:15" x14ac:dyDescent="0.25">
      <c r="A1720">
        <v>1323294</v>
      </c>
      <c r="B1720" t="s">
        <v>6007</v>
      </c>
      <c r="C1720" t="s">
        <v>6008</v>
      </c>
      <c r="D1720" t="s">
        <v>429</v>
      </c>
      <c r="E1720" t="s">
        <v>493</v>
      </c>
      <c r="F1720" t="s">
        <v>730</v>
      </c>
      <c r="G1720" s="177">
        <v>44463</v>
      </c>
      <c r="H1720" t="s">
        <v>417</v>
      </c>
      <c r="I1720" t="s">
        <v>495</v>
      </c>
      <c r="K1720" t="s">
        <v>495</v>
      </c>
      <c r="L1720" t="s">
        <v>365</v>
      </c>
      <c r="M1720" s="29" t="str">
        <f>IF(O1720 &lt;&gt; "", VLOOKUP(O1720,'CLASSIFICAÇÃO - ÁREA DE ATUAÇÃO'!$A:$C,2,0),"")</f>
        <v>B</v>
      </c>
      <c r="N1720" s="29" t="str">
        <f>IF(O1720 &lt;&gt; "",VLOOKUP(O1720,'CLASSIFICAÇÃO - ÁREA DE ATUAÇÃO'!$A:$C,3,0), "")</f>
        <v>REDE COMPLEMENTAR</v>
      </c>
      <c r="O1720" t="str">
        <f>'Lotações convertidas'!B1722</f>
        <v>LABORATORIO DE ZOONOSES</v>
      </c>
    </row>
    <row r="1721" spans="1:15" x14ac:dyDescent="0.25">
      <c r="A1721">
        <v>1323308</v>
      </c>
      <c r="B1721" t="s">
        <v>6009</v>
      </c>
      <c r="C1721" t="s">
        <v>6010</v>
      </c>
      <c r="D1721" t="s">
        <v>429</v>
      </c>
      <c r="E1721" t="s">
        <v>451</v>
      </c>
      <c r="F1721" t="s">
        <v>381</v>
      </c>
      <c r="G1721" s="177">
        <v>44463</v>
      </c>
      <c r="H1721" t="s">
        <v>417</v>
      </c>
      <c r="I1721" t="s">
        <v>18168</v>
      </c>
      <c r="J1721" t="s">
        <v>6011</v>
      </c>
      <c r="K1721" t="s">
        <v>353</v>
      </c>
      <c r="L1721" t="s">
        <v>382</v>
      </c>
      <c r="M1721" s="29" t="str">
        <f>IF(O1721 &lt;&gt; "", VLOOKUP(O1721,'CLASSIFICAÇÃO - ÁREA DE ATUAÇÃO'!$A:$C,2,0),"")</f>
        <v>A</v>
      </c>
      <c r="N1721" s="29" t="str">
        <f>IF(O1721 &lt;&gt; "",VLOOKUP(O1721,'CLASSIFICAÇÃO - ÁREA DE ATUAÇÃO'!$A:$C,3,0), "")</f>
        <v>REDE COMPLEMENTAR</v>
      </c>
      <c r="O1721" t="str">
        <f>'Lotações convertidas'!B1723</f>
        <v>UNIDADE DE REFERENCIA SECUNDARIA SAGRADA FAMILIA</v>
      </c>
    </row>
    <row r="1722" spans="1:15" x14ac:dyDescent="0.25">
      <c r="A1722">
        <v>1323316</v>
      </c>
      <c r="B1722" t="s">
        <v>6012</v>
      </c>
      <c r="C1722" t="s">
        <v>6013</v>
      </c>
      <c r="D1722" t="s">
        <v>368</v>
      </c>
      <c r="E1722" t="s">
        <v>369</v>
      </c>
      <c r="F1722" t="s">
        <v>416</v>
      </c>
      <c r="G1722" s="177">
        <v>44463</v>
      </c>
      <c r="H1722" t="s">
        <v>417</v>
      </c>
      <c r="I1722" t="s">
        <v>18168</v>
      </c>
      <c r="J1722" t="s">
        <v>6014</v>
      </c>
      <c r="K1722" t="s">
        <v>353</v>
      </c>
      <c r="L1722" t="s">
        <v>361</v>
      </c>
      <c r="M1722" s="29" t="str">
        <f>IF(O1722 &lt;&gt; "", VLOOKUP(O1722,'CLASSIFICAÇÃO - ÁREA DE ATUAÇÃO'!$A:$C,2,0),"")</f>
        <v>D</v>
      </c>
      <c r="N1722" s="29" t="str">
        <f>IF(O1722 &lt;&gt; "",VLOOKUP(O1722,'CLASSIFICAÇÃO - ÁREA DE ATUAÇÃO'!$A:$C,3,0), "")</f>
        <v>ATENÇÃO PRIMÁRIA</v>
      </c>
      <c r="O1722" t="str">
        <f>'Lotações convertidas'!B1724</f>
        <v>CENTRO DE SAÚDE SÃO JOSÉ</v>
      </c>
    </row>
    <row r="1723" spans="1:15" x14ac:dyDescent="0.25">
      <c r="A1723">
        <v>1323332</v>
      </c>
      <c r="B1723" t="s">
        <v>6015</v>
      </c>
      <c r="C1723" t="s">
        <v>6016</v>
      </c>
      <c r="D1723" t="s">
        <v>368</v>
      </c>
      <c r="E1723" t="s">
        <v>369</v>
      </c>
      <c r="F1723" t="s">
        <v>18623</v>
      </c>
      <c r="G1723" s="177">
        <v>44463</v>
      </c>
      <c r="H1723" t="s">
        <v>425</v>
      </c>
      <c r="I1723" t="s">
        <v>18168</v>
      </c>
      <c r="J1723" t="s">
        <v>6017</v>
      </c>
      <c r="K1723" t="s">
        <v>353</v>
      </c>
      <c r="L1723" t="s">
        <v>374</v>
      </c>
      <c r="M1723" s="29" t="str">
        <f>IF(O1723 &lt;&gt; "", VLOOKUP(O1723,'CLASSIFICAÇÃO - ÁREA DE ATUAÇÃO'!$A:$C,2,0),"")</f>
        <v>C</v>
      </c>
      <c r="N1723" s="29" t="str">
        <f>IF(O1723 &lt;&gt; "",VLOOKUP(O1723,'CLASSIFICAÇÃO - ÁREA DE ATUAÇÃO'!$A:$C,3,0), "")</f>
        <v>REDE DE URGÊNCIA</v>
      </c>
      <c r="O1723" t="str">
        <f>'Lotações convertidas'!B1725</f>
        <v>UNIDADE DE PRONTO ATENDIMENTO NORDESTE</v>
      </c>
    </row>
    <row r="1724" spans="1:15" x14ac:dyDescent="0.25">
      <c r="A1724">
        <v>1323340</v>
      </c>
      <c r="B1724" t="s">
        <v>6018</v>
      </c>
      <c r="C1724" t="s">
        <v>6019</v>
      </c>
      <c r="D1724" t="s">
        <v>362</v>
      </c>
      <c r="F1724" t="s">
        <v>1388</v>
      </c>
      <c r="G1724" s="177">
        <v>44463</v>
      </c>
      <c r="H1724" t="s">
        <v>434</v>
      </c>
      <c r="I1724" t="s">
        <v>18168</v>
      </c>
      <c r="J1724" t="s">
        <v>6020</v>
      </c>
      <c r="K1724" t="s">
        <v>353</v>
      </c>
      <c r="L1724" t="s">
        <v>397</v>
      </c>
      <c r="M1724" s="29" t="str">
        <f>IF(O1724 &lt;&gt; "", VLOOKUP(O1724,'CLASSIFICAÇÃO - ÁREA DE ATUAÇÃO'!$A:$C,2,0),"")</f>
        <v>B</v>
      </c>
      <c r="N1724" s="29" t="str">
        <f>IF(O1724 &lt;&gt; "",VLOOKUP(O1724,'CLASSIFICAÇÃO - ÁREA DE ATUAÇÃO'!$A:$C,3,0), "")</f>
        <v>ATENÇÃO PRIMÁRIA</v>
      </c>
      <c r="O1724" t="str">
        <f>'Lotações convertidas'!B1726</f>
        <v>CENTRO DE SAÚDE VILA IMPERIAL</v>
      </c>
    </row>
    <row r="1725" spans="1:15" x14ac:dyDescent="0.25">
      <c r="A1725">
        <v>1323359</v>
      </c>
      <c r="B1725" t="s">
        <v>6021</v>
      </c>
      <c r="C1725" t="s">
        <v>6022</v>
      </c>
      <c r="D1725" t="s">
        <v>379</v>
      </c>
      <c r="F1725" t="s">
        <v>414</v>
      </c>
      <c r="G1725" s="177">
        <v>44466</v>
      </c>
      <c r="H1725" t="s">
        <v>364</v>
      </c>
      <c r="I1725" t="s">
        <v>18171</v>
      </c>
      <c r="J1725" t="s">
        <v>6023</v>
      </c>
      <c r="K1725" t="s">
        <v>353</v>
      </c>
      <c r="L1725" t="s">
        <v>354</v>
      </c>
      <c r="M1725" s="29" t="str">
        <f>IF(O1725 &lt;&gt; "", VLOOKUP(O1725,'CLASSIFICAÇÃO - ÁREA DE ATUAÇÃO'!$A:$C,2,0),"")</f>
        <v>A</v>
      </c>
      <c r="N1725" s="29" t="str">
        <f>IF(O1725 &lt;&gt; "",VLOOKUP(O1725,'CLASSIFICAÇÃO - ÁREA DE ATUAÇÃO'!$A:$C,3,0), "")</f>
        <v>ATENÇÃO PRIMÁRIA</v>
      </c>
      <c r="O1725" t="str">
        <f>'Lotações convertidas'!B1727</f>
        <v>CENTRO DE SAÚDE CARLOS PRATES</v>
      </c>
    </row>
    <row r="1726" spans="1:15" x14ac:dyDescent="0.25">
      <c r="A1726">
        <v>1323413</v>
      </c>
      <c r="B1726" t="s">
        <v>6024</v>
      </c>
      <c r="C1726" t="s">
        <v>6025</v>
      </c>
      <c r="D1726" t="s">
        <v>379</v>
      </c>
      <c r="F1726" t="s">
        <v>18611</v>
      </c>
      <c r="G1726" s="177">
        <v>44465</v>
      </c>
      <c r="H1726" t="s">
        <v>482</v>
      </c>
      <c r="I1726" t="s">
        <v>18171</v>
      </c>
      <c r="J1726" t="s">
        <v>6026</v>
      </c>
      <c r="K1726" t="s">
        <v>353</v>
      </c>
      <c r="L1726" t="s">
        <v>397</v>
      </c>
      <c r="M1726" s="29" t="str">
        <f>IF(O1726 &lt;&gt; "", VLOOKUP(O1726,'CLASSIFICAÇÃO - ÁREA DE ATUAÇÃO'!$A:$C,2,0),"")</f>
        <v>C</v>
      </c>
      <c r="N1726" s="29" t="str">
        <f>IF(O1726 &lt;&gt; "",VLOOKUP(O1726,'CLASSIFICAÇÃO - ÁREA DE ATUAÇÃO'!$A:$C,3,0), "")</f>
        <v>REDE DE URGÊNCIA</v>
      </c>
      <c r="O1726" t="str">
        <f>'Lotações convertidas'!B1728</f>
        <v>UNIDADE DE PRONTO ATENDIMENTO OESTE</v>
      </c>
    </row>
    <row r="1727" spans="1:15" x14ac:dyDescent="0.25">
      <c r="A1727">
        <v>1323421</v>
      </c>
      <c r="B1727" t="s">
        <v>6027</v>
      </c>
      <c r="C1727" t="s">
        <v>6028</v>
      </c>
      <c r="D1727" t="s">
        <v>368</v>
      </c>
      <c r="E1727" t="s">
        <v>369</v>
      </c>
      <c r="F1727" t="s">
        <v>18611</v>
      </c>
      <c r="G1727" s="177">
        <v>44466</v>
      </c>
      <c r="H1727" t="s">
        <v>441</v>
      </c>
      <c r="I1727" t="s">
        <v>18168</v>
      </c>
      <c r="J1727" t="s">
        <v>6029</v>
      </c>
      <c r="K1727" t="s">
        <v>353</v>
      </c>
      <c r="L1727" t="s">
        <v>397</v>
      </c>
      <c r="M1727" s="29" t="str">
        <f>IF(O1727 &lt;&gt; "", VLOOKUP(O1727,'CLASSIFICAÇÃO - ÁREA DE ATUAÇÃO'!$A:$C,2,0),"")</f>
        <v>C</v>
      </c>
      <c r="N1727" s="29" t="str">
        <f>IF(O1727 &lt;&gt; "",VLOOKUP(O1727,'CLASSIFICAÇÃO - ÁREA DE ATUAÇÃO'!$A:$C,3,0), "")</f>
        <v>REDE DE URGÊNCIA</v>
      </c>
      <c r="O1727" t="str">
        <f>'Lotações convertidas'!B1729</f>
        <v>UNIDADE DE PRONTO ATENDIMENTO OESTE</v>
      </c>
    </row>
    <row r="1728" spans="1:15" x14ac:dyDescent="0.25">
      <c r="A1728">
        <v>1323464</v>
      </c>
      <c r="B1728" t="s">
        <v>6030</v>
      </c>
      <c r="C1728" t="s">
        <v>6031</v>
      </c>
      <c r="D1728" t="s">
        <v>520</v>
      </c>
      <c r="F1728" t="s">
        <v>595</v>
      </c>
      <c r="G1728" s="177">
        <v>44466</v>
      </c>
      <c r="H1728" t="s">
        <v>364</v>
      </c>
      <c r="I1728" t="s">
        <v>18175</v>
      </c>
      <c r="J1728" t="s">
        <v>6032</v>
      </c>
      <c r="K1728" t="s">
        <v>353</v>
      </c>
      <c r="L1728" t="s">
        <v>361</v>
      </c>
      <c r="M1728" s="29" t="str">
        <f>IF(O1728 &lt;&gt; "", VLOOKUP(O1728,'CLASSIFICAÇÃO - ÁREA DE ATUAÇÃO'!$A:$C,2,0),"")</f>
        <v>C</v>
      </c>
      <c r="N1728" s="29" t="str">
        <f>IF(O1728 &lt;&gt; "",VLOOKUP(O1728,'CLASSIFICAÇÃO - ÁREA DE ATUAÇÃO'!$A:$C,3,0), "")</f>
        <v>ATENÇÃO PRIMÁRIA</v>
      </c>
      <c r="O1728" t="str">
        <f>'Lotações convertidas'!B1730</f>
        <v>CENTRO DE SAÚDE TREVO</v>
      </c>
    </row>
    <row r="1729" spans="1:15" x14ac:dyDescent="0.25">
      <c r="A1729">
        <v>1323480</v>
      </c>
      <c r="B1729" t="s">
        <v>6033</v>
      </c>
      <c r="C1729" t="s">
        <v>6034</v>
      </c>
      <c r="D1729" t="s">
        <v>368</v>
      </c>
      <c r="E1729" t="s">
        <v>524</v>
      </c>
      <c r="F1729" t="s">
        <v>695</v>
      </c>
      <c r="G1729" s="177">
        <v>44467</v>
      </c>
      <c r="H1729" t="s">
        <v>384</v>
      </c>
      <c r="I1729" t="s">
        <v>18179</v>
      </c>
      <c r="J1729" t="s">
        <v>6035</v>
      </c>
      <c r="K1729" t="s">
        <v>353</v>
      </c>
      <c r="L1729" t="s">
        <v>382</v>
      </c>
      <c r="M1729" s="29" t="str">
        <f>IF(O1729 &lt;&gt; "", VLOOKUP(O1729,'CLASSIFICAÇÃO - ÁREA DE ATUAÇÃO'!$A:$C,2,0),"")</f>
        <v>A</v>
      </c>
      <c r="N1729" s="29" t="str">
        <f>IF(O1729 &lt;&gt; "",VLOOKUP(O1729,'CLASSIFICAÇÃO - ÁREA DE ATUAÇÃO'!$A:$C,3,0), "")</f>
        <v>REDE COMPLEMENTAR</v>
      </c>
      <c r="O1729" t="str">
        <f>'Lotações convertidas'!B1731</f>
        <v>LABORATORIO REGIONAL LESTE/NORDESTE</v>
      </c>
    </row>
    <row r="1730" spans="1:15" x14ac:dyDescent="0.25">
      <c r="A1730">
        <v>1323499</v>
      </c>
      <c r="B1730" t="s">
        <v>6036</v>
      </c>
      <c r="C1730" t="s">
        <v>6037</v>
      </c>
      <c r="D1730" t="s">
        <v>368</v>
      </c>
      <c r="E1730" t="s">
        <v>369</v>
      </c>
      <c r="F1730" t="s">
        <v>512</v>
      </c>
      <c r="G1730" s="177">
        <v>44466</v>
      </c>
      <c r="H1730" t="s">
        <v>384</v>
      </c>
      <c r="I1730" t="s">
        <v>18168</v>
      </c>
      <c r="J1730" t="s">
        <v>6038</v>
      </c>
      <c r="K1730" t="s">
        <v>353</v>
      </c>
      <c r="L1730" t="s">
        <v>397</v>
      </c>
      <c r="M1730" s="29" t="str">
        <f>IF(O1730 &lt;&gt; "", VLOOKUP(O1730,'CLASSIFICAÇÃO - ÁREA DE ATUAÇÃO'!$A:$C,2,0),"")</f>
        <v>B</v>
      </c>
      <c r="N1730" s="29" t="str">
        <f>IF(O1730 &lt;&gt; "",VLOOKUP(O1730,'CLASSIFICAÇÃO - ÁREA DE ATUAÇÃO'!$A:$C,3,0), "")</f>
        <v>ATENÇÃO PRIMÁRIA</v>
      </c>
      <c r="O1730" t="str">
        <f>'Lotações convertidas'!B1732</f>
        <v>CENTRO DE SAÚDE SANTA MARIA</v>
      </c>
    </row>
    <row r="1731" spans="1:15" x14ac:dyDescent="0.25">
      <c r="A1731">
        <v>1323529</v>
      </c>
      <c r="B1731" t="s">
        <v>6039</v>
      </c>
      <c r="C1731" t="s">
        <v>6040</v>
      </c>
      <c r="D1731" t="s">
        <v>368</v>
      </c>
      <c r="E1731" t="s">
        <v>369</v>
      </c>
      <c r="F1731" t="s">
        <v>465</v>
      </c>
      <c r="G1731" s="177">
        <v>44466</v>
      </c>
      <c r="H1731" t="s">
        <v>384</v>
      </c>
      <c r="I1731" t="s">
        <v>18168</v>
      </c>
      <c r="J1731" t="s">
        <v>6041</v>
      </c>
      <c r="K1731" t="s">
        <v>353</v>
      </c>
      <c r="L1731" t="s">
        <v>361</v>
      </c>
      <c r="M1731" s="29" t="str">
        <f>IF(O1731 &lt;&gt; "", VLOOKUP(O1731,'CLASSIFICAÇÃO - ÁREA DE ATUAÇÃO'!$A:$C,2,0),"")</f>
        <v>C</v>
      </c>
      <c r="N1731" s="29" t="str">
        <f>IF(O1731 &lt;&gt; "",VLOOKUP(O1731,'CLASSIFICAÇÃO - ÁREA DE ATUAÇÃO'!$A:$C,3,0), "")</f>
        <v>REDE DE URGÊNCIA</v>
      </c>
      <c r="O1731" t="str">
        <f>'Lotações convertidas'!B1733</f>
        <v>CENTRO DE REFERÊNCIA EM SAÚDE MENTAL - ÁLCOOL E DROGAS PAMPULHA/NOROESTE</v>
      </c>
    </row>
    <row r="1732" spans="1:15" x14ac:dyDescent="0.25">
      <c r="A1732">
        <v>1323553</v>
      </c>
      <c r="B1732" t="s">
        <v>17982</v>
      </c>
      <c r="C1732" t="s">
        <v>17983</v>
      </c>
      <c r="D1732" t="s">
        <v>349</v>
      </c>
      <c r="E1732" t="s">
        <v>350</v>
      </c>
      <c r="F1732" t="s">
        <v>616</v>
      </c>
      <c r="G1732" s="177">
        <v>44463</v>
      </c>
      <c r="H1732" t="s">
        <v>352</v>
      </c>
      <c r="I1732" t="s">
        <v>18169</v>
      </c>
      <c r="J1732" t="s">
        <v>17984</v>
      </c>
      <c r="K1732" t="s">
        <v>353</v>
      </c>
      <c r="L1732" t="s">
        <v>382</v>
      </c>
      <c r="M1732" s="29" t="str">
        <f>IF(O1732 &lt;&gt; "", VLOOKUP(O1732,'CLASSIFICAÇÃO - ÁREA DE ATUAÇÃO'!$A:$C,2,0),"")</f>
        <v>A</v>
      </c>
      <c r="N1732" s="29" t="str">
        <f>IF(O1732 &lt;&gt; "",VLOOKUP(O1732,'CLASSIFICAÇÃO - ÁREA DE ATUAÇÃO'!$A:$C,3,0), "")</f>
        <v>ATENÇÃO PRIMÁRIA</v>
      </c>
      <c r="O1732" t="str">
        <f>'Lotações convertidas'!B1734</f>
        <v>CENTRO DE SAÚDE MARCO ANTÔNIO DE MENEZES</v>
      </c>
    </row>
    <row r="1733" spans="1:15" x14ac:dyDescent="0.25">
      <c r="A1733">
        <v>1323618</v>
      </c>
      <c r="B1733" t="s">
        <v>6042</v>
      </c>
      <c r="C1733" t="s">
        <v>6043</v>
      </c>
      <c r="D1733" t="s">
        <v>429</v>
      </c>
      <c r="E1733" t="s">
        <v>451</v>
      </c>
      <c r="F1733" t="s">
        <v>589</v>
      </c>
      <c r="G1733" s="177">
        <v>44466</v>
      </c>
      <c r="H1733" t="s">
        <v>384</v>
      </c>
      <c r="I1733" t="s">
        <v>18168</v>
      </c>
      <c r="J1733" t="s">
        <v>6044</v>
      </c>
      <c r="K1733" t="s">
        <v>353</v>
      </c>
      <c r="L1733" t="s">
        <v>397</v>
      </c>
      <c r="M1733" s="29" t="str">
        <f>IF(O1733 &lt;&gt; "", VLOOKUP(O1733,'CLASSIFICAÇÃO - ÁREA DE ATUAÇÃO'!$A:$C,2,0),"")</f>
        <v>A</v>
      </c>
      <c r="N1733" s="29" t="str">
        <f>IF(O1733 &lt;&gt; "",VLOOKUP(O1733,'CLASSIFICAÇÃO - ÁREA DE ATUAÇÃO'!$A:$C,3,0), "")</f>
        <v>REDE COMPLEMENTAR</v>
      </c>
      <c r="O1733" t="str">
        <f>'Lotações convertidas'!B1735</f>
        <v>UNIDADE DE REFERENCIA SECUNDARIA CAMPOS SALES</v>
      </c>
    </row>
    <row r="1734" spans="1:15" x14ac:dyDescent="0.25">
      <c r="A1734">
        <v>1323626</v>
      </c>
      <c r="B1734" t="s">
        <v>6045</v>
      </c>
      <c r="C1734" t="s">
        <v>6046</v>
      </c>
      <c r="D1734" t="s">
        <v>429</v>
      </c>
      <c r="E1734" t="s">
        <v>430</v>
      </c>
      <c r="F1734" t="s">
        <v>1595</v>
      </c>
      <c r="G1734" s="177">
        <v>44466</v>
      </c>
      <c r="H1734" t="s">
        <v>364</v>
      </c>
      <c r="I1734" t="s">
        <v>18175</v>
      </c>
      <c r="J1734" t="s">
        <v>6047</v>
      </c>
      <c r="K1734" t="s">
        <v>353</v>
      </c>
      <c r="L1734" t="s">
        <v>354</v>
      </c>
      <c r="M1734" s="29" t="str">
        <f>IF(O1734 &lt;&gt; "", VLOOKUP(O1734,'CLASSIFICAÇÃO - ÁREA DE ATUAÇÃO'!$A:$C,2,0),"")</f>
        <v>D</v>
      </c>
      <c r="N1734" s="29" t="str">
        <f>IF(O1734 &lt;&gt; "",VLOOKUP(O1734,'CLASSIFICAÇÃO - ÁREA DE ATUAÇÃO'!$A:$C,3,0), "")</f>
        <v>ATENÇÃO PRIMÁRIA</v>
      </c>
      <c r="O1734" t="str">
        <f>'Lotações convertidas'!B1736</f>
        <v>CENTRO DE SAÚDE JARDIM FILADÉLFIA</v>
      </c>
    </row>
    <row r="1735" spans="1:15" x14ac:dyDescent="0.25">
      <c r="A1735">
        <v>1323634</v>
      </c>
      <c r="B1735" t="s">
        <v>6048</v>
      </c>
      <c r="C1735" t="s">
        <v>6049</v>
      </c>
      <c r="D1735" t="s">
        <v>429</v>
      </c>
      <c r="E1735" t="s">
        <v>493</v>
      </c>
      <c r="F1735" t="s">
        <v>259</v>
      </c>
      <c r="G1735" s="177">
        <v>44466</v>
      </c>
      <c r="H1735" t="s">
        <v>417</v>
      </c>
      <c r="I1735" t="s">
        <v>495</v>
      </c>
      <c r="K1735" t="s">
        <v>495</v>
      </c>
      <c r="L1735" t="s">
        <v>372</v>
      </c>
      <c r="M1735" s="29" t="str">
        <f>IF(O1735 &lt;&gt; "", VLOOKUP(O1735,'CLASSIFICAÇÃO - ÁREA DE ATUAÇÃO'!$A:$C,2,0),"")</f>
        <v>C</v>
      </c>
      <c r="N1735" s="29" t="str">
        <f>IF(O1735 &lt;&gt; "",VLOOKUP(O1735,'CLASSIFICAÇÃO - ÁREA DE ATUAÇÃO'!$A:$C,3,0), "")</f>
        <v>REDE COMPLEMENTAR</v>
      </c>
      <c r="O1735" t="str">
        <f>'Lotações convertidas'!B1737</f>
        <v>LABORATORIO REGIONAL NORTE/VENDA NOVA</v>
      </c>
    </row>
    <row r="1736" spans="1:15" x14ac:dyDescent="0.25">
      <c r="A1736">
        <v>1323642</v>
      </c>
      <c r="B1736" t="s">
        <v>6050</v>
      </c>
      <c r="C1736" t="s">
        <v>6051</v>
      </c>
      <c r="D1736" t="s">
        <v>520</v>
      </c>
      <c r="F1736" t="s">
        <v>274</v>
      </c>
      <c r="G1736" s="177">
        <v>44466</v>
      </c>
      <c r="H1736" t="s">
        <v>364</v>
      </c>
      <c r="I1736" t="s">
        <v>18175</v>
      </c>
      <c r="J1736" t="s">
        <v>6052</v>
      </c>
      <c r="K1736" t="s">
        <v>353</v>
      </c>
      <c r="L1736" t="s">
        <v>406</v>
      </c>
      <c r="M1736" s="29" t="str">
        <f>IF(O1736 &lt;&gt; "", VLOOKUP(O1736,'CLASSIFICAÇÃO - ÁREA DE ATUAÇÃO'!$A:$C,2,0),"")</f>
        <v>D</v>
      </c>
      <c r="N1736" s="29" t="str">
        <f>IF(O1736 &lt;&gt; "",VLOOKUP(O1736,'CLASSIFICAÇÃO - ÁREA DE ATUAÇÃO'!$A:$C,3,0), "")</f>
        <v>ATENÇÃO PRIMÁRIA</v>
      </c>
      <c r="O1736" t="str">
        <f>'Lotações convertidas'!B1738</f>
        <v>CENTRO DE SAÚDE ITAIPU - JATOBÁ</v>
      </c>
    </row>
    <row r="1737" spans="1:15" x14ac:dyDescent="0.25">
      <c r="A1737">
        <v>1323650</v>
      </c>
      <c r="B1737" t="s">
        <v>6053</v>
      </c>
      <c r="C1737" t="s">
        <v>6054</v>
      </c>
      <c r="D1737" t="s">
        <v>368</v>
      </c>
      <c r="E1737" t="s">
        <v>369</v>
      </c>
      <c r="F1737" t="s">
        <v>465</v>
      </c>
      <c r="G1737" s="177">
        <v>44465</v>
      </c>
      <c r="H1737" t="s">
        <v>441</v>
      </c>
      <c r="I1737" t="s">
        <v>18168</v>
      </c>
      <c r="J1737" t="s">
        <v>6055</v>
      </c>
      <c r="K1737" t="s">
        <v>353</v>
      </c>
      <c r="L1737" t="s">
        <v>361</v>
      </c>
      <c r="M1737" s="29" t="str">
        <f>IF(O1737 &lt;&gt; "", VLOOKUP(O1737,'CLASSIFICAÇÃO - ÁREA DE ATUAÇÃO'!$A:$C,2,0),"")</f>
        <v>C</v>
      </c>
      <c r="N1737" s="29" t="str">
        <f>IF(O1737 &lt;&gt; "",VLOOKUP(O1737,'CLASSIFICAÇÃO - ÁREA DE ATUAÇÃO'!$A:$C,3,0), "")</f>
        <v>REDE DE URGÊNCIA</v>
      </c>
      <c r="O1737" t="str">
        <f>'Lotações convertidas'!B1739</f>
        <v>CENTRO DE REFERÊNCIA EM SAÚDE MENTAL - ÁLCOOL E DROGAS PAMPULHA/NOROESTE</v>
      </c>
    </row>
    <row r="1738" spans="1:15" x14ac:dyDescent="0.25">
      <c r="A1738">
        <v>1323669</v>
      </c>
      <c r="B1738" t="s">
        <v>6056</v>
      </c>
      <c r="C1738" t="s">
        <v>6057</v>
      </c>
      <c r="D1738" t="s">
        <v>368</v>
      </c>
      <c r="E1738" t="s">
        <v>369</v>
      </c>
      <c r="F1738" t="s">
        <v>1373</v>
      </c>
      <c r="G1738" s="177">
        <v>44466</v>
      </c>
      <c r="H1738" t="s">
        <v>417</v>
      </c>
      <c r="I1738" t="s">
        <v>18168</v>
      </c>
      <c r="J1738" t="s">
        <v>6058</v>
      </c>
      <c r="K1738" t="s">
        <v>353</v>
      </c>
      <c r="L1738" t="s">
        <v>397</v>
      </c>
      <c r="M1738" s="29" t="str">
        <f>IF(O1738 &lt;&gt; "", VLOOKUP(O1738,'CLASSIFICAÇÃO - ÁREA DE ATUAÇÃO'!$A:$C,2,0),"")</f>
        <v>B</v>
      </c>
      <c r="N1738" s="29" t="str">
        <f>IF(O1738 &lt;&gt; "",VLOOKUP(O1738,'CLASSIFICAÇÃO - ÁREA DE ATUAÇÃO'!$A:$C,3,0), "")</f>
        <v>ATENÇÃO PRIMÁRIA</v>
      </c>
      <c r="O1738" t="str">
        <f>'Lotações convertidas'!B1740</f>
        <v>CENTRO DE SAÚDE HAVAÍ</v>
      </c>
    </row>
    <row r="1739" spans="1:15" x14ac:dyDescent="0.25">
      <c r="A1739">
        <v>1323693</v>
      </c>
      <c r="B1739" t="s">
        <v>6059</v>
      </c>
      <c r="C1739" t="s">
        <v>6060</v>
      </c>
      <c r="D1739" t="s">
        <v>368</v>
      </c>
      <c r="E1739" t="s">
        <v>524</v>
      </c>
      <c r="F1739" t="s">
        <v>494</v>
      </c>
      <c r="G1739" s="177">
        <v>44466</v>
      </c>
      <c r="H1739" t="s">
        <v>384</v>
      </c>
      <c r="I1739" t="s">
        <v>18179</v>
      </c>
      <c r="J1739" t="s">
        <v>6061</v>
      </c>
      <c r="K1739" t="s">
        <v>353</v>
      </c>
      <c r="L1739" t="s">
        <v>397</v>
      </c>
      <c r="M1739" s="29" t="str">
        <f>IF(O1739 &lt;&gt; "", VLOOKUP(O1739,'CLASSIFICAÇÃO - ÁREA DE ATUAÇÃO'!$A:$C,2,0),"")</f>
        <v>B</v>
      </c>
      <c r="N1739" s="29" t="str">
        <f>IF(O1739 &lt;&gt; "",VLOOKUP(O1739,'CLASSIFICAÇÃO - ÁREA DE ATUAÇÃO'!$A:$C,3,0), "")</f>
        <v>REDE COMPLEMENTAR</v>
      </c>
      <c r="O1739" t="str">
        <f>'Lotações convertidas'!B1741</f>
        <v>LABORATORIO REGIONAL OESTE/BARREIRO</v>
      </c>
    </row>
    <row r="1740" spans="1:15" x14ac:dyDescent="0.25">
      <c r="A1740">
        <v>1323715</v>
      </c>
      <c r="B1740" t="s">
        <v>6062</v>
      </c>
      <c r="C1740" t="s">
        <v>6063</v>
      </c>
      <c r="D1740" t="s">
        <v>379</v>
      </c>
      <c r="F1740" t="s">
        <v>18615</v>
      </c>
      <c r="G1740" s="177">
        <v>44466</v>
      </c>
      <c r="H1740" t="s">
        <v>482</v>
      </c>
      <c r="I1740" t="s">
        <v>18171</v>
      </c>
      <c r="J1740" t="s">
        <v>6064</v>
      </c>
      <c r="K1740" t="s">
        <v>353</v>
      </c>
      <c r="L1740" t="s">
        <v>365</v>
      </c>
      <c r="M1740" s="29" t="str">
        <f>IF(O1740 &lt;&gt; "", VLOOKUP(O1740,'CLASSIFICAÇÃO - ÁREA DE ATUAÇÃO'!$A:$C,2,0),"")</f>
        <v>D</v>
      </c>
      <c r="N1740" s="29" t="str">
        <f>IF(O1740 &lt;&gt; "",VLOOKUP(O1740,'CLASSIFICAÇÃO - ÁREA DE ATUAÇÃO'!$A:$C,3,0), "")</f>
        <v>REDE DE URGÊNCIA</v>
      </c>
      <c r="O1740" t="str">
        <f>'Lotações convertidas'!B1742</f>
        <v>UNIDADE DE PRONTO ATENDIMENTO NORTE</v>
      </c>
    </row>
    <row r="1741" spans="1:15" x14ac:dyDescent="0.25">
      <c r="A1741" t="s">
        <v>6065</v>
      </c>
      <c r="B1741" t="s">
        <v>6066</v>
      </c>
      <c r="C1741" t="s">
        <v>6067</v>
      </c>
      <c r="D1741" t="s">
        <v>379</v>
      </c>
      <c r="F1741" t="s">
        <v>18611</v>
      </c>
      <c r="G1741" s="177">
        <v>44471</v>
      </c>
      <c r="H1741" t="s">
        <v>3871</v>
      </c>
      <c r="I1741" t="s">
        <v>18171</v>
      </c>
      <c r="J1741" t="s">
        <v>6068</v>
      </c>
      <c r="K1741" t="s">
        <v>353</v>
      </c>
      <c r="L1741" t="s">
        <v>397</v>
      </c>
      <c r="M1741" s="29" t="str">
        <f>IF(O1741 &lt;&gt; "", VLOOKUP(O1741,'CLASSIFICAÇÃO - ÁREA DE ATUAÇÃO'!$A:$C,2,0),"")</f>
        <v>C</v>
      </c>
      <c r="N1741" s="29" t="str">
        <f>IF(O1741 &lt;&gt; "",VLOOKUP(O1741,'CLASSIFICAÇÃO - ÁREA DE ATUAÇÃO'!$A:$C,3,0), "")</f>
        <v>REDE DE URGÊNCIA</v>
      </c>
      <c r="O1741" t="str">
        <f>'Lotações convertidas'!B1743</f>
        <v>UNIDADE DE PRONTO ATENDIMENTO OESTE</v>
      </c>
    </row>
    <row r="1742" spans="1:15" x14ac:dyDescent="0.25">
      <c r="A1742">
        <v>1323766</v>
      </c>
      <c r="B1742" t="s">
        <v>6069</v>
      </c>
      <c r="C1742" t="s">
        <v>6070</v>
      </c>
      <c r="D1742" t="s">
        <v>379</v>
      </c>
      <c r="F1742" t="s">
        <v>18611</v>
      </c>
      <c r="G1742" s="177">
        <v>44464</v>
      </c>
      <c r="H1742" t="s">
        <v>482</v>
      </c>
      <c r="I1742" t="s">
        <v>18171</v>
      </c>
      <c r="J1742" t="s">
        <v>6071</v>
      </c>
      <c r="K1742" t="s">
        <v>353</v>
      </c>
      <c r="L1742" t="s">
        <v>397</v>
      </c>
      <c r="M1742" s="29" t="str">
        <f>IF(O1742 &lt;&gt; "", VLOOKUP(O1742,'CLASSIFICAÇÃO - ÁREA DE ATUAÇÃO'!$A:$C,2,0),"")</f>
        <v>C</v>
      </c>
      <c r="N1742" s="29" t="str">
        <f>IF(O1742 &lt;&gt; "",VLOOKUP(O1742,'CLASSIFICAÇÃO - ÁREA DE ATUAÇÃO'!$A:$C,3,0), "")</f>
        <v>REDE DE URGÊNCIA</v>
      </c>
      <c r="O1742" t="str">
        <f>'Lotações convertidas'!B1744</f>
        <v>UNIDADE DE PRONTO ATENDIMENTO OESTE</v>
      </c>
    </row>
    <row r="1743" spans="1:15" x14ac:dyDescent="0.25">
      <c r="A1743">
        <v>1323774</v>
      </c>
      <c r="B1743" t="s">
        <v>6072</v>
      </c>
      <c r="C1743" t="s">
        <v>6073</v>
      </c>
      <c r="D1743" t="s">
        <v>379</v>
      </c>
      <c r="F1743" t="s">
        <v>1139</v>
      </c>
      <c r="G1743" s="177">
        <v>44466</v>
      </c>
      <c r="H1743" t="s">
        <v>364</v>
      </c>
      <c r="I1743" t="s">
        <v>18171</v>
      </c>
      <c r="J1743" t="s">
        <v>6074</v>
      </c>
      <c r="K1743" t="s">
        <v>353</v>
      </c>
      <c r="L1743" t="s">
        <v>406</v>
      </c>
      <c r="M1743" s="29" t="str">
        <f>IF(O1743 &lt;&gt; "", VLOOKUP(O1743,'CLASSIFICAÇÃO - ÁREA DE ATUAÇÃO'!$A:$C,2,0),"")</f>
        <v>D</v>
      </c>
      <c r="N1743" s="29" t="str">
        <f>IF(O1743 &lt;&gt; "",VLOOKUP(O1743,'CLASSIFICAÇÃO - ÁREA DE ATUAÇÃO'!$A:$C,3,0), "")</f>
        <v>ATENÇÃO PRIMÁRIA</v>
      </c>
      <c r="O1743" t="str">
        <f>'Lotações convertidas'!B1745</f>
        <v>CENTRO DE SAÚDE SANTA CECÍLIA</v>
      </c>
    </row>
    <row r="1744" spans="1:15" x14ac:dyDescent="0.25">
      <c r="A1744">
        <v>1323839</v>
      </c>
      <c r="B1744" t="s">
        <v>6075</v>
      </c>
      <c r="C1744" t="s">
        <v>6076</v>
      </c>
      <c r="D1744" t="s">
        <v>429</v>
      </c>
      <c r="E1744" t="s">
        <v>493</v>
      </c>
      <c r="F1744" t="s">
        <v>2992</v>
      </c>
      <c r="G1744" s="177">
        <v>44467</v>
      </c>
      <c r="H1744" t="s">
        <v>384</v>
      </c>
      <c r="I1744" t="s">
        <v>495</v>
      </c>
      <c r="K1744" t="s">
        <v>495</v>
      </c>
      <c r="L1744" t="s">
        <v>411</v>
      </c>
      <c r="M1744" s="29" t="str">
        <f>IF(O1744 &lt;&gt; "", VLOOKUP(O1744,'CLASSIFICAÇÃO - ÁREA DE ATUAÇÃO'!$A:$C,2,0),"")</f>
        <v>A</v>
      </c>
      <c r="N1744" s="29" t="str">
        <f>IF(O1744 &lt;&gt; "",VLOOKUP(O1744,'CLASSIFICAÇÃO - ÁREA DE ATUAÇÃO'!$A:$C,3,0), "")</f>
        <v>REDE COMPLEMENTAR</v>
      </c>
      <c r="O1744" t="str">
        <f>'Lotações convertidas'!B1746</f>
        <v>LABORATORIO DE BROMATOLOGIA</v>
      </c>
    </row>
    <row r="1745" spans="1:15" x14ac:dyDescent="0.25">
      <c r="A1745">
        <v>1323847</v>
      </c>
      <c r="B1745" t="s">
        <v>6077</v>
      </c>
      <c r="C1745" t="s">
        <v>6078</v>
      </c>
      <c r="D1745" t="s">
        <v>379</v>
      </c>
      <c r="F1745" t="s">
        <v>18617</v>
      </c>
      <c r="G1745" s="177">
        <v>44467</v>
      </c>
      <c r="H1745" t="s">
        <v>466</v>
      </c>
      <c r="I1745" t="s">
        <v>18171</v>
      </c>
      <c r="J1745" t="s">
        <v>6079</v>
      </c>
      <c r="K1745" t="s">
        <v>353</v>
      </c>
      <c r="L1745" t="s">
        <v>406</v>
      </c>
      <c r="M1745" s="29" t="str">
        <f>IF(O1745 &lt;&gt; "", VLOOKUP(O1745,'CLASSIFICAÇÃO - ÁREA DE ATUAÇÃO'!$A:$C,2,0),"")</f>
        <v>D</v>
      </c>
      <c r="N1745" s="29" t="str">
        <f>IF(O1745 &lt;&gt; "",VLOOKUP(O1745,'CLASSIFICAÇÃO - ÁREA DE ATUAÇÃO'!$A:$C,3,0), "")</f>
        <v>REDE DE URGÊNCIA</v>
      </c>
      <c r="O1745" t="str">
        <f>'Lotações convertidas'!B1747</f>
        <v>UNIDADE DE PRONTO ATENDIMENTO BARREIRO</v>
      </c>
    </row>
    <row r="1746" spans="1:15" x14ac:dyDescent="0.25">
      <c r="A1746">
        <v>1323863</v>
      </c>
      <c r="B1746" t="s">
        <v>6080</v>
      </c>
      <c r="C1746" t="s">
        <v>6081</v>
      </c>
      <c r="D1746" t="s">
        <v>368</v>
      </c>
      <c r="E1746" t="s">
        <v>369</v>
      </c>
      <c r="F1746" t="s">
        <v>18611</v>
      </c>
      <c r="G1746" s="177">
        <v>44468</v>
      </c>
      <c r="H1746" t="s">
        <v>441</v>
      </c>
      <c r="I1746" t="s">
        <v>18168</v>
      </c>
      <c r="J1746" t="s">
        <v>6082</v>
      </c>
      <c r="K1746" t="s">
        <v>353</v>
      </c>
      <c r="L1746" t="s">
        <v>397</v>
      </c>
      <c r="M1746" s="29" t="str">
        <f>IF(O1746 &lt;&gt; "", VLOOKUP(O1746,'CLASSIFICAÇÃO - ÁREA DE ATUAÇÃO'!$A:$C,2,0),"")</f>
        <v>C</v>
      </c>
      <c r="N1746" s="29" t="str">
        <f>IF(O1746 &lt;&gt; "",VLOOKUP(O1746,'CLASSIFICAÇÃO - ÁREA DE ATUAÇÃO'!$A:$C,3,0), "")</f>
        <v>REDE DE URGÊNCIA</v>
      </c>
      <c r="O1746" t="str">
        <f>'Lotações convertidas'!B1748</f>
        <v>UNIDADE DE PRONTO ATENDIMENTO OESTE</v>
      </c>
    </row>
    <row r="1747" spans="1:15" x14ac:dyDescent="0.25">
      <c r="A1747">
        <v>1323871</v>
      </c>
      <c r="B1747" t="s">
        <v>6083</v>
      </c>
      <c r="C1747" t="s">
        <v>6084</v>
      </c>
      <c r="D1747" t="s">
        <v>368</v>
      </c>
      <c r="E1747" t="s">
        <v>369</v>
      </c>
      <c r="F1747" t="s">
        <v>18611</v>
      </c>
      <c r="G1747" s="177">
        <v>44469</v>
      </c>
      <c r="H1747" t="s">
        <v>441</v>
      </c>
      <c r="I1747" t="s">
        <v>18168</v>
      </c>
      <c r="J1747" t="s">
        <v>6085</v>
      </c>
      <c r="K1747" t="s">
        <v>353</v>
      </c>
      <c r="L1747" t="s">
        <v>397</v>
      </c>
      <c r="M1747" s="29" t="str">
        <f>IF(O1747 &lt;&gt; "", VLOOKUP(O1747,'CLASSIFICAÇÃO - ÁREA DE ATUAÇÃO'!$A:$C,2,0),"")</f>
        <v>C</v>
      </c>
      <c r="N1747" s="29" t="str">
        <f>IF(O1747 &lt;&gt; "",VLOOKUP(O1747,'CLASSIFICAÇÃO - ÁREA DE ATUAÇÃO'!$A:$C,3,0), "")</f>
        <v>REDE DE URGÊNCIA</v>
      </c>
      <c r="O1747" t="str">
        <f>'Lotações convertidas'!B1749</f>
        <v>UNIDADE DE PRONTO ATENDIMENTO OESTE</v>
      </c>
    </row>
    <row r="1748" spans="1:15" x14ac:dyDescent="0.25">
      <c r="A1748">
        <v>1323901</v>
      </c>
      <c r="B1748" t="s">
        <v>6086</v>
      </c>
      <c r="C1748" t="s">
        <v>6087</v>
      </c>
      <c r="D1748" t="s">
        <v>368</v>
      </c>
      <c r="E1748" t="s">
        <v>369</v>
      </c>
      <c r="F1748" t="s">
        <v>598</v>
      </c>
      <c r="G1748" s="177">
        <v>44467</v>
      </c>
      <c r="H1748" t="s">
        <v>417</v>
      </c>
      <c r="I1748" t="s">
        <v>18168</v>
      </c>
      <c r="J1748" t="s">
        <v>6088</v>
      </c>
      <c r="K1748" t="s">
        <v>353</v>
      </c>
      <c r="L1748" t="s">
        <v>406</v>
      </c>
      <c r="M1748" s="29" t="str">
        <f>IF(O1748 &lt;&gt; "", VLOOKUP(O1748,'CLASSIFICAÇÃO - ÁREA DE ATUAÇÃO'!$A:$C,2,0),"")</f>
        <v>D</v>
      </c>
      <c r="N1748" s="29" t="str">
        <f>IF(O1748 &lt;&gt; "",VLOOKUP(O1748,'CLASSIFICAÇÃO - ÁREA DE ATUAÇÃO'!$A:$C,3,0), "")</f>
        <v>ATENÇÃO PRIMÁRIA</v>
      </c>
      <c r="O1748" t="str">
        <f>'Lotações convertidas'!B1750</f>
        <v>CENTRO DE SAÚDE VILA PINHO</v>
      </c>
    </row>
    <row r="1749" spans="1:15" x14ac:dyDescent="0.25">
      <c r="A1749">
        <v>1323928</v>
      </c>
      <c r="B1749" t="s">
        <v>6089</v>
      </c>
      <c r="C1749" t="s">
        <v>6090</v>
      </c>
      <c r="D1749" t="s">
        <v>429</v>
      </c>
      <c r="E1749" t="s">
        <v>451</v>
      </c>
      <c r="F1749" t="s">
        <v>381</v>
      </c>
      <c r="G1749" s="177">
        <v>44467</v>
      </c>
      <c r="H1749" t="s">
        <v>384</v>
      </c>
      <c r="I1749" t="s">
        <v>18168</v>
      </c>
      <c r="J1749" t="s">
        <v>6091</v>
      </c>
      <c r="K1749" t="s">
        <v>353</v>
      </c>
      <c r="L1749" t="s">
        <v>382</v>
      </c>
      <c r="M1749" s="29" t="str">
        <f>IF(O1749 &lt;&gt; "", VLOOKUP(O1749,'CLASSIFICAÇÃO - ÁREA DE ATUAÇÃO'!$A:$C,2,0),"")</f>
        <v>A</v>
      </c>
      <c r="N1749" s="29" t="str">
        <f>IF(O1749 &lt;&gt; "",VLOOKUP(O1749,'CLASSIFICAÇÃO - ÁREA DE ATUAÇÃO'!$A:$C,3,0), "")</f>
        <v>REDE COMPLEMENTAR</v>
      </c>
      <c r="O1749" t="str">
        <f>'Lotações convertidas'!B1751</f>
        <v>UNIDADE DE REFERENCIA SECUNDARIA SAGRADA FAMILIA</v>
      </c>
    </row>
    <row r="1750" spans="1:15" x14ac:dyDescent="0.25">
      <c r="A1750">
        <v>1323936</v>
      </c>
      <c r="B1750" t="s">
        <v>6092</v>
      </c>
      <c r="C1750" t="s">
        <v>6093</v>
      </c>
      <c r="D1750" t="s">
        <v>368</v>
      </c>
      <c r="E1750" t="s">
        <v>524</v>
      </c>
      <c r="F1750" t="s">
        <v>18620</v>
      </c>
      <c r="G1750" s="177">
        <v>44472</v>
      </c>
      <c r="H1750" t="s">
        <v>425</v>
      </c>
      <c r="I1750" t="s">
        <v>18179</v>
      </c>
      <c r="J1750" t="s">
        <v>6094</v>
      </c>
      <c r="K1750" t="s">
        <v>353</v>
      </c>
      <c r="L1750" t="s">
        <v>372</v>
      </c>
      <c r="M1750" s="29" t="str">
        <f>IF(O1750 &lt;&gt; "", VLOOKUP(O1750,'CLASSIFICAÇÃO - ÁREA DE ATUAÇÃO'!$A:$C,2,0),"")</f>
        <v>D</v>
      </c>
      <c r="N1750" s="29" t="str">
        <f>IF(O1750 &lt;&gt; "",VLOOKUP(O1750,'CLASSIFICAÇÃO - ÁREA DE ATUAÇÃO'!$A:$C,3,0), "")</f>
        <v>REDE DE URGÊNCIA</v>
      </c>
      <c r="O1750" t="str">
        <f>'Lotações convertidas'!B1752</f>
        <v>UNIDADE DE PRONTO ATENDIMENTO VENDA NOVA</v>
      </c>
    </row>
    <row r="1751" spans="1:15" x14ac:dyDescent="0.25">
      <c r="A1751">
        <v>1323952</v>
      </c>
      <c r="B1751" t="s">
        <v>6095</v>
      </c>
      <c r="C1751" t="s">
        <v>6096</v>
      </c>
      <c r="D1751" t="s">
        <v>379</v>
      </c>
      <c r="E1751" t="s">
        <v>597</v>
      </c>
      <c r="F1751" t="s">
        <v>608</v>
      </c>
      <c r="G1751" s="177">
        <v>44470</v>
      </c>
      <c r="H1751" t="s">
        <v>5197</v>
      </c>
      <c r="I1751" t="s">
        <v>18171</v>
      </c>
      <c r="J1751" t="s">
        <v>6097</v>
      </c>
      <c r="K1751" t="s">
        <v>353</v>
      </c>
      <c r="L1751" t="s">
        <v>372</v>
      </c>
      <c r="M1751" s="29" t="str">
        <f>IF(O1751 &lt;&gt; "", VLOOKUP(O1751,'CLASSIFICAÇÃO - ÁREA DE ATUAÇÃO'!$A:$C,2,0),"")</f>
        <v>C</v>
      </c>
      <c r="N1751" s="29" t="str">
        <f>IF(O1751 &lt;&gt; "",VLOOKUP(O1751,'CLASSIFICAÇÃO - ÁREA DE ATUAÇÃO'!$A:$C,3,0), "")</f>
        <v>ATENÇÃO PRIMÁRIA</v>
      </c>
      <c r="O1751" t="str">
        <f>'Lotações convertidas'!B1753</f>
        <v>CENTRO DE SAÚDE RIO BRANCO</v>
      </c>
    </row>
    <row r="1752" spans="1:15" x14ac:dyDescent="0.25">
      <c r="A1752">
        <v>1323979</v>
      </c>
      <c r="B1752" t="s">
        <v>6098</v>
      </c>
      <c r="C1752" t="s">
        <v>6099</v>
      </c>
      <c r="D1752" t="s">
        <v>368</v>
      </c>
      <c r="E1752" t="s">
        <v>369</v>
      </c>
      <c r="F1752" t="s">
        <v>512</v>
      </c>
      <c r="G1752" s="177">
        <v>44470</v>
      </c>
      <c r="H1752" t="s">
        <v>384</v>
      </c>
      <c r="I1752" t="s">
        <v>18168</v>
      </c>
      <c r="J1752" t="s">
        <v>6100</v>
      </c>
      <c r="K1752" t="s">
        <v>353</v>
      </c>
      <c r="L1752" t="s">
        <v>397</v>
      </c>
      <c r="M1752" s="29" t="str">
        <f>IF(O1752 &lt;&gt; "", VLOOKUP(O1752,'CLASSIFICAÇÃO - ÁREA DE ATUAÇÃO'!$A:$C,2,0),"")</f>
        <v>B</v>
      </c>
      <c r="N1752" s="29" t="str">
        <f>IF(O1752 &lt;&gt; "",VLOOKUP(O1752,'CLASSIFICAÇÃO - ÁREA DE ATUAÇÃO'!$A:$C,3,0), "")</f>
        <v>ATENÇÃO PRIMÁRIA</v>
      </c>
      <c r="O1752" t="str">
        <f>'Lotações convertidas'!B1754</f>
        <v>CENTRO DE SAÚDE SANTA MARIA</v>
      </c>
    </row>
    <row r="1753" spans="1:15" x14ac:dyDescent="0.25">
      <c r="A1753">
        <v>1323987</v>
      </c>
      <c r="B1753" t="s">
        <v>6101</v>
      </c>
      <c r="C1753" t="s">
        <v>6102</v>
      </c>
      <c r="D1753" t="s">
        <v>368</v>
      </c>
      <c r="E1753" t="s">
        <v>524</v>
      </c>
      <c r="F1753" t="s">
        <v>695</v>
      </c>
      <c r="G1753" s="177">
        <v>44468</v>
      </c>
      <c r="H1753" t="s">
        <v>818</v>
      </c>
      <c r="I1753" t="s">
        <v>18179</v>
      </c>
      <c r="J1753" t="s">
        <v>6103</v>
      </c>
      <c r="K1753" t="s">
        <v>353</v>
      </c>
      <c r="L1753" t="s">
        <v>382</v>
      </c>
      <c r="M1753" s="29" t="str">
        <f>IF(O1753 &lt;&gt; "", VLOOKUP(O1753,'CLASSIFICAÇÃO - ÁREA DE ATUAÇÃO'!$A:$C,2,0),"")</f>
        <v>A</v>
      </c>
      <c r="N1753" s="29" t="str">
        <f>IF(O1753 &lt;&gt; "",VLOOKUP(O1753,'CLASSIFICAÇÃO - ÁREA DE ATUAÇÃO'!$A:$C,3,0), "")</f>
        <v>REDE COMPLEMENTAR</v>
      </c>
      <c r="O1753" t="str">
        <f>'Lotações convertidas'!B1755</f>
        <v>LABORATORIO REGIONAL LESTE/NORDESTE</v>
      </c>
    </row>
    <row r="1754" spans="1:15" x14ac:dyDescent="0.25">
      <c r="A1754">
        <v>1324002</v>
      </c>
      <c r="B1754" t="s">
        <v>6104</v>
      </c>
      <c r="C1754" t="s">
        <v>6105</v>
      </c>
      <c r="D1754" t="s">
        <v>349</v>
      </c>
      <c r="E1754" t="s">
        <v>445</v>
      </c>
      <c r="F1754" t="s">
        <v>18635</v>
      </c>
      <c r="G1754" s="177">
        <v>44467</v>
      </c>
      <c r="H1754" t="s">
        <v>2510</v>
      </c>
      <c r="I1754" t="s">
        <v>18172</v>
      </c>
      <c r="J1754" t="s">
        <v>6106</v>
      </c>
      <c r="K1754" t="s">
        <v>353</v>
      </c>
      <c r="L1754" t="s">
        <v>397</v>
      </c>
      <c r="M1754" s="29" t="str">
        <f>IF(O1754 &lt;&gt; "", VLOOKUP(O1754,'CLASSIFICAÇÃO - ÁREA DE ATUAÇÃO'!$A:$C,2,0),"")</f>
        <v>A</v>
      </c>
      <c r="N1754" s="29" t="str">
        <f>IF(O1754 &lt;&gt; "",VLOOKUP(O1754,'CLASSIFICAÇÃO - ÁREA DE ATUAÇÃO'!$A:$C,3,0), "")</f>
        <v>GESTÃO</v>
      </c>
      <c r="O1754" t="str">
        <f>'Lotações convertidas'!B1756</f>
        <v>GERENCIA DE ASSISTENCIA, EPIDEMIOLOGIA E REGULACAO OESTE</v>
      </c>
    </row>
    <row r="1755" spans="1:15" x14ac:dyDescent="0.25">
      <c r="A1755">
        <v>1324045</v>
      </c>
      <c r="B1755" t="s">
        <v>6107</v>
      </c>
      <c r="C1755" t="s">
        <v>6108</v>
      </c>
      <c r="D1755" t="s">
        <v>362</v>
      </c>
      <c r="F1755" t="s">
        <v>18623</v>
      </c>
      <c r="G1755" s="177">
        <v>44467</v>
      </c>
      <c r="H1755" t="s">
        <v>466</v>
      </c>
      <c r="I1755" t="s">
        <v>18168</v>
      </c>
      <c r="J1755" t="s">
        <v>6109</v>
      </c>
      <c r="K1755" t="s">
        <v>353</v>
      </c>
      <c r="L1755" t="s">
        <v>374</v>
      </c>
      <c r="M1755" s="29" t="str">
        <f>IF(O1755 &lt;&gt; "", VLOOKUP(O1755,'CLASSIFICAÇÃO - ÁREA DE ATUAÇÃO'!$A:$C,2,0),"")</f>
        <v>C</v>
      </c>
      <c r="N1755" s="29" t="str">
        <f>IF(O1755 &lt;&gt; "",VLOOKUP(O1755,'CLASSIFICAÇÃO - ÁREA DE ATUAÇÃO'!$A:$C,3,0), "")</f>
        <v>REDE DE URGÊNCIA</v>
      </c>
      <c r="O1755" t="str">
        <f>'Lotações convertidas'!B1757</f>
        <v>UNIDADE DE PRONTO ATENDIMENTO NORDESTE</v>
      </c>
    </row>
    <row r="1756" spans="1:15" x14ac:dyDescent="0.25">
      <c r="A1756">
        <v>1324061</v>
      </c>
      <c r="B1756" t="s">
        <v>6110</v>
      </c>
      <c r="C1756" t="s">
        <v>6111</v>
      </c>
      <c r="D1756" t="s">
        <v>368</v>
      </c>
      <c r="E1756" t="s">
        <v>369</v>
      </c>
      <c r="F1756" t="s">
        <v>559</v>
      </c>
      <c r="G1756" s="177">
        <v>44468</v>
      </c>
      <c r="H1756" t="s">
        <v>1635</v>
      </c>
      <c r="I1756" t="s">
        <v>18168</v>
      </c>
      <c r="J1756" t="s">
        <v>6112</v>
      </c>
      <c r="K1756" t="s">
        <v>353</v>
      </c>
      <c r="L1756" t="s">
        <v>354</v>
      </c>
      <c r="M1756" s="29" t="str">
        <f>IF(O1756 &lt;&gt; "", VLOOKUP(O1756,'CLASSIFICAÇÃO - ÁREA DE ATUAÇÃO'!$A:$C,2,0),"")</f>
        <v>A</v>
      </c>
      <c r="N1756" s="29" t="str">
        <f>IF(O1756 &lt;&gt; "",VLOOKUP(O1756,'CLASSIFICAÇÃO - ÁREA DE ATUAÇÃO'!$A:$C,3,0), "")</f>
        <v>REDE DE URGÊNCIA</v>
      </c>
      <c r="O1756" t="str">
        <f>'Lotações convertidas'!B1758</f>
        <v>CENTRO DE REFERENCIA EM SAUDE MENTAL INFANTIL NOROESTE</v>
      </c>
    </row>
    <row r="1757" spans="1:15" x14ac:dyDescent="0.25">
      <c r="A1757" t="s">
        <v>6113</v>
      </c>
      <c r="B1757" t="s">
        <v>6114</v>
      </c>
      <c r="C1757" t="s">
        <v>6115</v>
      </c>
      <c r="D1757" t="s">
        <v>368</v>
      </c>
      <c r="E1757" t="s">
        <v>524</v>
      </c>
      <c r="F1757" t="s">
        <v>695</v>
      </c>
      <c r="G1757" s="177">
        <v>44468</v>
      </c>
      <c r="H1757" t="s">
        <v>1813</v>
      </c>
      <c r="I1757" t="s">
        <v>18176</v>
      </c>
      <c r="J1757" t="s">
        <v>6116</v>
      </c>
      <c r="K1757" t="s">
        <v>353</v>
      </c>
      <c r="L1757" t="s">
        <v>382</v>
      </c>
      <c r="M1757" s="29" t="str">
        <f>IF(O1757 &lt;&gt; "", VLOOKUP(O1757,'CLASSIFICAÇÃO - ÁREA DE ATUAÇÃO'!$A:$C,2,0),"")</f>
        <v>A</v>
      </c>
      <c r="N1757" s="29" t="str">
        <f>IF(O1757 &lt;&gt; "",VLOOKUP(O1757,'CLASSIFICAÇÃO - ÁREA DE ATUAÇÃO'!$A:$C,3,0), "")</f>
        <v>REDE COMPLEMENTAR</v>
      </c>
      <c r="O1757" t="str">
        <f>'Lotações convertidas'!B1759</f>
        <v>LABORATORIO REGIONAL LESTE/NORDESTE</v>
      </c>
    </row>
    <row r="1758" spans="1:15" x14ac:dyDescent="0.25">
      <c r="A1758">
        <v>1324088</v>
      </c>
      <c r="B1758" t="s">
        <v>6117</v>
      </c>
      <c r="C1758" t="s">
        <v>6118</v>
      </c>
      <c r="D1758" t="s">
        <v>349</v>
      </c>
      <c r="E1758" t="s">
        <v>528</v>
      </c>
      <c r="F1758" t="s">
        <v>259</v>
      </c>
      <c r="G1758" s="177">
        <v>44468</v>
      </c>
      <c r="H1758" t="s">
        <v>352</v>
      </c>
      <c r="I1758" t="s">
        <v>18176</v>
      </c>
      <c r="J1758" t="s">
        <v>6119</v>
      </c>
      <c r="K1758" t="s">
        <v>353</v>
      </c>
      <c r="L1758" t="s">
        <v>372</v>
      </c>
      <c r="M1758" s="29" t="str">
        <f>IF(O1758 &lt;&gt; "", VLOOKUP(O1758,'CLASSIFICAÇÃO - ÁREA DE ATUAÇÃO'!$A:$C,2,0),"")</f>
        <v>C</v>
      </c>
      <c r="N1758" s="29" t="str">
        <f>IF(O1758 &lt;&gt; "",VLOOKUP(O1758,'CLASSIFICAÇÃO - ÁREA DE ATUAÇÃO'!$A:$C,3,0), "")</f>
        <v>REDE COMPLEMENTAR</v>
      </c>
      <c r="O1758" t="str">
        <f>'Lotações convertidas'!B1760</f>
        <v>LABORATORIO REGIONAL NORTE/VENDA NOVA</v>
      </c>
    </row>
    <row r="1759" spans="1:15" x14ac:dyDescent="0.25">
      <c r="A1759">
        <v>1324096</v>
      </c>
      <c r="B1759" t="s">
        <v>6120</v>
      </c>
      <c r="C1759" t="s">
        <v>6121</v>
      </c>
      <c r="D1759" t="s">
        <v>368</v>
      </c>
      <c r="E1759" t="s">
        <v>524</v>
      </c>
      <c r="F1759" t="s">
        <v>695</v>
      </c>
      <c r="G1759" s="177">
        <v>44468</v>
      </c>
      <c r="H1759" t="s">
        <v>364</v>
      </c>
      <c r="I1759" t="s">
        <v>18176</v>
      </c>
      <c r="J1759" t="s">
        <v>6122</v>
      </c>
      <c r="K1759" t="s">
        <v>353</v>
      </c>
      <c r="L1759" t="s">
        <v>382</v>
      </c>
      <c r="M1759" s="29" t="str">
        <f>IF(O1759 &lt;&gt; "", VLOOKUP(O1759,'CLASSIFICAÇÃO - ÁREA DE ATUAÇÃO'!$A:$C,2,0),"")</f>
        <v>A</v>
      </c>
      <c r="N1759" s="29" t="str">
        <f>IF(O1759 &lt;&gt; "",VLOOKUP(O1759,'CLASSIFICAÇÃO - ÁREA DE ATUAÇÃO'!$A:$C,3,0), "")</f>
        <v>REDE COMPLEMENTAR</v>
      </c>
      <c r="O1759" t="str">
        <f>'Lotações convertidas'!B1761</f>
        <v>LABORATORIO REGIONAL LESTE/NORDESTE</v>
      </c>
    </row>
    <row r="1760" spans="1:15" x14ac:dyDescent="0.25">
      <c r="A1760">
        <v>1324126</v>
      </c>
      <c r="B1760" t="s">
        <v>6123</v>
      </c>
      <c r="C1760" t="s">
        <v>6124</v>
      </c>
      <c r="D1760" t="s">
        <v>368</v>
      </c>
      <c r="E1760" t="s">
        <v>369</v>
      </c>
      <c r="F1760" t="s">
        <v>351</v>
      </c>
      <c r="G1760" s="177">
        <v>44468</v>
      </c>
      <c r="H1760" t="s">
        <v>417</v>
      </c>
      <c r="I1760" t="s">
        <v>18168</v>
      </c>
      <c r="J1760" t="s">
        <v>6125</v>
      </c>
      <c r="K1760" t="s">
        <v>353</v>
      </c>
      <c r="L1760" t="s">
        <v>354</v>
      </c>
      <c r="M1760" s="29" t="str">
        <f>IF(O1760 &lt;&gt; "", VLOOKUP(O1760,'CLASSIFICAÇÃO - ÁREA DE ATUAÇÃO'!$A:$C,2,0),"")</f>
        <v>D</v>
      </c>
      <c r="N1760" s="29" t="str">
        <f>IF(O1760 &lt;&gt; "",VLOOKUP(O1760,'CLASSIFICAÇÃO - ÁREA DE ATUAÇÃO'!$A:$C,3,0), "")</f>
        <v>ATENÇÃO PRIMÁRIA</v>
      </c>
      <c r="O1760" t="str">
        <f>'Lotações convertidas'!B1762</f>
        <v>CENTRO DE SAÚDE PEDREIRA PRADO LOPES</v>
      </c>
    </row>
    <row r="1761" spans="1:15" x14ac:dyDescent="0.25">
      <c r="A1761">
        <v>1324150</v>
      </c>
      <c r="B1761" t="s">
        <v>6126</v>
      </c>
      <c r="C1761" t="s">
        <v>6127</v>
      </c>
      <c r="D1761" t="s">
        <v>379</v>
      </c>
      <c r="F1761" t="s">
        <v>438</v>
      </c>
      <c r="G1761" s="177">
        <v>44469</v>
      </c>
      <c r="H1761" t="s">
        <v>364</v>
      </c>
      <c r="I1761" t="s">
        <v>18171</v>
      </c>
      <c r="J1761" t="s">
        <v>6128</v>
      </c>
      <c r="K1761" t="s">
        <v>353</v>
      </c>
      <c r="L1761" t="s">
        <v>382</v>
      </c>
      <c r="M1761" s="29" t="str">
        <f>IF(O1761 &lt;&gt; "", VLOOKUP(O1761,'CLASSIFICAÇÃO - ÁREA DE ATUAÇÃO'!$A:$C,2,0),"")</f>
        <v>C</v>
      </c>
      <c r="N1761" s="29" t="str">
        <f>IF(O1761 &lt;&gt; "",VLOOKUP(O1761,'CLASSIFICAÇÃO - ÁREA DE ATUAÇÃO'!$A:$C,3,0), "")</f>
        <v>ATENÇÃO PRIMÁRIA</v>
      </c>
      <c r="O1761" t="str">
        <f>'Lotações convertidas'!B1763</f>
        <v>CENTRO DE SAÚDE GRANJA DE FREITAS</v>
      </c>
    </row>
    <row r="1762" spans="1:15" x14ac:dyDescent="0.25">
      <c r="A1762">
        <v>1324169</v>
      </c>
      <c r="B1762" t="s">
        <v>6129</v>
      </c>
      <c r="C1762" t="s">
        <v>6130</v>
      </c>
      <c r="D1762" t="s">
        <v>520</v>
      </c>
      <c r="E1762" t="s">
        <v>6131</v>
      </c>
      <c r="F1762" t="s">
        <v>2151</v>
      </c>
      <c r="G1762" s="177">
        <v>44468</v>
      </c>
      <c r="H1762" t="s">
        <v>352</v>
      </c>
      <c r="I1762" t="s">
        <v>18175</v>
      </c>
      <c r="J1762" t="s">
        <v>6132</v>
      </c>
      <c r="K1762" t="s">
        <v>353</v>
      </c>
      <c r="L1762" t="s">
        <v>372</v>
      </c>
      <c r="M1762" s="29" t="str">
        <f>IF(O1762 &lt;&gt; "", VLOOKUP(O1762,'CLASSIFICAÇÃO - ÁREA DE ATUAÇÃO'!$A:$C,2,0),"")</f>
        <v>C</v>
      </c>
      <c r="N1762" s="29" t="str">
        <f>IF(O1762 &lt;&gt; "",VLOOKUP(O1762,'CLASSIFICAÇÃO - ÁREA DE ATUAÇÃO'!$A:$C,3,0), "")</f>
        <v>REDE COMPLEMENTAR</v>
      </c>
      <c r="O1762" t="str">
        <f>'Lotações convertidas'!B1764</f>
        <v>CENTRO DE ESPECIALIDADES ODONTOLOGICAS VENDA NOVA</v>
      </c>
    </row>
    <row r="1763" spans="1:15" x14ac:dyDescent="0.25">
      <c r="A1763">
        <v>1324177</v>
      </c>
      <c r="B1763" t="s">
        <v>6133</v>
      </c>
      <c r="C1763" t="s">
        <v>6134</v>
      </c>
      <c r="D1763" t="s">
        <v>379</v>
      </c>
      <c r="F1763" t="s">
        <v>18613</v>
      </c>
      <c r="G1763" s="177">
        <v>44468</v>
      </c>
      <c r="H1763" t="s">
        <v>457</v>
      </c>
      <c r="I1763" t="s">
        <v>18171</v>
      </c>
      <c r="J1763" t="s">
        <v>6135</v>
      </c>
      <c r="K1763" t="s">
        <v>353</v>
      </c>
      <c r="L1763" t="s">
        <v>382</v>
      </c>
      <c r="M1763" s="29" t="str">
        <f>IF(O1763 &lt;&gt; "", VLOOKUP(O1763,'CLASSIFICAÇÃO - ÁREA DE ATUAÇÃO'!$A:$C,2,0),"")</f>
        <v>C</v>
      </c>
      <c r="N1763" s="29" t="str">
        <f>IF(O1763 &lt;&gt; "",VLOOKUP(O1763,'CLASSIFICAÇÃO - ÁREA DE ATUAÇÃO'!$A:$C,3,0), "")</f>
        <v>REDE DE URGÊNCIA</v>
      </c>
      <c r="O1763" t="str">
        <f>'Lotações convertidas'!B1765</f>
        <v>UNIDADE DE PRONTO ATENDIMENTO LESTE</v>
      </c>
    </row>
    <row r="1764" spans="1:15" x14ac:dyDescent="0.25">
      <c r="A1764">
        <v>1324185</v>
      </c>
      <c r="B1764" t="s">
        <v>6136</v>
      </c>
      <c r="C1764" t="s">
        <v>6137</v>
      </c>
      <c r="D1764" t="s">
        <v>368</v>
      </c>
      <c r="E1764" t="s">
        <v>524</v>
      </c>
      <c r="F1764" t="s">
        <v>695</v>
      </c>
      <c r="G1764" s="177">
        <v>44468</v>
      </c>
      <c r="H1764" t="s">
        <v>364</v>
      </c>
      <c r="I1764" t="s">
        <v>18179</v>
      </c>
      <c r="J1764" t="s">
        <v>6138</v>
      </c>
      <c r="K1764" t="s">
        <v>353</v>
      </c>
      <c r="L1764" t="s">
        <v>382</v>
      </c>
      <c r="M1764" s="29" t="str">
        <f>IF(O1764 &lt;&gt; "", VLOOKUP(O1764,'CLASSIFICAÇÃO - ÁREA DE ATUAÇÃO'!$A:$C,2,0),"")</f>
        <v>A</v>
      </c>
      <c r="N1764" s="29" t="str">
        <f>IF(O1764 &lt;&gt; "",VLOOKUP(O1764,'CLASSIFICAÇÃO - ÁREA DE ATUAÇÃO'!$A:$C,3,0), "")</f>
        <v>REDE COMPLEMENTAR</v>
      </c>
      <c r="O1764" t="str">
        <f>'Lotações convertidas'!B1766</f>
        <v>LABORATORIO REGIONAL LESTE/NORDESTE</v>
      </c>
    </row>
    <row r="1765" spans="1:15" x14ac:dyDescent="0.25">
      <c r="A1765">
        <v>1324223</v>
      </c>
      <c r="B1765" t="s">
        <v>6139</v>
      </c>
      <c r="C1765" t="s">
        <v>6140</v>
      </c>
      <c r="D1765" t="s">
        <v>349</v>
      </c>
      <c r="E1765" t="s">
        <v>350</v>
      </c>
      <c r="F1765" t="s">
        <v>18632</v>
      </c>
      <c r="G1765" s="177">
        <v>44469</v>
      </c>
      <c r="H1765" t="s">
        <v>6141</v>
      </c>
      <c r="I1765" t="s">
        <v>18169</v>
      </c>
      <c r="J1765" t="s">
        <v>6142</v>
      </c>
      <c r="K1765" t="s">
        <v>353</v>
      </c>
      <c r="L1765" t="s">
        <v>365</v>
      </c>
      <c r="M1765" s="29" t="str">
        <f>IF(O1765 &lt;&gt; "", VLOOKUP(O1765,'CLASSIFICAÇÃO - ÁREA DE ATUAÇÃO'!$A:$C,2,0),"")</f>
        <v>C</v>
      </c>
      <c r="N1765" s="29" t="str">
        <f>IF(O1765 &lt;&gt; "",VLOOKUP(O1765,'CLASSIFICAÇÃO - ÁREA DE ATUAÇÃO'!$A:$C,3,0), "")</f>
        <v>REDE DE URGÊNCIA</v>
      </c>
      <c r="O1765" t="str">
        <f>'Lotações convertidas'!B1767</f>
        <v>CENTRO DE REFERENCIA EM SAUDE MENTAL NORTE</v>
      </c>
    </row>
    <row r="1766" spans="1:15" x14ac:dyDescent="0.25">
      <c r="A1766" t="s">
        <v>6143</v>
      </c>
      <c r="B1766" t="s">
        <v>6144</v>
      </c>
      <c r="C1766" t="s">
        <v>6145</v>
      </c>
      <c r="D1766" t="s">
        <v>368</v>
      </c>
      <c r="E1766" t="s">
        <v>369</v>
      </c>
      <c r="F1766" t="s">
        <v>607</v>
      </c>
      <c r="G1766" s="177">
        <v>44469</v>
      </c>
      <c r="H1766" t="s">
        <v>364</v>
      </c>
      <c r="I1766" t="s">
        <v>18168</v>
      </c>
      <c r="J1766" t="s">
        <v>6146</v>
      </c>
      <c r="K1766" t="s">
        <v>353</v>
      </c>
      <c r="L1766" t="s">
        <v>365</v>
      </c>
      <c r="M1766" s="29" t="str">
        <f>IF(O1766 &lt;&gt; "", VLOOKUP(O1766,'CLASSIFICAÇÃO - ÁREA DE ATUAÇÃO'!$A:$C,2,0),"")</f>
        <v>D</v>
      </c>
      <c r="N1766" s="29" t="str">
        <f>IF(O1766 &lt;&gt; "",VLOOKUP(O1766,'CLASSIFICAÇÃO - ÁREA DE ATUAÇÃO'!$A:$C,3,0), "")</f>
        <v>ATENÇÃO PRIMÁRIA</v>
      </c>
      <c r="O1766" t="str">
        <f>'Lotações convertidas'!B1768</f>
        <v>CENTRO DE SAÚDE SÃO TOMÁS</v>
      </c>
    </row>
    <row r="1767" spans="1:15" x14ac:dyDescent="0.25">
      <c r="A1767">
        <v>1324258</v>
      </c>
      <c r="B1767" t="s">
        <v>6147</v>
      </c>
      <c r="C1767" t="s">
        <v>6148</v>
      </c>
      <c r="D1767" t="s">
        <v>368</v>
      </c>
      <c r="E1767" t="s">
        <v>369</v>
      </c>
      <c r="F1767" t="s">
        <v>18611</v>
      </c>
      <c r="G1767" s="177">
        <v>44472</v>
      </c>
      <c r="H1767" t="s">
        <v>425</v>
      </c>
      <c r="I1767" t="s">
        <v>18168</v>
      </c>
      <c r="J1767" t="s">
        <v>6149</v>
      </c>
      <c r="K1767" t="s">
        <v>353</v>
      </c>
      <c r="L1767" t="s">
        <v>397</v>
      </c>
      <c r="M1767" s="29" t="str">
        <f>IF(O1767 &lt;&gt; "", VLOOKUP(O1767,'CLASSIFICAÇÃO - ÁREA DE ATUAÇÃO'!$A:$C,2,0),"")</f>
        <v>C</v>
      </c>
      <c r="N1767" s="29" t="str">
        <f>IF(O1767 &lt;&gt; "",VLOOKUP(O1767,'CLASSIFICAÇÃO - ÁREA DE ATUAÇÃO'!$A:$C,3,0), "")</f>
        <v>REDE DE URGÊNCIA</v>
      </c>
      <c r="O1767" t="str">
        <f>'Lotações convertidas'!B1769</f>
        <v>UNIDADE DE PRONTO ATENDIMENTO OESTE</v>
      </c>
    </row>
    <row r="1768" spans="1:15" x14ac:dyDescent="0.25">
      <c r="A1768">
        <v>1324320</v>
      </c>
      <c r="B1768" t="s">
        <v>6150</v>
      </c>
      <c r="C1768" t="s">
        <v>6151</v>
      </c>
      <c r="D1768" t="s">
        <v>368</v>
      </c>
      <c r="E1768" t="s">
        <v>369</v>
      </c>
      <c r="F1768" t="s">
        <v>617</v>
      </c>
      <c r="G1768" s="177">
        <v>44473</v>
      </c>
      <c r="H1768" t="s">
        <v>417</v>
      </c>
      <c r="I1768" t="s">
        <v>18168</v>
      </c>
      <c r="J1768" t="s">
        <v>6152</v>
      </c>
      <c r="K1768" t="s">
        <v>353</v>
      </c>
      <c r="L1768" t="s">
        <v>354</v>
      </c>
      <c r="M1768" s="29" t="str">
        <f>IF(O1768 &lt;&gt; "", VLOOKUP(O1768,'CLASSIFICAÇÃO - ÁREA DE ATUAÇÃO'!$A:$C,2,0),"")</f>
        <v>B</v>
      </c>
      <c r="N1768" s="29" t="str">
        <f>IF(O1768 &lt;&gt; "",VLOOKUP(O1768,'CLASSIFICAÇÃO - ÁREA DE ATUAÇÃO'!$A:$C,3,0), "")</f>
        <v>ATENÇÃO PRIMÁRIA</v>
      </c>
      <c r="O1768" t="str">
        <f>'Lotações convertidas'!B1770</f>
        <v>CENTRO DE SAÚDE DOM CABRAL</v>
      </c>
    </row>
    <row r="1769" spans="1:15" x14ac:dyDescent="0.25">
      <c r="A1769">
        <v>1324355</v>
      </c>
      <c r="B1769" t="s">
        <v>6153</v>
      </c>
      <c r="C1769" t="s">
        <v>6154</v>
      </c>
      <c r="D1769" t="s">
        <v>362</v>
      </c>
      <c r="F1769" t="s">
        <v>715</v>
      </c>
      <c r="G1769" s="177">
        <v>44470</v>
      </c>
      <c r="H1769" t="s">
        <v>352</v>
      </c>
      <c r="I1769" t="s">
        <v>18168</v>
      </c>
      <c r="J1769" t="s">
        <v>6155</v>
      </c>
      <c r="K1769" t="s">
        <v>353</v>
      </c>
      <c r="L1769" t="s">
        <v>374</v>
      </c>
      <c r="M1769" s="29" t="str">
        <f>IF(O1769 &lt;&gt; "", VLOOKUP(O1769,'CLASSIFICAÇÃO - ÁREA DE ATUAÇÃO'!$A:$C,2,0),"")</f>
        <v>A</v>
      </c>
      <c r="N1769" s="29" t="str">
        <f>IF(O1769 &lt;&gt; "",VLOOKUP(O1769,'CLASSIFICAÇÃO - ÁREA DE ATUAÇÃO'!$A:$C,3,0), "")</f>
        <v>REDE DE URGÊNCIA</v>
      </c>
      <c r="O1769" t="str">
        <f>'Lotações convertidas'!B1771</f>
        <v>CENTRO DE REFERENCIA EM SAUDE MENTAL INFANTIL NORDESTE</v>
      </c>
    </row>
    <row r="1770" spans="1:15" x14ac:dyDescent="0.25">
      <c r="A1770">
        <v>1324444</v>
      </c>
      <c r="B1770" t="s">
        <v>6156</v>
      </c>
      <c r="C1770" t="s">
        <v>6157</v>
      </c>
      <c r="D1770" t="s">
        <v>368</v>
      </c>
      <c r="E1770" t="s">
        <v>369</v>
      </c>
      <c r="F1770" t="s">
        <v>715</v>
      </c>
      <c r="G1770" s="177">
        <v>44470</v>
      </c>
      <c r="H1770" t="s">
        <v>441</v>
      </c>
      <c r="I1770" t="s">
        <v>18168</v>
      </c>
      <c r="J1770" t="s">
        <v>6158</v>
      </c>
      <c r="K1770" t="s">
        <v>353</v>
      </c>
      <c r="L1770" t="s">
        <v>374</v>
      </c>
      <c r="M1770" s="29" t="str">
        <f>IF(O1770 &lt;&gt; "", VLOOKUP(O1770,'CLASSIFICAÇÃO - ÁREA DE ATUAÇÃO'!$A:$C,2,0),"")</f>
        <v>A</v>
      </c>
      <c r="N1770" s="29" t="str">
        <f>IF(O1770 &lt;&gt; "",VLOOKUP(O1770,'CLASSIFICAÇÃO - ÁREA DE ATUAÇÃO'!$A:$C,3,0), "")</f>
        <v>REDE DE URGÊNCIA</v>
      </c>
      <c r="O1770" t="str">
        <f>'Lotações convertidas'!B1772</f>
        <v>CENTRO DE REFERENCIA EM SAUDE MENTAL INFANTIL NORDESTE</v>
      </c>
    </row>
    <row r="1771" spans="1:15" x14ac:dyDescent="0.25">
      <c r="A1771">
        <v>1324487</v>
      </c>
      <c r="B1771" t="s">
        <v>6159</v>
      </c>
      <c r="C1771" t="s">
        <v>6160</v>
      </c>
      <c r="D1771" t="s">
        <v>368</v>
      </c>
      <c r="E1771" t="s">
        <v>369</v>
      </c>
      <c r="F1771" t="s">
        <v>18611</v>
      </c>
      <c r="G1771" s="177">
        <v>44470</v>
      </c>
      <c r="H1771" t="s">
        <v>425</v>
      </c>
      <c r="I1771" t="s">
        <v>18168</v>
      </c>
      <c r="J1771" t="s">
        <v>6161</v>
      </c>
      <c r="K1771" t="s">
        <v>353</v>
      </c>
      <c r="L1771" t="s">
        <v>397</v>
      </c>
      <c r="M1771" s="29" t="str">
        <f>IF(O1771 &lt;&gt; "", VLOOKUP(O1771,'CLASSIFICAÇÃO - ÁREA DE ATUAÇÃO'!$A:$C,2,0),"")</f>
        <v>C</v>
      </c>
      <c r="N1771" s="29" t="str">
        <f>IF(O1771 &lt;&gt; "",VLOOKUP(O1771,'CLASSIFICAÇÃO - ÁREA DE ATUAÇÃO'!$A:$C,3,0), "")</f>
        <v>REDE DE URGÊNCIA</v>
      </c>
      <c r="O1771" t="str">
        <f>'Lotações convertidas'!B1773</f>
        <v>UNIDADE DE PRONTO ATENDIMENTO OESTE</v>
      </c>
    </row>
    <row r="1772" spans="1:15" x14ac:dyDescent="0.25">
      <c r="A1772">
        <v>1324517</v>
      </c>
      <c r="B1772" t="s">
        <v>6162</v>
      </c>
      <c r="C1772" t="s">
        <v>6163</v>
      </c>
      <c r="D1772" t="s">
        <v>379</v>
      </c>
      <c r="F1772" t="s">
        <v>465</v>
      </c>
      <c r="G1772" s="177">
        <v>44471</v>
      </c>
      <c r="H1772" t="s">
        <v>457</v>
      </c>
      <c r="I1772" t="s">
        <v>18171</v>
      </c>
      <c r="J1772" t="s">
        <v>6164</v>
      </c>
      <c r="K1772" t="s">
        <v>353</v>
      </c>
      <c r="L1772" t="s">
        <v>361</v>
      </c>
      <c r="M1772" s="29" t="str">
        <f>IF(O1772 &lt;&gt; "", VLOOKUP(O1772,'CLASSIFICAÇÃO - ÁREA DE ATUAÇÃO'!$A:$C,2,0),"")</f>
        <v>C</v>
      </c>
      <c r="N1772" s="29" t="str">
        <f>IF(O1772 &lt;&gt; "",VLOOKUP(O1772,'CLASSIFICAÇÃO - ÁREA DE ATUAÇÃO'!$A:$C,3,0), "")</f>
        <v>REDE DE URGÊNCIA</v>
      </c>
      <c r="O1772" t="str">
        <f>'Lotações convertidas'!B1774</f>
        <v>CENTRO DE REFERÊNCIA EM SAÚDE MENTAL - ÁLCOOL E DROGAS PAMPULHA/NOROESTE</v>
      </c>
    </row>
    <row r="1773" spans="1:15" x14ac:dyDescent="0.25">
      <c r="A1773">
        <v>1324525</v>
      </c>
      <c r="B1773" t="s">
        <v>6165</v>
      </c>
      <c r="C1773" t="s">
        <v>6166</v>
      </c>
      <c r="D1773" t="s">
        <v>368</v>
      </c>
      <c r="E1773" t="s">
        <v>369</v>
      </c>
      <c r="F1773" t="s">
        <v>416</v>
      </c>
      <c r="G1773" s="177">
        <v>44470</v>
      </c>
      <c r="H1773" t="s">
        <v>364</v>
      </c>
      <c r="I1773" t="s">
        <v>18168</v>
      </c>
      <c r="J1773" t="s">
        <v>6167</v>
      </c>
      <c r="K1773" t="s">
        <v>353</v>
      </c>
      <c r="L1773" t="s">
        <v>361</v>
      </c>
      <c r="M1773" s="29" t="str">
        <f>IF(O1773 &lt;&gt; "", VLOOKUP(O1773,'CLASSIFICAÇÃO - ÁREA DE ATUAÇÃO'!$A:$C,2,0),"")</f>
        <v>D</v>
      </c>
      <c r="N1773" s="29" t="str">
        <f>IF(O1773 &lt;&gt; "",VLOOKUP(O1773,'CLASSIFICAÇÃO - ÁREA DE ATUAÇÃO'!$A:$C,3,0), "")</f>
        <v>ATENÇÃO PRIMÁRIA</v>
      </c>
      <c r="O1773" t="str">
        <f>'Lotações convertidas'!B1775</f>
        <v>CENTRO DE SAÚDE SÃO JOSÉ</v>
      </c>
    </row>
    <row r="1774" spans="1:15" x14ac:dyDescent="0.25">
      <c r="A1774">
        <v>1324541</v>
      </c>
      <c r="B1774" t="s">
        <v>6168</v>
      </c>
      <c r="C1774" t="s">
        <v>6169</v>
      </c>
      <c r="D1774" t="s">
        <v>379</v>
      </c>
      <c r="F1774" t="s">
        <v>18613</v>
      </c>
      <c r="G1774" s="177">
        <v>44472</v>
      </c>
      <c r="H1774" t="s">
        <v>482</v>
      </c>
      <c r="I1774" t="s">
        <v>18171</v>
      </c>
      <c r="J1774" t="s">
        <v>6170</v>
      </c>
      <c r="K1774" t="s">
        <v>353</v>
      </c>
      <c r="L1774" t="s">
        <v>382</v>
      </c>
      <c r="M1774" s="29" t="str">
        <f>IF(O1774 &lt;&gt; "", VLOOKUP(O1774,'CLASSIFICAÇÃO - ÁREA DE ATUAÇÃO'!$A:$C,2,0),"")</f>
        <v>C</v>
      </c>
      <c r="N1774" s="29" t="str">
        <f>IF(O1774 &lt;&gt; "",VLOOKUP(O1774,'CLASSIFICAÇÃO - ÁREA DE ATUAÇÃO'!$A:$C,3,0), "")</f>
        <v>REDE DE URGÊNCIA</v>
      </c>
      <c r="O1774" t="str">
        <f>'Lotações convertidas'!B1776</f>
        <v>UNIDADE DE PRONTO ATENDIMENTO LESTE</v>
      </c>
    </row>
    <row r="1775" spans="1:15" x14ac:dyDescent="0.25">
      <c r="A1775">
        <v>1324568</v>
      </c>
      <c r="B1775" t="s">
        <v>6171</v>
      </c>
      <c r="C1775" t="s">
        <v>6172</v>
      </c>
      <c r="D1775" t="s">
        <v>349</v>
      </c>
      <c r="E1775" t="s">
        <v>473</v>
      </c>
      <c r="F1775" t="s">
        <v>715</v>
      </c>
      <c r="G1775" s="177">
        <v>44470</v>
      </c>
      <c r="H1775" t="s">
        <v>395</v>
      </c>
      <c r="I1775" t="s">
        <v>18181</v>
      </c>
      <c r="J1775" t="s">
        <v>6173</v>
      </c>
      <c r="K1775" t="s">
        <v>353</v>
      </c>
      <c r="L1775" t="s">
        <v>374</v>
      </c>
      <c r="M1775" s="29" t="str">
        <f>IF(O1775 &lt;&gt; "", VLOOKUP(O1775,'CLASSIFICAÇÃO - ÁREA DE ATUAÇÃO'!$A:$C,2,0),"")</f>
        <v>A</v>
      </c>
      <c r="N1775" s="29" t="str">
        <f>IF(O1775 &lt;&gt; "",VLOOKUP(O1775,'CLASSIFICAÇÃO - ÁREA DE ATUAÇÃO'!$A:$C,3,0), "")</f>
        <v>REDE DE URGÊNCIA</v>
      </c>
      <c r="O1775" t="str">
        <f>'Lotações convertidas'!B1777</f>
        <v>CENTRO DE REFERENCIA EM SAUDE MENTAL INFANTIL NORDESTE</v>
      </c>
    </row>
    <row r="1776" spans="1:15" x14ac:dyDescent="0.25">
      <c r="A1776">
        <v>1324584</v>
      </c>
      <c r="B1776" t="s">
        <v>6174</v>
      </c>
      <c r="C1776" t="s">
        <v>6175</v>
      </c>
      <c r="D1776" t="s">
        <v>368</v>
      </c>
      <c r="E1776" t="s">
        <v>369</v>
      </c>
      <c r="F1776" t="s">
        <v>605</v>
      </c>
      <c r="G1776" s="177">
        <v>44470</v>
      </c>
      <c r="H1776" t="s">
        <v>384</v>
      </c>
      <c r="I1776" t="s">
        <v>18168</v>
      </c>
      <c r="J1776" t="s">
        <v>6176</v>
      </c>
      <c r="K1776" t="s">
        <v>353</v>
      </c>
      <c r="L1776" t="s">
        <v>365</v>
      </c>
      <c r="M1776" s="29" t="str">
        <f>IF(O1776 &lt;&gt; "", VLOOKUP(O1776,'CLASSIFICAÇÃO - ÁREA DE ATUAÇÃO'!$A:$C,2,0),"")</f>
        <v>C</v>
      </c>
      <c r="N1776" s="29" t="str">
        <f>IF(O1776 &lt;&gt; "",VLOOKUP(O1776,'CLASSIFICAÇÃO - ÁREA DE ATUAÇÃO'!$A:$C,3,0), "")</f>
        <v>ATENÇÃO PRIMÁRIA</v>
      </c>
      <c r="O1776" t="str">
        <f>'Lotações convertidas'!B1778</f>
        <v>CENTRO DE SAÚDE SÃO BERNARDO</v>
      </c>
    </row>
    <row r="1777" spans="1:15" x14ac:dyDescent="0.25">
      <c r="A1777">
        <v>1324592</v>
      </c>
      <c r="B1777" t="s">
        <v>6177</v>
      </c>
      <c r="C1777" t="s">
        <v>6178</v>
      </c>
      <c r="D1777" t="s">
        <v>349</v>
      </c>
      <c r="E1777" t="s">
        <v>350</v>
      </c>
      <c r="F1777" t="s">
        <v>4135</v>
      </c>
      <c r="G1777" s="177">
        <v>44473</v>
      </c>
      <c r="H1777" t="s">
        <v>395</v>
      </c>
      <c r="I1777" t="s">
        <v>18169</v>
      </c>
      <c r="J1777" t="s">
        <v>6179</v>
      </c>
      <c r="K1777" t="s">
        <v>353</v>
      </c>
      <c r="L1777" t="s">
        <v>361</v>
      </c>
      <c r="M1777" s="29" t="str">
        <f>IF(O1777 &lt;&gt; "", VLOOKUP(O1777,'CLASSIFICAÇÃO - ÁREA DE ATUAÇÃO'!$A:$C,2,0),"")</f>
        <v>D</v>
      </c>
      <c r="N1777" s="29" t="str">
        <f>IF(O1777 &lt;&gt; "",VLOOKUP(O1777,'CLASSIFICAÇÃO - ÁREA DE ATUAÇÃO'!$A:$C,3,0), "")</f>
        <v>ATENÇÃO PRIMÁRIA</v>
      </c>
      <c r="O1777" t="str">
        <f>'Lotações convertidas'!B1779</f>
        <v>CENTRO DE SAÚDE CONFISCO</v>
      </c>
    </row>
    <row r="1778" spans="1:15" x14ac:dyDescent="0.25">
      <c r="A1778">
        <v>1324606</v>
      </c>
      <c r="B1778" t="s">
        <v>6042</v>
      </c>
      <c r="C1778" t="s">
        <v>6043</v>
      </c>
      <c r="D1778" t="s">
        <v>368</v>
      </c>
      <c r="E1778" t="s">
        <v>369</v>
      </c>
      <c r="F1778" t="s">
        <v>589</v>
      </c>
      <c r="G1778" s="177">
        <v>44470</v>
      </c>
      <c r="H1778" t="s">
        <v>417</v>
      </c>
      <c r="I1778" t="s">
        <v>18168</v>
      </c>
      <c r="J1778" t="s">
        <v>6044</v>
      </c>
      <c r="K1778" t="s">
        <v>353</v>
      </c>
      <c r="L1778" t="s">
        <v>397</v>
      </c>
      <c r="M1778" s="29" t="str">
        <f>IF(O1778 &lt;&gt; "", VLOOKUP(O1778,'CLASSIFICAÇÃO - ÁREA DE ATUAÇÃO'!$A:$C,2,0),"")</f>
        <v>A</v>
      </c>
      <c r="N1778" s="29" t="str">
        <f>IF(O1778 &lt;&gt; "",VLOOKUP(O1778,'CLASSIFICAÇÃO - ÁREA DE ATUAÇÃO'!$A:$C,3,0), "")</f>
        <v>REDE COMPLEMENTAR</v>
      </c>
      <c r="O1778" t="str">
        <f>'Lotações convertidas'!B1780</f>
        <v>UNIDADE DE REFERENCIA SECUNDARIA CAMPOS SALES</v>
      </c>
    </row>
    <row r="1779" spans="1:15" x14ac:dyDescent="0.25">
      <c r="A1779">
        <v>1324622</v>
      </c>
      <c r="B1779" t="s">
        <v>6180</v>
      </c>
      <c r="C1779" t="s">
        <v>6181</v>
      </c>
      <c r="D1779" t="s">
        <v>379</v>
      </c>
      <c r="E1779" t="s">
        <v>2138</v>
      </c>
      <c r="F1779" t="s">
        <v>18670</v>
      </c>
      <c r="G1779" s="177">
        <v>44474</v>
      </c>
      <c r="H1779" t="s">
        <v>352</v>
      </c>
      <c r="I1779" t="s">
        <v>18171</v>
      </c>
      <c r="J1779" t="s">
        <v>6182</v>
      </c>
      <c r="K1779" t="s">
        <v>353</v>
      </c>
      <c r="L1779" t="s">
        <v>382</v>
      </c>
      <c r="M1779" s="29" t="str">
        <f>IF(O1779 &lt;&gt; "", VLOOKUP(O1779,'CLASSIFICAÇÃO - ÁREA DE ATUAÇÃO'!$A:$C,2,0),"")</f>
        <v>A</v>
      </c>
      <c r="N1779" s="29" t="str">
        <f>IF(O1779 &lt;&gt; "",VLOOKUP(O1779,'CLASSIFICAÇÃO - ÁREA DE ATUAÇÃO'!$A:$C,3,0), "")</f>
        <v>REDE COMPLEMENTAR</v>
      </c>
      <c r="O1779" t="str">
        <f>'Lotações convertidas'!B1781</f>
        <v>CENTRO DE ESPECIALIDADES MEDICAS LESTE</v>
      </c>
    </row>
    <row r="1780" spans="1:15" x14ac:dyDescent="0.25">
      <c r="A1780">
        <v>1324630</v>
      </c>
      <c r="B1780" t="s">
        <v>6183</v>
      </c>
      <c r="C1780" t="s">
        <v>6184</v>
      </c>
      <c r="D1780" t="s">
        <v>362</v>
      </c>
      <c r="F1780" t="s">
        <v>18613</v>
      </c>
      <c r="G1780" s="177">
        <v>44470</v>
      </c>
      <c r="H1780" t="s">
        <v>466</v>
      </c>
      <c r="I1780" t="s">
        <v>18168</v>
      </c>
      <c r="J1780" t="s">
        <v>6185</v>
      </c>
      <c r="K1780" t="s">
        <v>353</v>
      </c>
      <c r="L1780" t="s">
        <v>382</v>
      </c>
      <c r="M1780" s="29" t="str">
        <f>IF(O1780 &lt;&gt; "", VLOOKUP(O1780,'CLASSIFICAÇÃO - ÁREA DE ATUAÇÃO'!$A:$C,2,0),"")</f>
        <v>C</v>
      </c>
      <c r="N1780" s="29" t="str">
        <f>IF(O1780 &lt;&gt; "",VLOOKUP(O1780,'CLASSIFICAÇÃO - ÁREA DE ATUAÇÃO'!$A:$C,3,0), "")</f>
        <v>REDE DE URGÊNCIA</v>
      </c>
      <c r="O1780" t="str">
        <f>'Lotações convertidas'!B1782</f>
        <v>UNIDADE DE PRONTO ATENDIMENTO LESTE</v>
      </c>
    </row>
    <row r="1781" spans="1:15" x14ac:dyDescent="0.25">
      <c r="A1781">
        <v>1324657</v>
      </c>
      <c r="B1781" t="s">
        <v>6186</v>
      </c>
      <c r="C1781" t="s">
        <v>6187</v>
      </c>
      <c r="D1781" t="s">
        <v>368</v>
      </c>
      <c r="E1781" t="s">
        <v>369</v>
      </c>
      <c r="F1781" t="s">
        <v>1010</v>
      </c>
      <c r="G1781" s="177">
        <v>44473</v>
      </c>
      <c r="H1781" t="s">
        <v>384</v>
      </c>
      <c r="I1781" t="s">
        <v>18168</v>
      </c>
      <c r="J1781" t="s">
        <v>6188</v>
      </c>
      <c r="K1781" t="s">
        <v>353</v>
      </c>
      <c r="L1781" t="s">
        <v>354</v>
      </c>
      <c r="M1781" s="29" t="str">
        <f>IF(O1781 &lt;&gt; "", VLOOKUP(O1781,'CLASSIFICAÇÃO - ÁREA DE ATUAÇÃO'!$A:$C,2,0),"")</f>
        <v>B</v>
      </c>
      <c r="N1781" s="29" t="str">
        <f>IF(O1781 &lt;&gt; "",VLOOKUP(O1781,'CLASSIFICAÇÃO - ÁREA DE ATUAÇÃO'!$A:$C,3,0), "")</f>
        <v>ATENÇÃO PRIMÁRIA</v>
      </c>
      <c r="O1781" t="str">
        <f>'Lotações convertidas'!B1783</f>
        <v>CENTRO DE SAÚDE JOÃO PINHEIRO</v>
      </c>
    </row>
    <row r="1782" spans="1:15" x14ac:dyDescent="0.25">
      <c r="A1782">
        <v>1324681</v>
      </c>
      <c r="B1782" t="s">
        <v>6189</v>
      </c>
      <c r="C1782" t="s">
        <v>6190</v>
      </c>
      <c r="D1782" t="s">
        <v>429</v>
      </c>
      <c r="E1782" t="s">
        <v>451</v>
      </c>
      <c r="F1782" t="s">
        <v>409</v>
      </c>
      <c r="G1782" s="177">
        <v>44473</v>
      </c>
      <c r="H1782" t="s">
        <v>384</v>
      </c>
      <c r="I1782" t="s">
        <v>18168</v>
      </c>
      <c r="J1782" t="s">
        <v>6191</v>
      </c>
      <c r="K1782" t="s">
        <v>353</v>
      </c>
      <c r="L1782" t="s">
        <v>411</v>
      </c>
      <c r="M1782" s="29" t="str">
        <f>IF(O1782 &lt;&gt; "", VLOOKUP(O1782,'CLASSIFICAÇÃO - ÁREA DE ATUAÇÃO'!$A:$C,2,0),"")</f>
        <v>A</v>
      </c>
      <c r="N1782" s="29" t="str">
        <f>IF(O1782 &lt;&gt; "",VLOOKUP(O1782,'CLASSIFICAÇÃO - ÁREA DE ATUAÇÃO'!$A:$C,3,0), "")</f>
        <v>REDE COMPLEMENTAR</v>
      </c>
      <c r="O1782" t="str">
        <f>'Lotações convertidas'!B1784</f>
        <v>UNIDADE DE REFERENCIA SECUNDARIA CENTRO-SUL</v>
      </c>
    </row>
    <row r="1783" spans="1:15" x14ac:dyDescent="0.25">
      <c r="A1783">
        <v>1324711</v>
      </c>
      <c r="B1783" t="s">
        <v>6192</v>
      </c>
      <c r="C1783" t="s">
        <v>6193</v>
      </c>
      <c r="D1783" t="s">
        <v>368</v>
      </c>
      <c r="E1783" t="s">
        <v>369</v>
      </c>
      <c r="F1783" t="s">
        <v>1937</v>
      </c>
      <c r="G1783" s="177">
        <v>44473</v>
      </c>
      <c r="H1783" t="s">
        <v>384</v>
      </c>
      <c r="I1783" t="s">
        <v>18168</v>
      </c>
      <c r="J1783" t="s">
        <v>6194</v>
      </c>
      <c r="K1783" t="s">
        <v>353</v>
      </c>
      <c r="L1783" t="s">
        <v>374</v>
      </c>
      <c r="M1783" s="29" t="str">
        <f>IF(O1783 &lt;&gt; "", VLOOKUP(O1783,'CLASSIFICAÇÃO - ÁREA DE ATUAÇÃO'!$A:$C,2,0),"")</f>
        <v>C</v>
      </c>
      <c r="N1783" s="29" t="str">
        <f>IF(O1783 &lt;&gt; "",VLOOKUP(O1783,'CLASSIFICAÇÃO - ÁREA DE ATUAÇÃO'!$A:$C,3,0), "")</f>
        <v>ATENÇÃO PRIMÁRIA</v>
      </c>
      <c r="O1783" t="str">
        <f>'Lotações convertidas'!B1785</f>
        <v>CENTRO DE SAÚDE OLAVO ALBINO CORREIA</v>
      </c>
    </row>
    <row r="1784" spans="1:15" x14ac:dyDescent="0.25">
      <c r="A1784">
        <v>1324738</v>
      </c>
      <c r="B1784" t="s">
        <v>6195</v>
      </c>
      <c r="C1784" t="s">
        <v>6196</v>
      </c>
      <c r="D1784" t="s">
        <v>362</v>
      </c>
      <c r="F1784" t="s">
        <v>377</v>
      </c>
      <c r="G1784" s="177">
        <v>44473</v>
      </c>
      <c r="H1784" t="s">
        <v>364</v>
      </c>
      <c r="I1784" t="s">
        <v>18168</v>
      </c>
      <c r="J1784" t="s">
        <v>6197</v>
      </c>
      <c r="K1784" t="s">
        <v>353</v>
      </c>
      <c r="L1784" t="s">
        <v>372</v>
      </c>
      <c r="M1784" s="29" t="str">
        <f>IF(O1784 &lt;&gt; "", VLOOKUP(O1784,'CLASSIFICAÇÃO - ÁREA DE ATUAÇÃO'!$A:$C,2,0),"")</f>
        <v>C</v>
      </c>
      <c r="N1784" s="29" t="str">
        <f>IF(O1784 &lt;&gt; "",VLOOKUP(O1784,'CLASSIFICAÇÃO - ÁREA DE ATUAÇÃO'!$A:$C,3,0), "")</f>
        <v>ATENÇÃO PRIMÁRIA</v>
      </c>
      <c r="O1784" t="str">
        <f>'Lotações convertidas'!B1786</f>
        <v>CENTRO DE SAÚDE MANTIQUEIRA</v>
      </c>
    </row>
    <row r="1785" spans="1:15" x14ac:dyDescent="0.25">
      <c r="A1785">
        <v>1324746</v>
      </c>
      <c r="B1785" t="s">
        <v>6198</v>
      </c>
      <c r="C1785" t="s">
        <v>6199</v>
      </c>
      <c r="D1785" t="s">
        <v>379</v>
      </c>
      <c r="F1785" t="s">
        <v>18623</v>
      </c>
      <c r="G1785" s="177">
        <v>44477</v>
      </c>
      <c r="H1785" t="s">
        <v>466</v>
      </c>
      <c r="I1785" t="s">
        <v>18171</v>
      </c>
      <c r="J1785" t="s">
        <v>6200</v>
      </c>
      <c r="K1785" t="s">
        <v>353</v>
      </c>
      <c r="L1785" t="s">
        <v>374</v>
      </c>
      <c r="M1785" s="29" t="str">
        <f>IF(O1785 &lt;&gt; "", VLOOKUP(O1785,'CLASSIFICAÇÃO - ÁREA DE ATUAÇÃO'!$A:$C,2,0),"")</f>
        <v>C</v>
      </c>
      <c r="N1785" s="29" t="str">
        <f>IF(O1785 &lt;&gt; "",VLOOKUP(O1785,'CLASSIFICAÇÃO - ÁREA DE ATUAÇÃO'!$A:$C,3,0), "")</f>
        <v>REDE DE URGÊNCIA</v>
      </c>
      <c r="O1785" t="str">
        <f>'Lotações convertidas'!B1787</f>
        <v>UNIDADE DE PRONTO ATENDIMENTO NORDESTE</v>
      </c>
    </row>
    <row r="1786" spans="1:15" x14ac:dyDescent="0.25">
      <c r="A1786">
        <v>1324754</v>
      </c>
      <c r="B1786" t="s">
        <v>6201</v>
      </c>
      <c r="C1786" t="s">
        <v>6202</v>
      </c>
      <c r="D1786" t="s">
        <v>429</v>
      </c>
      <c r="E1786" t="s">
        <v>430</v>
      </c>
      <c r="F1786" t="s">
        <v>735</v>
      </c>
      <c r="G1786" s="177">
        <v>44473</v>
      </c>
      <c r="H1786" t="s">
        <v>364</v>
      </c>
      <c r="I1786" t="s">
        <v>18175</v>
      </c>
      <c r="J1786" t="s">
        <v>6203</v>
      </c>
      <c r="K1786" t="s">
        <v>353</v>
      </c>
      <c r="L1786" t="s">
        <v>411</v>
      </c>
      <c r="M1786" s="29" t="str">
        <f>IF(O1786 &lt;&gt; "", VLOOKUP(O1786,'CLASSIFICAÇÃO - ÁREA DE ATUAÇÃO'!$A:$C,2,0),"")</f>
        <v>A</v>
      </c>
      <c r="N1786" s="29" t="str">
        <f>IF(O1786 &lt;&gt; "",VLOOKUP(O1786,'CLASSIFICAÇÃO - ÁREA DE ATUAÇÃO'!$A:$C,3,0), "")</f>
        <v>REDE COMPLEMENTAR</v>
      </c>
      <c r="O1786" t="str">
        <f>'Lotações convertidas'!B1788</f>
        <v>CENTRO DE ESPECIALIDADES ODONTOLÓGICAS PARACATU</v>
      </c>
    </row>
    <row r="1787" spans="1:15" x14ac:dyDescent="0.25">
      <c r="A1787">
        <v>1324770</v>
      </c>
      <c r="B1787" t="s">
        <v>570</v>
      </c>
      <c r="C1787" t="s">
        <v>571</v>
      </c>
      <c r="D1787" t="s">
        <v>349</v>
      </c>
      <c r="E1787" t="s">
        <v>541</v>
      </c>
      <c r="F1787" t="s">
        <v>284</v>
      </c>
      <c r="G1787" s="177">
        <v>44473</v>
      </c>
      <c r="H1787" t="s">
        <v>395</v>
      </c>
      <c r="I1787" t="s">
        <v>18172</v>
      </c>
      <c r="J1787" t="s">
        <v>573</v>
      </c>
      <c r="K1787" t="s">
        <v>353</v>
      </c>
      <c r="L1787" t="s">
        <v>374</v>
      </c>
      <c r="M1787" s="29" t="str">
        <f>IF(O1787 &lt;&gt; "", VLOOKUP(O1787,'CLASSIFICAÇÃO - ÁREA DE ATUAÇÃO'!$A:$C,2,0),"")</f>
        <v>D</v>
      </c>
      <c r="N1787" s="29" t="str">
        <f>IF(O1787 &lt;&gt; "",VLOOKUP(O1787,'CLASSIFICAÇÃO - ÁREA DE ATUAÇÃO'!$A:$C,3,0), "")</f>
        <v>ATENÇÃO PRIMÁRIA</v>
      </c>
      <c r="O1787" t="str">
        <f>'Lotações convertidas'!B1789</f>
        <v>CENTRO DE SAÚDE MARIVANDA BALEEIRO - PAULO VI</v>
      </c>
    </row>
    <row r="1788" spans="1:15" x14ac:dyDescent="0.25">
      <c r="A1788">
        <v>1324789</v>
      </c>
      <c r="B1788" t="s">
        <v>6204</v>
      </c>
      <c r="C1788" t="s">
        <v>6205</v>
      </c>
      <c r="D1788" t="s">
        <v>379</v>
      </c>
      <c r="F1788" t="s">
        <v>18638</v>
      </c>
      <c r="G1788" s="177">
        <v>44473</v>
      </c>
      <c r="H1788" t="s">
        <v>352</v>
      </c>
      <c r="I1788" t="s">
        <v>18171</v>
      </c>
      <c r="J1788" t="s">
        <v>6206</v>
      </c>
      <c r="K1788" t="s">
        <v>353</v>
      </c>
      <c r="L1788" t="s">
        <v>427</v>
      </c>
      <c r="M1788" s="29" t="str">
        <f>IF(O1788 &lt;&gt; "", VLOOKUP(O1788,'CLASSIFICAÇÃO - ÁREA DE ATUAÇÃO'!$A:$C,2,0),"")</f>
        <v>A</v>
      </c>
      <c r="N1788" s="29" t="str">
        <f>IF(O1788 &lt;&gt; "",VLOOKUP(O1788,'CLASSIFICAÇÃO - ÁREA DE ATUAÇÃO'!$A:$C,3,0), "")</f>
        <v>GESTÃO</v>
      </c>
      <c r="O1788" t="str">
        <f>'Lotações convertidas'!B1790</f>
        <v>GERENCIA DE VIGILANCIA EPIDEMIOLOGICA</v>
      </c>
    </row>
    <row r="1789" spans="1:15" x14ac:dyDescent="0.25">
      <c r="A1789">
        <v>1324800</v>
      </c>
      <c r="B1789" t="s">
        <v>6207</v>
      </c>
      <c r="C1789" t="s">
        <v>6208</v>
      </c>
      <c r="D1789" t="s">
        <v>379</v>
      </c>
      <c r="F1789" t="s">
        <v>18615</v>
      </c>
      <c r="G1789" s="177">
        <v>44474</v>
      </c>
      <c r="H1789" t="s">
        <v>6209</v>
      </c>
      <c r="I1789" t="s">
        <v>18171</v>
      </c>
      <c r="J1789" t="s">
        <v>6210</v>
      </c>
      <c r="K1789" t="s">
        <v>353</v>
      </c>
      <c r="L1789" t="s">
        <v>365</v>
      </c>
      <c r="M1789" s="29" t="str">
        <f>IF(O1789 &lt;&gt; "", VLOOKUP(O1789,'CLASSIFICAÇÃO - ÁREA DE ATUAÇÃO'!$A:$C,2,0),"")</f>
        <v>D</v>
      </c>
      <c r="N1789" s="29" t="str">
        <f>IF(O1789 &lt;&gt; "",VLOOKUP(O1789,'CLASSIFICAÇÃO - ÁREA DE ATUAÇÃO'!$A:$C,3,0), "")</f>
        <v>REDE DE URGÊNCIA</v>
      </c>
      <c r="O1789" t="str">
        <f>'Lotações convertidas'!B1791</f>
        <v>UNIDADE DE PRONTO ATENDIMENTO NORTE</v>
      </c>
    </row>
    <row r="1790" spans="1:15" x14ac:dyDescent="0.25">
      <c r="A1790">
        <v>1324819</v>
      </c>
      <c r="B1790" t="s">
        <v>6211</v>
      </c>
      <c r="C1790" t="s">
        <v>6212</v>
      </c>
      <c r="D1790" t="s">
        <v>368</v>
      </c>
      <c r="E1790" t="s">
        <v>369</v>
      </c>
      <c r="F1790" t="s">
        <v>489</v>
      </c>
      <c r="G1790" s="177">
        <v>44473</v>
      </c>
      <c r="H1790" t="s">
        <v>384</v>
      </c>
      <c r="I1790" t="s">
        <v>18168</v>
      </c>
      <c r="J1790" t="s">
        <v>6213</v>
      </c>
      <c r="K1790" t="s">
        <v>353</v>
      </c>
      <c r="L1790" t="s">
        <v>397</v>
      </c>
      <c r="M1790" s="29" t="str">
        <f>IF(O1790 &lt;&gt; "", VLOOKUP(O1790,'CLASSIFICAÇÃO - ÁREA DE ATUAÇÃO'!$A:$C,2,0),"")</f>
        <v>C</v>
      </c>
      <c r="N1790" s="29" t="str">
        <f>IF(O1790 &lt;&gt; "",VLOOKUP(O1790,'CLASSIFICAÇÃO - ÁREA DE ATUAÇÃO'!$A:$C,3,0), "")</f>
        <v>ATENÇÃO PRIMÁRIA</v>
      </c>
      <c r="O1790" t="str">
        <f>'Lotações convertidas'!B1792</f>
        <v>CENTRO DE SAÚDE VILA LEONINA</v>
      </c>
    </row>
    <row r="1791" spans="1:15" x14ac:dyDescent="0.25">
      <c r="A1791">
        <v>1324835</v>
      </c>
      <c r="B1791" t="s">
        <v>6214</v>
      </c>
      <c r="C1791" t="s">
        <v>6215</v>
      </c>
      <c r="D1791" t="s">
        <v>429</v>
      </c>
      <c r="E1791" t="s">
        <v>430</v>
      </c>
      <c r="F1791" t="s">
        <v>767</v>
      </c>
      <c r="G1791" s="177">
        <v>44473</v>
      </c>
      <c r="H1791" t="s">
        <v>384</v>
      </c>
      <c r="I1791" t="s">
        <v>18175</v>
      </c>
      <c r="J1791" t="s">
        <v>6216</v>
      </c>
      <c r="K1791" t="s">
        <v>353</v>
      </c>
      <c r="L1791" t="s">
        <v>411</v>
      </c>
      <c r="M1791" s="29" t="str">
        <f>IF(O1791 &lt;&gt; "", VLOOKUP(O1791,'CLASSIFICAÇÃO - ÁREA DE ATUAÇÃO'!$A:$C,2,0),"")</f>
        <v>A</v>
      </c>
      <c r="N1791" s="29" t="str">
        <f>IF(O1791 &lt;&gt; "",VLOOKUP(O1791,'CLASSIFICAÇÃO - ÁREA DE ATUAÇÃO'!$A:$C,3,0), "")</f>
        <v>REDE COMPLEMENTAR</v>
      </c>
      <c r="O1791" t="str">
        <f>'Lotações convertidas'!B1793</f>
        <v>CENTRO DE ESPECIALIDADES ODONTOLOGICAS CENTRO-SUL</v>
      </c>
    </row>
    <row r="1792" spans="1:15" x14ac:dyDescent="0.25">
      <c r="A1792">
        <v>1324851</v>
      </c>
      <c r="B1792" t="s">
        <v>6217</v>
      </c>
      <c r="C1792" t="s">
        <v>6218</v>
      </c>
      <c r="D1792" t="s">
        <v>368</v>
      </c>
      <c r="E1792" t="s">
        <v>369</v>
      </c>
      <c r="F1792" t="s">
        <v>18649</v>
      </c>
      <c r="G1792" s="177">
        <v>44473</v>
      </c>
      <c r="H1792" t="s">
        <v>1635</v>
      </c>
      <c r="I1792" t="s">
        <v>18168</v>
      </c>
      <c r="J1792" t="s">
        <v>6219</v>
      </c>
      <c r="K1792" t="s">
        <v>353</v>
      </c>
      <c r="L1792" t="s">
        <v>382</v>
      </c>
      <c r="M1792" s="29" t="str">
        <f>IF(O1792 &lt;&gt; "", VLOOKUP(O1792,'CLASSIFICAÇÃO - ÁREA DE ATUAÇÃO'!$A:$C,2,0),"")</f>
        <v>A</v>
      </c>
      <c r="N1792" s="29" t="str">
        <f>IF(O1792 &lt;&gt; "",VLOOKUP(O1792,'CLASSIFICAÇÃO - ÁREA DE ATUAÇÃO'!$A:$C,3,0), "")</f>
        <v>REDE DE URGÊNCIA</v>
      </c>
      <c r="O1792" t="str">
        <f>'Lotações convertidas'!B1794</f>
        <v>CENTRO DE REFERENCIA EM SAUDE MENTAL LESTE</v>
      </c>
    </row>
    <row r="1793" spans="1:15" x14ac:dyDescent="0.25">
      <c r="A1793" t="s">
        <v>6220</v>
      </c>
      <c r="B1793" t="s">
        <v>6221</v>
      </c>
      <c r="C1793" t="s">
        <v>6222</v>
      </c>
      <c r="D1793" t="s">
        <v>349</v>
      </c>
      <c r="E1793" t="s">
        <v>473</v>
      </c>
      <c r="F1793" t="s">
        <v>18632</v>
      </c>
      <c r="G1793" s="177">
        <v>44474</v>
      </c>
      <c r="H1793" t="s">
        <v>6223</v>
      </c>
      <c r="I1793" t="s">
        <v>18181</v>
      </c>
      <c r="J1793" t="s">
        <v>6224</v>
      </c>
      <c r="K1793" t="s">
        <v>353</v>
      </c>
      <c r="L1793" t="s">
        <v>365</v>
      </c>
      <c r="M1793" s="29" t="str">
        <f>IF(O1793 &lt;&gt; "", VLOOKUP(O1793,'CLASSIFICAÇÃO - ÁREA DE ATUAÇÃO'!$A:$C,2,0),"")</f>
        <v>C</v>
      </c>
      <c r="N1793" s="29" t="str">
        <f>IF(O1793 &lt;&gt; "",VLOOKUP(O1793,'CLASSIFICAÇÃO - ÁREA DE ATUAÇÃO'!$A:$C,3,0), "")</f>
        <v>REDE DE URGÊNCIA</v>
      </c>
      <c r="O1793" t="str">
        <f>'Lotações convertidas'!B1795</f>
        <v>CENTRO DE REFERENCIA EM SAUDE MENTAL NORTE</v>
      </c>
    </row>
    <row r="1794" spans="1:15" x14ac:dyDescent="0.25">
      <c r="A1794">
        <v>1324878</v>
      </c>
      <c r="B1794" t="s">
        <v>6225</v>
      </c>
      <c r="C1794" t="s">
        <v>6226</v>
      </c>
      <c r="D1794" t="s">
        <v>368</v>
      </c>
      <c r="E1794" t="s">
        <v>369</v>
      </c>
      <c r="F1794" t="s">
        <v>1042</v>
      </c>
      <c r="G1794" s="177">
        <v>44474</v>
      </c>
      <c r="H1794" t="s">
        <v>364</v>
      </c>
      <c r="I1794" t="s">
        <v>18168</v>
      </c>
      <c r="J1794" t="s">
        <v>6227</v>
      </c>
      <c r="K1794" t="s">
        <v>353</v>
      </c>
      <c r="L1794" t="s">
        <v>406</v>
      </c>
      <c r="M1794" s="29" t="str">
        <f>IF(O1794 &lt;&gt; "", VLOOKUP(O1794,'CLASSIFICAÇÃO - ÁREA DE ATUAÇÃO'!$A:$C,2,0),"")</f>
        <v>B</v>
      </c>
      <c r="N1794" s="29" t="str">
        <f>IF(O1794 &lt;&gt; "",VLOOKUP(O1794,'CLASSIFICAÇÃO - ÁREA DE ATUAÇÃO'!$A:$C,3,0), "")</f>
        <v>ATENÇÃO PRIMÁRIA</v>
      </c>
      <c r="O1794" t="str">
        <f>'Lotações convertidas'!B1796</f>
        <v>CENTRO DE SAÚDE DR. JOSÉ DOMINGOS</v>
      </c>
    </row>
    <row r="1795" spans="1:15" x14ac:dyDescent="0.25">
      <c r="A1795">
        <v>1324908</v>
      </c>
      <c r="B1795" t="s">
        <v>6228</v>
      </c>
      <c r="C1795" t="s">
        <v>6229</v>
      </c>
      <c r="D1795" t="s">
        <v>429</v>
      </c>
      <c r="E1795" t="s">
        <v>451</v>
      </c>
      <c r="F1795" t="s">
        <v>409</v>
      </c>
      <c r="G1795" s="177">
        <v>44473</v>
      </c>
      <c r="H1795" t="s">
        <v>384</v>
      </c>
      <c r="I1795" t="s">
        <v>18168</v>
      </c>
      <c r="J1795" t="s">
        <v>6230</v>
      </c>
      <c r="K1795" t="s">
        <v>353</v>
      </c>
      <c r="L1795" t="s">
        <v>411</v>
      </c>
      <c r="M1795" s="29" t="str">
        <f>IF(O1795 &lt;&gt; "", VLOOKUP(O1795,'CLASSIFICAÇÃO - ÁREA DE ATUAÇÃO'!$A:$C,2,0),"")</f>
        <v>A</v>
      </c>
      <c r="N1795" s="29" t="str">
        <f>IF(O1795 &lt;&gt; "",VLOOKUP(O1795,'CLASSIFICAÇÃO - ÁREA DE ATUAÇÃO'!$A:$C,3,0), "")</f>
        <v>REDE COMPLEMENTAR</v>
      </c>
      <c r="O1795" t="str">
        <f>'Lotações convertidas'!B1797</f>
        <v>UNIDADE DE REFERENCIA SECUNDARIA CENTRO-SUL</v>
      </c>
    </row>
    <row r="1796" spans="1:15" x14ac:dyDescent="0.25">
      <c r="A1796">
        <v>1324924</v>
      </c>
      <c r="B1796" t="s">
        <v>6231</v>
      </c>
      <c r="C1796" t="s">
        <v>6232</v>
      </c>
      <c r="D1796" t="s">
        <v>368</v>
      </c>
      <c r="E1796" t="s">
        <v>524</v>
      </c>
      <c r="F1796" t="s">
        <v>18615</v>
      </c>
      <c r="G1796" s="177">
        <v>44475</v>
      </c>
      <c r="H1796" t="s">
        <v>441</v>
      </c>
      <c r="I1796" t="s">
        <v>18179</v>
      </c>
      <c r="J1796" t="s">
        <v>6233</v>
      </c>
      <c r="K1796" t="s">
        <v>353</v>
      </c>
      <c r="L1796" t="s">
        <v>365</v>
      </c>
      <c r="M1796" s="29" t="str">
        <f>IF(O1796 &lt;&gt; "", VLOOKUP(O1796,'CLASSIFICAÇÃO - ÁREA DE ATUAÇÃO'!$A:$C,2,0),"")</f>
        <v>D</v>
      </c>
      <c r="N1796" s="29" t="str">
        <f>IF(O1796 &lt;&gt; "",VLOOKUP(O1796,'CLASSIFICAÇÃO - ÁREA DE ATUAÇÃO'!$A:$C,3,0), "")</f>
        <v>REDE DE URGÊNCIA</v>
      </c>
      <c r="O1796" t="str">
        <f>'Lotações convertidas'!B1798</f>
        <v>UNIDADE DE PRONTO ATENDIMENTO NORTE</v>
      </c>
    </row>
    <row r="1797" spans="1:15" x14ac:dyDescent="0.25">
      <c r="A1797">
        <v>1324959</v>
      </c>
      <c r="B1797" t="s">
        <v>6234</v>
      </c>
      <c r="C1797" t="s">
        <v>6235</v>
      </c>
      <c r="D1797" t="s">
        <v>368</v>
      </c>
      <c r="E1797" t="s">
        <v>369</v>
      </c>
      <c r="F1797" t="s">
        <v>3754</v>
      </c>
      <c r="G1797" s="177">
        <v>44475</v>
      </c>
      <c r="H1797" t="s">
        <v>417</v>
      </c>
      <c r="I1797" t="s">
        <v>18168</v>
      </c>
      <c r="J1797" t="s">
        <v>6236</v>
      </c>
      <c r="K1797" t="s">
        <v>353</v>
      </c>
      <c r="L1797" t="s">
        <v>365</v>
      </c>
      <c r="M1797" s="29" t="str">
        <f>IF(O1797 &lt;&gt; "", VLOOKUP(O1797,'CLASSIFICAÇÃO - ÁREA DE ATUAÇÃO'!$A:$C,2,0),"")</f>
        <v>B</v>
      </c>
      <c r="N1797" s="29" t="str">
        <f>IF(O1797 &lt;&gt; "",VLOOKUP(O1797,'CLASSIFICAÇÃO - ÁREA DE ATUAÇÃO'!$A:$C,3,0), "")</f>
        <v>ATENÇÃO PRIMÁRIA</v>
      </c>
      <c r="O1797" t="str">
        <f>'Lotações convertidas'!B1799</f>
        <v>CENTRO DE SAÚDE CAMPO ALEGRE</v>
      </c>
    </row>
    <row r="1798" spans="1:15" x14ac:dyDescent="0.25">
      <c r="A1798">
        <v>1324983</v>
      </c>
      <c r="B1798" t="s">
        <v>6237</v>
      </c>
      <c r="C1798" t="s">
        <v>6238</v>
      </c>
      <c r="D1798" t="s">
        <v>368</v>
      </c>
      <c r="E1798" t="s">
        <v>369</v>
      </c>
      <c r="F1798" t="s">
        <v>598</v>
      </c>
      <c r="G1798" s="177">
        <v>44474</v>
      </c>
      <c r="H1798" t="s">
        <v>2510</v>
      </c>
      <c r="I1798" t="s">
        <v>18168</v>
      </c>
      <c r="J1798" t="s">
        <v>6239</v>
      </c>
      <c r="K1798" t="s">
        <v>353</v>
      </c>
      <c r="L1798" t="s">
        <v>406</v>
      </c>
      <c r="M1798" s="29" t="str">
        <f>IF(O1798 &lt;&gt; "", VLOOKUP(O1798,'CLASSIFICAÇÃO - ÁREA DE ATUAÇÃO'!$A:$C,2,0),"")</f>
        <v>D</v>
      </c>
      <c r="N1798" s="29" t="str">
        <f>IF(O1798 &lt;&gt; "",VLOOKUP(O1798,'CLASSIFICAÇÃO - ÁREA DE ATUAÇÃO'!$A:$C,3,0), "")</f>
        <v>ATENÇÃO PRIMÁRIA</v>
      </c>
      <c r="O1798" t="str">
        <f>'Lotações convertidas'!B1800</f>
        <v>CENTRO DE SAÚDE VILA PINHO</v>
      </c>
    </row>
    <row r="1799" spans="1:15" x14ac:dyDescent="0.25">
      <c r="A1799">
        <v>1325017</v>
      </c>
      <c r="B1799" t="s">
        <v>6240</v>
      </c>
      <c r="C1799" t="s">
        <v>6241</v>
      </c>
      <c r="D1799" t="s">
        <v>368</v>
      </c>
      <c r="E1799" t="s">
        <v>369</v>
      </c>
      <c r="F1799" t="s">
        <v>2234</v>
      </c>
      <c r="G1799" s="177">
        <v>44474</v>
      </c>
      <c r="H1799" t="s">
        <v>417</v>
      </c>
      <c r="I1799" t="s">
        <v>18168</v>
      </c>
      <c r="J1799" t="s">
        <v>6242</v>
      </c>
      <c r="K1799" t="s">
        <v>353</v>
      </c>
      <c r="L1799" t="s">
        <v>374</v>
      </c>
      <c r="M1799" s="29" t="str">
        <f>IF(O1799 &lt;&gt; "", VLOOKUP(O1799,'CLASSIFICAÇÃO - ÁREA DE ATUAÇÃO'!$A:$C,2,0),"")</f>
        <v>C</v>
      </c>
      <c r="N1799" s="29" t="str">
        <f>IF(O1799 &lt;&gt; "",VLOOKUP(O1799,'CLASSIFICAÇÃO - ÁREA DE ATUAÇÃO'!$A:$C,3,0), "")</f>
        <v>ATENÇÃO PRIMÁRIA</v>
      </c>
      <c r="O1799" t="str">
        <f>'Lotações convertidas'!B1801</f>
        <v>CENTRO DE SAÚDE MARCELO PONTEL GOMES</v>
      </c>
    </row>
    <row r="1800" spans="1:15" x14ac:dyDescent="0.25">
      <c r="A1800">
        <v>1325025</v>
      </c>
      <c r="B1800" t="s">
        <v>6243</v>
      </c>
      <c r="C1800" t="s">
        <v>6244</v>
      </c>
      <c r="D1800" t="s">
        <v>368</v>
      </c>
      <c r="E1800" t="s">
        <v>369</v>
      </c>
      <c r="F1800" t="s">
        <v>1686</v>
      </c>
      <c r="G1800" s="177">
        <v>44474</v>
      </c>
      <c r="H1800" t="s">
        <v>364</v>
      </c>
      <c r="I1800" t="s">
        <v>18168</v>
      </c>
      <c r="J1800" t="s">
        <v>6245</v>
      </c>
      <c r="K1800" t="s">
        <v>353</v>
      </c>
      <c r="L1800" t="s">
        <v>361</v>
      </c>
      <c r="M1800" s="29" t="str">
        <f>IF(O1800 &lt;&gt; "", VLOOKUP(O1800,'CLASSIFICAÇÃO - ÁREA DE ATUAÇÃO'!$A:$C,2,0),"")</f>
        <v>B</v>
      </c>
      <c r="N1800" s="29" t="str">
        <f>IF(O1800 &lt;&gt; "",VLOOKUP(O1800,'CLASSIFICAÇÃO - ÁREA DE ATUAÇÃO'!$A:$C,3,0), "")</f>
        <v>ATENÇÃO PRIMÁRIA</v>
      </c>
      <c r="O1800" t="str">
        <f>'Lotações convertidas'!B1802</f>
        <v>CENTRO DE SAÚDE ITAMARATI</v>
      </c>
    </row>
    <row r="1801" spans="1:15" x14ac:dyDescent="0.25">
      <c r="A1801">
        <v>1325084</v>
      </c>
      <c r="B1801" t="s">
        <v>6246</v>
      </c>
      <c r="C1801" t="s">
        <v>6247</v>
      </c>
      <c r="D1801" t="s">
        <v>349</v>
      </c>
      <c r="E1801" t="s">
        <v>350</v>
      </c>
      <c r="F1801" t="s">
        <v>18664</v>
      </c>
      <c r="G1801" s="177">
        <v>44475</v>
      </c>
      <c r="H1801" t="s">
        <v>364</v>
      </c>
      <c r="I1801" t="s">
        <v>18169</v>
      </c>
      <c r="J1801" t="s">
        <v>6248</v>
      </c>
      <c r="K1801" t="s">
        <v>353</v>
      </c>
      <c r="L1801" t="s">
        <v>365</v>
      </c>
      <c r="M1801" s="29" t="str">
        <f>IF(O1801 &lt;&gt; "", VLOOKUP(O1801,'CLASSIFICAÇÃO - ÁREA DE ATUAÇÃO'!$A:$C,2,0),"")</f>
        <v>C</v>
      </c>
      <c r="N1801" s="29" t="str">
        <f>IF(O1801 &lt;&gt; "",VLOOKUP(O1801,'CLASSIFICAÇÃO - ÁREA DE ATUAÇÃO'!$A:$C,3,0), "")</f>
        <v>GESTÃO</v>
      </c>
      <c r="O1801" t="str">
        <f>'Lotações convertidas'!B1803</f>
        <v>DIRETORIA REGIONAL DE SAUDE NORTE</v>
      </c>
    </row>
    <row r="1802" spans="1:15" x14ac:dyDescent="0.25">
      <c r="A1802">
        <v>1325092</v>
      </c>
      <c r="B1802" t="s">
        <v>6249</v>
      </c>
      <c r="C1802" t="s">
        <v>6250</v>
      </c>
      <c r="D1802" t="s">
        <v>362</v>
      </c>
      <c r="F1802" t="s">
        <v>370</v>
      </c>
      <c r="G1802" s="177">
        <v>44474</v>
      </c>
      <c r="H1802" t="s">
        <v>364</v>
      </c>
      <c r="I1802" t="s">
        <v>18168</v>
      </c>
      <c r="J1802" t="s">
        <v>6251</v>
      </c>
      <c r="K1802" t="s">
        <v>353</v>
      </c>
      <c r="L1802" t="s">
        <v>372</v>
      </c>
      <c r="M1802" s="29" t="str">
        <f>IF(O1802 &lt;&gt; "", VLOOKUP(O1802,'CLASSIFICAÇÃO - ÁREA DE ATUAÇÃO'!$A:$C,2,0),"")</f>
        <v>D</v>
      </c>
      <c r="N1802" s="29" t="str">
        <f>IF(O1802 &lt;&gt; "",VLOOKUP(O1802,'CLASSIFICAÇÃO - ÁREA DE ATUAÇÃO'!$A:$C,3,0), "")</f>
        <v>ATENÇÃO PRIMÁRIA</v>
      </c>
      <c r="O1802" t="str">
        <f>'Lotações convertidas'!B1804</f>
        <v>CENTRO DE SAÚDE PARAÚNA</v>
      </c>
    </row>
    <row r="1803" spans="1:15" x14ac:dyDescent="0.25">
      <c r="A1803">
        <v>1325106</v>
      </c>
      <c r="B1803" t="s">
        <v>6252</v>
      </c>
      <c r="C1803" t="s">
        <v>6253</v>
      </c>
      <c r="D1803" t="s">
        <v>379</v>
      </c>
      <c r="E1803" t="s">
        <v>620</v>
      </c>
      <c r="F1803" t="s">
        <v>465</v>
      </c>
      <c r="G1803" s="177">
        <v>44474</v>
      </c>
      <c r="H1803" t="s">
        <v>6254</v>
      </c>
      <c r="I1803" t="s">
        <v>18171</v>
      </c>
      <c r="J1803" t="s">
        <v>6255</v>
      </c>
      <c r="K1803" t="s">
        <v>353</v>
      </c>
      <c r="L1803" t="s">
        <v>361</v>
      </c>
      <c r="M1803" s="29" t="str">
        <f>IF(O1803 &lt;&gt; "", VLOOKUP(O1803,'CLASSIFICAÇÃO - ÁREA DE ATUAÇÃO'!$A:$C,2,0),"")</f>
        <v>C</v>
      </c>
      <c r="N1803" s="29" t="str">
        <f>IF(O1803 &lt;&gt; "",VLOOKUP(O1803,'CLASSIFICAÇÃO - ÁREA DE ATUAÇÃO'!$A:$C,3,0), "")</f>
        <v>REDE DE URGÊNCIA</v>
      </c>
      <c r="O1803" t="str">
        <f>'Lotações convertidas'!B1805</f>
        <v>CENTRO DE REFERÊNCIA EM SAÚDE MENTAL - ÁLCOOL E DROGAS PAMPULHA/NOROESTE</v>
      </c>
    </row>
    <row r="1804" spans="1:15" x14ac:dyDescent="0.25">
      <c r="A1804">
        <v>1325114</v>
      </c>
      <c r="B1804" t="s">
        <v>6256</v>
      </c>
      <c r="C1804" t="s">
        <v>6257</v>
      </c>
      <c r="D1804" t="s">
        <v>349</v>
      </c>
      <c r="E1804" t="s">
        <v>473</v>
      </c>
      <c r="F1804" t="s">
        <v>18663</v>
      </c>
      <c r="G1804" s="177">
        <v>44474</v>
      </c>
      <c r="H1804" t="s">
        <v>352</v>
      </c>
      <c r="I1804" t="s">
        <v>18173</v>
      </c>
      <c r="J1804" t="s">
        <v>6258</v>
      </c>
      <c r="K1804" t="s">
        <v>353</v>
      </c>
      <c r="L1804" t="s">
        <v>406</v>
      </c>
      <c r="M1804" s="29" t="str">
        <f>IF(O1804 &lt;&gt; "", VLOOKUP(O1804,'CLASSIFICAÇÃO - ÁREA DE ATUAÇÃO'!$A:$C,2,0),"")</f>
        <v>C</v>
      </c>
      <c r="N1804" s="29" t="str">
        <f>IF(O1804 &lt;&gt; "",VLOOKUP(O1804,'CLASSIFICAÇÃO - ÁREA DE ATUAÇÃO'!$A:$C,3,0), "")</f>
        <v>GESTÃO</v>
      </c>
      <c r="O1804" t="str">
        <f>'Lotações convertidas'!B1806</f>
        <v>GERENCIA DE ASSISTENCIA, EPIDEMIOLOGIA E REGULACAO BARREIRO</v>
      </c>
    </row>
    <row r="1805" spans="1:15" x14ac:dyDescent="0.25">
      <c r="A1805">
        <v>1325157</v>
      </c>
      <c r="B1805" t="s">
        <v>4782</v>
      </c>
      <c r="C1805" t="s">
        <v>4783</v>
      </c>
      <c r="D1805" t="s">
        <v>379</v>
      </c>
      <c r="F1805" t="s">
        <v>465</v>
      </c>
      <c r="G1805" s="177">
        <v>44473</v>
      </c>
      <c r="H1805" t="s">
        <v>457</v>
      </c>
      <c r="I1805" t="s">
        <v>18171</v>
      </c>
      <c r="J1805" t="s">
        <v>4785</v>
      </c>
      <c r="K1805" t="s">
        <v>353</v>
      </c>
      <c r="L1805" t="s">
        <v>361</v>
      </c>
      <c r="M1805" s="29" t="str">
        <f>IF(O1805 &lt;&gt; "", VLOOKUP(O1805,'CLASSIFICAÇÃO - ÁREA DE ATUAÇÃO'!$A:$C,2,0),"")</f>
        <v>C</v>
      </c>
      <c r="N1805" s="29" t="str">
        <f>IF(O1805 &lt;&gt; "",VLOOKUP(O1805,'CLASSIFICAÇÃO - ÁREA DE ATUAÇÃO'!$A:$C,3,0), "")</f>
        <v>REDE DE URGÊNCIA</v>
      </c>
      <c r="O1805" t="str">
        <f>'Lotações convertidas'!B1807</f>
        <v>CENTRO DE REFERÊNCIA EM SAÚDE MENTAL - ÁLCOOL E DROGAS PAMPULHA/NOROESTE</v>
      </c>
    </row>
    <row r="1806" spans="1:15" x14ac:dyDescent="0.25">
      <c r="A1806">
        <v>1325173</v>
      </c>
      <c r="B1806" t="s">
        <v>6259</v>
      </c>
      <c r="C1806" t="s">
        <v>6260</v>
      </c>
      <c r="D1806" t="s">
        <v>379</v>
      </c>
      <c r="F1806" t="s">
        <v>217</v>
      </c>
      <c r="G1806" s="177">
        <v>44475</v>
      </c>
      <c r="H1806" t="s">
        <v>364</v>
      </c>
      <c r="I1806" t="s">
        <v>18171</v>
      </c>
      <c r="J1806" t="s">
        <v>6261</v>
      </c>
      <c r="K1806" t="s">
        <v>353</v>
      </c>
      <c r="L1806" t="s">
        <v>406</v>
      </c>
      <c r="M1806" s="29" t="str">
        <f>IF(O1806 &lt;&gt; "", VLOOKUP(O1806,'CLASSIFICAÇÃO - ÁREA DE ATUAÇÃO'!$A:$C,2,0),"")</f>
        <v>C</v>
      </c>
      <c r="N1806" s="29" t="str">
        <f>IF(O1806 &lt;&gt; "",VLOOKUP(O1806,'CLASSIFICAÇÃO - ÁREA DE ATUAÇÃO'!$A:$C,3,0), "")</f>
        <v>ATENÇÃO PRIMÁRIA</v>
      </c>
      <c r="O1806" t="str">
        <f>'Lotações convertidas'!B1808</f>
        <v>CENTRO DE SAÚDE. MARIA MADALENA TEODORO - LINDÉIA</v>
      </c>
    </row>
    <row r="1807" spans="1:15" x14ac:dyDescent="0.25">
      <c r="A1807">
        <v>1325181</v>
      </c>
      <c r="B1807" t="s">
        <v>6262</v>
      </c>
      <c r="C1807" t="s">
        <v>6263</v>
      </c>
      <c r="D1807" t="s">
        <v>368</v>
      </c>
      <c r="E1807" t="s">
        <v>524</v>
      </c>
      <c r="F1807" t="s">
        <v>18615</v>
      </c>
      <c r="G1807" s="177">
        <v>44475</v>
      </c>
      <c r="H1807" t="s">
        <v>441</v>
      </c>
      <c r="I1807" t="s">
        <v>18179</v>
      </c>
      <c r="J1807" t="s">
        <v>6264</v>
      </c>
      <c r="K1807" t="s">
        <v>353</v>
      </c>
      <c r="L1807" t="s">
        <v>365</v>
      </c>
      <c r="M1807" s="29" t="str">
        <f>IF(O1807 &lt;&gt; "", VLOOKUP(O1807,'CLASSIFICAÇÃO - ÁREA DE ATUAÇÃO'!$A:$C,2,0),"")</f>
        <v>D</v>
      </c>
      <c r="N1807" s="29" t="str">
        <f>IF(O1807 &lt;&gt; "",VLOOKUP(O1807,'CLASSIFICAÇÃO - ÁREA DE ATUAÇÃO'!$A:$C,3,0), "")</f>
        <v>REDE DE URGÊNCIA</v>
      </c>
      <c r="O1807" t="str">
        <f>'Lotações convertidas'!B1809</f>
        <v>UNIDADE DE PRONTO ATENDIMENTO NORTE</v>
      </c>
    </row>
    <row r="1808" spans="1:15" x14ac:dyDescent="0.25">
      <c r="A1808">
        <v>1325203</v>
      </c>
      <c r="B1808" t="s">
        <v>6265</v>
      </c>
      <c r="C1808" t="s">
        <v>6266</v>
      </c>
      <c r="D1808" t="s">
        <v>349</v>
      </c>
      <c r="E1808" t="s">
        <v>350</v>
      </c>
      <c r="F1808" t="s">
        <v>394</v>
      </c>
      <c r="G1808" s="177">
        <v>44475</v>
      </c>
      <c r="H1808" t="s">
        <v>395</v>
      </c>
      <c r="I1808" t="s">
        <v>18169</v>
      </c>
      <c r="J1808" t="s">
        <v>6267</v>
      </c>
      <c r="K1808" t="s">
        <v>353</v>
      </c>
      <c r="L1808" t="s">
        <v>397</v>
      </c>
      <c r="M1808" s="29" t="str">
        <f>IF(O1808 &lt;&gt; "", VLOOKUP(O1808,'CLASSIFICAÇÃO - ÁREA DE ATUAÇÃO'!$A:$C,2,0),"")</f>
        <v>C</v>
      </c>
      <c r="N1808" s="29" t="str">
        <f>IF(O1808 &lt;&gt; "",VLOOKUP(O1808,'CLASSIFICAÇÃO - ÁREA DE ATUAÇÃO'!$A:$C,3,0), "")</f>
        <v>ATENÇÃO PRIMÁRIA</v>
      </c>
      <c r="O1808" t="str">
        <f>'Lotações convertidas'!B1810</f>
        <v>CENTRO DE SAÚDE CABANA</v>
      </c>
    </row>
    <row r="1809" spans="1:15" x14ac:dyDescent="0.25">
      <c r="A1809">
        <v>1325211</v>
      </c>
      <c r="B1809" t="s">
        <v>6268</v>
      </c>
      <c r="C1809" t="s">
        <v>6269</v>
      </c>
      <c r="D1809" t="s">
        <v>368</v>
      </c>
      <c r="E1809" t="s">
        <v>524</v>
      </c>
      <c r="F1809" t="s">
        <v>93</v>
      </c>
      <c r="G1809" s="177">
        <v>44475</v>
      </c>
      <c r="H1809" t="s">
        <v>818</v>
      </c>
      <c r="I1809" t="s">
        <v>18179</v>
      </c>
      <c r="J1809" t="s">
        <v>6270</v>
      </c>
      <c r="K1809" t="s">
        <v>495</v>
      </c>
      <c r="L1809" t="s">
        <v>354</v>
      </c>
      <c r="M1809" s="29" t="str">
        <f>IF(O1809 &lt;&gt; "", VLOOKUP(O1809,'CLASSIFICAÇÃO - ÁREA DE ATUAÇÃO'!$A:$C,2,0),"")</f>
        <v>A</v>
      </c>
      <c r="N1809" s="29" t="str">
        <f>IF(O1809 &lt;&gt; "",VLOOKUP(O1809,'CLASSIFICAÇÃO - ÁREA DE ATUAÇÃO'!$A:$C,3,0), "")</f>
        <v>REDE COMPLEMENTAR</v>
      </c>
      <c r="O1809" t="str">
        <f>'Lotações convertidas'!B1811</f>
        <v>LABORATORIO MUNICIPAL DE REFERENCIA DE ANALISES CLINICAS E CITOPATOLOGIA</v>
      </c>
    </row>
    <row r="1810" spans="1:15" x14ac:dyDescent="0.25">
      <c r="A1810">
        <v>1325270</v>
      </c>
      <c r="B1810" t="s">
        <v>6271</v>
      </c>
      <c r="C1810" t="s">
        <v>6272</v>
      </c>
      <c r="D1810" t="s">
        <v>368</v>
      </c>
      <c r="E1810" t="s">
        <v>369</v>
      </c>
      <c r="F1810" t="s">
        <v>18648</v>
      </c>
      <c r="G1810" s="177">
        <v>44477</v>
      </c>
      <c r="H1810" t="s">
        <v>441</v>
      </c>
      <c r="I1810" t="s">
        <v>18168</v>
      </c>
      <c r="J1810" t="s">
        <v>6273</v>
      </c>
      <c r="K1810" t="s">
        <v>353</v>
      </c>
      <c r="L1810" t="s">
        <v>406</v>
      </c>
      <c r="M1810" s="29" t="str">
        <f>IF(O1810 &lt;&gt; "", VLOOKUP(O1810,'CLASSIFICAÇÃO - ÁREA DE ATUAÇÃO'!$A:$C,2,0),"")</f>
        <v>B</v>
      </c>
      <c r="N1810" s="29" t="str">
        <f>IF(O1810 &lt;&gt; "",VLOOKUP(O1810,'CLASSIFICAÇÃO - ÁREA DE ATUAÇÃO'!$A:$C,3,0), "")</f>
        <v>REDE DE URGÊNCIA</v>
      </c>
      <c r="O1810" t="str">
        <f>'Lotações convertidas'!B1812</f>
        <v>CENTRO DE REFERENCIA EM SAUDE MENTAL BARREIRO</v>
      </c>
    </row>
    <row r="1811" spans="1:15" x14ac:dyDescent="0.25">
      <c r="A1811">
        <v>1325297</v>
      </c>
      <c r="B1811" t="s">
        <v>6274</v>
      </c>
      <c r="C1811" t="s">
        <v>6275</v>
      </c>
      <c r="D1811" t="s">
        <v>349</v>
      </c>
      <c r="E1811" t="s">
        <v>528</v>
      </c>
      <c r="F1811" t="s">
        <v>732</v>
      </c>
      <c r="G1811" s="177">
        <v>44475</v>
      </c>
      <c r="H1811" t="s">
        <v>364</v>
      </c>
      <c r="I1811" t="s">
        <v>18176</v>
      </c>
      <c r="J1811" t="s">
        <v>6276</v>
      </c>
      <c r="K1811" t="s">
        <v>353</v>
      </c>
      <c r="L1811" t="s">
        <v>406</v>
      </c>
      <c r="M1811" s="29" t="str">
        <f>IF(O1811 &lt;&gt; "", VLOOKUP(O1811,'CLASSIFICAÇÃO - ÁREA DE ATUAÇÃO'!$A:$C,2,0),"")</f>
        <v>D</v>
      </c>
      <c r="N1811" s="29" t="str">
        <f>IF(O1811 &lt;&gt; "",VLOOKUP(O1811,'CLASSIFICAÇÃO - ÁREA DE ATUAÇÃO'!$A:$C,3,0), "")</f>
        <v>ATENÇÃO PRIMÁRIA</v>
      </c>
      <c r="O1811" t="str">
        <f>'Lotações convertidas'!B1813</f>
        <v>CENTRO DE SAÚDE VILA CEMIG</v>
      </c>
    </row>
    <row r="1812" spans="1:15" x14ac:dyDescent="0.25">
      <c r="A1812">
        <v>1325335</v>
      </c>
      <c r="B1812" t="s">
        <v>6277</v>
      </c>
      <c r="C1812" t="s">
        <v>6278</v>
      </c>
      <c r="D1812" t="s">
        <v>349</v>
      </c>
      <c r="E1812" t="s">
        <v>357</v>
      </c>
      <c r="F1812" t="s">
        <v>383</v>
      </c>
      <c r="G1812" s="177">
        <v>44475</v>
      </c>
      <c r="H1812" t="s">
        <v>417</v>
      </c>
      <c r="I1812" t="s">
        <v>18167</v>
      </c>
      <c r="J1812" t="s">
        <v>6279</v>
      </c>
      <c r="K1812" t="s">
        <v>353</v>
      </c>
      <c r="L1812" t="s">
        <v>354</v>
      </c>
      <c r="M1812" s="29" t="str">
        <f>IF(O1812 &lt;&gt; "", VLOOKUP(O1812,'CLASSIFICAÇÃO - ÁREA DE ATUAÇÃO'!$A:$C,2,0),"")</f>
        <v>B</v>
      </c>
      <c r="N1812" s="29" t="str">
        <f>IF(O1812 &lt;&gt; "",VLOOKUP(O1812,'CLASSIFICAÇÃO - ÁREA DE ATUAÇÃO'!$A:$C,3,0), "")</f>
        <v>ATENÇÃO PRIMÁRIA</v>
      </c>
      <c r="O1812" t="str">
        <f>'Lotações convertidas'!B1814</f>
        <v>CENTRO DE SAÚDE SÃO CRISTÓVÃO</v>
      </c>
    </row>
    <row r="1813" spans="1:15" x14ac:dyDescent="0.25">
      <c r="A1813">
        <v>1325386</v>
      </c>
      <c r="B1813" t="s">
        <v>6280</v>
      </c>
      <c r="C1813" t="s">
        <v>6281</v>
      </c>
      <c r="D1813" t="s">
        <v>349</v>
      </c>
      <c r="E1813" t="s">
        <v>350</v>
      </c>
      <c r="F1813" t="s">
        <v>217</v>
      </c>
      <c r="G1813" s="177">
        <v>44475</v>
      </c>
      <c r="H1813" t="s">
        <v>395</v>
      </c>
      <c r="I1813" t="s">
        <v>18169</v>
      </c>
      <c r="J1813" t="s">
        <v>6282</v>
      </c>
      <c r="K1813" t="s">
        <v>353</v>
      </c>
      <c r="L1813" t="s">
        <v>406</v>
      </c>
      <c r="M1813" s="29" t="str">
        <f>IF(O1813 &lt;&gt; "", VLOOKUP(O1813,'CLASSIFICAÇÃO - ÁREA DE ATUAÇÃO'!$A:$C,2,0),"")</f>
        <v>C</v>
      </c>
      <c r="N1813" s="29" t="str">
        <f>IF(O1813 &lt;&gt; "",VLOOKUP(O1813,'CLASSIFICAÇÃO - ÁREA DE ATUAÇÃO'!$A:$C,3,0), "")</f>
        <v>ATENÇÃO PRIMÁRIA</v>
      </c>
      <c r="O1813" t="str">
        <f>'Lotações convertidas'!B1815</f>
        <v>CENTRO DE SAÚDE. MARIA MADALENA TEODORO - LINDÉIA</v>
      </c>
    </row>
    <row r="1814" spans="1:15" x14ac:dyDescent="0.25">
      <c r="A1814">
        <v>1325394</v>
      </c>
      <c r="B1814" t="s">
        <v>6283</v>
      </c>
      <c r="C1814" t="s">
        <v>6284</v>
      </c>
      <c r="D1814" t="s">
        <v>520</v>
      </c>
      <c r="F1814" t="s">
        <v>896</v>
      </c>
      <c r="G1814" s="177">
        <v>44475</v>
      </c>
      <c r="H1814" t="s">
        <v>364</v>
      </c>
      <c r="I1814" t="s">
        <v>18175</v>
      </c>
      <c r="J1814" t="s">
        <v>6285</v>
      </c>
      <c r="K1814" t="s">
        <v>353</v>
      </c>
      <c r="L1814" t="s">
        <v>374</v>
      </c>
      <c r="M1814" s="29" t="str">
        <f>IF(O1814 &lt;&gt; "", VLOOKUP(O1814,'CLASSIFICAÇÃO - ÁREA DE ATUAÇÃO'!$A:$C,2,0),"")</f>
        <v>C</v>
      </c>
      <c r="N1814" s="29" t="str">
        <f>IF(O1814 &lt;&gt; "",VLOOKUP(O1814,'CLASSIFICAÇÃO - ÁREA DE ATUAÇÃO'!$A:$C,3,0), "")</f>
        <v>ATENÇÃO PRIMÁRIA</v>
      </c>
      <c r="O1814" t="str">
        <f>'Lotações convertidas'!B1816</f>
        <v>CENTRO DE SAÚDE FÁBIO CORREA LIMA</v>
      </c>
    </row>
    <row r="1815" spans="1:15" x14ac:dyDescent="0.25">
      <c r="A1815">
        <v>1325424</v>
      </c>
      <c r="B1815" t="s">
        <v>6286</v>
      </c>
      <c r="C1815" t="s">
        <v>6287</v>
      </c>
      <c r="D1815" t="s">
        <v>429</v>
      </c>
      <c r="E1815" t="s">
        <v>451</v>
      </c>
      <c r="F1815" t="s">
        <v>4223</v>
      </c>
      <c r="G1815" s="177">
        <v>44476</v>
      </c>
      <c r="H1815" t="s">
        <v>384</v>
      </c>
      <c r="I1815" t="s">
        <v>18168</v>
      </c>
      <c r="J1815" t="s">
        <v>6288</v>
      </c>
      <c r="K1815" t="s">
        <v>353</v>
      </c>
      <c r="L1815" t="s">
        <v>382</v>
      </c>
      <c r="M1815" s="29" t="str">
        <f>IF(O1815 &lt;&gt; "", VLOOKUP(O1815,'CLASSIFICAÇÃO - ÁREA DE ATUAÇÃO'!$A:$C,2,0),"")</f>
        <v>B</v>
      </c>
      <c r="N1815" s="29" t="str">
        <f>IF(O1815 &lt;&gt; "",VLOOKUP(O1815,'CLASSIFICAÇÃO - ÁREA DE ATUAÇÃO'!$A:$C,3,0), "")</f>
        <v>ATENÇÃO PRIMÁRIA</v>
      </c>
      <c r="O1815" t="str">
        <f>'Lotações convertidas'!B1817</f>
        <v>CENTRO DE SAÚDE PARAÍSO</v>
      </c>
    </row>
    <row r="1816" spans="1:15" x14ac:dyDescent="0.25">
      <c r="A1816">
        <v>1325459</v>
      </c>
      <c r="B1816" t="s">
        <v>6289</v>
      </c>
      <c r="C1816" t="s">
        <v>6290</v>
      </c>
      <c r="D1816" t="s">
        <v>379</v>
      </c>
      <c r="F1816" t="s">
        <v>424</v>
      </c>
      <c r="G1816" s="177">
        <v>44478</v>
      </c>
      <c r="H1816" t="s">
        <v>466</v>
      </c>
      <c r="I1816" t="s">
        <v>18171</v>
      </c>
      <c r="J1816" t="s">
        <v>6291</v>
      </c>
      <c r="K1816" t="s">
        <v>353</v>
      </c>
      <c r="L1816" t="s">
        <v>427</v>
      </c>
      <c r="M1816" s="29" t="str">
        <f>IF(O1816 &lt;&gt; "", VLOOKUP(O1816,'CLASSIFICAÇÃO - ÁREA DE ATUAÇÃO'!$A:$C,2,0),"")</f>
        <v>D</v>
      </c>
      <c r="N1816" s="29" t="str">
        <f>IF(O1816 &lt;&gt; "",VLOOKUP(O1816,'CLASSIFICAÇÃO - ÁREA DE ATUAÇÃO'!$A:$C,3,0), "")</f>
        <v>REDE DE URGÊNCIA</v>
      </c>
      <c r="O1816" t="str">
        <f>'Lotações convertidas'!B1818</f>
        <v>SERVIÇO DE ATENDIMENTO MÓVEL DE URGÊNCIA E TRANSPORTE EM SAÚDE</v>
      </c>
    </row>
    <row r="1817" spans="1:15" x14ac:dyDescent="0.25">
      <c r="A1817">
        <v>1325475</v>
      </c>
      <c r="B1817" t="s">
        <v>6292</v>
      </c>
      <c r="C1817" t="s">
        <v>6293</v>
      </c>
      <c r="D1817" t="s">
        <v>349</v>
      </c>
      <c r="E1817" t="s">
        <v>357</v>
      </c>
      <c r="F1817" t="s">
        <v>569</v>
      </c>
      <c r="G1817" s="177">
        <v>44476</v>
      </c>
      <c r="H1817" t="s">
        <v>384</v>
      </c>
      <c r="I1817" t="s">
        <v>18167</v>
      </c>
      <c r="J1817" t="s">
        <v>6294</v>
      </c>
      <c r="K1817" t="s">
        <v>353</v>
      </c>
      <c r="L1817" t="s">
        <v>406</v>
      </c>
      <c r="M1817" s="29" t="str">
        <f>IF(O1817 &lt;&gt; "", VLOOKUP(O1817,'CLASSIFICAÇÃO - ÁREA DE ATUAÇÃO'!$A:$C,2,0),"")</f>
        <v>C</v>
      </c>
      <c r="N1817" s="29" t="str">
        <f>IF(O1817 &lt;&gt; "",VLOOKUP(O1817,'CLASSIFICAÇÃO - ÁREA DE ATUAÇÃO'!$A:$C,3,0), "")</f>
        <v>ATENÇÃO PRIMÁRIA</v>
      </c>
      <c r="O1817" t="str">
        <f>'Lotações convertidas'!B1819</f>
        <v>CENTRO DE SAÚDE URUCUIA</v>
      </c>
    </row>
    <row r="1818" spans="1:15" x14ac:dyDescent="0.25">
      <c r="A1818">
        <v>1325483</v>
      </c>
      <c r="B1818" t="s">
        <v>6295</v>
      </c>
      <c r="C1818" t="s">
        <v>6296</v>
      </c>
      <c r="D1818" t="s">
        <v>379</v>
      </c>
      <c r="F1818" t="s">
        <v>18620</v>
      </c>
      <c r="G1818" s="177">
        <v>44479</v>
      </c>
      <c r="H1818" t="s">
        <v>482</v>
      </c>
      <c r="I1818" t="s">
        <v>18171</v>
      </c>
      <c r="J1818" t="s">
        <v>6297</v>
      </c>
      <c r="K1818" t="s">
        <v>353</v>
      </c>
      <c r="L1818" t="s">
        <v>372</v>
      </c>
      <c r="M1818" s="29" t="str">
        <f>IF(O1818 &lt;&gt; "", VLOOKUP(O1818,'CLASSIFICAÇÃO - ÁREA DE ATUAÇÃO'!$A:$C,2,0),"")</f>
        <v>D</v>
      </c>
      <c r="N1818" s="29" t="str">
        <f>IF(O1818 &lt;&gt; "",VLOOKUP(O1818,'CLASSIFICAÇÃO - ÁREA DE ATUAÇÃO'!$A:$C,3,0), "")</f>
        <v>REDE DE URGÊNCIA</v>
      </c>
      <c r="O1818" t="str">
        <f>'Lotações convertidas'!B1820</f>
        <v>UNIDADE DE PRONTO ATENDIMENTO VENDA NOVA</v>
      </c>
    </row>
    <row r="1819" spans="1:15" x14ac:dyDescent="0.25">
      <c r="A1819">
        <v>1325513</v>
      </c>
      <c r="B1819" t="s">
        <v>6298</v>
      </c>
      <c r="C1819" t="s">
        <v>6299</v>
      </c>
      <c r="D1819" t="s">
        <v>368</v>
      </c>
      <c r="E1819" t="s">
        <v>369</v>
      </c>
      <c r="F1819" t="s">
        <v>1388</v>
      </c>
      <c r="G1819" s="177">
        <v>44477</v>
      </c>
      <c r="H1819" t="s">
        <v>417</v>
      </c>
      <c r="I1819" t="s">
        <v>18168</v>
      </c>
      <c r="J1819" t="s">
        <v>6300</v>
      </c>
      <c r="K1819" t="s">
        <v>353</v>
      </c>
      <c r="L1819" t="s">
        <v>397</v>
      </c>
      <c r="M1819" s="29" t="str">
        <f>IF(O1819 &lt;&gt; "", VLOOKUP(O1819,'CLASSIFICAÇÃO - ÁREA DE ATUAÇÃO'!$A:$C,2,0),"")</f>
        <v>B</v>
      </c>
      <c r="N1819" s="29" t="str">
        <f>IF(O1819 &lt;&gt; "",VLOOKUP(O1819,'CLASSIFICAÇÃO - ÁREA DE ATUAÇÃO'!$A:$C,3,0), "")</f>
        <v>ATENÇÃO PRIMÁRIA</v>
      </c>
      <c r="O1819" t="str">
        <f>'Lotações convertidas'!B1821</f>
        <v>CENTRO DE SAÚDE VILA IMPERIAL</v>
      </c>
    </row>
    <row r="1820" spans="1:15" x14ac:dyDescent="0.25">
      <c r="A1820" t="s">
        <v>6301</v>
      </c>
      <c r="B1820" t="s">
        <v>6302</v>
      </c>
      <c r="C1820" t="s">
        <v>6303</v>
      </c>
      <c r="D1820" t="s">
        <v>379</v>
      </c>
      <c r="F1820" t="s">
        <v>18611</v>
      </c>
      <c r="G1820" s="177">
        <v>44480</v>
      </c>
      <c r="H1820" t="s">
        <v>466</v>
      </c>
      <c r="I1820" t="s">
        <v>18171</v>
      </c>
      <c r="J1820" t="s">
        <v>6304</v>
      </c>
      <c r="K1820" t="s">
        <v>353</v>
      </c>
      <c r="L1820" t="s">
        <v>397</v>
      </c>
      <c r="M1820" s="29" t="str">
        <f>IF(O1820 &lt;&gt; "", VLOOKUP(O1820,'CLASSIFICAÇÃO - ÁREA DE ATUAÇÃO'!$A:$C,2,0),"")</f>
        <v>C</v>
      </c>
      <c r="N1820" s="29" t="str">
        <f>IF(O1820 &lt;&gt; "",VLOOKUP(O1820,'CLASSIFICAÇÃO - ÁREA DE ATUAÇÃO'!$A:$C,3,0), "")</f>
        <v>REDE DE URGÊNCIA</v>
      </c>
      <c r="O1820" t="str">
        <f>'Lotações convertidas'!B1822</f>
        <v>UNIDADE DE PRONTO ATENDIMENTO OESTE</v>
      </c>
    </row>
    <row r="1821" spans="1:15" x14ac:dyDescent="0.25">
      <c r="A1821">
        <v>1325556</v>
      </c>
      <c r="B1821" t="s">
        <v>6305</v>
      </c>
      <c r="C1821" t="s">
        <v>6306</v>
      </c>
      <c r="D1821" t="s">
        <v>349</v>
      </c>
      <c r="E1821" t="s">
        <v>350</v>
      </c>
      <c r="F1821" t="s">
        <v>363</v>
      </c>
      <c r="G1821" s="177">
        <v>44477</v>
      </c>
      <c r="H1821" t="s">
        <v>352</v>
      </c>
      <c r="I1821" t="s">
        <v>18169</v>
      </c>
      <c r="J1821" t="s">
        <v>6307</v>
      </c>
      <c r="K1821" t="s">
        <v>353</v>
      </c>
      <c r="L1821" t="s">
        <v>365</v>
      </c>
      <c r="M1821" s="29" t="str">
        <f>IF(O1821 &lt;&gt; "", VLOOKUP(O1821,'CLASSIFICAÇÃO - ÁREA DE ATUAÇÃO'!$A:$C,2,0),"")</f>
        <v>D</v>
      </c>
      <c r="N1821" s="29" t="str">
        <f>IF(O1821 &lt;&gt; "",VLOOKUP(O1821,'CLASSIFICAÇÃO - ÁREA DE ATUAÇÃO'!$A:$C,3,0), "")</f>
        <v>ATENÇÃO PRIMÁRIA</v>
      </c>
      <c r="O1821" t="str">
        <f>'Lotações convertidas'!B1823</f>
        <v>CENTRO DE SAÚDE ZILAH SPÓSITO</v>
      </c>
    </row>
    <row r="1822" spans="1:15" x14ac:dyDescent="0.25">
      <c r="A1822">
        <v>1325580</v>
      </c>
      <c r="B1822" t="s">
        <v>6308</v>
      </c>
      <c r="C1822" t="s">
        <v>6309</v>
      </c>
      <c r="D1822" t="s">
        <v>520</v>
      </c>
      <c r="F1822" t="s">
        <v>2635</v>
      </c>
      <c r="G1822" s="177">
        <v>44477</v>
      </c>
      <c r="H1822" t="s">
        <v>364</v>
      </c>
      <c r="I1822" t="s">
        <v>18175</v>
      </c>
      <c r="J1822" t="s">
        <v>6310</v>
      </c>
      <c r="K1822" t="s">
        <v>353</v>
      </c>
      <c r="L1822" t="s">
        <v>354</v>
      </c>
      <c r="M1822" s="29" t="str">
        <f>IF(O1822 &lt;&gt; "", VLOOKUP(O1822,'CLASSIFICAÇÃO - ÁREA DE ATUAÇÃO'!$A:$C,2,0),"")</f>
        <v>A</v>
      </c>
      <c r="N1822" s="29" t="str">
        <f>IF(O1822 &lt;&gt; "",VLOOKUP(O1822,'CLASSIFICAÇÃO - ÁREA DE ATUAÇÃO'!$A:$C,3,0), "")</f>
        <v>ATENÇÃO PRIMÁRIA</v>
      </c>
      <c r="O1822" t="str">
        <f>'Lotações convertidas'!B1824</f>
        <v>CENTRO DE SAÚDE BOM JESUS</v>
      </c>
    </row>
    <row r="1823" spans="1:15" x14ac:dyDescent="0.25">
      <c r="A1823">
        <v>1325610</v>
      </c>
      <c r="B1823" t="s">
        <v>6311</v>
      </c>
      <c r="C1823" t="s">
        <v>6312</v>
      </c>
      <c r="D1823" t="s">
        <v>368</v>
      </c>
      <c r="E1823" t="s">
        <v>369</v>
      </c>
      <c r="F1823" t="s">
        <v>2812</v>
      </c>
      <c r="G1823" s="177">
        <v>44480</v>
      </c>
      <c r="H1823" t="s">
        <v>384</v>
      </c>
      <c r="I1823" t="s">
        <v>18168</v>
      </c>
      <c r="J1823" t="s">
        <v>6313</v>
      </c>
      <c r="K1823" t="s">
        <v>353</v>
      </c>
      <c r="L1823" t="s">
        <v>397</v>
      </c>
      <c r="M1823" s="29" t="str">
        <f>IF(O1823 &lt;&gt; "", VLOOKUP(O1823,'CLASSIFICAÇÃO - ÁREA DE ATUAÇÃO'!$A:$C,2,0),"")</f>
        <v>B</v>
      </c>
      <c r="N1823" s="29" t="str">
        <f>IF(O1823 &lt;&gt; "",VLOOKUP(O1823,'CLASSIFICAÇÃO - ÁREA DE ATUAÇÃO'!$A:$C,3,0), "")</f>
        <v>ATENÇÃO PRIMÁRIA</v>
      </c>
      <c r="O1823" t="str">
        <f>'Lotações convertidas'!B1825</f>
        <v>CENTRO DE SAÚDE CONJUNTO BETÂNIA</v>
      </c>
    </row>
    <row r="1824" spans="1:15" x14ac:dyDescent="0.25">
      <c r="A1824">
        <v>1325645</v>
      </c>
      <c r="B1824" t="s">
        <v>6314</v>
      </c>
      <c r="C1824" t="s">
        <v>6315</v>
      </c>
      <c r="D1824" t="s">
        <v>379</v>
      </c>
      <c r="F1824" t="s">
        <v>2868</v>
      </c>
      <c r="G1824" s="177">
        <v>44477</v>
      </c>
      <c r="H1824" t="s">
        <v>352</v>
      </c>
      <c r="I1824" t="s">
        <v>18171</v>
      </c>
      <c r="J1824" t="s">
        <v>6316</v>
      </c>
      <c r="K1824" t="s">
        <v>353</v>
      </c>
      <c r="L1824" t="s">
        <v>372</v>
      </c>
      <c r="M1824" s="29" t="str">
        <f>IF(O1824 &lt;&gt; "", VLOOKUP(O1824,'CLASSIFICAÇÃO - ÁREA DE ATUAÇÃO'!$A:$C,2,0),"")</f>
        <v>C</v>
      </c>
      <c r="N1824" s="29" t="str">
        <f>IF(O1824 &lt;&gt; "",VLOOKUP(O1824,'CLASSIFICAÇÃO - ÁREA DE ATUAÇÃO'!$A:$C,3,0), "")</f>
        <v>ATENÇÃO PRIMÁRIA</v>
      </c>
      <c r="O1824" t="str">
        <f>'Lotações convertidas'!B1826</f>
        <v>CENTRO DE SAÚDE ANDRADAS</v>
      </c>
    </row>
    <row r="1825" spans="1:15" x14ac:dyDescent="0.25">
      <c r="A1825">
        <v>1325661</v>
      </c>
      <c r="B1825" t="s">
        <v>6317</v>
      </c>
      <c r="C1825" t="s">
        <v>6318</v>
      </c>
      <c r="D1825" t="s">
        <v>429</v>
      </c>
      <c r="E1825" t="s">
        <v>430</v>
      </c>
      <c r="F1825" t="s">
        <v>4223</v>
      </c>
      <c r="G1825" s="177">
        <v>44480</v>
      </c>
      <c r="H1825" t="s">
        <v>384</v>
      </c>
      <c r="I1825" t="s">
        <v>18175</v>
      </c>
      <c r="J1825" t="s">
        <v>6319</v>
      </c>
      <c r="K1825" t="s">
        <v>353</v>
      </c>
      <c r="L1825" t="s">
        <v>382</v>
      </c>
      <c r="M1825" s="29" t="str">
        <f>IF(O1825 &lt;&gt; "", VLOOKUP(O1825,'CLASSIFICAÇÃO - ÁREA DE ATUAÇÃO'!$A:$C,2,0),"")</f>
        <v>B</v>
      </c>
      <c r="N1825" s="29" t="str">
        <f>IF(O1825 &lt;&gt; "",VLOOKUP(O1825,'CLASSIFICAÇÃO - ÁREA DE ATUAÇÃO'!$A:$C,3,0), "")</f>
        <v>ATENÇÃO PRIMÁRIA</v>
      </c>
      <c r="O1825" t="str">
        <f>'Lotações convertidas'!B1827</f>
        <v>CENTRO DE SAÚDE PARAÍSO</v>
      </c>
    </row>
    <row r="1826" spans="1:15" x14ac:dyDescent="0.25">
      <c r="A1826">
        <v>1325688</v>
      </c>
      <c r="B1826" t="s">
        <v>6320</v>
      </c>
      <c r="C1826" t="s">
        <v>6321</v>
      </c>
      <c r="D1826" t="s">
        <v>362</v>
      </c>
      <c r="F1826" t="s">
        <v>217</v>
      </c>
      <c r="G1826" s="177">
        <v>44480</v>
      </c>
      <c r="H1826" t="s">
        <v>352</v>
      </c>
      <c r="I1826" t="s">
        <v>18168</v>
      </c>
      <c r="J1826" t="s">
        <v>6322</v>
      </c>
      <c r="K1826" t="s">
        <v>353</v>
      </c>
      <c r="L1826" t="s">
        <v>406</v>
      </c>
      <c r="M1826" s="29" t="str">
        <f>IF(O1826 &lt;&gt; "", VLOOKUP(O1826,'CLASSIFICAÇÃO - ÁREA DE ATUAÇÃO'!$A:$C,2,0),"")</f>
        <v>C</v>
      </c>
      <c r="N1826" s="29" t="str">
        <f>IF(O1826 &lt;&gt; "",VLOOKUP(O1826,'CLASSIFICAÇÃO - ÁREA DE ATUAÇÃO'!$A:$C,3,0), "")</f>
        <v>ATENÇÃO PRIMÁRIA</v>
      </c>
      <c r="O1826" t="str">
        <f>'Lotações convertidas'!B1828</f>
        <v>CENTRO DE SAÚDE. MARIA MADALENA TEODORO - LINDÉIA</v>
      </c>
    </row>
    <row r="1827" spans="1:15" x14ac:dyDescent="0.25">
      <c r="A1827">
        <v>1325696</v>
      </c>
      <c r="B1827" t="s">
        <v>6323</v>
      </c>
      <c r="C1827" t="s">
        <v>6324</v>
      </c>
      <c r="D1827" t="s">
        <v>368</v>
      </c>
      <c r="E1827" t="s">
        <v>369</v>
      </c>
      <c r="F1827" t="s">
        <v>2234</v>
      </c>
      <c r="G1827" s="177">
        <v>44480</v>
      </c>
      <c r="H1827" t="s">
        <v>417</v>
      </c>
      <c r="I1827" t="s">
        <v>18168</v>
      </c>
      <c r="J1827" t="s">
        <v>6325</v>
      </c>
      <c r="K1827" t="s">
        <v>353</v>
      </c>
      <c r="L1827" t="s">
        <v>374</v>
      </c>
      <c r="M1827" s="29" t="str">
        <f>IF(O1827 &lt;&gt; "", VLOOKUP(O1827,'CLASSIFICAÇÃO - ÁREA DE ATUAÇÃO'!$A:$C,2,0),"")</f>
        <v>C</v>
      </c>
      <c r="N1827" s="29" t="str">
        <f>IF(O1827 &lt;&gt; "",VLOOKUP(O1827,'CLASSIFICAÇÃO - ÁREA DE ATUAÇÃO'!$A:$C,3,0), "")</f>
        <v>ATENÇÃO PRIMÁRIA</v>
      </c>
      <c r="O1827" t="str">
        <f>'Lotações convertidas'!B1829</f>
        <v>CENTRO DE SAÚDE MARCELO PONTEL GOMES</v>
      </c>
    </row>
    <row r="1828" spans="1:15" x14ac:dyDescent="0.25">
      <c r="A1828">
        <v>1325718</v>
      </c>
      <c r="B1828" t="s">
        <v>6326</v>
      </c>
      <c r="C1828" t="s">
        <v>6327</v>
      </c>
      <c r="D1828" t="s">
        <v>379</v>
      </c>
      <c r="F1828" t="s">
        <v>1155</v>
      </c>
      <c r="G1828" s="177">
        <v>44480</v>
      </c>
      <c r="H1828" t="s">
        <v>434</v>
      </c>
      <c r="I1828" t="s">
        <v>18171</v>
      </c>
      <c r="J1828" t="s">
        <v>6328</v>
      </c>
      <c r="K1828" t="s">
        <v>353</v>
      </c>
      <c r="L1828" t="s">
        <v>382</v>
      </c>
      <c r="M1828" s="29" t="str">
        <f>IF(O1828 &lt;&gt; "", VLOOKUP(O1828,'CLASSIFICAÇÃO - ÁREA DE ATUAÇÃO'!$A:$C,2,0),"")</f>
        <v>A</v>
      </c>
      <c r="N1828" s="29" t="str">
        <f>IF(O1828 &lt;&gt; "",VLOOKUP(O1828,'CLASSIFICAÇÃO - ÁREA DE ATUAÇÃO'!$A:$C,3,0), "")</f>
        <v>ATENÇÃO PRIMÁRIA</v>
      </c>
      <c r="O1828" t="str">
        <f>'Lotações convertidas'!B1830</f>
        <v>CENTRO DE SAÚDE SÃO GERALDO</v>
      </c>
    </row>
    <row r="1829" spans="1:15" x14ac:dyDescent="0.25">
      <c r="A1829">
        <v>1325734</v>
      </c>
      <c r="B1829" t="s">
        <v>6329</v>
      </c>
      <c r="C1829" t="s">
        <v>6330</v>
      </c>
      <c r="D1829" t="s">
        <v>368</v>
      </c>
      <c r="E1829" t="s">
        <v>369</v>
      </c>
      <c r="F1829" t="s">
        <v>4223</v>
      </c>
      <c r="G1829" s="177">
        <v>44480</v>
      </c>
      <c r="H1829" t="s">
        <v>417</v>
      </c>
      <c r="I1829" t="s">
        <v>18168</v>
      </c>
      <c r="J1829" t="s">
        <v>6331</v>
      </c>
      <c r="K1829" t="s">
        <v>353</v>
      </c>
      <c r="L1829" t="s">
        <v>382</v>
      </c>
      <c r="M1829" s="29" t="str">
        <f>IF(O1829 &lt;&gt; "", VLOOKUP(O1829,'CLASSIFICAÇÃO - ÁREA DE ATUAÇÃO'!$A:$C,2,0),"")</f>
        <v>B</v>
      </c>
      <c r="N1829" s="29" t="str">
        <f>IF(O1829 &lt;&gt; "",VLOOKUP(O1829,'CLASSIFICAÇÃO - ÁREA DE ATUAÇÃO'!$A:$C,3,0), "")</f>
        <v>ATENÇÃO PRIMÁRIA</v>
      </c>
      <c r="O1829" t="str">
        <f>'Lotações convertidas'!B1831</f>
        <v>CENTRO DE SAÚDE PARAÍSO</v>
      </c>
    </row>
    <row r="1830" spans="1:15" x14ac:dyDescent="0.25">
      <c r="A1830">
        <v>1325742</v>
      </c>
      <c r="B1830" t="s">
        <v>6332</v>
      </c>
      <c r="C1830" t="s">
        <v>6333</v>
      </c>
      <c r="D1830" t="s">
        <v>368</v>
      </c>
      <c r="E1830" t="s">
        <v>524</v>
      </c>
      <c r="F1830" t="s">
        <v>18617</v>
      </c>
      <c r="G1830" s="177">
        <v>44479</v>
      </c>
      <c r="H1830" t="s">
        <v>441</v>
      </c>
      <c r="I1830" t="s">
        <v>18179</v>
      </c>
      <c r="J1830" t="s">
        <v>6334</v>
      </c>
      <c r="K1830" t="s">
        <v>353</v>
      </c>
      <c r="L1830" t="s">
        <v>406</v>
      </c>
      <c r="M1830" s="29" t="str">
        <f>IF(O1830 &lt;&gt; "", VLOOKUP(O1830,'CLASSIFICAÇÃO - ÁREA DE ATUAÇÃO'!$A:$C,2,0),"")</f>
        <v>D</v>
      </c>
      <c r="N1830" s="29" t="str">
        <f>IF(O1830 &lt;&gt; "",VLOOKUP(O1830,'CLASSIFICAÇÃO - ÁREA DE ATUAÇÃO'!$A:$C,3,0), "")</f>
        <v>REDE DE URGÊNCIA</v>
      </c>
      <c r="O1830" t="str">
        <f>'Lotações convertidas'!B1832</f>
        <v>UNIDADE DE PRONTO ATENDIMENTO BARREIRO</v>
      </c>
    </row>
    <row r="1831" spans="1:15" x14ac:dyDescent="0.25">
      <c r="A1831">
        <v>1325769</v>
      </c>
      <c r="B1831" t="s">
        <v>6335</v>
      </c>
      <c r="C1831" t="s">
        <v>6336</v>
      </c>
      <c r="D1831" t="s">
        <v>368</v>
      </c>
      <c r="E1831" t="s">
        <v>369</v>
      </c>
      <c r="F1831" t="s">
        <v>424</v>
      </c>
      <c r="G1831" s="177">
        <v>44478</v>
      </c>
      <c r="H1831" t="s">
        <v>6337</v>
      </c>
      <c r="I1831" t="s">
        <v>18168</v>
      </c>
      <c r="J1831" t="s">
        <v>6338</v>
      </c>
      <c r="K1831" t="s">
        <v>353</v>
      </c>
      <c r="L1831" t="s">
        <v>427</v>
      </c>
      <c r="M1831" s="29" t="str">
        <f>IF(O1831 &lt;&gt; "", VLOOKUP(O1831,'CLASSIFICAÇÃO - ÁREA DE ATUAÇÃO'!$A:$C,2,0),"")</f>
        <v>D</v>
      </c>
      <c r="N1831" s="29" t="str">
        <f>IF(O1831 &lt;&gt; "",VLOOKUP(O1831,'CLASSIFICAÇÃO - ÁREA DE ATUAÇÃO'!$A:$C,3,0), "")</f>
        <v>REDE DE URGÊNCIA</v>
      </c>
      <c r="O1831" t="str">
        <f>'Lotações convertidas'!B1833</f>
        <v>SERVIÇO DE ATENDIMENTO MÓVEL DE URGÊNCIA E TRANSPORTE EM SAÚDE</v>
      </c>
    </row>
    <row r="1832" spans="1:15" x14ac:dyDescent="0.25">
      <c r="A1832">
        <v>1325777</v>
      </c>
      <c r="B1832" t="s">
        <v>6339</v>
      </c>
      <c r="C1832" t="s">
        <v>6340</v>
      </c>
      <c r="D1832" t="s">
        <v>429</v>
      </c>
      <c r="E1832" t="s">
        <v>451</v>
      </c>
      <c r="F1832" t="s">
        <v>18670</v>
      </c>
      <c r="G1832" s="177">
        <v>44480</v>
      </c>
      <c r="H1832" t="s">
        <v>364</v>
      </c>
      <c r="I1832" t="s">
        <v>18168</v>
      </c>
      <c r="J1832" t="s">
        <v>6341</v>
      </c>
      <c r="K1832" t="s">
        <v>353</v>
      </c>
      <c r="L1832" t="s">
        <v>382</v>
      </c>
      <c r="M1832" s="29" t="str">
        <f>IF(O1832 &lt;&gt; "", VLOOKUP(O1832,'CLASSIFICAÇÃO - ÁREA DE ATUAÇÃO'!$A:$C,2,0),"")</f>
        <v>A</v>
      </c>
      <c r="N1832" s="29" t="str">
        <f>IF(O1832 &lt;&gt; "",VLOOKUP(O1832,'CLASSIFICAÇÃO - ÁREA DE ATUAÇÃO'!$A:$C,3,0), "")</f>
        <v>REDE COMPLEMENTAR</v>
      </c>
      <c r="O1832" t="str">
        <f>'Lotações convertidas'!B1834</f>
        <v>CENTRO DE ESPECIALIDADES MEDICAS LESTE</v>
      </c>
    </row>
    <row r="1833" spans="1:15" x14ac:dyDescent="0.25">
      <c r="A1833">
        <v>1325785</v>
      </c>
      <c r="B1833" t="s">
        <v>6342</v>
      </c>
      <c r="C1833" t="s">
        <v>6343</v>
      </c>
      <c r="D1833" t="s">
        <v>368</v>
      </c>
      <c r="E1833" t="s">
        <v>524</v>
      </c>
      <c r="F1833" t="s">
        <v>18613</v>
      </c>
      <c r="G1833" s="177">
        <v>44479</v>
      </c>
      <c r="H1833" t="s">
        <v>441</v>
      </c>
      <c r="I1833" t="s">
        <v>18179</v>
      </c>
      <c r="J1833" t="s">
        <v>6344</v>
      </c>
      <c r="K1833" t="s">
        <v>353</v>
      </c>
      <c r="L1833" t="s">
        <v>382</v>
      </c>
      <c r="M1833" s="29" t="str">
        <f>IF(O1833 &lt;&gt; "", VLOOKUP(O1833,'CLASSIFICAÇÃO - ÁREA DE ATUAÇÃO'!$A:$C,2,0),"")</f>
        <v>C</v>
      </c>
      <c r="N1833" s="29" t="str">
        <f>IF(O1833 &lt;&gt; "",VLOOKUP(O1833,'CLASSIFICAÇÃO - ÁREA DE ATUAÇÃO'!$A:$C,3,0), "")</f>
        <v>REDE DE URGÊNCIA</v>
      </c>
      <c r="O1833" t="str">
        <f>'Lotações convertidas'!B1835</f>
        <v>UNIDADE DE PRONTO ATENDIMENTO LESTE</v>
      </c>
    </row>
    <row r="1834" spans="1:15" x14ac:dyDescent="0.25">
      <c r="A1834">
        <v>1325793</v>
      </c>
      <c r="B1834" t="s">
        <v>6345</v>
      </c>
      <c r="C1834" t="s">
        <v>6346</v>
      </c>
      <c r="D1834" t="s">
        <v>368</v>
      </c>
      <c r="E1834" t="s">
        <v>369</v>
      </c>
      <c r="F1834" t="s">
        <v>424</v>
      </c>
      <c r="G1834" s="177">
        <v>44479</v>
      </c>
      <c r="H1834" t="s">
        <v>441</v>
      </c>
      <c r="I1834" t="s">
        <v>18168</v>
      </c>
      <c r="J1834" t="s">
        <v>6347</v>
      </c>
      <c r="K1834" t="s">
        <v>353</v>
      </c>
      <c r="L1834" t="s">
        <v>427</v>
      </c>
      <c r="M1834" s="29" t="str">
        <f>IF(O1834 &lt;&gt; "", VLOOKUP(O1834,'CLASSIFICAÇÃO - ÁREA DE ATUAÇÃO'!$A:$C,2,0),"")</f>
        <v>D</v>
      </c>
      <c r="N1834" s="29" t="str">
        <f>IF(O1834 &lt;&gt; "",VLOOKUP(O1834,'CLASSIFICAÇÃO - ÁREA DE ATUAÇÃO'!$A:$C,3,0), "")</f>
        <v>REDE DE URGÊNCIA</v>
      </c>
      <c r="O1834" t="str">
        <f>'Lotações convertidas'!B1836</f>
        <v>SERVIÇO DE ATENDIMENTO MÓVEL DE URGÊNCIA E TRANSPORTE EM SAÚDE</v>
      </c>
    </row>
    <row r="1835" spans="1:15" x14ac:dyDescent="0.25">
      <c r="A1835">
        <v>1325807</v>
      </c>
      <c r="B1835" t="s">
        <v>5955</v>
      </c>
      <c r="C1835" t="s">
        <v>5956</v>
      </c>
      <c r="D1835" t="s">
        <v>368</v>
      </c>
      <c r="E1835" t="s">
        <v>369</v>
      </c>
      <c r="F1835" t="s">
        <v>424</v>
      </c>
      <c r="G1835" s="177">
        <v>44478</v>
      </c>
      <c r="H1835" t="s">
        <v>6337</v>
      </c>
      <c r="I1835" t="s">
        <v>18168</v>
      </c>
      <c r="J1835" t="s">
        <v>5957</v>
      </c>
      <c r="K1835" t="s">
        <v>353</v>
      </c>
      <c r="L1835" t="s">
        <v>427</v>
      </c>
      <c r="M1835" s="29" t="str">
        <f>IF(O1835 &lt;&gt; "", VLOOKUP(O1835,'CLASSIFICAÇÃO - ÁREA DE ATUAÇÃO'!$A:$C,2,0),"")</f>
        <v>D</v>
      </c>
      <c r="N1835" s="29" t="str">
        <f>IF(O1835 &lt;&gt; "",VLOOKUP(O1835,'CLASSIFICAÇÃO - ÁREA DE ATUAÇÃO'!$A:$C,3,0), "")</f>
        <v>REDE DE URGÊNCIA</v>
      </c>
      <c r="O1835" t="str">
        <f>'Lotações convertidas'!B1837</f>
        <v>SERVIÇO DE ATENDIMENTO MÓVEL DE URGÊNCIA E TRANSPORTE EM SAÚDE</v>
      </c>
    </row>
    <row r="1836" spans="1:15" x14ac:dyDescent="0.25">
      <c r="A1836">
        <v>1325815</v>
      </c>
      <c r="B1836" t="s">
        <v>431</v>
      </c>
      <c r="C1836" t="s">
        <v>432</v>
      </c>
      <c r="D1836" t="s">
        <v>362</v>
      </c>
      <c r="F1836" t="s">
        <v>4353</v>
      </c>
      <c r="G1836" s="177">
        <v>44482</v>
      </c>
      <c r="H1836" t="s">
        <v>352</v>
      </c>
      <c r="I1836" t="s">
        <v>18168</v>
      </c>
      <c r="J1836" t="s">
        <v>435</v>
      </c>
      <c r="K1836" t="s">
        <v>353</v>
      </c>
      <c r="L1836" t="s">
        <v>397</v>
      </c>
      <c r="M1836" s="29" t="str">
        <f>IF(O1836 &lt;&gt; "", VLOOKUP(O1836,'CLASSIFICAÇÃO - ÁREA DE ATUAÇÃO'!$A:$C,2,0),"")</f>
        <v>B</v>
      </c>
      <c r="N1836" s="29" t="str">
        <f>IF(O1836 &lt;&gt; "",VLOOKUP(O1836,'CLASSIFICAÇÃO - ÁREA DE ATUAÇÃO'!$A:$C,3,0), "")</f>
        <v>ATENÇÃO PRIMÁRIA</v>
      </c>
      <c r="O1836" t="str">
        <f>'Lotações convertidas'!B1838</f>
        <v>CENTRO DE SAÚDE PALMEIRAS</v>
      </c>
    </row>
    <row r="1837" spans="1:15" x14ac:dyDescent="0.25">
      <c r="A1837">
        <v>1325831</v>
      </c>
      <c r="B1837" t="s">
        <v>6348</v>
      </c>
      <c r="C1837" t="s">
        <v>6349</v>
      </c>
      <c r="D1837" t="s">
        <v>368</v>
      </c>
      <c r="E1837" t="s">
        <v>369</v>
      </c>
      <c r="F1837" t="s">
        <v>424</v>
      </c>
      <c r="G1837" s="177">
        <v>44478</v>
      </c>
      <c r="H1837" t="s">
        <v>6337</v>
      </c>
      <c r="I1837" t="s">
        <v>18168</v>
      </c>
      <c r="J1837" t="s">
        <v>6350</v>
      </c>
      <c r="K1837" t="s">
        <v>353</v>
      </c>
      <c r="L1837" t="s">
        <v>427</v>
      </c>
      <c r="M1837" s="29" t="str">
        <f>IF(O1837 &lt;&gt; "", VLOOKUP(O1837,'CLASSIFICAÇÃO - ÁREA DE ATUAÇÃO'!$A:$C,2,0),"")</f>
        <v>D</v>
      </c>
      <c r="N1837" s="29" t="str">
        <f>IF(O1837 &lt;&gt; "",VLOOKUP(O1837,'CLASSIFICAÇÃO - ÁREA DE ATUAÇÃO'!$A:$C,3,0), "")</f>
        <v>REDE DE URGÊNCIA</v>
      </c>
      <c r="O1837" t="str">
        <f>'Lotações convertidas'!B1839</f>
        <v>SERVIÇO DE ATENDIMENTO MÓVEL DE URGÊNCIA E TRANSPORTE EM SAÚDE</v>
      </c>
    </row>
    <row r="1838" spans="1:15" x14ac:dyDescent="0.25">
      <c r="A1838">
        <v>1325866</v>
      </c>
      <c r="B1838" t="s">
        <v>6351</v>
      </c>
      <c r="C1838" t="s">
        <v>6352</v>
      </c>
      <c r="D1838" t="s">
        <v>362</v>
      </c>
      <c r="F1838" t="s">
        <v>595</v>
      </c>
      <c r="G1838" s="177">
        <v>44480</v>
      </c>
      <c r="H1838" t="s">
        <v>364</v>
      </c>
      <c r="I1838" t="s">
        <v>18168</v>
      </c>
      <c r="J1838" t="s">
        <v>6353</v>
      </c>
      <c r="K1838" t="s">
        <v>353</v>
      </c>
      <c r="L1838" t="s">
        <v>361</v>
      </c>
      <c r="M1838" s="29" t="str">
        <f>IF(O1838 &lt;&gt; "", VLOOKUP(O1838,'CLASSIFICAÇÃO - ÁREA DE ATUAÇÃO'!$A:$C,2,0),"")</f>
        <v>C</v>
      </c>
      <c r="N1838" s="29" t="str">
        <f>IF(O1838 &lt;&gt; "",VLOOKUP(O1838,'CLASSIFICAÇÃO - ÁREA DE ATUAÇÃO'!$A:$C,3,0), "")</f>
        <v>ATENÇÃO PRIMÁRIA</v>
      </c>
      <c r="O1838" t="str">
        <f>'Lotações convertidas'!B1840</f>
        <v>CENTRO DE SAÚDE TREVO</v>
      </c>
    </row>
    <row r="1839" spans="1:15" x14ac:dyDescent="0.25">
      <c r="A1839">
        <v>1325874</v>
      </c>
      <c r="B1839" t="s">
        <v>6354</v>
      </c>
      <c r="C1839" t="s">
        <v>6355</v>
      </c>
      <c r="D1839" t="s">
        <v>368</v>
      </c>
      <c r="E1839" t="s">
        <v>369</v>
      </c>
      <c r="F1839" t="s">
        <v>424</v>
      </c>
      <c r="G1839" s="177">
        <v>44478</v>
      </c>
      <c r="H1839" t="s">
        <v>441</v>
      </c>
      <c r="I1839" t="s">
        <v>18168</v>
      </c>
      <c r="J1839" t="s">
        <v>6356</v>
      </c>
      <c r="K1839" t="s">
        <v>353</v>
      </c>
      <c r="L1839" t="s">
        <v>427</v>
      </c>
      <c r="M1839" s="29" t="str">
        <f>IF(O1839 &lt;&gt; "", VLOOKUP(O1839,'CLASSIFICAÇÃO - ÁREA DE ATUAÇÃO'!$A:$C,2,0),"")</f>
        <v>D</v>
      </c>
      <c r="N1839" s="29" t="str">
        <f>IF(O1839 &lt;&gt; "",VLOOKUP(O1839,'CLASSIFICAÇÃO - ÁREA DE ATUAÇÃO'!$A:$C,3,0), "")</f>
        <v>REDE DE URGÊNCIA</v>
      </c>
      <c r="O1839" t="str">
        <f>'Lotações convertidas'!B1841</f>
        <v>SERVIÇO DE ATENDIMENTO MÓVEL DE URGÊNCIA E TRANSPORTE EM SAÚDE</v>
      </c>
    </row>
    <row r="1840" spans="1:15" x14ac:dyDescent="0.25">
      <c r="A1840">
        <v>1325920</v>
      </c>
      <c r="B1840" t="s">
        <v>4088</v>
      </c>
      <c r="C1840" t="s">
        <v>4089</v>
      </c>
      <c r="D1840" t="s">
        <v>379</v>
      </c>
      <c r="E1840" t="s">
        <v>597</v>
      </c>
      <c r="F1840" t="s">
        <v>1591</v>
      </c>
      <c r="G1840" s="177">
        <v>44480</v>
      </c>
      <c r="H1840" t="s">
        <v>395</v>
      </c>
      <c r="I1840" t="s">
        <v>18171</v>
      </c>
      <c r="J1840" t="s">
        <v>4090</v>
      </c>
      <c r="K1840" t="s">
        <v>353</v>
      </c>
      <c r="L1840" t="s">
        <v>374</v>
      </c>
      <c r="M1840" s="29" t="str">
        <f>IF(O1840 &lt;&gt; "", VLOOKUP(O1840,'CLASSIFICAÇÃO - ÁREA DE ATUAÇÃO'!$A:$C,2,0),"")</f>
        <v>D</v>
      </c>
      <c r="N1840" s="29" t="str">
        <f>IF(O1840 &lt;&gt; "",VLOOKUP(O1840,'CLASSIFICAÇÃO - ÁREA DE ATUAÇÃO'!$A:$C,3,0), "")</f>
        <v>ATENÇÃO PRIMÁRIA</v>
      </c>
      <c r="O1840" t="str">
        <f>'Lotações convertidas'!B1842</f>
        <v>CENTRO DE SAÚDE CONJUNTO PAULO VI</v>
      </c>
    </row>
    <row r="1841" spans="1:15" x14ac:dyDescent="0.25">
      <c r="A1841">
        <v>1325947</v>
      </c>
      <c r="B1841" t="s">
        <v>6357</v>
      </c>
      <c r="C1841" t="s">
        <v>6358</v>
      </c>
      <c r="D1841" t="s">
        <v>379</v>
      </c>
      <c r="F1841" t="s">
        <v>2789</v>
      </c>
      <c r="G1841" s="177">
        <v>44482</v>
      </c>
      <c r="H1841" t="s">
        <v>364</v>
      </c>
      <c r="I1841" t="s">
        <v>18171</v>
      </c>
      <c r="J1841" t="s">
        <v>6359</v>
      </c>
      <c r="K1841" t="s">
        <v>353</v>
      </c>
      <c r="L1841" t="s">
        <v>406</v>
      </c>
      <c r="M1841" s="29" t="str">
        <f>IF(O1841 &lt;&gt; "", VLOOKUP(O1841,'CLASSIFICAÇÃO - ÁREA DE ATUAÇÃO'!$A:$C,2,0),"")</f>
        <v>C</v>
      </c>
      <c r="N1841" s="29" t="str">
        <f>IF(O1841 &lt;&gt; "",VLOOKUP(O1841,'CLASSIFICAÇÃO - ÁREA DE ATUAÇÃO'!$A:$C,3,0), "")</f>
        <v>ATENÇÃO PRIMÁRIA</v>
      </c>
      <c r="O1841" t="str">
        <f>'Lotações convertidas'!B1843</f>
        <v>CENTRO DE SAÚDE LISANDRA ANGÉLICA DAVID JUSTINO - TÚNEL DE IBIRITÉ</v>
      </c>
    </row>
    <row r="1842" spans="1:15" x14ac:dyDescent="0.25">
      <c r="A1842" t="s">
        <v>6360</v>
      </c>
      <c r="B1842" t="s">
        <v>6361</v>
      </c>
      <c r="C1842" t="s">
        <v>6362</v>
      </c>
      <c r="D1842" t="s">
        <v>362</v>
      </c>
      <c r="F1842" t="s">
        <v>424</v>
      </c>
      <c r="G1842" s="177">
        <v>44478</v>
      </c>
      <c r="H1842" t="s">
        <v>466</v>
      </c>
      <c r="I1842" t="s">
        <v>18168</v>
      </c>
      <c r="J1842" t="s">
        <v>6363</v>
      </c>
      <c r="K1842" t="s">
        <v>353</v>
      </c>
      <c r="L1842" t="s">
        <v>427</v>
      </c>
      <c r="M1842" s="29" t="str">
        <f>IF(O1842 &lt;&gt; "", VLOOKUP(O1842,'CLASSIFICAÇÃO - ÁREA DE ATUAÇÃO'!$A:$C,2,0),"")</f>
        <v>D</v>
      </c>
      <c r="N1842" s="29" t="str">
        <f>IF(O1842 &lt;&gt; "",VLOOKUP(O1842,'CLASSIFICAÇÃO - ÁREA DE ATUAÇÃO'!$A:$C,3,0), "")</f>
        <v>REDE DE URGÊNCIA</v>
      </c>
      <c r="O1842" t="str">
        <f>'Lotações convertidas'!B1844</f>
        <v>SERVIÇO DE ATENDIMENTO MÓVEL DE URGÊNCIA E TRANSPORTE EM SAÚDE</v>
      </c>
    </row>
    <row r="1843" spans="1:15" x14ac:dyDescent="0.25">
      <c r="A1843">
        <v>1325998</v>
      </c>
      <c r="B1843" t="s">
        <v>6364</v>
      </c>
      <c r="C1843" t="s">
        <v>6365</v>
      </c>
      <c r="D1843" t="s">
        <v>379</v>
      </c>
      <c r="F1843" t="s">
        <v>18615</v>
      </c>
      <c r="G1843" s="177">
        <v>44478</v>
      </c>
      <c r="H1843" t="s">
        <v>457</v>
      </c>
      <c r="I1843" t="s">
        <v>18171</v>
      </c>
      <c r="J1843" t="s">
        <v>6366</v>
      </c>
      <c r="K1843" t="s">
        <v>353</v>
      </c>
      <c r="L1843" t="s">
        <v>365</v>
      </c>
      <c r="M1843" s="29" t="str">
        <f>IF(O1843 &lt;&gt; "", VLOOKUP(O1843,'CLASSIFICAÇÃO - ÁREA DE ATUAÇÃO'!$A:$C,2,0),"")</f>
        <v>D</v>
      </c>
      <c r="N1843" s="29" t="str">
        <f>IF(O1843 &lt;&gt; "",VLOOKUP(O1843,'CLASSIFICAÇÃO - ÁREA DE ATUAÇÃO'!$A:$C,3,0), "")</f>
        <v>REDE DE URGÊNCIA</v>
      </c>
      <c r="O1843" t="str">
        <f>'Lotações convertidas'!B1845</f>
        <v>UNIDADE DE PRONTO ATENDIMENTO NORTE</v>
      </c>
    </row>
    <row r="1844" spans="1:15" x14ac:dyDescent="0.25">
      <c r="A1844">
        <v>1326005</v>
      </c>
      <c r="B1844" t="s">
        <v>6367</v>
      </c>
      <c r="C1844" t="s">
        <v>6368</v>
      </c>
      <c r="D1844" t="s">
        <v>368</v>
      </c>
      <c r="E1844" t="s">
        <v>369</v>
      </c>
      <c r="F1844" t="s">
        <v>18621</v>
      </c>
      <c r="G1844" s="177">
        <v>44483</v>
      </c>
      <c r="H1844" t="s">
        <v>441</v>
      </c>
      <c r="I1844" t="s">
        <v>18168</v>
      </c>
      <c r="J1844" t="s">
        <v>6369</v>
      </c>
      <c r="K1844" t="s">
        <v>353</v>
      </c>
      <c r="L1844" t="s">
        <v>397</v>
      </c>
      <c r="M1844" s="29" t="str">
        <f>IF(O1844 &lt;&gt; "", VLOOKUP(O1844,'CLASSIFICAÇÃO - ÁREA DE ATUAÇÃO'!$A:$C,2,0),"")</f>
        <v>A</v>
      </c>
      <c r="N1844" s="29" t="str">
        <f>IF(O1844 &lt;&gt; "",VLOOKUP(O1844,'CLASSIFICAÇÃO - ÁREA DE ATUAÇÃO'!$A:$C,3,0), "")</f>
        <v>REDE DE URGÊNCIA</v>
      </c>
      <c r="O1844" t="str">
        <f>'Lotações convertidas'!B1846</f>
        <v>CENTRO DE REFERENCIA EM SAUDE MENTAL OESTE</v>
      </c>
    </row>
    <row r="1845" spans="1:15" x14ac:dyDescent="0.25">
      <c r="A1845">
        <v>1326013</v>
      </c>
      <c r="B1845" t="s">
        <v>6370</v>
      </c>
      <c r="C1845" t="s">
        <v>6371</v>
      </c>
      <c r="D1845" t="s">
        <v>368</v>
      </c>
      <c r="E1845" t="s">
        <v>369</v>
      </c>
      <c r="F1845" t="s">
        <v>424</v>
      </c>
      <c r="G1845" s="177">
        <v>44481</v>
      </c>
      <c r="H1845" t="s">
        <v>6337</v>
      </c>
      <c r="I1845" t="s">
        <v>18168</v>
      </c>
      <c r="J1845" t="s">
        <v>6372</v>
      </c>
      <c r="K1845" t="s">
        <v>353</v>
      </c>
      <c r="L1845" t="s">
        <v>427</v>
      </c>
      <c r="M1845" s="29" t="str">
        <f>IF(O1845 &lt;&gt; "", VLOOKUP(O1845,'CLASSIFICAÇÃO - ÁREA DE ATUAÇÃO'!$A:$C,2,0),"")</f>
        <v>D</v>
      </c>
      <c r="N1845" s="29" t="str">
        <f>IF(O1845 &lt;&gt; "",VLOOKUP(O1845,'CLASSIFICAÇÃO - ÁREA DE ATUAÇÃO'!$A:$C,3,0), "")</f>
        <v>REDE DE URGÊNCIA</v>
      </c>
      <c r="O1845" t="str">
        <f>'Lotações convertidas'!B1847</f>
        <v>SERVIÇO DE ATENDIMENTO MÓVEL DE URGÊNCIA E TRANSPORTE EM SAÚDE</v>
      </c>
    </row>
    <row r="1846" spans="1:15" x14ac:dyDescent="0.25">
      <c r="A1846" t="s">
        <v>6373</v>
      </c>
      <c r="B1846" t="s">
        <v>6374</v>
      </c>
      <c r="C1846" t="s">
        <v>6375</v>
      </c>
      <c r="D1846" t="s">
        <v>368</v>
      </c>
      <c r="E1846" t="s">
        <v>369</v>
      </c>
      <c r="F1846" t="s">
        <v>424</v>
      </c>
      <c r="G1846" s="177">
        <v>44481</v>
      </c>
      <c r="H1846" t="s">
        <v>6337</v>
      </c>
      <c r="I1846" t="s">
        <v>18168</v>
      </c>
      <c r="J1846" t="s">
        <v>6376</v>
      </c>
      <c r="K1846" t="s">
        <v>353</v>
      </c>
      <c r="L1846" t="s">
        <v>427</v>
      </c>
      <c r="M1846" s="29" t="str">
        <f>IF(O1846 &lt;&gt; "", VLOOKUP(O1846,'CLASSIFICAÇÃO - ÁREA DE ATUAÇÃO'!$A:$C,2,0),"")</f>
        <v>D</v>
      </c>
      <c r="N1846" s="29" t="str">
        <f>IF(O1846 &lt;&gt; "",VLOOKUP(O1846,'CLASSIFICAÇÃO - ÁREA DE ATUAÇÃO'!$A:$C,3,0), "")</f>
        <v>REDE DE URGÊNCIA</v>
      </c>
      <c r="O1846" t="str">
        <f>'Lotações convertidas'!B1848</f>
        <v>SERVIÇO DE ATENDIMENTO MÓVEL DE URGÊNCIA E TRANSPORTE EM SAÚDE</v>
      </c>
    </row>
    <row r="1847" spans="1:15" x14ac:dyDescent="0.25">
      <c r="A1847">
        <v>1326048</v>
      </c>
      <c r="B1847" t="s">
        <v>6377</v>
      </c>
      <c r="C1847" t="s">
        <v>6378</v>
      </c>
      <c r="D1847" t="s">
        <v>368</v>
      </c>
      <c r="E1847" t="s">
        <v>369</v>
      </c>
      <c r="F1847" t="s">
        <v>424</v>
      </c>
      <c r="G1847" s="177">
        <v>44481</v>
      </c>
      <c r="H1847" t="s">
        <v>6337</v>
      </c>
      <c r="I1847" t="s">
        <v>18168</v>
      </c>
      <c r="J1847" t="s">
        <v>6379</v>
      </c>
      <c r="K1847" t="s">
        <v>353</v>
      </c>
      <c r="L1847" t="s">
        <v>427</v>
      </c>
      <c r="M1847" s="29" t="str">
        <f>IF(O1847 &lt;&gt; "", VLOOKUP(O1847,'CLASSIFICAÇÃO - ÁREA DE ATUAÇÃO'!$A:$C,2,0),"")</f>
        <v>D</v>
      </c>
      <c r="N1847" s="29" t="str">
        <f>IF(O1847 &lt;&gt; "",VLOOKUP(O1847,'CLASSIFICAÇÃO - ÁREA DE ATUAÇÃO'!$A:$C,3,0), "")</f>
        <v>REDE DE URGÊNCIA</v>
      </c>
      <c r="O1847" t="str">
        <f>'Lotações convertidas'!B1849</f>
        <v>SERVIÇO DE ATENDIMENTO MÓVEL DE URGÊNCIA E TRANSPORTE EM SAÚDE</v>
      </c>
    </row>
    <row r="1848" spans="1:15" x14ac:dyDescent="0.25">
      <c r="A1848">
        <v>1326056</v>
      </c>
      <c r="B1848" t="s">
        <v>6370</v>
      </c>
      <c r="C1848" t="s">
        <v>6371</v>
      </c>
      <c r="D1848" t="s">
        <v>368</v>
      </c>
      <c r="E1848" t="s">
        <v>369</v>
      </c>
      <c r="F1848" t="s">
        <v>424</v>
      </c>
      <c r="G1848" s="177">
        <v>44482</v>
      </c>
      <c r="H1848" t="s">
        <v>6337</v>
      </c>
      <c r="I1848" t="s">
        <v>18168</v>
      </c>
      <c r="J1848" t="s">
        <v>6372</v>
      </c>
      <c r="K1848" t="s">
        <v>353</v>
      </c>
      <c r="L1848" t="s">
        <v>427</v>
      </c>
      <c r="M1848" s="29" t="str">
        <f>IF(O1848 &lt;&gt; "", VLOOKUP(O1848,'CLASSIFICAÇÃO - ÁREA DE ATUAÇÃO'!$A:$C,2,0),"")</f>
        <v>D</v>
      </c>
      <c r="N1848" s="29" t="str">
        <f>IF(O1848 &lt;&gt; "",VLOOKUP(O1848,'CLASSIFICAÇÃO - ÁREA DE ATUAÇÃO'!$A:$C,3,0), "")</f>
        <v>REDE DE URGÊNCIA</v>
      </c>
      <c r="O1848" t="str">
        <f>'Lotações convertidas'!B1850</f>
        <v>SERVIÇO DE ATENDIMENTO MÓVEL DE URGÊNCIA E TRANSPORTE EM SAÚDE</v>
      </c>
    </row>
    <row r="1849" spans="1:15" x14ac:dyDescent="0.25">
      <c r="A1849">
        <v>1326064</v>
      </c>
      <c r="B1849" t="s">
        <v>6377</v>
      </c>
      <c r="C1849" t="s">
        <v>6378</v>
      </c>
      <c r="D1849" t="s">
        <v>368</v>
      </c>
      <c r="E1849" t="s">
        <v>369</v>
      </c>
      <c r="F1849" t="s">
        <v>424</v>
      </c>
      <c r="G1849" s="177">
        <v>44482</v>
      </c>
      <c r="H1849" t="s">
        <v>6337</v>
      </c>
      <c r="I1849" t="s">
        <v>18168</v>
      </c>
      <c r="J1849" t="s">
        <v>6379</v>
      </c>
      <c r="K1849" t="s">
        <v>353</v>
      </c>
      <c r="L1849" t="s">
        <v>427</v>
      </c>
      <c r="M1849" s="29" t="str">
        <f>IF(O1849 &lt;&gt; "", VLOOKUP(O1849,'CLASSIFICAÇÃO - ÁREA DE ATUAÇÃO'!$A:$C,2,0),"")</f>
        <v>D</v>
      </c>
      <c r="N1849" s="29" t="str">
        <f>IF(O1849 &lt;&gt; "",VLOOKUP(O1849,'CLASSIFICAÇÃO - ÁREA DE ATUAÇÃO'!$A:$C,3,0), "")</f>
        <v>REDE DE URGÊNCIA</v>
      </c>
      <c r="O1849" t="str">
        <f>'Lotações convertidas'!B1851</f>
        <v>SERVIÇO DE ATENDIMENTO MÓVEL DE URGÊNCIA E TRANSPORTE EM SAÚDE</v>
      </c>
    </row>
    <row r="1850" spans="1:15" x14ac:dyDescent="0.25">
      <c r="A1850">
        <v>1326080</v>
      </c>
      <c r="B1850" t="s">
        <v>6380</v>
      </c>
      <c r="C1850" t="s">
        <v>6381</v>
      </c>
      <c r="D1850" t="s">
        <v>362</v>
      </c>
      <c r="F1850" t="s">
        <v>3561</v>
      </c>
      <c r="G1850" s="177">
        <v>44482</v>
      </c>
      <c r="H1850" t="s">
        <v>364</v>
      </c>
      <c r="I1850" t="s">
        <v>18168</v>
      </c>
      <c r="J1850" t="s">
        <v>6382</v>
      </c>
      <c r="K1850" t="s">
        <v>353</v>
      </c>
      <c r="L1850" t="s">
        <v>427</v>
      </c>
      <c r="M1850" s="29" t="str">
        <f>IF(O1850 &lt;&gt; "", VLOOKUP(O1850,'CLASSIFICAÇÃO - ÁREA DE ATUAÇÃO'!$A:$C,2,0),"")</f>
        <v>A</v>
      </c>
      <c r="N1850" s="29" t="str">
        <f>IF(O1850 &lt;&gt; "",VLOOKUP(O1850,'CLASSIFICAÇÃO - ÁREA DE ATUAÇÃO'!$A:$C,3,0), "")</f>
        <v>GESTÃO</v>
      </c>
      <c r="O1850" t="str">
        <f>'Lotações convertidas'!B1852</f>
        <v>GERÊNCIA DE INTEGRAÇÃO DO CUIDADO À SAÚDE</v>
      </c>
    </row>
    <row r="1851" spans="1:15" x14ac:dyDescent="0.25">
      <c r="A1851">
        <v>1326153</v>
      </c>
      <c r="B1851" t="s">
        <v>6383</v>
      </c>
      <c r="C1851" t="s">
        <v>6384</v>
      </c>
      <c r="D1851" t="s">
        <v>368</v>
      </c>
      <c r="E1851" t="s">
        <v>369</v>
      </c>
      <c r="F1851" t="s">
        <v>519</v>
      </c>
      <c r="G1851" s="177">
        <v>44483</v>
      </c>
      <c r="H1851" t="s">
        <v>384</v>
      </c>
      <c r="I1851" t="s">
        <v>18168</v>
      </c>
      <c r="J1851" t="s">
        <v>6385</v>
      </c>
      <c r="K1851" t="s">
        <v>353</v>
      </c>
      <c r="L1851" t="s">
        <v>406</v>
      </c>
      <c r="M1851" s="29" t="str">
        <f>IF(O1851 &lt;&gt; "", VLOOKUP(O1851,'CLASSIFICAÇÃO - ÁREA DE ATUAÇÃO'!$A:$C,2,0),"")</f>
        <v>B</v>
      </c>
      <c r="N1851" s="29" t="str">
        <f>IF(O1851 &lt;&gt; "",VLOOKUP(O1851,'CLASSIFICAÇÃO - ÁREA DE ATUAÇÃO'!$A:$C,3,0), "")</f>
        <v>ATENÇÃO PRIMÁRIA</v>
      </c>
      <c r="O1851" t="str">
        <f>'Lotações convertidas'!B1853</f>
        <v>CENTRO DE SAÚDE CARLOS RENATO DIAS</v>
      </c>
    </row>
    <row r="1852" spans="1:15" x14ac:dyDescent="0.25">
      <c r="A1852">
        <v>1326161</v>
      </c>
      <c r="B1852" t="s">
        <v>6386</v>
      </c>
      <c r="C1852" t="s">
        <v>6387</v>
      </c>
      <c r="D1852" t="s">
        <v>349</v>
      </c>
      <c r="E1852" t="s">
        <v>445</v>
      </c>
      <c r="F1852" t="s">
        <v>18649</v>
      </c>
      <c r="G1852" s="177">
        <v>44483</v>
      </c>
      <c r="H1852" t="s">
        <v>395</v>
      </c>
      <c r="I1852" t="s">
        <v>18172</v>
      </c>
      <c r="J1852" t="s">
        <v>6388</v>
      </c>
      <c r="K1852" t="s">
        <v>353</v>
      </c>
      <c r="L1852" t="s">
        <v>382</v>
      </c>
      <c r="M1852" s="29" t="str">
        <f>IF(O1852 &lt;&gt; "", VLOOKUP(O1852,'CLASSIFICAÇÃO - ÁREA DE ATUAÇÃO'!$A:$C,2,0),"")</f>
        <v>A</v>
      </c>
      <c r="N1852" s="29" t="str">
        <f>IF(O1852 &lt;&gt; "",VLOOKUP(O1852,'CLASSIFICAÇÃO - ÁREA DE ATUAÇÃO'!$A:$C,3,0), "")</f>
        <v>REDE DE URGÊNCIA</v>
      </c>
      <c r="O1852" t="str">
        <f>'Lotações convertidas'!B1854</f>
        <v>CENTRO DE REFERENCIA EM SAUDE MENTAL LESTE</v>
      </c>
    </row>
    <row r="1853" spans="1:15" x14ac:dyDescent="0.25">
      <c r="A1853">
        <v>1326188</v>
      </c>
      <c r="B1853" t="s">
        <v>6389</v>
      </c>
      <c r="C1853" t="s">
        <v>6390</v>
      </c>
      <c r="D1853" t="s">
        <v>349</v>
      </c>
      <c r="E1853" t="s">
        <v>473</v>
      </c>
      <c r="F1853" t="s">
        <v>567</v>
      </c>
      <c r="G1853" s="177">
        <v>44484</v>
      </c>
      <c r="H1853" t="s">
        <v>395</v>
      </c>
      <c r="I1853" t="s">
        <v>18181</v>
      </c>
      <c r="J1853" t="s">
        <v>6391</v>
      </c>
      <c r="K1853" t="s">
        <v>353</v>
      </c>
      <c r="L1853" t="s">
        <v>406</v>
      </c>
      <c r="M1853" s="29" t="str">
        <f>IF(O1853 &lt;&gt; "", VLOOKUP(O1853,'CLASSIFICAÇÃO - ÁREA DE ATUAÇÃO'!$A:$C,2,0),"")</f>
        <v>C</v>
      </c>
      <c r="N1853" s="29" t="str">
        <f>IF(O1853 &lt;&gt; "",VLOOKUP(O1853,'CLASSIFICAÇÃO - ÁREA DE ATUAÇÃO'!$A:$C,3,0), "")</f>
        <v>REDE DE URGÊNCIA</v>
      </c>
      <c r="O1853" t="str">
        <f>'Lotações convertidas'!B1855</f>
        <v>CENTRO DE REFERENCIA EM SAUDE MENTAL ALCOOL E DROGAS BARREIRO</v>
      </c>
    </row>
    <row r="1854" spans="1:15" x14ac:dyDescent="0.25">
      <c r="A1854">
        <v>1326196</v>
      </c>
      <c r="B1854" t="s">
        <v>6392</v>
      </c>
      <c r="C1854" t="s">
        <v>6393</v>
      </c>
      <c r="D1854" t="s">
        <v>368</v>
      </c>
      <c r="E1854" t="s">
        <v>524</v>
      </c>
      <c r="F1854" t="s">
        <v>18613</v>
      </c>
      <c r="G1854" s="177">
        <v>44483</v>
      </c>
      <c r="H1854" t="s">
        <v>441</v>
      </c>
      <c r="I1854" t="s">
        <v>18179</v>
      </c>
      <c r="J1854" t="s">
        <v>6394</v>
      </c>
      <c r="K1854" t="s">
        <v>353</v>
      </c>
      <c r="L1854" t="s">
        <v>382</v>
      </c>
      <c r="M1854" s="29" t="str">
        <f>IF(O1854 &lt;&gt; "", VLOOKUP(O1854,'CLASSIFICAÇÃO - ÁREA DE ATUAÇÃO'!$A:$C,2,0),"")</f>
        <v>C</v>
      </c>
      <c r="N1854" s="29" t="str">
        <f>IF(O1854 &lt;&gt; "",VLOOKUP(O1854,'CLASSIFICAÇÃO - ÁREA DE ATUAÇÃO'!$A:$C,3,0), "")</f>
        <v>REDE DE URGÊNCIA</v>
      </c>
      <c r="O1854" t="str">
        <f>'Lotações convertidas'!B1856</f>
        <v>UNIDADE DE PRONTO ATENDIMENTO LESTE</v>
      </c>
    </row>
    <row r="1855" spans="1:15" x14ac:dyDescent="0.25">
      <c r="A1855" t="s">
        <v>6395</v>
      </c>
      <c r="B1855" t="s">
        <v>6396</v>
      </c>
      <c r="C1855" t="s">
        <v>6397</v>
      </c>
      <c r="D1855" t="s">
        <v>368</v>
      </c>
      <c r="E1855" t="s">
        <v>369</v>
      </c>
      <c r="F1855" t="s">
        <v>416</v>
      </c>
      <c r="G1855" s="177">
        <v>44483</v>
      </c>
      <c r="H1855" t="s">
        <v>364</v>
      </c>
      <c r="I1855" t="s">
        <v>18168</v>
      </c>
      <c r="J1855" t="s">
        <v>6398</v>
      </c>
      <c r="K1855" t="s">
        <v>353</v>
      </c>
      <c r="L1855" t="s">
        <v>361</v>
      </c>
      <c r="M1855" s="29" t="str">
        <f>IF(O1855 &lt;&gt; "", VLOOKUP(O1855,'CLASSIFICAÇÃO - ÁREA DE ATUAÇÃO'!$A:$C,2,0),"")</f>
        <v>D</v>
      </c>
      <c r="N1855" s="29" t="str">
        <f>IF(O1855 &lt;&gt; "",VLOOKUP(O1855,'CLASSIFICAÇÃO - ÁREA DE ATUAÇÃO'!$A:$C,3,0), "")</f>
        <v>ATENÇÃO PRIMÁRIA</v>
      </c>
      <c r="O1855" t="str">
        <f>'Lotações convertidas'!B1857</f>
        <v>CENTRO DE SAÚDE SÃO JOSÉ</v>
      </c>
    </row>
    <row r="1856" spans="1:15" x14ac:dyDescent="0.25">
      <c r="A1856">
        <v>1326226</v>
      </c>
      <c r="B1856" t="s">
        <v>6399</v>
      </c>
      <c r="C1856" t="s">
        <v>6400</v>
      </c>
      <c r="D1856" t="s">
        <v>368</v>
      </c>
      <c r="E1856" t="s">
        <v>369</v>
      </c>
      <c r="F1856" t="s">
        <v>1249</v>
      </c>
      <c r="G1856" s="177">
        <v>44487</v>
      </c>
      <c r="H1856" t="s">
        <v>417</v>
      </c>
      <c r="I1856" t="s">
        <v>18168</v>
      </c>
      <c r="J1856" t="s">
        <v>6401</v>
      </c>
      <c r="K1856" t="s">
        <v>353</v>
      </c>
      <c r="L1856" t="s">
        <v>361</v>
      </c>
      <c r="M1856" s="29" t="str">
        <f>IF(O1856 &lt;&gt; "", VLOOKUP(O1856,'CLASSIFICAÇÃO - ÁREA DE ATUAÇÃO'!$A:$C,2,0),"")</f>
        <v>C</v>
      </c>
      <c r="N1856" s="29" t="str">
        <f>IF(O1856 &lt;&gt; "",VLOOKUP(O1856,'CLASSIFICAÇÃO - ÁREA DE ATUAÇÃO'!$A:$C,3,0), "")</f>
        <v>ATENÇÃO PRIMÁRIA</v>
      </c>
      <c r="O1856" t="str">
        <f>'Lotações convertidas'!B1858</f>
        <v>CENTRO DE SAÚDE OURO PRETO</v>
      </c>
    </row>
    <row r="1857" spans="1:15" x14ac:dyDescent="0.25">
      <c r="A1857">
        <v>1326285</v>
      </c>
      <c r="B1857" t="s">
        <v>6402</v>
      </c>
      <c r="C1857" t="s">
        <v>6403</v>
      </c>
      <c r="D1857" t="s">
        <v>368</v>
      </c>
      <c r="E1857" t="s">
        <v>369</v>
      </c>
      <c r="F1857" t="s">
        <v>274</v>
      </c>
      <c r="G1857" s="177">
        <v>44483</v>
      </c>
      <c r="H1857" t="s">
        <v>384</v>
      </c>
      <c r="I1857" t="s">
        <v>18168</v>
      </c>
      <c r="J1857" t="s">
        <v>6404</v>
      </c>
      <c r="K1857" t="s">
        <v>353</v>
      </c>
      <c r="L1857" t="s">
        <v>406</v>
      </c>
      <c r="M1857" s="29" t="str">
        <f>IF(O1857 &lt;&gt; "", VLOOKUP(O1857,'CLASSIFICAÇÃO - ÁREA DE ATUAÇÃO'!$A:$C,2,0),"")</f>
        <v>D</v>
      </c>
      <c r="N1857" s="29" t="str">
        <f>IF(O1857 &lt;&gt; "",VLOOKUP(O1857,'CLASSIFICAÇÃO - ÁREA DE ATUAÇÃO'!$A:$C,3,0), "")</f>
        <v>ATENÇÃO PRIMÁRIA</v>
      </c>
      <c r="O1857" t="str">
        <f>'Lotações convertidas'!B1859</f>
        <v>CENTRO DE SAÚDE ITAIPU - JATOBÁ</v>
      </c>
    </row>
    <row r="1858" spans="1:15" x14ac:dyDescent="0.25">
      <c r="A1858">
        <v>1326307</v>
      </c>
      <c r="B1858" t="s">
        <v>6405</v>
      </c>
      <c r="C1858" t="s">
        <v>6406</v>
      </c>
      <c r="D1858" t="s">
        <v>349</v>
      </c>
      <c r="E1858" t="s">
        <v>357</v>
      </c>
      <c r="F1858" t="s">
        <v>18637</v>
      </c>
      <c r="G1858" s="177">
        <v>44483</v>
      </c>
      <c r="H1858" t="s">
        <v>384</v>
      </c>
      <c r="I1858" t="s">
        <v>18167</v>
      </c>
      <c r="J1858" t="s">
        <v>6407</v>
      </c>
      <c r="K1858" t="s">
        <v>353</v>
      </c>
      <c r="L1858" t="s">
        <v>411</v>
      </c>
      <c r="M1858" s="29" t="str">
        <f>IF(O1858 &lt;&gt; "", VLOOKUP(O1858,'CLASSIFICAÇÃO - ÁREA DE ATUAÇÃO'!$A:$C,2,0),"")</f>
        <v>A</v>
      </c>
      <c r="N1858" s="29" t="str">
        <f>IF(O1858 &lt;&gt; "",VLOOKUP(O1858,'CLASSIFICAÇÃO - ÁREA DE ATUAÇÃO'!$A:$C,3,0), "")</f>
        <v>ATENÇÃO PRIMÁRIA</v>
      </c>
      <c r="O1858" t="str">
        <f>'Lotações convertidas'!B1860</f>
        <v>CENTRO DE SAÚDE OSWALDO CRUZ</v>
      </c>
    </row>
    <row r="1859" spans="1:15" x14ac:dyDescent="0.25">
      <c r="A1859" t="s">
        <v>6408</v>
      </c>
      <c r="B1859" t="s">
        <v>6409</v>
      </c>
      <c r="C1859" t="s">
        <v>6410</v>
      </c>
      <c r="D1859" t="s">
        <v>368</v>
      </c>
      <c r="E1859" t="s">
        <v>369</v>
      </c>
      <c r="F1859" t="s">
        <v>424</v>
      </c>
      <c r="G1859" s="177">
        <v>44481</v>
      </c>
      <c r="H1859" t="s">
        <v>6337</v>
      </c>
      <c r="I1859" t="s">
        <v>18168</v>
      </c>
      <c r="J1859" t="s">
        <v>6411</v>
      </c>
      <c r="K1859" t="s">
        <v>353</v>
      </c>
      <c r="L1859" t="s">
        <v>427</v>
      </c>
      <c r="M1859" s="29" t="str">
        <f>IF(O1859 &lt;&gt; "", VLOOKUP(O1859,'CLASSIFICAÇÃO - ÁREA DE ATUAÇÃO'!$A:$C,2,0),"")</f>
        <v>D</v>
      </c>
      <c r="N1859" s="29" t="str">
        <f>IF(O1859 &lt;&gt; "",VLOOKUP(O1859,'CLASSIFICAÇÃO - ÁREA DE ATUAÇÃO'!$A:$C,3,0), "")</f>
        <v>REDE DE URGÊNCIA</v>
      </c>
      <c r="O1859" t="str">
        <f>'Lotações convertidas'!B1861</f>
        <v>SERVIÇO DE ATENDIMENTO MÓVEL DE URGÊNCIA E TRANSPORTE EM SAÚDE</v>
      </c>
    </row>
    <row r="1860" spans="1:15" x14ac:dyDescent="0.25">
      <c r="A1860">
        <v>1326358</v>
      </c>
      <c r="B1860" t="s">
        <v>6412</v>
      </c>
      <c r="C1860" t="s">
        <v>6413</v>
      </c>
      <c r="D1860" t="s">
        <v>368</v>
      </c>
      <c r="E1860" t="s">
        <v>369</v>
      </c>
      <c r="F1860" t="s">
        <v>18615</v>
      </c>
      <c r="G1860" s="177">
        <v>44483</v>
      </c>
      <c r="H1860" t="s">
        <v>441</v>
      </c>
      <c r="I1860" t="s">
        <v>18168</v>
      </c>
      <c r="J1860" t="s">
        <v>6414</v>
      </c>
      <c r="K1860" t="s">
        <v>353</v>
      </c>
      <c r="L1860" t="s">
        <v>365</v>
      </c>
      <c r="M1860" s="29" t="str">
        <f>IF(O1860 &lt;&gt; "", VLOOKUP(O1860,'CLASSIFICAÇÃO - ÁREA DE ATUAÇÃO'!$A:$C,2,0),"")</f>
        <v>D</v>
      </c>
      <c r="N1860" s="29" t="str">
        <f>IF(O1860 &lt;&gt; "",VLOOKUP(O1860,'CLASSIFICAÇÃO - ÁREA DE ATUAÇÃO'!$A:$C,3,0), "")</f>
        <v>REDE DE URGÊNCIA</v>
      </c>
      <c r="O1860" t="str">
        <f>'Lotações convertidas'!B1862</f>
        <v>UNIDADE DE PRONTO ATENDIMENTO NORTE</v>
      </c>
    </row>
    <row r="1861" spans="1:15" x14ac:dyDescent="0.25">
      <c r="A1861">
        <v>1326366</v>
      </c>
      <c r="B1861" t="s">
        <v>6415</v>
      </c>
      <c r="C1861" t="s">
        <v>6416</v>
      </c>
      <c r="D1861" t="s">
        <v>379</v>
      </c>
      <c r="F1861" t="s">
        <v>424</v>
      </c>
      <c r="G1861" s="177">
        <v>44483</v>
      </c>
      <c r="H1861" t="s">
        <v>466</v>
      </c>
      <c r="I1861" t="s">
        <v>18171</v>
      </c>
      <c r="J1861" t="s">
        <v>6417</v>
      </c>
      <c r="K1861" t="s">
        <v>353</v>
      </c>
      <c r="L1861" t="s">
        <v>427</v>
      </c>
      <c r="M1861" s="29" t="str">
        <f>IF(O1861 &lt;&gt; "", VLOOKUP(O1861,'CLASSIFICAÇÃO - ÁREA DE ATUAÇÃO'!$A:$C,2,0),"")</f>
        <v>D</v>
      </c>
      <c r="N1861" s="29" t="str">
        <f>IF(O1861 &lt;&gt; "",VLOOKUP(O1861,'CLASSIFICAÇÃO - ÁREA DE ATUAÇÃO'!$A:$C,3,0), "")</f>
        <v>REDE DE URGÊNCIA</v>
      </c>
      <c r="O1861" t="str">
        <f>'Lotações convertidas'!B1863</f>
        <v>SERVIÇO DE ATENDIMENTO MÓVEL DE URGÊNCIA E TRANSPORTE EM SAÚDE</v>
      </c>
    </row>
    <row r="1862" spans="1:15" x14ac:dyDescent="0.25">
      <c r="A1862">
        <v>1326382</v>
      </c>
      <c r="B1862" t="s">
        <v>6418</v>
      </c>
      <c r="C1862" t="s">
        <v>6419</v>
      </c>
      <c r="D1862" t="s">
        <v>349</v>
      </c>
      <c r="E1862" t="s">
        <v>528</v>
      </c>
      <c r="F1862" t="s">
        <v>567</v>
      </c>
      <c r="G1862" s="177">
        <v>44483</v>
      </c>
      <c r="H1862" t="s">
        <v>395</v>
      </c>
      <c r="I1862" t="s">
        <v>18176</v>
      </c>
      <c r="J1862" t="s">
        <v>6420</v>
      </c>
      <c r="K1862" t="s">
        <v>353</v>
      </c>
      <c r="L1862" t="s">
        <v>406</v>
      </c>
      <c r="M1862" s="29" t="str">
        <f>IF(O1862 &lt;&gt; "", VLOOKUP(O1862,'CLASSIFICAÇÃO - ÁREA DE ATUAÇÃO'!$A:$C,2,0),"")</f>
        <v>C</v>
      </c>
      <c r="N1862" s="29" t="str">
        <f>IF(O1862 &lt;&gt; "",VLOOKUP(O1862,'CLASSIFICAÇÃO - ÁREA DE ATUAÇÃO'!$A:$C,3,0), "")</f>
        <v>REDE DE URGÊNCIA</v>
      </c>
      <c r="O1862" t="str">
        <f>'Lotações convertidas'!B1864</f>
        <v>CENTRO DE REFERENCIA EM SAUDE MENTAL ALCOOL E DROGAS BARREIRO</v>
      </c>
    </row>
    <row r="1863" spans="1:15" x14ac:dyDescent="0.25">
      <c r="A1863">
        <v>1326390</v>
      </c>
      <c r="B1863" t="s">
        <v>6421</v>
      </c>
      <c r="C1863" t="s">
        <v>6422</v>
      </c>
      <c r="D1863" t="s">
        <v>379</v>
      </c>
      <c r="F1863" t="s">
        <v>18620</v>
      </c>
      <c r="G1863" s="177">
        <v>44484</v>
      </c>
      <c r="H1863" t="s">
        <v>466</v>
      </c>
      <c r="I1863" t="s">
        <v>18171</v>
      </c>
      <c r="J1863" t="s">
        <v>6423</v>
      </c>
      <c r="K1863" t="s">
        <v>353</v>
      </c>
      <c r="L1863" t="s">
        <v>372</v>
      </c>
      <c r="M1863" s="29" t="str">
        <f>IF(O1863 &lt;&gt; "", VLOOKUP(O1863,'CLASSIFICAÇÃO - ÁREA DE ATUAÇÃO'!$A:$C,2,0),"")</f>
        <v>D</v>
      </c>
      <c r="N1863" s="29" t="str">
        <f>IF(O1863 &lt;&gt; "",VLOOKUP(O1863,'CLASSIFICAÇÃO - ÁREA DE ATUAÇÃO'!$A:$C,3,0), "")</f>
        <v>REDE DE URGÊNCIA</v>
      </c>
      <c r="O1863" t="str">
        <f>'Lotações convertidas'!B1865</f>
        <v>UNIDADE DE PRONTO ATENDIMENTO VENDA NOVA</v>
      </c>
    </row>
    <row r="1864" spans="1:15" x14ac:dyDescent="0.25">
      <c r="A1864">
        <v>1326404</v>
      </c>
      <c r="B1864" t="s">
        <v>6424</v>
      </c>
      <c r="C1864" t="s">
        <v>6425</v>
      </c>
      <c r="D1864" t="s">
        <v>368</v>
      </c>
      <c r="E1864" t="s">
        <v>369</v>
      </c>
      <c r="F1864" t="s">
        <v>424</v>
      </c>
      <c r="G1864" s="177">
        <v>44484</v>
      </c>
      <c r="H1864" t="s">
        <v>6337</v>
      </c>
      <c r="I1864" t="s">
        <v>18168</v>
      </c>
      <c r="J1864" t="s">
        <v>6426</v>
      </c>
      <c r="K1864" t="s">
        <v>353</v>
      </c>
      <c r="L1864" t="s">
        <v>427</v>
      </c>
      <c r="M1864" s="29" t="str">
        <f>IF(O1864 &lt;&gt; "", VLOOKUP(O1864,'CLASSIFICAÇÃO - ÁREA DE ATUAÇÃO'!$A:$C,2,0),"")</f>
        <v>D</v>
      </c>
      <c r="N1864" s="29" t="str">
        <f>IF(O1864 &lt;&gt; "",VLOOKUP(O1864,'CLASSIFICAÇÃO - ÁREA DE ATUAÇÃO'!$A:$C,3,0), "")</f>
        <v>REDE DE URGÊNCIA</v>
      </c>
      <c r="O1864" t="str">
        <f>'Lotações convertidas'!B1866</f>
        <v>SERVIÇO DE ATENDIMENTO MÓVEL DE URGÊNCIA E TRANSPORTE EM SAÚDE</v>
      </c>
    </row>
    <row r="1865" spans="1:15" x14ac:dyDescent="0.25">
      <c r="A1865">
        <v>1326412</v>
      </c>
      <c r="B1865" t="s">
        <v>6427</v>
      </c>
      <c r="C1865" t="s">
        <v>6428</v>
      </c>
      <c r="D1865" t="s">
        <v>368</v>
      </c>
      <c r="E1865" t="s">
        <v>369</v>
      </c>
      <c r="F1865" t="s">
        <v>559</v>
      </c>
      <c r="G1865" s="177">
        <v>44484</v>
      </c>
      <c r="H1865" t="s">
        <v>441</v>
      </c>
      <c r="I1865" t="s">
        <v>18168</v>
      </c>
      <c r="J1865" t="s">
        <v>6429</v>
      </c>
      <c r="K1865" t="s">
        <v>353</v>
      </c>
      <c r="L1865" t="s">
        <v>354</v>
      </c>
      <c r="M1865" s="29" t="str">
        <f>IF(O1865 &lt;&gt; "", VLOOKUP(O1865,'CLASSIFICAÇÃO - ÁREA DE ATUAÇÃO'!$A:$C,2,0),"")</f>
        <v>A</v>
      </c>
      <c r="N1865" s="29" t="str">
        <f>IF(O1865 &lt;&gt; "",VLOOKUP(O1865,'CLASSIFICAÇÃO - ÁREA DE ATUAÇÃO'!$A:$C,3,0), "")</f>
        <v>REDE DE URGÊNCIA</v>
      </c>
      <c r="O1865" t="str">
        <f>'Lotações convertidas'!B1867</f>
        <v>CENTRO DE REFERENCIA EM SAUDE MENTAL INFANTIL NOROESTE</v>
      </c>
    </row>
    <row r="1866" spans="1:15" x14ac:dyDescent="0.25">
      <c r="A1866">
        <v>1326420</v>
      </c>
      <c r="B1866" t="s">
        <v>6430</v>
      </c>
      <c r="C1866" t="s">
        <v>6431</v>
      </c>
      <c r="D1866" t="s">
        <v>368</v>
      </c>
      <c r="E1866" t="s">
        <v>369</v>
      </c>
      <c r="F1866" t="s">
        <v>363</v>
      </c>
      <c r="G1866" s="177">
        <v>44484</v>
      </c>
      <c r="H1866" t="s">
        <v>364</v>
      </c>
      <c r="I1866" t="s">
        <v>18168</v>
      </c>
      <c r="J1866" t="s">
        <v>6432</v>
      </c>
      <c r="K1866" t="s">
        <v>353</v>
      </c>
      <c r="L1866" t="s">
        <v>365</v>
      </c>
      <c r="M1866" s="29" t="str">
        <f>IF(O1866 &lt;&gt; "", VLOOKUP(O1866,'CLASSIFICAÇÃO - ÁREA DE ATUAÇÃO'!$A:$C,2,0),"")</f>
        <v>D</v>
      </c>
      <c r="N1866" s="29" t="str">
        <f>IF(O1866 &lt;&gt; "",VLOOKUP(O1866,'CLASSIFICAÇÃO - ÁREA DE ATUAÇÃO'!$A:$C,3,0), "")</f>
        <v>ATENÇÃO PRIMÁRIA</v>
      </c>
      <c r="O1866" t="str">
        <f>'Lotações convertidas'!B1868</f>
        <v>CENTRO DE SAÚDE ZILAH SPÓSITO</v>
      </c>
    </row>
    <row r="1867" spans="1:15" x14ac:dyDescent="0.25">
      <c r="A1867">
        <v>1326455</v>
      </c>
      <c r="B1867" t="s">
        <v>6433</v>
      </c>
      <c r="C1867" t="s">
        <v>6434</v>
      </c>
      <c r="D1867" t="s">
        <v>362</v>
      </c>
      <c r="F1867" t="s">
        <v>1822</v>
      </c>
      <c r="G1867" s="177">
        <v>44487</v>
      </c>
      <c r="H1867" t="s">
        <v>364</v>
      </c>
      <c r="I1867" t="s">
        <v>18168</v>
      </c>
      <c r="J1867" t="s">
        <v>6435</v>
      </c>
      <c r="K1867" t="s">
        <v>353</v>
      </c>
      <c r="L1867" t="s">
        <v>372</v>
      </c>
      <c r="M1867" s="29" t="str">
        <f>IF(O1867 &lt;&gt; "", VLOOKUP(O1867,'CLASSIFICAÇÃO - ÁREA DE ATUAÇÃO'!$A:$C,2,0),"")</f>
        <v>C</v>
      </c>
      <c r="N1867" s="29" t="str">
        <f>IF(O1867 &lt;&gt; "",VLOOKUP(O1867,'CLASSIFICAÇÃO - ÁREA DE ATUAÇÃO'!$A:$C,3,0), "")</f>
        <v>ATENÇÃO PRIMÁRIA</v>
      </c>
      <c r="O1867" t="str">
        <f>'Lotações convertidas'!B1869</f>
        <v>CENTRO DE SAÚDE JARDIM EUROPA</v>
      </c>
    </row>
    <row r="1868" spans="1:15" x14ac:dyDescent="0.25">
      <c r="A1868">
        <v>1326498</v>
      </c>
      <c r="B1868" t="s">
        <v>6436</v>
      </c>
      <c r="C1868" t="s">
        <v>6437</v>
      </c>
      <c r="D1868" t="s">
        <v>368</v>
      </c>
      <c r="E1868" t="s">
        <v>369</v>
      </c>
      <c r="F1868" t="s">
        <v>18632</v>
      </c>
      <c r="G1868" s="177">
        <v>44485</v>
      </c>
      <c r="H1868" t="s">
        <v>441</v>
      </c>
      <c r="I1868" t="s">
        <v>18168</v>
      </c>
      <c r="J1868" t="s">
        <v>6438</v>
      </c>
      <c r="K1868" t="s">
        <v>353</v>
      </c>
      <c r="L1868" t="s">
        <v>365</v>
      </c>
      <c r="M1868" s="29" t="str">
        <f>IF(O1868 &lt;&gt; "", VLOOKUP(O1868,'CLASSIFICAÇÃO - ÁREA DE ATUAÇÃO'!$A:$C,2,0),"")</f>
        <v>C</v>
      </c>
      <c r="N1868" s="29" t="str">
        <f>IF(O1868 &lt;&gt; "",VLOOKUP(O1868,'CLASSIFICAÇÃO - ÁREA DE ATUAÇÃO'!$A:$C,3,0), "")</f>
        <v>REDE DE URGÊNCIA</v>
      </c>
      <c r="O1868" t="str">
        <f>'Lotações convertidas'!B1870</f>
        <v>CENTRO DE REFERENCIA EM SAUDE MENTAL NORTE</v>
      </c>
    </row>
    <row r="1869" spans="1:15" x14ac:dyDescent="0.25">
      <c r="A1869">
        <v>1326536</v>
      </c>
      <c r="B1869" t="s">
        <v>6439</v>
      </c>
      <c r="C1869" t="s">
        <v>6440</v>
      </c>
      <c r="D1869" t="s">
        <v>379</v>
      </c>
      <c r="F1869" t="s">
        <v>424</v>
      </c>
      <c r="G1869" s="177">
        <v>44486</v>
      </c>
      <c r="H1869" t="s">
        <v>466</v>
      </c>
      <c r="I1869" t="s">
        <v>18171</v>
      </c>
      <c r="J1869" t="s">
        <v>6441</v>
      </c>
      <c r="K1869" t="s">
        <v>353</v>
      </c>
      <c r="L1869" t="s">
        <v>427</v>
      </c>
      <c r="M1869" s="29" t="str">
        <f>IF(O1869 &lt;&gt; "", VLOOKUP(O1869,'CLASSIFICAÇÃO - ÁREA DE ATUAÇÃO'!$A:$C,2,0),"")</f>
        <v>D</v>
      </c>
      <c r="N1869" s="29" t="str">
        <f>IF(O1869 &lt;&gt; "",VLOOKUP(O1869,'CLASSIFICAÇÃO - ÁREA DE ATUAÇÃO'!$A:$C,3,0), "")</f>
        <v>REDE DE URGÊNCIA</v>
      </c>
      <c r="O1869" t="str">
        <f>'Lotações convertidas'!B1871</f>
        <v>SERVIÇO DE ATENDIMENTO MÓVEL DE URGÊNCIA E TRANSPORTE EM SAÚDE</v>
      </c>
    </row>
    <row r="1870" spans="1:15" x14ac:dyDescent="0.25">
      <c r="A1870">
        <v>1326560</v>
      </c>
      <c r="B1870" t="s">
        <v>6442</v>
      </c>
      <c r="C1870" t="s">
        <v>6443</v>
      </c>
      <c r="D1870" t="s">
        <v>368</v>
      </c>
      <c r="E1870" t="s">
        <v>390</v>
      </c>
      <c r="F1870" t="s">
        <v>1062</v>
      </c>
      <c r="G1870" s="177">
        <v>44487</v>
      </c>
      <c r="H1870" t="s">
        <v>417</v>
      </c>
      <c r="I1870" t="s">
        <v>18175</v>
      </c>
      <c r="J1870" t="s">
        <v>6444</v>
      </c>
      <c r="K1870" t="s">
        <v>353</v>
      </c>
      <c r="L1870" t="s">
        <v>397</v>
      </c>
      <c r="M1870" s="29" t="str">
        <f>IF(O1870 &lt;&gt; "", VLOOKUP(O1870,'CLASSIFICAÇÃO - ÁREA DE ATUAÇÃO'!$A:$C,2,0),"")</f>
        <v>C</v>
      </c>
      <c r="N1870" s="29" t="str">
        <f>IF(O1870 &lt;&gt; "",VLOOKUP(O1870,'CLASSIFICAÇÃO - ÁREA DE ATUAÇÃO'!$A:$C,3,0), "")</f>
        <v>ATENÇÃO PRIMÁRIA</v>
      </c>
      <c r="O1870" t="str">
        <f>'Lotações convertidas'!B1872</f>
        <v>CENTRO DE SAÚDE VENTOSA</v>
      </c>
    </row>
    <row r="1871" spans="1:15" x14ac:dyDescent="0.25">
      <c r="A1871">
        <v>1326579</v>
      </c>
      <c r="B1871" t="s">
        <v>6445</v>
      </c>
      <c r="C1871" t="s">
        <v>6446</v>
      </c>
      <c r="D1871" t="s">
        <v>368</v>
      </c>
      <c r="E1871" t="s">
        <v>369</v>
      </c>
      <c r="F1871" t="s">
        <v>18611</v>
      </c>
      <c r="G1871" s="177">
        <v>44487</v>
      </c>
      <c r="H1871" t="s">
        <v>441</v>
      </c>
      <c r="I1871" t="s">
        <v>18168</v>
      </c>
      <c r="J1871" t="s">
        <v>6447</v>
      </c>
      <c r="K1871" t="s">
        <v>353</v>
      </c>
      <c r="L1871" t="s">
        <v>397</v>
      </c>
      <c r="M1871" s="29" t="str">
        <f>IF(O1871 &lt;&gt; "", VLOOKUP(O1871,'CLASSIFICAÇÃO - ÁREA DE ATUAÇÃO'!$A:$C,2,0),"")</f>
        <v>C</v>
      </c>
      <c r="N1871" s="29" t="str">
        <f>IF(O1871 &lt;&gt; "",VLOOKUP(O1871,'CLASSIFICAÇÃO - ÁREA DE ATUAÇÃO'!$A:$C,3,0), "")</f>
        <v>REDE DE URGÊNCIA</v>
      </c>
      <c r="O1871" t="str">
        <f>'Lotações convertidas'!B1873</f>
        <v>UNIDADE DE PRONTO ATENDIMENTO OESTE</v>
      </c>
    </row>
    <row r="1872" spans="1:15" x14ac:dyDescent="0.25">
      <c r="A1872">
        <v>1326587</v>
      </c>
      <c r="B1872" t="s">
        <v>6448</v>
      </c>
      <c r="C1872" t="s">
        <v>6449</v>
      </c>
      <c r="D1872" t="s">
        <v>368</v>
      </c>
      <c r="E1872" t="s">
        <v>369</v>
      </c>
      <c r="F1872" t="s">
        <v>18617</v>
      </c>
      <c r="G1872" s="177">
        <v>44487</v>
      </c>
      <c r="H1872" t="s">
        <v>441</v>
      </c>
      <c r="I1872" t="s">
        <v>18168</v>
      </c>
      <c r="J1872" t="s">
        <v>6450</v>
      </c>
      <c r="K1872" t="s">
        <v>353</v>
      </c>
      <c r="L1872" t="s">
        <v>406</v>
      </c>
      <c r="M1872" s="29" t="str">
        <f>IF(O1872 &lt;&gt; "", VLOOKUP(O1872,'CLASSIFICAÇÃO - ÁREA DE ATUAÇÃO'!$A:$C,2,0),"")</f>
        <v>D</v>
      </c>
      <c r="N1872" s="29" t="str">
        <f>IF(O1872 &lt;&gt; "",VLOOKUP(O1872,'CLASSIFICAÇÃO - ÁREA DE ATUAÇÃO'!$A:$C,3,0), "")</f>
        <v>REDE DE URGÊNCIA</v>
      </c>
      <c r="O1872" t="str">
        <f>'Lotações convertidas'!B1874</f>
        <v>UNIDADE DE PRONTO ATENDIMENTO BARREIRO</v>
      </c>
    </row>
    <row r="1873" spans="1:15" x14ac:dyDescent="0.25">
      <c r="A1873">
        <v>1326633</v>
      </c>
      <c r="B1873" t="s">
        <v>6451</v>
      </c>
      <c r="C1873" t="s">
        <v>6452</v>
      </c>
      <c r="D1873" t="s">
        <v>429</v>
      </c>
      <c r="E1873" t="s">
        <v>430</v>
      </c>
      <c r="F1873" t="s">
        <v>2872</v>
      </c>
      <c r="G1873" s="177">
        <v>44487</v>
      </c>
      <c r="H1873" t="s">
        <v>364</v>
      </c>
      <c r="I1873" t="s">
        <v>18175</v>
      </c>
      <c r="J1873" t="s">
        <v>6453</v>
      </c>
      <c r="K1873" t="s">
        <v>353</v>
      </c>
      <c r="L1873" t="s">
        <v>397</v>
      </c>
      <c r="M1873" s="29" t="str">
        <f>IF(O1873 &lt;&gt; "", VLOOKUP(O1873,'CLASSIFICAÇÃO - ÁREA DE ATUAÇÃO'!$A:$C,2,0),"")</f>
        <v>A</v>
      </c>
      <c r="N1873" s="29" t="str">
        <f>IF(O1873 &lt;&gt; "",VLOOKUP(O1873,'CLASSIFICAÇÃO - ÁREA DE ATUAÇÃO'!$A:$C,3,0), "")</f>
        <v>ATENÇÃO PRIMÁRIA</v>
      </c>
      <c r="O1873" t="str">
        <f>'Lotações convertidas'!B1875</f>
        <v>CENTRO DE SAÚDE NORALDINO DE LIMA</v>
      </c>
    </row>
    <row r="1874" spans="1:15" x14ac:dyDescent="0.25">
      <c r="A1874" t="s">
        <v>6454</v>
      </c>
      <c r="B1874" t="s">
        <v>6455</v>
      </c>
      <c r="C1874" t="s">
        <v>6456</v>
      </c>
      <c r="D1874" t="s">
        <v>368</v>
      </c>
      <c r="E1874" t="s">
        <v>369</v>
      </c>
      <c r="F1874" t="s">
        <v>856</v>
      </c>
      <c r="G1874" s="177">
        <v>44487</v>
      </c>
      <c r="H1874" t="s">
        <v>384</v>
      </c>
      <c r="I1874" t="s">
        <v>18168</v>
      </c>
      <c r="J1874" t="s">
        <v>6457</v>
      </c>
      <c r="K1874" t="s">
        <v>353</v>
      </c>
      <c r="L1874" t="s">
        <v>374</v>
      </c>
      <c r="M1874" s="29" t="str">
        <f>IF(O1874 &lt;&gt; "", VLOOKUP(O1874,'CLASSIFICAÇÃO - ÁREA DE ATUAÇÃO'!$A:$C,2,0),"")</f>
        <v>B</v>
      </c>
      <c r="N1874" s="29" t="str">
        <f>IF(O1874 &lt;&gt; "",VLOOKUP(O1874,'CLASSIFICAÇÃO - ÁREA DE ATUAÇÃO'!$A:$C,3,0), "")</f>
        <v>ATENÇÃO PRIMÁRIA</v>
      </c>
      <c r="O1874" t="str">
        <f>'Lotações convertidas'!B1876</f>
        <v>CENTRO DE SAÚDE PADRE FERNANDO DE MELO</v>
      </c>
    </row>
    <row r="1875" spans="1:15" x14ac:dyDescent="0.25">
      <c r="A1875">
        <v>1326668</v>
      </c>
      <c r="B1875" t="s">
        <v>6458</v>
      </c>
      <c r="C1875" t="s">
        <v>6459</v>
      </c>
      <c r="D1875" t="s">
        <v>368</v>
      </c>
      <c r="E1875" t="s">
        <v>369</v>
      </c>
      <c r="F1875" t="s">
        <v>18623</v>
      </c>
      <c r="G1875" s="177">
        <v>44487</v>
      </c>
      <c r="H1875" t="s">
        <v>441</v>
      </c>
      <c r="I1875" t="s">
        <v>18168</v>
      </c>
      <c r="J1875" t="s">
        <v>6460</v>
      </c>
      <c r="K1875" t="s">
        <v>353</v>
      </c>
      <c r="L1875" t="s">
        <v>374</v>
      </c>
      <c r="M1875" s="29" t="str">
        <f>IF(O1875 &lt;&gt; "", VLOOKUP(O1875,'CLASSIFICAÇÃO - ÁREA DE ATUAÇÃO'!$A:$C,2,0),"")</f>
        <v>C</v>
      </c>
      <c r="N1875" s="29" t="str">
        <f>IF(O1875 &lt;&gt; "",VLOOKUP(O1875,'CLASSIFICAÇÃO - ÁREA DE ATUAÇÃO'!$A:$C,3,0), "")</f>
        <v>REDE DE URGÊNCIA</v>
      </c>
      <c r="O1875" t="str">
        <f>'Lotações convertidas'!B1877</f>
        <v>UNIDADE DE PRONTO ATENDIMENTO NORDESTE</v>
      </c>
    </row>
    <row r="1876" spans="1:15" x14ac:dyDescent="0.25">
      <c r="A1876">
        <v>1326676</v>
      </c>
      <c r="B1876" t="s">
        <v>6461</v>
      </c>
      <c r="C1876" t="s">
        <v>6462</v>
      </c>
      <c r="D1876" t="s">
        <v>368</v>
      </c>
      <c r="E1876" t="s">
        <v>369</v>
      </c>
      <c r="F1876" t="s">
        <v>561</v>
      </c>
      <c r="G1876" s="177">
        <v>44487</v>
      </c>
      <c r="H1876" t="s">
        <v>425</v>
      </c>
      <c r="I1876" t="s">
        <v>18168</v>
      </c>
      <c r="J1876" t="s">
        <v>6463</v>
      </c>
      <c r="K1876" t="s">
        <v>353</v>
      </c>
      <c r="L1876" t="s">
        <v>374</v>
      </c>
      <c r="M1876" s="29" t="str">
        <f>IF(O1876 &lt;&gt; "", VLOOKUP(O1876,'CLASSIFICAÇÃO - ÁREA DE ATUAÇÃO'!$A:$C,2,0),"")</f>
        <v>C</v>
      </c>
      <c r="N1876" s="29" t="str">
        <f>IF(O1876 &lt;&gt; "",VLOOKUP(O1876,'CLASSIFICAÇÃO - ÁREA DE ATUAÇÃO'!$A:$C,3,0), "")</f>
        <v>REDE DE URGÊNCIA</v>
      </c>
      <c r="O1876" t="str">
        <f>'Lotações convertidas'!B1878</f>
        <v>CENTRO DE REFERENCIA EM SAUDE MENTAL ALCOOL E DROGAS NORDESTE</v>
      </c>
    </row>
    <row r="1877" spans="1:15" x14ac:dyDescent="0.25">
      <c r="A1877">
        <v>1326684</v>
      </c>
      <c r="B1877" t="s">
        <v>6464</v>
      </c>
      <c r="C1877" t="s">
        <v>6465</v>
      </c>
      <c r="D1877" t="s">
        <v>368</v>
      </c>
      <c r="E1877" t="s">
        <v>369</v>
      </c>
      <c r="F1877" t="s">
        <v>465</v>
      </c>
      <c r="G1877" s="177">
        <v>44487</v>
      </c>
      <c r="H1877" t="s">
        <v>441</v>
      </c>
      <c r="I1877" t="s">
        <v>18168</v>
      </c>
      <c r="J1877" t="s">
        <v>6466</v>
      </c>
      <c r="K1877" t="s">
        <v>353</v>
      </c>
      <c r="L1877" t="s">
        <v>361</v>
      </c>
      <c r="M1877" s="29" t="str">
        <f>IF(O1877 &lt;&gt; "", VLOOKUP(O1877,'CLASSIFICAÇÃO - ÁREA DE ATUAÇÃO'!$A:$C,2,0),"")</f>
        <v>C</v>
      </c>
      <c r="N1877" s="29" t="str">
        <f>IF(O1877 &lt;&gt; "",VLOOKUP(O1877,'CLASSIFICAÇÃO - ÁREA DE ATUAÇÃO'!$A:$C,3,0), "")</f>
        <v>REDE DE URGÊNCIA</v>
      </c>
      <c r="O1877" t="str">
        <f>'Lotações convertidas'!B1879</f>
        <v>CENTRO DE REFERÊNCIA EM SAÚDE MENTAL - ÁLCOOL E DROGAS PAMPULHA/NOROESTE</v>
      </c>
    </row>
    <row r="1878" spans="1:15" x14ac:dyDescent="0.25">
      <c r="A1878">
        <v>1326714</v>
      </c>
      <c r="B1878" t="s">
        <v>6467</v>
      </c>
      <c r="C1878" t="s">
        <v>6468</v>
      </c>
      <c r="D1878" t="s">
        <v>349</v>
      </c>
      <c r="E1878" t="s">
        <v>445</v>
      </c>
      <c r="F1878" t="s">
        <v>629</v>
      </c>
      <c r="G1878" s="177">
        <v>44487</v>
      </c>
      <c r="H1878" t="s">
        <v>364</v>
      </c>
      <c r="I1878" t="s">
        <v>18172</v>
      </c>
      <c r="J1878" t="s">
        <v>6469</v>
      </c>
      <c r="K1878" t="s">
        <v>353</v>
      </c>
      <c r="L1878" t="s">
        <v>354</v>
      </c>
      <c r="M1878" s="29" t="str">
        <f>IF(O1878 &lt;&gt; "", VLOOKUP(O1878,'CLASSIFICAÇÃO - ÁREA DE ATUAÇÃO'!$A:$C,2,0),"")</f>
        <v>A</v>
      </c>
      <c r="N1878" s="29" t="str">
        <f>IF(O1878 &lt;&gt; "",VLOOKUP(O1878,'CLASSIFICAÇÃO - ÁREA DE ATUAÇÃO'!$A:$C,3,0), "")</f>
        <v>ATENÇÃO PRIMÁRIA</v>
      </c>
      <c r="O1878" t="str">
        <f>'Lotações convertidas'!B1880</f>
        <v>CENTRO DE SAÚDE PADRE EUSTÁQUIO</v>
      </c>
    </row>
    <row r="1879" spans="1:15" x14ac:dyDescent="0.25">
      <c r="A1879">
        <v>1326749</v>
      </c>
      <c r="B1879" t="s">
        <v>6470</v>
      </c>
      <c r="C1879" t="s">
        <v>6471</v>
      </c>
      <c r="D1879" t="s">
        <v>349</v>
      </c>
      <c r="E1879" t="s">
        <v>6472</v>
      </c>
      <c r="F1879" t="s">
        <v>6473</v>
      </c>
      <c r="G1879" s="177">
        <v>44487</v>
      </c>
      <c r="H1879" t="s">
        <v>364</v>
      </c>
      <c r="I1879" t="s">
        <v>18176</v>
      </c>
      <c r="J1879" t="s">
        <v>6474</v>
      </c>
      <c r="K1879" t="s">
        <v>353</v>
      </c>
      <c r="L1879" t="s">
        <v>427</v>
      </c>
      <c r="M1879" s="29" t="str">
        <f>IF(O1879 &lt;&gt; "", VLOOKUP(O1879,'CLASSIFICAÇÃO - ÁREA DE ATUAÇÃO'!$A:$C,2,0),"")</f>
        <v>A</v>
      </c>
      <c r="N1879" s="29" t="str">
        <f>IF(O1879 &lt;&gt; "",VLOOKUP(O1879,'CLASSIFICAÇÃO - ÁREA DE ATUAÇÃO'!$A:$C,3,0), "")</f>
        <v>GESTÃO</v>
      </c>
      <c r="O1879" t="str">
        <f>'Lotações convertidas'!B1881</f>
        <v>GERÊNCIA DE ASSISTÊNCIA FARMACÊUTICA E INSUMOS ESSENCIAIS</v>
      </c>
    </row>
    <row r="1880" spans="1:15" x14ac:dyDescent="0.25">
      <c r="A1880">
        <v>1326765</v>
      </c>
      <c r="B1880" t="s">
        <v>1895</v>
      </c>
      <c r="C1880" t="s">
        <v>1896</v>
      </c>
      <c r="D1880" t="s">
        <v>368</v>
      </c>
      <c r="E1880" t="s">
        <v>369</v>
      </c>
      <c r="F1880" t="s">
        <v>18611</v>
      </c>
      <c r="G1880" s="177">
        <v>44488</v>
      </c>
      <c r="H1880" t="s">
        <v>441</v>
      </c>
      <c r="I1880" t="s">
        <v>18168</v>
      </c>
      <c r="J1880" t="s">
        <v>1897</v>
      </c>
      <c r="K1880" t="s">
        <v>353</v>
      </c>
      <c r="L1880" t="s">
        <v>397</v>
      </c>
      <c r="M1880" s="29" t="str">
        <f>IF(O1880 &lt;&gt; "", VLOOKUP(O1880,'CLASSIFICAÇÃO - ÁREA DE ATUAÇÃO'!$A:$C,2,0),"")</f>
        <v>C</v>
      </c>
      <c r="N1880" s="29" t="str">
        <f>IF(O1880 &lt;&gt; "",VLOOKUP(O1880,'CLASSIFICAÇÃO - ÁREA DE ATUAÇÃO'!$A:$C,3,0), "")</f>
        <v>REDE DE URGÊNCIA</v>
      </c>
      <c r="O1880" t="str">
        <f>'Lotações convertidas'!B1882</f>
        <v>UNIDADE DE PRONTO ATENDIMENTO OESTE</v>
      </c>
    </row>
    <row r="1881" spans="1:15" x14ac:dyDescent="0.25">
      <c r="A1881">
        <v>1326773</v>
      </c>
      <c r="B1881" t="s">
        <v>6475</v>
      </c>
      <c r="C1881" t="s">
        <v>6476</v>
      </c>
      <c r="D1881" t="s">
        <v>368</v>
      </c>
      <c r="E1881" t="s">
        <v>369</v>
      </c>
      <c r="F1881" t="s">
        <v>424</v>
      </c>
      <c r="G1881" s="177">
        <v>44485</v>
      </c>
      <c r="H1881" t="s">
        <v>6337</v>
      </c>
      <c r="I1881" t="s">
        <v>18168</v>
      </c>
      <c r="J1881" t="s">
        <v>6477</v>
      </c>
      <c r="K1881" t="s">
        <v>353</v>
      </c>
      <c r="L1881" t="s">
        <v>427</v>
      </c>
      <c r="M1881" s="29" t="str">
        <f>IF(O1881 &lt;&gt; "", VLOOKUP(O1881,'CLASSIFICAÇÃO - ÁREA DE ATUAÇÃO'!$A:$C,2,0),"")</f>
        <v>D</v>
      </c>
      <c r="N1881" s="29" t="str">
        <f>IF(O1881 &lt;&gt; "",VLOOKUP(O1881,'CLASSIFICAÇÃO - ÁREA DE ATUAÇÃO'!$A:$C,3,0), "")</f>
        <v>REDE DE URGÊNCIA</v>
      </c>
      <c r="O1881" t="str">
        <f>'Lotações convertidas'!B1883</f>
        <v>SERVIÇO DE ATENDIMENTO MÓVEL DE URGÊNCIA E TRANSPORTE EM SAÚDE</v>
      </c>
    </row>
    <row r="1882" spans="1:15" x14ac:dyDescent="0.25">
      <c r="A1882" t="s">
        <v>6478</v>
      </c>
      <c r="B1882" t="s">
        <v>6479</v>
      </c>
      <c r="C1882" t="s">
        <v>6480</v>
      </c>
      <c r="D1882" t="s">
        <v>362</v>
      </c>
      <c r="F1882" t="s">
        <v>1139</v>
      </c>
      <c r="G1882" s="177">
        <v>44488</v>
      </c>
      <c r="H1882" t="s">
        <v>395</v>
      </c>
      <c r="I1882" t="s">
        <v>18168</v>
      </c>
      <c r="J1882" t="s">
        <v>6481</v>
      </c>
      <c r="K1882" t="s">
        <v>353</v>
      </c>
      <c r="L1882" t="s">
        <v>406</v>
      </c>
      <c r="M1882" s="29" t="str">
        <f>IF(O1882 &lt;&gt; "", VLOOKUP(O1882,'CLASSIFICAÇÃO - ÁREA DE ATUAÇÃO'!$A:$C,2,0),"")</f>
        <v>D</v>
      </c>
      <c r="N1882" s="29" t="str">
        <f>IF(O1882 &lt;&gt; "",VLOOKUP(O1882,'CLASSIFICAÇÃO - ÁREA DE ATUAÇÃO'!$A:$C,3,0), "")</f>
        <v>ATENÇÃO PRIMÁRIA</v>
      </c>
      <c r="O1882" t="str">
        <f>'Lotações convertidas'!B1884</f>
        <v>CENTRO DE SAÚDE SANTA CECÍLIA</v>
      </c>
    </row>
    <row r="1883" spans="1:15" x14ac:dyDescent="0.25">
      <c r="A1883">
        <v>1326803</v>
      </c>
      <c r="B1883" t="s">
        <v>6482</v>
      </c>
      <c r="C1883" t="s">
        <v>6483</v>
      </c>
      <c r="D1883" t="s">
        <v>362</v>
      </c>
      <c r="F1883" t="s">
        <v>227</v>
      </c>
      <c r="G1883" s="177">
        <v>44488</v>
      </c>
      <c r="H1883" t="s">
        <v>364</v>
      </c>
      <c r="I1883" t="s">
        <v>18168</v>
      </c>
      <c r="J1883" t="s">
        <v>6484</v>
      </c>
      <c r="K1883" t="s">
        <v>353</v>
      </c>
      <c r="L1883" t="s">
        <v>406</v>
      </c>
      <c r="M1883" s="29" t="str">
        <f>IF(O1883 &lt;&gt; "", VLOOKUP(O1883,'CLASSIFICAÇÃO - ÁREA DE ATUAÇÃO'!$A:$C,2,0),"")</f>
        <v>C</v>
      </c>
      <c r="N1883" s="29" t="str">
        <f>IF(O1883 &lt;&gt; "",VLOOKUP(O1883,'CLASSIFICAÇÃO - ÁREA DE ATUAÇÃO'!$A:$C,3,0), "")</f>
        <v>ATENÇÃO PRIMÁRIA</v>
      </c>
      <c r="O1883" t="str">
        <f>'Lotações convertidas'!B1885</f>
        <v>CENTRO DE SAÚDE PILAR - OLHOS D'ÁGUA</v>
      </c>
    </row>
    <row r="1884" spans="1:15" x14ac:dyDescent="0.25">
      <c r="A1884">
        <v>1326846</v>
      </c>
      <c r="B1884" t="s">
        <v>6485</v>
      </c>
      <c r="C1884" t="s">
        <v>6486</v>
      </c>
      <c r="D1884" t="s">
        <v>349</v>
      </c>
      <c r="E1884" t="s">
        <v>528</v>
      </c>
      <c r="F1884" t="s">
        <v>6473</v>
      </c>
      <c r="G1884" s="177">
        <v>44488</v>
      </c>
      <c r="H1884" t="s">
        <v>352</v>
      </c>
      <c r="I1884" t="s">
        <v>18176</v>
      </c>
      <c r="J1884" t="s">
        <v>6487</v>
      </c>
      <c r="K1884" t="s">
        <v>353</v>
      </c>
      <c r="L1884" t="s">
        <v>427</v>
      </c>
      <c r="M1884" s="29" t="str">
        <f>IF(O1884 &lt;&gt; "", VLOOKUP(O1884,'CLASSIFICAÇÃO - ÁREA DE ATUAÇÃO'!$A:$C,2,0),"")</f>
        <v>A</v>
      </c>
      <c r="N1884" s="29" t="str">
        <f>IF(O1884 &lt;&gt; "",VLOOKUP(O1884,'CLASSIFICAÇÃO - ÁREA DE ATUAÇÃO'!$A:$C,3,0), "")</f>
        <v>GESTÃO</v>
      </c>
      <c r="O1884" t="str">
        <f>'Lotações convertidas'!B1886</f>
        <v>GERÊNCIA DE ASSISTÊNCIA FARMACÊUTICA E INSUMOS ESSENCIAIS</v>
      </c>
    </row>
    <row r="1885" spans="1:15" x14ac:dyDescent="0.25">
      <c r="A1885">
        <v>1326862</v>
      </c>
      <c r="B1885" t="s">
        <v>6488</v>
      </c>
      <c r="C1885" t="s">
        <v>6489</v>
      </c>
      <c r="D1885" t="s">
        <v>368</v>
      </c>
      <c r="E1885" t="s">
        <v>369</v>
      </c>
      <c r="F1885" t="s">
        <v>1356</v>
      </c>
      <c r="G1885" s="177">
        <v>44489</v>
      </c>
      <c r="H1885" t="s">
        <v>364</v>
      </c>
      <c r="I1885" t="s">
        <v>18168</v>
      </c>
      <c r="J1885" t="s">
        <v>6490</v>
      </c>
      <c r="K1885" t="s">
        <v>353</v>
      </c>
      <c r="L1885" t="s">
        <v>411</v>
      </c>
      <c r="M1885" s="29" t="str">
        <f>IF(O1885 &lt;&gt; "", VLOOKUP(O1885,'CLASSIFICAÇÃO - ÁREA DE ATUAÇÃO'!$A:$C,2,0),"")</f>
        <v>C</v>
      </c>
      <c r="N1885" s="29" t="str">
        <f>IF(O1885 &lt;&gt; "",VLOOKUP(O1885,'CLASSIFICAÇÃO - ÁREA DE ATUAÇÃO'!$A:$C,3,0), "")</f>
        <v>ATENÇÃO PRIMÁRIA</v>
      </c>
      <c r="O1885" t="str">
        <f>'Lotações convertidas'!B1887</f>
        <v>CENTRO DE SAÚDE PADRE TARCÍSIO</v>
      </c>
    </row>
    <row r="1886" spans="1:15" x14ac:dyDescent="0.25">
      <c r="A1886">
        <v>1326870</v>
      </c>
      <c r="B1886" t="s">
        <v>6491</v>
      </c>
      <c r="C1886" t="s">
        <v>6492</v>
      </c>
      <c r="D1886" t="s">
        <v>368</v>
      </c>
      <c r="E1886" t="s">
        <v>369</v>
      </c>
      <c r="F1886" t="s">
        <v>18617</v>
      </c>
      <c r="G1886" s="177">
        <v>44489</v>
      </c>
      <c r="H1886" t="s">
        <v>441</v>
      </c>
      <c r="I1886" t="s">
        <v>18168</v>
      </c>
      <c r="J1886" t="s">
        <v>6493</v>
      </c>
      <c r="K1886" t="s">
        <v>353</v>
      </c>
      <c r="L1886" t="s">
        <v>406</v>
      </c>
      <c r="M1886" s="29" t="str">
        <f>IF(O1886 &lt;&gt; "", VLOOKUP(O1886,'CLASSIFICAÇÃO - ÁREA DE ATUAÇÃO'!$A:$C,2,0),"")</f>
        <v>D</v>
      </c>
      <c r="N1886" s="29" t="str">
        <f>IF(O1886 &lt;&gt; "",VLOOKUP(O1886,'CLASSIFICAÇÃO - ÁREA DE ATUAÇÃO'!$A:$C,3,0), "")</f>
        <v>REDE DE URGÊNCIA</v>
      </c>
      <c r="O1886" t="str">
        <f>'Lotações convertidas'!B1888</f>
        <v>UNIDADE DE PRONTO ATENDIMENTO BARREIRO</v>
      </c>
    </row>
    <row r="1887" spans="1:15" x14ac:dyDescent="0.25">
      <c r="A1887">
        <v>1326889</v>
      </c>
      <c r="B1887" t="s">
        <v>6494</v>
      </c>
      <c r="C1887" t="s">
        <v>6495</v>
      </c>
      <c r="D1887" t="s">
        <v>368</v>
      </c>
      <c r="E1887" t="s">
        <v>369</v>
      </c>
      <c r="F1887" t="s">
        <v>3374</v>
      </c>
      <c r="G1887" s="177">
        <v>44488</v>
      </c>
      <c r="H1887" t="s">
        <v>364</v>
      </c>
      <c r="I1887" t="s">
        <v>18168</v>
      </c>
      <c r="J1887" t="s">
        <v>6496</v>
      </c>
      <c r="K1887" t="s">
        <v>353</v>
      </c>
      <c r="L1887" t="s">
        <v>382</v>
      </c>
      <c r="M1887" s="29" t="str">
        <f>IF(O1887 &lt;&gt; "", VLOOKUP(O1887,'CLASSIFICAÇÃO - ÁREA DE ATUAÇÃO'!$A:$C,2,0),"")</f>
        <v>A</v>
      </c>
      <c r="N1887" s="29" t="str">
        <f>IF(O1887 &lt;&gt; "",VLOOKUP(O1887,'CLASSIFICAÇÃO - ÁREA DE ATUAÇÃO'!$A:$C,3,0), "")</f>
        <v>ATENÇÃO PRIMÁRIA</v>
      </c>
      <c r="O1887" t="str">
        <f>'Lotações convertidas'!B1889</f>
        <v>CENTRO DE SAÚDE SANTA INÊS</v>
      </c>
    </row>
    <row r="1888" spans="1:15" x14ac:dyDescent="0.25">
      <c r="A1888">
        <v>1326897</v>
      </c>
      <c r="B1888" t="s">
        <v>6497</v>
      </c>
      <c r="C1888" t="s">
        <v>6498</v>
      </c>
      <c r="D1888" t="s">
        <v>368</v>
      </c>
      <c r="E1888" t="s">
        <v>369</v>
      </c>
      <c r="F1888" t="s">
        <v>1042</v>
      </c>
      <c r="G1888" s="177">
        <v>44488</v>
      </c>
      <c r="H1888" t="s">
        <v>384</v>
      </c>
      <c r="I1888" t="s">
        <v>18168</v>
      </c>
      <c r="J1888" t="s">
        <v>6499</v>
      </c>
      <c r="K1888" t="s">
        <v>353</v>
      </c>
      <c r="L1888" t="s">
        <v>406</v>
      </c>
      <c r="M1888" s="29" t="str">
        <f>IF(O1888 &lt;&gt; "", VLOOKUP(O1888,'CLASSIFICAÇÃO - ÁREA DE ATUAÇÃO'!$A:$C,2,0),"")</f>
        <v>B</v>
      </c>
      <c r="N1888" s="29" t="str">
        <f>IF(O1888 &lt;&gt; "",VLOOKUP(O1888,'CLASSIFICAÇÃO - ÁREA DE ATUAÇÃO'!$A:$C,3,0), "")</f>
        <v>ATENÇÃO PRIMÁRIA</v>
      </c>
      <c r="O1888" t="str">
        <f>'Lotações convertidas'!B1890</f>
        <v>CENTRO DE SAÚDE DR. JOSÉ DOMINGOS</v>
      </c>
    </row>
    <row r="1889" spans="1:15" x14ac:dyDescent="0.25">
      <c r="A1889">
        <v>1326900</v>
      </c>
      <c r="B1889" t="s">
        <v>6500</v>
      </c>
      <c r="C1889" t="s">
        <v>6501</v>
      </c>
      <c r="D1889" t="s">
        <v>368</v>
      </c>
      <c r="E1889" t="s">
        <v>369</v>
      </c>
      <c r="F1889" t="s">
        <v>2110</v>
      </c>
      <c r="G1889" s="177">
        <v>44488</v>
      </c>
      <c r="H1889" t="s">
        <v>364</v>
      </c>
      <c r="I1889" t="s">
        <v>18168</v>
      </c>
      <c r="J1889" t="s">
        <v>6502</v>
      </c>
      <c r="K1889" t="s">
        <v>353</v>
      </c>
      <c r="L1889" t="s">
        <v>397</v>
      </c>
      <c r="M1889" s="29" t="str">
        <f>IF(O1889 &lt;&gt; "", VLOOKUP(O1889,'CLASSIFICAÇÃO - ÁREA DE ATUAÇÃO'!$A:$C,2,0),"")</f>
        <v>B</v>
      </c>
      <c r="N1889" s="29" t="str">
        <f>IF(O1889 &lt;&gt; "",VLOOKUP(O1889,'CLASSIFICAÇÃO - ÁREA DE ATUAÇÃO'!$A:$C,3,0), "")</f>
        <v>ATENÇÃO PRIMÁRIA</v>
      </c>
      <c r="O1889" t="str">
        <f>'Lotações convertidas'!B1891</f>
        <v>CENTRO DE SAÚDE WALDOMIRO LOBO</v>
      </c>
    </row>
    <row r="1890" spans="1:15" x14ac:dyDescent="0.25">
      <c r="A1890">
        <v>1326935</v>
      </c>
      <c r="B1890" t="s">
        <v>6503</v>
      </c>
      <c r="C1890" t="s">
        <v>6504</v>
      </c>
      <c r="D1890" t="s">
        <v>368</v>
      </c>
      <c r="E1890" t="s">
        <v>369</v>
      </c>
      <c r="F1890" t="s">
        <v>18613</v>
      </c>
      <c r="G1890" s="177">
        <v>44488</v>
      </c>
      <c r="H1890" t="s">
        <v>441</v>
      </c>
      <c r="I1890" t="s">
        <v>18168</v>
      </c>
      <c r="J1890" t="s">
        <v>6505</v>
      </c>
      <c r="K1890" t="s">
        <v>353</v>
      </c>
      <c r="L1890" t="s">
        <v>382</v>
      </c>
      <c r="M1890" s="29" t="str">
        <f>IF(O1890 &lt;&gt; "", VLOOKUP(O1890,'CLASSIFICAÇÃO - ÁREA DE ATUAÇÃO'!$A:$C,2,0),"")</f>
        <v>C</v>
      </c>
      <c r="N1890" s="29" t="str">
        <f>IF(O1890 &lt;&gt; "",VLOOKUP(O1890,'CLASSIFICAÇÃO - ÁREA DE ATUAÇÃO'!$A:$C,3,0), "")</f>
        <v>REDE DE URGÊNCIA</v>
      </c>
      <c r="O1890" t="str">
        <f>'Lotações convertidas'!B1892</f>
        <v>UNIDADE DE PRONTO ATENDIMENTO LESTE</v>
      </c>
    </row>
    <row r="1891" spans="1:15" x14ac:dyDescent="0.25">
      <c r="A1891">
        <v>1326951</v>
      </c>
      <c r="B1891" t="s">
        <v>6506</v>
      </c>
      <c r="C1891" t="s">
        <v>6507</v>
      </c>
      <c r="D1891" t="s">
        <v>379</v>
      </c>
      <c r="F1891" t="s">
        <v>18611</v>
      </c>
      <c r="G1891" s="177">
        <v>44488</v>
      </c>
      <c r="H1891" t="s">
        <v>466</v>
      </c>
      <c r="I1891" t="s">
        <v>18171</v>
      </c>
      <c r="J1891" t="s">
        <v>6508</v>
      </c>
      <c r="K1891" t="s">
        <v>353</v>
      </c>
      <c r="L1891" t="s">
        <v>397</v>
      </c>
      <c r="M1891" s="29" t="str">
        <f>IF(O1891 &lt;&gt; "", VLOOKUP(O1891,'CLASSIFICAÇÃO - ÁREA DE ATUAÇÃO'!$A:$C,2,0),"")</f>
        <v>C</v>
      </c>
      <c r="N1891" s="29" t="str">
        <f>IF(O1891 &lt;&gt; "",VLOOKUP(O1891,'CLASSIFICAÇÃO - ÁREA DE ATUAÇÃO'!$A:$C,3,0), "")</f>
        <v>REDE DE URGÊNCIA</v>
      </c>
      <c r="O1891" t="str">
        <f>'Lotações convertidas'!B1893</f>
        <v>UNIDADE DE PRONTO ATENDIMENTO OESTE</v>
      </c>
    </row>
    <row r="1892" spans="1:15" x14ac:dyDescent="0.25">
      <c r="A1892" t="s">
        <v>6509</v>
      </c>
      <c r="B1892" t="s">
        <v>6510</v>
      </c>
      <c r="C1892" t="s">
        <v>6511</v>
      </c>
      <c r="D1892" t="s">
        <v>368</v>
      </c>
      <c r="E1892" t="s">
        <v>369</v>
      </c>
      <c r="F1892" t="s">
        <v>639</v>
      </c>
      <c r="G1892" s="177">
        <v>44489</v>
      </c>
      <c r="H1892" t="s">
        <v>417</v>
      </c>
      <c r="I1892" t="s">
        <v>18168</v>
      </c>
      <c r="J1892" t="s">
        <v>6512</v>
      </c>
      <c r="K1892" t="s">
        <v>353</v>
      </c>
      <c r="L1892" t="s">
        <v>354</v>
      </c>
      <c r="M1892" s="29" t="str">
        <f>IF(O1892 &lt;&gt; "", VLOOKUP(O1892,'CLASSIFICAÇÃO - ÁREA DE ATUAÇÃO'!$A:$C,2,0),"")</f>
        <v>C</v>
      </c>
      <c r="N1892" s="29" t="str">
        <f>IF(O1892 &lt;&gt; "",VLOOKUP(O1892,'CLASSIFICAÇÃO - ÁREA DE ATUAÇÃO'!$A:$C,3,0), "")</f>
        <v>ATENÇÃO PRIMÁRIA</v>
      </c>
      <c r="O1892" t="str">
        <f>'Lotações convertidas'!B1894</f>
        <v>CENTRO DE SAÚDE ERMELINDA</v>
      </c>
    </row>
    <row r="1893" spans="1:15" x14ac:dyDescent="0.25">
      <c r="A1893">
        <v>1326978</v>
      </c>
      <c r="B1893" t="s">
        <v>6513</v>
      </c>
      <c r="C1893" t="s">
        <v>6514</v>
      </c>
      <c r="D1893" t="s">
        <v>368</v>
      </c>
      <c r="E1893" t="s">
        <v>369</v>
      </c>
      <c r="F1893" t="s">
        <v>424</v>
      </c>
      <c r="G1893" s="177">
        <v>44489</v>
      </c>
      <c r="H1893" t="s">
        <v>441</v>
      </c>
      <c r="I1893" t="s">
        <v>18168</v>
      </c>
      <c r="J1893" t="s">
        <v>6515</v>
      </c>
      <c r="K1893" t="s">
        <v>353</v>
      </c>
      <c r="L1893" t="s">
        <v>427</v>
      </c>
      <c r="M1893" s="29" t="str">
        <f>IF(O1893 &lt;&gt; "", VLOOKUP(O1893,'CLASSIFICAÇÃO - ÁREA DE ATUAÇÃO'!$A:$C,2,0),"")</f>
        <v>D</v>
      </c>
      <c r="N1893" s="29" t="str">
        <f>IF(O1893 &lt;&gt; "",VLOOKUP(O1893,'CLASSIFICAÇÃO - ÁREA DE ATUAÇÃO'!$A:$C,3,0), "")</f>
        <v>REDE DE URGÊNCIA</v>
      </c>
      <c r="O1893" t="str">
        <f>'Lotações convertidas'!B1895</f>
        <v>SERVIÇO DE ATENDIMENTO MÓVEL DE URGÊNCIA E TRANSPORTE EM SAÚDE</v>
      </c>
    </row>
    <row r="1894" spans="1:15" x14ac:dyDescent="0.25">
      <c r="A1894">
        <v>1326994</v>
      </c>
      <c r="B1894" t="s">
        <v>18527</v>
      </c>
      <c r="C1894" t="s">
        <v>18571</v>
      </c>
      <c r="D1894" t="s">
        <v>362</v>
      </c>
      <c r="F1894" t="s">
        <v>2872</v>
      </c>
      <c r="G1894" s="177">
        <v>44489</v>
      </c>
      <c r="H1894" t="s">
        <v>352</v>
      </c>
      <c r="I1894" t="s">
        <v>18168</v>
      </c>
      <c r="J1894" t="s">
        <v>18695</v>
      </c>
      <c r="K1894" t="s">
        <v>353</v>
      </c>
      <c r="L1894" t="s">
        <v>397</v>
      </c>
      <c r="M1894" s="29" t="str">
        <f>IF(O1894 &lt;&gt; "", VLOOKUP(O1894,'CLASSIFICAÇÃO - ÁREA DE ATUAÇÃO'!$A:$C,2,0),"")</f>
        <v>A</v>
      </c>
      <c r="N1894" s="29" t="str">
        <f>IF(O1894 &lt;&gt; "",VLOOKUP(O1894,'CLASSIFICAÇÃO - ÁREA DE ATUAÇÃO'!$A:$C,3,0), "")</f>
        <v>ATENÇÃO PRIMÁRIA</v>
      </c>
      <c r="O1894" t="str">
        <f>'Lotações convertidas'!B1896</f>
        <v>CENTRO DE SAÚDE NORALDINO DE LIMA</v>
      </c>
    </row>
    <row r="1895" spans="1:15" x14ac:dyDescent="0.25">
      <c r="A1895">
        <v>1327028</v>
      </c>
      <c r="B1895" t="s">
        <v>5626</v>
      </c>
      <c r="C1895" t="s">
        <v>5627</v>
      </c>
      <c r="D1895" t="s">
        <v>368</v>
      </c>
      <c r="E1895" t="s">
        <v>369</v>
      </c>
      <c r="F1895" t="s">
        <v>18623</v>
      </c>
      <c r="G1895" s="177">
        <v>44490</v>
      </c>
      <c r="H1895" t="s">
        <v>441</v>
      </c>
      <c r="I1895" t="s">
        <v>18168</v>
      </c>
      <c r="J1895" t="s">
        <v>5628</v>
      </c>
      <c r="K1895" t="s">
        <v>353</v>
      </c>
      <c r="L1895" t="s">
        <v>374</v>
      </c>
      <c r="M1895" s="29" t="str">
        <f>IF(O1895 &lt;&gt; "", VLOOKUP(O1895,'CLASSIFICAÇÃO - ÁREA DE ATUAÇÃO'!$A:$C,2,0),"")</f>
        <v>C</v>
      </c>
      <c r="N1895" s="29" t="str">
        <f>IF(O1895 &lt;&gt; "",VLOOKUP(O1895,'CLASSIFICAÇÃO - ÁREA DE ATUAÇÃO'!$A:$C,3,0), "")</f>
        <v>REDE DE URGÊNCIA</v>
      </c>
      <c r="O1895" t="str">
        <f>'Lotações convertidas'!B1897</f>
        <v>UNIDADE DE PRONTO ATENDIMENTO NORDESTE</v>
      </c>
    </row>
    <row r="1896" spans="1:15" x14ac:dyDescent="0.25">
      <c r="A1896">
        <v>1327044</v>
      </c>
      <c r="B1896" t="s">
        <v>6516</v>
      </c>
      <c r="C1896" t="s">
        <v>6517</v>
      </c>
      <c r="D1896" t="s">
        <v>429</v>
      </c>
      <c r="E1896" t="s">
        <v>451</v>
      </c>
      <c r="F1896" t="s">
        <v>18611</v>
      </c>
      <c r="G1896" s="177">
        <v>44492</v>
      </c>
      <c r="H1896" t="s">
        <v>441</v>
      </c>
      <c r="I1896" t="s">
        <v>18168</v>
      </c>
      <c r="J1896" t="s">
        <v>6518</v>
      </c>
      <c r="K1896" t="s">
        <v>353</v>
      </c>
      <c r="L1896" t="s">
        <v>397</v>
      </c>
      <c r="M1896" s="29" t="str">
        <f>IF(O1896 &lt;&gt; "", VLOOKUP(O1896,'CLASSIFICAÇÃO - ÁREA DE ATUAÇÃO'!$A:$C,2,0),"")</f>
        <v>C</v>
      </c>
      <c r="N1896" s="29" t="str">
        <f>IF(O1896 &lt;&gt; "",VLOOKUP(O1896,'CLASSIFICAÇÃO - ÁREA DE ATUAÇÃO'!$A:$C,3,0), "")</f>
        <v>REDE DE URGÊNCIA</v>
      </c>
      <c r="O1896" t="str">
        <f>'Lotações convertidas'!B1898</f>
        <v>UNIDADE DE PRONTO ATENDIMENTO OESTE</v>
      </c>
    </row>
    <row r="1897" spans="1:15" x14ac:dyDescent="0.25">
      <c r="A1897">
        <v>1327079</v>
      </c>
      <c r="B1897" t="s">
        <v>6519</v>
      </c>
      <c r="C1897" t="s">
        <v>6520</v>
      </c>
      <c r="D1897" t="s">
        <v>368</v>
      </c>
      <c r="E1897" t="s">
        <v>390</v>
      </c>
      <c r="F1897" t="s">
        <v>767</v>
      </c>
      <c r="G1897" s="177">
        <v>44488</v>
      </c>
      <c r="H1897" t="s">
        <v>417</v>
      </c>
      <c r="I1897" t="s">
        <v>18175</v>
      </c>
      <c r="J1897" t="s">
        <v>6521</v>
      </c>
      <c r="K1897" t="s">
        <v>353</v>
      </c>
      <c r="L1897" t="s">
        <v>411</v>
      </c>
      <c r="M1897" s="29" t="str">
        <f>IF(O1897 &lt;&gt; "", VLOOKUP(O1897,'CLASSIFICAÇÃO - ÁREA DE ATUAÇÃO'!$A:$C,2,0),"")</f>
        <v>A</v>
      </c>
      <c r="N1897" s="29" t="str">
        <f>IF(O1897 &lt;&gt; "",VLOOKUP(O1897,'CLASSIFICAÇÃO - ÁREA DE ATUAÇÃO'!$A:$C,3,0), "")</f>
        <v>REDE COMPLEMENTAR</v>
      </c>
      <c r="O1897" t="str">
        <f>'Lotações convertidas'!B1899</f>
        <v>CENTRO DE ESPECIALIDADES ODONTOLOGICAS CENTRO-SUL</v>
      </c>
    </row>
    <row r="1898" spans="1:15" x14ac:dyDescent="0.25">
      <c r="A1898">
        <v>1327087</v>
      </c>
      <c r="B1898" t="s">
        <v>6522</v>
      </c>
      <c r="C1898" t="s">
        <v>6523</v>
      </c>
      <c r="D1898" t="s">
        <v>368</v>
      </c>
      <c r="E1898" t="s">
        <v>369</v>
      </c>
      <c r="F1898" t="s">
        <v>1548</v>
      </c>
      <c r="G1898" s="177">
        <v>44489</v>
      </c>
      <c r="H1898" t="s">
        <v>384</v>
      </c>
      <c r="I1898" t="s">
        <v>18168</v>
      </c>
      <c r="J1898" t="s">
        <v>6524</v>
      </c>
      <c r="K1898" t="s">
        <v>353</v>
      </c>
      <c r="L1898" t="s">
        <v>374</v>
      </c>
      <c r="M1898" s="29" t="str">
        <f>IF(O1898 &lt;&gt; "", VLOOKUP(O1898,'CLASSIFICAÇÃO - ÁREA DE ATUAÇÃO'!$A:$C,2,0),"")</f>
        <v>D</v>
      </c>
      <c r="N1898" s="29" t="str">
        <f>IF(O1898 &lt;&gt; "",VLOOKUP(O1898,'CLASSIFICAÇÃO - ÁREA DE ATUAÇÃO'!$A:$C,3,0), "")</f>
        <v>ATENÇÃO PRIMÁRIA</v>
      </c>
      <c r="O1898" t="str">
        <f>'Lotações convertidas'!B1900</f>
        <v>CENTRO DE SAÚDE NAZARÉ</v>
      </c>
    </row>
    <row r="1899" spans="1:15" x14ac:dyDescent="0.25">
      <c r="A1899">
        <v>1327109</v>
      </c>
      <c r="B1899" t="s">
        <v>6525</v>
      </c>
      <c r="C1899" t="s">
        <v>6526</v>
      </c>
      <c r="D1899" t="s">
        <v>349</v>
      </c>
      <c r="E1899" t="s">
        <v>528</v>
      </c>
      <c r="F1899" t="s">
        <v>792</v>
      </c>
      <c r="G1899" s="177">
        <v>44489</v>
      </c>
      <c r="H1899" t="s">
        <v>364</v>
      </c>
      <c r="I1899" t="s">
        <v>18176</v>
      </c>
      <c r="J1899" t="s">
        <v>6527</v>
      </c>
      <c r="K1899" t="s">
        <v>353</v>
      </c>
      <c r="L1899" t="s">
        <v>411</v>
      </c>
      <c r="M1899" s="29" t="str">
        <f>IF(O1899 &lt;&gt; "", VLOOKUP(O1899,'CLASSIFICAÇÃO - ÁREA DE ATUAÇÃO'!$A:$C,2,0),"")</f>
        <v>A</v>
      </c>
      <c r="N1899" s="29" t="str">
        <f>IF(O1899 &lt;&gt; "",VLOOKUP(O1899,'CLASSIFICAÇÃO - ÁREA DE ATUAÇÃO'!$A:$C,3,0), "")</f>
        <v>REDE COMPLEMENTAR</v>
      </c>
      <c r="O1899" t="str">
        <f>'Lotações convertidas'!B1901</f>
        <v>LABORATORIO REGIONAL CENTRO-SUL/PAMPULHA</v>
      </c>
    </row>
    <row r="1900" spans="1:15" x14ac:dyDescent="0.25">
      <c r="A1900">
        <v>1327125</v>
      </c>
      <c r="B1900" t="s">
        <v>6528</v>
      </c>
      <c r="C1900" t="s">
        <v>6529</v>
      </c>
      <c r="D1900" t="s">
        <v>368</v>
      </c>
      <c r="E1900" t="s">
        <v>369</v>
      </c>
      <c r="F1900" t="s">
        <v>465</v>
      </c>
      <c r="G1900" s="177">
        <v>44491</v>
      </c>
      <c r="H1900" t="s">
        <v>441</v>
      </c>
      <c r="I1900" t="s">
        <v>18168</v>
      </c>
      <c r="J1900" t="s">
        <v>6530</v>
      </c>
      <c r="K1900" t="s">
        <v>353</v>
      </c>
      <c r="L1900" t="s">
        <v>361</v>
      </c>
      <c r="M1900" s="29" t="str">
        <f>IF(O1900 &lt;&gt; "", VLOOKUP(O1900,'CLASSIFICAÇÃO - ÁREA DE ATUAÇÃO'!$A:$C,2,0),"")</f>
        <v>C</v>
      </c>
      <c r="N1900" s="29" t="str">
        <f>IF(O1900 &lt;&gt; "",VLOOKUP(O1900,'CLASSIFICAÇÃO - ÁREA DE ATUAÇÃO'!$A:$C,3,0), "")</f>
        <v>REDE DE URGÊNCIA</v>
      </c>
      <c r="O1900" t="str">
        <f>'Lotações convertidas'!B1902</f>
        <v>CENTRO DE REFERÊNCIA EM SAÚDE MENTAL - ÁLCOOL E DROGAS PAMPULHA/NOROESTE</v>
      </c>
    </row>
    <row r="1901" spans="1:15" x14ac:dyDescent="0.25">
      <c r="A1901">
        <v>1327133</v>
      </c>
      <c r="B1901" t="s">
        <v>6531</v>
      </c>
      <c r="C1901" t="s">
        <v>6532</v>
      </c>
      <c r="D1901" t="s">
        <v>362</v>
      </c>
      <c r="F1901" t="s">
        <v>609</v>
      </c>
      <c r="G1901" s="177">
        <v>44489</v>
      </c>
      <c r="H1901" t="s">
        <v>434</v>
      </c>
      <c r="I1901" t="s">
        <v>18168</v>
      </c>
      <c r="J1901" t="s">
        <v>6533</v>
      </c>
      <c r="K1901" t="s">
        <v>353</v>
      </c>
      <c r="L1901" t="s">
        <v>374</v>
      </c>
      <c r="M1901" s="29" t="str">
        <f>IF(O1901 &lt;&gt; "", VLOOKUP(O1901,'CLASSIFICAÇÃO - ÁREA DE ATUAÇÃO'!$A:$C,2,0),"")</f>
        <v>B</v>
      </c>
      <c r="N1901" s="29" t="str">
        <f>IF(O1901 &lt;&gt; "",VLOOKUP(O1901,'CLASSIFICAÇÃO - ÁREA DE ATUAÇÃO'!$A:$C,3,0), "")</f>
        <v>ATENÇÃO PRIMÁRIA</v>
      </c>
      <c r="O1901" t="str">
        <f>'Lotações convertidas'!B1903</f>
        <v>CENTRO DE SAÚDE GENTIL GOMES</v>
      </c>
    </row>
    <row r="1902" spans="1:15" x14ac:dyDescent="0.25">
      <c r="A1902">
        <v>1327141</v>
      </c>
      <c r="B1902" t="s">
        <v>5048</v>
      </c>
      <c r="C1902" t="s">
        <v>5049</v>
      </c>
      <c r="D1902" t="s">
        <v>362</v>
      </c>
      <c r="F1902" t="s">
        <v>561</v>
      </c>
      <c r="G1902" s="177">
        <v>44489</v>
      </c>
      <c r="H1902" t="s">
        <v>466</v>
      </c>
      <c r="I1902" t="s">
        <v>18168</v>
      </c>
      <c r="J1902" t="s">
        <v>5051</v>
      </c>
      <c r="K1902" t="s">
        <v>353</v>
      </c>
      <c r="L1902" t="s">
        <v>374</v>
      </c>
      <c r="M1902" s="29" t="str">
        <f>IF(O1902 &lt;&gt; "", VLOOKUP(O1902,'CLASSIFICAÇÃO - ÁREA DE ATUAÇÃO'!$A:$C,2,0),"")</f>
        <v>C</v>
      </c>
      <c r="N1902" s="29" t="str">
        <f>IF(O1902 &lt;&gt; "",VLOOKUP(O1902,'CLASSIFICAÇÃO - ÁREA DE ATUAÇÃO'!$A:$C,3,0), "")</f>
        <v>REDE DE URGÊNCIA</v>
      </c>
      <c r="O1902" t="str">
        <f>'Lotações convertidas'!B1904</f>
        <v>CENTRO DE REFERENCIA EM SAUDE MENTAL ALCOOL E DROGAS NORDESTE</v>
      </c>
    </row>
    <row r="1903" spans="1:15" x14ac:dyDescent="0.25">
      <c r="A1903" t="s">
        <v>6534</v>
      </c>
      <c r="B1903" t="s">
        <v>6535</v>
      </c>
      <c r="C1903" t="s">
        <v>6536</v>
      </c>
      <c r="D1903" t="s">
        <v>362</v>
      </c>
      <c r="F1903" t="s">
        <v>18613</v>
      </c>
      <c r="G1903" s="177">
        <v>44489</v>
      </c>
      <c r="H1903" t="s">
        <v>466</v>
      </c>
      <c r="I1903" t="s">
        <v>18168</v>
      </c>
      <c r="J1903" t="s">
        <v>6537</v>
      </c>
      <c r="K1903" t="s">
        <v>353</v>
      </c>
      <c r="L1903" t="s">
        <v>382</v>
      </c>
      <c r="M1903" s="29" t="str">
        <f>IF(O1903 &lt;&gt; "", VLOOKUP(O1903,'CLASSIFICAÇÃO - ÁREA DE ATUAÇÃO'!$A:$C,2,0),"")</f>
        <v>C</v>
      </c>
      <c r="N1903" s="29" t="str">
        <f>IF(O1903 &lt;&gt; "",VLOOKUP(O1903,'CLASSIFICAÇÃO - ÁREA DE ATUAÇÃO'!$A:$C,3,0), "")</f>
        <v>REDE DE URGÊNCIA</v>
      </c>
      <c r="O1903" t="str">
        <f>'Lotações convertidas'!B1905</f>
        <v>UNIDADE DE PRONTO ATENDIMENTO LESTE</v>
      </c>
    </row>
    <row r="1904" spans="1:15" x14ac:dyDescent="0.25">
      <c r="A1904">
        <v>1327168</v>
      </c>
      <c r="B1904" t="s">
        <v>6538</v>
      </c>
      <c r="C1904" t="s">
        <v>6539</v>
      </c>
      <c r="D1904" t="s">
        <v>362</v>
      </c>
      <c r="F1904" t="s">
        <v>2099</v>
      </c>
      <c r="G1904" s="177">
        <v>44489</v>
      </c>
      <c r="H1904" t="s">
        <v>434</v>
      </c>
      <c r="I1904" t="s">
        <v>18168</v>
      </c>
      <c r="J1904" t="s">
        <v>6540</v>
      </c>
      <c r="K1904" t="s">
        <v>353</v>
      </c>
      <c r="L1904" t="s">
        <v>397</v>
      </c>
      <c r="M1904" s="29" t="str">
        <f>IF(O1904 &lt;&gt; "", VLOOKUP(O1904,'CLASSIFICAÇÃO - ÁREA DE ATUAÇÃO'!$A:$C,2,0),"")</f>
        <v>B</v>
      </c>
      <c r="N1904" s="29" t="str">
        <f>IF(O1904 &lt;&gt; "",VLOOKUP(O1904,'CLASSIFICAÇÃO - ÁREA DE ATUAÇÃO'!$A:$C,3,0), "")</f>
        <v>ATENÇÃO PRIMÁRIA</v>
      </c>
      <c r="O1904" t="str">
        <f>'Lotações convertidas'!B1906</f>
        <v>CENTRO DE SAÚDE AMÍLCAR VIANNA MARTINS</v>
      </c>
    </row>
    <row r="1905" spans="1:15" x14ac:dyDescent="0.25">
      <c r="A1905">
        <v>1327176</v>
      </c>
      <c r="B1905" t="s">
        <v>6541</v>
      </c>
      <c r="C1905" t="s">
        <v>6542</v>
      </c>
      <c r="D1905" t="s">
        <v>362</v>
      </c>
      <c r="F1905" t="s">
        <v>654</v>
      </c>
      <c r="G1905" s="177">
        <v>44489</v>
      </c>
      <c r="H1905" t="s">
        <v>364</v>
      </c>
      <c r="I1905" t="s">
        <v>18168</v>
      </c>
      <c r="J1905" t="s">
        <v>6543</v>
      </c>
      <c r="K1905" t="s">
        <v>353</v>
      </c>
      <c r="L1905" t="s">
        <v>365</v>
      </c>
      <c r="M1905" s="29" t="str">
        <f>IF(O1905 &lt;&gt; "", VLOOKUP(O1905,'CLASSIFICAÇÃO - ÁREA DE ATUAÇÃO'!$A:$C,2,0),"")</f>
        <v>C</v>
      </c>
      <c r="N1905" s="29" t="str">
        <f>IF(O1905 &lt;&gt; "",VLOOKUP(O1905,'CLASSIFICAÇÃO - ÁREA DE ATUAÇÃO'!$A:$C,3,0), "")</f>
        <v>ATENÇÃO PRIMÁRIA</v>
      </c>
      <c r="O1905" t="str">
        <f>'Lotações convertidas'!B1907</f>
        <v>CENTRO DE SAÚDE ETELVINA CARNEIRO</v>
      </c>
    </row>
    <row r="1906" spans="1:15" x14ac:dyDescent="0.25">
      <c r="A1906">
        <v>1327192</v>
      </c>
      <c r="B1906" t="s">
        <v>6544</v>
      </c>
      <c r="C1906" t="s">
        <v>6545</v>
      </c>
      <c r="D1906" t="s">
        <v>429</v>
      </c>
      <c r="E1906" t="s">
        <v>430</v>
      </c>
      <c r="F1906" t="s">
        <v>1356</v>
      </c>
      <c r="G1906" s="177">
        <v>44489</v>
      </c>
      <c r="H1906" t="s">
        <v>364</v>
      </c>
      <c r="I1906" t="s">
        <v>18175</v>
      </c>
      <c r="J1906" t="s">
        <v>6546</v>
      </c>
      <c r="K1906" t="s">
        <v>353</v>
      </c>
      <c r="L1906" t="s">
        <v>411</v>
      </c>
      <c r="M1906" s="29" t="str">
        <f>IF(O1906 &lt;&gt; "", VLOOKUP(O1906,'CLASSIFICAÇÃO - ÁREA DE ATUAÇÃO'!$A:$C,2,0),"")</f>
        <v>C</v>
      </c>
      <c r="N1906" s="29" t="str">
        <f>IF(O1906 &lt;&gt; "",VLOOKUP(O1906,'CLASSIFICAÇÃO - ÁREA DE ATUAÇÃO'!$A:$C,3,0), "")</f>
        <v>ATENÇÃO PRIMÁRIA</v>
      </c>
      <c r="O1906" t="str">
        <f>'Lotações convertidas'!B1908</f>
        <v>CENTRO DE SAÚDE PADRE TARCÍSIO</v>
      </c>
    </row>
    <row r="1907" spans="1:15" x14ac:dyDescent="0.25">
      <c r="A1907">
        <v>1327214</v>
      </c>
      <c r="B1907" t="s">
        <v>6547</v>
      </c>
      <c r="C1907" t="s">
        <v>6548</v>
      </c>
      <c r="D1907" t="s">
        <v>520</v>
      </c>
      <c r="F1907" t="s">
        <v>399</v>
      </c>
      <c r="G1907" s="177">
        <v>44490</v>
      </c>
      <c r="H1907" t="s">
        <v>364</v>
      </c>
      <c r="I1907" t="s">
        <v>18175</v>
      </c>
      <c r="J1907" t="s">
        <v>6549</v>
      </c>
      <c r="K1907" t="s">
        <v>353</v>
      </c>
      <c r="L1907" t="s">
        <v>374</v>
      </c>
      <c r="M1907" s="29" t="str">
        <f>IF(O1907 &lt;&gt; "", VLOOKUP(O1907,'CLASSIFICAÇÃO - ÁREA DE ATUAÇÃO'!$A:$C,2,0),"")</f>
        <v>A</v>
      </c>
      <c r="N1907" s="29" t="str">
        <f>IF(O1907 &lt;&gt; "",VLOOKUP(O1907,'CLASSIFICAÇÃO - ÁREA DE ATUAÇÃO'!$A:$C,3,0), "")</f>
        <v>ATENÇÃO PRIMÁRIA</v>
      </c>
      <c r="O1907" t="str">
        <f>'Lotações convertidas'!B1909</f>
        <v>CENTRO DE SAÚDE ALCIDES LINS</v>
      </c>
    </row>
    <row r="1908" spans="1:15" x14ac:dyDescent="0.25">
      <c r="A1908">
        <v>1327230</v>
      </c>
      <c r="B1908" t="s">
        <v>4597</v>
      </c>
      <c r="C1908" t="s">
        <v>4598</v>
      </c>
      <c r="D1908" t="s">
        <v>362</v>
      </c>
      <c r="F1908" t="s">
        <v>561</v>
      </c>
      <c r="G1908" s="177">
        <v>44491</v>
      </c>
      <c r="H1908" t="s">
        <v>466</v>
      </c>
      <c r="I1908" t="s">
        <v>18168</v>
      </c>
      <c r="J1908" t="s">
        <v>4599</v>
      </c>
      <c r="K1908" t="s">
        <v>353</v>
      </c>
      <c r="L1908" t="s">
        <v>374</v>
      </c>
      <c r="M1908" s="29" t="str">
        <f>IF(O1908 &lt;&gt; "", VLOOKUP(O1908,'CLASSIFICAÇÃO - ÁREA DE ATUAÇÃO'!$A:$C,2,0),"")</f>
        <v>C</v>
      </c>
      <c r="N1908" s="29" t="str">
        <f>IF(O1908 &lt;&gt; "",VLOOKUP(O1908,'CLASSIFICAÇÃO - ÁREA DE ATUAÇÃO'!$A:$C,3,0), "")</f>
        <v>REDE DE URGÊNCIA</v>
      </c>
      <c r="O1908" t="str">
        <f>'Lotações convertidas'!B1910</f>
        <v>CENTRO DE REFERENCIA EM SAUDE MENTAL ALCOOL E DROGAS NORDESTE</v>
      </c>
    </row>
    <row r="1909" spans="1:15" x14ac:dyDescent="0.25">
      <c r="A1909">
        <v>1327265</v>
      </c>
      <c r="B1909" t="s">
        <v>6550</v>
      </c>
      <c r="C1909" t="s">
        <v>6551</v>
      </c>
      <c r="D1909" t="s">
        <v>362</v>
      </c>
      <c r="F1909" t="s">
        <v>608</v>
      </c>
      <c r="G1909" s="177">
        <v>44490</v>
      </c>
      <c r="H1909" t="s">
        <v>434</v>
      </c>
      <c r="I1909" t="s">
        <v>18168</v>
      </c>
      <c r="J1909" t="s">
        <v>6552</v>
      </c>
      <c r="K1909" t="s">
        <v>353</v>
      </c>
      <c r="L1909" t="s">
        <v>372</v>
      </c>
      <c r="M1909" s="29" t="str">
        <f>IF(O1909 &lt;&gt; "", VLOOKUP(O1909,'CLASSIFICAÇÃO - ÁREA DE ATUAÇÃO'!$A:$C,2,0),"")</f>
        <v>C</v>
      </c>
      <c r="N1909" s="29" t="str">
        <f>IF(O1909 &lt;&gt; "",VLOOKUP(O1909,'CLASSIFICAÇÃO - ÁREA DE ATUAÇÃO'!$A:$C,3,0), "")</f>
        <v>ATENÇÃO PRIMÁRIA</v>
      </c>
      <c r="O1909" t="str">
        <f>'Lotações convertidas'!B1911</f>
        <v>CENTRO DE SAÚDE RIO BRANCO</v>
      </c>
    </row>
    <row r="1910" spans="1:15" x14ac:dyDescent="0.25">
      <c r="A1910">
        <v>1327273</v>
      </c>
      <c r="B1910" t="s">
        <v>6553</v>
      </c>
      <c r="C1910" t="s">
        <v>6554</v>
      </c>
      <c r="D1910" t="s">
        <v>368</v>
      </c>
      <c r="E1910" t="s">
        <v>369</v>
      </c>
      <c r="F1910" t="s">
        <v>521</v>
      </c>
      <c r="G1910" s="177">
        <v>44490</v>
      </c>
      <c r="H1910" t="s">
        <v>364</v>
      </c>
      <c r="I1910" t="s">
        <v>18168</v>
      </c>
      <c r="J1910" t="s">
        <v>6555</v>
      </c>
      <c r="K1910" t="s">
        <v>353</v>
      </c>
      <c r="L1910" t="s">
        <v>361</v>
      </c>
      <c r="M1910" s="29" t="str">
        <f>IF(O1910 &lt;&gt; "", VLOOKUP(O1910,'CLASSIFICAÇÃO - ÁREA DE ATUAÇÃO'!$A:$C,2,0),"")</f>
        <v>B</v>
      </c>
      <c r="N1910" s="29" t="str">
        <f>IF(O1910 &lt;&gt; "",VLOOKUP(O1910,'CLASSIFICAÇÃO - ÁREA DE ATUAÇÃO'!$A:$C,3,0), "")</f>
        <v>ATENÇÃO PRIMÁRIA</v>
      </c>
      <c r="O1910" t="str">
        <f>'Lotações convertidas'!B1912</f>
        <v>CENTRO DE SAÚDE JARDIM ALVORADA</v>
      </c>
    </row>
    <row r="1911" spans="1:15" x14ac:dyDescent="0.25">
      <c r="A1911">
        <v>1327281</v>
      </c>
      <c r="B1911" t="s">
        <v>6556</v>
      </c>
      <c r="C1911" t="s">
        <v>6557</v>
      </c>
      <c r="D1911" t="s">
        <v>368</v>
      </c>
      <c r="E1911" t="s">
        <v>524</v>
      </c>
      <c r="F1911" t="s">
        <v>494</v>
      </c>
      <c r="G1911" s="177">
        <v>44491</v>
      </c>
      <c r="H1911" t="s">
        <v>384</v>
      </c>
      <c r="I1911" t="s">
        <v>18176</v>
      </c>
      <c r="J1911" t="s">
        <v>6558</v>
      </c>
      <c r="K1911" t="s">
        <v>353</v>
      </c>
      <c r="L1911" t="s">
        <v>397</v>
      </c>
      <c r="M1911" s="29" t="str">
        <f>IF(O1911 &lt;&gt; "", VLOOKUP(O1911,'CLASSIFICAÇÃO - ÁREA DE ATUAÇÃO'!$A:$C,2,0),"")</f>
        <v>B</v>
      </c>
      <c r="N1911" s="29" t="str">
        <f>IF(O1911 &lt;&gt; "",VLOOKUP(O1911,'CLASSIFICAÇÃO - ÁREA DE ATUAÇÃO'!$A:$C,3,0), "")</f>
        <v>REDE COMPLEMENTAR</v>
      </c>
      <c r="O1911" t="str">
        <f>'Lotações convertidas'!B1913</f>
        <v>LABORATORIO REGIONAL OESTE/BARREIRO</v>
      </c>
    </row>
    <row r="1912" spans="1:15" x14ac:dyDescent="0.25">
      <c r="A1912">
        <v>1327303</v>
      </c>
      <c r="B1912" t="s">
        <v>6559</v>
      </c>
      <c r="C1912" t="s">
        <v>6560</v>
      </c>
      <c r="D1912" t="s">
        <v>368</v>
      </c>
      <c r="E1912" t="s">
        <v>369</v>
      </c>
      <c r="F1912" t="s">
        <v>639</v>
      </c>
      <c r="G1912" s="177">
        <v>44494</v>
      </c>
      <c r="H1912" t="s">
        <v>384</v>
      </c>
      <c r="I1912" t="s">
        <v>18168</v>
      </c>
      <c r="J1912" t="s">
        <v>6561</v>
      </c>
      <c r="K1912" t="s">
        <v>353</v>
      </c>
      <c r="L1912" t="s">
        <v>354</v>
      </c>
      <c r="M1912" s="29" t="str">
        <f>IF(O1912 &lt;&gt; "", VLOOKUP(O1912,'CLASSIFICAÇÃO - ÁREA DE ATUAÇÃO'!$A:$C,2,0),"")</f>
        <v>C</v>
      </c>
      <c r="N1912" s="29" t="str">
        <f>IF(O1912 &lt;&gt; "",VLOOKUP(O1912,'CLASSIFICAÇÃO - ÁREA DE ATUAÇÃO'!$A:$C,3,0), "")</f>
        <v>ATENÇÃO PRIMÁRIA</v>
      </c>
      <c r="O1912" t="str">
        <f>'Lotações convertidas'!B1914</f>
        <v>CENTRO DE SAÚDE ERMELINDA</v>
      </c>
    </row>
    <row r="1913" spans="1:15" x14ac:dyDescent="0.25">
      <c r="A1913">
        <v>1327311</v>
      </c>
      <c r="B1913" t="s">
        <v>6562</v>
      </c>
      <c r="C1913" t="s">
        <v>6563</v>
      </c>
      <c r="D1913" t="s">
        <v>520</v>
      </c>
      <c r="F1913" t="s">
        <v>767</v>
      </c>
      <c r="G1913" s="177">
        <v>44494</v>
      </c>
      <c r="H1913" t="s">
        <v>736</v>
      </c>
      <c r="I1913" t="s">
        <v>18175</v>
      </c>
      <c r="J1913" t="s">
        <v>6564</v>
      </c>
      <c r="K1913" t="s">
        <v>353</v>
      </c>
      <c r="L1913" t="s">
        <v>411</v>
      </c>
      <c r="M1913" s="29" t="str">
        <f>IF(O1913 &lt;&gt; "", VLOOKUP(O1913,'CLASSIFICAÇÃO - ÁREA DE ATUAÇÃO'!$A:$C,2,0),"")</f>
        <v>A</v>
      </c>
      <c r="N1913" s="29" t="str">
        <f>IF(O1913 &lt;&gt; "",VLOOKUP(O1913,'CLASSIFICAÇÃO - ÁREA DE ATUAÇÃO'!$A:$C,3,0), "")</f>
        <v>REDE COMPLEMENTAR</v>
      </c>
      <c r="O1913" t="str">
        <f>'Lotações convertidas'!B1915</f>
        <v>CENTRO DE ESPECIALIDADES ODONTOLOGICAS CENTRO-SUL</v>
      </c>
    </row>
    <row r="1914" spans="1:15" x14ac:dyDescent="0.25">
      <c r="A1914" t="s">
        <v>6565</v>
      </c>
      <c r="B1914" t="s">
        <v>6566</v>
      </c>
      <c r="C1914" t="s">
        <v>6567</v>
      </c>
      <c r="D1914" t="s">
        <v>362</v>
      </c>
      <c r="F1914" t="s">
        <v>358</v>
      </c>
      <c r="G1914" s="177">
        <v>44490</v>
      </c>
      <c r="H1914" t="s">
        <v>434</v>
      </c>
      <c r="I1914" t="s">
        <v>18168</v>
      </c>
      <c r="J1914" t="s">
        <v>6568</v>
      </c>
      <c r="K1914" t="s">
        <v>353</v>
      </c>
      <c r="L1914" t="s">
        <v>361</v>
      </c>
      <c r="M1914" s="29" t="str">
        <f>IF(O1914 &lt;&gt; "", VLOOKUP(O1914,'CLASSIFICAÇÃO - ÁREA DE ATUAÇÃO'!$A:$C,2,0),"")</f>
        <v>B</v>
      </c>
      <c r="N1914" s="29" t="str">
        <f>IF(O1914 &lt;&gt; "",VLOOKUP(O1914,'CLASSIFICAÇÃO - ÁREA DE ATUAÇÃO'!$A:$C,3,0), "")</f>
        <v>ATENÇÃO PRIMÁRIA</v>
      </c>
      <c r="O1914" t="str">
        <f>'Lotações convertidas'!B1916</f>
        <v>CENTRO DE SAÚDE SANTA ROSA</v>
      </c>
    </row>
    <row r="1915" spans="1:15" x14ac:dyDescent="0.25">
      <c r="A1915">
        <v>1327346</v>
      </c>
      <c r="B1915" t="s">
        <v>6569</v>
      </c>
      <c r="C1915" t="s">
        <v>6570</v>
      </c>
      <c r="D1915" t="s">
        <v>368</v>
      </c>
      <c r="E1915" t="s">
        <v>369</v>
      </c>
      <c r="F1915" t="s">
        <v>424</v>
      </c>
      <c r="G1915" s="177">
        <v>44492</v>
      </c>
      <c r="H1915" t="s">
        <v>441</v>
      </c>
      <c r="I1915" t="s">
        <v>18168</v>
      </c>
      <c r="J1915" t="s">
        <v>6571</v>
      </c>
      <c r="K1915" t="s">
        <v>353</v>
      </c>
      <c r="L1915" t="s">
        <v>427</v>
      </c>
      <c r="M1915" s="29" t="str">
        <f>IF(O1915 &lt;&gt; "", VLOOKUP(O1915,'CLASSIFICAÇÃO - ÁREA DE ATUAÇÃO'!$A:$C,2,0),"")</f>
        <v>D</v>
      </c>
      <c r="N1915" s="29" t="str">
        <f>IF(O1915 &lt;&gt; "",VLOOKUP(O1915,'CLASSIFICAÇÃO - ÁREA DE ATUAÇÃO'!$A:$C,3,0), "")</f>
        <v>REDE DE URGÊNCIA</v>
      </c>
      <c r="O1915" t="str">
        <f>'Lotações convertidas'!B1917</f>
        <v>SERVIÇO DE ATENDIMENTO MÓVEL DE URGÊNCIA E TRANSPORTE EM SAÚDE</v>
      </c>
    </row>
    <row r="1916" spans="1:15" x14ac:dyDescent="0.25">
      <c r="A1916">
        <v>1327354</v>
      </c>
      <c r="B1916" t="s">
        <v>6572</v>
      </c>
      <c r="C1916" t="s">
        <v>6573</v>
      </c>
      <c r="D1916" t="s">
        <v>368</v>
      </c>
      <c r="E1916" t="s">
        <v>369</v>
      </c>
      <c r="F1916" t="s">
        <v>825</v>
      </c>
      <c r="G1916" s="177">
        <v>44494</v>
      </c>
      <c r="H1916" t="s">
        <v>364</v>
      </c>
      <c r="I1916" t="s">
        <v>18168</v>
      </c>
      <c r="J1916" t="s">
        <v>6574</v>
      </c>
      <c r="K1916" t="s">
        <v>353</v>
      </c>
      <c r="L1916" t="s">
        <v>365</v>
      </c>
      <c r="M1916" s="29" t="str">
        <f>IF(O1916 &lt;&gt; "", VLOOKUP(O1916,'CLASSIFICAÇÃO - ÁREA DE ATUAÇÃO'!$A:$C,2,0),"")</f>
        <v>D</v>
      </c>
      <c r="N1916" s="29" t="str">
        <f>IF(O1916 &lt;&gt; "",VLOOKUP(O1916,'CLASSIFICAÇÃO - ÁREA DE ATUAÇÃO'!$A:$C,3,0), "")</f>
        <v>ATENÇÃO PRIMÁRIA</v>
      </c>
      <c r="O1916" t="str">
        <f>'Lotações convertidas'!B1918</f>
        <v>CENTRO DE SAÚDE TUPI</v>
      </c>
    </row>
    <row r="1917" spans="1:15" x14ac:dyDescent="0.25">
      <c r="A1917">
        <v>1327362</v>
      </c>
      <c r="B1917" t="s">
        <v>6575</v>
      </c>
      <c r="C1917" t="s">
        <v>6576</v>
      </c>
      <c r="D1917" t="s">
        <v>368</v>
      </c>
      <c r="E1917" t="s">
        <v>369</v>
      </c>
      <c r="F1917" t="s">
        <v>2538</v>
      </c>
      <c r="G1917" s="177">
        <v>44494</v>
      </c>
      <c r="H1917" t="s">
        <v>384</v>
      </c>
      <c r="I1917" t="s">
        <v>18168</v>
      </c>
      <c r="J1917" t="s">
        <v>6577</v>
      </c>
      <c r="K1917" t="s">
        <v>353</v>
      </c>
      <c r="L1917" t="s">
        <v>354</v>
      </c>
      <c r="M1917" s="29" t="str">
        <f>IF(O1917 &lt;&gt; "", VLOOKUP(O1917,'CLASSIFICAÇÃO - ÁREA DE ATUAÇÃO'!$A:$C,2,0),"")</f>
        <v>C</v>
      </c>
      <c r="N1917" s="29" t="str">
        <f>IF(O1917 &lt;&gt; "",VLOOKUP(O1917,'CLASSIFICAÇÃO - ÁREA DE ATUAÇÃO'!$A:$C,3,0), "")</f>
        <v>ATENÇÃO PRIMÁRIA</v>
      </c>
      <c r="O1917" t="str">
        <f>'Lotações convertidas'!B1919</f>
        <v>CENTRO DE SAÚDE COQUEIROS</v>
      </c>
    </row>
    <row r="1918" spans="1:15" x14ac:dyDescent="0.25">
      <c r="A1918">
        <v>1327389</v>
      </c>
      <c r="B1918" t="s">
        <v>6578</v>
      </c>
      <c r="C1918" t="s">
        <v>6579</v>
      </c>
      <c r="D1918" t="s">
        <v>368</v>
      </c>
      <c r="E1918" t="s">
        <v>369</v>
      </c>
      <c r="F1918" t="s">
        <v>768</v>
      </c>
      <c r="G1918" s="177">
        <v>44491</v>
      </c>
      <c r="H1918" t="s">
        <v>417</v>
      </c>
      <c r="I1918" t="s">
        <v>18168</v>
      </c>
      <c r="J1918" t="s">
        <v>6580</v>
      </c>
      <c r="K1918" t="s">
        <v>353</v>
      </c>
      <c r="L1918" t="s">
        <v>406</v>
      </c>
      <c r="M1918" s="29" t="str">
        <f>IF(O1918 &lt;&gt; "", VLOOKUP(O1918,'CLASSIFICAÇÃO - ÁREA DE ATUAÇÃO'!$A:$C,2,0),"")</f>
        <v>C</v>
      </c>
      <c r="N1918" s="29" t="str">
        <f>IF(O1918 &lt;&gt; "",VLOOKUP(O1918,'CLASSIFICAÇÃO - ÁREA DE ATUAÇÃO'!$A:$C,3,0), "")</f>
        <v>ATENÇÃO PRIMÁRIA</v>
      </c>
      <c r="O1918" t="str">
        <f>'Lotações convertidas'!B1920</f>
        <v>CENTRO DE SAÚDE BOMSUCESSO</v>
      </c>
    </row>
    <row r="1919" spans="1:15" x14ac:dyDescent="0.25">
      <c r="A1919">
        <v>1327397</v>
      </c>
      <c r="B1919" t="s">
        <v>6581</v>
      </c>
      <c r="C1919" t="s">
        <v>6582</v>
      </c>
      <c r="D1919" t="s">
        <v>362</v>
      </c>
      <c r="F1919" t="s">
        <v>363</v>
      </c>
      <c r="G1919" s="177">
        <v>44490</v>
      </c>
      <c r="H1919" t="s">
        <v>364</v>
      </c>
      <c r="I1919" t="s">
        <v>18168</v>
      </c>
      <c r="J1919" t="s">
        <v>6583</v>
      </c>
      <c r="K1919" t="s">
        <v>353</v>
      </c>
      <c r="L1919" t="s">
        <v>365</v>
      </c>
      <c r="M1919" s="29" t="str">
        <f>IF(O1919 &lt;&gt; "", VLOOKUP(O1919,'CLASSIFICAÇÃO - ÁREA DE ATUAÇÃO'!$A:$C,2,0),"")</f>
        <v>D</v>
      </c>
      <c r="N1919" s="29" t="str">
        <f>IF(O1919 &lt;&gt; "",VLOOKUP(O1919,'CLASSIFICAÇÃO - ÁREA DE ATUAÇÃO'!$A:$C,3,0), "")</f>
        <v>ATENÇÃO PRIMÁRIA</v>
      </c>
      <c r="O1919" t="str">
        <f>'Lotações convertidas'!B1921</f>
        <v>CENTRO DE SAÚDE ZILAH SPÓSITO</v>
      </c>
    </row>
    <row r="1920" spans="1:15" x14ac:dyDescent="0.25">
      <c r="A1920">
        <v>1327400</v>
      </c>
      <c r="B1920" t="s">
        <v>6584</v>
      </c>
      <c r="C1920" t="s">
        <v>6585</v>
      </c>
      <c r="D1920" t="s">
        <v>349</v>
      </c>
      <c r="E1920" t="s">
        <v>528</v>
      </c>
      <c r="F1920" t="s">
        <v>1976</v>
      </c>
      <c r="G1920" s="177">
        <v>44491</v>
      </c>
      <c r="H1920" t="s">
        <v>352</v>
      </c>
      <c r="I1920" t="s">
        <v>18176</v>
      </c>
      <c r="J1920" t="s">
        <v>6586</v>
      </c>
      <c r="K1920" t="s">
        <v>353</v>
      </c>
      <c r="L1920" t="s">
        <v>354</v>
      </c>
      <c r="M1920" s="29" t="str">
        <f>IF(O1920 &lt;&gt; "", VLOOKUP(O1920,'CLASSIFICAÇÃO - ÁREA DE ATUAÇÃO'!$A:$C,2,0),"")</f>
        <v>A</v>
      </c>
      <c r="N1920" s="29" t="str">
        <f>IF(O1920 &lt;&gt; "",VLOOKUP(O1920,'CLASSIFICAÇÃO - ÁREA DE ATUAÇÃO'!$A:$C,3,0), "")</f>
        <v>REDE COMPLEMENTAR</v>
      </c>
      <c r="O1920" t="str">
        <f>'Lotações convertidas'!B1922</f>
        <v>LABORATORIO REGIONAL NOROESTE</v>
      </c>
    </row>
    <row r="1921" spans="1:15" x14ac:dyDescent="0.25">
      <c r="A1921">
        <v>1327419</v>
      </c>
      <c r="B1921" t="s">
        <v>6587</v>
      </c>
      <c r="C1921" t="s">
        <v>6588</v>
      </c>
      <c r="D1921" t="s">
        <v>368</v>
      </c>
      <c r="E1921" t="s">
        <v>369</v>
      </c>
      <c r="F1921" t="s">
        <v>3374</v>
      </c>
      <c r="G1921" s="177">
        <v>44491</v>
      </c>
      <c r="H1921" t="s">
        <v>384</v>
      </c>
      <c r="I1921" t="s">
        <v>18168</v>
      </c>
      <c r="J1921" t="s">
        <v>6589</v>
      </c>
      <c r="K1921" t="s">
        <v>353</v>
      </c>
      <c r="L1921" t="s">
        <v>382</v>
      </c>
      <c r="M1921" s="29" t="str">
        <f>IF(O1921 &lt;&gt; "", VLOOKUP(O1921,'CLASSIFICAÇÃO - ÁREA DE ATUAÇÃO'!$A:$C,2,0),"")</f>
        <v>A</v>
      </c>
      <c r="N1921" s="29" t="str">
        <f>IF(O1921 &lt;&gt; "",VLOOKUP(O1921,'CLASSIFICAÇÃO - ÁREA DE ATUAÇÃO'!$A:$C,3,0), "")</f>
        <v>ATENÇÃO PRIMÁRIA</v>
      </c>
      <c r="O1921" t="str">
        <f>'Lotações convertidas'!B1923</f>
        <v>CENTRO DE SAÚDE SANTA INÊS</v>
      </c>
    </row>
    <row r="1922" spans="1:15" x14ac:dyDescent="0.25">
      <c r="A1922" t="s">
        <v>6590</v>
      </c>
      <c r="B1922" t="s">
        <v>6591</v>
      </c>
      <c r="C1922" t="s">
        <v>6592</v>
      </c>
      <c r="D1922" t="s">
        <v>520</v>
      </c>
      <c r="F1922" t="s">
        <v>654</v>
      </c>
      <c r="G1922" s="177">
        <v>44491</v>
      </c>
      <c r="H1922" t="s">
        <v>395</v>
      </c>
      <c r="I1922" t="s">
        <v>18175</v>
      </c>
      <c r="J1922" t="s">
        <v>6593</v>
      </c>
      <c r="K1922" t="s">
        <v>353</v>
      </c>
      <c r="L1922" t="s">
        <v>365</v>
      </c>
      <c r="M1922" s="29" t="str">
        <f>IF(O1922 &lt;&gt; "", VLOOKUP(O1922,'CLASSIFICAÇÃO - ÁREA DE ATUAÇÃO'!$A:$C,2,0),"")</f>
        <v>C</v>
      </c>
      <c r="N1922" s="29" t="str">
        <f>IF(O1922 &lt;&gt; "",VLOOKUP(O1922,'CLASSIFICAÇÃO - ÁREA DE ATUAÇÃO'!$A:$C,3,0), "")</f>
        <v>ATENÇÃO PRIMÁRIA</v>
      </c>
      <c r="O1922" t="str">
        <f>'Lotações convertidas'!B1924</f>
        <v>CENTRO DE SAÚDE ETELVINA CARNEIRO</v>
      </c>
    </row>
    <row r="1923" spans="1:15" x14ac:dyDescent="0.25">
      <c r="A1923">
        <v>1327478</v>
      </c>
      <c r="B1923" t="s">
        <v>6594</v>
      </c>
      <c r="C1923" t="s">
        <v>6595</v>
      </c>
      <c r="D1923" t="s">
        <v>379</v>
      </c>
      <c r="F1923" t="s">
        <v>18616</v>
      </c>
      <c r="G1923" s="177">
        <v>44491</v>
      </c>
      <c r="H1923" t="s">
        <v>395</v>
      </c>
      <c r="I1923" t="s">
        <v>18171</v>
      </c>
      <c r="J1923" t="s">
        <v>6596</v>
      </c>
      <c r="K1923" t="s">
        <v>353</v>
      </c>
      <c r="L1923" t="s">
        <v>361</v>
      </c>
      <c r="M1923" s="29" t="str">
        <f>IF(O1923 &lt;&gt; "", VLOOKUP(O1923,'CLASSIFICAÇÃO - ÁREA DE ATUAÇÃO'!$A:$C,2,0),"")</f>
        <v>C</v>
      </c>
      <c r="N1923" s="29" t="str">
        <f>IF(O1923 &lt;&gt; "",VLOOKUP(O1923,'CLASSIFICAÇÃO - ÁREA DE ATUAÇÃO'!$A:$C,3,0), "")</f>
        <v>REDE DE URGÊNCIA</v>
      </c>
      <c r="O1923" t="str">
        <f>'Lotações convertidas'!B1925</f>
        <v>UNIDADE DE PRONTO ATENDIMENTO PAMPULHA</v>
      </c>
    </row>
    <row r="1924" spans="1:15" x14ac:dyDescent="0.25">
      <c r="A1924">
        <v>1327494</v>
      </c>
      <c r="B1924" t="s">
        <v>6597</v>
      </c>
      <c r="C1924" t="s">
        <v>6598</v>
      </c>
      <c r="D1924" t="s">
        <v>368</v>
      </c>
      <c r="E1924" t="s">
        <v>369</v>
      </c>
      <c r="F1924" t="s">
        <v>598</v>
      </c>
      <c r="G1924" s="177">
        <v>44494</v>
      </c>
      <c r="H1924" t="s">
        <v>364</v>
      </c>
      <c r="I1924" t="s">
        <v>18168</v>
      </c>
      <c r="J1924" t="s">
        <v>6599</v>
      </c>
      <c r="K1924" t="s">
        <v>353</v>
      </c>
      <c r="L1924" t="s">
        <v>406</v>
      </c>
      <c r="M1924" s="29" t="str">
        <f>IF(O1924 &lt;&gt; "", VLOOKUP(O1924,'CLASSIFICAÇÃO - ÁREA DE ATUAÇÃO'!$A:$C,2,0),"")</f>
        <v>D</v>
      </c>
      <c r="N1924" s="29" t="str">
        <f>IF(O1924 &lt;&gt; "",VLOOKUP(O1924,'CLASSIFICAÇÃO - ÁREA DE ATUAÇÃO'!$A:$C,3,0), "")</f>
        <v>ATENÇÃO PRIMÁRIA</v>
      </c>
      <c r="O1924" t="str">
        <f>'Lotações convertidas'!B1926</f>
        <v>CENTRO DE SAÚDE VILA PINHO</v>
      </c>
    </row>
    <row r="1925" spans="1:15" x14ac:dyDescent="0.25">
      <c r="A1925">
        <v>1327516</v>
      </c>
      <c r="B1925" t="s">
        <v>6600</v>
      </c>
      <c r="C1925" t="s">
        <v>6601</v>
      </c>
      <c r="D1925" t="s">
        <v>379</v>
      </c>
      <c r="F1925" t="s">
        <v>18613</v>
      </c>
      <c r="G1925" s="177">
        <v>44496</v>
      </c>
      <c r="H1925" t="s">
        <v>466</v>
      </c>
      <c r="I1925" t="s">
        <v>18171</v>
      </c>
      <c r="J1925" t="s">
        <v>6602</v>
      </c>
      <c r="K1925" t="s">
        <v>353</v>
      </c>
      <c r="L1925" t="s">
        <v>382</v>
      </c>
      <c r="M1925" s="29" t="str">
        <f>IF(O1925 &lt;&gt; "", VLOOKUP(O1925,'CLASSIFICAÇÃO - ÁREA DE ATUAÇÃO'!$A:$C,2,0),"")</f>
        <v>C</v>
      </c>
      <c r="N1925" s="29" t="str">
        <f>IF(O1925 &lt;&gt; "",VLOOKUP(O1925,'CLASSIFICAÇÃO - ÁREA DE ATUAÇÃO'!$A:$C,3,0), "")</f>
        <v>REDE DE URGÊNCIA</v>
      </c>
      <c r="O1925" t="str">
        <f>'Lotações convertidas'!B1927</f>
        <v>UNIDADE DE PRONTO ATENDIMENTO LESTE</v>
      </c>
    </row>
    <row r="1926" spans="1:15" x14ac:dyDescent="0.25">
      <c r="A1926">
        <v>1327524</v>
      </c>
      <c r="B1926" t="s">
        <v>6603</v>
      </c>
      <c r="C1926" t="s">
        <v>6604</v>
      </c>
      <c r="D1926" t="s">
        <v>429</v>
      </c>
      <c r="E1926" t="s">
        <v>430</v>
      </c>
      <c r="F1926" t="s">
        <v>767</v>
      </c>
      <c r="G1926" s="177">
        <v>44491</v>
      </c>
      <c r="H1926" t="s">
        <v>417</v>
      </c>
      <c r="I1926" t="s">
        <v>18175</v>
      </c>
      <c r="J1926" t="s">
        <v>6605</v>
      </c>
      <c r="K1926" t="s">
        <v>353</v>
      </c>
      <c r="L1926" t="s">
        <v>411</v>
      </c>
      <c r="M1926" s="29" t="str">
        <f>IF(O1926 &lt;&gt; "", VLOOKUP(O1926,'CLASSIFICAÇÃO - ÁREA DE ATUAÇÃO'!$A:$C,2,0),"")</f>
        <v>A</v>
      </c>
      <c r="N1926" s="29" t="str">
        <f>IF(O1926 &lt;&gt; "",VLOOKUP(O1926,'CLASSIFICAÇÃO - ÁREA DE ATUAÇÃO'!$A:$C,3,0), "")</f>
        <v>REDE COMPLEMENTAR</v>
      </c>
      <c r="O1926" t="str">
        <f>'Lotações convertidas'!B1928</f>
        <v>CENTRO DE ESPECIALIDADES ODONTOLOGICAS CENTRO-SUL</v>
      </c>
    </row>
    <row r="1927" spans="1:15" x14ac:dyDescent="0.25">
      <c r="A1927">
        <v>1327532</v>
      </c>
      <c r="B1927" t="s">
        <v>6606</v>
      </c>
      <c r="C1927" t="s">
        <v>6607</v>
      </c>
      <c r="D1927" t="s">
        <v>368</v>
      </c>
      <c r="E1927" t="s">
        <v>369</v>
      </c>
      <c r="F1927" t="s">
        <v>18633</v>
      </c>
      <c r="G1927" s="177">
        <v>44491</v>
      </c>
      <c r="H1927" t="s">
        <v>417</v>
      </c>
      <c r="I1927" t="s">
        <v>18168</v>
      </c>
      <c r="J1927" t="s">
        <v>6608</v>
      </c>
      <c r="K1927" t="s">
        <v>353</v>
      </c>
      <c r="L1927" t="s">
        <v>382</v>
      </c>
      <c r="M1927" s="29" t="str">
        <f>IF(O1927 &lt;&gt; "", VLOOKUP(O1927,'CLASSIFICAÇÃO - ÁREA DE ATUAÇÃO'!$A:$C,2,0),"")</f>
        <v>A</v>
      </c>
      <c r="N1927" s="29" t="str">
        <f>IF(O1927 &lt;&gt; "",VLOOKUP(O1927,'CLASSIFICAÇÃO - ÁREA DE ATUAÇÃO'!$A:$C,3,0), "")</f>
        <v>REDE COMPLEMENTAR</v>
      </c>
      <c r="O1927" t="str">
        <f>'Lotações convertidas'!B1929</f>
        <v>CENTRO DE REFERENCIA EM REABILITACAO LESTE</v>
      </c>
    </row>
    <row r="1928" spans="1:15" x14ac:dyDescent="0.25">
      <c r="A1928">
        <v>1327540</v>
      </c>
      <c r="B1928" t="s">
        <v>6609</v>
      </c>
      <c r="C1928" t="s">
        <v>6610</v>
      </c>
      <c r="D1928" t="s">
        <v>368</v>
      </c>
      <c r="E1928" t="s">
        <v>369</v>
      </c>
      <c r="F1928" t="s">
        <v>3374</v>
      </c>
      <c r="G1928" s="177">
        <v>44491</v>
      </c>
      <c r="H1928" t="s">
        <v>364</v>
      </c>
      <c r="I1928" t="s">
        <v>18168</v>
      </c>
      <c r="J1928" t="s">
        <v>6611</v>
      </c>
      <c r="K1928" t="s">
        <v>353</v>
      </c>
      <c r="L1928" t="s">
        <v>382</v>
      </c>
      <c r="M1928" s="29" t="str">
        <f>IF(O1928 &lt;&gt; "", VLOOKUP(O1928,'CLASSIFICAÇÃO - ÁREA DE ATUAÇÃO'!$A:$C,2,0),"")</f>
        <v>A</v>
      </c>
      <c r="N1928" s="29" t="str">
        <f>IF(O1928 &lt;&gt; "",VLOOKUP(O1928,'CLASSIFICAÇÃO - ÁREA DE ATUAÇÃO'!$A:$C,3,0), "")</f>
        <v>ATENÇÃO PRIMÁRIA</v>
      </c>
      <c r="O1928" t="str">
        <f>'Lotações convertidas'!B1930</f>
        <v>CENTRO DE SAÚDE SANTA INÊS</v>
      </c>
    </row>
    <row r="1929" spans="1:15" x14ac:dyDescent="0.25">
      <c r="A1929">
        <v>1327567</v>
      </c>
      <c r="B1929" t="s">
        <v>6612</v>
      </c>
      <c r="C1929" t="s">
        <v>6613</v>
      </c>
      <c r="D1929" t="s">
        <v>362</v>
      </c>
      <c r="F1929" t="s">
        <v>3374</v>
      </c>
      <c r="G1929" s="177">
        <v>44491</v>
      </c>
      <c r="H1929" t="s">
        <v>364</v>
      </c>
      <c r="I1929" t="s">
        <v>18168</v>
      </c>
      <c r="J1929" t="s">
        <v>6614</v>
      </c>
      <c r="K1929" t="s">
        <v>353</v>
      </c>
      <c r="L1929" t="s">
        <v>382</v>
      </c>
      <c r="M1929" s="29" t="str">
        <f>IF(O1929 &lt;&gt; "", VLOOKUP(O1929,'CLASSIFICAÇÃO - ÁREA DE ATUAÇÃO'!$A:$C,2,0),"")</f>
        <v>A</v>
      </c>
      <c r="N1929" s="29" t="str">
        <f>IF(O1929 &lt;&gt; "",VLOOKUP(O1929,'CLASSIFICAÇÃO - ÁREA DE ATUAÇÃO'!$A:$C,3,0), "")</f>
        <v>ATENÇÃO PRIMÁRIA</v>
      </c>
      <c r="O1929" t="str">
        <f>'Lotações convertidas'!B1931</f>
        <v>CENTRO DE SAÚDE SANTA INÊS</v>
      </c>
    </row>
    <row r="1930" spans="1:15" x14ac:dyDescent="0.25">
      <c r="A1930">
        <v>1327583</v>
      </c>
      <c r="B1930" t="s">
        <v>6615</v>
      </c>
      <c r="C1930" t="s">
        <v>6616</v>
      </c>
      <c r="D1930" t="s">
        <v>362</v>
      </c>
      <c r="F1930" t="s">
        <v>1337</v>
      </c>
      <c r="G1930" s="177">
        <v>44491</v>
      </c>
      <c r="H1930" t="s">
        <v>395</v>
      </c>
      <c r="I1930" t="s">
        <v>18168</v>
      </c>
      <c r="J1930" t="s">
        <v>6617</v>
      </c>
      <c r="K1930" t="s">
        <v>353</v>
      </c>
      <c r="L1930" t="s">
        <v>406</v>
      </c>
      <c r="M1930" s="29" t="str">
        <f>IF(O1930 &lt;&gt; "", VLOOKUP(O1930,'CLASSIFICAÇÃO - ÁREA DE ATUAÇÃO'!$A:$C,2,0),"")</f>
        <v>C</v>
      </c>
      <c r="N1930" s="29" t="str">
        <f>IF(O1930 &lt;&gt; "",VLOOKUP(O1930,'CLASSIFICAÇÃO - ÁREA DE ATUAÇÃO'!$A:$C,3,0), "")</f>
        <v>ATENÇÃO PRIMÁRIA</v>
      </c>
      <c r="O1930" t="str">
        <f>'Lotações convertidas'!B1932</f>
        <v>CENTRO DE SAÚDE FRANCISCO GOMES BARBOSA - TIROL</v>
      </c>
    </row>
    <row r="1931" spans="1:15" x14ac:dyDescent="0.25">
      <c r="A1931">
        <v>1327591</v>
      </c>
      <c r="B1931" t="s">
        <v>6618</v>
      </c>
      <c r="C1931" t="s">
        <v>6619</v>
      </c>
      <c r="D1931" t="s">
        <v>349</v>
      </c>
      <c r="E1931" t="s">
        <v>528</v>
      </c>
      <c r="F1931" t="s">
        <v>713</v>
      </c>
      <c r="G1931" s="177">
        <v>44491</v>
      </c>
      <c r="H1931" t="s">
        <v>352</v>
      </c>
      <c r="I1931" t="s">
        <v>18176</v>
      </c>
      <c r="J1931" t="s">
        <v>6620</v>
      </c>
      <c r="K1931" t="s">
        <v>353</v>
      </c>
      <c r="L1931" t="s">
        <v>382</v>
      </c>
      <c r="M1931" s="29" t="str">
        <f>IF(O1931 &lt;&gt; "", VLOOKUP(O1931,'CLASSIFICAÇÃO - ÁREA DE ATUAÇÃO'!$A:$C,2,0),"")</f>
        <v>B</v>
      </c>
      <c r="N1931" s="29" t="str">
        <f>IF(O1931 &lt;&gt; "",VLOOKUP(O1931,'CLASSIFICAÇÃO - ÁREA DE ATUAÇÃO'!$A:$C,3,0), "")</f>
        <v>ATENÇÃO PRIMÁRIA</v>
      </c>
      <c r="O1931" t="str">
        <f>'Lotações convertidas'!B1933</f>
        <v>CENTRO DE SAÚDE POMPÉIA</v>
      </c>
    </row>
    <row r="1932" spans="1:15" x14ac:dyDescent="0.25">
      <c r="A1932">
        <v>1327605</v>
      </c>
      <c r="B1932" t="s">
        <v>6621</v>
      </c>
      <c r="C1932" t="s">
        <v>6622</v>
      </c>
      <c r="D1932" t="s">
        <v>520</v>
      </c>
      <c r="F1932" t="s">
        <v>598</v>
      </c>
      <c r="G1932" s="177">
        <v>44491</v>
      </c>
      <c r="H1932" t="s">
        <v>364</v>
      </c>
      <c r="I1932" t="s">
        <v>18175</v>
      </c>
      <c r="J1932" t="s">
        <v>6623</v>
      </c>
      <c r="K1932" t="s">
        <v>353</v>
      </c>
      <c r="L1932" t="s">
        <v>406</v>
      </c>
      <c r="M1932" s="29" t="str">
        <f>IF(O1932 &lt;&gt; "", VLOOKUP(O1932,'CLASSIFICAÇÃO - ÁREA DE ATUAÇÃO'!$A:$C,2,0),"")</f>
        <v>D</v>
      </c>
      <c r="N1932" s="29" t="str">
        <f>IF(O1932 &lt;&gt; "",VLOOKUP(O1932,'CLASSIFICAÇÃO - ÁREA DE ATUAÇÃO'!$A:$C,3,0), "")</f>
        <v>ATENÇÃO PRIMÁRIA</v>
      </c>
      <c r="O1932" t="str">
        <f>'Lotações convertidas'!B1934</f>
        <v>CENTRO DE SAÚDE VILA PINHO</v>
      </c>
    </row>
    <row r="1933" spans="1:15" x14ac:dyDescent="0.25">
      <c r="A1933">
        <v>1327613</v>
      </c>
      <c r="B1933" t="s">
        <v>6624</v>
      </c>
      <c r="C1933" t="s">
        <v>6625</v>
      </c>
      <c r="D1933" t="s">
        <v>429</v>
      </c>
      <c r="E1933" t="s">
        <v>430</v>
      </c>
      <c r="F1933" t="s">
        <v>628</v>
      </c>
      <c r="G1933" s="177">
        <v>44494</v>
      </c>
      <c r="H1933" t="s">
        <v>417</v>
      </c>
      <c r="I1933" t="s">
        <v>18175</v>
      </c>
      <c r="J1933" t="s">
        <v>6626</v>
      </c>
      <c r="K1933" t="s">
        <v>353</v>
      </c>
      <c r="L1933" t="s">
        <v>361</v>
      </c>
      <c r="M1933" s="29" t="str">
        <f>IF(O1933 &lt;&gt; "", VLOOKUP(O1933,'CLASSIFICAÇÃO - ÁREA DE ATUAÇÃO'!$A:$C,2,0),"")</f>
        <v>B</v>
      </c>
      <c r="N1933" s="29" t="str">
        <f>IF(O1933 &lt;&gt; "",VLOOKUP(O1933,'CLASSIFICAÇÃO - ÁREA DE ATUAÇÃO'!$A:$C,3,0), "")</f>
        <v>ATENÇÃO PRIMÁRIA</v>
      </c>
      <c r="O1933" t="str">
        <f>'Lotações convertidas'!B1935</f>
        <v>CENTRO DE SAÚDE SERRANO</v>
      </c>
    </row>
    <row r="1934" spans="1:15" x14ac:dyDescent="0.25">
      <c r="A1934">
        <v>1327621</v>
      </c>
      <c r="B1934" t="s">
        <v>585</v>
      </c>
      <c r="C1934" t="s">
        <v>586</v>
      </c>
      <c r="D1934" t="s">
        <v>429</v>
      </c>
      <c r="E1934" t="s">
        <v>451</v>
      </c>
      <c r="F1934" t="s">
        <v>587</v>
      </c>
      <c r="G1934" s="177">
        <v>44494</v>
      </c>
      <c r="H1934" t="s">
        <v>384</v>
      </c>
      <c r="I1934" t="s">
        <v>18168</v>
      </c>
      <c r="J1934" t="s">
        <v>588</v>
      </c>
      <c r="K1934" t="s">
        <v>353</v>
      </c>
      <c r="L1934" t="s">
        <v>382</v>
      </c>
      <c r="M1934" s="29" t="str">
        <f>IF(O1934 &lt;&gt; "", VLOOKUP(O1934,'CLASSIFICAÇÃO - ÁREA DE ATUAÇÃO'!$A:$C,2,0),"")</f>
        <v>B</v>
      </c>
      <c r="N1934" s="29" t="str">
        <f>IF(O1934 &lt;&gt; "",VLOOKUP(O1934,'CLASSIFICAÇÃO - ÁREA DE ATUAÇÃO'!$A:$C,3,0), "")</f>
        <v>REDE COMPLEMENTAR</v>
      </c>
      <c r="O1934" t="str">
        <f>'Lotações convertidas'!B1936</f>
        <v>UNIDADE DE REFERENCIA SECUNDARIA SAUDADE</v>
      </c>
    </row>
    <row r="1935" spans="1:15" x14ac:dyDescent="0.25">
      <c r="A1935">
        <v>1327648</v>
      </c>
      <c r="B1935" t="s">
        <v>6627</v>
      </c>
      <c r="C1935" t="s">
        <v>6628</v>
      </c>
      <c r="D1935" t="s">
        <v>368</v>
      </c>
      <c r="E1935" t="s">
        <v>369</v>
      </c>
      <c r="F1935" t="s">
        <v>461</v>
      </c>
      <c r="G1935" s="177">
        <v>44494</v>
      </c>
      <c r="H1935" t="s">
        <v>417</v>
      </c>
      <c r="I1935" t="s">
        <v>18168</v>
      </c>
      <c r="J1935" t="s">
        <v>6629</v>
      </c>
      <c r="K1935" t="s">
        <v>353</v>
      </c>
      <c r="L1935" t="s">
        <v>354</v>
      </c>
      <c r="M1935" s="29" t="str">
        <f>IF(O1935 &lt;&gt; "", VLOOKUP(O1935,'CLASSIFICAÇÃO - ÁREA DE ATUAÇÃO'!$A:$C,2,0),"")</f>
        <v>D</v>
      </c>
      <c r="N1935" s="29" t="str">
        <f>IF(O1935 &lt;&gt; "",VLOOKUP(O1935,'CLASSIFICAÇÃO - ÁREA DE ATUAÇÃO'!$A:$C,3,0), "")</f>
        <v>ATENÇÃO PRIMÁRIA</v>
      </c>
      <c r="O1935" t="str">
        <f>'Lotações convertidas'!B1937</f>
        <v>CENTRO DE SAÚDE CALIFÓRNIA</v>
      </c>
    </row>
    <row r="1936" spans="1:15" x14ac:dyDescent="0.25">
      <c r="A1936">
        <v>1327664</v>
      </c>
      <c r="B1936" t="s">
        <v>6630</v>
      </c>
      <c r="C1936" t="s">
        <v>6631</v>
      </c>
      <c r="D1936" t="s">
        <v>368</v>
      </c>
      <c r="E1936" t="s">
        <v>369</v>
      </c>
      <c r="F1936" t="s">
        <v>519</v>
      </c>
      <c r="G1936" s="177">
        <v>44491</v>
      </c>
      <c r="H1936" t="s">
        <v>417</v>
      </c>
      <c r="I1936" t="s">
        <v>18168</v>
      </c>
      <c r="J1936" t="s">
        <v>6632</v>
      </c>
      <c r="K1936" t="s">
        <v>353</v>
      </c>
      <c r="L1936" t="s">
        <v>406</v>
      </c>
      <c r="M1936" s="29" t="str">
        <f>IF(O1936 &lt;&gt; "", VLOOKUP(O1936,'CLASSIFICAÇÃO - ÁREA DE ATUAÇÃO'!$A:$C,2,0),"")</f>
        <v>B</v>
      </c>
      <c r="N1936" s="29" t="str">
        <f>IF(O1936 &lt;&gt; "",VLOOKUP(O1936,'CLASSIFICAÇÃO - ÁREA DE ATUAÇÃO'!$A:$C,3,0), "")</f>
        <v>ATENÇÃO PRIMÁRIA</v>
      </c>
      <c r="O1936" t="str">
        <f>'Lotações convertidas'!B1938</f>
        <v>CENTRO DE SAÚDE CARLOS RENATO DIAS</v>
      </c>
    </row>
    <row r="1937" spans="1:15" x14ac:dyDescent="0.25">
      <c r="A1937">
        <v>1327672</v>
      </c>
      <c r="B1937" t="s">
        <v>6633</v>
      </c>
      <c r="C1937" t="s">
        <v>6634</v>
      </c>
      <c r="D1937" t="s">
        <v>368</v>
      </c>
      <c r="E1937" t="s">
        <v>369</v>
      </c>
      <c r="F1937" t="s">
        <v>442</v>
      </c>
      <c r="G1937" s="177">
        <v>44491</v>
      </c>
      <c r="H1937" t="s">
        <v>364</v>
      </c>
      <c r="I1937" t="s">
        <v>18168</v>
      </c>
      <c r="J1937" t="s">
        <v>6635</v>
      </c>
      <c r="K1937" t="s">
        <v>353</v>
      </c>
      <c r="L1937" t="s">
        <v>406</v>
      </c>
      <c r="M1937" s="29" t="str">
        <f>IF(O1937 &lt;&gt; "", VLOOKUP(O1937,'CLASSIFICAÇÃO - ÁREA DE ATUAÇÃO'!$A:$C,2,0),"")</f>
        <v>C</v>
      </c>
      <c r="N1937" s="29" t="str">
        <f>IF(O1937 &lt;&gt; "",VLOOKUP(O1937,'CLASSIFICAÇÃO - ÁREA DE ATUAÇÃO'!$A:$C,3,0), "")</f>
        <v>ATENÇÃO PRIMÁRIA</v>
      </c>
      <c r="O1937" t="str">
        <f>'Lotações convertidas'!B1939</f>
        <v>CENTRO DE SAÚDE VALE DO JATOBÁ</v>
      </c>
    </row>
    <row r="1938" spans="1:15" x14ac:dyDescent="0.25">
      <c r="A1938">
        <v>1327699</v>
      </c>
      <c r="B1938" t="s">
        <v>6636</v>
      </c>
      <c r="C1938" t="s">
        <v>6637</v>
      </c>
      <c r="D1938" t="s">
        <v>368</v>
      </c>
      <c r="E1938" t="s">
        <v>369</v>
      </c>
      <c r="F1938" t="s">
        <v>424</v>
      </c>
      <c r="G1938" s="177">
        <v>44494</v>
      </c>
      <c r="H1938" t="s">
        <v>441</v>
      </c>
      <c r="I1938" t="s">
        <v>18168</v>
      </c>
      <c r="J1938" t="s">
        <v>6638</v>
      </c>
      <c r="K1938" t="s">
        <v>353</v>
      </c>
      <c r="L1938" t="s">
        <v>427</v>
      </c>
      <c r="M1938" s="29" t="str">
        <f>IF(O1938 &lt;&gt; "", VLOOKUP(O1938,'CLASSIFICAÇÃO - ÁREA DE ATUAÇÃO'!$A:$C,2,0),"")</f>
        <v>D</v>
      </c>
      <c r="N1938" s="29" t="str">
        <f>IF(O1938 &lt;&gt; "",VLOOKUP(O1938,'CLASSIFICAÇÃO - ÁREA DE ATUAÇÃO'!$A:$C,3,0), "")</f>
        <v>REDE DE URGÊNCIA</v>
      </c>
      <c r="O1938" t="str">
        <f>'Lotações convertidas'!B1940</f>
        <v>SERVIÇO DE ATENDIMENTO MÓVEL DE URGÊNCIA E TRANSPORTE EM SAÚDE</v>
      </c>
    </row>
    <row r="1939" spans="1:15" x14ac:dyDescent="0.25">
      <c r="A1939">
        <v>1327702</v>
      </c>
      <c r="B1939" t="s">
        <v>6639</v>
      </c>
      <c r="C1939" t="s">
        <v>6640</v>
      </c>
      <c r="D1939" t="s">
        <v>368</v>
      </c>
      <c r="E1939" t="s">
        <v>369</v>
      </c>
      <c r="F1939" t="s">
        <v>733</v>
      </c>
      <c r="G1939" s="177">
        <v>44494</v>
      </c>
      <c r="H1939" t="s">
        <v>364</v>
      </c>
      <c r="I1939" t="s">
        <v>18168</v>
      </c>
      <c r="J1939" t="s">
        <v>6641</v>
      </c>
      <c r="K1939" t="s">
        <v>353</v>
      </c>
      <c r="L1939" t="s">
        <v>374</v>
      </c>
      <c r="M1939" s="29" t="str">
        <f>IF(O1939 &lt;&gt; "", VLOOKUP(O1939,'CLASSIFICAÇÃO - ÁREA DE ATUAÇÃO'!$A:$C,2,0),"")</f>
        <v>A</v>
      </c>
      <c r="N1939" s="29" t="str">
        <f>IF(O1939 &lt;&gt; "",VLOOKUP(O1939,'CLASSIFICAÇÃO - ÁREA DE ATUAÇÃO'!$A:$C,3,0), "")</f>
        <v>ATENÇÃO PRIMÁRIA</v>
      </c>
      <c r="O1939" t="str">
        <f>'Lotações convertidas'!B1941</f>
        <v>CENTRO DE SAÚDE CACHOEIRINHA</v>
      </c>
    </row>
    <row r="1940" spans="1:15" x14ac:dyDescent="0.25">
      <c r="A1940">
        <v>1327710</v>
      </c>
      <c r="B1940" t="s">
        <v>6642</v>
      </c>
      <c r="C1940" t="s">
        <v>6643</v>
      </c>
      <c r="D1940" t="s">
        <v>362</v>
      </c>
      <c r="F1940" t="s">
        <v>1517</v>
      </c>
      <c r="G1940" s="177">
        <v>44494</v>
      </c>
      <c r="H1940" t="s">
        <v>364</v>
      </c>
      <c r="I1940" t="s">
        <v>18168</v>
      </c>
      <c r="J1940" t="s">
        <v>6644</v>
      </c>
      <c r="K1940" t="s">
        <v>353</v>
      </c>
      <c r="L1940" t="s">
        <v>365</v>
      </c>
      <c r="M1940" s="29" t="str">
        <f>IF(O1940 &lt;&gt; "", VLOOKUP(O1940,'CLASSIFICAÇÃO - ÁREA DE ATUAÇÃO'!$A:$C,2,0),"")</f>
        <v>D</v>
      </c>
      <c r="N1940" s="29" t="str">
        <f>IF(O1940 &lt;&gt; "",VLOOKUP(O1940,'CLASSIFICAÇÃO - ÁREA DE ATUAÇÃO'!$A:$C,3,0), "")</f>
        <v>ATENÇÃO PRIMÁRIA</v>
      </c>
      <c r="O1940" t="str">
        <f>'Lotações convertidas'!B1942</f>
        <v>CENTRO DE SAÚDE LAJEDO</v>
      </c>
    </row>
    <row r="1941" spans="1:15" x14ac:dyDescent="0.25">
      <c r="A1941">
        <v>1327737</v>
      </c>
      <c r="B1941" t="s">
        <v>6645</v>
      </c>
      <c r="C1941" t="s">
        <v>6646</v>
      </c>
      <c r="D1941" t="s">
        <v>429</v>
      </c>
      <c r="E1941" t="s">
        <v>430</v>
      </c>
      <c r="F1941" t="s">
        <v>735</v>
      </c>
      <c r="G1941" s="177">
        <v>44494</v>
      </c>
      <c r="H1941" t="s">
        <v>1063</v>
      </c>
      <c r="I1941" t="s">
        <v>18175</v>
      </c>
      <c r="J1941" t="s">
        <v>6647</v>
      </c>
      <c r="K1941" t="s">
        <v>353</v>
      </c>
      <c r="L1941" t="s">
        <v>411</v>
      </c>
      <c r="M1941" s="29" t="str">
        <f>IF(O1941 &lt;&gt; "", VLOOKUP(O1941,'CLASSIFICAÇÃO - ÁREA DE ATUAÇÃO'!$A:$C,2,0),"")</f>
        <v>A</v>
      </c>
      <c r="N1941" s="29" t="str">
        <f>IF(O1941 &lt;&gt; "",VLOOKUP(O1941,'CLASSIFICAÇÃO - ÁREA DE ATUAÇÃO'!$A:$C,3,0), "")</f>
        <v>REDE COMPLEMENTAR</v>
      </c>
      <c r="O1941" t="str">
        <f>'Lotações convertidas'!B1943</f>
        <v>CENTRO DE ESPECIALIDADES ODONTOLÓGICAS PARACATU</v>
      </c>
    </row>
    <row r="1942" spans="1:15" x14ac:dyDescent="0.25">
      <c r="A1942">
        <v>1327745</v>
      </c>
      <c r="B1942" t="s">
        <v>6648</v>
      </c>
      <c r="C1942" t="s">
        <v>6649</v>
      </c>
      <c r="D1942" t="s">
        <v>362</v>
      </c>
      <c r="F1942" t="s">
        <v>606</v>
      </c>
      <c r="G1942" s="177">
        <v>44491</v>
      </c>
      <c r="H1942" t="s">
        <v>434</v>
      </c>
      <c r="I1942" t="s">
        <v>18168</v>
      </c>
      <c r="J1942" t="s">
        <v>6650</v>
      </c>
      <c r="K1942" t="s">
        <v>353</v>
      </c>
      <c r="L1942" t="s">
        <v>382</v>
      </c>
      <c r="M1942" s="29" t="str">
        <f>IF(O1942 &lt;&gt; "", VLOOKUP(O1942,'CLASSIFICAÇÃO - ÁREA DE ATUAÇÃO'!$A:$C,2,0),"")</f>
        <v>D</v>
      </c>
      <c r="N1942" s="29" t="str">
        <f>IF(O1942 &lt;&gt; "",VLOOKUP(O1942,'CLASSIFICAÇÃO - ÁREA DE ATUAÇÃO'!$A:$C,3,0), "")</f>
        <v>ATENÇÃO PRIMÁRIA</v>
      </c>
      <c r="O1942" t="str">
        <f>'Lotações convertidas'!B1944</f>
        <v>CENTRO DE SAÚDE ALTO VERA CRUZ</v>
      </c>
    </row>
    <row r="1943" spans="1:15" x14ac:dyDescent="0.25">
      <c r="A1943">
        <v>1327753</v>
      </c>
      <c r="B1943" t="s">
        <v>6651</v>
      </c>
      <c r="C1943" t="s">
        <v>6652</v>
      </c>
      <c r="D1943" t="s">
        <v>368</v>
      </c>
      <c r="E1943" t="s">
        <v>524</v>
      </c>
      <c r="F1943" t="s">
        <v>18615</v>
      </c>
      <c r="G1943" s="177">
        <v>44493</v>
      </c>
      <c r="H1943" t="s">
        <v>441</v>
      </c>
      <c r="I1943" t="s">
        <v>18179</v>
      </c>
      <c r="J1943" t="s">
        <v>6653</v>
      </c>
      <c r="K1943" t="s">
        <v>353</v>
      </c>
      <c r="L1943" t="s">
        <v>365</v>
      </c>
      <c r="M1943" s="29" t="str">
        <f>IF(O1943 &lt;&gt; "", VLOOKUP(O1943,'CLASSIFICAÇÃO - ÁREA DE ATUAÇÃO'!$A:$C,2,0),"")</f>
        <v>D</v>
      </c>
      <c r="N1943" s="29" t="str">
        <f>IF(O1943 &lt;&gt; "",VLOOKUP(O1943,'CLASSIFICAÇÃO - ÁREA DE ATUAÇÃO'!$A:$C,3,0), "")</f>
        <v>REDE DE URGÊNCIA</v>
      </c>
      <c r="O1943" t="str">
        <f>'Lotações convertidas'!B1945</f>
        <v>UNIDADE DE PRONTO ATENDIMENTO NORTE</v>
      </c>
    </row>
    <row r="1944" spans="1:15" x14ac:dyDescent="0.25">
      <c r="A1944">
        <v>1327796</v>
      </c>
      <c r="B1944" t="s">
        <v>6654</v>
      </c>
      <c r="C1944" t="s">
        <v>6655</v>
      </c>
      <c r="D1944" t="s">
        <v>368</v>
      </c>
      <c r="E1944" t="s">
        <v>369</v>
      </c>
      <c r="F1944" t="s">
        <v>732</v>
      </c>
      <c r="G1944" s="177">
        <v>44494</v>
      </c>
      <c r="H1944" t="s">
        <v>417</v>
      </c>
      <c r="I1944" t="s">
        <v>18168</v>
      </c>
      <c r="J1944" t="s">
        <v>6656</v>
      </c>
      <c r="K1944" t="s">
        <v>353</v>
      </c>
      <c r="L1944" t="s">
        <v>406</v>
      </c>
      <c r="M1944" s="29" t="str">
        <f>IF(O1944 &lt;&gt; "", VLOOKUP(O1944,'CLASSIFICAÇÃO - ÁREA DE ATUAÇÃO'!$A:$C,2,0),"")</f>
        <v>D</v>
      </c>
      <c r="N1944" s="29" t="str">
        <f>IF(O1944 &lt;&gt; "",VLOOKUP(O1944,'CLASSIFICAÇÃO - ÁREA DE ATUAÇÃO'!$A:$C,3,0), "")</f>
        <v>ATENÇÃO PRIMÁRIA</v>
      </c>
      <c r="O1944" t="str">
        <f>'Lotações convertidas'!B1946</f>
        <v>CENTRO DE SAÚDE VILA CEMIG</v>
      </c>
    </row>
    <row r="1945" spans="1:15" x14ac:dyDescent="0.25">
      <c r="A1945" t="s">
        <v>6657</v>
      </c>
      <c r="B1945" t="s">
        <v>6658</v>
      </c>
      <c r="C1945" t="s">
        <v>6659</v>
      </c>
      <c r="D1945" t="s">
        <v>368</v>
      </c>
      <c r="E1945" t="s">
        <v>369</v>
      </c>
      <c r="F1945" t="s">
        <v>967</v>
      </c>
      <c r="G1945" s="177">
        <v>44494</v>
      </c>
      <c r="H1945" t="s">
        <v>384</v>
      </c>
      <c r="I1945" t="s">
        <v>18168</v>
      </c>
      <c r="J1945" t="s">
        <v>6660</v>
      </c>
      <c r="K1945" t="s">
        <v>353</v>
      </c>
      <c r="L1945" t="s">
        <v>382</v>
      </c>
      <c r="M1945" s="29" t="str">
        <f>IF(O1945 &lt;&gt; "", VLOOKUP(O1945,'CLASSIFICAÇÃO - ÁREA DE ATUAÇÃO'!$A:$C,2,0),"")</f>
        <v>B</v>
      </c>
      <c r="N1945" s="29" t="str">
        <f>IF(O1945 &lt;&gt; "",VLOOKUP(O1945,'CLASSIFICAÇÃO - ÁREA DE ATUAÇÃO'!$A:$C,3,0), "")</f>
        <v>ATENÇÃO PRIMÁRIA</v>
      </c>
      <c r="O1945" t="str">
        <f>'Lotações convertidas'!B1947</f>
        <v>CENTRO DE SAÚDE HORTO</v>
      </c>
    </row>
    <row r="1946" spans="1:15" x14ac:dyDescent="0.25">
      <c r="A1946">
        <v>1327818</v>
      </c>
      <c r="B1946" t="s">
        <v>6661</v>
      </c>
      <c r="C1946" t="s">
        <v>6662</v>
      </c>
      <c r="D1946" t="s">
        <v>368</v>
      </c>
      <c r="E1946" t="s">
        <v>369</v>
      </c>
      <c r="F1946" t="s">
        <v>569</v>
      </c>
      <c r="G1946" s="177">
        <v>44494</v>
      </c>
      <c r="H1946" t="s">
        <v>417</v>
      </c>
      <c r="I1946" t="s">
        <v>18168</v>
      </c>
      <c r="J1946" t="s">
        <v>6663</v>
      </c>
      <c r="K1946" t="s">
        <v>353</v>
      </c>
      <c r="L1946" t="s">
        <v>406</v>
      </c>
      <c r="M1946" s="29" t="str">
        <f>IF(O1946 &lt;&gt; "", VLOOKUP(O1946,'CLASSIFICAÇÃO - ÁREA DE ATUAÇÃO'!$A:$C,2,0),"")</f>
        <v>C</v>
      </c>
      <c r="N1946" s="29" t="str">
        <f>IF(O1946 &lt;&gt; "",VLOOKUP(O1946,'CLASSIFICAÇÃO - ÁREA DE ATUAÇÃO'!$A:$C,3,0), "")</f>
        <v>ATENÇÃO PRIMÁRIA</v>
      </c>
      <c r="O1946" t="str">
        <f>'Lotações convertidas'!B1948</f>
        <v>CENTRO DE SAÚDE URUCUIA</v>
      </c>
    </row>
    <row r="1947" spans="1:15" x14ac:dyDescent="0.25">
      <c r="A1947">
        <v>1327826</v>
      </c>
      <c r="B1947" t="s">
        <v>6664</v>
      </c>
      <c r="C1947" t="s">
        <v>6665</v>
      </c>
      <c r="D1947" t="s">
        <v>368</v>
      </c>
      <c r="E1947" t="s">
        <v>369</v>
      </c>
      <c r="F1947" t="s">
        <v>414</v>
      </c>
      <c r="G1947" s="177">
        <v>44494</v>
      </c>
      <c r="H1947" t="s">
        <v>364</v>
      </c>
      <c r="I1947" t="s">
        <v>18168</v>
      </c>
      <c r="J1947" t="s">
        <v>6666</v>
      </c>
      <c r="K1947" t="s">
        <v>353</v>
      </c>
      <c r="L1947" t="s">
        <v>354</v>
      </c>
      <c r="M1947" s="29" t="str">
        <f>IF(O1947 &lt;&gt; "", VLOOKUP(O1947,'CLASSIFICAÇÃO - ÁREA DE ATUAÇÃO'!$A:$C,2,0),"")</f>
        <v>A</v>
      </c>
      <c r="N1947" s="29" t="str">
        <f>IF(O1947 &lt;&gt; "",VLOOKUP(O1947,'CLASSIFICAÇÃO - ÁREA DE ATUAÇÃO'!$A:$C,3,0), "")</f>
        <v>ATENÇÃO PRIMÁRIA</v>
      </c>
      <c r="O1947" t="str">
        <f>'Lotações convertidas'!B1949</f>
        <v>CENTRO DE SAÚDE CARLOS PRATES</v>
      </c>
    </row>
    <row r="1948" spans="1:15" x14ac:dyDescent="0.25">
      <c r="A1948">
        <v>1327842</v>
      </c>
      <c r="B1948" t="s">
        <v>1406</v>
      </c>
      <c r="C1948" t="s">
        <v>1407</v>
      </c>
      <c r="D1948" t="s">
        <v>368</v>
      </c>
      <c r="E1948" t="s">
        <v>369</v>
      </c>
      <c r="F1948" t="s">
        <v>18620</v>
      </c>
      <c r="G1948" s="177">
        <v>44492</v>
      </c>
      <c r="H1948" t="s">
        <v>425</v>
      </c>
      <c r="I1948" t="s">
        <v>18168</v>
      </c>
      <c r="J1948" t="s">
        <v>1408</v>
      </c>
      <c r="K1948" t="s">
        <v>353</v>
      </c>
      <c r="L1948" t="s">
        <v>372</v>
      </c>
      <c r="M1948" s="29" t="str">
        <f>IF(O1948 &lt;&gt; "", VLOOKUP(O1948,'CLASSIFICAÇÃO - ÁREA DE ATUAÇÃO'!$A:$C,2,0),"")</f>
        <v>D</v>
      </c>
      <c r="N1948" s="29" t="str">
        <f>IF(O1948 &lt;&gt; "",VLOOKUP(O1948,'CLASSIFICAÇÃO - ÁREA DE ATUAÇÃO'!$A:$C,3,0), "")</f>
        <v>REDE DE URGÊNCIA</v>
      </c>
      <c r="O1948" t="str">
        <f>'Lotações convertidas'!B1950</f>
        <v>UNIDADE DE PRONTO ATENDIMENTO VENDA NOVA</v>
      </c>
    </row>
    <row r="1949" spans="1:15" x14ac:dyDescent="0.25">
      <c r="A1949">
        <v>1327850</v>
      </c>
      <c r="B1949" t="s">
        <v>6667</v>
      </c>
      <c r="C1949" t="s">
        <v>6668</v>
      </c>
      <c r="D1949" t="s">
        <v>368</v>
      </c>
      <c r="E1949" t="s">
        <v>369</v>
      </c>
      <c r="F1949" t="s">
        <v>18620</v>
      </c>
      <c r="G1949" s="177">
        <v>44494</v>
      </c>
      <c r="H1949" t="s">
        <v>441</v>
      </c>
      <c r="I1949" t="s">
        <v>18168</v>
      </c>
      <c r="J1949" t="s">
        <v>6669</v>
      </c>
      <c r="K1949" t="s">
        <v>353</v>
      </c>
      <c r="L1949" t="s">
        <v>372</v>
      </c>
      <c r="M1949" s="29" t="str">
        <f>IF(O1949 &lt;&gt; "", VLOOKUP(O1949,'CLASSIFICAÇÃO - ÁREA DE ATUAÇÃO'!$A:$C,2,0),"")</f>
        <v>D</v>
      </c>
      <c r="N1949" s="29" t="str">
        <f>IF(O1949 &lt;&gt; "",VLOOKUP(O1949,'CLASSIFICAÇÃO - ÁREA DE ATUAÇÃO'!$A:$C,3,0), "")</f>
        <v>REDE DE URGÊNCIA</v>
      </c>
      <c r="O1949" t="str">
        <f>'Lotações convertidas'!B1951</f>
        <v>UNIDADE DE PRONTO ATENDIMENTO VENDA NOVA</v>
      </c>
    </row>
    <row r="1950" spans="1:15" x14ac:dyDescent="0.25">
      <c r="A1950">
        <v>1327869</v>
      </c>
      <c r="B1950" t="s">
        <v>6670</v>
      </c>
      <c r="C1950" t="s">
        <v>6671</v>
      </c>
      <c r="D1950" t="s">
        <v>368</v>
      </c>
      <c r="E1950" t="s">
        <v>369</v>
      </c>
      <c r="F1950" t="s">
        <v>18637</v>
      </c>
      <c r="G1950" s="177">
        <v>44494</v>
      </c>
      <c r="H1950" t="s">
        <v>384</v>
      </c>
      <c r="I1950" t="s">
        <v>18168</v>
      </c>
      <c r="J1950" t="s">
        <v>6672</v>
      </c>
      <c r="K1950" t="s">
        <v>353</v>
      </c>
      <c r="L1950" t="s">
        <v>411</v>
      </c>
      <c r="M1950" s="29" t="str">
        <f>IF(O1950 &lt;&gt; "", VLOOKUP(O1950,'CLASSIFICAÇÃO - ÁREA DE ATUAÇÃO'!$A:$C,2,0),"")</f>
        <v>A</v>
      </c>
      <c r="N1950" s="29" t="str">
        <f>IF(O1950 &lt;&gt; "",VLOOKUP(O1950,'CLASSIFICAÇÃO - ÁREA DE ATUAÇÃO'!$A:$C,3,0), "")</f>
        <v>ATENÇÃO PRIMÁRIA</v>
      </c>
      <c r="O1950" t="str">
        <f>'Lotações convertidas'!B1952</f>
        <v>CENTRO DE SAÚDE OSWALDO CRUZ</v>
      </c>
    </row>
    <row r="1951" spans="1:15" x14ac:dyDescent="0.25">
      <c r="A1951">
        <v>1327907</v>
      </c>
      <c r="B1951" t="s">
        <v>6673</v>
      </c>
      <c r="C1951" t="s">
        <v>6674</v>
      </c>
      <c r="D1951" t="s">
        <v>362</v>
      </c>
      <c r="F1951" t="s">
        <v>1822</v>
      </c>
      <c r="G1951" s="177">
        <v>44494</v>
      </c>
      <c r="H1951" t="s">
        <v>364</v>
      </c>
      <c r="I1951" t="s">
        <v>18168</v>
      </c>
      <c r="J1951" t="s">
        <v>6675</v>
      </c>
      <c r="K1951" t="s">
        <v>353</v>
      </c>
      <c r="L1951" t="s">
        <v>372</v>
      </c>
      <c r="M1951" s="29" t="str">
        <f>IF(O1951 &lt;&gt; "", VLOOKUP(O1951,'CLASSIFICAÇÃO - ÁREA DE ATUAÇÃO'!$A:$C,2,0),"")</f>
        <v>C</v>
      </c>
      <c r="N1951" s="29" t="str">
        <f>IF(O1951 &lt;&gt; "",VLOOKUP(O1951,'CLASSIFICAÇÃO - ÁREA DE ATUAÇÃO'!$A:$C,3,0), "")</f>
        <v>ATENÇÃO PRIMÁRIA</v>
      </c>
      <c r="O1951" t="str">
        <f>'Lotações convertidas'!B1953</f>
        <v>CENTRO DE SAÚDE JARDIM EUROPA</v>
      </c>
    </row>
    <row r="1952" spans="1:15" x14ac:dyDescent="0.25">
      <c r="A1952">
        <v>1327923</v>
      </c>
      <c r="B1952" t="s">
        <v>6676</v>
      </c>
      <c r="C1952" t="s">
        <v>6677</v>
      </c>
      <c r="D1952" t="s">
        <v>362</v>
      </c>
      <c r="F1952" t="s">
        <v>503</v>
      </c>
      <c r="G1952" s="177">
        <v>44494</v>
      </c>
      <c r="H1952" t="s">
        <v>352</v>
      </c>
      <c r="I1952" t="s">
        <v>18168</v>
      </c>
      <c r="J1952" t="s">
        <v>6678</v>
      </c>
      <c r="K1952" t="s">
        <v>353</v>
      </c>
      <c r="L1952" t="s">
        <v>397</v>
      </c>
      <c r="M1952" s="29" t="str">
        <f>IF(O1952 &lt;&gt; "", VLOOKUP(O1952,'CLASSIFICAÇÃO - ÁREA DE ATUAÇÃO'!$A:$C,2,0),"")</f>
        <v>B</v>
      </c>
      <c r="N1952" s="29" t="str">
        <f>IF(O1952 &lt;&gt; "",VLOOKUP(O1952,'CLASSIFICAÇÃO - ÁREA DE ATUAÇÃO'!$A:$C,3,0), "")</f>
        <v>ATENÇÃO PRIMÁRIA</v>
      </c>
      <c r="O1952" t="str">
        <f>'Lotações convertidas'!B1954</f>
        <v>CENTRO DE SAÚDE BETÂNIA</v>
      </c>
    </row>
    <row r="1953" spans="1:15" x14ac:dyDescent="0.25">
      <c r="A1953">
        <v>1327931</v>
      </c>
      <c r="B1953" t="s">
        <v>6676</v>
      </c>
      <c r="C1953" t="s">
        <v>6677</v>
      </c>
      <c r="D1953" t="s">
        <v>362</v>
      </c>
      <c r="F1953" t="s">
        <v>489</v>
      </c>
      <c r="G1953" s="177">
        <v>44494</v>
      </c>
      <c r="H1953" t="s">
        <v>434</v>
      </c>
      <c r="I1953" t="s">
        <v>18168</v>
      </c>
      <c r="J1953" t="s">
        <v>6678</v>
      </c>
      <c r="K1953" t="s">
        <v>353</v>
      </c>
      <c r="L1953" t="s">
        <v>397</v>
      </c>
      <c r="M1953" s="29" t="str">
        <f>IF(O1953 &lt;&gt; "", VLOOKUP(O1953,'CLASSIFICAÇÃO - ÁREA DE ATUAÇÃO'!$A:$C,2,0),"")</f>
        <v>C</v>
      </c>
      <c r="N1953" s="29" t="str">
        <f>IF(O1953 &lt;&gt; "",VLOOKUP(O1953,'CLASSIFICAÇÃO - ÁREA DE ATUAÇÃO'!$A:$C,3,0), "")</f>
        <v>ATENÇÃO PRIMÁRIA</v>
      </c>
      <c r="O1953" t="str">
        <f>'Lotações convertidas'!B1955</f>
        <v>CENTRO DE SAÚDE VILA LEONINA</v>
      </c>
    </row>
    <row r="1954" spans="1:15" x14ac:dyDescent="0.25">
      <c r="A1954" t="s">
        <v>6679</v>
      </c>
      <c r="B1954" t="s">
        <v>6680</v>
      </c>
      <c r="C1954" t="s">
        <v>6681</v>
      </c>
      <c r="D1954" t="s">
        <v>368</v>
      </c>
      <c r="E1954" t="s">
        <v>369</v>
      </c>
      <c r="F1954" t="s">
        <v>489</v>
      </c>
      <c r="G1954" s="177">
        <v>44494</v>
      </c>
      <c r="H1954" t="s">
        <v>417</v>
      </c>
      <c r="I1954" t="s">
        <v>18168</v>
      </c>
      <c r="J1954" t="s">
        <v>6682</v>
      </c>
      <c r="K1954" t="s">
        <v>353</v>
      </c>
      <c r="L1954" t="s">
        <v>397</v>
      </c>
      <c r="M1954" s="29" t="str">
        <f>IF(O1954 &lt;&gt; "", VLOOKUP(O1954,'CLASSIFICAÇÃO - ÁREA DE ATUAÇÃO'!$A:$C,2,0),"")</f>
        <v>C</v>
      </c>
      <c r="N1954" s="29" t="str">
        <f>IF(O1954 &lt;&gt; "",VLOOKUP(O1954,'CLASSIFICAÇÃO - ÁREA DE ATUAÇÃO'!$A:$C,3,0), "")</f>
        <v>ATENÇÃO PRIMÁRIA</v>
      </c>
      <c r="O1954" t="str">
        <f>'Lotações convertidas'!B1956</f>
        <v>CENTRO DE SAÚDE VILA LEONINA</v>
      </c>
    </row>
    <row r="1955" spans="1:15" x14ac:dyDescent="0.25">
      <c r="A1955">
        <v>1327958</v>
      </c>
      <c r="B1955" t="s">
        <v>6683</v>
      </c>
      <c r="C1955" t="s">
        <v>6684</v>
      </c>
      <c r="D1955" t="s">
        <v>368</v>
      </c>
      <c r="E1955" t="s">
        <v>369</v>
      </c>
      <c r="F1955" t="s">
        <v>18620</v>
      </c>
      <c r="G1955" s="177">
        <v>44494</v>
      </c>
      <c r="H1955" t="s">
        <v>441</v>
      </c>
      <c r="I1955" t="s">
        <v>18168</v>
      </c>
      <c r="J1955" t="s">
        <v>6685</v>
      </c>
      <c r="K1955" t="s">
        <v>353</v>
      </c>
      <c r="L1955" t="s">
        <v>372</v>
      </c>
      <c r="M1955" s="29" t="str">
        <f>IF(O1955 &lt;&gt; "", VLOOKUP(O1955,'CLASSIFICAÇÃO - ÁREA DE ATUAÇÃO'!$A:$C,2,0),"")</f>
        <v>D</v>
      </c>
      <c r="N1955" s="29" t="str">
        <f>IF(O1955 &lt;&gt; "",VLOOKUP(O1955,'CLASSIFICAÇÃO - ÁREA DE ATUAÇÃO'!$A:$C,3,0), "")</f>
        <v>REDE DE URGÊNCIA</v>
      </c>
      <c r="O1955" t="str">
        <f>'Lotações convertidas'!B1957</f>
        <v>UNIDADE DE PRONTO ATENDIMENTO VENDA NOVA</v>
      </c>
    </row>
    <row r="1956" spans="1:15" x14ac:dyDescent="0.25">
      <c r="A1956">
        <v>1327966</v>
      </c>
      <c r="B1956" t="s">
        <v>6686</v>
      </c>
      <c r="C1956" t="s">
        <v>6687</v>
      </c>
      <c r="D1956" t="s">
        <v>368</v>
      </c>
      <c r="E1956" t="s">
        <v>369</v>
      </c>
      <c r="F1956" t="s">
        <v>630</v>
      </c>
      <c r="G1956" s="177">
        <v>44494</v>
      </c>
      <c r="H1956" t="s">
        <v>384</v>
      </c>
      <c r="I1956" t="s">
        <v>18168</v>
      </c>
      <c r="J1956" t="s">
        <v>6688</v>
      </c>
      <c r="K1956" t="s">
        <v>353</v>
      </c>
      <c r="L1956" t="s">
        <v>406</v>
      </c>
      <c r="M1956" s="29" t="str">
        <f>IF(O1956 &lt;&gt; "", VLOOKUP(O1956,'CLASSIFICAÇÃO - ÁREA DE ATUAÇÃO'!$A:$C,2,0),"")</f>
        <v>D</v>
      </c>
      <c r="N1956" s="29" t="str">
        <f>IF(O1956 &lt;&gt; "",VLOOKUP(O1956,'CLASSIFICAÇÃO - ÁREA DE ATUAÇÃO'!$A:$C,3,0), "")</f>
        <v>ATENÇÃO PRIMÁRIA</v>
      </c>
      <c r="O1956" t="str">
        <f>'Lotações convertidas'!B1958</f>
        <v>CENTRO DE SAÚDE INDEPENDÊNCIA</v>
      </c>
    </row>
    <row r="1957" spans="1:15" x14ac:dyDescent="0.25">
      <c r="A1957">
        <v>1327974</v>
      </c>
      <c r="B1957" t="s">
        <v>6689</v>
      </c>
      <c r="C1957" t="s">
        <v>6690</v>
      </c>
      <c r="D1957" t="s">
        <v>368</v>
      </c>
      <c r="E1957" t="s">
        <v>369</v>
      </c>
      <c r="F1957" t="s">
        <v>18614</v>
      </c>
      <c r="G1957" s="177">
        <v>44494</v>
      </c>
      <c r="H1957" t="s">
        <v>1635</v>
      </c>
      <c r="I1957" t="s">
        <v>18168</v>
      </c>
      <c r="J1957" t="s">
        <v>6691</v>
      </c>
      <c r="K1957" t="s">
        <v>353</v>
      </c>
      <c r="L1957" t="s">
        <v>354</v>
      </c>
      <c r="M1957" s="29" t="str">
        <f>IF(O1957 &lt;&gt; "", VLOOKUP(O1957,'CLASSIFICAÇÃO - ÁREA DE ATUAÇÃO'!$A:$C,2,0),"")</f>
        <v>A</v>
      </c>
      <c r="N1957" s="29" t="str">
        <f>IF(O1957 &lt;&gt; "",VLOOKUP(O1957,'CLASSIFICAÇÃO - ÁREA DE ATUAÇÃO'!$A:$C,3,0), "")</f>
        <v>REDE DE URGÊNCIA</v>
      </c>
      <c r="O1957" t="str">
        <f>'Lotações convertidas'!B1959</f>
        <v>CENTRO DE REFERENCIA EM SAUDE MENTAL NOROESTE</v>
      </c>
    </row>
    <row r="1958" spans="1:15" x14ac:dyDescent="0.25">
      <c r="A1958">
        <v>1327982</v>
      </c>
      <c r="B1958" t="s">
        <v>6692</v>
      </c>
      <c r="C1958" t="s">
        <v>6693</v>
      </c>
      <c r="D1958" t="s">
        <v>368</v>
      </c>
      <c r="E1958" t="s">
        <v>369</v>
      </c>
      <c r="F1958" t="s">
        <v>608</v>
      </c>
      <c r="G1958" s="177">
        <v>44494</v>
      </c>
      <c r="H1958" t="s">
        <v>384</v>
      </c>
      <c r="I1958" t="s">
        <v>18168</v>
      </c>
      <c r="J1958" t="s">
        <v>6694</v>
      </c>
      <c r="K1958" t="s">
        <v>353</v>
      </c>
      <c r="L1958" t="s">
        <v>372</v>
      </c>
      <c r="M1958" s="29" t="str">
        <f>IF(O1958 &lt;&gt; "", VLOOKUP(O1958,'CLASSIFICAÇÃO - ÁREA DE ATUAÇÃO'!$A:$C,2,0),"")</f>
        <v>C</v>
      </c>
      <c r="N1958" s="29" t="str">
        <f>IF(O1958 &lt;&gt; "",VLOOKUP(O1958,'CLASSIFICAÇÃO - ÁREA DE ATUAÇÃO'!$A:$C,3,0), "")</f>
        <v>ATENÇÃO PRIMÁRIA</v>
      </c>
      <c r="O1958" t="str">
        <f>'Lotações convertidas'!B1960</f>
        <v>CENTRO DE SAÚDE RIO BRANCO</v>
      </c>
    </row>
    <row r="1959" spans="1:15" x14ac:dyDescent="0.25">
      <c r="A1959">
        <v>1327990</v>
      </c>
      <c r="B1959" t="s">
        <v>6695</v>
      </c>
      <c r="C1959" t="s">
        <v>6696</v>
      </c>
      <c r="D1959" t="s">
        <v>368</v>
      </c>
      <c r="E1959" t="s">
        <v>369</v>
      </c>
      <c r="F1959" t="s">
        <v>1139</v>
      </c>
      <c r="G1959" s="177">
        <v>44494</v>
      </c>
      <c r="H1959" t="s">
        <v>384</v>
      </c>
      <c r="I1959" t="s">
        <v>18168</v>
      </c>
      <c r="J1959" t="s">
        <v>6697</v>
      </c>
      <c r="K1959" t="s">
        <v>353</v>
      </c>
      <c r="L1959" t="s">
        <v>406</v>
      </c>
      <c r="M1959" s="29" t="str">
        <f>IF(O1959 &lt;&gt; "", VLOOKUP(O1959,'CLASSIFICAÇÃO - ÁREA DE ATUAÇÃO'!$A:$C,2,0),"")</f>
        <v>D</v>
      </c>
      <c r="N1959" s="29" t="str">
        <f>IF(O1959 &lt;&gt; "",VLOOKUP(O1959,'CLASSIFICAÇÃO - ÁREA DE ATUAÇÃO'!$A:$C,3,0), "")</f>
        <v>ATENÇÃO PRIMÁRIA</v>
      </c>
      <c r="O1959" t="str">
        <f>'Lotações convertidas'!B1961</f>
        <v>CENTRO DE SAÚDE SANTA CECÍLIA</v>
      </c>
    </row>
    <row r="1960" spans="1:15" x14ac:dyDescent="0.25">
      <c r="A1960">
        <v>1328008</v>
      </c>
      <c r="B1960" t="s">
        <v>6698</v>
      </c>
      <c r="C1960" t="s">
        <v>6699</v>
      </c>
      <c r="D1960" t="s">
        <v>368</v>
      </c>
      <c r="E1960" t="s">
        <v>369</v>
      </c>
      <c r="F1960" t="s">
        <v>3156</v>
      </c>
      <c r="G1960" s="177">
        <v>44494</v>
      </c>
      <c r="H1960" t="s">
        <v>417</v>
      </c>
      <c r="I1960" t="s">
        <v>18168</v>
      </c>
      <c r="J1960" t="s">
        <v>6700</v>
      </c>
      <c r="K1960" t="s">
        <v>353</v>
      </c>
      <c r="L1960" t="s">
        <v>411</v>
      </c>
      <c r="M1960" s="29" t="str">
        <f>IF(O1960 &lt;&gt; "", VLOOKUP(O1960,'CLASSIFICAÇÃO - ÁREA DE ATUAÇÃO'!$A:$C,2,0),"")</f>
        <v>B</v>
      </c>
      <c r="N1960" s="29" t="str">
        <f>IF(O1960 &lt;&gt; "",VLOOKUP(O1960,'CLASSIFICAÇÃO - ÁREA DE ATUAÇÃO'!$A:$C,3,0), "")</f>
        <v>ATENÇÃO PRIMÁRIA</v>
      </c>
      <c r="O1960" t="str">
        <f>'Lotações convertidas'!B1962</f>
        <v>CENTRO DE SAÚDE SANTA RITA DE CÁSSIA</v>
      </c>
    </row>
    <row r="1961" spans="1:15" x14ac:dyDescent="0.25">
      <c r="A1961">
        <v>1328016</v>
      </c>
      <c r="B1961" t="s">
        <v>6701</v>
      </c>
      <c r="C1961" t="s">
        <v>6702</v>
      </c>
      <c r="D1961" t="s">
        <v>362</v>
      </c>
      <c r="F1961" t="s">
        <v>821</v>
      </c>
      <c r="G1961" s="177">
        <v>44494</v>
      </c>
      <c r="H1961" t="s">
        <v>364</v>
      </c>
      <c r="I1961" t="s">
        <v>18168</v>
      </c>
      <c r="J1961" t="s">
        <v>6703</v>
      </c>
      <c r="K1961" t="s">
        <v>353</v>
      </c>
      <c r="L1961" t="s">
        <v>372</v>
      </c>
      <c r="M1961" s="29" t="str">
        <f>IF(O1961 &lt;&gt; "", VLOOKUP(O1961,'CLASSIFICAÇÃO - ÁREA DE ATUAÇÃO'!$A:$C,2,0),"")</f>
        <v>C</v>
      </c>
      <c r="N1961" s="29" t="str">
        <f>IF(O1961 &lt;&gt; "",VLOOKUP(O1961,'CLASSIFICAÇÃO - ÁREA DE ATUAÇÃO'!$A:$C,3,0), "")</f>
        <v>ATENÇÃO PRIMÁRIA</v>
      </c>
      <c r="O1961" t="str">
        <f>'Lotações convertidas'!B1963</f>
        <v>CENTRO DE SAÚDE SANTA MÔNICA</v>
      </c>
    </row>
    <row r="1962" spans="1:15" x14ac:dyDescent="0.25">
      <c r="A1962">
        <v>1328024</v>
      </c>
      <c r="B1962" t="s">
        <v>6704</v>
      </c>
      <c r="C1962" t="s">
        <v>6705</v>
      </c>
      <c r="D1962" t="s">
        <v>429</v>
      </c>
      <c r="E1962" t="s">
        <v>430</v>
      </c>
      <c r="F1962" t="s">
        <v>282</v>
      </c>
      <c r="G1962" s="177">
        <v>44494</v>
      </c>
      <c r="H1962" t="s">
        <v>364</v>
      </c>
      <c r="I1962" t="s">
        <v>18175</v>
      </c>
      <c r="J1962" t="s">
        <v>6706</v>
      </c>
      <c r="K1962" t="s">
        <v>353</v>
      </c>
      <c r="L1962" t="s">
        <v>406</v>
      </c>
      <c r="M1962" s="29" t="str">
        <f>IF(O1962 &lt;&gt; "", VLOOKUP(O1962,'CLASSIFICAÇÃO - ÁREA DE ATUAÇÃO'!$A:$C,2,0),"")</f>
        <v>D</v>
      </c>
      <c r="N1962" s="29" t="str">
        <f>IF(O1962 &lt;&gt; "",VLOOKUP(O1962,'CLASSIFICAÇÃO - ÁREA DE ATUAÇÃO'!$A:$C,3,0), "")</f>
        <v>ATENÇÃO PRIMÁRIA</v>
      </c>
      <c r="O1962" t="str">
        <f>'Lotações convertidas'!B1964</f>
        <v>CENTRO DE SAÚDE MANGUEIRAS</v>
      </c>
    </row>
    <row r="1963" spans="1:15" x14ac:dyDescent="0.25">
      <c r="A1963">
        <v>1328032</v>
      </c>
      <c r="B1963" t="s">
        <v>6707</v>
      </c>
      <c r="C1963" t="s">
        <v>6708</v>
      </c>
      <c r="D1963" t="s">
        <v>362</v>
      </c>
      <c r="F1963" t="s">
        <v>1997</v>
      </c>
      <c r="G1963" s="177">
        <v>44494</v>
      </c>
      <c r="H1963" t="s">
        <v>434</v>
      </c>
      <c r="I1963" t="s">
        <v>18168</v>
      </c>
      <c r="J1963" t="s">
        <v>6709</v>
      </c>
      <c r="K1963" t="s">
        <v>353</v>
      </c>
      <c r="L1963" t="s">
        <v>411</v>
      </c>
      <c r="M1963" s="29" t="str">
        <f>IF(O1963 &lt;&gt; "", VLOOKUP(O1963,'CLASSIFICAÇÃO - ÁREA DE ATUAÇÃO'!$A:$C,2,0),"")</f>
        <v>A</v>
      </c>
      <c r="N1963" s="29" t="str">
        <f>IF(O1963 &lt;&gt; "",VLOOKUP(O1963,'CLASSIFICAÇÃO - ÁREA DE ATUAÇÃO'!$A:$C,3,0), "")</f>
        <v>ATENÇÃO PRIMÁRIA</v>
      </c>
      <c r="O1963" t="str">
        <f>'Lotações convertidas'!B1965</f>
        <v>CENTRO DE SAÚDE MENINO JESUS</v>
      </c>
    </row>
    <row r="1964" spans="1:15" x14ac:dyDescent="0.25">
      <c r="A1964">
        <v>1328059</v>
      </c>
      <c r="B1964" t="s">
        <v>6710</v>
      </c>
      <c r="C1964" t="s">
        <v>6711</v>
      </c>
      <c r="D1964" t="s">
        <v>349</v>
      </c>
      <c r="E1964" t="s">
        <v>473</v>
      </c>
      <c r="F1964" t="s">
        <v>1802</v>
      </c>
      <c r="G1964" s="177">
        <v>44494</v>
      </c>
      <c r="H1964" t="s">
        <v>395</v>
      </c>
      <c r="I1964" t="s">
        <v>18173</v>
      </c>
      <c r="J1964" t="s">
        <v>6712</v>
      </c>
      <c r="K1964" t="s">
        <v>353</v>
      </c>
      <c r="L1964" t="s">
        <v>374</v>
      </c>
      <c r="M1964" s="29" t="str">
        <f>IF(O1964 &lt;&gt; "", VLOOKUP(O1964,'CLASSIFICAÇÃO - ÁREA DE ATUAÇÃO'!$A:$C,2,0),"")</f>
        <v>C</v>
      </c>
      <c r="N1964" s="29" t="str">
        <f>IF(O1964 &lt;&gt; "",VLOOKUP(O1964,'CLASSIFICAÇÃO - ÁREA DE ATUAÇÃO'!$A:$C,3,0), "")</f>
        <v>ATENÇÃO PRIMÁRIA</v>
      </c>
      <c r="O1964" t="str">
        <f>'Lotações convertidas'!B1966</f>
        <v>CENTRO DE SAÚDE SÃO MARCOS</v>
      </c>
    </row>
    <row r="1965" spans="1:15" x14ac:dyDescent="0.25">
      <c r="A1965">
        <v>1328075</v>
      </c>
      <c r="B1965" t="s">
        <v>6713</v>
      </c>
      <c r="C1965" t="s">
        <v>6714</v>
      </c>
      <c r="D1965" t="s">
        <v>368</v>
      </c>
      <c r="E1965" t="s">
        <v>369</v>
      </c>
      <c r="F1965" t="s">
        <v>2868</v>
      </c>
      <c r="G1965" s="177">
        <v>44494</v>
      </c>
      <c r="H1965" t="s">
        <v>384</v>
      </c>
      <c r="I1965" t="s">
        <v>18168</v>
      </c>
      <c r="J1965" t="s">
        <v>6715</v>
      </c>
      <c r="K1965" t="s">
        <v>353</v>
      </c>
      <c r="L1965" t="s">
        <v>372</v>
      </c>
      <c r="M1965" s="29" t="str">
        <f>IF(O1965 &lt;&gt; "", VLOOKUP(O1965,'CLASSIFICAÇÃO - ÁREA DE ATUAÇÃO'!$A:$C,2,0),"")</f>
        <v>C</v>
      </c>
      <c r="N1965" s="29" t="str">
        <f>IF(O1965 &lt;&gt; "",VLOOKUP(O1965,'CLASSIFICAÇÃO - ÁREA DE ATUAÇÃO'!$A:$C,3,0), "")</f>
        <v>ATENÇÃO PRIMÁRIA</v>
      </c>
      <c r="O1965" t="str">
        <f>'Lotações convertidas'!B1967</f>
        <v>CENTRO DE SAÚDE ANDRADAS</v>
      </c>
    </row>
    <row r="1966" spans="1:15" x14ac:dyDescent="0.25">
      <c r="A1966">
        <v>1328148</v>
      </c>
      <c r="B1966" t="s">
        <v>6716</v>
      </c>
      <c r="C1966" t="s">
        <v>6717</v>
      </c>
      <c r="D1966" t="s">
        <v>368</v>
      </c>
      <c r="E1966" t="s">
        <v>369</v>
      </c>
      <c r="F1966" t="s">
        <v>377</v>
      </c>
      <c r="G1966" s="177">
        <v>44494</v>
      </c>
      <c r="H1966" t="s">
        <v>364</v>
      </c>
      <c r="I1966" t="s">
        <v>18168</v>
      </c>
      <c r="J1966" t="s">
        <v>6718</v>
      </c>
      <c r="K1966" t="s">
        <v>353</v>
      </c>
      <c r="L1966" t="s">
        <v>372</v>
      </c>
      <c r="M1966" s="29" t="str">
        <f>IF(O1966 &lt;&gt; "", VLOOKUP(O1966,'CLASSIFICAÇÃO - ÁREA DE ATUAÇÃO'!$A:$C,2,0),"")</f>
        <v>C</v>
      </c>
      <c r="N1966" s="29" t="str">
        <f>IF(O1966 &lt;&gt; "",VLOOKUP(O1966,'CLASSIFICAÇÃO - ÁREA DE ATUAÇÃO'!$A:$C,3,0), "")</f>
        <v>ATENÇÃO PRIMÁRIA</v>
      </c>
      <c r="O1966" t="str">
        <f>'Lotações convertidas'!B1968</f>
        <v>CENTRO DE SAÚDE MANTIQUEIRA</v>
      </c>
    </row>
    <row r="1967" spans="1:15" x14ac:dyDescent="0.25">
      <c r="A1967">
        <v>1328156</v>
      </c>
      <c r="B1967" t="s">
        <v>6719</v>
      </c>
      <c r="C1967" t="s">
        <v>6720</v>
      </c>
      <c r="D1967" t="s">
        <v>368</v>
      </c>
      <c r="E1967" t="s">
        <v>369</v>
      </c>
      <c r="F1967" t="s">
        <v>1548</v>
      </c>
      <c r="G1967" s="177">
        <v>44494</v>
      </c>
      <c r="H1967" t="s">
        <v>417</v>
      </c>
      <c r="I1967" t="s">
        <v>18168</v>
      </c>
      <c r="J1967" t="s">
        <v>6721</v>
      </c>
      <c r="K1967" t="s">
        <v>353</v>
      </c>
      <c r="L1967" t="s">
        <v>374</v>
      </c>
      <c r="M1967" s="29" t="str">
        <f>IF(O1967 &lt;&gt; "", VLOOKUP(O1967,'CLASSIFICAÇÃO - ÁREA DE ATUAÇÃO'!$A:$C,2,0),"")</f>
        <v>D</v>
      </c>
      <c r="N1967" s="29" t="str">
        <f>IF(O1967 &lt;&gt; "",VLOOKUP(O1967,'CLASSIFICAÇÃO - ÁREA DE ATUAÇÃO'!$A:$C,3,0), "")</f>
        <v>ATENÇÃO PRIMÁRIA</v>
      </c>
      <c r="O1967" t="str">
        <f>'Lotações convertidas'!B1969</f>
        <v>CENTRO DE SAÚDE NAZARÉ</v>
      </c>
    </row>
    <row r="1968" spans="1:15" x14ac:dyDescent="0.25">
      <c r="A1968">
        <v>1328164</v>
      </c>
      <c r="B1968" t="s">
        <v>6722</v>
      </c>
      <c r="C1968" t="s">
        <v>6723</v>
      </c>
      <c r="D1968" t="s">
        <v>368</v>
      </c>
      <c r="E1968" t="s">
        <v>369</v>
      </c>
      <c r="F1968" t="s">
        <v>3754</v>
      </c>
      <c r="G1968" s="177">
        <v>44494</v>
      </c>
      <c r="H1968" t="s">
        <v>417</v>
      </c>
      <c r="I1968" t="s">
        <v>18168</v>
      </c>
      <c r="J1968" t="s">
        <v>6724</v>
      </c>
      <c r="K1968" t="s">
        <v>353</v>
      </c>
      <c r="L1968" t="s">
        <v>365</v>
      </c>
      <c r="M1968" s="29" t="str">
        <f>IF(O1968 &lt;&gt; "", VLOOKUP(O1968,'CLASSIFICAÇÃO - ÁREA DE ATUAÇÃO'!$A:$C,2,0),"")</f>
        <v>B</v>
      </c>
      <c r="N1968" s="29" t="str">
        <f>IF(O1968 &lt;&gt; "",VLOOKUP(O1968,'CLASSIFICAÇÃO - ÁREA DE ATUAÇÃO'!$A:$C,3,0), "")</f>
        <v>ATENÇÃO PRIMÁRIA</v>
      </c>
      <c r="O1968" t="str">
        <f>'Lotações convertidas'!B1970</f>
        <v>CENTRO DE SAÚDE CAMPO ALEGRE</v>
      </c>
    </row>
    <row r="1969" spans="1:15" x14ac:dyDescent="0.25">
      <c r="A1969">
        <v>1328172</v>
      </c>
      <c r="B1969" t="s">
        <v>6725</v>
      </c>
      <c r="C1969" t="s">
        <v>6726</v>
      </c>
      <c r="D1969" t="s">
        <v>362</v>
      </c>
      <c r="F1969" t="s">
        <v>18624</v>
      </c>
      <c r="G1969" s="177">
        <v>44494</v>
      </c>
      <c r="H1969" t="s">
        <v>352</v>
      </c>
      <c r="I1969" t="s">
        <v>18168</v>
      </c>
      <c r="J1969" t="s">
        <v>6727</v>
      </c>
      <c r="K1969" t="s">
        <v>353</v>
      </c>
      <c r="L1969" t="s">
        <v>374</v>
      </c>
      <c r="M1969" s="29" t="str">
        <f>IF(O1969 &lt;&gt; "", VLOOKUP(O1969,'CLASSIFICAÇÃO - ÁREA DE ATUAÇÃO'!$A:$C,2,0),"")</f>
        <v>A</v>
      </c>
      <c r="N1969" s="29" t="str">
        <f>IF(O1969 &lt;&gt; "",VLOOKUP(O1969,'CLASSIFICAÇÃO - ÁREA DE ATUAÇÃO'!$A:$C,3,0), "")</f>
        <v>REDE COMPLEMENTAR</v>
      </c>
      <c r="O1969" t="str">
        <f>'Lotações convertidas'!B1971</f>
        <v>CENTRO DE ESPECIALIDADES MEDICAS NORDESTE</v>
      </c>
    </row>
    <row r="1970" spans="1:15" x14ac:dyDescent="0.25">
      <c r="A1970">
        <v>1328180</v>
      </c>
      <c r="B1970" t="s">
        <v>6728</v>
      </c>
      <c r="C1970" t="s">
        <v>6729</v>
      </c>
      <c r="D1970" t="s">
        <v>362</v>
      </c>
      <c r="F1970" t="s">
        <v>561</v>
      </c>
      <c r="G1970" s="177">
        <v>44493</v>
      </c>
      <c r="H1970" t="s">
        <v>466</v>
      </c>
      <c r="I1970" t="s">
        <v>18168</v>
      </c>
      <c r="J1970" t="s">
        <v>6730</v>
      </c>
      <c r="K1970" t="s">
        <v>353</v>
      </c>
      <c r="L1970" t="s">
        <v>374</v>
      </c>
      <c r="M1970" s="29" t="str">
        <f>IF(O1970 &lt;&gt; "", VLOOKUP(O1970,'CLASSIFICAÇÃO - ÁREA DE ATUAÇÃO'!$A:$C,2,0),"")</f>
        <v>C</v>
      </c>
      <c r="N1970" s="29" t="str">
        <f>IF(O1970 &lt;&gt; "",VLOOKUP(O1970,'CLASSIFICAÇÃO - ÁREA DE ATUAÇÃO'!$A:$C,3,0), "")</f>
        <v>REDE DE URGÊNCIA</v>
      </c>
      <c r="O1970" t="str">
        <f>'Lotações convertidas'!B1972</f>
        <v>CENTRO DE REFERENCIA EM SAUDE MENTAL ALCOOL E DROGAS NORDESTE</v>
      </c>
    </row>
    <row r="1971" spans="1:15" x14ac:dyDescent="0.25">
      <c r="A1971">
        <v>1328199</v>
      </c>
      <c r="B1971" t="s">
        <v>6001</v>
      </c>
      <c r="C1971" t="s">
        <v>6002</v>
      </c>
      <c r="D1971" t="s">
        <v>362</v>
      </c>
      <c r="F1971" t="s">
        <v>4139</v>
      </c>
      <c r="G1971" s="177">
        <v>44494</v>
      </c>
      <c r="H1971" t="s">
        <v>434</v>
      </c>
      <c r="I1971" t="s">
        <v>18168</v>
      </c>
      <c r="J1971" t="s">
        <v>6003</v>
      </c>
      <c r="K1971" t="s">
        <v>353</v>
      </c>
      <c r="L1971" t="s">
        <v>354</v>
      </c>
      <c r="M1971" s="29" t="str">
        <f>IF(O1971 &lt;&gt; "", VLOOKUP(O1971,'CLASSIFICAÇÃO - ÁREA DE ATUAÇÃO'!$A:$C,2,0),"")</f>
        <v>C</v>
      </c>
      <c r="N1971" s="29" t="str">
        <f>IF(O1971 &lt;&gt; "",VLOOKUP(O1971,'CLASSIFICAÇÃO - ÁREA DE ATUAÇÃO'!$A:$C,3,0), "")</f>
        <v>ATENÇÃO PRIMÁRIA</v>
      </c>
      <c r="O1971" t="str">
        <f>'Lotações convertidas'!B1973</f>
        <v>CENTRO DE SAÚDE PINDORAMA - ELZA MARTINS</v>
      </c>
    </row>
    <row r="1972" spans="1:15" x14ac:dyDescent="0.25">
      <c r="A1972">
        <v>1328237</v>
      </c>
      <c r="B1972" t="s">
        <v>6731</v>
      </c>
      <c r="C1972" t="s">
        <v>6732</v>
      </c>
      <c r="D1972" t="s">
        <v>379</v>
      </c>
      <c r="F1972" t="s">
        <v>18611</v>
      </c>
      <c r="G1972" s="177">
        <v>44494</v>
      </c>
      <c r="H1972" t="s">
        <v>482</v>
      </c>
      <c r="I1972" t="s">
        <v>18171</v>
      </c>
      <c r="J1972" t="s">
        <v>6733</v>
      </c>
      <c r="K1972" t="s">
        <v>353</v>
      </c>
      <c r="L1972" t="s">
        <v>397</v>
      </c>
      <c r="M1972" s="29" t="str">
        <f>IF(O1972 &lt;&gt; "", VLOOKUP(O1972,'CLASSIFICAÇÃO - ÁREA DE ATUAÇÃO'!$A:$C,2,0),"")</f>
        <v>C</v>
      </c>
      <c r="N1972" s="29" t="str">
        <f>IF(O1972 &lt;&gt; "",VLOOKUP(O1972,'CLASSIFICAÇÃO - ÁREA DE ATUAÇÃO'!$A:$C,3,0), "")</f>
        <v>REDE DE URGÊNCIA</v>
      </c>
      <c r="O1972" t="str">
        <f>'Lotações convertidas'!B1974</f>
        <v>UNIDADE DE PRONTO ATENDIMENTO OESTE</v>
      </c>
    </row>
    <row r="1973" spans="1:15" x14ac:dyDescent="0.25">
      <c r="A1973">
        <v>1328245</v>
      </c>
      <c r="B1973" t="s">
        <v>6734</v>
      </c>
      <c r="C1973" t="s">
        <v>6735</v>
      </c>
      <c r="D1973" t="s">
        <v>368</v>
      </c>
      <c r="E1973" t="s">
        <v>369</v>
      </c>
      <c r="F1973" t="s">
        <v>18611</v>
      </c>
      <c r="G1973" s="177">
        <v>44495</v>
      </c>
      <c r="H1973" t="s">
        <v>441</v>
      </c>
      <c r="I1973" t="s">
        <v>18168</v>
      </c>
      <c r="J1973" t="s">
        <v>6736</v>
      </c>
      <c r="K1973" t="s">
        <v>353</v>
      </c>
      <c r="L1973" t="s">
        <v>397</v>
      </c>
      <c r="M1973" s="29" t="str">
        <f>IF(O1973 &lt;&gt; "", VLOOKUP(O1973,'CLASSIFICAÇÃO - ÁREA DE ATUAÇÃO'!$A:$C,2,0),"")</f>
        <v>C</v>
      </c>
      <c r="N1973" s="29" t="str">
        <f>IF(O1973 &lt;&gt; "",VLOOKUP(O1973,'CLASSIFICAÇÃO - ÁREA DE ATUAÇÃO'!$A:$C,3,0), "")</f>
        <v>REDE DE URGÊNCIA</v>
      </c>
      <c r="O1973" t="str">
        <f>'Lotações convertidas'!B1975</f>
        <v>UNIDADE DE PRONTO ATENDIMENTO OESTE</v>
      </c>
    </row>
    <row r="1974" spans="1:15" x14ac:dyDescent="0.25">
      <c r="A1974">
        <v>1328261</v>
      </c>
      <c r="B1974" t="s">
        <v>6737</v>
      </c>
      <c r="C1974" t="s">
        <v>6738</v>
      </c>
      <c r="D1974" t="s">
        <v>368</v>
      </c>
      <c r="E1974" t="s">
        <v>369</v>
      </c>
      <c r="F1974" t="s">
        <v>512</v>
      </c>
      <c r="G1974" s="177">
        <v>44495</v>
      </c>
      <c r="H1974" t="s">
        <v>384</v>
      </c>
      <c r="I1974" t="s">
        <v>18168</v>
      </c>
      <c r="J1974" t="s">
        <v>6739</v>
      </c>
      <c r="K1974" t="s">
        <v>353</v>
      </c>
      <c r="L1974" t="s">
        <v>397</v>
      </c>
      <c r="M1974" s="29" t="str">
        <f>IF(O1974 &lt;&gt; "", VLOOKUP(O1974,'CLASSIFICAÇÃO - ÁREA DE ATUAÇÃO'!$A:$C,2,0),"")</f>
        <v>B</v>
      </c>
      <c r="N1974" s="29" t="str">
        <f>IF(O1974 &lt;&gt; "",VLOOKUP(O1974,'CLASSIFICAÇÃO - ÁREA DE ATUAÇÃO'!$A:$C,3,0), "")</f>
        <v>ATENÇÃO PRIMÁRIA</v>
      </c>
      <c r="O1974" t="str">
        <f>'Lotações convertidas'!B1976</f>
        <v>CENTRO DE SAÚDE SANTA MARIA</v>
      </c>
    </row>
    <row r="1975" spans="1:15" x14ac:dyDescent="0.25">
      <c r="A1975" t="s">
        <v>6740</v>
      </c>
      <c r="B1975" t="s">
        <v>6741</v>
      </c>
      <c r="C1975" t="s">
        <v>6742</v>
      </c>
      <c r="D1975" t="s">
        <v>368</v>
      </c>
      <c r="E1975" t="s">
        <v>369</v>
      </c>
      <c r="F1975" t="s">
        <v>404</v>
      </c>
      <c r="G1975" s="177">
        <v>44495</v>
      </c>
      <c r="H1975" t="s">
        <v>417</v>
      </c>
      <c r="I1975" t="s">
        <v>18168</v>
      </c>
      <c r="J1975" t="s">
        <v>6743</v>
      </c>
      <c r="K1975" t="s">
        <v>353</v>
      </c>
      <c r="L1975" t="s">
        <v>406</v>
      </c>
      <c r="M1975" s="29" t="str">
        <f>IF(O1975 &lt;&gt; "", VLOOKUP(O1975,'CLASSIFICAÇÃO - ÁREA DE ATUAÇÃO'!$A:$C,2,0),"")</f>
        <v>D</v>
      </c>
      <c r="N1975" s="29" t="str">
        <f>IF(O1975 &lt;&gt; "",VLOOKUP(O1975,'CLASSIFICAÇÃO - ÁREA DE ATUAÇÃO'!$A:$C,3,0), "")</f>
        <v>ATENÇÃO PRIMÁRIA</v>
      </c>
      <c r="O1975" t="str">
        <f>'Lotações convertidas'!B1977</f>
        <v>CENTRO DE SAÚDE REGINA</v>
      </c>
    </row>
    <row r="1976" spans="1:15" x14ac:dyDescent="0.25">
      <c r="A1976">
        <v>1328288</v>
      </c>
      <c r="B1976" t="s">
        <v>6744</v>
      </c>
      <c r="C1976" t="s">
        <v>6745</v>
      </c>
      <c r="D1976" t="s">
        <v>368</v>
      </c>
      <c r="E1976" t="s">
        <v>369</v>
      </c>
      <c r="F1976" t="s">
        <v>18644</v>
      </c>
      <c r="G1976" s="177">
        <v>44495</v>
      </c>
      <c r="H1976" t="s">
        <v>384</v>
      </c>
      <c r="I1976" t="s">
        <v>18168</v>
      </c>
      <c r="J1976" t="s">
        <v>6746</v>
      </c>
      <c r="K1976" t="s">
        <v>353</v>
      </c>
      <c r="L1976" t="s">
        <v>411</v>
      </c>
      <c r="M1976" s="29" t="str">
        <f>IF(O1976 &lt;&gt; "", VLOOKUP(O1976,'CLASSIFICAÇÃO - ÁREA DE ATUAÇÃO'!$A:$C,2,0),"")</f>
        <v>C</v>
      </c>
      <c r="N1976" s="29" t="str">
        <f>IF(O1976 &lt;&gt; "",VLOOKUP(O1976,'CLASSIFICAÇÃO - ÁREA DE ATUAÇÃO'!$A:$C,3,0), "")</f>
        <v>ATENÇÃO PRIMÁRIA</v>
      </c>
      <c r="O1976" t="str">
        <f>'Lotações convertidas'!B1978</f>
        <v>CENTRO DE SAÚDE SÃO MIGUEL ARCANJO</v>
      </c>
    </row>
    <row r="1977" spans="1:15" x14ac:dyDescent="0.25">
      <c r="A1977" t="s">
        <v>6747</v>
      </c>
      <c r="B1977" t="s">
        <v>6748</v>
      </c>
      <c r="C1977" t="s">
        <v>6749</v>
      </c>
      <c r="D1977" t="s">
        <v>368</v>
      </c>
      <c r="E1977" t="s">
        <v>369</v>
      </c>
      <c r="F1977" t="s">
        <v>1155</v>
      </c>
      <c r="G1977" s="177">
        <v>44495</v>
      </c>
      <c r="H1977" t="s">
        <v>384</v>
      </c>
      <c r="I1977" t="s">
        <v>18168</v>
      </c>
      <c r="J1977" t="s">
        <v>6750</v>
      </c>
      <c r="K1977" t="s">
        <v>353</v>
      </c>
      <c r="L1977" t="s">
        <v>382</v>
      </c>
      <c r="M1977" s="29" t="str">
        <f>IF(O1977 &lt;&gt; "", VLOOKUP(O1977,'CLASSIFICAÇÃO - ÁREA DE ATUAÇÃO'!$A:$C,2,0),"")</f>
        <v>A</v>
      </c>
      <c r="N1977" s="29" t="str">
        <f>IF(O1977 &lt;&gt; "",VLOOKUP(O1977,'CLASSIFICAÇÃO - ÁREA DE ATUAÇÃO'!$A:$C,3,0), "")</f>
        <v>ATENÇÃO PRIMÁRIA</v>
      </c>
      <c r="O1977" t="str">
        <f>'Lotações convertidas'!B1979</f>
        <v>CENTRO DE SAÚDE SÃO GERALDO</v>
      </c>
    </row>
    <row r="1978" spans="1:15" x14ac:dyDescent="0.25">
      <c r="A1978">
        <v>1328334</v>
      </c>
      <c r="B1978" t="s">
        <v>6751</v>
      </c>
      <c r="C1978" t="s">
        <v>6752</v>
      </c>
      <c r="D1978" t="s">
        <v>368</v>
      </c>
      <c r="E1978" t="s">
        <v>369</v>
      </c>
      <c r="F1978" t="s">
        <v>442</v>
      </c>
      <c r="G1978" s="177">
        <v>44495</v>
      </c>
      <c r="H1978" t="s">
        <v>417</v>
      </c>
      <c r="I1978" t="s">
        <v>18168</v>
      </c>
      <c r="J1978" t="s">
        <v>6753</v>
      </c>
      <c r="K1978" t="s">
        <v>353</v>
      </c>
      <c r="L1978" t="s">
        <v>406</v>
      </c>
      <c r="M1978" s="29" t="str">
        <f>IF(O1978 &lt;&gt; "", VLOOKUP(O1978,'CLASSIFICAÇÃO - ÁREA DE ATUAÇÃO'!$A:$C,2,0),"")</f>
        <v>C</v>
      </c>
      <c r="N1978" s="29" t="str">
        <f>IF(O1978 &lt;&gt; "",VLOOKUP(O1978,'CLASSIFICAÇÃO - ÁREA DE ATUAÇÃO'!$A:$C,3,0), "")</f>
        <v>ATENÇÃO PRIMÁRIA</v>
      </c>
      <c r="O1978" t="str">
        <f>'Lotações convertidas'!B1980</f>
        <v>CENTRO DE SAÚDE VALE DO JATOBÁ</v>
      </c>
    </row>
    <row r="1979" spans="1:15" x14ac:dyDescent="0.25">
      <c r="A1979">
        <v>1328342</v>
      </c>
      <c r="B1979" t="s">
        <v>6754</v>
      </c>
      <c r="C1979" t="s">
        <v>6755</v>
      </c>
      <c r="D1979" t="s">
        <v>368</v>
      </c>
      <c r="E1979" t="s">
        <v>369</v>
      </c>
      <c r="F1979" t="s">
        <v>2301</v>
      </c>
      <c r="G1979" s="177">
        <v>44495</v>
      </c>
      <c r="H1979" t="s">
        <v>384</v>
      </c>
      <c r="I1979" t="s">
        <v>18168</v>
      </c>
      <c r="J1979" t="s">
        <v>6756</v>
      </c>
      <c r="K1979" t="s">
        <v>353</v>
      </c>
      <c r="L1979" t="s">
        <v>354</v>
      </c>
      <c r="M1979" s="29" t="str">
        <f>IF(O1979 &lt;&gt; "", VLOOKUP(O1979,'CLASSIFICAÇÃO - ÁREA DE ATUAÇÃO'!$A:$C,2,0),"")</f>
        <v>A</v>
      </c>
      <c r="N1979" s="29" t="str">
        <f>IF(O1979 &lt;&gt; "",VLOOKUP(O1979,'CLASSIFICAÇÃO - ÁREA DE ATUAÇÃO'!$A:$C,3,0), "")</f>
        <v>ATENÇÃO PRIMÁRIA</v>
      </c>
      <c r="O1979" t="str">
        <f>'Lotações convertidas'!B1981</f>
        <v>CENTRO DE SAÚDE SANTOS ANJOS</v>
      </c>
    </row>
    <row r="1980" spans="1:15" x14ac:dyDescent="0.25">
      <c r="A1980">
        <v>1328350</v>
      </c>
      <c r="B1980" t="s">
        <v>6757</v>
      </c>
      <c r="C1980" t="s">
        <v>6758</v>
      </c>
      <c r="D1980" t="s">
        <v>368</v>
      </c>
      <c r="E1980" t="s">
        <v>369</v>
      </c>
      <c r="F1980" t="s">
        <v>2099</v>
      </c>
      <c r="G1980" s="177">
        <v>44495</v>
      </c>
      <c r="H1980" t="s">
        <v>417</v>
      </c>
      <c r="I1980" t="s">
        <v>18168</v>
      </c>
      <c r="J1980" t="s">
        <v>6759</v>
      </c>
      <c r="K1980" t="s">
        <v>353</v>
      </c>
      <c r="L1980" t="s">
        <v>397</v>
      </c>
      <c r="M1980" s="29" t="str">
        <f>IF(O1980 &lt;&gt; "", VLOOKUP(O1980,'CLASSIFICAÇÃO - ÁREA DE ATUAÇÃO'!$A:$C,2,0),"")</f>
        <v>B</v>
      </c>
      <c r="N1980" s="29" t="str">
        <f>IF(O1980 &lt;&gt; "",VLOOKUP(O1980,'CLASSIFICAÇÃO - ÁREA DE ATUAÇÃO'!$A:$C,3,0), "")</f>
        <v>ATENÇÃO PRIMÁRIA</v>
      </c>
      <c r="O1980" t="str">
        <f>'Lotações convertidas'!B1982</f>
        <v>CENTRO DE SAÚDE AMÍLCAR VIANNA MARTINS</v>
      </c>
    </row>
    <row r="1981" spans="1:15" x14ac:dyDescent="0.25">
      <c r="A1981">
        <v>1328393</v>
      </c>
      <c r="B1981" t="s">
        <v>6760</v>
      </c>
      <c r="C1981" t="s">
        <v>6761</v>
      </c>
      <c r="D1981" t="s">
        <v>368</v>
      </c>
      <c r="E1981" t="s">
        <v>369</v>
      </c>
      <c r="F1981" t="s">
        <v>686</v>
      </c>
      <c r="G1981" s="177">
        <v>44495</v>
      </c>
      <c r="H1981" t="s">
        <v>417</v>
      </c>
      <c r="I1981" t="s">
        <v>18168</v>
      </c>
      <c r="J1981" t="s">
        <v>6762</v>
      </c>
      <c r="K1981" t="s">
        <v>353</v>
      </c>
      <c r="L1981" t="s">
        <v>397</v>
      </c>
      <c r="M1981" s="29" t="str">
        <f>IF(O1981 &lt;&gt; "", VLOOKUP(O1981,'CLASSIFICAÇÃO - ÁREA DE ATUAÇÃO'!$A:$C,2,0),"")</f>
        <v>C</v>
      </c>
      <c r="N1981" s="29" t="str">
        <f>IF(O1981 &lt;&gt; "",VLOOKUP(O1981,'CLASSIFICAÇÃO - ÁREA DE ATUAÇÃO'!$A:$C,3,0), "")</f>
        <v>ATENÇÃO PRIMÁRIA</v>
      </c>
      <c r="O1981" t="str">
        <f>'Lotações convertidas'!B1983</f>
        <v>CENTRO DE SAÚDE CÍCERO ILDEFONSO</v>
      </c>
    </row>
    <row r="1982" spans="1:15" x14ac:dyDescent="0.25">
      <c r="A1982">
        <v>1328407</v>
      </c>
      <c r="B1982" t="s">
        <v>6763</v>
      </c>
      <c r="C1982" t="s">
        <v>6764</v>
      </c>
      <c r="D1982" t="s">
        <v>368</v>
      </c>
      <c r="E1982" t="s">
        <v>369</v>
      </c>
      <c r="F1982" t="s">
        <v>18644</v>
      </c>
      <c r="G1982" s="177">
        <v>44495</v>
      </c>
      <c r="H1982" t="s">
        <v>364</v>
      </c>
      <c r="I1982" t="s">
        <v>18168</v>
      </c>
      <c r="J1982" t="s">
        <v>6765</v>
      </c>
      <c r="K1982" t="s">
        <v>353</v>
      </c>
      <c r="L1982" t="s">
        <v>411</v>
      </c>
      <c r="M1982" s="29" t="str">
        <f>IF(O1982 &lt;&gt; "", VLOOKUP(O1982,'CLASSIFICAÇÃO - ÁREA DE ATUAÇÃO'!$A:$C,2,0),"")</f>
        <v>C</v>
      </c>
      <c r="N1982" s="29" t="str">
        <f>IF(O1982 &lt;&gt; "",VLOOKUP(O1982,'CLASSIFICAÇÃO - ÁREA DE ATUAÇÃO'!$A:$C,3,0), "")</f>
        <v>ATENÇÃO PRIMÁRIA</v>
      </c>
      <c r="O1982" t="str">
        <f>'Lotações convertidas'!B1984</f>
        <v>CENTRO DE SAÚDE SÃO MIGUEL ARCANJO</v>
      </c>
    </row>
    <row r="1983" spans="1:15" x14ac:dyDescent="0.25">
      <c r="A1983">
        <v>1328415</v>
      </c>
      <c r="B1983" t="s">
        <v>6766</v>
      </c>
      <c r="C1983" t="s">
        <v>6767</v>
      </c>
      <c r="D1983" t="s">
        <v>362</v>
      </c>
      <c r="F1983" t="s">
        <v>1015</v>
      </c>
      <c r="G1983" s="177">
        <v>44495</v>
      </c>
      <c r="H1983" t="s">
        <v>364</v>
      </c>
      <c r="I1983" t="s">
        <v>18168</v>
      </c>
      <c r="J1983" t="s">
        <v>6768</v>
      </c>
      <c r="K1983" t="s">
        <v>353</v>
      </c>
      <c r="L1983" t="s">
        <v>406</v>
      </c>
      <c r="M1983" s="29" t="str">
        <f>IF(O1983 &lt;&gt; "", VLOOKUP(O1983,'CLASSIFICAÇÃO - ÁREA DE ATUAÇÃO'!$A:$C,2,0),"")</f>
        <v>C</v>
      </c>
      <c r="N1983" s="29" t="str">
        <f>IF(O1983 &lt;&gt; "",VLOOKUP(O1983,'CLASSIFICAÇÃO - ÁREA DE ATUAÇÃO'!$A:$C,3,0), "")</f>
        <v>ATENÇÃO PRIMÁRIA</v>
      </c>
      <c r="O1983" t="str">
        <f>'Lotações convertidas'!B1985</f>
        <v>CENTRO DE SAÚDE EDUARDO MAURO DE ARAÚJO - MIRAMAR</v>
      </c>
    </row>
    <row r="1984" spans="1:15" x14ac:dyDescent="0.25">
      <c r="A1984" t="s">
        <v>6769</v>
      </c>
      <c r="B1984" t="s">
        <v>6770</v>
      </c>
      <c r="C1984" t="s">
        <v>6771</v>
      </c>
      <c r="D1984" t="s">
        <v>362</v>
      </c>
      <c r="F1984" t="s">
        <v>461</v>
      </c>
      <c r="G1984" s="177">
        <v>44495</v>
      </c>
      <c r="H1984" t="s">
        <v>434</v>
      </c>
      <c r="I1984" t="s">
        <v>18168</v>
      </c>
      <c r="J1984" t="s">
        <v>6772</v>
      </c>
      <c r="K1984" t="s">
        <v>353</v>
      </c>
      <c r="L1984" t="s">
        <v>354</v>
      </c>
      <c r="M1984" s="29" t="str">
        <f>IF(O1984 &lt;&gt; "", VLOOKUP(O1984,'CLASSIFICAÇÃO - ÁREA DE ATUAÇÃO'!$A:$C,2,0),"")</f>
        <v>D</v>
      </c>
      <c r="N1984" s="29" t="str">
        <f>IF(O1984 &lt;&gt; "",VLOOKUP(O1984,'CLASSIFICAÇÃO - ÁREA DE ATUAÇÃO'!$A:$C,3,0), "")</f>
        <v>ATENÇÃO PRIMÁRIA</v>
      </c>
      <c r="O1984" t="str">
        <f>'Lotações convertidas'!B1986</f>
        <v>CENTRO DE SAÚDE CALIFÓRNIA</v>
      </c>
    </row>
    <row r="1985" spans="1:15" x14ac:dyDescent="0.25">
      <c r="A1985">
        <v>1328466</v>
      </c>
      <c r="B1985" t="s">
        <v>6773</v>
      </c>
      <c r="C1985" t="s">
        <v>6774</v>
      </c>
      <c r="D1985" t="s">
        <v>362</v>
      </c>
      <c r="F1985" t="s">
        <v>2868</v>
      </c>
      <c r="G1985" s="177">
        <v>44495</v>
      </c>
      <c r="H1985" t="s">
        <v>352</v>
      </c>
      <c r="I1985" t="s">
        <v>18168</v>
      </c>
      <c r="J1985" t="s">
        <v>6775</v>
      </c>
      <c r="K1985" t="s">
        <v>353</v>
      </c>
      <c r="L1985" t="s">
        <v>372</v>
      </c>
      <c r="M1985" s="29" t="str">
        <f>IF(O1985 &lt;&gt; "", VLOOKUP(O1985,'CLASSIFICAÇÃO - ÁREA DE ATUAÇÃO'!$A:$C,2,0),"")</f>
        <v>C</v>
      </c>
      <c r="N1985" s="29" t="str">
        <f>IF(O1985 &lt;&gt; "",VLOOKUP(O1985,'CLASSIFICAÇÃO - ÁREA DE ATUAÇÃO'!$A:$C,3,0), "")</f>
        <v>ATENÇÃO PRIMÁRIA</v>
      </c>
      <c r="O1985" t="str">
        <f>'Lotações convertidas'!B1987</f>
        <v>CENTRO DE SAÚDE ANDRADAS</v>
      </c>
    </row>
    <row r="1986" spans="1:15" x14ac:dyDescent="0.25">
      <c r="A1986">
        <v>1328482</v>
      </c>
      <c r="B1986" t="s">
        <v>6773</v>
      </c>
      <c r="C1986" t="s">
        <v>6774</v>
      </c>
      <c r="D1986" t="s">
        <v>362</v>
      </c>
      <c r="F1986" t="s">
        <v>2868</v>
      </c>
      <c r="G1986" s="177">
        <v>44495</v>
      </c>
      <c r="H1986" t="s">
        <v>736</v>
      </c>
      <c r="I1986" t="s">
        <v>18168</v>
      </c>
      <c r="J1986" t="s">
        <v>6775</v>
      </c>
      <c r="K1986" t="s">
        <v>353</v>
      </c>
      <c r="L1986" t="s">
        <v>372</v>
      </c>
      <c r="M1986" s="29" t="str">
        <f>IF(O1986 &lt;&gt; "", VLOOKUP(O1986,'CLASSIFICAÇÃO - ÁREA DE ATUAÇÃO'!$A:$C,2,0),"")</f>
        <v>C</v>
      </c>
      <c r="N1986" s="29" t="str">
        <f>IF(O1986 &lt;&gt; "",VLOOKUP(O1986,'CLASSIFICAÇÃO - ÁREA DE ATUAÇÃO'!$A:$C,3,0), "")</f>
        <v>ATENÇÃO PRIMÁRIA</v>
      </c>
      <c r="O1986" t="str">
        <f>'Lotações convertidas'!B1988</f>
        <v>CENTRO DE SAÚDE ANDRADAS</v>
      </c>
    </row>
    <row r="1987" spans="1:15" x14ac:dyDescent="0.25">
      <c r="A1987">
        <v>1328520</v>
      </c>
      <c r="B1987" t="s">
        <v>6776</v>
      </c>
      <c r="C1987" t="s">
        <v>6777</v>
      </c>
      <c r="D1987" t="s">
        <v>349</v>
      </c>
      <c r="E1987" t="s">
        <v>350</v>
      </c>
      <c r="F1987" t="s">
        <v>2110</v>
      </c>
      <c r="G1987" s="177">
        <v>44495</v>
      </c>
      <c r="H1987" t="s">
        <v>395</v>
      </c>
      <c r="I1987" t="s">
        <v>18169</v>
      </c>
      <c r="J1987" t="s">
        <v>6778</v>
      </c>
      <c r="K1987" t="s">
        <v>353</v>
      </c>
      <c r="L1987" t="s">
        <v>397</v>
      </c>
      <c r="M1987" s="29" t="str">
        <f>IF(O1987 &lt;&gt; "", VLOOKUP(O1987,'CLASSIFICAÇÃO - ÁREA DE ATUAÇÃO'!$A:$C,2,0),"")</f>
        <v>B</v>
      </c>
      <c r="N1987" s="29" t="str">
        <f>IF(O1987 &lt;&gt; "",VLOOKUP(O1987,'CLASSIFICAÇÃO - ÁREA DE ATUAÇÃO'!$A:$C,3,0), "")</f>
        <v>ATENÇÃO PRIMÁRIA</v>
      </c>
      <c r="O1987" t="str">
        <f>'Lotações convertidas'!B1989</f>
        <v>CENTRO DE SAÚDE WALDOMIRO LOBO</v>
      </c>
    </row>
    <row r="1988" spans="1:15" x14ac:dyDescent="0.25">
      <c r="A1988">
        <v>1328539</v>
      </c>
      <c r="B1988" t="s">
        <v>6779</v>
      </c>
      <c r="C1988" t="s">
        <v>6780</v>
      </c>
      <c r="D1988" t="s">
        <v>520</v>
      </c>
      <c r="F1988" t="s">
        <v>363</v>
      </c>
      <c r="G1988" s="177">
        <v>44495</v>
      </c>
      <c r="H1988" t="s">
        <v>364</v>
      </c>
      <c r="I1988" t="s">
        <v>18175</v>
      </c>
      <c r="J1988" t="s">
        <v>6781</v>
      </c>
      <c r="K1988" t="s">
        <v>353</v>
      </c>
      <c r="L1988" t="s">
        <v>365</v>
      </c>
      <c r="M1988" s="29" t="str">
        <f>IF(O1988 &lt;&gt; "", VLOOKUP(O1988,'CLASSIFICAÇÃO - ÁREA DE ATUAÇÃO'!$A:$C,2,0),"")</f>
        <v>D</v>
      </c>
      <c r="N1988" s="29" t="str">
        <f>IF(O1988 &lt;&gt; "",VLOOKUP(O1988,'CLASSIFICAÇÃO - ÁREA DE ATUAÇÃO'!$A:$C,3,0), "")</f>
        <v>ATENÇÃO PRIMÁRIA</v>
      </c>
      <c r="O1988" t="str">
        <f>'Lotações convertidas'!B1990</f>
        <v>CENTRO DE SAÚDE ZILAH SPÓSITO</v>
      </c>
    </row>
    <row r="1989" spans="1:15" x14ac:dyDescent="0.25">
      <c r="A1989">
        <v>1328571</v>
      </c>
      <c r="B1989" t="s">
        <v>5223</v>
      </c>
      <c r="C1989" t="s">
        <v>5224</v>
      </c>
      <c r="D1989" t="s">
        <v>368</v>
      </c>
      <c r="E1989" t="s">
        <v>369</v>
      </c>
      <c r="F1989" t="s">
        <v>18633</v>
      </c>
      <c r="G1989" s="177">
        <v>44496</v>
      </c>
      <c r="H1989" t="s">
        <v>384</v>
      </c>
      <c r="I1989" t="s">
        <v>18168</v>
      </c>
      <c r="J1989" t="s">
        <v>5225</v>
      </c>
      <c r="K1989" t="s">
        <v>353</v>
      </c>
      <c r="L1989" t="s">
        <v>382</v>
      </c>
      <c r="M1989" s="29" t="str">
        <f>IF(O1989 &lt;&gt; "", VLOOKUP(O1989,'CLASSIFICAÇÃO - ÁREA DE ATUAÇÃO'!$A:$C,2,0),"")</f>
        <v>A</v>
      </c>
      <c r="N1989" s="29" t="str">
        <f>IF(O1989 &lt;&gt; "",VLOOKUP(O1989,'CLASSIFICAÇÃO - ÁREA DE ATUAÇÃO'!$A:$C,3,0), "")</f>
        <v>REDE COMPLEMENTAR</v>
      </c>
      <c r="O1989" t="str">
        <f>'Lotações convertidas'!B1991</f>
        <v>CENTRO DE REFERENCIA EM REABILITACAO LESTE</v>
      </c>
    </row>
    <row r="1990" spans="1:15" x14ac:dyDescent="0.25">
      <c r="A1990">
        <v>1328644</v>
      </c>
      <c r="B1990" t="s">
        <v>6782</v>
      </c>
      <c r="C1990" t="s">
        <v>6783</v>
      </c>
      <c r="D1990" t="s">
        <v>349</v>
      </c>
      <c r="E1990" t="s">
        <v>357</v>
      </c>
      <c r="F1990" t="s">
        <v>532</v>
      </c>
      <c r="G1990" s="177">
        <v>44495</v>
      </c>
      <c r="H1990" t="s">
        <v>417</v>
      </c>
      <c r="I1990" t="s">
        <v>18167</v>
      </c>
      <c r="J1990" t="s">
        <v>6784</v>
      </c>
      <c r="K1990" t="s">
        <v>353</v>
      </c>
      <c r="L1990" t="s">
        <v>354</v>
      </c>
      <c r="M1990" s="29" t="str">
        <f>IF(O1990 &lt;&gt; "", VLOOKUP(O1990,'CLASSIFICAÇÃO - ÁREA DE ATUAÇÃO'!$A:$C,2,0),"")</f>
        <v>B</v>
      </c>
      <c r="N1990" s="29" t="str">
        <f>IF(O1990 &lt;&gt; "",VLOOKUP(O1990,'CLASSIFICAÇÃO - ÁREA DE ATUAÇÃO'!$A:$C,3,0), "")</f>
        <v>ATENÇÃO PRIMÁRIA</v>
      </c>
      <c r="O1990" t="str">
        <f>'Lotações convertidas'!B1992</f>
        <v>CENTRO DE SAÚDE DOM BOSCO</v>
      </c>
    </row>
    <row r="1991" spans="1:15" x14ac:dyDescent="0.25">
      <c r="A1991">
        <v>1328652</v>
      </c>
      <c r="B1991" t="s">
        <v>6785</v>
      </c>
      <c r="C1991" t="s">
        <v>6786</v>
      </c>
      <c r="D1991" t="s">
        <v>368</v>
      </c>
      <c r="E1991" t="s">
        <v>390</v>
      </c>
      <c r="F1991" t="s">
        <v>18642</v>
      </c>
      <c r="G1991" s="177">
        <v>44496</v>
      </c>
      <c r="H1991" t="s">
        <v>384</v>
      </c>
      <c r="I1991" t="s">
        <v>18175</v>
      </c>
      <c r="J1991" t="s">
        <v>6787</v>
      </c>
      <c r="K1991" t="s">
        <v>353</v>
      </c>
      <c r="L1991" t="s">
        <v>374</v>
      </c>
      <c r="M1991" s="29" t="str">
        <f>IF(O1991 &lt;&gt; "", VLOOKUP(O1991,'CLASSIFICAÇÃO - ÁREA DE ATUAÇÃO'!$A:$C,2,0),"")</f>
        <v>B</v>
      </c>
      <c r="N1991" s="29" t="str">
        <f>IF(O1991 &lt;&gt; "",VLOOKUP(O1991,'CLASSIFICAÇÃO - ÁREA DE ATUAÇÃO'!$A:$C,3,0), "")</f>
        <v>REDE COMPLEMENTAR</v>
      </c>
      <c r="O1991" t="str">
        <f>'Lotações convertidas'!B1993</f>
        <v>CENTRAL DE ESTERILIZACAO NORDESTE</v>
      </c>
    </row>
    <row r="1992" spans="1:15" x14ac:dyDescent="0.25">
      <c r="A1992">
        <v>1328660</v>
      </c>
      <c r="B1992" t="s">
        <v>6788</v>
      </c>
      <c r="C1992" t="s">
        <v>6789</v>
      </c>
      <c r="D1992" t="s">
        <v>362</v>
      </c>
      <c r="F1992" t="s">
        <v>428</v>
      </c>
      <c r="G1992" s="177">
        <v>44496</v>
      </c>
      <c r="H1992" t="s">
        <v>352</v>
      </c>
      <c r="I1992" t="s">
        <v>18168</v>
      </c>
      <c r="J1992" t="s">
        <v>6790</v>
      </c>
      <c r="K1992" t="s">
        <v>353</v>
      </c>
      <c r="L1992" t="s">
        <v>382</v>
      </c>
      <c r="M1992" s="29" t="str">
        <f>IF(O1992 &lt;&gt; "", VLOOKUP(O1992,'CLASSIFICAÇÃO - ÁREA DE ATUAÇÃO'!$A:$C,2,0),"")</f>
        <v>B</v>
      </c>
      <c r="N1992" s="29" t="str">
        <f>IF(O1992 &lt;&gt; "",VLOOKUP(O1992,'CLASSIFICAÇÃO - ÁREA DE ATUAÇÃO'!$A:$C,3,0), "")</f>
        <v>ATENÇÃO PRIMÁRIA</v>
      </c>
      <c r="O1992" t="str">
        <f>'Lotações convertidas'!B1994</f>
        <v>CENTRO DE SAÚDE VERA CRUZ</v>
      </c>
    </row>
    <row r="1993" spans="1:15" x14ac:dyDescent="0.25">
      <c r="A1993">
        <v>1328709</v>
      </c>
      <c r="B1993" t="s">
        <v>6791</v>
      </c>
      <c r="C1993" t="s">
        <v>6792</v>
      </c>
      <c r="D1993" t="s">
        <v>368</v>
      </c>
      <c r="E1993" t="s">
        <v>369</v>
      </c>
      <c r="F1993" t="s">
        <v>1227</v>
      </c>
      <c r="G1993" s="177">
        <v>44498</v>
      </c>
      <c r="H1993" t="s">
        <v>364</v>
      </c>
      <c r="I1993" t="s">
        <v>18168</v>
      </c>
      <c r="J1993" t="s">
        <v>6793</v>
      </c>
      <c r="K1993" t="s">
        <v>353</v>
      </c>
      <c r="L1993" t="s">
        <v>365</v>
      </c>
      <c r="M1993" s="29" t="str">
        <f>IF(O1993 &lt;&gt; "", VLOOKUP(O1993,'CLASSIFICAÇÃO - ÁREA DE ATUAÇÃO'!$A:$C,2,0),"")</f>
        <v>D</v>
      </c>
      <c r="N1993" s="29" t="str">
        <f>IF(O1993 &lt;&gt; "",VLOOKUP(O1993,'CLASSIFICAÇÃO - ÁREA DE ATUAÇÃO'!$A:$C,3,0), "")</f>
        <v>ATENÇÃO PRIMÁRIA</v>
      </c>
      <c r="O1993" t="str">
        <f>'Lotações convertidas'!B1995</f>
        <v>CENTRO DE SAÚDE FELICIDADE II</v>
      </c>
    </row>
    <row r="1994" spans="1:15" x14ac:dyDescent="0.25">
      <c r="A1994">
        <v>1328717</v>
      </c>
      <c r="B1994" t="s">
        <v>6794</v>
      </c>
      <c r="C1994" t="s">
        <v>6795</v>
      </c>
      <c r="D1994" t="s">
        <v>362</v>
      </c>
      <c r="F1994" t="s">
        <v>1227</v>
      </c>
      <c r="G1994" s="177">
        <v>44496</v>
      </c>
      <c r="H1994" t="s">
        <v>364</v>
      </c>
      <c r="I1994" t="s">
        <v>18168</v>
      </c>
      <c r="J1994" t="s">
        <v>6796</v>
      </c>
      <c r="K1994" t="s">
        <v>353</v>
      </c>
      <c r="L1994" t="s">
        <v>365</v>
      </c>
      <c r="M1994" s="29" t="str">
        <f>IF(O1994 &lt;&gt; "", VLOOKUP(O1994,'CLASSIFICAÇÃO - ÁREA DE ATUAÇÃO'!$A:$C,2,0),"")</f>
        <v>D</v>
      </c>
      <c r="N1994" s="29" t="str">
        <f>IF(O1994 &lt;&gt; "",VLOOKUP(O1994,'CLASSIFICAÇÃO - ÁREA DE ATUAÇÃO'!$A:$C,3,0), "")</f>
        <v>ATENÇÃO PRIMÁRIA</v>
      </c>
      <c r="O1994" t="str">
        <f>'Lotações convertidas'!B1996</f>
        <v>CENTRO DE SAÚDE FELICIDADE II</v>
      </c>
    </row>
    <row r="1995" spans="1:15" x14ac:dyDescent="0.25">
      <c r="A1995">
        <v>1328725</v>
      </c>
      <c r="B1995" t="s">
        <v>6797</v>
      </c>
      <c r="C1995" t="s">
        <v>6798</v>
      </c>
      <c r="D1995" t="s">
        <v>368</v>
      </c>
      <c r="E1995" t="s">
        <v>369</v>
      </c>
      <c r="F1995" t="s">
        <v>1388</v>
      </c>
      <c r="G1995" s="177">
        <v>44496</v>
      </c>
      <c r="H1995" t="s">
        <v>384</v>
      </c>
      <c r="I1995" t="s">
        <v>18168</v>
      </c>
      <c r="J1995" t="s">
        <v>6799</v>
      </c>
      <c r="K1995" t="s">
        <v>353</v>
      </c>
      <c r="L1995" t="s">
        <v>397</v>
      </c>
      <c r="M1995" s="29" t="str">
        <f>IF(O1995 &lt;&gt; "", VLOOKUP(O1995,'CLASSIFICAÇÃO - ÁREA DE ATUAÇÃO'!$A:$C,2,0),"")</f>
        <v>B</v>
      </c>
      <c r="N1995" s="29" t="str">
        <f>IF(O1995 &lt;&gt; "",VLOOKUP(O1995,'CLASSIFICAÇÃO - ÁREA DE ATUAÇÃO'!$A:$C,3,0), "")</f>
        <v>ATENÇÃO PRIMÁRIA</v>
      </c>
      <c r="O1995" t="str">
        <f>'Lotações convertidas'!B1997</f>
        <v>CENTRO DE SAÚDE VILA IMPERIAL</v>
      </c>
    </row>
    <row r="1996" spans="1:15" x14ac:dyDescent="0.25">
      <c r="A1996">
        <v>1328768</v>
      </c>
      <c r="B1996" t="s">
        <v>6800</v>
      </c>
      <c r="C1996" t="s">
        <v>6801</v>
      </c>
      <c r="D1996" t="s">
        <v>379</v>
      </c>
      <c r="F1996" t="s">
        <v>18613</v>
      </c>
      <c r="G1996" s="177">
        <v>44499</v>
      </c>
      <c r="H1996" t="s">
        <v>482</v>
      </c>
      <c r="I1996" t="s">
        <v>18171</v>
      </c>
      <c r="J1996" t="s">
        <v>6802</v>
      </c>
      <c r="K1996" t="s">
        <v>353</v>
      </c>
      <c r="L1996" t="s">
        <v>382</v>
      </c>
      <c r="M1996" s="29" t="str">
        <f>IF(O1996 &lt;&gt; "", VLOOKUP(O1996,'CLASSIFICAÇÃO - ÁREA DE ATUAÇÃO'!$A:$C,2,0),"")</f>
        <v>C</v>
      </c>
      <c r="N1996" s="29" t="str">
        <f>IF(O1996 &lt;&gt; "",VLOOKUP(O1996,'CLASSIFICAÇÃO - ÁREA DE ATUAÇÃO'!$A:$C,3,0), "")</f>
        <v>REDE DE URGÊNCIA</v>
      </c>
      <c r="O1996" t="str">
        <f>'Lotações convertidas'!B1998</f>
        <v>UNIDADE DE PRONTO ATENDIMENTO LESTE</v>
      </c>
    </row>
    <row r="1997" spans="1:15" x14ac:dyDescent="0.25">
      <c r="A1997">
        <v>1328776</v>
      </c>
      <c r="B1997" t="s">
        <v>6803</v>
      </c>
      <c r="C1997" t="s">
        <v>6804</v>
      </c>
      <c r="D1997" t="s">
        <v>379</v>
      </c>
      <c r="F1997" t="s">
        <v>607</v>
      </c>
      <c r="G1997" s="177">
        <v>44496</v>
      </c>
      <c r="H1997" t="s">
        <v>736</v>
      </c>
      <c r="I1997" t="s">
        <v>18171</v>
      </c>
      <c r="J1997" t="s">
        <v>6805</v>
      </c>
      <c r="K1997" t="s">
        <v>353</v>
      </c>
      <c r="L1997" t="s">
        <v>365</v>
      </c>
      <c r="M1997" s="29" t="str">
        <f>IF(O1997 &lt;&gt; "", VLOOKUP(O1997,'CLASSIFICAÇÃO - ÁREA DE ATUAÇÃO'!$A:$C,2,0),"")</f>
        <v>D</v>
      </c>
      <c r="N1997" s="29" t="str">
        <f>IF(O1997 &lt;&gt; "",VLOOKUP(O1997,'CLASSIFICAÇÃO - ÁREA DE ATUAÇÃO'!$A:$C,3,0), "")</f>
        <v>ATENÇÃO PRIMÁRIA</v>
      </c>
      <c r="O1997" t="str">
        <f>'Lotações convertidas'!B1999</f>
        <v>CENTRO DE SAÚDE SÃO TOMÁS</v>
      </c>
    </row>
    <row r="1998" spans="1:15" x14ac:dyDescent="0.25">
      <c r="A1998">
        <v>1328784</v>
      </c>
      <c r="B1998" t="s">
        <v>6806</v>
      </c>
      <c r="C1998" t="s">
        <v>6807</v>
      </c>
      <c r="D1998" t="s">
        <v>362</v>
      </c>
      <c r="F1998" t="s">
        <v>383</v>
      </c>
      <c r="G1998" s="177">
        <v>44496</v>
      </c>
      <c r="H1998" t="s">
        <v>352</v>
      </c>
      <c r="I1998" t="s">
        <v>18168</v>
      </c>
      <c r="J1998" t="s">
        <v>6808</v>
      </c>
      <c r="K1998" t="s">
        <v>353</v>
      </c>
      <c r="L1998" t="s">
        <v>354</v>
      </c>
      <c r="M1998" s="29" t="str">
        <f>IF(O1998 &lt;&gt; "", VLOOKUP(O1998,'CLASSIFICAÇÃO - ÁREA DE ATUAÇÃO'!$A:$C,2,0),"")</f>
        <v>B</v>
      </c>
      <c r="N1998" s="29" t="str">
        <f>IF(O1998 &lt;&gt; "",VLOOKUP(O1998,'CLASSIFICAÇÃO - ÁREA DE ATUAÇÃO'!$A:$C,3,0), "")</f>
        <v>ATENÇÃO PRIMÁRIA</v>
      </c>
      <c r="O1998" t="str">
        <f>'Lotações convertidas'!B2000</f>
        <v>CENTRO DE SAÚDE SÃO CRISTÓVÃO</v>
      </c>
    </row>
    <row r="1999" spans="1:15" x14ac:dyDescent="0.25">
      <c r="A1999">
        <v>1328792</v>
      </c>
      <c r="B1999" t="s">
        <v>6809</v>
      </c>
      <c r="C1999" t="s">
        <v>6810</v>
      </c>
      <c r="D1999" t="s">
        <v>379</v>
      </c>
      <c r="F1999" t="s">
        <v>732</v>
      </c>
      <c r="G1999" s="177">
        <v>44501</v>
      </c>
      <c r="H1999" t="s">
        <v>364</v>
      </c>
      <c r="I1999" t="s">
        <v>18171</v>
      </c>
      <c r="J1999" t="s">
        <v>6811</v>
      </c>
      <c r="K1999" t="s">
        <v>353</v>
      </c>
      <c r="L1999" t="s">
        <v>406</v>
      </c>
      <c r="M1999" s="29" t="str">
        <f>IF(O1999 &lt;&gt; "", VLOOKUP(O1999,'CLASSIFICAÇÃO - ÁREA DE ATUAÇÃO'!$A:$C,2,0),"")</f>
        <v>D</v>
      </c>
      <c r="N1999" s="29" t="str">
        <f>IF(O1999 &lt;&gt; "",VLOOKUP(O1999,'CLASSIFICAÇÃO - ÁREA DE ATUAÇÃO'!$A:$C,3,0), "")</f>
        <v>ATENÇÃO PRIMÁRIA</v>
      </c>
      <c r="O1999" t="str">
        <f>'Lotações convertidas'!B2001</f>
        <v>CENTRO DE SAÚDE VILA CEMIG</v>
      </c>
    </row>
    <row r="2000" spans="1:15" x14ac:dyDescent="0.25">
      <c r="A2000">
        <v>1328806</v>
      </c>
      <c r="B2000" t="s">
        <v>6812</v>
      </c>
      <c r="C2000" t="s">
        <v>6813</v>
      </c>
      <c r="D2000" t="s">
        <v>379</v>
      </c>
      <c r="E2000" t="s">
        <v>597</v>
      </c>
      <c r="F2000" t="s">
        <v>768</v>
      </c>
      <c r="G2000" s="177">
        <v>44496</v>
      </c>
      <c r="H2000" t="s">
        <v>395</v>
      </c>
      <c r="I2000" t="s">
        <v>18171</v>
      </c>
      <c r="J2000" t="s">
        <v>6814</v>
      </c>
      <c r="K2000" t="s">
        <v>353</v>
      </c>
      <c r="L2000" t="s">
        <v>406</v>
      </c>
      <c r="M2000" s="29" t="str">
        <f>IF(O2000 &lt;&gt; "", VLOOKUP(O2000,'CLASSIFICAÇÃO - ÁREA DE ATUAÇÃO'!$A:$C,2,0),"")</f>
        <v>C</v>
      </c>
      <c r="N2000" s="29" t="str">
        <f>IF(O2000 &lt;&gt; "",VLOOKUP(O2000,'CLASSIFICAÇÃO - ÁREA DE ATUAÇÃO'!$A:$C,3,0), "")</f>
        <v>ATENÇÃO PRIMÁRIA</v>
      </c>
      <c r="O2000" t="str">
        <f>'Lotações convertidas'!B2002</f>
        <v>CENTRO DE SAÚDE BOMSUCESSO</v>
      </c>
    </row>
    <row r="2001" spans="1:15" x14ac:dyDescent="0.25">
      <c r="A2001">
        <v>1328822</v>
      </c>
      <c r="B2001" t="s">
        <v>6815</v>
      </c>
      <c r="C2001" t="s">
        <v>6816</v>
      </c>
      <c r="D2001" t="s">
        <v>429</v>
      </c>
      <c r="E2001" t="s">
        <v>493</v>
      </c>
      <c r="F2001" t="s">
        <v>695</v>
      </c>
      <c r="G2001" s="177">
        <v>44496</v>
      </c>
      <c r="H2001" t="s">
        <v>417</v>
      </c>
      <c r="I2001" t="s">
        <v>495</v>
      </c>
      <c r="K2001" t="s">
        <v>495</v>
      </c>
      <c r="L2001" t="s">
        <v>382</v>
      </c>
      <c r="M2001" s="29" t="str">
        <f>IF(O2001 &lt;&gt; "", VLOOKUP(O2001,'CLASSIFICAÇÃO - ÁREA DE ATUAÇÃO'!$A:$C,2,0),"")</f>
        <v>A</v>
      </c>
      <c r="N2001" s="29" t="str">
        <f>IF(O2001 &lt;&gt; "",VLOOKUP(O2001,'CLASSIFICAÇÃO - ÁREA DE ATUAÇÃO'!$A:$C,3,0), "")</f>
        <v>REDE COMPLEMENTAR</v>
      </c>
      <c r="O2001" t="str">
        <f>'Lotações convertidas'!B2003</f>
        <v>LABORATORIO REGIONAL LESTE/NORDESTE</v>
      </c>
    </row>
    <row r="2002" spans="1:15" x14ac:dyDescent="0.25">
      <c r="A2002">
        <v>1328857</v>
      </c>
      <c r="B2002" t="s">
        <v>6817</v>
      </c>
      <c r="C2002" t="s">
        <v>6818</v>
      </c>
      <c r="D2002" t="s">
        <v>368</v>
      </c>
      <c r="E2002" t="s">
        <v>369</v>
      </c>
      <c r="F2002" t="s">
        <v>639</v>
      </c>
      <c r="G2002" s="177">
        <v>44498</v>
      </c>
      <c r="H2002" t="s">
        <v>384</v>
      </c>
      <c r="I2002" t="s">
        <v>18168</v>
      </c>
      <c r="J2002" t="s">
        <v>6819</v>
      </c>
      <c r="K2002" t="s">
        <v>353</v>
      </c>
      <c r="L2002" t="s">
        <v>354</v>
      </c>
      <c r="M2002" s="29" t="str">
        <f>IF(O2002 &lt;&gt; "", VLOOKUP(O2002,'CLASSIFICAÇÃO - ÁREA DE ATUAÇÃO'!$A:$C,2,0),"")</f>
        <v>C</v>
      </c>
      <c r="N2002" s="29" t="str">
        <f>IF(O2002 &lt;&gt; "",VLOOKUP(O2002,'CLASSIFICAÇÃO - ÁREA DE ATUAÇÃO'!$A:$C,3,0), "")</f>
        <v>ATENÇÃO PRIMÁRIA</v>
      </c>
      <c r="O2002" t="str">
        <f>'Lotações convertidas'!B2004</f>
        <v>CENTRO DE SAÚDE ERMELINDA</v>
      </c>
    </row>
    <row r="2003" spans="1:15" x14ac:dyDescent="0.25">
      <c r="A2003">
        <v>1328865</v>
      </c>
      <c r="B2003" t="s">
        <v>6820</v>
      </c>
      <c r="C2003" t="s">
        <v>6821</v>
      </c>
      <c r="D2003" t="s">
        <v>368</v>
      </c>
      <c r="E2003" t="s">
        <v>369</v>
      </c>
      <c r="F2003" t="s">
        <v>1042</v>
      </c>
      <c r="G2003" s="177">
        <v>44496</v>
      </c>
      <c r="H2003" t="s">
        <v>364</v>
      </c>
      <c r="I2003" t="s">
        <v>18168</v>
      </c>
      <c r="J2003" t="s">
        <v>6822</v>
      </c>
      <c r="K2003" t="s">
        <v>353</v>
      </c>
      <c r="L2003" t="s">
        <v>406</v>
      </c>
      <c r="M2003" s="29" t="str">
        <f>IF(O2003 &lt;&gt; "", VLOOKUP(O2003,'CLASSIFICAÇÃO - ÁREA DE ATUAÇÃO'!$A:$C,2,0),"")</f>
        <v>B</v>
      </c>
      <c r="N2003" s="29" t="str">
        <f>IF(O2003 &lt;&gt; "",VLOOKUP(O2003,'CLASSIFICAÇÃO - ÁREA DE ATUAÇÃO'!$A:$C,3,0), "")</f>
        <v>ATENÇÃO PRIMÁRIA</v>
      </c>
      <c r="O2003" t="str">
        <f>'Lotações convertidas'!B2005</f>
        <v>CENTRO DE SAÚDE DR. JOSÉ DOMINGOS</v>
      </c>
    </row>
    <row r="2004" spans="1:15" x14ac:dyDescent="0.25">
      <c r="A2004">
        <v>1328873</v>
      </c>
      <c r="B2004" t="s">
        <v>6823</v>
      </c>
      <c r="C2004" t="s">
        <v>6824</v>
      </c>
      <c r="D2004" t="s">
        <v>368</v>
      </c>
      <c r="E2004" t="s">
        <v>369</v>
      </c>
      <c r="F2004" t="s">
        <v>629</v>
      </c>
      <c r="G2004" s="177">
        <v>44498</v>
      </c>
      <c r="H2004" t="s">
        <v>384</v>
      </c>
      <c r="I2004" t="s">
        <v>18168</v>
      </c>
      <c r="J2004" t="s">
        <v>6825</v>
      </c>
      <c r="K2004" t="s">
        <v>353</v>
      </c>
      <c r="L2004" t="s">
        <v>354</v>
      </c>
      <c r="M2004" s="29" t="str">
        <f>IF(O2004 &lt;&gt; "", VLOOKUP(O2004,'CLASSIFICAÇÃO - ÁREA DE ATUAÇÃO'!$A:$C,2,0),"")</f>
        <v>A</v>
      </c>
      <c r="N2004" s="29" t="str">
        <f>IF(O2004 &lt;&gt; "",VLOOKUP(O2004,'CLASSIFICAÇÃO - ÁREA DE ATUAÇÃO'!$A:$C,3,0), "")</f>
        <v>ATENÇÃO PRIMÁRIA</v>
      </c>
      <c r="O2004" t="str">
        <f>'Lotações convertidas'!B2006</f>
        <v>CENTRO DE SAÚDE PADRE EUSTÁQUIO</v>
      </c>
    </row>
    <row r="2005" spans="1:15" x14ac:dyDescent="0.25">
      <c r="A2005">
        <v>1328881</v>
      </c>
      <c r="B2005" t="s">
        <v>6826</v>
      </c>
      <c r="C2005" t="s">
        <v>6827</v>
      </c>
      <c r="D2005" t="s">
        <v>379</v>
      </c>
      <c r="F2005" t="s">
        <v>18613</v>
      </c>
      <c r="G2005" s="177">
        <v>44496</v>
      </c>
      <c r="H2005" t="s">
        <v>466</v>
      </c>
      <c r="I2005" t="s">
        <v>18171</v>
      </c>
      <c r="J2005" t="s">
        <v>6828</v>
      </c>
      <c r="K2005" t="s">
        <v>353</v>
      </c>
      <c r="L2005" t="s">
        <v>382</v>
      </c>
      <c r="M2005" s="29" t="str">
        <f>IF(O2005 &lt;&gt; "", VLOOKUP(O2005,'CLASSIFICAÇÃO - ÁREA DE ATUAÇÃO'!$A:$C,2,0),"")</f>
        <v>C</v>
      </c>
      <c r="N2005" s="29" t="str">
        <f>IF(O2005 &lt;&gt; "",VLOOKUP(O2005,'CLASSIFICAÇÃO - ÁREA DE ATUAÇÃO'!$A:$C,3,0), "")</f>
        <v>REDE DE URGÊNCIA</v>
      </c>
      <c r="O2005" t="str">
        <f>'Lotações convertidas'!B2007</f>
        <v>UNIDADE DE PRONTO ATENDIMENTO LESTE</v>
      </c>
    </row>
    <row r="2006" spans="1:15" x14ac:dyDescent="0.25">
      <c r="A2006" t="s">
        <v>6829</v>
      </c>
      <c r="B2006" t="s">
        <v>6830</v>
      </c>
      <c r="C2006" t="s">
        <v>6831</v>
      </c>
      <c r="D2006" t="s">
        <v>368</v>
      </c>
      <c r="E2006" t="s">
        <v>369</v>
      </c>
      <c r="F2006" t="s">
        <v>574</v>
      </c>
      <c r="G2006" s="177">
        <v>44496</v>
      </c>
      <c r="H2006" t="s">
        <v>417</v>
      </c>
      <c r="I2006" t="s">
        <v>18168</v>
      </c>
      <c r="J2006" t="s">
        <v>6832</v>
      </c>
      <c r="K2006" t="s">
        <v>353</v>
      </c>
      <c r="L2006" t="s">
        <v>397</v>
      </c>
      <c r="M2006" s="29" t="str">
        <f>IF(O2006 &lt;&gt; "", VLOOKUP(O2006,'CLASSIFICAÇÃO - ÁREA DE ATUAÇÃO'!$A:$C,2,0),"")</f>
        <v>A</v>
      </c>
      <c r="N2006" s="29" t="str">
        <f>IF(O2006 &lt;&gt; "",VLOOKUP(O2006,'CLASSIFICAÇÃO - ÁREA DE ATUAÇÃO'!$A:$C,3,0), "")</f>
        <v>ATENÇÃO PRIMÁRIA</v>
      </c>
      <c r="O2006" t="str">
        <f>'Lotações convertidas'!B2008</f>
        <v>CENTRO DE SAÚDE SALGADO FILHO</v>
      </c>
    </row>
    <row r="2007" spans="1:15" x14ac:dyDescent="0.25">
      <c r="A2007">
        <v>1328903</v>
      </c>
      <c r="B2007" t="s">
        <v>6833</v>
      </c>
      <c r="C2007" t="s">
        <v>6834</v>
      </c>
      <c r="D2007" t="s">
        <v>368</v>
      </c>
      <c r="E2007" t="s">
        <v>369</v>
      </c>
      <c r="F2007" t="s">
        <v>1388</v>
      </c>
      <c r="G2007" s="177">
        <v>44496</v>
      </c>
      <c r="H2007" t="s">
        <v>384</v>
      </c>
      <c r="I2007" t="s">
        <v>18168</v>
      </c>
      <c r="J2007" t="s">
        <v>6835</v>
      </c>
      <c r="K2007" t="s">
        <v>353</v>
      </c>
      <c r="L2007" t="s">
        <v>397</v>
      </c>
      <c r="M2007" s="29" t="str">
        <f>IF(O2007 &lt;&gt; "", VLOOKUP(O2007,'CLASSIFICAÇÃO - ÁREA DE ATUAÇÃO'!$A:$C,2,0),"")</f>
        <v>B</v>
      </c>
      <c r="N2007" s="29" t="str">
        <f>IF(O2007 &lt;&gt; "",VLOOKUP(O2007,'CLASSIFICAÇÃO - ÁREA DE ATUAÇÃO'!$A:$C,3,0), "")</f>
        <v>ATENÇÃO PRIMÁRIA</v>
      </c>
      <c r="O2007" t="str">
        <f>'Lotações convertidas'!B2009</f>
        <v>CENTRO DE SAÚDE VILA IMPERIAL</v>
      </c>
    </row>
    <row r="2008" spans="1:15" x14ac:dyDescent="0.25">
      <c r="A2008" t="s">
        <v>6836</v>
      </c>
      <c r="B2008" t="s">
        <v>6837</v>
      </c>
      <c r="C2008" t="s">
        <v>6838</v>
      </c>
      <c r="D2008" t="s">
        <v>429</v>
      </c>
      <c r="E2008" t="s">
        <v>430</v>
      </c>
      <c r="F2008" t="s">
        <v>2099</v>
      </c>
      <c r="G2008" s="177">
        <v>44498</v>
      </c>
      <c r="H2008" t="s">
        <v>417</v>
      </c>
      <c r="I2008" t="s">
        <v>18175</v>
      </c>
      <c r="J2008" t="s">
        <v>6839</v>
      </c>
      <c r="K2008" t="s">
        <v>353</v>
      </c>
      <c r="L2008" t="s">
        <v>397</v>
      </c>
      <c r="M2008" s="29" t="str">
        <f>IF(O2008 &lt;&gt; "", VLOOKUP(O2008,'CLASSIFICAÇÃO - ÁREA DE ATUAÇÃO'!$A:$C,2,0),"")</f>
        <v>B</v>
      </c>
      <c r="N2008" s="29" t="str">
        <f>IF(O2008 &lt;&gt; "",VLOOKUP(O2008,'CLASSIFICAÇÃO - ÁREA DE ATUAÇÃO'!$A:$C,3,0), "")</f>
        <v>ATENÇÃO PRIMÁRIA</v>
      </c>
      <c r="O2008" t="str">
        <f>'Lotações convertidas'!B2010</f>
        <v>CENTRO DE SAÚDE AMÍLCAR VIANNA MARTINS</v>
      </c>
    </row>
    <row r="2009" spans="1:15" x14ac:dyDescent="0.25">
      <c r="A2009">
        <v>1328938</v>
      </c>
      <c r="B2009" t="s">
        <v>6840</v>
      </c>
      <c r="C2009" t="s">
        <v>6841</v>
      </c>
      <c r="D2009" t="s">
        <v>368</v>
      </c>
      <c r="E2009" t="s">
        <v>369</v>
      </c>
      <c r="F2009" t="s">
        <v>18615</v>
      </c>
      <c r="G2009" s="177">
        <v>44497</v>
      </c>
      <c r="H2009" t="s">
        <v>441</v>
      </c>
      <c r="I2009" t="s">
        <v>18168</v>
      </c>
      <c r="J2009" t="s">
        <v>6842</v>
      </c>
      <c r="K2009" t="s">
        <v>353</v>
      </c>
      <c r="L2009" t="s">
        <v>365</v>
      </c>
      <c r="M2009" s="29" t="str">
        <f>IF(O2009 &lt;&gt; "", VLOOKUP(O2009,'CLASSIFICAÇÃO - ÁREA DE ATUAÇÃO'!$A:$C,2,0),"")</f>
        <v>D</v>
      </c>
      <c r="N2009" s="29" t="str">
        <f>IF(O2009 &lt;&gt; "",VLOOKUP(O2009,'CLASSIFICAÇÃO - ÁREA DE ATUAÇÃO'!$A:$C,3,0), "")</f>
        <v>REDE DE URGÊNCIA</v>
      </c>
      <c r="O2009" t="str">
        <f>'Lotações convertidas'!B2011</f>
        <v>UNIDADE DE PRONTO ATENDIMENTO NORTE</v>
      </c>
    </row>
    <row r="2010" spans="1:15" x14ac:dyDescent="0.25">
      <c r="A2010">
        <v>1328946</v>
      </c>
      <c r="B2010" t="s">
        <v>6843</v>
      </c>
      <c r="C2010" t="s">
        <v>6844</v>
      </c>
      <c r="D2010" t="s">
        <v>368</v>
      </c>
      <c r="E2010" t="s">
        <v>369</v>
      </c>
      <c r="F2010" t="s">
        <v>518</v>
      </c>
      <c r="G2010" s="177">
        <v>44498</v>
      </c>
      <c r="H2010" t="s">
        <v>364</v>
      </c>
      <c r="I2010" t="s">
        <v>18168</v>
      </c>
      <c r="J2010" t="s">
        <v>6845</v>
      </c>
      <c r="K2010" t="s">
        <v>353</v>
      </c>
      <c r="L2010" t="s">
        <v>365</v>
      </c>
      <c r="M2010" s="29" t="str">
        <f>IF(O2010 &lt;&gt; "", VLOOKUP(O2010,'CLASSIFICAÇÃO - ÁREA DE ATUAÇÃO'!$A:$C,2,0),"")</f>
        <v>C</v>
      </c>
      <c r="N2010" s="29" t="str">
        <f>IF(O2010 &lt;&gt; "",VLOOKUP(O2010,'CLASSIFICAÇÃO - ÁREA DE ATUAÇÃO'!$A:$C,3,0), "")</f>
        <v>ATENÇÃO PRIMÁRIA</v>
      </c>
      <c r="O2010" t="str">
        <f>'Lotações convertidas'!B2012</f>
        <v>CENTRO DE SAÚDE NOVO AARÃO REIS</v>
      </c>
    </row>
    <row r="2011" spans="1:15" x14ac:dyDescent="0.25">
      <c r="A2011">
        <v>1328989</v>
      </c>
      <c r="B2011" t="s">
        <v>6846</v>
      </c>
      <c r="C2011" t="s">
        <v>6847</v>
      </c>
      <c r="D2011" t="s">
        <v>368</v>
      </c>
      <c r="E2011" t="s">
        <v>390</v>
      </c>
      <c r="F2011" t="s">
        <v>773</v>
      </c>
      <c r="G2011" s="177">
        <v>44498</v>
      </c>
      <c r="H2011" t="s">
        <v>364</v>
      </c>
      <c r="I2011" t="s">
        <v>18175</v>
      </c>
      <c r="J2011" t="s">
        <v>6848</v>
      </c>
      <c r="K2011" t="s">
        <v>353</v>
      </c>
      <c r="L2011" t="s">
        <v>365</v>
      </c>
      <c r="M2011" s="29" t="str">
        <f>IF(O2011 &lt;&gt; "", VLOOKUP(O2011,'CLASSIFICAÇÃO - ÁREA DE ATUAÇÃO'!$A:$C,2,0),"")</f>
        <v>B</v>
      </c>
      <c r="N2011" s="29" t="str">
        <f>IF(O2011 &lt;&gt; "",VLOOKUP(O2011,'CLASSIFICAÇÃO - ÁREA DE ATUAÇÃO'!$A:$C,3,0), "")</f>
        <v>ATENÇÃO PRIMÁRIA</v>
      </c>
      <c r="O2011" t="str">
        <f>'Lotações convertidas'!B2013</f>
        <v>CENTRO DE SAÚDE GUARANI</v>
      </c>
    </row>
    <row r="2012" spans="1:15" x14ac:dyDescent="0.25">
      <c r="A2012">
        <v>1329004</v>
      </c>
      <c r="B2012" t="s">
        <v>6849</v>
      </c>
      <c r="C2012" t="s">
        <v>6850</v>
      </c>
      <c r="D2012" t="s">
        <v>368</v>
      </c>
      <c r="E2012" t="s">
        <v>369</v>
      </c>
      <c r="F2012" t="s">
        <v>18616</v>
      </c>
      <c r="G2012" s="177">
        <v>44499</v>
      </c>
      <c r="H2012" t="s">
        <v>441</v>
      </c>
      <c r="I2012" t="s">
        <v>18168</v>
      </c>
      <c r="J2012" t="s">
        <v>6851</v>
      </c>
      <c r="K2012" t="s">
        <v>353</v>
      </c>
      <c r="L2012" t="s">
        <v>361</v>
      </c>
      <c r="M2012" s="29" t="str">
        <f>IF(O2012 &lt;&gt; "", VLOOKUP(O2012,'CLASSIFICAÇÃO - ÁREA DE ATUAÇÃO'!$A:$C,2,0),"")</f>
        <v>C</v>
      </c>
      <c r="N2012" s="29" t="str">
        <f>IF(O2012 &lt;&gt; "",VLOOKUP(O2012,'CLASSIFICAÇÃO - ÁREA DE ATUAÇÃO'!$A:$C,3,0), "")</f>
        <v>REDE DE URGÊNCIA</v>
      </c>
      <c r="O2012" t="str">
        <f>'Lotações convertidas'!B2014</f>
        <v>UNIDADE DE PRONTO ATENDIMENTO PAMPULHA</v>
      </c>
    </row>
    <row r="2013" spans="1:15" x14ac:dyDescent="0.25">
      <c r="A2013">
        <v>1329020</v>
      </c>
      <c r="B2013" t="s">
        <v>6852</v>
      </c>
      <c r="C2013" t="s">
        <v>6853</v>
      </c>
      <c r="D2013" t="s">
        <v>520</v>
      </c>
      <c r="F2013" t="s">
        <v>363</v>
      </c>
      <c r="G2013" s="177">
        <v>44496</v>
      </c>
      <c r="H2013" t="s">
        <v>364</v>
      </c>
      <c r="I2013" t="s">
        <v>18175</v>
      </c>
      <c r="J2013" t="s">
        <v>6854</v>
      </c>
      <c r="K2013" t="s">
        <v>353</v>
      </c>
      <c r="L2013" t="s">
        <v>365</v>
      </c>
      <c r="M2013" s="29" t="str">
        <f>IF(O2013 &lt;&gt; "", VLOOKUP(O2013,'CLASSIFICAÇÃO - ÁREA DE ATUAÇÃO'!$A:$C,2,0),"")</f>
        <v>D</v>
      </c>
      <c r="N2013" s="29" t="str">
        <f>IF(O2013 &lt;&gt; "",VLOOKUP(O2013,'CLASSIFICAÇÃO - ÁREA DE ATUAÇÃO'!$A:$C,3,0), "")</f>
        <v>ATENÇÃO PRIMÁRIA</v>
      </c>
      <c r="O2013" t="str">
        <f>'Lotações convertidas'!B2015</f>
        <v>CENTRO DE SAÚDE ZILAH SPÓSITO</v>
      </c>
    </row>
    <row r="2014" spans="1:15" x14ac:dyDescent="0.25">
      <c r="A2014">
        <v>1329039</v>
      </c>
      <c r="B2014" t="s">
        <v>6855</v>
      </c>
      <c r="C2014" t="s">
        <v>6856</v>
      </c>
      <c r="D2014" t="s">
        <v>362</v>
      </c>
      <c r="F2014" t="s">
        <v>2301</v>
      </c>
      <c r="G2014" s="177">
        <v>44495</v>
      </c>
      <c r="H2014" t="s">
        <v>364</v>
      </c>
      <c r="I2014" t="s">
        <v>18168</v>
      </c>
      <c r="J2014" t="s">
        <v>6857</v>
      </c>
      <c r="K2014" t="s">
        <v>353</v>
      </c>
      <c r="L2014" t="s">
        <v>354</v>
      </c>
      <c r="M2014" s="29" t="str">
        <f>IF(O2014 &lt;&gt; "", VLOOKUP(O2014,'CLASSIFICAÇÃO - ÁREA DE ATUAÇÃO'!$A:$C,2,0),"")</f>
        <v>A</v>
      </c>
      <c r="N2014" s="29" t="str">
        <f>IF(O2014 &lt;&gt; "",VLOOKUP(O2014,'CLASSIFICAÇÃO - ÁREA DE ATUAÇÃO'!$A:$C,3,0), "")</f>
        <v>ATENÇÃO PRIMÁRIA</v>
      </c>
      <c r="O2014" t="str">
        <f>'Lotações convertidas'!B2016</f>
        <v>CENTRO DE SAÚDE SANTOS ANJOS</v>
      </c>
    </row>
    <row r="2015" spans="1:15" x14ac:dyDescent="0.25">
      <c r="A2015">
        <v>1329055</v>
      </c>
      <c r="B2015" t="s">
        <v>6858</v>
      </c>
      <c r="C2015" t="s">
        <v>6859</v>
      </c>
      <c r="D2015" t="s">
        <v>362</v>
      </c>
      <c r="F2015" t="s">
        <v>18615</v>
      </c>
      <c r="G2015" s="177">
        <v>44496</v>
      </c>
      <c r="H2015" t="s">
        <v>466</v>
      </c>
      <c r="I2015" t="s">
        <v>18168</v>
      </c>
      <c r="J2015" t="s">
        <v>6860</v>
      </c>
      <c r="K2015" t="s">
        <v>353</v>
      </c>
      <c r="L2015" t="s">
        <v>365</v>
      </c>
      <c r="M2015" s="29" t="str">
        <f>IF(O2015 &lt;&gt; "", VLOOKUP(O2015,'CLASSIFICAÇÃO - ÁREA DE ATUAÇÃO'!$A:$C,2,0),"")</f>
        <v>D</v>
      </c>
      <c r="N2015" s="29" t="str">
        <f>IF(O2015 &lt;&gt; "",VLOOKUP(O2015,'CLASSIFICAÇÃO - ÁREA DE ATUAÇÃO'!$A:$C,3,0), "")</f>
        <v>REDE DE URGÊNCIA</v>
      </c>
      <c r="O2015" t="str">
        <f>'Lotações convertidas'!B2017</f>
        <v>UNIDADE DE PRONTO ATENDIMENTO NORTE</v>
      </c>
    </row>
    <row r="2016" spans="1:15" x14ac:dyDescent="0.25">
      <c r="A2016">
        <v>1329063</v>
      </c>
      <c r="B2016" t="s">
        <v>6861</v>
      </c>
      <c r="C2016" t="s">
        <v>6862</v>
      </c>
      <c r="D2016" t="s">
        <v>368</v>
      </c>
      <c r="E2016" t="s">
        <v>369</v>
      </c>
      <c r="F2016" t="s">
        <v>18617</v>
      </c>
      <c r="G2016" s="177">
        <v>44496</v>
      </c>
      <c r="H2016" t="s">
        <v>441</v>
      </c>
      <c r="I2016" t="s">
        <v>18168</v>
      </c>
      <c r="J2016" t="s">
        <v>6863</v>
      </c>
      <c r="K2016" t="s">
        <v>353</v>
      </c>
      <c r="L2016" t="s">
        <v>406</v>
      </c>
      <c r="M2016" s="29" t="str">
        <f>IF(O2016 &lt;&gt; "", VLOOKUP(O2016,'CLASSIFICAÇÃO - ÁREA DE ATUAÇÃO'!$A:$C,2,0),"")</f>
        <v>D</v>
      </c>
      <c r="N2016" s="29" t="str">
        <f>IF(O2016 &lt;&gt; "",VLOOKUP(O2016,'CLASSIFICAÇÃO - ÁREA DE ATUAÇÃO'!$A:$C,3,0), "")</f>
        <v>REDE DE URGÊNCIA</v>
      </c>
      <c r="O2016" t="str">
        <f>'Lotações convertidas'!B2018</f>
        <v>UNIDADE DE PRONTO ATENDIMENTO BARREIRO</v>
      </c>
    </row>
    <row r="2017" spans="1:15" x14ac:dyDescent="0.25">
      <c r="A2017" t="s">
        <v>6864</v>
      </c>
      <c r="B2017" t="s">
        <v>6865</v>
      </c>
      <c r="C2017" t="s">
        <v>6866</v>
      </c>
      <c r="D2017" t="s">
        <v>362</v>
      </c>
      <c r="F2017" t="s">
        <v>719</v>
      </c>
      <c r="G2017" s="177">
        <v>44496</v>
      </c>
      <c r="H2017" t="s">
        <v>364</v>
      </c>
      <c r="I2017" t="s">
        <v>18168</v>
      </c>
      <c r="J2017" t="s">
        <v>6867</v>
      </c>
      <c r="K2017" t="s">
        <v>353</v>
      </c>
      <c r="L2017" t="s">
        <v>365</v>
      </c>
      <c r="M2017" s="29" t="str">
        <f>IF(O2017 &lt;&gt; "", VLOOKUP(O2017,'CLASSIFICAÇÃO - ÁREA DE ATUAÇÃO'!$A:$C,2,0),"")</f>
        <v>D</v>
      </c>
      <c r="N2017" s="29" t="str">
        <f>IF(O2017 &lt;&gt; "",VLOOKUP(O2017,'CLASSIFICAÇÃO - ÁREA DE ATUAÇÃO'!$A:$C,3,0), "")</f>
        <v>ATENÇÃO PRIMÁRIA</v>
      </c>
      <c r="O2017" t="str">
        <f>'Lotações convertidas'!B2019</f>
        <v>CENTRO DE SAÚDE JAQUELINE</v>
      </c>
    </row>
    <row r="2018" spans="1:15" x14ac:dyDescent="0.25">
      <c r="A2018">
        <v>1329098</v>
      </c>
      <c r="B2018" t="s">
        <v>6868</v>
      </c>
      <c r="C2018" t="s">
        <v>6869</v>
      </c>
      <c r="D2018" t="s">
        <v>368</v>
      </c>
      <c r="E2018" t="s">
        <v>369</v>
      </c>
      <c r="F2018" t="s">
        <v>554</v>
      </c>
      <c r="G2018" s="177">
        <v>44496</v>
      </c>
      <c r="H2018" t="s">
        <v>364</v>
      </c>
      <c r="I2018" t="s">
        <v>18168</v>
      </c>
      <c r="J2018" t="s">
        <v>6870</v>
      </c>
      <c r="K2018" t="s">
        <v>353</v>
      </c>
      <c r="L2018" t="s">
        <v>397</v>
      </c>
      <c r="M2018" s="29" t="str">
        <f>IF(O2018 &lt;&gt; "", VLOOKUP(O2018,'CLASSIFICAÇÃO - ÁREA DE ATUAÇÃO'!$A:$C,2,0),"")</f>
        <v>B</v>
      </c>
      <c r="N2018" s="29" t="str">
        <f>IF(O2018 &lt;&gt; "",VLOOKUP(O2018,'CLASSIFICAÇÃO - ÁREA DE ATUAÇÃO'!$A:$C,3,0), "")</f>
        <v>ATENÇÃO PRIMÁRIA</v>
      </c>
      <c r="O2018" t="str">
        <f>'Lotações convertidas'!B2020</f>
        <v>CENTRO DE SAÚDE VISTA ALEGRE</v>
      </c>
    </row>
    <row r="2019" spans="1:15" x14ac:dyDescent="0.25">
      <c r="A2019">
        <v>1329101</v>
      </c>
      <c r="B2019" t="s">
        <v>6871</v>
      </c>
      <c r="C2019" t="s">
        <v>6872</v>
      </c>
      <c r="D2019" t="s">
        <v>429</v>
      </c>
      <c r="E2019" t="s">
        <v>430</v>
      </c>
      <c r="F2019" t="s">
        <v>18642</v>
      </c>
      <c r="G2019" s="177">
        <v>44495</v>
      </c>
      <c r="H2019" t="s">
        <v>508</v>
      </c>
      <c r="I2019" t="s">
        <v>18175</v>
      </c>
      <c r="J2019" t="s">
        <v>6873</v>
      </c>
      <c r="K2019" t="s">
        <v>353</v>
      </c>
      <c r="L2019" t="s">
        <v>374</v>
      </c>
      <c r="M2019" s="29" t="str">
        <f>IF(O2019 &lt;&gt; "", VLOOKUP(O2019,'CLASSIFICAÇÃO - ÁREA DE ATUAÇÃO'!$A:$C,2,0),"")</f>
        <v>B</v>
      </c>
      <c r="N2019" s="29" t="str">
        <f>IF(O2019 &lt;&gt; "",VLOOKUP(O2019,'CLASSIFICAÇÃO - ÁREA DE ATUAÇÃO'!$A:$C,3,0), "")</f>
        <v>REDE COMPLEMENTAR</v>
      </c>
      <c r="O2019" t="str">
        <f>'Lotações convertidas'!B2021</f>
        <v>CENTRAL DE ESTERILIZACAO NORDESTE</v>
      </c>
    </row>
    <row r="2020" spans="1:15" x14ac:dyDescent="0.25">
      <c r="A2020" t="s">
        <v>6874</v>
      </c>
      <c r="B2020" t="s">
        <v>6875</v>
      </c>
      <c r="C2020" t="s">
        <v>6876</v>
      </c>
      <c r="D2020" t="s">
        <v>368</v>
      </c>
      <c r="E2020" t="s">
        <v>369</v>
      </c>
      <c r="F2020" t="s">
        <v>18613</v>
      </c>
      <c r="G2020" s="177">
        <v>44498</v>
      </c>
      <c r="H2020" t="s">
        <v>425</v>
      </c>
      <c r="I2020" t="s">
        <v>18168</v>
      </c>
      <c r="J2020" t="s">
        <v>6877</v>
      </c>
      <c r="K2020" t="s">
        <v>353</v>
      </c>
      <c r="L2020" t="s">
        <v>382</v>
      </c>
      <c r="M2020" s="29" t="str">
        <f>IF(O2020 &lt;&gt; "", VLOOKUP(O2020,'CLASSIFICAÇÃO - ÁREA DE ATUAÇÃO'!$A:$C,2,0),"")</f>
        <v>C</v>
      </c>
      <c r="N2020" s="29" t="str">
        <f>IF(O2020 &lt;&gt; "",VLOOKUP(O2020,'CLASSIFICAÇÃO - ÁREA DE ATUAÇÃO'!$A:$C,3,0), "")</f>
        <v>REDE DE URGÊNCIA</v>
      </c>
      <c r="O2020" t="str">
        <f>'Lotações convertidas'!B2022</f>
        <v>UNIDADE DE PRONTO ATENDIMENTO LESTE</v>
      </c>
    </row>
    <row r="2021" spans="1:15" x14ac:dyDescent="0.25">
      <c r="A2021">
        <v>1329128</v>
      </c>
      <c r="B2021" t="s">
        <v>6878</v>
      </c>
      <c r="C2021" t="s">
        <v>6879</v>
      </c>
      <c r="D2021" t="s">
        <v>368</v>
      </c>
      <c r="E2021" t="s">
        <v>369</v>
      </c>
      <c r="F2021" t="s">
        <v>503</v>
      </c>
      <c r="G2021" s="177">
        <v>44498</v>
      </c>
      <c r="H2021" t="s">
        <v>384</v>
      </c>
      <c r="I2021" t="s">
        <v>18168</v>
      </c>
      <c r="J2021" t="s">
        <v>6880</v>
      </c>
      <c r="K2021" t="s">
        <v>353</v>
      </c>
      <c r="L2021" t="s">
        <v>397</v>
      </c>
      <c r="M2021" s="29" t="str">
        <f>IF(O2021 &lt;&gt; "", VLOOKUP(O2021,'CLASSIFICAÇÃO - ÁREA DE ATUAÇÃO'!$A:$C,2,0),"")</f>
        <v>B</v>
      </c>
      <c r="N2021" s="29" t="str">
        <f>IF(O2021 &lt;&gt; "",VLOOKUP(O2021,'CLASSIFICAÇÃO - ÁREA DE ATUAÇÃO'!$A:$C,3,0), "")</f>
        <v>ATENÇÃO PRIMÁRIA</v>
      </c>
      <c r="O2021" t="str">
        <f>'Lotações convertidas'!B2023</f>
        <v>CENTRO DE SAÚDE BETÂNIA</v>
      </c>
    </row>
    <row r="2022" spans="1:15" x14ac:dyDescent="0.25">
      <c r="A2022">
        <v>1329144</v>
      </c>
      <c r="B2022" t="s">
        <v>6881</v>
      </c>
      <c r="C2022" t="s">
        <v>6882</v>
      </c>
      <c r="D2022" t="s">
        <v>368</v>
      </c>
      <c r="E2022" t="s">
        <v>6883</v>
      </c>
      <c r="F2022" t="s">
        <v>767</v>
      </c>
      <c r="G2022" s="177">
        <v>44501</v>
      </c>
      <c r="H2022" t="s">
        <v>384</v>
      </c>
      <c r="I2022" t="s">
        <v>18175</v>
      </c>
      <c r="J2022" t="s">
        <v>6884</v>
      </c>
      <c r="K2022" t="s">
        <v>353</v>
      </c>
      <c r="L2022" t="s">
        <v>411</v>
      </c>
      <c r="M2022" s="29" t="str">
        <f>IF(O2022 &lt;&gt; "", VLOOKUP(O2022,'CLASSIFICAÇÃO - ÁREA DE ATUAÇÃO'!$A:$C,2,0),"")</f>
        <v>A</v>
      </c>
      <c r="N2022" s="29" t="str">
        <f>IF(O2022 &lt;&gt; "",VLOOKUP(O2022,'CLASSIFICAÇÃO - ÁREA DE ATUAÇÃO'!$A:$C,3,0), "")</f>
        <v>REDE COMPLEMENTAR</v>
      </c>
      <c r="O2022" t="str">
        <f>'Lotações convertidas'!B2024</f>
        <v>CENTRO DE ESPECIALIDADES ODONTOLOGICAS CENTRO-SUL</v>
      </c>
    </row>
    <row r="2023" spans="1:15" x14ac:dyDescent="0.25">
      <c r="A2023">
        <v>1329152</v>
      </c>
      <c r="B2023" t="s">
        <v>6885</v>
      </c>
      <c r="C2023" t="s">
        <v>6886</v>
      </c>
      <c r="D2023" t="s">
        <v>368</v>
      </c>
      <c r="E2023" t="s">
        <v>369</v>
      </c>
      <c r="F2023" t="s">
        <v>274</v>
      </c>
      <c r="G2023" s="177">
        <v>44498</v>
      </c>
      <c r="H2023" t="s">
        <v>417</v>
      </c>
      <c r="I2023" t="s">
        <v>18168</v>
      </c>
      <c r="J2023" t="s">
        <v>6887</v>
      </c>
      <c r="K2023" t="s">
        <v>353</v>
      </c>
      <c r="L2023" t="s">
        <v>406</v>
      </c>
      <c r="M2023" s="29" t="str">
        <f>IF(O2023 &lt;&gt; "", VLOOKUP(O2023,'CLASSIFICAÇÃO - ÁREA DE ATUAÇÃO'!$A:$C,2,0),"")</f>
        <v>D</v>
      </c>
      <c r="N2023" s="29" t="str">
        <f>IF(O2023 &lt;&gt; "",VLOOKUP(O2023,'CLASSIFICAÇÃO - ÁREA DE ATUAÇÃO'!$A:$C,3,0), "")</f>
        <v>ATENÇÃO PRIMÁRIA</v>
      </c>
      <c r="O2023" t="str">
        <f>'Lotações convertidas'!B2025</f>
        <v>CENTRO DE SAÚDE ITAIPU - JATOBÁ</v>
      </c>
    </row>
    <row r="2024" spans="1:15" x14ac:dyDescent="0.25">
      <c r="A2024">
        <v>1329160</v>
      </c>
      <c r="B2024" t="s">
        <v>2774</v>
      </c>
      <c r="C2024" t="s">
        <v>2775</v>
      </c>
      <c r="D2024" t="s">
        <v>379</v>
      </c>
      <c r="E2024" t="s">
        <v>2478</v>
      </c>
      <c r="F2024" t="s">
        <v>18616</v>
      </c>
      <c r="G2024" s="177">
        <v>44497</v>
      </c>
      <c r="H2024" t="s">
        <v>482</v>
      </c>
      <c r="I2024" t="s">
        <v>18171</v>
      </c>
      <c r="J2024" t="s">
        <v>2776</v>
      </c>
      <c r="K2024" t="s">
        <v>353</v>
      </c>
      <c r="L2024" t="s">
        <v>361</v>
      </c>
      <c r="M2024" s="29" t="str">
        <f>IF(O2024 &lt;&gt; "", VLOOKUP(O2024,'CLASSIFICAÇÃO - ÁREA DE ATUAÇÃO'!$A:$C,2,0),"")</f>
        <v>C</v>
      </c>
      <c r="N2024" s="29" t="str">
        <f>IF(O2024 &lt;&gt; "",VLOOKUP(O2024,'CLASSIFICAÇÃO - ÁREA DE ATUAÇÃO'!$A:$C,3,0), "")</f>
        <v>REDE DE URGÊNCIA</v>
      </c>
      <c r="O2024" t="str">
        <f>'Lotações convertidas'!B2026</f>
        <v>UNIDADE DE PRONTO ATENDIMENTO PAMPULHA</v>
      </c>
    </row>
    <row r="2025" spans="1:15" x14ac:dyDescent="0.25">
      <c r="A2025">
        <v>1329179</v>
      </c>
      <c r="B2025" t="s">
        <v>6888</v>
      </c>
      <c r="C2025" t="s">
        <v>6889</v>
      </c>
      <c r="D2025" t="s">
        <v>368</v>
      </c>
      <c r="E2025" t="s">
        <v>369</v>
      </c>
      <c r="F2025" t="s">
        <v>428</v>
      </c>
      <c r="G2025" s="177">
        <v>44498</v>
      </c>
      <c r="H2025" t="s">
        <v>417</v>
      </c>
      <c r="I2025" t="s">
        <v>18168</v>
      </c>
      <c r="J2025" t="s">
        <v>6890</v>
      </c>
      <c r="K2025" t="s">
        <v>353</v>
      </c>
      <c r="L2025" t="s">
        <v>382</v>
      </c>
      <c r="M2025" s="29" t="str">
        <f>IF(O2025 &lt;&gt; "", VLOOKUP(O2025,'CLASSIFICAÇÃO - ÁREA DE ATUAÇÃO'!$A:$C,2,0),"")</f>
        <v>B</v>
      </c>
      <c r="N2025" s="29" t="str">
        <f>IF(O2025 &lt;&gt; "",VLOOKUP(O2025,'CLASSIFICAÇÃO - ÁREA DE ATUAÇÃO'!$A:$C,3,0), "")</f>
        <v>ATENÇÃO PRIMÁRIA</v>
      </c>
      <c r="O2025" t="str">
        <f>'Lotações convertidas'!B2027</f>
        <v>CENTRO DE SAÚDE VERA CRUZ</v>
      </c>
    </row>
    <row r="2026" spans="1:15" x14ac:dyDescent="0.25">
      <c r="A2026">
        <v>1329187</v>
      </c>
      <c r="B2026" t="s">
        <v>6891</v>
      </c>
      <c r="C2026" t="s">
        <v>6892</v>
      </c>
      <c r="D2026" t="s">
        <v>349</v>
      </c>
      <c r="E2026" t="s">
        <v>528</v>
      </c>
      <c r="F2026" t="s">
        <v>494</v>
      </c>
      <c r="G2026" s="177">
        <v>44501</v>
      </c>
      <c r="H2026" t="s">
        <v>395</v>
      </c>
      <c r="I2026" t="s">
        <v>18176</v>
      </c>
      <c r="J2026" t="s">
        <v>6893</v>
      </c>
      <c r="K2026" t="s">
        <v>353</v>
      </c>
      <c r="L2026" t="s">
        <v>397</v>
      </c>
      <c r="M2026" s="29" t="str">
        <f>IF(O2026 &lt;&gt; "", VLOOKUP(O2026,'CLASSIFICAÇÃO - ÁREA DE ATUAÇÃO'!$A:$C,2,0),"")</f>
        <v>B</v>
      </c>
      <c r="N2026" s="29" t="str">
        <f>IF(O2026 &lt;&gt; "",VLOOKUP(O2026,'CLASSIFICAÇÃO - ÁREA DE ATUAÇÃO'!$A:$C,3,0), "")</f>
        <v>REDE COMPLEMENTAR</v>
      </c>
      <c r="O2026" t="str">
        <f>'Lotações convertidas'!B2028</f>
        <v>LABORATORIO REGIONAL OESTE/BARREIRO</v>
      </c>
    </row>
    <row r="2027" spans="1:15" x14ac:dyDescent="0.25">
      <c r="A2027">
        <v>1329195</v>
      </c>
      <c r="B2027" t="s">
        <v>6894</v>
      </c>
      <c r="C2027" t="s">
        <v>6895</v>
      </c>
      <c r="D2027" t="s">
        <v>368</v>
      </c>
      <c r="E2027" t="s">
        <v>369</v>
      </c>
      <c r="F2027" t="s">
        <v>1591</v>
      </c>
      <c r="G2027" s="177">
        <v>44498</v>
      </c>
      <c r="H2027" t="s">
        <v>364</v>
      </c>
      <c r="I2027" t="s">
        <v>18168</v>
      </c>
      <c r="J2027" t="s">
        <v>17985</v>
      </c>
      <c r="K2027" t="s">
        <v>353</v>
      </c>
      <c r="L2027" t="s">
        <v>374</v>
      </c>
      <c r="M2027" s="29" t="str">
        <f>IF(O2027 &lt;&gt; "", VLOOKUP(O2027,'CLASSIFICAÇÃO - ÁREA DE ATUAÇÃO'!$A:$C,2,0),"")</f>
        <v>D</v>
      </c>
      <c r="N2027" s="29" t="str">
        <f>IF(O2027 &lt;&gt; "",VLOOKUP(O2027,'CLASSIFICAÇÃO - ÁREA DE ATUAÇÃO'!$A:$C,3,0), "")</f>
        <v>ATENÇÃO PRIMÁRIA</v>
      </c>
      <c r="O2027" t="str">
        <f>'Lotações convertidas'!B2029</f>
        <v>CENTRO DE SAÚDE CONJUNTO PAULO VI</v>
      </c>
    </row>
    <row r="2028" spans="1:15" x14ac:dyDescent="0.25">
      <c r="A2028">
        <v>1329209</v>
      </c>
      <c r="B2028" t="s">
        <v>6896</v>
      </c>
      <c r="C2028" t="s">
        <v>6897</v>
      </c>
      <c r="D2028" t="s">
        <v>362</v>
      </c>
      <c r="F2028" t="s">
        <v>428</v>
      </c>
      <c r="G2028" s="177">
        <v>44498</v>
      </c>
      <c r="H2028" t="s">
        <v>434</v>
      </c>
      <c r="I2028" t="s">
        <v>18168</v>
      </c>
      <c r="J2028" t="s">
        <v>6898</v>
      </c>
      <c r="K2028" t="s">
        <v>353</v>
      </c>
      <c r="L2028" t="s">
        <v>382</v>
      </c>
      <c r="M2028" s="29" t="str">
        <f>IF(O2028 &lt;&gt; "", VLOOKUP(O2028,'CLASSIFICAÇÃO - ÁREA DE ATUAÇÃO'!$A:$C,2,0),"")</f>
        <v>B</v>
      </c>
      <c r="N2028" s="29" t="str">
        <f>IF(O2028 &lt;&gt; "",VLOOKUP(O2028,'CLASSIFICAÇÃO - ÁREA DE ATUAÇÃO'!$A:$C,3,0), "")</f>
        <v>ATENÇÃO PRIMÁRIA</v>
      </c>
      <c r="O2028" t="str">
        <f>'Lotações convertidas'!B2030</f>
        <v>CENTRO DE SAÚDE VERA CRUZ</v>
      </c>
    </row>
    <row r="2029" spans="1:15" x14ac:dyDescent="0.25">
      <c r="A2029">
        <v>1329217</v>
      </c>
      <c r="B2029" t="s">
        <v>6899</v>
      </c>
      <c r="C2029" t="s">
        <v>6900</v>
      </c>
      <c r="D2029" t="s">
        <v>368</v>
      </c>
      <c r="E2029" t="s">
        <v>369</v>
      </c>
      <c r="F2029" t="s">
        <v>438</v>
      </c>
      <c r="G2029" s="177">
        <v>44498</v>
      </c>
      <c r="H2029" t="s">
        <v>384</v>
      </c>
      <c r="I2029" t="s">
        <v>18168</v>
      </c>
      <c r="J2029" t="s">
        <v>6901</v>
      </c>
      <c r="K2029" t="s">
        <v>353</v>
      </c>
      <c r="L2029" t="s">
        <v>382</v>
      </c>
      <c r="M2029" s="29" t="str">
        <f>IF(O2029 &lt;&gt; "", VLOOKUP(O2029,'CLASSIFICAÇÃO - ÁREA DE ATUAÇÃO'!$A:$C,2,0),"")</f>
        <v>C</v>
      </c>
      <c r="N2029" s="29" t="str">
        <f>IF(O2029 &lt;&gt; "",VLOOKUP(O2029,'CLASSIFICAÇÃO - ÁREA DE ATUAÇÃO'!$A:$C,3,0), "")</f>
        <v>ATENÇÃO PRIMÁRIA</v>
      </c>
      <c r="O2029" t="str">
        <f>'Lotações convertidas'!B2031</f>
        <v>CENTRO DE SAÚDE GRANJA DE FREITAS</v>
      </c>
    </row>
    <row r="2030" spans="1:15" x14ac:dyDescent="0.25">
      <c r="A2030" t="s">
        <v>6902</v>
      </c>
      <c r="B2030" t="s">
        <v>6903</v>
      </c>
      <c r="C2030" t="s">
        <v>6904</v>
      </c>
      <c r="D2030" t="s">
        <v>368</v>
      </c>
      <c r="E2030" t="s">
        <v>369</v>
      </c>
      <c r="F2030" t="s">
        <v>1559</v>
      </c>
      <c r="G2030" s="177">
        <v>44501</v>
      </c>
      <c r="H2030" t="s">
        <v>384</v>
      </c>
      <c r="I2030" t="s">
        <v>18168</v>
      </c>
      <c r="J2030" t="s">
        <v>6905</v>
      </c>
      <c r="K2030" t="s">
        <v>353</v>
      </c>
      <c r="L2030" t="s">
        <v>411</v>
      </c>
      <c r="M2030" s="29" t="str">
        <f>IF(O2030 &lt;&gt; "", VLOOKUP(O2030,'CLASSIFICAÇÃO - ÁREA DE ATUAÇÃO'!$A:$C,2,0),"")</f>
        <v>C</v>
      </c>
      <c r="N2030" s="29" t="str">
        <f>IF(O2030 &lt;&gt; "",VLOOKUP(O2030,'CLASSIFICAÇÃO - ÁREA DE ATUAÇÃO'!$A:$C,3,0), "")</f>
        <v>ATENÇÃO PRIMÁRIA</v>
      </c>
      <c r="O2030" t="str">
        <f>'Lotações convertidas'!B2032</f>
        <v>CENTRO DE SAÚDE NOSSA SENHORA APARECIDA</v>
      </c>
    </row>
    <row r="2031" spans="1:15" x14ac:dyDescent="0.25">
      <c r="A2031">
        <v>1329268</v>
      </c>
      <c r="B2031" t="s">
        <v>6906</v>
      </c>
      <c r="C2031" t="s">
        <v>6907</v>
      </c>
      <c r="D2031" t="s">
        <v>368</v>
      </c>
      <c r="E2031" t="s">
        <v>369</v>
      </c>
      <c r="F2031" t="s">
        <v>713</v>
      </c>
      <c r="G2031" s="177">
        <v>44498</v>
      </c>
      <c r="H2031" t="s">
        <v>417</v>
      </c>
      <c r="I2031" t="s">
        <v>18168</v>
      </c>
      <c r="J2031" t="s">
        <v>6908</v>
      </c>
      <c r="K2031" t="s">
        <v>353</v>
      </c>
      <c r="L2031" t="s">
        <v>382</v>
      </c>
      <c r="M2031" s="29" t="str">
        <f>IF(O2031 &lt;&gt; "", VLOOKUP(O2031,'CLASSIFICAÇÃO - ÁREA DE ATUAÇÃO'!$A:$C,2,0),"")</f>
        <v>B</v>
      </c>
      <c r="N2031" s="29" t="str">
        <f>IF(O2031 &lt;&gt; "",VLOOKUP(O2031,'CLASSIFICAÇÃO - ÁREA DE ATUAÇÃO'!$A:$C,3,0), "")</f>
        <v>ATENÇÃO PRIMÁRIA</v>
      </c>
      <c r="O2031" t="str">
        <f>'Lotações convertidas'!B2033</f>
        <v>CENTRO DE SAÚDE POMPÉIA</v>
      </c>
    </row>
    <row r="2032" spans="1:15" x14ac:dyDescent="0.25">
      <c r="A2032">
        <v>1329276</v>
      </c>
      <c r="B2032" t="s">
        <v>6909</v>
      </c>
      <c r="C2032" t="s">
        <v>6910</v>
      </c>
      <c r="D2032" t="s">
        <v>368</v>
      </c>
      <c r="E2032" t="s">
        <v>369</v>
      </c>
      <c r="F2032" t="s">
        <v>428</v>
      </c>
      <c r="G2032" s="177">
        <v>44498</v>
      </c>
      <c r="H2032" t="s">
        <v>417</v>
      </c>
      <c r="I2032" t="s">
        <v>18168</v>
      </c>
      <c r="J2032" t="s">
        <v>6911</v>
      </c>
      <c r="K2032" t="s">
        <v>353</v>
      </c>
      <c r="L2032" t="s">
        <v>382</v>
      </c>
      <c r="M2032" s="29" t="str">
        <f>IF(O2032 &lt;&gt; "", VLOOKUP(O2032,'CLASSIFICAÇÃO - ÁREA DE ATUAÇÃO'!$A:$C,2,0),"")</f>
        <v>B</v>
      </c>
      <c r="N2032" s="29" t="str">
        <f>IF(O2032 &lt;&gt; "",VLOOKUP(O2032,'CLASSIFICAÇÃO - ÁREA DE ATUAÇÃO'!$A:$C,3,0), "")</f>
        <v>ATENÇÃO PRIMÁRIA</v>
      </c>
      <c r="O2032" t="str">
        <f>'Lotações convertidas'!B2034</f>
        <v>CENTRO DE SAÚDE VERA CRUZ</v>
      </c>
    </row>
    <row r="2033" spans="1:15" x14ac:dyDescent="0.25">
      <c r="A2033">
        <v>1329306</v>
      </c>
      <c r="B2033" t="s">
        <v>6912</v>
      </c>
      <c r="C2033" t="s">
        <v>6913</v>
      </c>
      <c r="D2033" t="s">
        <v>368</v>
      </c>
      <c r="E2033" t="s">
        <v>369</v>
      </c>
      <c r="F2033" t="s">
        <v>404</v>
      </c>
      <c r="G2033" s="177">
        <v>44498</v>
      </c>
      <c r="H2033" t="s">
        <v>417</v>
      </c>
      <c r="I2033" t="s">
        <v>18168</v>
      </c>
      <c r="J2033" t="s">
        <v>6914</v>
      </c>
      <c r="K2033" t="s">
        <v>353</v>
      </c>
      <c r="L2033" t="s">
        <v>406</v>
      </c>
      <c r="M2033" s="29" t="str">
        <f>IF(O2033 &lt;&gt; "", VLOOKUP(O2033,'CLASSIFICAÇÃO - ÁREA DE ATUAÇÃO'!$A:$C,2,0),"")</f>
        <v>D</v>
      </c>
      <c r="N2033" s="29" t="str">
        <f>IF(O2033 &lt;&gt; "",VLOOKUP(O2033,'CLASSIFICAÇÃO - ÁREA DE ATUAÇÃO'!$A:$C,3,0), "")</f>
        <v>ATENÇÃO PRIMÁRIA</v>
      </c>
      <c r="O2033" t="str">
        <f>'Lotações convertidas'!B2035</f>
        <v>CENTRO DE SAÚDE REGINA</v>
      </c>
    </row>
    <row r="2034" spans="1:15" x14ac:dyDescent="0.25">
      <c r="A2034">
        <v>1329314</v>
      </c>
      <c r="B2034" t="s">
        <v>3261</v>
      </c>
      <c r="C2034" t="s">
        <v>3262</v>
      </c>
      <c r="D2034" t="s">
        <v>368</v>
      </c>
      <c r="E2034" t="s">
        <v>524</v>
      </c>
      <c r="F2034" t="s">
        <v>792</v>
      </c>
      <c r="G2034" s="177">
        <v>44501</v>
      </c>
      <c r="H2034" t="s">
        <v>1813</v>
      </c>
      <c r="I2034" t="s">
        <v>18183</v>
      </c>
      <c r="J2034" t="s">
        <v>3263</v>
      </c>
      <c r="K2034" t="s">
        <v>353</v>
      </c>
      <c r="L2034" t="s">
        <v>411</v>
      </c>
      <c r="M2034" s="29" t="str">
        <f>IF(O2034 &lt;&gt; "", VLOOKUP(O2034,'CLASSIFICAÇÃO - ÁREA DE ATUAÇÃO'!$A:$C,2,0),"")</f>
        <v>A</v>
      </c>
      <c r="N2034" s="29" t="str">
        <f>IF(O2034 &lt;&gt; "",VLOOKUP(O2034,'CLASSIFICAÇÃO - ÁREA DE ATUAÇÃO'!$A:$C,3,0), "")</f>
        <v>REDE COMPLEMENTAR</v>
      </c>
      <c r="O2034" t="str">
        <f>'Lotações convertidas'!B2036</f>
        <v>LABORATORIO REGIONAL CENTRO-SUL/PAMPULHA</v>
      </c>
    </row>
    <row r="2035" spans="1:15" x14ac:dyDescent="0.25">
      <c r="A2035">
        <v>1329330</v>
      </c>
      <c r="B2035" t="s">
        <v>6915</v>
      </c>
      <c r="C2035" t="s">
        <v>6916</v>
      </c>
      <c r="D2035" t="s">
        <v>368</v>
      </c>
      <c r="E2035" t="s">
        <v>369</v>
      </c>
      <c r="F2035" t="s">
        <v>438</v>
      </c>
      <c r="G2035" s="177">
        <v>44498</v>
      </c>
      <c r="H2035" t="s">
        <v>384</v>
      </c>
      <c r="I2035" t="s">
        <v>18168</v>
      </c>
      <c r="J2035" t="s">
        <v>6917</v>
      </c>
      <c r="K2035" t="s">
        <v>353</v>
      </c>
      <c r="L2035" t="s">
        <v>382</v>
      </c>
      <c r="M2035" s="29" t="str">
        <f>IF(O2035 &lt;&gt; "", VLOOKUP(O2035,'CLASSIFICAÇÃO - ÁREA DE ATUAÇÃO'!$A:$C,2,0),"")</f>
        <v>C</v>
      </c>
      <c r="N2035" s="29" t="str">
        <f>IF(O2035 &lt;&gt; "",VLOOKUP(O2035,'CLASSIFICAÇÃO - ÁREA DE ATUAÇÃO'!$A:$C,3,0), "")</f>
        <v>ATENÇÃO PRIMÁRIA</v>
      </c>
      <c r="O2035" t="str">
        <f>'Lotações convertidas'!B2037</f>
        <v>CENTRO DE SAÚDE GRANJA DE FREITAS</v>
      </c>
    </row>
    <row r="2036" spans="1:15" x14ac:dyDescent="0.25">
      <c r="A2036">
        <v>1329357</v>
      </c>
      <c r="B2036" t="s">
        <v>6918</v>
      </c>
      <c r="C2036" t="s">
        <v>6919</v>
      </c>
      <c r="D2036" t="s">
        <v>368</v>
      </c>
      <c r="E2036" t="s">
        <v>369</v>
      </c>
      <c r="F2036" t="s">
        <v>351</v>
      </c>
      <c r="G2036" s="177">
        <v>44501</v>
      </c>
      <c r="H2036" t="s">
        <v>364</v>
      </c>
      <c r="I2036" t="s">
        <v>18168</v>
      </c>
      <c r="J2036" t="s">
        <v>6920</v>
      </c>
      <c r="K2036" t="s">
        <v>353</v>
      </c>
      <c r="L2036" t="s">
        <v>354</v>
      </c>
      <c r="M2036" s="29" t="str">
        <f>IF(O2036 &lt;&gt; "", VLOOKUP(O2036,'CLASSIFICAÇÃO - ÁREA DE ATUAÇÃO'!$A:$C,2,0),"")</f>
        <v>D</v>
      </c>
      <c r="N2036" s="29" t="str">
        <f>IF(O2036 &lt;&gt; "",VLOOKUP(O2036,'CLASSIFICAÇÃO - ÁREA DE ATUAÇÃO'!$A:$C,3,0), "")</f>
        <v>ATENÇÃO PRIMÁRIA</v>
      </c>
      <c r="O2036" t="str">
        <f>'Lotações convertidas'!B2038</f>
        <v>CENTRO DE SAÚDE PEDREIRA PRADO LOPES</v>
      </c>
    </row>
    <row r="2037" spans="1:15" x14ac:dyDescent="0.25">
      <c r="A2037">
        <v>1329381</v>
      </c>
      <c r="B2037" t="s">
        <v>6921</v>
      </c>
      <c r="C2037" t="s">
        <v>6922</v>
      </c>
      <c r="D2037" t="s">
        <v>368</v>
      </c>
      <c r="E2037" t="s">
        <v>369</v>
      </c>
      <c r="F2037" t="s">
        <v>5826</v>
      </c>
      <c r="G2037" s="177">
        <v>44501</v>
      </c>
      <c r="H2037" t="s">
        <v>417</v>
      </c>
      <c r="I2037" t="s">
        <v>18168</v>
      </c>
      <c r="J2037" t="s">
        <v>6923</v>
      </c>
      <c r="K2037" t="s">
        <v>353</v>
      </c>
      <c r="L2037" t="s">
        <v>372</v>
      </c>
      <c r="M2037" s="29" t="str">
        <f>IF(O2037 &lt;&gt; "", VLOOKUP(O2037,'CLASSIFICAÇÃO - ÁREA DE ATUAÇÃO'!$A:$C,2,0),"")</f>
        <v>C</v>
      </c>
      <c r="N2037" s="29" t="str">
        <f>IF(O2037 &lt;&gt; "",VLOOKUP(O2037,'CLASSIFICAÇÃO - ÁREA DE ATUAÇÃO'!$A:$C,3,0), "")</f>
        <v>ATENÇÃO PRIMÁRIA</v>
      </c>
      <c r="O2037" t="str">
        <f>'Lotações convertidas'!B2039</f>
        <v>CENTRO DE SAÚDE SERRA VERDE</v>
      </c>
    </row>
    <row r="2038" spans="1:15" x14ac:dyDescent="0.25">
      <c r="A2038">
        <v>1329403</v>
      </c>
      <c r="B2038" t="s">
        <v>6924</v>
      </c>
      <c r="C2038" t="s">
        <v>6925</v>
      </c>
      <c r="D2038" t="s">
        <v>429</v>
      </c>
      <c r="E2038" t="s">
        <v>451</v>
      </c>
      <c r="F2038" t="s">
        <v>589</v>
      </c>
      <c r="G2038" s="177">
        <v>44503</v>
      </c>
      <c r="H2038" t="s">
        <v>384</v>
      </c>
      <c r="I2038" t="s">
        <v>18168</v>
      </c>
      <c r="J2038" t="s">
        <v>6926</v>
      </c>
      <c r="K2038" t="s">
        <v>353</v>
      </c>
      <c r="L2038" t="s">
        <v>397</v>
      </c>
      <c r="M2038" s="29" t="str">
        <f>IF(O2038 &lt;&gt; "", VLOOKUP(O2038,'CLASSIFICAÇÃO - ÁREA DE ATUAÇÃO'!$A:$C,2,0),"")</f>
        <v>A</v>
      </c>
      <c r="N2038" s="29" t="str">
        <f>IF(O2038 &lt;&gt; "",VLOOKUP(O2038,'CLASSIFICAÇÃO - ÁREA DE ATUAÇÃO'!$A:$C,3,0), "")</f>
        <v>REDE COMPLEMENTAR</v>
      </c>
      <c r="O2038" t="str">
        <f>'Lotações convertidas'!B2040</f>
        <v>UNIDADE DE REFERENCIA SECUNDARIA CAMPOS SALES</v>
      </c>
    </row>
    <row r="2039" spans="1:15" x14ac:dyDescent="0.25">
      <c r="A2039">
        <v>1329411</v>
      </c>
      <c r="B2039" t="s">
        <v>6927</v>
      </c>
      <c r="C2039" t="s">
        <v>6928</v>
      </c>
      <c r="D2039" t="s">
        <v>368</v>
      </c>
      <c r="E2039" t="s">
        <v>369</v>
      </c>
      <c r="F2039" t="s">
        <v>503</v>
      </c>
      <c r="G2039" s="177">
        <v>44501</v>
      </c>
      <c r="H2039" t="s">
        <v>384</v>
      </c>
      <c r="I2039" t="s">
        <v>18168</v>
      </c>
      <c r="J2039" t="s">
        <v>6929</v>
      </c>
      <c r="K2039" t="s">
        <v>353</v>
      </c>
      <c r="L2039" t="s">
        <v>397</v>
      </c>
      <c r="M2039" s="29" t="str">
        <f>IF(O2039 &lt;&gt; "", VLOOKUP(O2039,'CLASSIFICAÇÃO - ÁREA DE ATUAÇÃO'!$A:$C,2,0),"")</f>
        <v>B</v>
      </c>
      <c r="N2039" s="29" t="str">
        <f>IF(O2039 &lt;&gt; "",VLOOKUP(O2039,'CLASSIFICAÇÃO - ÁREA DE ATUAÇÃO'!$A:$C,3,0), "")</f>
        <v>ATENÇÃO PRIMÁRIA</v>
      </c>
      <c r="O2039" t="str">
        <f>'Lotações convertidas'!B2041</f>
        <v>CENTRO DE SAÚDE BETÂNIA</v>
      </c>
    </row>
    <row r="2040" spans="1:15" x14ac:dyDescent="0.25">
      <c r="A2040" t="s">
        <v>6930</v>
      </c>
      <c r="B2040" t="s">
        <v>6931</v>
      </c>
      <c r="C2040" t="s">
        <v>6932</v>
      </c>
      <c r="D2040" t="s">
        <v>368</v>
      </c>
      <c r="E2040" t="s">
        <v>369</v>
      </c>
      <c r="F2040" t="s">
        <v>18619</v>
      </c>
      <c r="G2040" s="177">
        <v>44502</v>
      </c>
      <c r="H2040" t="s">
        <v>425</v>
      </c>
      <c r="I2040" t="s">
        <v>18168</v>
      </c>
      <c r="J2040" t="s">
        <v>6933</v>
      </c>
      <c r="K2040" t="s">
        <v>353</v>
      </c>
      <c r="L2040" t="s">
        <v>361</v>
      </c>
      <c r="M2040" s="29" t="str">
        <f>IF(O2040 &lt;&gt; "", VLOOKUP(O2040,'CLASSIFICAÇÃO - ÁREA DE ATUAÇÃO'!$A:$C,2,0),"")</f>
        <v>B</v>
      </c>
      <c r="N2040" s="29" t="str">
        <f>IF(O2040 &lt;&gt; "",VLOOKUP(O2040,'CLASSIFICAÇÃO - ÁREA DE ATUAÇÃO'!$A:$C,3,0), "")</f>
        <v>REDE DE URGÊNCIA</v>
      </c>
      <c r="O2040" t="str">
        <f>'Lotações convertidas'!B2042</f>
        <v>CENTRO DE REFERENCIA EM SAUDE MENTAL PAMPULHA</v>
      </c>
    </row>
    <row r="2041" spans="1:15" x14ac:dyDescent="0.25">
      <c r="A2041">
        <v>1329438</v>
      </c>
      <c r="B2041" t="s">
        <v>6934</v>
      </c>
      <c r="C2041" t="s">
        <v>6935</v>
      </c>
      <c r="D2041" t="s">
        <v>368</v>
      </c>
      <c r="E2041" t="s">
        <v>369</v>
      </c>
      <c r="F2041" t="s">
        <v>1548</v>
      </c>
      <c r="G2041" s="177">
        <v>44495</v>
      </c>
      <c r="H2041" t="s">
        <v>384</v>
      </c>
      <c r="I2041" t="s">
        <v>18168</v>
      </c>
      <c r="J2041" t="s">
        <v>6936</v>
      </c>
      <c r="K2041" t="s">
        <v>353</v>
      </c>
      <c r="L2041" t="s">
        <v>374</v>
      </c>
      <c r="M2041" s="29" t="str">
        <f>IF(O2041 &lt;&gt; "", VLOOKUP(O2041,'CLASSIFICAÇÃO - ÁREA DE ATUAÇÃO'!$A:$C,2,0),"")</f>
        <v>D</v>
      </c>
      <c r="N2041" s="29" t="str">
        <f>IF(O2041 &lt;&gt; "",VLOOKUP(O2041,'CLASSIFICAÇÃO - ÁREA DE ATUAÇÃO'!$A:$C,3,0), "")</f>
        <v>ATENÇÃO PRIMÁRIA</v>
      </c>
      <c r="O2041" t="str">
        <f>'Lotações convertidas'!B2043</f>
        <v>CENTRO DE SAÚDE NAZARÉ</v>
      </c>
    </row>
    <row r="2042" spans="1:15" x14ac:dyDescent="0.25">
      <c r="A2042" t="s">
        <v>6937</v>
      </c>
      <c r="B2042" t="s">
        <v>6938</v>
      </c>
      <c r="C2042" t="s">
        <v>6939</v>
      </c>
      <c r="D2042" t="s">
        <v>429</v>
      </c>
      <c r="E2042" t="s">
        <v>430</v>
      </c>
      <c r="F2042" t="s">
        <v>767</v>
      </c>
      <c r="G2042" s="177">
        <v>44501</v>
      </c>
      <c r="H2042" t="s">
        <v>384</v>
      </c>
      <c r="I2042" t="s">
        <v>18175</v>
      </c>
      <c r="J2042" t="s">
        <v>6940</v>
      </c>
      <c r="K2042" t="s">
        <v>353</v>
      </c>
      <c r="L2042" t="s">
        <v>411</v>
      </c>
      <c r="M2042" s="29" t="str">
        <f>IF(O2042 &lt;&gt; "", VLOOKUP(O2042,'CLASSIFICAÇÃO - ÁREA DE ATUAÇÃO'!$A:$C,2,0),"")</f>
        <v>A</v>
      </c>
      <c r="N2042" s="29" t="str">
        <f>IF(O2042 &lt;&gt; "",VLOOKUP(O2042,'CLASSIFICAÇÃO - ÁREA DE ATUAÇÃO'!$A:$C,3,0), "")</f>
        <v>REDE COMPLEMENTAR</v>
      </c>
      <c r="O2042" t="str">
        <f>'Lotações convertidas'!B2044</f>
        <v>CENTRO DE ESPECIALIDADES ODONTOLOGICAS CENTRO-SUL</v>
      </c>
    </row>
    <row r="2043" spans="1:15" x14ac:dyDescent="0.25">
      <c r="A2043">
        <v>1329578</v>
      </c>
      <c r="B2043" t="s">
        <v>6941</v>
      </c>
      <c r="C2043" t="s">
        <v>6942</v>
      </c>
      <c r="D2043" t="s">
        <v>368</v>
      </c>
      <c r="E2043" t="s">
        <v>369</v>
      </c>
      <c r="F2043" t="s">
        <v>579</v>
      </c>
      <c r="G2043" s="177">
        <v>44501</v>
      </c>
      <c r="H2043" t="s">
        <v>384</v>
      </c>
      <c r="I2043" t="s">
        <v>18168</v>
      </c>
      <c r="J2043" t="s">
        <v>6943</v>
      </c>
      <c r="K2043" t="s">
        <v>353</v>
      </c>
      <c r="L2043" t="s">
        <v>397</v>
      </c>
      <c r="M2043" s="29" t="str">
        <f>IF(O2043 &lt;&gt; "", VLOOKUP(O2043,'CLASSIFICAÇÃO - ÁREA DE ATUAÇÃO'!$A:$C,2,0),"")</f>
        <v>B</v>
      </c>
      <c r="N2043" s="29" t="str">
        <f>IF(O2043 &lt;&gt; "",VLOOKUP(O2043,'CLASSIFICAÇÃO - ÁREA DE ATUAÇÃO'!$A:$C,3,0), "")</f>
        <v>ATENÇÃO PRIMÁRIA</v>
      </c>
      <c r="O2043" t="str">
        <f>'Lotações convertidas'!B2045</f>
        <v>CENTRO DE SAÚDE JOÃO XXIII</v>
      </c>
    </row>
    <row r="2044" spans="1:15" x14ac:dyDescent="0.25">
      <c r="A2044">
        <v>1329586</v>
      </c>
      <c r="B2044" t="s">
        <v>6944</v>
      </c>
      <c r="C2044" t="s">
        <v>6945</v>
      </c>
      <c r="D2044" t="s">
        <v>379</v>
      </c>
      <c r="F2044" t="s">
        <v>18623</v>
      </c>
      <c r="G2044" s="177">
        <v>44502</v>
      </c>
      <c r="H2044" t="s">
        <v>457</v>
      </c>
      <c r="I2044" t="s">
        <v>18171</v>
      </c>
      <c r="J2044" t="s">
        <v>6946</v>
      </c>
      <c r="K2044" t="s">
        <v>353</v>
      </c>
      <c r="L2044" t="s">
        <v>374</v>
      </c>
      <c r="M2044" s="29" t="str">
        <f>IF(O2044 &lt;&gt; "", VLOOKUP(O2044,'CLASSIFICAÇÃO - ÁREA DE ATUAÇÃO'!$A:$C,2,0),"")</f>
        <v>C</v>
      </c>
      <c r="N2044" s="29" t="str">
        <f>IF(O2044 &lt;&gt; "",VLOOKUP(O2044,'CLASSIFICAÇÃO - ÁREA DE ATUAÇÃO'!$A:$C,3,0), "")</f>
        <v>REDE DE URGÊNCIA</v>
      </c>
      <c r="O2044" t="str">
        <f>'Lotações convertidas'!B2046</f>
        <v>UNIDADE DE PRONTO ATENDIMENTO NORDESTE</v>
      </c>
    </row>
    <row r="2045" spans="1:15" x14ac:dyDescent="0.25">
      <c r="A2045">
        <v>1329594</v>
      </c>
      <c r="B2045" t="s">
        <v>6947</v>
      </c>
      <c r="C2045" t="s">
        <v>6948</v>
      </c>
      <c r="D2045" t="s">
        <v>362</v>
      </c>
      <c r="F2045" t="s">
        <v>3361</v>
      </c>
      <c r="G2045" s="177">
        <v>44498</v>
      </c>
      <c r="H2045" t="s">
        <v>434</v>
      </c>
      <c r="I2045" t="s">
        <v>18168</v>
      </c>
      <c r="J2045" t="s">
        <v>6949</v>
      </c>
      <c r="K2045" t="s">
        <v>353</v>
      </c>
      <c r="L2045" t="s">
        <v>382</v>
      </c>
      <c r="M2045" s="29" t="str">
        <f>IF(O2045 &lt;&gt; "", VLOOKUP(O2045,'CLASSIFICAÇÃO - ÁREA DE ATUAÇÃO'!$A:$C,2,0),"")</f>
        <v>A</v>
      </c>
      <c r="N2045" s="29" t="str">
        <f>IF(O2045 &lt;&gt; "",VLOOKUP(O2045,'CLASSIFICAÇÃO - ÁREA DE ATUAÇÃO'!$A:$C,3,0), "")</f>
        <v>ATENÇÃO PRIMÁRIA</v>
      </c>
      <c r="O2045" t="str">
        <f>'Lotações convertidas'!B2047</f>
        <v>CENTRO DE SAÚDE BOA VISTA</v>
      </c>
    </row>
    <row r="2046" spans="1:15" x14ac:dyDescent="0.25">
      <c r="A2046">
        <v>1329608</v>
      </c>
      <c r="B2046" t="s">
        <v>6950</v>
      </c>
      <c r="C2046" t="s">
        <v>6951</v>
      </c>
      <c r="D2046" t="s">
        <v>379</v>
      </c>
      <c r="F2046" t="s">
        <v>18611</v>
      </c>
      <c r="G2046" s="177">
        <v>44498</v>
      </c>
      <c r="H2046" t="s">
        <v>482</v>
      </c>
      <c r="I2046" t="s">
        <v>18171</v>
      </c>
      <c r="J2046" t="s">
        <v>6952</v>
      </c>
      <c r="K2046" t="s">
        <v>353</v>
      </c>
      <c r="L2046" t="s">
        <v>397</v>
      </c>
      <c r="M2046" s="29" t="str">
        <f>IF(O2046 &lt;&gt; "", VLOOKUP(O2046,'CLASSIFICAÇÃO - ÁREA DE ATUAÇÃO'!$A:$C,2,0),"")</f>
        <v>C</v>
      </c>
      <c r="N2046" s="29" t="str">
        <f>IF(O2046 &lt;&gt; "",VLOOKUP(O2046,'CLASSIFICAÇÃO - ÁREA DE ATUAÇÃO'!$A:$C,3,0), "")</f>
        <v>REDE DE URGÊNCIA</v>
      </c>
      <c r="O2046" t="str">
        <f>'Lotações convertidas'!B2048</f>
        <v>UNIDADE DE PRONTO ATENDIMENTO OESTE</v>
      </c>
    </row>
    <row r="2047" spans="1:15" x14ac:dyDescent="0.25">
      <c r="A2047">
        <v>1329616</v>
      </c>
      <c r="B2047" t="s">
        <v>6953</v>
      </c>
      <c r="C2047" t="s">
        <v>6954</v>
      </c>
      <c r="D2047" t="s">
        <v>362</v>
      </c>
      <c r="F2047" t="s">
        <v>18617</v>
      </c>
      <c r="G2047" s="177">
        <v>44498</v>
      </c>
      <c r="H2047" t="s">
        <v>755</v>
      </c>
      <c r="I2047" t="s">
        <v>18168</v>
      </c>
      <c r="J2047" t="s">
        <v>6955</v>
      </c>
      <c r="K2047" t="s">
        <v>353</v>
      </c>
      <c r="L2047" t="s">
        <v>406</v>
      </c>
      <c r="M2047" s="29" t="str">
        <f>IF(O2047 &lt;&gt; "", VLOOKUP(O2047,'CLASSIFICAÇÃO - ÁREA DE ATUAÇÃO'!$A:$C,2,0),"")</f>
        <v>D</v>
      </c>
      <c r="N2047" s="29" t="str">
        <f>IF(O2047 &lt;&gt; "",VLOOKUP(O2047,'CLASSIFICAÇÃO - ÁREA DE ATUAÇÃO'!$A:$C,3,0), "")</f>
        <v>REDE DE URGÊNCIA</v>
      </c>
      <c r="O2047" t="str">
        <f>'Lotações convertidas'!B2049</f>
        <v>UNIDADE DE PRONTO ATENDIMENTO BARREIRO</v>
      </c>
    </row>
    <row r="2048" spans="1:15" x14ac:dyDescent="0.25">
      <c r="A2048">
        <v>1329624</v>
      </c>
      <c r="B2048" t="s">
        <v>3120</v>
      </c>
      <c r="C2048" t="s">
        <v>3121</v>
      </c>
      <c r="D2048" t="s">
        <v>368</v>
      </c>
      <c r="E2048" t="s">
        <v>524</v>
      </c>
      <c r="F2048" t="s">
        <v>1976</v>
      </c>
      <c r="G2048" s="177">
        <v>44503</v>
      </c>
      <c r="H2048" t="s">
        <v>417</v>
      </c>
      <c r="I2048" t="s">
        <v>18179</v>
      </c>
      <c r="J2048" t="s">
        <v>3122</v>
      </c>
      <c r="K2048" t="s">
        <v>353</v>
      </c>
      <c r="L2048" t="s">
        <v>354</v>
      </c>
      <c r="M2048" s="29" t="str">
        <f>IF(O2048 &lt;&gt; "", VLOOKUP(O2048,'CLASSIFICAÇÃO - ÁREA DE ATUAÇÃO'!$A:$C,2,0),"")</f>
        <v>A</v>
      </c>
      <c r="N2048" s="29" t="str">
        <f>IF(O2048 &lt;&gt; "",VLOOKUP(O2048,'CLASSIFICAÇÃO - ÁREA DE ATUAÇÃO'!$A:$C,3,0), "")</f>
        <v>REDE COMPLEMENTAR</v>
      </c>
      <c r="O2048" t="str">
        <f>'Lotações convertidas'!B2050</f>
        <v>LABORATORIO REGIONAL NOROESTE</v>
      </c>
    </row>
    <row r="2049" spans="1:15" x14ac:dyDescent="0.25">
      <c r="A2049">
        <v>1329632</v>
      </c>
      <c r="B2049" t="s">
        <v>6956</v>
      </c>
      <c r="C2049" t="s">
        <v>6957</v>
      </c>
      <c r="D2049" t="s">
        <v>368</v>
      </c>
      <c r="E2049" t="s">
        <v>369</v>
      </c>
      <c r="F2049" t="s">
        <v>574</v>
      </c>
      <c r="G2049" s="177">
        <v>44501</v>
      </c>
      <c r="H2049" t="s">
        <v>417</v>
      </c>
      <c r="I2049" t="s">
        <v>18168</v>
      </c>
      <c r="J2049" t="s">
        <v>6958</v>
      </c>
      <c r="K2049" t="s">
        <v>353</v>
      </c>
      <c r="L2049" t="s">
        <v>397</v>
      </c>
      <c r="M2049" s="29" t="str">
        <f>IF(O2049 &lt;&gt; "", VLOOKUP(O2049,'CLASSIFICAÇÃO - ÁREA DE ATUAÇÃO'!$A:$C,2,0),"")</f>
        <v>A</v>
      </c>
      <c r="N2049" s="29" t="str">
        <f>IF(O2049 &lt;&gt; "",VLOOKUP(O2049,'CLASSIFICAÇÃO - ÁREA DE ATUAÇÃO'!$A:$C,3,0), "")</f>
        <v>ATENÇÃO PRIMÁRIA</v>
      </c>
      <c r="O2049" t="str">
        <f>'Lotações convertidas'!B2051</f>
        <v>CENTRO DE SAÚDE SALGADO FILHO</v>
      </c>
    </row>
    <row r="2050" spans="1:15" x14ac:dyDescent="0.25">
      <c r="A2050">
        <v>1329640</v>
      </c>
      <c r="B2050" t="s">
        <v>6959</v>
      </c>
      <c r="C2050" t="s">
        <v>6960</v>
      </c>
      <c r="D2050" t="s">
        <v>368</v>
      </c>
      <c r="E2050" t="s">
        <v>369</v>
      </c>
      <c r="F2050" t="s">
        <v>629</v>
      </c>
      <c r="G2050" s="177">
        <v>44501</v>
      </c>
      <c r="H2050" t="s">
        <v>417</v>
      </c>
      <c r="I2050" t="s">
        <v>18168</v>
      </c>
      <c r="J2050" t="s">
        <v>6961</v>
      </c>
      <c r="K2050" t="s">
        <v>353</v>
      </c>
      <c r="L2050" t="s">
        <v>354</v>
      </c>
      <c r="M2050" s="29" t="str">
        <f>IF(O2050 &lt;&gt; "", VLOOKUP(O2050,'CLASSIFICAÇÃO - ÁREA DE ATUAÇÃO'!$A:$C,2,0),"")</f>
        <v>A</v>
      </c>
      <c r="N2050" s="29" t="str">
        <f>IF(O2050 &lt;&gt; "",VLOOKUP(O2050,'CLASSIFICAÇÃO - ÁREA DE ATUAÇÃO'!$A:$C,3,0), "")</f>
        <v>ATENÇÃO PRIMÁRIA</v>
      </c>
      <c r="O2050" t="str">
        <f>'Lotações convertidas'!B2052</f>
        <v>CENTRO DE SAÚDE PADRE EUSTÁQUIO</v>
      </c>
    </row>
    <row r="2051" spans="1:15" x14ac:dyDescent="0.25">
      <c r="A2051">
        <v>1329659</v>
      </c>
      <c r="B2051" t="s">
        <v>6962</v>
      </c>
      <c r="C2051" t="s">
        <v>6963</v>
      </c>
      <c r="D2051" t="s">
        <v>368</v>
      </c>
      <c r="E2051" t="s">
        <v>369</v>
      </c>
      <c r="F2051" t="s">
        <v>3278</v>
      </c>
      <c r="G2051" s="177">
        <v>44501</v>
      </c>
      <c r="H2051" t="s">
        <v>384</v>
      </c>
      <c r="I2051" t="s">
        <v>18168</v>
      </c>
      <c r="J2051" t="s">
        <v>6964</v>
      </c>
      <c r="K2051" t="s">
        <v>353</v>
      </c>
      <c r="L2051" t="s">
        <v>374</v>
      </c>
      <c r="M2051" s="29" t="str">
        <f>IF(O2051 &lt;&gt; "", VLOOKUP(O2051,'CLASSIFICAÇÃO - ÁREA DE ATUAÇÃO'!$A:$C,2,0),"")</f>
        <v>B</v>
      </c>
      <c r="N2051" s="29" t="str">
        <f>IF(O2051 &lt;&gt; "",VLOOKUP(O2051,'CLASSIFICAÇÃO - ÁREA DE ATUAÇÃO'!$A:$C,3,0), "")</f>
        <v>ATENÇÃO PRIMÁRIA</v>
      </c>
      <c r="O2051" t="str">
        <f>'Lotações convertidas'!B2053</f>
        <v>CENTRO DE SAÚDE DOM JOAQUIM</v>
      </c>
    </row>
    <row r="2052" spans="1:15" x14ac:dyDescent="0.25">
      <c r="A2052">
        <v>1329667</v>
      </c>
      <c r="B2052" t="s">
        <v>6965</v>
      </c>
      <c r="C2052" t="s">
        <v>6966</v>
      </c>
      <c r="D2052" t="s">
        <v>368</v>
      </c>
      <c r="E2052" t="s">
        <v>369</v>
      </c>
      <c r="F2052" t="s">
        <v>1249</v>
      </c>
      <c r="G2052" s="177">
        <v>44501</v>
      </c>
      <c r="H2052" t="s">
        <v>417</v>
      </c>
      <c r="I2052" t="s">
        <v>18168</v>
      </c>
      <c r="J2052" t="s">
        <v>6967</v>
      </c>
      <c r="K2052" t="s">
        <v>353</v>
      </c>
      <c r="L2052" t="s">
        <v>361</v>
      </c>
      <c r="M2052" s="29" t="str">
        <f>IF(O2052 &lt;&gt; "", VLOOKUP(O2052,'CLASSIFICAÇÃO - ÁREA DE ATUAÇÃO'!$A:$C,2,0),"")</f>
        <v>C</v>
      </c>
      <c r="N2052" s="29" t="str">
        <f>IF(O2052 &lt;&gt; "",VLOOKUP(O2052,'CLASSIFICAÇÃO - ÁREA DE ATUAÇÃO'!$A:$C,3,0), "")</f>
        <v>ATENÇÃO PRIMÁRIA</v>
      </c>
      <c r="O2052" t="str">
        <f>'Lotações convertidas'!B2054</f>
        <v>CENTRO DE SAÚDE OURO PRETO</v>
      </c>
    </row>
    <row r="2053" spans="1:15" x14ac:dyDescent="0.25">
      <c r="A2053">
        <v>1329683</v>
      </c>
      <c r="B2053" t="s">
        <v>6968</v>
      </c>
      <c r="C2053" t="s">
        <v>6969</v>
      </c>
      <c r="D2053" t="s">
        <v>368</v>
      </c>
      <c r="E2053" t="s">
        <v>369</v>
      </c>
      <c r="F2053" t="s">
        <v>18623</v>
      </c>
      <c r="G2053" s="177">
        <v>44500</v>
      </c>
      <c r="H2053" t="s">
        <v>441</v>
      </c>
      <c r="I2053" t="s">
        <v>18168</v>
      </c>
      <c r="J2053" t="s">
        <v>6970</v>
      </c>
      <c r="K2053" t="s">
        <v>353</v>
      </c>
      <c r="L2053" t="s">
        <v>374</v>
      </c>
      <c r="M2053" s="29" t="str">
        <f>IF(O2053 &lt;&gt; "", VLOOKUP(O2053,'CLASSIFICAÇÃO - ÁREA DE ATUAÇÃO'!$A:$C,2,0),"")</f>
        <v>C</v>
      </c>
      <c r="N2053" s="29" t="str">
        <f>IF(O2053 &lt;&gt; "",VLOOKUP(O2053,'CLASSIFICAÇÃO - ÁREA DE ATUAÇÃO'!$A:$C,3,0), "")</f>
        <v>REDE DE URGÊNCIA</v>
      </c>
      <c r="O2053" t="str">
        <f>'Lotações convertidas'!B2055</f>
        <v>UNIDADE DE PRONTO ATENDIMENTO NORDESTE</v>
      </c>
    </row>
    <row r="2054" spans="1:15" x14ac:dyDescent="0.25">
      <c r="A2054">
        <v>1329691</v>
      </c>
      <c r="B2054" t="s">
        <v>6971</v>
      </c>
      <c r="C2054" t="s">
        <v>6972</v>
      </c>
      <c r="D2054" t="s">
        <v>368</v>
      </c>
      <c r="E2054" t="s">
        <v>369</v>
      </c>
      <c r="F2054" t="s">
        <v>595</v>
      </c>
      <c r="G2054" s="177">
        <v>44501</v>
      </c>
      <c r="H2054" t="s">
        <v>364</v>
      </c>
      <c r="I2054" t="s">
        <v>18168</v>
      </c>
      <c r="J2054" t="s">
        <v>6973</v>
      </c>
      <c r="K2054" t="s">
        <v>353</v>
      </c>
      <c r="L2054" t="s">
        <v>361</v>
      </c>
      <c r="M2054" s="29" t="str">
        <f>IF(O2054 &lt;&gt; "", VLOOKUP(O2054,'CLASSIFICAÇÃO - ÁREA DE ATUAÇÃO'!$A:$C,2,0),"")</f>
        <v>C</v>
      </c>
      <c r="N2054" s="29" t="str">
        <f>IF(O2054 &lt;&gt; "",VLOOKUP(O2054,'CLASSIFICAÇÃO - ÁREA DE ATUAÇÃO'!$A:$C,3,0), "")</f>
        <v>ATENÇÃO PRIMÁRIA</v>
      </c>
      <c r="O2054" t="str">
        <f>'Lotações convertidas'!B2056</f>
        <v>CENTRO DE SAÚDE TREVO</v>
      </c>
    </row>
    <row r="2055" spans="1:15" x14ac:dyDescent="0.25">
      <c r="A2055">
        <v>1329713</v>
      </c>
      <c r="B2055" t="s">
        <v>6974</v>
      </c>
      <c r="C2055" t="s">
        <v>6975</v>
      </c>
      <c r="D2055" t="s">
        <v>362</v>
      </c>
      <c r="F2055" t="s">
        <v>18614</v>
      </c>
      <c r="G2055" s="177">
        <v>44501</v>
      </c>
      <c r="H2055" t="s">
        <v>6976</v>
      </c>
      <c r="I2055" t="s">
        <v>18168</v>
      </c>
      <c r="J2055" t="s">
        <v>6977</v>
      </c>
      <c r="K2055" t="s">
        <v>353</v>
      </c>
      <c r="L2055" t="s">
        <v>354</v>
      </c>
      <c r="M2055" s="29" t="str">
        <f>IF(O2055 &lt;&gt; "", VLOOKUP(O2055,'CLASSIFICAÇÃO - ÁREA DE ATUAÇÃO'!$A:$C,2,0),"")</f>
        <v>A</v>
      </c>
      <c r="N2055" s="29" t="str">
        <f>IF(O2055 &lt;&gt; "",VLOOKUP(O2055,'CLASSIFICAÇÃO - ÁREA DE ATUAÇÃO'!$A:$C,3,0), "")</f>
        <v>REDE DE URGÊNCIA</v>
      </c>
      <c r="O2055" t="str">
        <f>'Lotações convertidas'!B2057</f>
        <v>CENTRO DE REFERENCIA EM SAUDE MENTAL NOROESTE</v>
      </c>
    </row>
    <row r="2056" spans="1:15" x14ac:dyDescent="0.25">
      <c r="A2056" t="s">
        <v>6978</v>
      </c>
      <c r="B2056" t="s">
        <v>6979</v>
      </c>
      <c r="C2056" t="s">
        <v>6980</v>
      </c>
      <c r="D2056" t="s">
        <v>429</v>
      </c>
      <c r="E2056" t="s">
        <v>430</v>
      </c>
      <c r="F2056" t="s">
        <v>442</v>
      </c>
      <c r="G2056" s="177">
        <v>44496</v>
      </c>
      <c r="H2056" t="s">
        <v>364</v>
      </c>
      <c r="I2056" t="s">
        <v>18175</v>
      </c>
      <c r="J2056" t="s">
        <v>6981</v>
      </c>
      <c r="K2056" t="s">
        <v>353</v>
      </c>
      <c r="L2056" t="s">
        <v>406</v>
      </c>
      <c r="M2056" s="29" t="str">
        <f>IF(O2056 &lt;&gt; "", VLOOKUP(O2056,'CLASSIFICAÇÃO - ÁREA DE ATUAÇÃO'!$A:$C,2,0),"")</f>
        <v>C</v>
      </c>
      <c r="N2056" s="29" t="str">
        <f>IF(O2056 &lt;&gt; "",VLOOKUP(O2056,'CLASSIFICAÇÃO - ÁREA DE ATUAÇÃO'!$A:$C,3,0), "")</f>
        <v>ATENÇÃO PRIMÁRIA</v>
      </c>
      <c r="O2056" t="str">
        <f>'Lotações convertidas'!B2058</f>
        <v>CENTRO DE SAÚDE VALE DO JATOBÁ</v>
      </c>
    </row>
    <row r="2057" spans="1:15" x14ac:dyDescent="0.25">
      <c r="A2057">
        <v>1329748</v>
      </c>
      <c r="B2057" t="s">
        <v>6982</v>
      </c>
      <c r="C2057" t="s">
        <v>6983</v>
      </c>
      <c r="D2057" t="s">
        <v>349</v>
      </c>
      <c r="E2057" t="s">
        <v>350</v>
      </c>
      <c r="F2057" t="s">
        <v>715</v>
      </c>
      <c r="G2057" s="177">
        <v>44496</v>
      </c>
      <c r="H2057" t="s">
        <v>352</v>
      </c>
      <c r="I2057" t="s">
        <v>18169</v>
      </c>
      <c r="J2057" t="s">
        <v>6984</v>
      </c>
      <c r="K2057" t="s">
        <v>353</v>
      </c>
      <c r="L2057" t="s">
        <v>374</v>
      </c>
      <c r="M2057" s="29" t="str">
        <f>IF(O2057 &lt;&gt; "", VLOOKUP(O2057,'CLASSIFICAÇÃO - ÁREA DE ATUAÇÃO'!$A:$C,2,0),"")</f>
        <v>A</v>
      </c>
      <c r="N2057" s="29" t="str">
        <f>IF(O2057 &lt;&gt; "",VLOOKUP(O2057,'CLASSIFICAÇÃO - ÁREA DE ATUAÇÃO'!$A:$C,3,0), "")</f>
        <v>REDE DE URGÊNCIA</v>
      </c>
      <c r="O2057" t="str">
        <f>'Lotações convertidas'!B2059</f>
        <v>CENTRO DE REFERENCIA EM SAUDE MENTAL INFANTIL NORDESTE</v>
      </c>
    </row>
    <row r="2058" spans="1:15" x14ac:dyDescent="0.25">
      <c r="A2058">
        <v>1329756</v>
      </c>
      <c r="B2058" t="s">
        <v>6985</v>
      </c>
      <c r="C2058" t="s">
        <v>6986</v>
      </c>
      <c r="D2058" t="s">
        <v>368</v>
      </c>
      <c r="E2058" t="s">
        <v>369</v>
      </c>
      <c r="F2058" t="s">
        <v>4891</v>
      </c>
      <c r="G2058" s="177">
        <v>44498</v>
      </c>
      <c r="H2058" t="s">
        <v>417</v>
      </c>
      <c r="I2058" t="s">
        <v>18168</v>
      </c>
      <c r="J2058" t="s">
        <v>6987</v>
      </c>
      <c r="K2058" t="s">
        <v>353</v>
      </c>
      <c r="L2058" t="s">
        <v>361</v>
      </c>
      <c r="M2058" s="29" t="str">
        <f>IF(O2058 &lt;&gt; "", VLOOKUP(O2058,'CLASSIFICAÇÃO - ÁREA DE ATUAÇÃO'!$A:$C,2,0),"")</f>
        <v>B</v>
      </c>
      <c r="N2058" s="29" t="str">
        <f>IF(O2058 &lt;&gt; "",VLOOKUP(O2058,'CLASSIFICAÇÃO - ÁREA DE ATUAÇÃO'!$A:$C,3,0), "")</f>
        <v>ATENÇÃO PRIMÁRIA</v>
      </c>
      <c r="O2058" t="str">
        <f>'Lotações convertidas'!B2060</f>
        <v>CENTRO DE SAÚDE PADRE JOAQUIM MAIA</v>
      </c>
    </row>
    <row r="2059" spans="1:15" x14ac:dyDescent="0.25">
      <c r="A2059">
        <v>1329772</v>
      </c>
      <c r="B2059" t="s">
        <v>6988</v>
      </c>
      <c r="C2059" t="s">
        <v>6989</v>
      </c>
      <c r="D2059" t="s">
        <v>368</v>
      </c>
      <c r="E2059" t="s">
        <v>369</v>
      </c>
      <c r="F2059" t="s">
        <v>616</v>
      </c>
      <c r="G2059" s="177">
        <v>44501</v>
      </c>
      <c r="H2059" t="s">
        <v>384</v>
      </c>
      <c r="I2059" t="s">
        <v>18168</v>
      </c>
      <c r="J2059" t="s">
        <v>6990</v>
      </c>
      <c r="K2059" t="s">
        <v>353</v>
      </c>
      <c r="L2059" t="s">
        <v>382</v>
      </c>
      <c r="M2059" s="29" t="str">
        <f>IF(O2059 &lt;&gt; "", VLOOKUP(O2059,'CLASSIFICAÇÃO - ÁREA DE ATUAÇÃO'!$A:$C,2,0),"")</f>
        <v>A</v>
      </c>
      <c r="N2059" s="29" t="str">
        <f>IF(O2059 &lt;&gt; "",VLOOKUP(O2059,'CLASSIFICAÇÃO - ÁREA DE ATUAÇÃO'!$A:$C,3,0), "")</f>
        <v>ATENÇÃO PRIMÁRIA</v>
      </c>
      <c r="O2059" t="str">
        <f>'Lotações convertidas'!B2061</f>
        <v>CENTRO DE SAÚDE MARCO ANTÔNIO DE MENEZES</v>
      </c>
    </row>
    <row r="2060" spans="1:15" x14ac:dyDescent="0.25">
      <c r="A2060">
        <v>1329780</v>
      </c>
      <c r="B2060" t="s">
        <v>6991</v>
      </c>
      <c r="C2060" t="s">
        <v>6992</v>
      </c>
      <c r="D2060" t="s">
        <v>362</v>
      </c>
      <c r="F2060" t="s">
        <v>414</v>
      </c>
      <c r="G2060" s="177">
        <v>44501</v>
      </c>
      <c r="H2060" t="s">
        <v>364</v>
      </c>
      <c r="I2060" t="s">
        <v>18168</v>
      </c>
      <c r="J2060" t="s">
        <v>6993</v>
      </c>
      <c r="K2060" t="s">
        <v>353</v>
      </c>
      <c r="L2060" t="s">
        <v>354</v>
      </c>
      <c r="M2060" s="29" t="str">
        <f>IF(O2060 &lt;&gt; "", VLOOKUP(O2060,'CLASSIFICAÇÃO - ÁREA DE ATUAÇÃO'!$A:$C,2,0),"")</f>
        <v>A</v>
      </c>
      <c r="N2060" s="29" t="str">
        <f>IF(O2060 &lt;&gt; "",VLOOKUP(O2060,'CLASSIFICAÇÃO - ÁREA DE ATUAÇÃO'!$A:$C,3,0), "")</f>
        <v>ATENÇÃO PRIMÁRIA</v>
      </c>
      <c r="O2060" t="str">
        <f>'Lotações convertidas'!B2062</f>
        <v>CENTRO DE SAÚDE CARLOS PRATES</v>
      </c>
    </row>
    <row r="2061" spans="1:15" x14ac:dyDescent="0.25">
      <c r="A2061">
        <v>1329799</v>
      </c>
      <c r="B2061" t="s">
        <v>6994</v>
      </c>
      <c r="C2061" t="s">
        <v>6995</v>
      </c>
      <c r="D2061" t="s">
        <v>368</v>
      </c>
      <c r="E2061" t="s">
        <v>369</v>
      </c>
      <c r="F2061" t="s">
        <v>69</v>
      </c>
      <c r="G2061" s="177">
        <v>44501</v>
      </c>
      <c r="H2061" t="s">
        <v>2484</v>
      </c>
      <c r="I2061" t="s">
        <v>18168</v>
      </c>
      <c r="J2061" t="s">
        <v>6996</v>
      </c>
      <c r="K2061" t="s">
        <v>353</v>
      </c>
      <c r="L2061" t="s">
        <v>382</v>
      </c>
      <c r="M2061" s="29" t="str">
        <f>IF(O2061 &lt;&gt; "", VLOOKUP(O2061,'CLASSIFICAÇÃO - ÁREA DE ATUAÇÃO'!$A:$C,2,0),"")</f>
        <v>A</v>
      </c>
      <c r="N2061" s="29" t="str">
        <f>IF(O2061 &lt;&gt; "",VLOOKUP(O2061,'CLASSIFICAÇÃO - ÁREA DE ATUAÇÃO'!$A:$C,3,0), "")</f>
        <v>REDE COMPLEMENTAR</v>
      </c>
      <c r="O2061" t="str">
        <f>'Lotações convertidas'!B2063</f>
        <v>CENTRO DE TESTAGEM E ACONSELHAMENTO - SERVICO DE ATENDIMENTO ESPECIALIZADO</v>
      </c>
    </row>
    <row r="2062" spans="1:15" x14ac:dyDescent="0.25">
      <c r="A2062">
        <v>1329810</v>
      </c>
      <c r="B2062" t="s">
        <v>6997</v>
      </c>
      <c r="C2062" t="s">
        <v>6998</v>
      </c>
      <c r="D2062" t="s">
        <v>368</v>
      </c>
      <c r="E2062" t="s">
        <v>369</v>
      </c>
      <c r="F2062" t="s">
        <v>358</v>
      </c>
      <c r="G2062" s="177">
        <v>44501</v>
      </c>
      <c r="H2062" t="s">
        <v>384</v>
      </c>
      <c r="I2062" t="s">
        <v>18168</v>
      </c>
      <c r="J2062" t="s">
        <v>6999</v>
      </c>
      <c r="K2062" t="s">
        <v>353</v>
      </c>
      <c r="L2062" t="s">
        <v>361</v>
      </c>
      <c r="M2062" s="29" t="str">
        <f>IF(O2062 &lt;&gt; "", VLOOKUP(O2062,'CLASSIFICAÇÃO - ÁREA DE ATUAÇÃO'!$A:$C,2,0),"")</f>
        <v>B</v>
      </c>
      <c r="N2062" s="29" t="str">
        <f>IF(O2062 &lt;&gt; "",VLOOKUP(O2062,'CLASSIFICAÇÃO - ÁREA DE ATUAÇÃO'!$A:$C,3,0), "")</f>
        <v>ATENÇÃO PRIMÁRIA</v>
      </c>
      <c r="O2062" t="str">
        <f>'Lotações convertidas'!B2064</f>
        <v>CENTRO DE SAÚDE SANTA ROSA</v>
      </c>
    </row>
    <row r="2063" spans="1:15" x14ac:dyDescent="0.25">
      <c r="A2063">
        <v>1329829</v>
      </c>
      <c r="B2063" t="s">
        <v>6302</v>
      </c>
      <c r="C2063" t="s">
        <v>6303</v>
      </c>
      <c r="D2063" t="s">
        <v>379</v>
      </c>
      <c r="F2063" t="s">
        <v>18623</v>
      </c>
      <c r="G2063" s="177">
        <v>44500</v>
      </c>
      <c r="H2063" t="s">
        <v>457</v>
      </c>
      <c r="I2063" t="s">
        <v>18171</v>
      </c>
      <c r="J2063" t="s">
        <v>6304</v>
      </c>
      <c r="K2063" t="s">
        <v>353</v>
      </c>
      <c r="L2063" t="s">
        <v>374</v>
      </c>
      <c r="M2063" s="29" t="str">
        <f>IF(O2063 &lt;&gt; "", VLOOKUP(O2063,'CLASSIFICAÇÃO - ÁREA DE ATUAÇÃO'!$A:$C,2,0),"")</f>
        <v>C</v>
      </c>
      <c r="N2063" s="29" t="str">
        <f>IF(O2063 &lt;&gt; "",VLOOKUP(O2063,'CLASSIFICAÇÃO - ÁREA DE ATUAÇÃO'!$A:$C,3,0), "")</f>
        <v>REDE DE URGÊNCIA</v>
      </c>
      <c r="O2063" t="str">
        <f>'Lotações convertidas'!B2065</f>
        <v>UNIDADE DE PRONTO ATENDIMENTO NORDESTE</v>
      </c>
    </row>
    <row r="2064" spans="1:15" x14ac:dyDescent="0.25">
      <c r="A2064">
        <v>1329837</v>
      </c>
      <c r="B2064" t="s">
        <v>7000</v>
      </c>
      <c r="C2064" t="s">
        <v>7001</v>
      </c>
      <c r="D2064" t="s">
        <v>368</v>
      </c>
      <c r="E2064" t="s">
        <v>369</v>
      </c>
      <c r="F2064" t="s">
        <v>2301</v>
      </c>
      <c r="G2064" s="177">
        <v>44501</v>
      </c>
      <c r="H2064" t="s">
        <v>417</v>
      </c>
      <c r="I2064" t="s">
        <v>18168</v>
      </c>
      <c r="J2064" t="s">
        <v>7002</v>
      </c>
      <c r="K2064" t="s">
        <v>353</v>
      </c>
      <c r="L2064" t="s">
        <v>354</v>
      </c>
      <c r="M2064" s="29" t="str">
        <f>IF(O2064 &lt;&gt; "", VLOOKUP(O2064,'CLASSIFICAÇÃO - ÁREA DE ATUAÇÃO'!$A:$C,2,0),"")</f>
        <v>A</v>
      </c>
      <c r="N2064" s="29" t="str">
        <f>IF(O2064 &lt;&gt; "",VLOOKUP(O2064,'CLASSIFICAÇÃO - ÁREA DE ATUAÇÃO'!$A:$C,3,0), "")</f>
        <v>ATENÇÃO PRIMÁRIA</v>
      </c>
      <c r="O2064" t="str">
        <f>'Lotações convertidas'!B2066</f>
        <v>CENTRO DE SAÚDE SANTOS ANJOS</v>
      </c>
    </row>
    <row r="2065" spans="1:15" x14ac:dyDescent="0.25">
      <c r="A2065">
        <v>1329845</v>
      </c>
      <c r="B2065" t="s">
        <v>7003</v>
      </c>
      <c r="C2065" t="s">
        <v>7004</v>
      </c>
      <c r="D2065" t="s">
        <v>368</v>
      </c>
      <c r="E2065" t="s">
        <v>728</v>
      </c>
      <c r="F2065" t="s">
        <v>595</v>
      </c>
      <c r="G2065" s="177">
        <v>44501</v>
      </c>
      <c r="H2065" t="s">
        <v>417</v>
      </c>
      <c r="I2065" t="s">
        <v>495</v>
      </c>
      <c r="K2065" t="s">
        <v>495</v>
      </c>
      <c r="L2065" t="s">
        <v>361</v>
      </c>
      <c r="M2065" s="29" t="str">
        <f>IF(O2065 &lt;&gt; "", VLOOKUP(O2065,'CLASSIFICAÇÃO - ÁREA DE ATUAÇÃO'!$A:$C,2,0),"")</f>
        <v>C</v>
      </c>
      <c r="N2065" s="29" t="str">
        <f>IF(O2065 &lt;&gt; "",VLOOKUP(O2065,'CLASSIFICAÇÃO - ÁREA DE ATUAÇÃO'!$A:$C,3,0), "")</f>
        <v>ATENÇÃO PRIMÁRIA</v>
      </c>
      <c r="O2065" t="str">
        <f>'Lotações convertidas'!B2067</f>
        <v>CENTRO DE SAÚDE TREVO</v>
      </c>
    </row>
    <row r="2066" spans="1:15" x14ac:dyDescent="0.25">
      <c r="A2066">
        <v>1329853</v>
      </c>
      <c r="B2066" t="s">
        <v>7005</v>
      </c>
      <c r="C2066" t="s">
        <v>7006</v>
      </c>
      <c r="D2066" t="s">
        <v>362</v>
      </c>
      <c r="F2066" t="s">
        <v>388</v>
      </c>
      <c r="G2066" s="177">
        <v>44501</v>
      </c>
      <c r="H2066" t="s">
        <v>395</v>
      </c>
      <c r="I2066" t="s">
        <v>18168</v>
      </c>
      <c r="J2066" t="s">
        <v>7007</v>
      </c>
      <c r="K2066" t="s">
        <v>353</v>
      </c>
      <c r="L2066" t="s">
        <v>372</v>
      </c>
      <c r="M2066" s="29" t="str">
        <f>IF(O2066 &lt;&gt; "", VLOOKUP(O2066,'CLASSIFICAÇÃO - ÁREA DE ATUAÇÃO'!$A:$C,2,0),"")</f>
        <v>D</v>
      </c>
      <c r="N2066" s="29" t="str">
        <f>IF(O2066 &lt;&gt; "",VLOOKUP(O2066,'CLASSIFICAÇÃO - ÁREA DE ATUAÇÃO'!$A:$C,3,0), "")</f>
        <v>ATENÇÃO PRIMÁRIA</v>
      </c>
      <c r="O2066" t="str">
        <f>'Lotações convertidas'!B2068</f>
        <v>CENTRO DE SAÚDE MINAS CAIXA</v>
      </c>
    </row>
    <row r="2067" spans="1:15" x14ac:dyDescent="0.25">
      <c r="A2067">
        <v>1329861</v>
      </c>
      <c r="B2067" t="s">
        <v>7008</v>
      </c>
      <c r="C2067" t="s">
        <v>7009</v>
      </c>
      <c r="D2067" t="s">
        <v>368</v>
      </c>
      <c r="E2067" t="s">
        <v>369</v>
      </c>
      <c r="F2067" t="s">
        <v>602</v>
      </c>
      <c r="G2067" s="177">
        <v>44501</v>
      </c>
      <c r="H2067" t="s">
        <v>384</v>
      </c>
      <c r="I2067" t="s">
        <v>18168</v>
      </c>
      <c r="J2067" t="s">
        <v>7010</v>
      </c>
      <c r="K2067" t="s">
        <v>353</v>
      </c>
      <c r="L2067" t="s">
        <v>372</v>
      </c>
      <c r="M2067" s="29" t="str">
        <f>IF(O2067 &lt;&gt; "", VLOOKUP(O2067,'CLASSIFICAÇÃO - ÁREA DE ATUAÇÃO'!$A:$C,2,0),"")</f>
        <v>D</v>
      </c>
      <c r="N2067" s="29" t="str">
        <f>IF(O2067 &lt;&gt; "",VLOOKUP(O2067,'CLASSIFICAÇÃO - ÁREA DE ATUAÇÃO'!$A:$C,3,0), "")</f>
        <v>ATENÇÃO PRIMÁRIA</v>
      </c>
      <c r="O2067" t="str">
        <f>'Lotações convertidas'!B2069</f>
        <v>CENTRO DE SAÚDE JARDIM COMERCIÁRIOS</v>
      </c>
    </row>
    <row r="2068" spans="1:15" x14ac:dyDescent="0.25">
      <c r="A2068" t="s">
        <v>7011</v>
      </c>
      <c r="B2068" t="s">
        <v>7012</v>
      </c>
      <c r="C2068" t="s">
        <v>7013</v>
      </c>
      <c r="D2068" t="s">
        <v>379</v>
      </c>
      <c r="F2068" t="s">
        <v>1591</v>
      </c>
      <c r="G2068" s="177">
        <v>44503</v>
      </c>
      <c r="H2068" t="s">
        <v>352</v>
      </c>
      <c r="I2068" t="s">
        <v>18171</v>
      </c>
      <c r="J2068" t="s">
        <v>7014</v>
      </c>
      <c r="K2068" t="s">
        <v>353</v>
      </c>
      <c r="L2068" t="s">
        <v>374</v>
      </c>
      <c r="M2068" s="29" t="str">
        <f>IF(O2068 &lt;&gt; "", VLOOKUP(O2068,'CLASSIFICAÇÃO - ÁREA DE ATUAÇÃO'!$A:$C,2,0),"")</f>
        <v>D</v>
      </c>
      <c r="N2068" s="29" t="str">
        <f>IF(O2068 &lt;&gt; "",VLOOKUP(O2068,'CLASSIFICAÇÃO - ÁREA DE ATUAÇÃO'!$A:$C,3,0), "")</f>
        <v>ATENÇÃO PRIMÁRIA</v>
      </c>
      <c r="O2068" t="str">
        <f>'Lotações convertidas'!B2070</f>
        <v>CENTRO DE SAÚDE CONJUNTO PAULO VI</v>
      </c>
    </row>
    <row r="2069" spans="1:15" x14ac:dyDescent="0.25">
      <c r="A2069">
        <v>1329888</v>
      </c>
      <c r="B2069" t="s">
        <v>7015</v>
      </c>
      <c r="C2069" t="s">
        <v>7016</v>
      </c>
      <c r="D2069" t="s">
        <v>362</v>
      </c>
      <c r="F2069" t="s">
        <v>516</v>
      </c>
      <c r="G2069" s="177">
        <v>44501</v>
      </c>
      <c r="H2069" t="s">
        <v>364</v>
      </c>
      <c r="I2069" t="s">
        <v>18168</v>
      </c>
      <c r="J2069" t="s">
        <v>7017</v>
      </c>
      <c r="K2069" t="s">
        <v>353</v>
      </c>
      <c r="L2069" t="s">
        <v>372</v>
      </c>
      <c r="M2069" s="29" t="str">
        <f>IF(O2069 &lt;&gt; "", VLOOKUP(O2069,'CLASSIFICAÇÃO - ÁREA DE ATUAÇÃO'!$A:$C,2,0),"")</f>
        <v>C</v>
      </c>
      <c r="N2069" s="29" t="str">
        <f>IF(O2069 &lt;&gt; "",VLOOKUP(O2069,'CLASSIFICAÇÃO - ÁREA DE ATUAÇÃO'!$A:$C,3,0), "")</f>
        <v>ATENÇÃO PRIMÁRIA</v>
      </c>
      <c r="O2069" t="str">
        <f>'Lotações convertidas'!B2071</f>
        <v>CENTRO DE SAÚDE NOVA YORK</v>
      </c>
    </row>
    <row r="2070" spans="1:15" x14ac:dyDescent="0.25">
      <c r="A2070" t="s">
        <v>7018</v>
      </c>
      <c r="B2070" t="s">
        <v>7019</v>
      </c>
      <c r="C2070" t="s">
        <v>7020</v>
      </c>
      <c r="D2070" t="s">
        <v>362</v>
      </c>
      <c r="F2070" t="s">
        <v>639</v>
      </c>
      <c r="G2070" s="177">
        <v>44501</v>
      </c>
      <c r="H2070" t="s">
        <v>364</v>
      </c>
      <c r="I2070" t="s">
        <v>18168</v>
      </c>
      <c r="J2070" t="s">
        <v>7021</v>
      </c>
      <c r="K2070" t="s">
        <v>353</v>
      </c>
      <c r="L2070" t="s">
        <v>354</v>
      </c>
      <c r="M2070" s="29" t="str">
        <f>IF(O2070 &lt;&gt; "", VLOOKUP(O2070,'CLASSIFICAÇÃO - ÁREA DE ATUAÇÃO'!$A:$C,2,0),"")</f>
        <v>C</v>
      </c>
      <c r="N2070" s="29" t="str">
        <f>IF(O2070 &lt;&gt; "",VLOOKUP(O2070,'CLASSIFICAÇÃO - ÁREA DE ATUAÇÃO'!$A:$C,3,0), "")</f>
        <v>ATENÇÃO PRIMÁRIA</v>
      </c>
      <c r="O2070" t="str">
        <f>'Lotações convertidas'!B2072</f>
        <v>CENTRO DE SAÚDE ERMELINDA</v>
      </c>
    </row>
    <row r="2071" spans="1:15" x14ac:dyDescent="0.25">
      <c r="A2071">
        <v>1329926</v>
      </c>
      <c r="B2071" t="s">
        <v>7022</v>
      </c>
      <c r="C2071" t="s">
        <v>7023</v>
      </c>
      <c r="D2071" t="s">
        <v>362</v>
      </c>
      <c r="F2071" t="s">
        <v>561</v>
      </c>
      <c r="G2071" s="177">
        <v>44502</v>
      </c>
      <c r="H2071" t="s">
        <v>466</v>
      </c>
      <c r="I2071" t="s">
        <v>18168</v>
      </c>
      <c r="J2071" t="s">
        <v>7024</v>
      </c>
      <c r="K2071" t="s">
        <v>353</v>
      </c>
      <c r="L2071" t="s">
        <v>374</v>
      </c>
      <c r="M2071" s="29" t="str">
        <f>IF(O2071 &lt;&gt; "", VLOOKUP(O2071,'CLASSIFICAÇÃO - ÁREA DE ATUAÇÃO'!$A:$C,2,0),"")</f>
        <v>C</v>
      </c>
      <c r="N2071" s="29" t="str">
        <f>IF(O2071 &lt;&gt; "",VLOOKUP(O2071,'CLASSIFICAÇÃO - ÁREA DE ATUAÇÃO'!$A:$C,3,0), "")</f>
        <v>REDE DE URGÊNCIA</v>
      </c>
      <c r="O2071" t="str">
        <f>'Lotações convertidas'!B2073</f>
        <v>CENTRO DE REFERENCIA EM SAUDE MENTAL ALCOOL E DROGAS NORDESTE</v>
      </c>
    </row>
    <row r="2072" spans="1:15" x14ac:dyDescent="0.25">
      <c r="A2072">
        <v>1329934</v>
      </c>
      <c r="B2072" t="s">
        <v>7025</v>
      </c>
      <c r="C2072" t="s">
        <v>7026</v>
      </c>
      <c r="D2072" t="s">
        <v>368</v>
      </c>
      <c r="E2072" t="s">
        <v>369</v>
      </c>
      <c r="F2072" t="s">
        <v>227</v>
      </c>
      <c r="G2072" s="177">
        <v>44501</v>
      </c>
      <c r="H2072" t="s">
        <v>384</v>
      </c>
      <c r="I2072" t="s">
        <v>18168</v>
      </c>
      <c r="J2072" t="s">
        <v>7027</v>
      </c>
      <c r="K2072" t="s">
        <v>353</v>
      </c>
      <c r="L2072" t="s">
        <v>406</v>
      </c>
      <c r="M2072" s="29" t="str">
        <f>IF(O2072 &lt;&gt; "", VLOOKUP(O2072,'CLASSIFICAÇÃO - ÁREA DE ATUAÇÃO'!$A:$C,2,0),"")</f>
        <v>C</v>
      </c>
      <c r="N2072" s="29" t="str">
        <f>IF(O2072 &lt;&gt; "",VLOOKUP(O2072,'CLASSIFICAÇÃO - ÁREA DE ATUAÇÃO'!$A:$C,3,0), "")</f>
        <v>ATENÇÃO PRIMÁRIA</v>
      </c>
      <c r="O2072" t="str">
        <f>'Lotações convertidas'!B2074</f>
        <v>CENTRO DE SAÚDE PILAR - OLHOS D'ÁGUA</v>
      </c>
    </row>
    <row r="2073" spans="1:15" x14ac:dyDescent="0.25">
      <c r="A2073">
        <v>1329942</v>
      </c>
      <c r="B2073" t="s">
        <v>7028</v>
      </c>
      <c r="C2073" t="s">
        <v>7029</v>
      </c>
      <c r="D2073" t="s">
        <v>379</v>
      </c>
      <c r="F2073" t="s">
        <v>18615</v>
      </c>
      <c r="G2073" s="177">
        <v>44502</v>
      </c>
      <c r="H2073" t="s">
        <v>457</v>
      </c>
      <c r="I2073" t="s">
        <v>18171</v>
      </c>
      <c r="J2073" t="s">
        <v>7030</v>
      </c>
      <c r="K2073" t="s">
        <v>353</v>
      </c>
      <c r="L2073" t="s">
        <v>365</v>
      </c>
      <c r="M2073" s="29" t="str">
        <f>IF(O2073 &lt;&gt; "", VLOOKUP(O2073,'CLASSIFICAÇÃO - ÁREA DE ATUAÇÃO'!$A:$C,2,0),"")</f>
        <v>D</v>
      </c>
      <c r="N2073" s="29" t="str">
        <f>IF(O2073 &lt;&gt; "",VLOOKUP(O2073,'CLASSIFICAÇÃO - ÁREA DE ATUAÇÃO'!$A:$C,3,0), "")</f>
        <v>REDE DE URGÊNCIA</v>
      </c>
      <c r="O2073" t="str">
        <f>'Lotações convertidas'!B2075</f>
        <v>UNIDADE DE PRONTO ATENDIMENTO NORTE</v>
      </c>
    </row>
    <row r="2074" spans="1:15" x14ac:dyDescent="0.25">
      <c r="A2074">
        <v>1329977</v>
      </c>
      <c r="B2074" t="s">
        <v>7031</v>
      </c>
      <c r="C2074" t="s">
        <v>7032</v>
      </c>
      <c r="D2074" t="s">
        <v>362</v>
      </c>
      <c r="F2074" t="s">
        <v>732</v>
      </c>
      <c r="G2074" s="177">
        <v>44501</v>
      </c>
      <c r="H2074" t="s">
        <v>395</v>
      </c>
      <c r="I2074" t="s">
        <v>18168</v>
      </c>
      <c r="J2074" t="s">
        <v>7033</v>
      </c>
      <c r="K2074" t="s">
        <v>353</v>
      </c>
      <c r="L2074" t="s">
        <v>406</v>
      </c>
      <c r="M2074" s="29" t="str">
        <f>IF(O2074 &lt;&gt; "", VLOOKUP(O2074,'CLASSIFICAÇÃO - ÁREA DE ATUAÇÃO'!$A:$C,2,0),"")</f>
        <v>D</v>
      </c>
      <c r="N2074" s="29" t="str">
        <f>IF(O2074 &lt;&gt; "",VLOOKUP(O2074,'CLASSIFICAÇÃO - ÁREA DE ATUAÇÃO'!$A:$C,3,0), "")</f>
        <v>ATENÇÃO PRIMÁRIA</v>
      </c>
      <c r="O2074" t="str">
        <f>'Lotações convertidas'!B2076</f>
        <v>CENTRO DE SAÚDE VILA CEMIG</v>
      </c>
    </row>
    <row r="2075" spans="1:15" x14ac:dyDescent="0.25">
      <c r="A2075">
        <v>1329985</v>
      </c>
      <c r="B2075" t="s">
        <v>7034</v>
      </c>
      <c r="C2075" t="s">
        <v>7035</v>
      </c>
      <c r="D2075" t="s">
        <v>362</v>
      </c>
      <c r="F2075" t="s">
        <v>602</v>
      </c>
      <c r="G2075" s="177">
        <v>44503</v>
      </c>
      <c r="H2075" t="s">
        <v>434</v>
      </c>
      <c r="I2075" t="s">
        <v>18168</v>
      </c>
      <c r="J2075" t="s">
        <v>7036</v>
      </c>
      <c r="K2075" t="s">
        <v>353</v>
      </c>
      <c r="L2075" t="s">
        <v>372</v>
      </c>
      <c r="M2075" s="29" t="str">
        <f>IF(O2075 &lt;&gt; "", VLOOKUP(O2075,'CLASSIFICAÇÃO - ÁREA DE ATUAÇÃO'!$A:$C,2,0),"")</f>
        <v>D</v>
      </c>
      <c r="N2075" s="29" t="str">
        <f>IF(O2075 &lt;&gt; "",VLOOKUP(O2075,'CLASSIFICAÇÃO - ÁREA DE ATUAÇÃO'!$A:$C,3,0), "")</f>
        <v>ATENÇÃO PRIMÁRIA</v>
      </c>
      <c r="O2075" t="str">
        <f>'Lotações convertidas'!B2077</f>
        <v>CENTRO DE SAÚDE JARDIM COMERCIÁRIOS</v>
      </c>
    </row>
    <row r="2076" spans="1:15" x14ac:dyDescent="0.25">
      <c r="A2076">
        <v>1329993</v>
      </c>
      <c r="B2076" t="s">
        <v>7037</v>
      </c>
      <c r="C2076" t="s">
        <v>7038</v>
      </c>
      <c r="D2076" t="s">
        <v>368</v>
      </c>
      <c r="E2076" t="s">
        <v>369</v>
      </c>
      <c r="F2076" t="s">
        <v>1559</v>
      </c>
      <c r="G2076" s="177">
        <v>44503</v>
      </c>
      <c r="H2076" t="s">
        <v>384</v>
      </c>
      <c r="I2076" t="s">
        <v>18168</v>
      </c>
      <c r="J2076" t="s">
        <v>7039</v>
      </c>
      <c r="K2076" t="s">
        <v>353</v>
      </c>
      <c r="L2076" t="s">
        <v>411</v>
      </c>
      <c r="M2076" s="29" t="str">
        <f>IF(O2076 &lt;&gt; "", VLOOKUP(O2076,'CLASSIFICAÇÃO - ÁREA DE ATUAÇÃO'!$A:$C,2,0),"")</f>
        <v>C</v>
      </c>
      <c r="N2076" s="29" t="str">
        <f>IF(O2076 &lt;&gt; "",VLOOKUP(O2076,'CLASSIFICAÇÃO - ÁREA DE ATUAÇÃO'!$A:$C,3,0), "")</f>
        <v>ATENÇÃO PRIMÁRIA</v>
      </c>
      <c r="O2076" t="str">
        <f>'Lotações convertidas'!B2078</f>
        <v>CENTRO DE SAÚDE NOSSA SENHORA APARECIDA</v>
      </c>
    </row>
    <row r="2077" spans="1:15" x14ac:dyDescent="0.25">
      <c r="A2077">
        <v>1330002</v>
      </c>
      <c r="B2077" t="s">
        <v>7040</v>
      </c>
      <c r="C2077" t="s">
        <v>7041</v>
      </c>
      <c r="D2077" t="s">
        <v>368</v>
      </c>
      <c r="E2077" t="s">
        <v>369</v>
      </c>
      <c r="F2077" t="s">
        <v>543</v>
      </c>
      <c r="G2077" s="177">
        <v>44503</v>
      </c>
      <c r="H2077" t="s">
        <v>417</v>
      </c>
      <c r="I2077" t="s">
        <v>18168</v>
      </c>
      <c r="J2077" t="s">
        <v>7042</v>
      </c>
      <c r="K2077" t="s">
        <v>353</v>
      </c>
      <c r="L2077" t="s">
        <v>365</v>
      </c>
      <c r="M2077" s="29" t="str">
        <f>IF(O2077 &lt;&gt; "", VLOOKUP(O2077,'CLASSIFICAÇÃO - ÁREA DE ATUAÇÃO'!$A:$C,2,0),"")</f>
        <v>B</v>
      </c>
      <c r="N2077" s="29" t="str">
        <f>IF(O2077 &lt;&gt; "",VLOOKUP(O2077,'CLASSIFICAÇÃO - ÁREA DE ATUAÇÃO'!$A:$C,3,0), "")</f>
        <v>ATENÇÃO PRIMÁRIA</v>
      </c>
      <c r="O2077" t="str">
        <f>'Lotações convertidas'!B2079</f>
        <v>CENTRO DE SAÚDE FLORAMAR</v>
      </c>
    </row>
    <row r="2078" spans="1:15" x14ac:dyDescent="0.25">
      <c r="A2078">
        <v>1330010</v>
      </c>
      <c r="B2078" t="s">
        <v>7043</v>
      </c>
      <c r="C2078" t="s">
        <v>7044</v>
      </c>
      <c r="D2078" t="s">
        <v>368</v>
      </c>
      <c r="E2078" t="s">
        <v>369</v>
      </c>
      <c r="F2078" t="s">
        <v>1062</v>
      </c>
      <c r="G2078" s="177">
        <v>44503</v>
      </c>
      <c r="H2078" t="s">
        <v>384</v>
      </c>
      <c r="I2078" t="s">
        <v>18168</v>
      </c>
      <c r="J2078" t="s">
        <v>7045</v>
      </c>
      <c r="K2078" t="s">
        <v>353</v>
      </c>
      <c r="L2078" t="s">
        <v>397</v>
      </c>
      <c r="M2078" s="29" t="str">
        <f>IF(O2078 &lt;&gt; "", VLOOKUP(O2078,'CLASSIFICAÇÃO - ÁREA DE ATUAÇÃO'!$A:$C,2,0),"")</f>
        <v>C</v>
      </c>
      <c r="N2078" s="29" t="str">
        <f>IF(O2078 &lt;&gt; "",VLOOKUP(O2078,'CLASSIFICAÇÃO - ÁREA DE ATUAÇÃO'!$A:$C,3,0), "")</f>
        <v>ATENÇÃO PRIMÁRIA</v>
      </c>
      <c r="O2078" t="str">
        <f>'Lotações convertidas'!B2080</f>
        <v>CENTRO DE SAÚDE VENTOSA</v>
      </c>
    </row>
    <row r="2079" spans="1:15" x14ac:dyDescent="0.25">
      <c r="A2079">
        <v>1330029</v>
      </c>
      <c r="B2079" t="s">
        <v>7046</v>
      </c>
      <c r="C2079" t="s">
        <v>7047</v>
      </c>
      <c r="D2079" t="s">
        <v>368</v>
      </c>
      <c r="E2079" t="s">
        <v>369</v>
      </c>
      <c r="F2079" t="s">
        <v>705</v>
      </c>
      <c r="G2079" s="177">
        <v>44503</v>
      </c>
      <c r="H2079" t="s">
        <v>417</v>
      </c>
      <c r="I2079" t="s">
        <v>18168</v>
      </c>
      <c r="J2079" t="s">
        <v>7048</v>
      </c>
      <c r="K2079" t="s">
        <v>353</v>
      </c>
      <c r="L2079" t="s">
        <v>372</v>
      </c>
      <c r="M2079" s="29" t="str">
        <f>IF(O2079 &lt;&gt; "", VLOOKUP(O2079,'CLASSIFICAÇÃO - ÁREA DE ATUAÇÃO'!$A:$C,2,0),"")</f>
        <v>C</v>
      </c>
      <c r="N2079" s="29" t="str">
        <f>IF(O2079 &lt;&gt; "",VLOOKUP(O2079,'CLASSIFICAÇÃO - ÁREA DE ATUAÇÃO'!$A:$C,3,0), "")</f>
        <v>ATENÇÃO PRIMÁRIA</v>
      </c>
      <c r="O2079" t="str">
        <f>'Lotações convertidas'!B2081</f>
        <v>CENTRO DE SAÚDE COPACABANA</v>
      </c>
    </row>
    <row r="2080" spans="1:15" x14ac:dyDescent="0.25">
      <c r="A2080">
        <v>1330037</v>
      </c>
      <c r="B2080" t="s">
        <v>7049</v>
      </c>
      <c r="C2080" t="s">
        <v>7050</v>
      </c>
      <c r="D2080" t="s">
        <v>368</v>
      </c>
      <c r="E2080" t="s">
        <v>369</v>
      </c>
      <c r="F2080" t="s">
        <v>603</v>
      </c>
      <c r="G2080" s="177">
        <v>44503</v>
      </c>
      <c r="H2080" t="s">
        <v>384</v>
      </c>
      <c r="I2080" t="s">
        <v>18176</v>
      </c>
      <c r="J2080" t="s">
        <v>7051</v>
      </c>
      <c r="K2080" t="s">
        <v>353</v>
      </c>
      <c r="L2080" t="s">
        <v>374</v>
      </c>
      <c r="M2080" s="29" t="str">
        <f>IF(O2080 &lt;&gt; "", VLOOKUP(O2080,'CLASSIFICAÇÃO - ÁREA DE ATUAÇÃO'!$A:$C,2,0),"")</f>
        <v>D</v>
      </c>
      <c r="N2080" s="29" t="str">
        <f>IF(O2080 &lt;&gt; "",VLOOKUP(O2080,'CLASSIFICAÇÃO - ÁREA DE ATUAÇÃO'!$A:$C,3,0), "")</f>
        <v>ATENÇÃO PRIMÁRIA</v>
      </c>
      <c r="O2080" t="str">
        <f>'Lotações convertidas'!B2082</f>
        <v>CENTRO DE SAÚDE RIBEIRO DE ABREU</v>
      </c>
    </row>
    <row r="2081" spans="1:15" x14ac:dyDescent="0.25">
      <c r="A2081">
        <v>1330045</v>
      </c>
      <c r="B2081" t="s">
        <v>7052</v>
      </c>
      <c r="C2081" t="s">
        <v>7053</v>
      </c>
      <c r="D2081" t="s">
        <v>368</v>
      </c>
      <c r="E2081" t="s">
        <v>369</v>
      </c>
      <c r="F2081" t="s">
        <v>3374</v>
      </c>
      <c r="G2081" s="177">
        <v>44503</v>
      </c>
      <c r="H2081" t="s">
        <v>364</v>
      </c>
      <c r="I2081" t="s">
        <v>18168</v>
      </c>
      <c r="J2081" t="s">
        <v>7054</v>
      </c>
      <c r="K2081" t="s">
        <v>353</v>
      </c>
      <c r="L2081" t="s">
        <v>382</v>
      </c>
      <c r="M2081" s="29" t="str">
        <f>IF(O2081 &lt;&gt; "", VLOOKUP(O2081,'CLASSIFICAÇÃO - ÁREA DE ATUAÇÃO'!$A:$C,2,0),"")</f>
        <v>A</v>
      </c>
      <c r="N2081" s="29" t="str">
        <f>IF(O2081 &lt;&gt; "",VLOOKUP(O2081,'CLASSIFICAÇÃO - ÁREA DE ATUAÇÃO'!$A:$C,3,0), "")</f>
        <v>ATENÇÃO PRIMÁRIA</v>
      </c>
      <c r="O2081" t="str">
        <f>'Lotações convertidas'!B2083</f>
        <v>CENTRO DE SAÚDE SANTA INÊS</v>
      </c>
    </row>
    <row r="2082" spans="1:15" x14ac:dyDescent="0.25">
      <c r="A2082">
        <v>1330061</v>
      </c>
      <c r="B2082" t="s">
        <v>7055</v>
      </c>
      <c r="C2082" t="s">
        <v>7056</v>
      </c>
      <c r="D2082" t="s">
        <v>368</v>
      </c>
      <c r="E2082" t="s">
        <v>369</v>
      </c>
      <c r="F2082" t="s">
        <v>1581</v>
      </c>
      <c r="G2082" s="177">
        <v>44503</v>
      </c>
      <c r="H2082" t="s">
        <v>384</v>
      </c>
      <c r="I2082" t="s">
        <v>18168</v>
      </c>
      <c r="J2082" t="s">
        <v>7057</v>
      </c>
      <c r="K2082" t="s">
        <v>353</v>
      </c>
      <c r="L2082" t="s">
        <v>382</v>
      </c>
      <c r="M2082" s="29" t="str">
        <f>IF(O2082 &lt;&gt; "", VLOOKUP(O2082,'CLASSIFICAÇÃO - ÁREA DE ATUAÇÃO'!$A:$C,2,0),"")</f>
        <v>B</v>
      </c>
      <c r="N2082" s="29" t="str">
        <f>IF(O2082 &lt;&gt; "",VLOOKUP(O2082,'CLASSIFICAÇÃO - ÁREA DE ATUAÇÃO'!$A:$C,3,0), "")</f>
        <v>ATENÇÃO PRIMÁRIA</v>
      </c>
      <c r="O2082" t="str">
        <f>'Lotações convertidas'!B2084</f>
        <v>CENTRO DE SAÚDE SÃO JOSÉ OPERÁRIO</v>
      </c>
    </row>
    <row r="2083" spans="1:15" x14ac:dyDescent="0.25">
      <c r="A2083" t="s">
        <v>7058</v>
      </c>
      <c r="B2083" t="s">
        <v>7059</v>
      </c>
      <c r="C2083" t="s">
        <v>7060</v>
      </c>
      <c r="D2083" t="s">
        <v>368</v>
      </c>
      <c r="E2083" t="s">
        <v>369</v>
      </c>
      <c r="F2083" t="s">
        <v>603</v>
      </c>
      <c r="G2083" s="177">
        <v>44503</v>
      </c>
      <c r="H2083" t="s">
        <v>417</v>
      </c>
      <c r="I2083" t="s">
        <v>18168</v>
      </c>
      <c r="J2083" t="s">
        <v>7061</v>
      </c>
      <c r="K2083" t="s">
        <v>353</v>
      </c>
      <c r="L2083" t="s">
        <v>374</v>
      </c>
      <c r="M2083" s="29" t="str">
        <f>IF(O2083 &lt;&gt; "", VLOOKUP(O2083,'CLASSIFICAÇÃO - ÁREA DE ATUAÇÃO'!$A:$C,2,0),"")</f>
        <v>D</v>
      </c>
      <c r="N2083" s="29" t="str">
        <f>IF(O2083 &lt;&gt; "",VLOOKUP(O2083,'CLASSIFICAÇÃO - ÁREA DE ATUAÇÃO'!$A:$C,3,0), "")</f>
        <v>ATENÇÃO PRIMÁRIA</v>
      </c>
      <c r="O2083" t="str">
        <f>'Lotações convertidas'!B2085</f>
        <v>CENTRO DE SAÚDE RIBEIRO DE ABREU</v>
      </c>
    </row>
    <row r="2084" spans="1:15" x14ac:dyDescent="0.25">
      <c r="A2084" t="s">
        <v>7062</v>
      </c>
      <c r="B2084" t="s">
        <v>7063</v>
      </c>
      <c r="C2084" t="s">
        <v>7064</v>
      </c>
      <c r="D2084" t="s">
        <v>362</v>
      </c>
      <c r="F2084" t="s">
        <v>603</v>
      </c>
      <c r="G2084" s="177">
        <v>44503</v>
      </c>
      <c r="H2084" t="s">
        <v>364</v>
      </c>
      <c r="I2084" t="s">
        <v>18168</v>
      </c>
      <c r="J2084" t="s">
        <v>7065</v>
      </c>
      <c r="K2084" t="s">
        <v>353</v>
      </c>
      <c r="L2084" t="s">
        <v>374</v>
      </c>
      <c r="M2084" s="29" t="str">
        <f>IF(O2084 &lt;&gt; "", VLOOKUP(O2084,'CLASSIFICAÇÃO - ÁREA DE ATUAÇÃO'!$A:$C,2,0),"")</f>
        <v>D</v>
      </c>
      <c r="N2084" s="29" t="str">
        <f>IF(O2084 &lt;&gt; "",VLOOKUP(O2084,'CLASSIFICAÇÃO - ÁREA DE ATUAÇÃO'!$A:$C,3,0), "")</f>
        <v>ATENÇÃO PRIMÁRIA</v>
      </c>
      <c r="O2084" t="str">
        <f>'Lotações convertidas'!B2086</f>
        <v>CENTRO DE SAÚDE RIBEIRO DE ABREU</v>
      </c>
    </row>
    <row r="2085" spans="1:15" x14ac:dyDescent="0.25">
      <c r="A2085">
        <v>1330118</v>
      </c>
      <c r="B2085" t="s">
        <v>7066</v>
      </c>
      <c r="C2085" t="s">
        <v>7067</v>
      </c>
      <c r="D2085" t="s">
        <v>368</v>
      </c>
      <c r="E2085" t="s">
        <v>369</v>
      </c>
      <c r="F2085" t="s">
        <v>18648</v>
      </c>
      <c r="G2085" s="177">
        <v>44502</v>
      </c>
      <c r="H2085" t="s">
        <v>1635</v>
      </c>
      <c r="I2085" t="s">
        <v>18168</v>
      </c>
      <c r="J2085" t="s">
        <v>7068</v>
      </c>
      <c r="K2085" t="s">
        <v>353</v>
      </c>
      <c r="L2085" t="s">
        <v>406</v>
      </c>
      <c r="M2085" s="29" t="str">
        <f>IF(O2085 &lt;&gt; "", VLOOKUP(O2085,'CLASSIFICAÇÃO - ÁREA DE ATUAÇÃO'!$A:$C,2,0),"")</f>
        <v>B</v>
      </c>
      <c r="N2085" s="29" t="str">
        <f>IF(O2085 &lt;&gt; "",VLOOKUP(O2085,'CLASSIFICAÇÃO - ÁREA DE ATUAÇÃO'!$A:$C,3,0), "")</f>
        <v>REDE DE URGÊNCIA</v>
      </c>
      <c r="O2085" t="str">
        <f>'Lotações convertidas'!B2087</f>
        <v>CENTRO DE REFERENCIA EM SAUDE MENTAL BARREIRO</v>
      </c>
    </row>
    <row r="2086" spans="1:15" x14ac:dyDescent="0.25">
      <c r="A2086">
        <v>1330142</v>
      </c>
      <c r="B2086" t="s">
        <v>7069</v>
      </c>
      <c r="C2086" t="s">
        <v>7070</v>
      </c>
      <c r="D2086" t="s">
        <v>379</v>
      </c>
      <c r="F2086" t="s">
        <v>18623</v>
      </c>
      <c r="G2086" s="177">
        <v>44507</v>
      </c>
      <c r="H2086" t="s">
        <v>466</v>
      </c>
      <c r="I2086" t="s">
        <v>18171</v>
      </c>
      <c r="J2086" t="s">
        <v>7071</v>
      </c>
      <c r="K2086" t="s">
        <v>353</v>
      </c>
      <c r="L2086" t="s">
        <v>374</v>
      </c>
      <c r="M2086" s="29" t="str">
        <f>IF(O2086 &lt;&gt; "", VLOOKUP(O2086,'CLASSIFICAÇÃO - ÁREA DE ATUAÇÃO'!$A:$C,2,0),"")</f>
        <v>C</v>
      </c>
      <c r="N2086" s="29" t="str">
        <f>IF(O2086 &lt;&gt; "",VLOOKUP(O2086,'CLASSIFICAÇÃO - ÁREA DE ATUAÇÃO'!$A:$C,3,0), "")</f>
        <v>REDE DE URGÊNCIA</v>
      </c>
      <c r="O2086" t="str">
        <f>'Lotações convertidas'!B2088</f>
        <v>UNIDADE DE PRONTO ATENDIMENTO NORDESTE</v>
      </c>
    </row>
    <row r="2087" spans="1:15" x14ac:dyDescent="0.25">
      <c r="A2087">
        <v>1330177</v>
      </c>
      <c r="B2087" t="s">
        <v>7072</v>
      </c>
      <c r="C2087" t="s">
        <v>7073</v>
      </c>
      <c r="D2087" t="s">
        <v>368</v>
      </c>
      <c r="E2087" t="s">
        <v>369</v>
      </c>
      <c r="F2087" t="s">
        <v>4139</v>
      </c>
      <c r="G2087" s="177">
        <v>44503</v>
      </c>
      <c r="H2087" t="s">
        <v>417</v>
      </c>
      <c r="I2087" t="s">
        <v>18168</v>
      </c>
      <c r="J2087" t="s">
        <v>7074</v>
      </c>
      <c r="K2087" t="s">
        <v>353</v>
      </c>
      <c r="L2087" t="s">
        <v>354</v>
      </c>
      <c r="M2087" s="29" t="str">
        <f>IF(O2087 &lt;&gt; "", VLOOKUP(O2087,'CLASSIFICAÇÃO - ÁREA DE ATUAÇÃO'!$A:$C,2,0),"")</f>
        <v>C</v>
      </c>
      <c r="N2087" s="29" t="str">
        <f>IF(O2087 &lt;&gt; "",VLOOKUP(O2087,'CLASSIFICAÇÃO - ÁREA DE ATUAÇÃO'!$A:$C,3,0), "")</f>
        <v>ATENÇÃO PRIMÁRIA</v>
      </c>
      <c r="O2087" t="str">
        <f>'Lotações convertidas'!B2089</f>
        <v>CENTRO DE SAÚDE PINDORAMA - ELZA MARTINS</v>
      </c>
    </row>
    <row r="2088" spans="1:15" x14ac:dyDescent="0.25">
      <c r="A2088">
        <v>1330207</v>
      </c>
      <c r="B2088" t="s">
        <v>7075</v>
      </c>
      <c r="C2088" t="s">
        <v>7076</v>
      </c>
      <c r="D2088" t="s">
        <v>368</v>
      </c>
      <c r="E2088" t="s">
        <v>369</v>
      </c>
      <c r="F2088" t="s">
        <v>284</v>
      </c>
      <c r="G2088" s="177">
        <v>44503</v>
      </c>
      <c r="H2088" t="s">
        <v>364</v>
      </c>
      <c r="I2088" t="s">
        <v>18168</v>
      </c>
      <c r="J2088" t="s">
        <v>7077</v>
      </c>
      <c r="K2088" t="s">
        <v>353</v>
      </c>
      <c r="L2088" t="s">
        <v>374</v>
      </c>
      <c r="M2088" s="29" t="str">
        <f>IF(O2088 &lt;&gt; "", VLOOKUP(O2088,'CLASSIFICAÇÃO - ÁREA DE ATUAÇÃO'!$A:$C,2,0),"")</f>
        <v>D</v>
      </c>
      <c r="N2088" s="29" t="str">
        <f>IF(O2088 &lt;&gt; "",VLOOKUP(O2088,'CLASSIFICAÇÃO - ÁREA DE ATUAÇÃO'!$A:$C,3,0), "")</f>
        <v>ATENÇÃO PRIMÁRIA</v>
      </c>
      <c r="O2088" t="str">
        <f>'Lotações convertidas'!B2090</f>
        <v>CENTRO DE SAÚDE MARIVANDA BALEEIRO - PAULO VI</v>
      </c>
    </row>
    <row r="2089" spans="1:15" x14ac:dyDescent="0.25">
      <c r="A2089">
        <v>1330215</v>
      </c>
      <c r="B2089" t="s">
        <v>7078</v>
      </c>
      <c r="C2089" t="s">
        <v>7079</v>
      </c>
      <c r="D2089" t="s">
        <v>520</v>
      </c>
      <c r="F2089" t="s">
        <v>2110</v>
      </c>
      <c r="G2089" s="177">
        <v>44503</v>
      </c>
      <c r="H2089" t="s">
        <v>364</v>
      </c>
      <c r="I2089" t="s">
        <v>18175</v>
      </c>
      <c r="J2089" t="s">
        <v>7080</v>
      </c>
      <c r="K2089" t="s">
        <v>353</v>
      </c>
      <c r="L2089" t="s">
        <v>397</v>
      </c>
      <c r="M2089" s="29" t="str">
        <f>IF(O2089 &lt;&gt; "", VLOOKUP(O2089,'CLASSIFICAÇÃO - ÁREA DE ATUAÇÃO'!$A:$C,2,0),"")</f>
        <v>B</v>
      </c>
      <c r="N2089" s="29" t="str">
        <f>IF(O2089 &lt;&gt; "",VLOOKUP(O2089,'CLASSIFICAÇÃO - ÁREA DE ATUAÇÃO'!$A:$C,3,0), "")</f>
        <v>ATENÇÃO PRIMÁRIA</v>
      </c>
      <c r="O2089" t="str">
        <f>'Lotações convertidas'!B2091</f>
        <v>CENTRO DE SAÚDE WALDOMIRO LOBO</v>
      </c>
    </row>
    <row r="2090" spans="1:15" x14ac:dyDescent="0.25">
      <c r="A2090">
        <v>1330223</v>
      </c>
      <c r="B2090" t="s">
        <v>7081</v>
      </c>
      <c r="C2090" t="s">
        <v>7082</v>
      </c>
      <c r="D2090" t="s">
        <v>368</v>
      </c>
      <c r="E2090" t="s">
        <v>369</v>
      </c>
      <c r="F2090" t="s">
        <v>856</v>
      </c>
      <c r="G2090" s="177">
        <v>44503</v>
      </c>
      <c r="H2090" t="s">
        <v>384</v>
      </c>
      <c r="I2090" t="s">
        <v>18168</v>
      </c>
      <c r="J2090" t="s">
        <v>7083</v>
      </c>
      <c r="K2090" t="s">
        <v>353</v>
      </c>
      <c r="L2090" t="s">
        <v>374</v>
      </c>
      <c r="M2090" s="29" t="str">
        <f>IF(O2090 &lt;&gt; "", VLOOKUP(O2090,'CLASSIFICAÇÃO - ÁREA DE ATUAÇÃO'!$A:$C,2,0),"")</f>
        <v>B</v>
      </c>
      <c r="N2090" s="29" t="str">
        <f>IF(O2090 &lt;&gt; "",VLOOKUP(O2090,'CLASSIFICAÇÃO - ÁREA DE ATUAÇÃO'!$A:$C,3,0), "")</f>
        <v>ATENÇÃO PRIMÁRIA</v>
      </c>
      <c r="O2090" t="str">
        <f>'Lotações convertidas'!B2092</f>
        <v>CENTRO DE SAÚDE PADRE FERNANDO DE MELO</v>
      </c>
    </row>
    <row r="2091" spans="1:15" x14ac:dyDescent="0.25">
      <c r="A2091">
        <v>1330231</v>
      </c>
      <c r="B2091" t="s">
        <v>7084</v>
      </c>
      <c r="C2091" t="s">
        <v>7085</v>
      </c>
      <c r="D2091" t="s">
        <v>362</v>
      </c>
      <c r="F2091" t="s">
        <v>896</v>
      </c>
      <c r="G2091" s="177">
        <v>44503</v>
      </c>
      <c r="H2091" t="s">
        <v>352</v>
      </c>
      <c r="I2091" t="s">
        <v>18168</v>
      </c>
      <c r="J2091" t="s">
        <v>7086</v>
      </c>
      <c r="K2091" t="s">
        <v>353</v>
      </c>
      <c r="L2091" t="s">
        <v>374</v>
      </c>
      <c r="M2091" s="29" t="str">
        <f>IF(O2091 &lt;&gt; "", VLOOKUP(O2091,'CLASSIFICAÇÃO - ÁREA DE ATUAÇÃO'!$A:$C,2,0),"")</f>
        <v>C</v>
      </c>
      <c r="N2091" s="29" t="str">
        <f>IF(O2091 &lt;&gt; "",VLOOKUP(O2091,'CLASSIFICAÇÃO - ÁREA DE ATUAÇÃO'!$A:$C,3,0), "")</f>
        <v>ATENÇÃO PRIMÁRIA</v>
      </c>
      <c r="O2091" t="str">
        <f>'Lotações convertidas'!B2093</f>
        <v>CENTRO DE SAÚDE FÁBIO CORREA LIMA</v>
      </c>
    </row>
    <row r="2092" spans="1:15" x14ac:dyDescent="0.25">
      <c r="A2092" t="s">
        <v>7087</v>
      </c>
      <c r="B2092" t="s">
        <v>7088</v>
      </c>
      <c r="C2092" t="s">
        <v>7089</v>
      </c>
      <c r="D2092" t="s">
        <v>368</v>
      </c>
      <c r="E2092" t="s">
        <v>369</v>
      </c>
      <c r="F2092" t="s">
        <v>18614</v>
      </c>
      <c r="G2092" s="177">
        <v>44503</v>
      </c>
      <c r="H2092" t="s">
        <v>384</v>
      </c>
      <c r="I2092" t="s">
        <v>18168</v>
      </c>
      <c r="J2092" t="s">
        <v>7090</v>
      </c>
      <c r="K2092" t="s">
        <v>353</v>
      </c>
      <c r="L2092" t="s">
        <v>354</v>
      </c>
      <c r="M2092" s="29" t="str">
        <f>IF(O2092 &lt;&gt; "", VLOOKUP(O2092,'CLASSIFICAÇÃO - ÁREA DE ATUAÇÃO'!$A:$C,2,0),"")</f>
        <v>A</v>
      </c>
      <c r="N2092" s="29" t="str">
        <f>IF(O2092 &lt;&gt; "",VLOOKUP(O2092,'CLASSIFICAÇÃO - ÁREA DE ATUAÇÃO'!$A:$C,3,0), "")</f>
        <v>REDE DE URGÊNCIA</v>
      </c>
      <c r="O2092" t="str">
        <f>'Lotações convertidas'!B2094</f>
        <v>CENTRO DE REFERENCIA EM SAUDE MENTAL NOROESTE</v>
      </c>
    </row>
    <row r="2093" spans="1:15" x14ac:dyDescent="0.25">
      <c r="A2093">
        <v>1330258</v>
      </c>
      <c r="B2093" t="s">
        <v>7091</v>
      </c>
      <c r="C2093" t="s">
        <v>7092</v>
      </c>
      <c r="D2093" t="s">
        <v>368</v>
      </c>
      <c r="E2093" t="s">
        <v>369</v>
      </c>
      <c r="F2093" t="s">
        <v>414</v>
      </c>
      <c r="G2093" s="177">
        <v>44503</v>
      </c>
      <c r="H2093" t="s">
        <v>417</v>
      </c>
      <c r="I2093" t="s">
        <v>18168</v>
      </c>
      <c r="J2093" t="s">
        <v>7093</v>
      </c>
      <c r="K2093" t="s">
        <v>353</v>
      </c>
      <c r="L2093" t="s">
        <v>354</v>
      </c>
      <c r="M2093" s="29" t="str">
        <f>IF(O2093 &lt;&gt; "", VLOOKUP(O2093,'CLASSIFICAÇÃO - ÁREA DE ATUAÇÃO'!$A:$C,2,0),"")</f>
        <v>A</v>
      </c>
      <c r="N2093" s="29" t="str">
        <f>IF(O2093 &lt;&gt; "",VLOOKUP(O2093,'CLASSIFICAÇÃO - ÁREA DE ATUAÇÃO'!$A:$C,3,0), "")</f>
        <v>ATENÇÃO PRIMÁRIA</v>
      </c>
      <c r="O2093" t="str">
        <f>'Lotações convertidas'!B2095</f>
        <v>CENTRO DE SAÚDE CARLOS PRATES</v>
      </c>
    </row>
    <row r="2094" spans="1:15" x14ac:dyDescent="0.25">
      <c r="A2094">
        <v>1330274</v>
      </c>
      <c r="B2094" t="s">
        <v>7094</v>
      </c>
      <c r="C2094" t="s">
        <v>7095</v>
      </c>
      <c r="D2094" t="s">
        <v>362</v>
      </c>
      <c r="F2094" t="s">
        <v>629</v>
      </c>
      <c r="G2094" s="177">
        <v>44503</v>
      </c>
      <c r="H2094" t="s">
        <v>352</v>
      </c>
      <c r="I2094" t="s">
        <v>18168</v>
      </c>
      <c r="J2094" t="s">
        <v>7096</v>
      </c>
      <c r="K2094" t="s">
        <v>353</v>
      </c>
      <c r="L2094" t="s">
        <v>354</v>
      </c>
      <c r="M2094" s="29" t="str">
        <f>IF(O2094 &lt;&gt; "", VLOOKUP(O2094,'CLASSIFICAÇÃO - ÁREA DE ATUAÇÃO'!$A:$C,2,0),"")</f>
        <v>A</v>
      </c>
      <c r="N2094" s="29" t="str">
        <f>IF(O2094 &lt;&gt; "",VLOOKUP(O2094,'CLASSIFICAÇÃO - ÁREA DE ATUAÇÃO'!$A:$C,3,0), "")</f>
        <v>ATENÇÃO PRIMÁRIA</v>
      </c>
      <c r="O2094" t="str">
        <f>'Lotações convertidas'!B2096</f>
        <v>CENTRO DE SAÚDE PADRE EUSTÁQUIO</v>
      </c>
    </row>
    <row r="2095" spans="1:15" x14ac:dyDescent="0.25">
      <c r="A2095">
        <v>1330282</v>
      </c>
      <c r="B2095" t="s">
        <v>7097</v>
      </c>
      <c r="C2095" t="s">
        <v>7098</v>
      </c>
      <c r="D2095" t="s">
        <v>362</v>
      </c>
      <c r="F2095" t="s">
        <v>284</v>
      </c>
      <c r="G2095" s="177">
        <v>44503</v>
      </c>
      <c r="H2095" t="s">
        <v>364</v>
      </c>
      <c r="I2095" t="s">
        <v>18168</v>
      </c>
      <c r="J2095" t="s">
        <v>7099</v>
      </c>
      <c r="K2095" t="s">
        <v>353</v>
      </c>
      <c r="L2095" t="s">
        <v>374</v>
      </c>
      <c r="M2095" s="29" t="str">
        <f>IF(O2095 &lt;&gt; "", VLOOKUP(O2095,'CLASSIFICAÇÃO - ÁREA DE ATUAÇÃO'!$A:$C,2,0),"")</f>
        <v>D</v>
      </c>
      <c r="N2095" s="29" t="str">
        <f>IF(O2095 &lt;&gt; "",VLOOKUP(O2095,'CLASSIFICAÇÃO - ÁREA DE ATUAÇÃO'!$A:$C,3,0), "")</f>
        <v>ATENÇÃO PRIMÁRIA</v>
      </c>
      <c r="O2095" t="str">
        <f>'Lotações convertidas'!B2097</f>
        <v>CENTRO DE SAÚDE MARIVANDA BALEEIRO - PAULO VI</v>
      </c>
    </row>
    <row r="2096" spans="1:15" x14ac:dyDescent="0.25">
      <c r="A2096">
        <v>1330290</v>
      </c>
      <c r="B2096" t="s">
        <v>7100</v>
      </c>
      <c r="C2096" t="s">
        <v>7101</v>
      </c>
      <c r="D2096" t="s">
        <v>362</v>
      </c>
      <c r="F2096" t="s">
        <v>768</v>
      </c>
      <c r="G2096" s="177">
        <v>44503</v>
      </c>
      <c r="H2096" t="s">
        <v>364</v>
      </c>
      <c r="I2096" t="s">
        <v>18168</v>
      </c>
      <c r="J2096" t="s">
        <v>7102</v>
      </c>
      <c r="K2096" t="s">
        <v>353</v>
      </c>
      <c r="L2096" t="s">
        <v>406</v>
      </c>
      <c r="M2096" s="29" t="str">
        <f>IF(O2096 &lt;&gt; "", VLOOKUP(O2096,'CLASSIFICAÇÃO - ÁREA DE ATUAÇÃO'!$A:$C,2,0),"")</f>
        <v>C</v>
      </c>
      <c r="N2096" s="29" t="str">
        <f>IF(O2096 &lt;&gt; "",VLOOKUP(O2096,'CLASSIFICAÇÃO - ÁREA DE ATUAÇÃO'!$A:$C,3,0), "")</f>
        <v>ATENÇÃO PRIMÁRIA</v>
      </c>
      <c r="O2096" t="str">
        <f>'Lotações convertidas'!B2098</f>
        <v>CENTRO DE SAÚDE BOMSUCESSO</v>
      </c>
    </row>
    <row r="2097" spans="1:15" x14ac:dyDescent="0.25">
      <c r="A2097">
        <v>1330304</v>
      </c>
      <c r="B2097" t="s">
        <v>7103</v>
      </c>
      <c r="C2097" t="s">
        <v>7104</v>
      </c>
      <c r="D2097" t="s">
        <v>368</v>
      </c>
      <c r="E2097" t="s">
        <v>369</v>
      </c>
      <c r="F2097" t="s">
        <v>383</v>
      </c>
      <c r="G2097" s="177">
        <v>44503</v>
      </c>
      <c r="H2097" t="s">
        <v>384</v>
      </c>
      <c r="I2097" t="s">
        <v>18168</v>
      </c>
      <c r="J2097" t="s">
        <v>7105</v>
      </c>
      <c r="K2097" t="s">
        <v>353</v>
      </c>
      <c r="L2097" t="s">
        <v>354</v>
      </c>
      <c r="M2097" s="29" t="str">
        <f>IF(O2097 &lt;&gt; "", VLOOKUP(O2097,'CLASSIFICAÇÃO - ÁREA DE ATUAÇÃO'!$A:$C,2,0),"")</f>
        <v>B</v>
      </c>
      <c r="N2097" s="29" t="str">
        <f>IF(O2097 &lt;&gt; "",VLOOKUP(O2097,'CLASSIFICAÇÃO - ÁREA DE ATUAÇÃO'!$A:$C,3,0), "")</f>
        <v>ATENÇÃO PRIMÁRIA</v>
      </c>
      <c r="O2097" t="str">
        <f>'Lotações convertidas'!B2099</f>
        <v>CENTRO DE SAÚDE SÃO CRISTÓVÃO</v>
      </c>
    </row>
    <row r="2098" spans="1:15" x14ac:dyDescent="0.25">
      <c r="A2098">
        <v>1330347</v>
      </c>
      <c r="B2098" t="s">
        <v>7106</v>
      </c>
      <c r="C2098" t="s">
        <v>7107</v>
      </c>
      <c r="D2098" t="s">
        <v>368</v>
      </c>
      <c r="E2098" t="s">
        <v>369</v>
      </c>
      <c r="F2098" t="s">
        <v>5826</v>
      </c>
      <c r="G2098" s="177">
        <v>44503</v>
      </c>
      <c r="H2098" t="s">
        <v>417</v>
      </c>
      <c r="I2098" t="s">
        <v>18168</v>
      </c>
      <c r="J2098" t="s">
        <v>7108</v>
      </c>
      <c r="K2098" t="s">
        <v>353</v>
      </c>
      <c r="L2098" t="s">
        <v>372</v>
      </c>
      <c r="M2098" s="29" t="str">
        <f>IF(O2098 &lt;&gt; "", VLOOKUP(O2098,'CLASSIFICAÇÃO - ÁREA DE ATUAÇÃO'!$A:$C,2,0),"")</f>
        <v>C</v>
      </c>
      <c r="N2098" s="29" t="str">
        <f>IF(O2098 &lt;&gt; "",VLOOKUP(O2098,'CLASSIFICAÇÃO - ÁREA DE ATUAÇÃO'!$A:$C,3,0), "")</f>
        <v>ATENÇÃO PRIMÁRIA</v>
      </c>
      <c r="O2098" t="str">
        <f>'Lotações convertidas'!B2100</f>
        <v>CENTRO DE SAÚDE SERRA VERDE</v>
      </c>
    </row>
    <row r="2099" spans="1:15" x14ac:dyDescent="0.25">
      <c r="A2099">
        <v>1330355</v>
      </c>
      <c r="B2099" t="s">
        <v>7109</v>
      </c>
      <c r="C2099" t="s">
        <v>7110</v>
      </c>
      <c r="D2099" t="s">
        <v>520</v>
      </c>
      <c r="F2099" t="s">
        <v>1517</v>
      </c>
      <c r="G2099" s="177">
        <v>44504</v>
      </c>
      <c r="H2099" t="s">
        <v>364</v>
      </c>
      <c r="I2099" t="s">
        <v>18175</v>
      </c>
      <c r="J2099" t="s">
        <v>7111</v>
      </c>
      <c r="K2099" t="s">
        <v>353</v>
      </c>
      <c r="L2099" t="s">
        <v>365</v>
      </c>
      <c r="M2099" s="29" t="str">
        <f>IF(O2099 &lt;&gt; "", VLOOKUP(O2099,'CLASSIFICAÇÃO - ÁREA DE ATUAÇÃO'!$A:$C,2,0),"")</f>
        <v>D</v>
      </c>
      <c r="N2099" s="29" t="str">
        <f>IF(O2099 &lt;&gt; "",VLOOKUP(O2099,'CLASSIFICAÇÃO - ÁREA DE ATUAÇÃO'!$A:$C,3,0), "")</f>
        <v>ATENÇÃO PRIMÁRIA</v>
      </c>
      <c r="O2099" t="str">
        <f>'Lotações convertidas'!B2101</f>
        <v>CENTRO DE SAÚDE LAJEDO</v>
      </c>
    </row>
    <row r="2100" spans="1:15" x14ac:dyDescent="0.25">
      <c r="A2100">
        <v>1330363</v>
      </c>
      <c r="B2100" t="s">
        <v>2536</v>
      </c>
      <c r="C2100" t="s">
        <v>2537</v>
      </c>
      <c r="D2100" t="s">
        <v>362</v>
      </c>
      <c r="F2100" t="s">
        <v>532</v>
      </c>
      <c r="G2100" s="177">
        <v>44504</v>
      </c>
      <c r="H2100" t="s">
        <v>352</v>
      </c>
      <c r="I2100" t="s">
        <v>18168</v>
      </c>
      <c r="J2100" t="s">
        <v>2539</v>
      </c>
      <c r="K2100" t="s">
        <v>353</v>
      </c>
      <c r="L2100" t="s">
        <v>354</v>
      </c>
      <c r="M2100" s="29" t="str">
        <f>IF(O2100 &lt;&gt; "", VLOOKUP(O2100,'CLASSIFICAÇÃO - ÁREA DE ATUAÇÃO'!$A:$C,2,0),"")</f>
        <v>B</v>
      </c>
      <c r="N2100" s="29" t="str">
        <f>IF(O2100 &lt;&gt; "",VLOOKUP(O2100,'CLASSIFICAÇÃO - ÁREA DE ATUAÇÃO'!$A:$C,3,0), "")</f>
        <v>ATENÇÃO PRIMÁRIA</v>
      </c>
      <c r="O2100" t="str">
        <f>'Lotações convertidas'!B2102</f>
        <v>CENTRO DE SAÚDE DOM BOSCO</v>
      </c>
    </row>
    <row r="2101" spans="1:15" x14ac:dyDescent="0.25">
      <c r="A2101">
        <v>1330371</v>
      </c>
      <c r="B2101" t="s">
        <v>7112</v>
      </c>
      <c r="C2101" t="s">
        <v>7113</v>
      </c>
      <c r="D2101" t="s">
        <v>368</v>
      </c>
      <c r="E2101" t="s">
        <v>369</v>
      </c>
      <c r="F2101" t="s">
        <v>2812</v>
      </c>
      <c r="G2101" s="177">
        <v>44508</v>
      </c>
      <c r="H2101" t="s">
        <v>384</v>
      </c>
      <c r="I2101" t="s">
        <v>18168</v>
      </c>
      <c r="J2101" t="s">
        <v>7114</v>
      </c>
      <c r="K2101" t="s">
        <v>353</v>
      </c>
      <c r="L2101" t="s">
        <v>397</v>
      </c>
      <c r="M2101" s="29" t="str">
        <f>IF(O2101 &lt;&gt; "", VLOOKUP(O2101,'CLASSIFICAÇÃO - ÁREA DE ATUAÇÃO'!$A:$C,2,0),"")</f>
        <v>B</v>
      </c>
      <c r="N2101" s="29" t="str">
        <f>IF(O2101 &lt;&gt; "",VLOOKUP(O2101,'CLASSIFICAÇÃO - ÁREA DE ATUAÇÃO'!$A:$C,3,0), "")</f>
        <v>ATENÇÃO PRIMÁRIA</v>
      </c>
      <c r="O2101" t="str">
        <f>'Lotações convertidas'!B2103</f>
        <v>CENTRO DE SAÚDE CONJUNTO BETÂNIA</v>
      </c>
    </row>
    <row r="2102" spans="1:15" x14ac:dyDescent="0.25">
      <c r="A2102">
        <v>1330398</v>
      </c>
      <c r="B2102" t="s">
        <v>7115</v>
      </c>
      <c r="C2102" t="s">
        <v>7116</v>
      </c>
      <c r="D2102" t="s">
        <v>368</v>
      </c>
      <c r="E2102" t="s">
        <v>369</v>
      </c>
      <c r="F2102" t="s">
        <v>358</v>
      </c>
      <c r="G2102" s="177">
        <v>44504</v>
      </c>
      <c r="H2102" t="s">
        <v>417</v>
      </c>
      <c r="I2102" t="s">
        <v>18168</v>
      </c>
      <c r="J2102" t="s">
        <v>7117</v>
      </c>
      <c r="K2102" t="s">
        <v>353</v>
      </c>
      <c r="L2102" t="s">
        <v>361</v>
      </c>
      <c r="M2102" s="29" t="str">
        <f>IF(O2102 &lt;&gt; "", VLOOKUP(O2102,'CLASSIFICAÇÃO - ÁREA DE ATUAÇÃO'!$A:$C,2,0),"")</f>
        <v>B</v>
      </c>
      <c r="N2102" s="29" t="str">
        <f>IF(O2102 &lt;&gt; "",VLOOKUP(O2102,'CLASSIFICAÇÃO - ÁREA DE ATUAÇÃO'!$A:$C,3,0), "")</f>
        <v>ATENÇÃO PRIMÁRIA</v>
      </c>
      <c r="O2102" t="str">
        <f>'Lotações convertidas'!B2104</f>
        <v>CENTRO DE SAÚDE SANTA ROSA</v>
      </c>
    </row>
    <row r="2103" spans="1:15" x14ac:dyDescent="0.25">
      <c r="A2103">
        <v>1330401</v>
      </c>
      <c r="B2103" t="s">
        <v>7118</v>
      </c>
      <c r="C2103" t="s">
        <v>7119</v>
      </c>
      <c r="D2103" t="s">
        <v>362</v>
      </c>
      <c r="F2103" t="s">
        <v>421</v>
      </c>
      <c r="G2103" s="177">
        <v>44503</v>
      </c>
      <c r="H2103" t="s">
        <v>364</v>
      </c>
      <c r="I2103" t="s">
        <v>18168</v>
      </c>
      <c r="J2103" t="s">
        <v>7120</v>
      </c>
      <c r="K2103" t="s">
        <v>353</v>
      </c>
      <c r="L2103" t="s">
        <v>365</v>
      </c>
      <c r="M2103" s="29" t="str">
        <f>IF(O2103 &lt;&gt; "", VLOOKUP(O2103,'CLASSIFICAÇÃO - ÁREA DE ATUAÇÃO'!$A:$C,2,0),"")</f>
        <v>C</v>
      </c>
      <c r="N2103" s="29" t="str">
        <f>IF(O2103 &lt;&gt; "",VLOOKUP(O2103,'CLASSIFICAÇÃO - ÁREA DE ATUAÇÃO'!$A:$C,3,0), "")</f>
        <v>ATENÇÃO PRIMÁRIA</v>
      </c>
      <c r="O2103" t="str">
        <f>'Lotações convertidas'!B2105</f>
        <v>CENTRO DE SAÚDE MG20</v>
      </c>
    </row>
    <row r="2104" spans="1:15" x14ac:dyDescent="0.25">
      <c r="A2104" t="s">
        <v>7121</v>
      </c>
      <c r="B2104" t="s">
        <v>7122</v>
      </c>
      <c r="C2104" t="s">
        <v>7123</v>
      </c>
      <c r="D2104" t="s">
        <v>520</v>
      </c>
      <c r="F2104" t="s">
        <v>3361</v>
      </c>
      <c r="G2104" s="177">
        <v>44503</v>
      </c>
      <c r="H2104" t="s">
        <v>364</v>
      </c>
      <c r="I2104" t="s">
        <v>18175</v>
      </c>
      <c r="J2104" t="s">
        <v>7124</v>
      </c>
      <c r="K2104" t="s">
        <v>353</v>
      </c>
      <c r="L2104" t="s">
        <v>382</v>
      </c>
      <c r="M2104" s="29" t="str">
        <f>IF(O2104 &lt;&gt; "", VLOOKUP(O2104,'CLASSIFICAÇÃO - ÁREA DE ATUAÇÃO'!$A:$C,2,0),"")</f>
        <v>A</v>
      </c>
      <c r="N2104" s="29" t="str">
        <f>IF(O2104 &lt;&gt; "",VLOOKUP(O2104,'CLASSIFICAÇÃO - ÁREA DE ATUAÇÃO'!$A:$C,3,0), "")</f>
        <v>ATENÇÃO PRIMÁRIA</v>
      </c>
      <c r="O2104" t="str">
        <f>'Lotações convertidas'!B2106</f>
        <v>CENTRO DE SAÚDE BOA VISTA</v>
      </c>
    </row>
    <row r="2105" spans="1:15" x14ac:dyDescent="0.25">
      <c r="A2105">
        <v>1330428</v>
      </c>
      <c r="B2105" t="s">
        <v>7125</v>
      </c>
      <c r="C2105" t="s">
        <v>7126</v>
      </c>
      <c r="D2105" t="s">
        <v>368</v>
      </c>
      <c r="E2105" t="s">
        <v>369</v>
      </c>
      <c r="F2105" t="s">
        <v>18620</v>
      </c>
      <c r="G2105" s="177">
        <v>44504</v>
      </c>
      <c r="H2105" t="s">
        <v>441</v>
      </c>
      <c r="I2105" t="s">
        <v>18168</v>
      </c>
      <c r="J2105" t="s">
        <v>7127</v>
      </c>
      <c r="K2105" t="s">
        <v>353</v>
      </c>
      <c r="L2105" t="s">
        <v>372</v>
      </c>
      <c r="M2105" s="29" t="str">
        <f>IF(O2105 &lt;&gt; "", VLOOKUP(O2105,'CLASSIFICAÇÃO - ÁREA DE ATUAÇÃO'!$A:$C,2,0),"")</f>
        <v>D</v>
      </c>
      <c r="N2105" s="29" t="str">
        <f>IF(O2105 &lt;&gt; "",VLOOKUP(O2105,'CLASSIFICAÇÃO - ÁREA DE ATUAÇÃO'!$A:$C,3,0), "")</f>
        <v>REDE DE URGÊNCIA</v>
      </c>
      <c r="O2105" t="str">
        <f>'Lotações convertidas'!B2107</f>
        <v>UNIDADE DE PRONTO ATENDIMENTO VENDA NOVA</v>
      </c>
    </row>
    <row r="2106" spans="1:15" x14ac:dyDescent="0.25">
      <c r="A2106">
        <v>1330452</v>
      </c>
      <c r="B2106" t="s">
        <v>7128</v>
      </c>
      <c r="C2106" t="s">
        <v>7129</v>
      </c>
      <c r="D2106" t="s">
        <v>368</v>
      </c>
      <c r="E2106" t="s">
        <v>369</v>
      </c>
      <c r="F2106" t="s">
        <v>4139</v>
      </c>
      <c r="G2106" s="177">
        <v>44503</v>
      </c>
      <c r="H2106" t="s">
        <v>384</v>
      </c>
      <c r="I2106" t="s">
        <v>18168</v>
      </c>
      <c r="J2106" t="s">
        <v>7130</v>
      </c>
      <c r="K2106" t="s">
        <v>353</v>
      </c>
      <c r="L2106" t="s">
        <v>354</v>
      </c>
      <c r="M2106" s="29" t="str">
        <f>IF(O2106 &lt;&gt; "", VLOOKUP(O2106,'CLASSIFICAÇÃO - ÁREA DE ATUAÇÃO'!$A:$C,2,0),"")</f>
        <v>C</v>
      </c>
      <c r="N2106" s="29" t="str">
        <f>IF(O2106 &lt;&gt; "",VLOOKUP(O2106,'CLASSIFICAÇÃO - ÁREA DE ATUAÇÃO'!$A:$C,3,0), "")</f>
        <v>ATENÇÃO PRIMÁRIA</v>
      </c>
      <c r="O2106" t="str">
        <f>'Lotações convertidas'!B2108</f>
        <v>CENTRO DE SAÚDE PINDORAMA - ELZA MARTINS</v>
      </c>
    </row>
    <row r="2107" spans="1:15" x14ac:dyDescent="0.25">
      <c r="A2107">
        <v>1330460</v>
      </c>
      <c r="B2107" t="s">
        <v>7131</v>
      </c>
      <c r="C2107" t="s">
        <v>7132</v>
      </c>
      <c r="D2107" t="s">
        <v>368</v>
      </c>
      <c r="E2107" t="s">
        <v>369</v>
      </c>
      <c r="F2107" t="s">
        <v>554</v>
      </c>
      <c r="G2107" s="177">
        <v>44504</v>
      </c>
      <c r="H2107" t="s">
        <v>364</v>
      </c>
      <c r="I2107" t="s">
        <v>18168</v>
      </c>
      <c r="J2107" t="s">
        <v>7133</v>
      </c>
      <c r="K2107" t="s">
        <v>353</v>
      </c>
      <c r="L2107" t="s">
        <v>397</v>
      </c>
      <c r="M2107" s="29" t="str">
        <f>IF(O2107 &lt;&gt; "", VLOOKUP(O2107,'CLASSIFICAÇÃO - ÁREA DE ATUAÇÃO'!$A:$C,2,0),"")</f>
        <v>B</v>
      </c>
      <c r="N2107" s="29" t="str">
        <f>IF(O2107 &lt;&gt; "",VLOOKUP(O2107,'CLASSIFICAÇÃO - ÁREA DE ATUAÇÃO'!$A:$C,3,0), "")</f>
        <v>ATENÇÃO PRIMÁRIA</v>
      </c>
      <c r="O2107" t="str">
        <f>'Lotações convertidas'!B2109</f>
        <v>CENTRO DE SAÚDE VISTA ALEGRE</v>
      </c>
    </row>
    <row r="2108" spans="1:15" x14ac:dyDescent="0.25">
      <c r="A2108">
        <v>1330487</v>
      </c>
      <c r="B2108" t="s">
        <v>7134</v>
      </c>
      <c r="C2108" t="s">
        <v>7135</v>
      </c>
      <c r="D2108" t="s">
        <v>520</v>
      </c>
      <c r="F2108" t="s">
        <v>388</v>
      </c>
      <c r="G2108" s="177">
        <v>44504</v>
      </c>
      <c r="H2108" t="s">
        <v>364</v>
      </c>
      <c r="I2108" t="s">
        <v>18175</v>
      </c>
      <c r="J2108" t="s">
        <v>7136</v>
      </c>
      <c r="K2108" t="s">
        <v>353</v>
      </c>
      <c r="L2108" t="s">
        <v>372</v>
      </c>
      <c r="M2108" s="29" t="str">
        <f>IF(O2108 &lt;&gt; "", VLOOKUP(O2108,'CLASSIFICAÇÃO - ÁREA DE ATUAÇÃO'!$A:$C,2,0),"")</f>
        <v>D</v>
      </c>
      <c r="N2108" s="29" t="str">
        <f>IF(O2108 &lt;&gt; "",VLOOKUP(O2108,'CLASSIFICAÇÃO - ÁREA DE ATUAÇÃO'!$A:$C,3,0), "")</f>
        <v>ATENÇÃO PRIMÁRIA</v>
      </c>
      <c r="O2108" t="str">
        <f>'Lotações convertidas'!B2110</f>
        <v>CENTRO DE SAÚDE MINAS CAIXA</v>
      </c>
    </row>
    <row r="2109" spans="1:15" x14ac:dyDescent="0.25">
      <c r="A2109">
        <v>1330525</v>
      </c>
      <c r="B2109" t="s">
        <v>7140</v>
      </c>
      <c r="C2109" t="s">
        <v>7141</v>
      </c>
      <c r="D2109" t="s">
        <v>368</v>
      </c>
      <c r="E2109" t="s">
        <v>369</v>
      </c>
      <c r="F2109" t="s">
        <v>1591</v>
      </c>
      <c r="G2109" s="177">
        <v>44503</v>
      </c>
      <c r="H2109" t="s">
        <v>384</v>
      </c>
      <c r="I2109" t="s">
        <v>18168</v>
      </c>
      <c r="J2109" t="s">
        <v>7142</v>
      </c>
      <c r="K2109" t="s">
        <v>353</v>
      </c>
      <c r="L2109" t="s">
        <v>374</v>
      </c>
      <c r="M2109" s="29" t="str">
        <f>IF(O2109 &lt;&gt; "", VLOOKUP(O2109,'CLASSIFICAÇÃO - ÁREA DE ATUAÇÃO'!$A:$C,2,0),"")</f>
        <v>D</v>
      </c>
      <c r="N2109" s="29" t="str">
        <f>IF(O2109 &lt;&gt; "",VLOOKUP(O2109,'CLASSIFICAÇÃO - ÁREA DE ATUAÇÃO'!$A:$C,3,0), "")</f>
        <v>ATENÇÃO PRIMÁRIA</v>
      </c>
      <c r="O2109" t="str">
        <f>'Lotações convertidas'!B2111</f>
        <v>CENTRO DE SAÚDE CONJUNTO PAULO VI</v>
      </c>
    </row>
    <row r="2110" spans="1:15" x14ac:dyDescent="0.25">
      <c r="A2110" t="s">
        <v>7143</v>
      </c>
      <c r="B2110" t="s">
        <v>7144</v>
      </c>
      <c r="C2110" t="s">
        <v>7145</v>
      </c>
      <c r="D2110" t="s">
        <v>368</v>
      </c>
      <c r="E2110" t="s">
        <v>369</v>
      </c>
      <c r="F2110" t="s">
        <v>18613</v>
      </c>
      <c r="G2110" s="177">
        <v>44502</v>
      </c>
      <c r="H2110" t="s">
        <v>441</v>
      </c>
      <c r="I2110" t="s">
        <v>18168</v>
      </c>
      <c r="J2110" t="s">
        <v>7146</v>
      </c>
      <c r="K2110" t="s">
        <v>353</v>
      </c>
      <c r="L2110" t="s">
        <v>382</v>
      </c>
      <c r="M2110" s="29" t="str">
        <f>IF(O2110 &lt;&gt; "", VLOOKUP(O2110,'CLASSIFICAÇÃO - ÁREA DE ATUAÇÃO'!$A:$C,2,0),"")</f>
        <v>C</v>
      </c>
      <c r="N2110" s="29" t="str">
        <f>IF(O2110 &lt;&gt; "",VLOOKUP(O2110,'CLASSIFICAÇÃO - ÁREA DE ATUAÇÃO'!$A:$C,3,0), "")</f>
        <v>REDE DE URGÊNCIA</v>
      </c>
      <c r="O2110" t="str">
        <f>'Lotações convertidas'!B2112</f>
        <v>UNIDADE DE PRONTO ATENDIMENTO LESTE</v>
      </c>
    </row>
    <row r="2111" spans="1:15" x14ac:dyDescent="0.25">
      <c r="A2111">
        <v>1330576</v>
      </c>
      <c r="B2111" t="s">
        <v>7147</v>
      </c>
      <c r="C2111" t="s">
        <v>7148</v>
      </c>
      <c r="D2111" t="s">
        <v>368</v>
      </c>
      <c r="E2111" t="s">
        <v>369</v>
      </c>
      <c r="F2111" t="s">
        <v>3361</v>
      </c>
      <c r="G2111" s="177">
        <v>44504</v>
      </c>
      <c r="H2111" t="s">
        <v>417</v>
      </c>
      <c r="I2111" t="s">
        <v>18168</v>
      </c>
      <c r="J2111" t="s">
        <v>7149</v>
      </c>
      <c r="K2111" t="s">
        <v>353</v>
      </c>
      <c r="L2111" t="s">
        <v>382</v>
      </c>
      <c r="M2111" s="29" t="str">
        <f>IF(O2111 &lt;&gt; "", VLOOKUP(O2111,'CLASSIFICAÇÃO - ÁREA DE ATUAÇÃO'!$A:$C,2,0),"")</f>
        <v>A</v>
      </c>
      <c r="N2111" s="29" t="str">
        <f>IF(O2111 &lt;&gt; "",VLOOKUP(O2111,'CLASSIFICAÇÃO - ÁREA DE ATUAÇÃO'!$A:$C,3,0), "")</f>
        <v>ATENÇÃO PRIMÁRIA</v>
      </c>
      <c r="O2111" t="str">
        <f>'Lotações convertidas'!B2113</f>
        <v>CENTRO DE SAÚDE BOA VISTA</v>
      </c>
    </row>
    <row r="2112" spans="1:15" x14ac:dyDescent="0.25">
      <c r="A2112">
        <v>1330592</v>
      </c>
      <c r="B2112" t="s">
        <v>7150</v>
      </c>
      <c r="C2112" t="s">
        <v>7151</v>
      </c>
      <c r="D2112" t="s">
        <v>349</v>
      </c>
      <c r="E2112" t="s">
        <v>350</v>
      </c>
      <c r="F2112" t="s">
        <v>70</v>
      </c>
      <c r="G2112" s="177">
        <v>44504</v>
      </c>
      <c r="H2112" t="s">
        <v>434</v>
      </c>
      <c r="I2112" t="s">
        <v>18169</v>
      </c>
      <c r="J2112" t="s">
        <v>7152</v>
      </c>
      <c r="K2112" t="s">
        <v>353</v>
      </c>
      <c r="L2112" t="s">
        <v>411</v>
      </c>
      <c r="M2112" s="29" t="str">
        <f>IF(O2112 &lt;&gt; "", VLOOKUP(O2112,'CLASSIFICAÇÃO - ÁREA DE ATUAÇÃO'!$A:$C,2,0),"")</f>
        <v>A</v>
      </c>
      <c r="N2112" s="29" t="str">
        <f>IF(O2112 &lt;&gt; "",VLOOKUP(O2112,'CLASSIFICAÇÃO - ÁREA DE ATUAÇÃO'!$A:$C,3,0), "")</f>
        <v>REDE COMPLEMENTAR</v>
      </c>
      <c r="O2112" t="str">
        <f>'Lotações convertidas'!B2114</f>
        <v>CENTRO DE TREIN. E REF. EM DOENÇAS INFECCIOSAS E PARASITÁRIAS ORESTES DINIZ</v>
      </c>
    </row>
    <row r="2113" spans="1:15" x14ac:dyDescent="0.25">
      <c r="A2113">
        <v>1330606</v>
      </c>
      <c r="B2113" t="s">
        <v>7153</v>
      </c>
      <c r="C2113" t="s">
        <v>7154</v>
      </c>
      <c r="D2113" t="s">
        <v>362</v>
      </c>
      <c r="F2113" t="s">
        <v>1245</v>
      </c>
      <c r="G2113" s="177">
        <v>44503</v>
      </c>
      <c r="H2113" t="s">
        <v>352</v>
      </c>
      <c r="I2113" t="s">
        <v>18168</v>
      </c>
      <c r="J2113" t="s">
        <v>7155</v>
      </c>
      <c r="K2113" t="s">
        <v>353</v>
      </c>
      <c r="L2113" t="s">
        <v>374</v>
      </c>
      <c r="M2113" s="29" t="str">
        <f>IF(O2113 &lt;&gt; "", VLOOKUP(O2113,'CLASSIFICAÇÃO - ÁREA DE ATUAÇÃO'!$A:$C,2,0),"")</f>
        <v>D</v>
      </c>
      <c r="N2113" s="29" t="str">
        <f>IF(O2113 &lt;&gt; "",VLOOKUP(O2113,'CLASSIFICAÇÃO - ÁREA DE ATUAÇÃO'!$A:$C,3,0), "")</f>
        <v>ATENÇÃO PRIMÁRIA</v>
      </c>
      <c r="O2113" t="str">
        <f>'Lotações convertidas'!B2115</f>
        <v>CENTRO DE SAÚDE GOIÂNIA</v>
      </c>
    </row>
    <row r="2114" spans="1:15" x14ac:dyDescent="0.25">
      <c r="A2114">
        <v>1330622</v>
      </c>
      <c r="B2114" t="s">
        <v>7156</v>
      </c>
      <c r="C2114" t="s">
        <v>7157</v>
      </c>
      <c r="D2114" t="s">
        <v>368</v>
      </c>
      <c r="E2114" t="s">
        <v>369</v>
      </c>
      <c r="F2114" t="s">
        <v>2234</v>
      </c>
      <c r="G2114" s="177">
        <v>44503</v>
      </c>
      <c r="H2114" t="s">
        <v>384</v>
      </c>
      <c r="I2114" t="s">
        <v>18168</v>
      </c>
      <c r="J2114" t="s">
        <v>7158</v>
      </c>
      <c r="K2114" t="s">
        <v>353</v>
      </c>
      <c r="L2114" t="s">
        <v>374</v>
      </c>
      <c r="M2114" s="29" t="str">
        <f>IF(O2114 &lt;&gt; "", VLOOKUP(O2114,'CLASSIFICAÇÃO - ÁREA DE ATUAÇÃO'!$A:$C,2,0),"")</f>
        <v>C</v>
      </c>
      <c r="N2114" s="29" t="str">
        <f>IF(O2114 &lt;&gt; "",VLOOKUP(O2114,'CLASSIFICAÇÃO - ÁREA DE ATUAÇÃO'!$A:$C,3,0), "")</f>
        <v>ATENÇÃO PRIMÁRIA</v>
      </c>
      <c r="O2114" t="str">
        <f>'Lotações convertidas'!B2116</f>
        <v>CENTRO DE SAÚDE MARCELO PONTEL GOMES</v>
      </c>
    </row>
    <row r="2115" spans="1:15" x14ac:dyDescent="0.25">
      <c r="A2115">
        <v>1330649</v>
      </c>
      <c r="B2115" t="s">
        <v>7159</v>
      </c>
      <c r="C2115" t="s">
        <v>7160</v>
      </c>
      <c r="D2115" t="s">
        <v>429</v>
      </c>
      <c r="E2115" t="s">
        <v>430</v>
      </c>
      <c r="F2115" t="s">
        <v>556</v>
      </c>
      <c r="G2115" s="177">
        <v>44505</v>
      </c>
      <c r="H2115" t="s">
        <v>364</v>
      </c>
      <c r="I2115" t="s">
        <v>18175</v>
      </c>
      <c r="J2115" t="s">
        <v>7161</v>
      </c>
      <c r="K2115" t="s">
        <v>353</v>
      </c>
      <c r="L2115" t="s">
        <v>411</v>
      </c>
      <c r="M2115" s="29" t="str">
        <f>IF(O2115 &lt;&gt; "", VLOOKUP(O2115,'CLASSIFICAÇÃO - ÁREA DE ATUAÇÃO'!$A:$C,2,0),"")</f>
        <v>A</v>
      </c>
      <c r="N2115" s="29" t="str">
        <f>IF(O2115 &lt;&gt; "",VLOOKUP(O2115,'CLASSIFICAÇÃO - ÁREA DE ATUAÇÃO'!$A:$C,3,0), "")</f>
        <v>ATENÇÃO PRIMÁRIA</v>
      </c>
      <c r="O2115" t="str">
        <f>'Lotações convertidas'!B2117</f>
        <v>CENTRO DE SAÚDE CARLOS CHAGAS</v>
      </c>
    </row>
    <row r="2116" spans="1:15" x14ac:dyDescent="0.25">
      <c r="A2116">
        <v>1330665</v>
      </c>
      <c r="B2116" t="s">
        <v>1824</v>
      </c>
      <c r="C2116" t="s">
        <v>1825</v>
      </c>
      <c r="D2116" t="s">
        <v>368</v>
      </c>
      <c r="E2116" t="s">
        <v>369</v>
      </c>
      <c r="F2116" t="s">
        <v>866</v>
      </c>
      <c r="G2116" s="177">
        <v>44504</v>
      </c>
      <c r="H2116" t="s">
        <v>384</v>
      </c>
      <c r="I2116" t="s">
        <v>18168</v>
      </c>
      <c r="J2116" t="s">
        <v>1826</v>
      </c>
      <c r="K2116" t="s">
        <v>353</v>
      </c>
      <c r="L2116" t="s">
        <v>354</v>
      </c>
      <c r="M2116" s="29" t="str">
        <f>IF(O2116 &lt;&gt; "", VLOOKUP(O2116,'CLASSIFICAÇÃO - ÁREA DE ATUAÇÃO'!$A:$C,2,0),"")</f>
        <v>A</v>
      </c>
      <c r="N2116" s="29" t="str">
        <f>IF(O2116 &lt;&gt; "",VLOOKUP(O2116,'CLASSIFICAÇÃO - ÁREA DE ATUAÇÃO'!$A:$C,3,0), "")</f>
        <v>ATENÇÃO PRIMÁRIA</v>
      </c>
      <c r="O2116" t="str">
        <f>'Lotações convertidas'!B2118</f>
        <v>CENTRO DE SAÚDE JARDIM MONTANHÊS</v>
      </c>
    </row>
    <row r="2117" spans="1:15" x14ac:dyDescent="0.25">
      <c r="A2117">
        <v>1330703</v>
      </c>
      <c r="B2117" t="s">
        <v>7162</v>
      </c>
      <c r="C2117" t="s">
        <v>7163</v>
      </c>
      <c r="D2117" t="s">
        <v>368</v>
      </c>
      <c r="E2117" t="s">
        <v>369</v>
      </c>
      <c r="F2117" t="s">
        <v>518</v>
      </c>
      <c r="G2117" s="177">
        <v>44504</v>
      </c>
      <c r="H2117" t="s">
        <v>384</v>
      </c>
      <c r="I2117" t="s">
        <v>18168</v>
      </c>
      <c r="J2117" t="s">
        <v>7164</v>
      </c>
      <c r="K2117" t="s">
        <v>495</v>
      </c>
      <c r="L2117" t="s">
        <v>365</v>
      </c>
      <c r="M2117" s="29" t="str">
        <f>IF(O2117 &lt;&gt; "", VLOOKUP(O2117,'CLASSIFICAÇÃO - ÁREA DE ATUAÇÃO'!$A:$C,2,0),"")</f>
        <v>C</v>
      </c>
      <c r="N2117" s="29" t="str">
        <f>IF(O2117 &lt;&gt; "",VLOOKUP(O2117,'CLASSIFICAÇÃO - ÁREA DE ATUAÇÃO'!$A:$C,3,0), "")</f>
        <v>ATENÇÃO PRIMÁRIA</v>
      </c>
      <c r="O2117" t="str">
        <f>'Lotações convertidas'!B2119</f>
        <v>CENTRO DE SAÚDE NOVO AARÃO REIS</v>
      </c>
    </row>
    <row r="2118" spans="1:15" x14ac:dyDescent="0.25">
      <c r="A2118" t="s">
        <v>7165</v>
      </c>
      <c r="B2118" t="s">
        <v>7166</v>
      </c>
      <c r="C2118" t="s">
        <v>7167</v>
      </c>
      <c r="D2118" t="s">
        <v>349</v>
      </c>
      <c r="E2118" t="s">
        <v>473</v>
      </c>
      <c r="F2118" t="s">
        <v>1356</v>
      </c>
      <c r="G2118" s="177">
        <v>44505</v>
      </c>
      <c r="H2118" t="s">
        <v>746</v>
      </c>
      <c r="I2118" t="s">
        <v>18181</v>
      </c>
      <c r="J2118" t="s">
        <v>7168</v>
      </c>
      <c r="K2118" t="s">
        <v>353</v>
      </c>
      <c r="L2118" t="s">
        <v>411</v>
      </c>
      <c r="M2118" s="29" t="str">
        <f>IF(O2118 &lt;&gt; "", VLOOKUP(O2118,'CLASSIFICAÇÃO - ÁREA DE ATUAÇÃO'!$A:$C,2,0),"")</f>
        <v>C</v>
      </c>
      <c r="N2118" s="29" t="str">
        <f>IF(O2118 &lt;&gt; "",VLOOKUP(O2118,'CLASSIFICAÇÃO - ÁREA DE ATUAÇÃO'!$A:$C,3,0), "")</f>
        <v>ATENÇÃO PRIMÁRIA</v>
      </c>
      <c r="O2118" t="str">
        <f>'Lotações convertidas'!B2120</f>
        <v>CENTRO DE SAÚDE PADRE TARCÍSIO</v>
      </c>
    </row>
    <row r="2119" spans="1:15" x14ac:dyDescent="0.25">
      <c r="A2119">
        <v>1330746</v>
      </c>
      <c r="B2119" t="s">
        <v>7169</v>
      </c>
      <c r="C2119" t="s">
        <v>7170</v>
      </c>
      <c r="D2119" t="s">
        <v>368</v>
      </c>
      <c r="E2119" t="s">
        <v>369</v>
      </c>
      <c r="F2119" t="s">
        <v>1595</v>
      </c>
      <c r="G2119" s="177">
        <v>44503</v>
      </c>
      <c r="H2119" t="s">
        <v>384</v>
      </c>
      <c r="I2119" t="s">
        <v>18168</v>
      </c>
      <c r="J2119" t="s">
        <v>7171</v>
      </c>
      <c r="K2119" t="s">
        <v>353</v>
      </c>
      <c r="L2119" t="s">
        <v>354</v>
      </c>
      <c r="M2119" s="29" t="str">
        <f>IF(O2119 &lt;&gt; "", VLOOKUP(O2119,'CLASSIFICAÇÃO - ÁREA DE ATUAÇÃO'!$A:$C,2,0),"")</f>
        <v>D</v>
      </c>
      <c r="N2119" s="29" t="str">
        <f>IF(O2119 &lt;&gt; "",VLOOKUP(O2119,'CLASSIFICAÇÃO - ÁREA DE ATUAÇÃO'!$A:$C,3,0), "")</f>
        <v>ATENÇÃO PRIMÁRIA</v>
      </c>
      <c r="O2119" t="str">
        <f>'Lotações convertidas'!B2121</f>
        <v>CENTRO DE SAÚDE JARDIM FILADÉLFIA</v>
      </c>
    </row>
    <row r="2120" spans="1:15" x14ac:dyDescent="0.25">
      <c r="A2120">
        <v>1330754</v>
      </c>
      <c r="B2120" t="s">
        <v>7172</v>
      </c>
      <c r="C2120" t="s">
        <v>7173</v>
      </c>
      <c r="D2120" t="s">
        <v>368</v>
      </c>
      <c r="E2120" t="s">
        <v>369</v>
      </c>
      <c r="F2120" t="s">
        <v>2234</v>
      </c>
      <c r="G2120" s="177">
        <v>44503</v>
      </c>
      <c r="H2120" t="s">
        <v>384</v>
      </c>
      <c r="I2120" t="s">
        <v>18168</v>
      </c>
      <c r="J2120" t="s">
        <v>7174</v>
      </c>
      <c r="K2120" t="s">
        <v>353</v>
      </c>
      <c r="L2120" t="s">
        <v>374</v>
      </c>
      <c r="M2120" s="29" t="str">
        <f>IF(O2120 &lt;&gt; "", VLOOKUP(O2120,'CLASSIFICAÇÃO - ÁREA DE ATUAÇÃO'!$A:$C,2,0),"")</f>
        <v>C</v>
      </c>
      <c r="N2120" s="29" t="str">
        <f>IF(O2120 &lt;&gt; "",VLOOKUP(O2120,'CLASSIFICAÇÃO - ÁREA DE ATUAÇÃO'!$A:$C,3,0), "")</f>
        <v>ATENÇÃO PRIMÁRIA</v>
      </c>
      <c r="O2120" t="str">
        <f>'Lotações convertidas'!B2122</f>
        <v>CENTRO DE SAÚDE MARCELO PONTEL GOMES</v>
      </c>
    </row>
    <row r="2121" spans="1:15" x14ac:dyDescent="0.25">
      <c r="A2121">
        <v>1330789</v>
      </c>
      <c r="B2121" t="s">
        <v>7175</v>
      </c>
      <c r="C2121" t="s">
        <v>7176</v>
      </c>
      <c r="D2121" t="s">
        <v>368</v>
      </c>
      <c r="E2121" t="s">
        <v>369</v>
      </c>
      <c r="F2121" t="s">
        <v>713</v>
      </c>
      <c r="G2121" s="177">
        <v>44504</v>
      </c>
      <c r="H2121" t="s">
        <v>417</v>
      </c>
      <c r="I2121" t="s">
        <v>18168</v>
      </c>
      <c r="J2121" t="s">
        <v>7177</v>
      </c>
      <c r="K2121" t="s">
        <v>353</v>
      </c>
      <c r="L2121" t="s">
        <v>382</v>
      </c>
      <c r="M2121" s="29" t="str">
        <f>IF(O2121 &lt;&gt; "", VLOOKUP(O2121,'CLASSIFICAÇÃO - ÁREA DE ATUAÇÃO'!$A:$C,2,0),"")</f>
        <v>B</v>
      </c>
      <c r="N2121" s="29" t="str">
        <f>IF(O2121 &lt;&gt; "",VLOOKUP(O2121,'CLASSIFICAÇÃO - ÁREA DE ATUAÇÃO'!$A:$C,3,0), "")</f>
        <v>ATENÇÃO PRIMÁRIA</v>
      </c>
      <c r="O2121" t="str">
        <f>'Lotações convertidas'!B2123</f>
        <v>CENTRO DE SAÚDE POMPÉIA</v>
      </c>
    </row>
    <row r="2122" spans="1:15" x14ac:dyDescent="0.25">
      <c r="A2122">
        <v>1330797</v>
      </c>
      <c r="B2122" t="s">
        <v>7178</v>
      </c>
      <c r="C2122" t="s">
        <v>7179</v>
      </c>
      <c r="D2122" t="s">
        <v>368</v>
      </c>
      <c r="E2122" t="s">
        <v>369</v>
      </c>
      <c r="F2122" t="s">
        <v>4135</v>
      </c>
      <c r="G2122" s="177">
        <v>44504</v>
      </c>
      <c r="H2122" t="s">
        <v>384</v>
      </c>
      <c r="I2122" t="s">
        <v>18168</v>
      </c>
      <c r="J2122" t="s">
        <v>7180</v>
      </c>
      <c r="K2122" t="s">
        <v>353</v>
      </c>
      <c r="L2122" t="s">
        <v>361</v>
      </c>
      <c r="M2122" s="29" t="str">
        <f>IF(O2122 &lt;&gt; "", VLOOKUP(O2122,'CLASSIFICAÇÃO - ÁREA DE ATUAÇÃO'!$A:$C,2,0),"")</f>
        <v>D</v>
      </c>
      <c r="N2122" s="29" t="str">
        <f>IF(O2122 &lt;&gt; "",VLOOKUP(O2122,'CLASSIFICAÇÃO - ÁREA DE ATUAÇÃO'!$A:$C,3,0), "")</f>
        <v>ATENÇÃO PRIMÁRIA</v>
      </c>
      <c r="O2122" t="str">
        <f>'Lotações convertidas'!B2124</f>
        <v>CENTRO DE SAÚDE CONFISCO</v>
      </c>
    </row>
    <row r="2123" spans="1:15" x14ac:dyDescent="0.25">
      <c r="A2123">
        <v>1330800</v>
      </c>
      <c r="B2123" t="s">
        <v>7181</v>
      </c>
      <c r="C2123" t="s">
        <v>7182</v>
      </c>
      <c r="D2123" t="s">
        <v>368</v>
      </c>
      <c r="E2123" t="s">
        <v>369</v>
      </c>
      <c r="F2123" t="s">
        <v>421</v>
      </c>
      <c r="G2123" s="177">
        <v>44504</v>
      </c>
      <c r="H2123" t="s">
        <v>384</v>
      </c>
      <c r="I2123" t="s">
        <v>18168</v>
      </c>
      <c r="J2123" t="s">
        <v>7183</v>
      </c>
      <c r="K2123" t="s">
        <v>353</v>
      </c>
      <c r="L2123" t="s">
        <v>365</v>
      </c>
      <c r="M2123" s="29" t="str">
        <f>IF(O2123 &lt;&gt; "", VLOOKUP(O2123,'CLASSIFICAÇÃO - ÁREA DE ATUAÇÃO'!$A:$C,2,0),"")</f>
        <v>C</v>
      </c>
      <c r="N2123" s="29" t="str">
        <f>IF(O2123 &lt;&gt; "",VLOOKUP(O2123,'CLASSIFICAÇÃO - ÁREA DE ATUAÇÃO'!$A:$C,3,0), "")</f>
        <v>ATENÇÃO PRIMÁRIA</v>
      </c>
      <c r="O2123" t="str">
        <f>'Lotações convertidas'!B2125</f>
        <v>CENTRO DE SAÚDE MG20</v>
      </c>
    </row>
    <row r="2124" spans="1:15" x14ac:dyDescent="0.25">
      <c r="A2124">
        <v>1330827</v>
      </c>
      <c r="B2124" t="s">
        <v>788</v>
      </c>
      <c r="C2124" t="s">
        <v>789</v>
      </c>
      <c r="D2124" t="s">
        <v>368</v>
      </c>
      <c r="E2124" t="s">
        <v>369</v>
      </c>
      <c r="F2124" t="s">
        <v>1861</v>
      </c>
      <c r="G2124" s="177">
        <v>44504</v>
      </c>
      <c r="H2124" t="s">
        <v>417</v>
      </c>
      <c r="I2124" t="s">
        <v>18168</v>
      </c>
      <c r="J2124" t="s">
        <v>790</v>
      </c>
      <c r="K2124" t="s">
        <v>353</v>
      </c>
      <c r="L2124" t="s">
        <v>411</v>
      </c>
      <c r="M2124" s="29" t="str">
        <f>IF(O2124 &lt;&gt; "", VLOOKUP(O2124,'CLASSIFICAÇÃO - ÁREA DE ATUAÇÃO'!$A:$C,2,0),"")</f>
        <v>B</v>
      </c>
      <c r="N2124" s="29" t="str">
        <f>IF(O2124 &lt;&gt; "",VLOOKUP(O2124,'CLASSIFICAÇÃO - ÁREA DE ATUAÇÃO'!$A:$C,3,0), "")</f>
        <v>ATENÇÃO PRIMÁRIA</v>
      </c>
      <c r="O2124" t="str">
        <f>'Lotações convertidas'!B2126</f>
        <v>CENTRO DE SAÚDE SANTA LÚCIA</v>
      </c>
    </row>
    <row r="2125" spans="1:15" x14ac:dyDescent="0.25">
      <c r="A2125">
        <v>1330851</v>
      </c>
      <c r="B2125" t="s">
        <v>7184</v>
      </c>
      <c r="C2125" t="s">
        <v>7185</v>
      </c>
      <c r="D2125" t="s">
        <v>368</v>
      </c>
      <c r="E2125" t="s">
        <v>369</v>
      </c>
      <c r="F2125" t="s">
        <v>1015</v>
      </c>
      <c r="G2125" s="177">
        <v>44504</v>
      </c>
      <c r="H2125" t="s">
        <v>384</v>
      </c>
      <c r="I2125" t="s">
        <v>18168</v>
      </c>
      <c r="J2125" t="s">
        <v>7186</v>
      </c>
      <c r="K2125" t="s">
        <v>353</v>
      </c>
      <c r="L2125" t="s">
        <v>406</v>
      </c>
      <c r="M2125" s="29" t="str">
        <f>IF(O2125 &lt;&gt; "", VLOOKUP(O2125,'CLASSIFICAÇÃO - ÁREA DE ATUAÇÃO'!$A:$C,2,0),"")</f>
        <v>C</v>
      </c>
      <c r="N2125" s="29" t="str">
        <f>IF(O2125 &lt;&gt; "",VLOOKUP(O2125,'CLASSIFICAÇÃO - ÁREA DE ATUAÇÃO'!$A:$C,3,0), "")</f>
        <v>ATENÇÃO PRIMÁRIA</v>
      </c>
      <c r="O2125" t="str">
        <f>'Lotações convertidas'!B2127</f>
        <v>CENTRO DE SAÚDE EDUARDO MAURO DE ARAÚJO - MIRAMAR</v>
      </c>
    </row>
    <row r="2126" spans="1:15" x14ac:dyDescent="0.25">
      <c r="A2126">
        <v>1330878</v>
      </c>
      <c r="B2126" t="s">
        <v>7187</v>
      </c>
      <c r="C2126" t="s">
        <v>7188</v>
      </c>
      <c r="D2126" t="s">
        <v>368</v>
      </c>
      <c r="E2126" t="s">
        <v>369</v>
      </c>
      <c r="F2126" t="s">
        <v>18623</v>
      </c>
      <c r="G2126" s="177">
        <v>44504</v>
      </c>
      <c r="H2126" t="s">
        <v>425</v>
      </c>
      <c r="I2126" t="s">
        <v>18168</v>
      </c>
      <c r="J2126" t="s">
        <v>7189</v>
      </c>
      <c r="K2126" t="s">
        <v>353</v>
      </c>
      <c r="L2126" t="s">
        <v>374</v>
      </c>
      <c r="M2126" s="29" t="str">
        <f>IF(O2126 &lt;&gt; "", VLOOKUP(O2126,'CLASSIFICAÇÃO - ÁREA DE ATUAÇÃO'!$A:$C,2,0),"")</f>
        <v>C</v>
      </c>
      <c r="N2126" s="29" t="str">
        <f>IF(O2126 &lt;&gt; "",VLOOKUP(O2126,'CLASSIFICAÇÃO - ÁREA DE ATUAÇÃO'!$A:$C,3,0), "")</f>
        <v>REDE DE URGÊNCIA</v>
      </c>
      <c r="O2126" t="str">
        <f>'Lotações convertidas'!B2128</f>
        <v>UNIDADE DE PRONTO ATENDIMENTO NORDESTE</v>
      </c>
    </row>
    <row r="2127" spans="1:15" x14ac:dyDescent="0.25">
      <c r="A2127">
        <v>1330908</v>
      </c>
      <c r="B2127" t="s">
        <v>7190</v>
      </c>
      <c r="C2127" t="s">
        <v>7191</v>
      </c>
      <c r="D2127" t="s">
        <v>379</v>
      </c>
      <c r="F2127" t="s">
        <v>18613</v>
      </c>
      <c r="G2127" s="177">
        <v>44504</v>
      </c>
      <c r="H2127" t="s">
        <v>482</v>
      </c>
      <c r="I2127" t="s">
        <v>18171</v>
      </c>
      <c r="J2127" t="s">
        <v>7192</v>
      </c>
      <c r="K2127" t="s">
        <v>353</v>
      </c>
      <c r="L2127" t="s">
        <v>382</v>
      </c>
      <c r="M2127" s="29" t="str">
        <f>IF(O2127 &lt;&gt; "", VLOOKUP(O2127,'CLASSIFICAÇÃO - ÁREA DE ATUAÇÃO'!$A:$C,2,0),"")</f>
        <v>C</v>
      </c>
      <c r="N2127" s="29" t="str">
        <f>IF(O2127 &lt;&gt; "",VLOOKUP(O2127,'CLASSIFICAÇÃO - ÁREA DE ATUAÇÃO'!$A:$C,3,0), "")</f>
        <v>REDE DE URGÊNCIA</v>
      </c>
      <c r="O2127" t="str">
        <f>'Lotações convertidas'!B2129</f>
        <v>UNIDADE DE PRONTO ATENDIMENTO LESTE</v>
      </c>
    </row>
    <row r="2128" spans="1:15" x14ac:dyDescent="0.25">
      <c r="A2128">
        <v>1330940</v>
      </c>
      <c r="B2128" t="s">
        <v>7193</v>
      </c>
      <c r="C2128" t="s">
        <v>7194</v>
      </c>
      <c r="D2128" t="s">
        <v>368</v>
      </c>
      <c r="E2128" t="s">
        <v>369</v>
      </c>
      <c r="F2128" t="s">
        <v>1595</v>
      </c>
      <c r="G2128" s="177">
        <v>44508</v>
      </c>
      <c r="H2128" t="s">
        <v>417</v>
      </c>
      <c r="I2128" t="s">
        <v>18168</v>
      </c>
      <c r="J2128" t="s">
        <v>7195</v>
      </c>
      <c r="K2128" t="s">
        <v>353</v>
      </c>
      <c r="L2128" t="s">
        <v>354</v>
      </c>
      <c r="M2128" s="29" t="str">
        <f>IF(O2128 &lt;&gt; "", VLOOKUP(O2128,'CLASSIFICAÇÃO - ÁREA DE ATUAÇÃO'!$A:$C,2,0),"")</f>
        <v>D</v>
      </c>
      <c r="N2128" s="29" t="str">
        <f>IF(O2128 &lt;&gt; "",VLOOKUP(O2128,'CLASSIFICAÇÃO - ÁREA DE ATUAÇÃO'!$A:$C,3,0), "")</f>
        <v>ATENÇÃO PRIMÁRIA</v>
      </c>
      <c r="O2128" t="str">
        <f>'Lotações convertidas'!B2130</f>
        <v>CENTRO DE SAÚDE JARDIM FILADÉLFIA</v>
      </c>
    </row>
    <row r="2129" spans="1:15" x14ac:dyDescent="0.25">
      <c r="A2129">
        <v>1330959</v>
      </c>
      <c r="B2129" t="s">
        <v>7193</v>
      </c>
      <c r="C2129" t="s">
        <v>7194</v>
      </c>
      <c r="D2129" t="s">
        <v>368</v>
      </c>
      <c r="E2129" t="s">
        <v>369</v>
      </c>
      <c r="F2129" t="s">
        <v>2760</v>
      </c>
      <c r="G2129" s="177">
        <v>44508</v>
      </c>
      <c r="H2129" t="s">
        <v>384</v>
      </c>
      <c r="I2129" t="s">
        <v>18168</v>
      </c>
      <c r="J2129" t="s">
        <v>7195</v>
      </c>
      <c r="K2129" t="s">
        <v>353</v>
      </c>
      <c r="L2129" t="s">
        <v>361</v>
      </c>
      <c r="M2129" s="29" t="str">
        <f>IF(O2129 &lt;&gt; "", VLOOKUP(O2129,'CLASSIFICAÇÃO - ÁREA DE ATUAÇÃO'!$A:$C,2,0),"")</f>
        <v>D</v>
      </c>
      <c r="N2129" s="29" t="str">
        <f>IF(O2129 &lt;&gt; "",VLOOKUP(O2129,'CLASSIFICAÇÃO - ÁREA DE ATUAÇÃO'!$A:$C,3,0), "")</f>
        <v>ATENÇÃO PRIMÁRIA</v>
      </c>
      <c r="O2129" t="str">
        <f>'Lotações convertidas'!B2131</f>
        <v>CENTRO DE SAÚDE PADRE TIAGO</v>
      </c>
    </row>
    <row r="2130" spans="1:15" x14ac:dyDescent="0.25">
      <c r="A2130">
        <v>1330975</v>
      </c>
      <c r="B2130" t="s">
        <v>7196</v>
      </c>
      <c r="C2130" t="s">
        <v>7197</v>
      </c>
      <c r="D2130" t="s">
        <v>368</v>
      </c>
      <c r="E2130" t="s">
        <v>369</v>
      </c>
      <c r="F2130" t="s">
        <v>373</v>
      </c>
      <c r="G2130" s="177">
        <v>44505</v>
      </c>
      <c r="H2130" t="s">
        <v>417</v>
      </c>
      <c r="I2130" t="s">
        <v>18168</v>
      </c>
      <c r="J2130" t="s">
        <v>7198</v>
      </c>
      <c r="K2130" t="s">
        <v>353</v>
      </c>
      <c r="L2130" t="s">
        <v>374</v>
      </c>
      <c r="M2130" s="29" t="str">
        <f>IF(O2130 &lt;&gt; "", VLOOKUP(O2130,'CLASSIFICAÇÃO - ÁREA DE ATUAÇÃO'!$A:$C,2,0),"")</f>
        <v>C</v>
      </c>
      <c r="N2130" s="29" t="str">
        <f>IF(O2130 &lt;&gt; "",VLOOKUP(O2130,'CLASSIFICAÇÃO - ÁREA DE ATUAÇÃO'!$A:$C,3,0), "")</f>
        <v>ATENÇÃO PRIMÁRIA</v>
      </c>
      <c r="O2130" t="str">
        <f>'Lotações convertidas'!B2132</f>
        <v>CENTRO DE SAÚDE EFIGÊNIA MURTA DE FIGUEIREDO</v>
      </c>
    </row>
    <row r="2131" spans="1:15" x14ac:dyDescent="0.25">
      <c r="A2131">
        <v>1330983</v>
      </c>
      <c r="B2131" t="s">
        <v>7199</v>
      </c>
      <c r="C2131" t="s">
        <v>7200</v>
      </c>
      <c r="D2131" t="s">
        <v>362</v>
      </c>
      <c r="F2131" t="s">
        <v>592</v>
      </c>
      <c r="G2131" s="177">
        <v>44505</v>
      </c>
      <c r="H2131" t="s">
        <v>364</v>
      </c>
      <c r="I2131" t="s">
        <v>18168</v>
      </c>
      <c r="J2131" t="s">
        <v>7201</v>
      </c>
      <c r="K2131" t="s">
        <v>353</v>
      </c>
      <c r="L2131" t="s">
        <v>372</v>
      </c>
      <c r="M2131" s="29" t="str">
        <f>IF(O2131 &lt;&gt; "", VLOOKUP(O2131,'CLASSIFICAÇÃO - ÁREA DE ATUAÇÃO'!$A:$C,2,0),"")</f>
        <v>C</v>
      </c>
      <c r="N2131" s="29" t="str">
        <f>IF(O2131 &lt;&gt; "",VLOOKUP(O2131,'CLASSIFICAÇÃO - ÁREA DE ATUAÇÃO'!$A:$C,3,0), "")</f>
        <v>ATENÇÃO PRIMÁRIA</v>
      </c>
      <c r="O2131" t="str">
        <f>'Lotações convertidas'!B2133</f>
        <v>CENTRO DE SAÚDE JARDIM LEBLON</v>
      </c>
    </row>
    <row r="2132" spans="1:15" x14ac:dyDescent="0.25">
      <c r="A2132">
        <v>1330991</v>
      </c>
      <c r="B2132" t="s">
        <v>7084</v>
      </c>
      <c r="C2132" t="s">
        <v>7085</v>
      </c>
      <c r="D2132" t="s">
        <v>362</v>
      </c>
      <c r="F2132" t="s">
        <v>1802</v>
      </c>
      <c r="G2132" s="177">
        <v>44505</v>
      </c>
      <c r="H2132" t="s">
        <v>434</v>
      </c>
      <c r="I2132" t="s">
        <v>18168</v>
      </c>
      <c r="J2132" t="s">
        <v>7086</v>
      </c>
      <c r="K2132" t="s">
        <v>353</v>
      </c>
      <c r="L2132" t="s">
        <v>374</v>
      </c>
      <c r="M2132" s="29" t="str">
        <f>IF(O2132 &lt;&gt; "", VLOOKUP(O2132,'CLASSIFICAÇÃO - ÁREA DE ATUAÇÃO'!$A:$C,2,0),"")</f>
        <v>C</v>
      </c>
      <c r="N2132" s="29" t="str">
        <f>IF(O2132 &lt;&gt; "",VLOOKUP(O2132,'CLASSIFICAÇÃO - ÁREA DE ATUAÇÃO'!$A:$C,3,0), "")</f>
        <v>ATENÇÃO PRIMÁRIA</v>
      </c>
      <c r="O2132" t="str">
        <f>'Lotações convertidas'!B2134</f>
        <v>CENTRO DE SAÚDE SÃO MARCOS</v>
      </c>
    </row>
    <row r="2133" spans="1:15" x14ac:dyDescent="0.25">
      <c r="A2133">
        <v>1331009</v>
      </c>
      <c r="B2133" t="s">
        <v>7202</v>
      </c>
      <c r="C2133" t="s">
        <v>7203</v>
      </c>
      <c r="D2133" t="s">
        <v>520</v>
      </c>
      <c r="F2133" t="s">
        <v>719</v>
      </c>
      <c r="G2133" s="177">
        <v>44505</v>
      </c>
      <c r="H2133" t="s">
        <v>434</v>
      </c>
      <c r="I2133" t="s">
        <v>18175</v>
      </c>
      <c r="J2133" t="s">
        <v>7204</v>
      </c>
      <c r="K2133" t="s">
        <v>353</v>
      </c>
      <c r="L2133" t="s">
        <v>365</v>
      </c>
      <c r="M2133" s="29" t="str">
        <f>IF(O2133 &lt;&gt; "", VLOOKUP(O2133,'CLASSIFICAÇÃO - ÁREA DE ATUAÇÃO'!$A:$C,2,0),"")</f>
        <v>D</v>
      </c>
      <c r="N2133" s="29" t="str">
        <f>IF(O2133 &lt;&gt; "",VLOOKUP(O2133,'CLASSIFICAÇÃO - ÁREA DE ATUAÇÃO'!$A:$C,3,0), "")</f>
        <v>ATENÇÃO PRIMÁRIA</v>
      </c>
      <c r="O2133" t="str">
        <f>'Lotações convertidas'!B2135</f>
        <v>CENTRO DE SAÚDE JAQUELINE</v>
      </c>
    </row>
    <row r="2134" spans="1:15" x14ac:dyDescent="0.25">
      <c r="A2134">
        <v>1331017</v>
      </c>
      <c r="B2134" t="s">
        <v>3095</v>
      </c>
      <c r="C2134" t="s">
        <v>3096</v>
      </c>
      <c r="D2134" t="s">
        <v>368</v>
      </c>
      <c r="E2134" t="s">
        <v>369</v>
      </c>
      <c r="F2134" t="s">
        <v>18632</v>
      </c>
      <c r="G2134" s="177">
        <v>44507</v>
      </c>
      <c r="H2134" t="s">
        <v>441</v>
      </c>
      <c r="I2134" t="s">
        <v>18168</v>
      </c>
      <c r="J2134" t="s">
        <v>3097</v>
      </c>
      <c r="K2134" t="s">
        <v>353</v>
      </c>
      <c r="L2134" t="s">
        <v>365</v>
      </c>
      <c r="M2134" s="29" t="str">
        <f>IF(O2134 &lt;&gt; "", VLOOKUP(O2134,'CLASSIFICAÇÃO - ÁREA DE ATUAÇÃO'!$A:$C,2,0),"")</f>
        <v>C</v>
      </c>
      <c r="N2134" s="29" t="str">
        <f>IF(O2134 &lt;&gt; "",VLOOKUP(O2134,'CLASSIFICAÇÃO - ÁREA DE ATUAÇÃO'!$A:$C,3,0), "")</f>
        <v>REDE DE URGÊNCIA</v>
      </c>
      <c r="O2134" t="str">
        <f>'Lotações convertidas'!B2136</f>
        <v>CENTRO DE REFERENCIA EM SAUDE MENTAL NORTE</v>
      </c>
    </row>
    <row r="2135" spans="1:15" x14ac:dyDescent="0.25">
      <c r="A2135">
        <v>1331025</v>
      </c>
      <c r="B2135" t="s">
        <v>4524</v>
      </c>
      <c r="C2135" t="s">
        <v>4525</v>
      </c>
      <c r="D2135" t="s">
        <v>362</v>
      </c>
      <c r="F2135" t="s">
        <v>18611</v>
      </c>
      <c r="G2135" s="177">
        <v>44507</v>
      </c>
      <c r="H2135" t="s">
        <v>466</v>
      </c>
      <c r="I2135" t="s">
        <v>18168</v>
      </c>
      <c r="J2135" t="s">
        <v>4526</v>
      </c>
      <c r="K2135" t="s">
        <v>353</v>
      </c>
      <c r="L2135" t="s">
        <v>397</v>
      </c>
      <c r="M2135" s="29" t="str">
        <f>IF(O2135 &lt;&gt; "", VLOOKUP(O2135,'CLASSIFICAÇÃO - ÁREA DE ATUAÇÃO'!$A:$C,2,0),"")</f>
        <v>C</v>
      </c>
      <c r="N2135" s="29" t="str">
        <f>IF(O2135 &lt;&gt; "",VLOOKUP(O2135,'CLASSIFICAÇÃO - ÁREA DE ATUAÇÃO'!$A:$C,3,0), "")</f>
        <v>REDE DE URGÊNCIA</v>
      </c>
      <c r="O2135" t="str">
        <f>'Lotações convertidas'!B2137</f>
        <v>UNIDADE DE PRONTO ATENDIMENTO OESTE</v>
      </c>
    </row>
    <row r="2136" spans="1:15" x14ac:dyDescent="0.25">
      <c r="A2136">
        <v>1331068</v>
      </c>
      <c r="B2136" t="s">
        <v>7205</v>
      </c>
      <c r="C2136" t="s">
        <v>7206</v>
      </c>
      <c r="D2136" t="s">
        <v>368</v>
      </c>
      <c r="E2136" t="s">
        <v>369</v>
      </c>
      <c r="F2136" t="s">
        <v>18613</v>
      </c>
      <c r="G2136" s="177">
        <v>44507</v>
      </c>
      <c r="H2136" t="s">
        <v>425</v>
      </c>
      <c r="I2136" t="s">
        <v>18168</v>
      </c>
      <c r="J2136" t="s">
        <v>7207</v>
      </c>
      <c r="K2136" t="s">
        <v>353</v>
      </c>
      <c r="L2136" t="s">
        <v>382</v>
      </c>
      <c r="M2136" s="29" t="str">
        <f>IF(O2136 &lt;&gt; "", VLOOKUP(O2136,'CLASSIFICAÇÃO - ÁREA DE ATUAÇÃO'!$A:$C,2,0),"")</f>
        <v>C</v>
      </c>
      <c r="N2136" s="29" t="str">
        <f>IF(O2136 &lt;&gt; "",VLOOKUP(O2136,'CLASSIFICAÇÃO - ÁREA DE ATUAÇÃO'!$A:$C,3,0), "")</f>
        <v>REDE DE URGÊNCIA</v>
      </c>
      <c r="O2136" t="str">
        <f>'Lotações convertidas'!B2138</f>
        <v>UNIDADE DE PRONTO ATENDIMENTO LESTE</v>
      </c>
    </row>
    <row r="2137" spans="1:15" x14ac:dyDescent="0.25">
      <c r="A2137">
        <v>1331092</v>
      </c>
      <c r="B2137" t="s">
        <v>7208</v>
      </c>
      <c r="C2137" t="s">
        <v>7209</v>
      </c>
      <c r="D2137" t="s">
        <v>362</v>
      </c>
      <c r="F2137" t="s">
        <v>1595</v>
      </c>
      <c r="G2137" s="177">
        <v>44508</v>
      </c>
      <c r="H2137" t="s">
        <v>434</v>
      </c>
      <c r="I2137" t="s">
        <v>18168</v>
      </c>
      <c r="J2137" t="s">
        <v>7210</v>
      </c>
      <c r="K2137" t="s">
        <v>353</v>
      </c>
      <c r="L2137" t="s">
        <v>354</v>
      </c>
      <c r="M2137" s="29" t="str">
        <f>IF(O2137 &lt;&gt; "", VLOOKUP(O2137,'CLASSIFICAÇÃO - ÁREA DE ATUAÇÃO'!$A:$C,2,0),"")</f>
        <v>D</v>
      </c>
      <c r="N2137" s="29" t="str">
        <f>IF(O2137 &lt;&gt; "",VLOOKUP(O2137,'CLASSIFICAÇÃO - ÁREA DE ATUAÇÃO'!$A:$C,3,0), "")</f>
        <v>ATENÇÃO PRIMÁRIA</v>
      </c>
      <c r="O2137" t="str">
        <f>'Lotações convertidas'!B2139</f>
        <v>CENTRO DE SAÚDE JARDIM FILADÉLFIA</v>
      </c>
    </row>
    <row r="2138" spans="1:15" x14ac:dyDescent="0.25">
      <c r="A2138">
        <v>1331114</v>
      </c>
      <c r="B2138" t="s">
        <v>7211</v>
      </c>
      <c r="C2138" t="s">
        <v>7212</v>
      </c>
      <c r="D2138" t="s">
        <v>379</v>
      </c>
      <c r="F2138" t="s">
        <v>18613</v>
      </c>
      <c r="G2138" s="177">
        <v>44509</v>
      </c>
      <c r="H2138" t="s">
        <v>482</v>
      </c>
      <c r="I2138" t="s">
        <v>18171</v>
      </c>
      <c r="J2138" t="s">
        <v>7213</v>
      </c>
      <c r="K2138" t="s">
        <v>353</v>
      </c>
      <c r="L2138" t="s">
        <v>382</v>
      </c>
      <c r="M2138" s="29" t="str">
        <f>IF(O2138 &lt;&gt; "", VLOOKUP(O2138,'CLASSIFICAÇÃO - ÁREA DE ATUAÇÃO'!$A:$C,2,0),"")</f>
        <v>C</v>
      </c>
      <c r="N2138" s="29" t="str">
        <f>IF(O2138 &lt;&gt; "",VLOOKUP(O2138,'CLASSIFICAÇÃO - ÁREA DE ATUAÇÃO'!$A:$C,3,0), "")</f>
        <v>REDE DE URGÊNCIA</v>
      </c>
      <c r="O2138" t="str">
        <f>'Lotações convertidas'!B2140</f>
        <v>UNIDADE DE PRONTO ATENDIMENTO LESTE</v>
      </c>
    </row>
    <row r="2139" spans="1:15" x14ac:dyDescent="0.25">
      <c r="A2139">
        <v>1331122</v>
      </c>
      <c r="B2139" t="s">
        <v>7214</v>
      </c>
      <c r="C2139" t="s">
        <v>7215</v>
      </c>
      <c r="D2139" t="s">
        <v>379</v>
      </c>
      <c r="E2139" t="s">
        <v>1524</v>
      </c>
      <c r="F2139" t="s">
        <v>381</v>
      </c>
      <c r="G2139" s="177">
        <v>44509</v>
      </c>
      <c r="H2139" t="s">
        <v>7216</v>
      </c>
      <c r="I2139" t="s">
        <v>18171</v>
      </c>
      <c r="J2139" t="s">
        <v>7217</v>
      </c>
      <c r="K2139" t="s">
        <v>353</v>
      </c>
      <c r="L2139" t="s">
        <v>382</v>
      </c>
      <c r="M2139" s="29" t="str">
        <f>IF(O2139 &lt;&gt; "", VLOOKUP(O2139,'CLASSIFICAÇÃO - ÁREA DE ATUAÇÃO'!$A:$C,2,0),"")</f>
        <v>A</v>
      </c>
      <c r="N2139" s="29" t="str">
        <f>IF(O2139 &lt;&gt; "",VLOOKUP(O2139,'CLASSIFICAÇÃO - ÁREA DE ATUAÇÃO'!$A:$C,3,0), "")</f>
        <v>REDE COMPLEMENTAR</v>
      </c>
      <c r="O2139" t="str">
        <f>'Lotações convertidas'!B2141</f>
        <v>UNIDADE DE REFERENCIA SECUNDARIA SAGRADA FAMILIA</v>
      </c>
    </row>
    <row r="2140" spans="1:15" x14ac:dyDescent="0.25">
      <c r="A2140">
        <v>1331130</v>
      </c>
      <c r="B2140" t="s">
        <v>7218</v>
      </c>
      <c r="C2140" t="s">
        <v>7219</v>
      </c>
      <c r="D2140" t="s">
        <v>429</v>
      </c>
      <c r="E2140" t="s">
        <v>430</v>
      </c>
      <c r="F2140" t="s">
        <v>767</v>
      </c>
      <c r="G2140" s="177">
        <v>44505</v>
      </c>
      <c r="H2140" t="s">
        <v>417</v>
      </c>
      <c r="I2140" t="s">
        <v>18175</v>
      </c>
      <c r="J2140" t="s">
        <v>7220</v>
      </c>
      <c r="K2140" t="s">
        <v>353</v>
      </c>
      <c r="L2140" t="s">
        <v>411</v>
      </c>
      <c r="M2140" s="29" t="str">
        <f>IF(O2140 &lt;&gt; "", VLOOKUP(O2140,'CLASSIFICAÇÃO - ÁREA DE ATUAÇÃO'!$A:$C,2,0),"")</f>
        <v>A</v>
      </c>
      <c r="N2140" s="29" t="str">
        <f>IF(O2140 &lt;&gt; "",VLOOKUP(O2140,'CLASSIFICAÇÃO - ÁREA DE ATUAÇÃO'!$A:$C,3,0), "")</f>
        <v>REDE COMPLEMENTAR</v>
      </c>
      <c r="O2140" t="str">
        <f>'Lotações convertidas'!B2142</f>
        <v>CENTRO DE ESPECIALIDADES ODONTOLOGICAS CENTRO-SUL</v>
      </c>
    </row>
    <row r="2141" spans="1:15" x14ac:dyDescent="0.25">
      <c r="A2141">
        <v>1331165</v>
      </c>
      <c r="B2141" t="s">
        <v>7221</v>
      </c>
      <c r="C2141" t="s">
        <v>7222</v>
      </c>
      <c r="D2141" t="s">
        <v>368</v>
      </c>
      <c r="E2141" t="s">
        <v>369</v>
      </c>
      <c r="F2141" t="s">
        <v>373</v>
      </c>
      <c r="G2141" s="177">
        <v>44505</v>
      </c>
      <c r="H2141" t="s">
        <v>417</v>
      </c>
      <c r="I2141" t="s">
        <v>18168</v>
      </c>
      <c r="J2141" t="s">
        <v>7223</v>
      </c>
      <c r="K2141" t="s">
        <v>353</v>
      </c>
      <c r="L2141" t="s">
        <v>374</v>
      </c>
      <c r="M2141" s="29" t="str">
        <f>IF(O2141 &lt;&gt; "", VLOOKUP(O2141,'CLASSIFICAÇÃO - ÁREA DE ATUAÇÃO'!$A:$C,2,0),"")</f>
        <v>C</v>
      </c>
      <c r="N2141" s="29" t="str">
        <f>IF(O2141 &lt;&gt; "",VLOOKUP(O2141,'CLASSIFICAÇÃO - ÁREA DE ATUAÇÃO'!$A:$C,3,0), "")</f>
        <v>ATENÇÃO PRIMÁRIA</v>
      </c>
      <c r="O2141" t="str">
        <f>'Lotações convertidas'!B2143</f>
        <v>CENTRO DE SAÚDE EFIGÊNIA MURTA DE FIGUEIREDO</v>
      </c>
    </row>
    <row r="2142" spans="1:15" x14ac:dyDescent="0.25">
      <c r="A2142">
        <v>1331173</v>
      </c>
      <c r="B2142" t="s">
        <v>7224</v>
      </c>
      <c r="C2142" t="s">
        <v>7225</v>
      </c>
      <c r="D2142" t="s">
        <v>368</v>
      </c>
      <c r="E2142" t="s">
        <v>369</v>
      </c>
      <c r="F2142" t="s">
        <v>516</v>
      </c>
      <c r="G2142" s="177">
        <v>44505</v>
      </c>
      <c r="H2142" t="s">
        <v>364</v>
      </c>
      <c r="I2142" t="s">
        <v>18168</v>
      </c>
      <c r="J2142" t="s">
        <v>7226</v>
      </c>
      <c r="K2142" t="s">
        <v>353</v>
      </c>
      <c r="L2142" t="s">
        <v>372</v>
      </c>
      <c r="M2142" s="29" t="str">
        <f>IF(O2142 &lt;&gt; "", VLOOKUP(O2142,'CLASSIFICAÇÃO - ÁREA DE ATUAÇÃO'!$A:$C,2,0),"")</f>
        <v>C</v>
      </c>
      <c r="N2142" s="29" t="str">
        <f>IF(O2142 &lt;&gt; "",VLOOKUP(O2142,'CLASSIFICAÇÃO - ÁREA DE ATUAÇÃO'!$A:$C,3,0), "")</f>
        <v>ATENÇÃO PRIMÁRIA</v>
      </c>
      <c r="O2142" t="str">
        <f>'Lotações convertidas'!B2144</f>
        <v>CENTRO DE SAÚDE NOVA YORK</v>
      </c>
    </row>
    <row r="2143" spans="1:15" x14ac:dyDescent="0.25">
      <c r="A2143">
        <v>1331181</v>
      </c>
      <c r="B2143" t="s">
        <v>7227</v>
      </c>
      <c r="C2143" t="s">
        <v>7228</v>
      </c>
      <c r="D2143" t="s">
        <v>379</v>
      </c>
      <c r="F2143" t="s">
        <v>18611</v>
      </c>
      <c r="G2143" s="177">
        <v>44505</v>
      </c>
      <c r="H2143" t="s">
        <v>457</v>
      </c>
      <c r="I2143" t="s">
        <v>18171</v>
      </c>
      <c r="J2143" t="s">
        <v>7229</v>
      </c>
      <c r="K2143" t="s">
        <v>353</v>
      </c>
      <c r="L2143" t="s">
        <v>397</v>
      </c>
      <c r="M2143" s="29" t="str">
        <f>IF(O2143 &lt;&gt; "", VLOOKUP(O2143,'CLASSIFICAÇÃO - ÁREA DE ATUAÇÃO'!$A:$C,2,0),"")</f>
        <v>C</v>
      </c>
      <c r="N2143" s="29" t="str">
        <f>IF(O2143 &lt;&gt; "",VLOOKUP(O2143,'CLASSIFICAÇÃO - ÁREA DE ATUAÇÃO'!$A:$C,3,0), "")</f>
        <v>REDE DE URGÊNCIA</v>
      </c>
      <c r="O2143" t="str">
        <f>'Lotações convertidas'!B2145</f>
        <v>UNIDADE DE PRONTO ATENDIMENTO OESTE</v>
      </c>
    </row>
    <row r="2144" spans="1:15" x14ac:dyDescent="0.25">
      <c r="A2144">
        <v>1331203</v>
      </c>
      <c r="B2144" t="s">
        <v>7230</v>
      </c>
      <c r="C2144" t="s">
        <v>7231</v>
      </c>
      <c r="D2144" t="s">
        <v>379</v>
      </c>
      <c r="F2144" t="s">
        <v>1227</v>
      </c>
      <c r="G2144" s="177">
        <v>44505</v>
      </c>
      <c r="H2144" t="s">
        <v>364</v>
      </c>
      <c r="I2144" t="s">
        <v>18171</v>
      </c>
      <c r="J2144" t="s">
        <v>7232</v>
      </c>
      <c r="K2144" t="s">
        <v>353</v>
      </c>
      <c r="L2144" t="s">
        <v>365</v>
      </c>
      <c r="M2144" s="29" t="str">
        <f>IF(O2144 &lt;&gt; "", VLOOKUP(O2144,'CLASSIFICAÇÃO - ÁREA DE ATUAÇÃO'!$A:$C,2,0),"")</f>
        <v>D</v>
      </c>
      <c r="N2144" s="29" t="str">
        <f>IF(O2144 &lt;&gt; "",VLOOKUP(O2144,'CLASSIFICAÇÃO - ÁREA DE ATUAÇÃO'!$A:$C,3,0), "")</f>
        <v>ATENÇÃO PRIMÁRIA</v>
      </c>
      <c r="O2144" t="str">
        <f>'Lotações convertidas'!B2146</f>
        <v>CENTRO DE SAÚDE FELICIDADE II</v>
      </c>
    </row>
    <row r="2145" spans="1:15" x14ac:dyDescent="0.25">
      <c r="A2145" t="s">
        <v>7233</v>
      </c>
      <c r="B2145" t="s">
        <v>7234</v>
      </c>
      <c r="C2145" t="s">
        <v>7235</v>
      </c>
      <c r="D2145" t="s">
        <v>379</v>
      </c>
      <c r="F2145" t="s">
        <v>18613</v>
      </c>
      <c r="G2145" s="177">
        <v>44506</v>
      </c>
      <c r="H2145" t="s">
        <v>482</v>
      </c>
      <c r="I2145" t="s">
        <v>18171</v>
      </c>
      <c r="J2145" t="s">
        <v>7236</v>
      </c>
      <c r="K2145" t="s">
        <v>353</v>
      </c>
      <c r="L2145" t="s">
        <v>382</v>
      </c>
      <c r="M2145" s="29" t="str">
        <f>IF(O2145 &lt;&gt; "", VLOOKUP(O2145,'CLASSIFICAÇÃO - ÁREA DE ATUAÇÃO'!$A:$C,2,0),"")</f>
        <v>C</v>
      </c>
      <c r="N2145" s="29" t="str">
        <f>IF(O2145 &lt;&gt; "",VLOOKUP(O2145,'CLASSIFICAÇÃO - ÁREA DE ATUAÇÃO'!$A:$C,3,0), "")</f>
        <v>REDE DE URGÊNCIA</v>
      </c>
      <c r="O2145" t="str">
        <f>'Lotações convertidas'!B2147</f>
        <v>UNIDADE DE PRONTO ATENDIMENTO LESTE</v>
      </c>
    </row>
    <row r="2146" spans="1:15" x14ac:dyDescent="0.25">
      <c r="A2146">
        <v>1331262</v>
      </c>
      <c r="B2146" t="s">
        <v>7237</v>
      </c>
      <c r="C2146" t="s">
        <v>7238</v>
      </c>
      <c r="D2146" t="s">
        <v>368</v>
      </c>
      <c r="E2146" t="s">
        <v>369</v>
      </c>
      <c r="F2146" t="s">
        <v>532</v>
      </c>
      <c r="G2146" s="177">
        <v>44508</v>
      </c>
      <c r="H2146" t="s">
        <v>384</v>
      </c>
      <c r="I2146" t="s">
        <v>18168</v>
      </c>
      <c r="J2146" t="s">
        <v>7239</v>
      </c>
      <c r="K2146" t="s">
        <v>353</v>
      </c>
      <c r="L2146" t="s">
        <v>354</v>
      </c>
      <c r="M2146" s="29" t="str">
        <f>IF(O2146 &lt;&gt; "", VLOOKUP(O2146,'CLASSIFICAÇÃO - ÁREA DE ATUAÇÃO'!$A:$C,2,0),"")</f>
        <v>B</v>
      </c>
      <c r="N2146" s="29" t="str">
        <f>IF(O2146 &lt;&gt; "",VLOOKUP(O2146,'CLASSIFICAÇÃO - ÁREA DE ATUAÇÃO'!$A:$C,3,0), "")</f>
        <v>ATENÇÃO PRIMÁRIA</v>
      </c>
      <c r="O2146" t="str">
        <f>'Lotações convertidas'!B2148</f>
        <v>CENTRO DE SAÚDE DOM BOSCO</v>
      </c>
    </row>
    <row r="2147" spans="1:15" x14ac:dyDescent="0.25">
      <c r="A2147">
        <v>1331270</v>
      </c>
      <c r="B2147" t="s">
        <v>7240</v>
      </c>
      <c r="C2147" t="s">
        <v>7241</v>
      </c>
      <c r="D2147" t="s">
        <v>362</v>
      </c>
      <c r="F2147" t="s">
        <v>602</v>
      </c>
      <c r="G2147" s="177">
        <v>44509</v>
      </c>
      <c r="H2147" t="s">
        <v>352</v>
      </c>
      <c r="I2147" t="s">
        <v>18168</v>
      </c>
      <c r="J2147" t="s">
        <v>7242</v>
      </c>
      <c r="K2147" t="s">
        <v>353</v>
      </c>
      <c r="L2147" t="s">
        <v>372</v>
      </c>
      <c r="M2147" s="29" t="str">
        <f>IF(O2147 &lt;&gt; "", VLOOKUP(O2147,'CLASSIFICAÇÃO - ÁREA DE ATUAÇÃO'!$A:$C,2,0),"")</f>
        <v>D</v>
      </c>
      <c r="N2147" s="29" t="str">
        <f>IF(O2147 &lt;&gt; "",VLOOKUP(O2147,'CLASSIFICAÇÃO - ÁREA DE ATUAÇÃO'!$A:$C,3,0), "")</f>
        <v>ATENÇÃO PRIMÁRIA</v>
      </c>
      <c r="O2147" t="str">
        <f>'Lotações convertidas'!B2149</f>
        <v>CENTRO DE SAÚDE JARDIM COMERCIÁRIOS</v>
      </c>
    </row>
    <row r="2148" spans="1:15" x14ac:dyDescent="0.25">
      <c r="A2148">
        <v>1331289</v>
      </c>
      <c r="B2148" t="s">
        <v>7240</v>
      </c>
      <c r="C2148" t="s">
        <v>7241</v>
      </c>
      <c r="D2148" t="s">
        <v>362</v>
      </c>
      <c r="F2148" t="s">
        <v>2012</v>
      </c>
      <c r="G2148" s="177">
        <v>44509</v>
      </c>
      <c r="H2148" t="s">
        <v>434</v>
      </c>
      <c r="I2148" t="s">
        <v>18168</v>
      </c>
      <c r="J2148" t="s">
        <v>7242</v>
      </c>
      <c r="K2148" t="s">
        <v>353</v>
      </c>
      <c r="L2148" t="s">
        <v>372</v>
      </c>
      <c r="M2148" s="29" t="str">
        <f>IF(O2148 &lt;&gt; "", VLOOKUP(O2148,'CLASSIFICAÇÃO - ÁREA DE ATUAÇÃO'!$A:$C,2,0),"")</f>
        <v>D</v>
      </c>
      <c r="N2148" s="29" t="str">
        <f>IF(O2148 &lt;&gt; "",VLOOKUP(O2148,'CLASSIFICAÇÃO - ÁREA DE ATUAÇÃO'!$A:$C,3,0), "")</f>
        <v>ATENÇÃO PRIMÁRIA</v>
      </c>
      <c r="O2148" t="str">
        <f>'Lotações convertidas'!B2150</f>
        <v>CENTRO DE SAÚDE CÉU AZUL</v>
      </c>
    </row>
    <row r="2149" spans="1:15" x14ac:dyDescent="0.25">
      <c r="A2149">
        <v>1331297</v>
      </c>
      <c r="B2149" t="s">
        <v>7243</v>
      </c>
      <c r="C2149" t="s">
        <v>7244</v>
      </c>
      <c r="D2149" t="s">
        <v>362</v>
      </c>
      <c r="F2149" t="s">
        <v>773</v>
      </c>
      <c r="G2149" s="177">
        <v>44508</v>
      </c>
      <c r="H2149" t="s">
        <v>434</v>
      </c>
      <c r="I2149" t="s">
        <v>18168</v>
      </c>
      <c r="J2149" t="s">
        <v>7245</v>
      </c>
      <c r="K2149" t="s">
        <v>353</v>
      </c>
      <c r="L2149" t="s">
        <v>365</v>
      </c>
      <c r="M2149" s="29" t="str">
        <f>IF(O2149 &lt;&gt; "", VLOOKUP(O2149,'CLASSIFICAÇÃO - ÁREA DE ATUAÇÃO'!$A:$C,2,0),"")</f>
        <v>B</v>
      </c>
      <c r="N2149" s="29" t="str">
        <f>IF(O2149 &lt;&gt; "",VLOOKUP(O2149,'CLASSIFICAÇÃO - ÁREA DE ATUAÇÃO'!$A:$C,3,0), "")</f>
        <v>ATENÇÃO PRIMÁRIA</v>
      </c>
      <c r="O2149" t="str">
        <f>'Lotações convertidas'!B2151</f>
        <v>CENTRO DE SAÚDE GUARANI</v>
      </c>
    </row>
    <row r="2150" spans="1:15" x14ac:dyDescent="0.25">
      <c r="A2150">
        <v>1331319</v>
      </c>
      <c r="B2150" t="s">
        <v>7246</v>
      </c>
      <c r="C2150" t="s">
        <v>7247</v>
      </c>
      <c r="D2150" t="s">
        <v>362</v>
      </c>
      <c r="F2150" t="s">
        <v>18669</v>
      </c>
      <c r="G2150" s="177">
        <v>44508</v>
      </c>
      <c r="H2150" t="s">
        <v>434</v>
      </c>
      <c r="I2150" t="s">
        <v>18168</v>
      </c>
      <c r="J2150" t="s">
        <v>7248</v>
      </c>
      <c r="K2150" t="s">
        <v>353</v>
      </c>
      <c r="L2150" t="s">
        <v>361</v>
      </c>
      <c r="M2150" s="29" t="str">
        <f>IF(O2150 &lt;&gt; "", VLOOKUP(O2150,'CLASSIFICAÇÃO - ÁREA DE ATUAÇÃO'!$A:$C,2,0),"")</f>
        <v>A</v>
      </c>
      <c r="N2150" s="29" t="str">
        <f>IF(O2150 &lt;&gt; "",VLOOKUP(O2150,'CLASSIFICAÇÃO - ÁREA DE ATUAÇÃO'!$A:$C,3,0), "")</f>
        <v>REDE COMPLEMENTAR</v>
      </c>
      <c r="O2150" t="str">
        <f>'Lotações convertidas'!B2152</f>
        <v>CENTRO DE ESPECIALIDADES MEDICAS PAMPULHA</v>
      </c>
    </row>
    <row r="2151" spans="1:15" x14ac:dyDescent="0.25">
      <c r="A2151">
        <v>1331327</v>
      </c>
      <c r="B2151" t="s">
        <v>7249</v>
      </c>
      <c r="C2151" t="s">
        <v>7250</v>
      </c>
      <c r="D2151" t="s">
        <v>368</v>
      </c>
      <c r="E2151" t="s">
        <v>728</v>
      </c>
      <c r="F2151" t="s">
        <v>791</v>
      </c>
      <c r="G2151" s="177">
        <v>44509</v>
      </c>
      <c r="H2151" t="s">
        <v>417</v>
      </c>
      <c r="I2151" t="s">
        <v>495</v>
      </c>
      <c r="K2151" t="s">
        <v>495</v>
      </c>
      <c r="L2151" t="s">
        <v>365</v>
      </c>
      <c r="M2151" s="29" t="str">
        <f>IF(O2151 &lt;&gt; "", VLOOKUP(O2151,'CLASSIFICAÇÃO - ÁREA DE ATUAÇÃO'!$A:$C,2,0),"")</f>
        <v>D</v>
      </c>
      <c r="N2151" s="29" t="str">
        <f>IF(O2151 &lt;&gt; "",VLOOKUP(O2151,'CLASSIFICAÇÃO - ÁREA DE ATUAÇÃO'!$A:$C,3,0), "")</f>
        <v>ATENÇÃO PRIMÁRIA</v>
      </c>
      <c r="O2151" t="str">
        <f>'Lotações convertidas'!B2153</f>
        <v>CENTRO DE SAÚDE JARDIM FELICIDADE</v>
      </c>
    </row>
    <row r="2152" spans="1:15" x14ac:dyDescent="0.25">
      <c r="A2152">
        <v>1331335</v>
      </c>
      <c r="B2152" t="s">
        <v>1643</v>
      </c>
      <c r="C2152" t="s">
        <v>1644</v>
      </c>
      <c r="D2152" t="s">
        <v>362</v>
      </c>
      <c r="F2152" t="s">
        <v>18621</v>
      </c>
      <c r="G2152" s="177">
        <v>44508</v>
      </c>
      <c r="H2152" t="s">
        <v>4768</v>
      </c>
      <c r="I2152" t="s">
        <v>18168</v>
      </c>
      <c r="J2152" t="s">
        <v>1645</v>
      </c>
      <c r="K2152" t="s">
        <v>353</v>
      </c>
      <c r="L2152" t="s">
        <v>397</v>
      </c>
      <c r="M2152" s="29" t="str">
        <f>IF(O2152 &lt;&gt; "", VLOOKUP(O2152,'CLASSIFICAÇÃO - ÁREA DE ATUAÇÃO'!$A:$C,2,0),"")</f>
        <v>A</v>
      </c>
      <c r="N2152" s="29" t="str">
        <f>IF(O2152 &lt;&gt; "",VLOOKUP(O2152,'CLASSIFICAÇÃO - ÁREA DE ATUAÇÃO'!$A:$C,3,0), "")</f>
        <v>REDE DE URGÊNCIA</v>
      </c>
      <c r="O2152" t="str">
        <f>'Lotações convertidas'!B2154</f>
        <v>CENTRO DE REFERENCIA EM SAUDE MENTAL OESTE</v>
      </c>
    </row>
    <row r="2153" spans="1:15" x14ac:dyDescent="0.25">
      <c r="A2153">
        <v>1331351</v>
      </c>
      <c r="B2153" t="s">
        <v>7005</v>
      </c>
      <c r="C2153" t="s">
        <v>7006</v>
      </c>
      <c r="D2153" t="s">
        <v>362</v>
      </c>
      <c r="F2153" t="s">
        <v>388</v>
      </c>
      <c r="G2153" s="177">
        <v>44508</v>
      </c>
      <c r="H2153" t="s">
        <v>352</v>
      </c>
      <c r="I2153" t="s">
        <v>18168</v>
      </c>
      <c r="J2153" t="s">
        <v>7007</v>
      </c>
      <c r="K2153" t="s">
        <v>353</v>
      </c>
      <c r="L2153" t="s">
        <v>372</v>
      </c>
      <c r="M2153" s="29" t="str">
        <f>IF(O2153 &lt;&gt; "", VLOOKUP(O2153,'CLASSIFICAÇÃO - ÁREA DE ATUAÇÃO'!$A:$C,2,0),"")</f>
        <v>D</v>
      </c>
      <c r="N2153" s="29" t="str">
        <f>IF(O2153 &lt;&gt; "",VLOOKUP(O2153,'CLASSIFICAÇÃO - ÁREA DE ATUAÇÃO'!$A:$C,3,0), "")</f>
        <v>ATENÇÃO PRIMÁRIA</v>
      </c>
      <c r="O2153" t="str">
        <f>'Lotações convertidas'!B2155</f>
        <v>CENTRO DE SAÚDE MINAS CAIXA</v>
      </c>
    </row>
    <row r="2154" spans="1:15" x14ac:dyDescent="0.25">
      <c r="A2154" t="s">
        <v>7254</v>
      </c>
      <c r="B2154" t="s">
        <v>7255</v>
      </c>
      <c r="C2154" t="s">
        <v>7256</v>
      </c>
      <c r="D2154" t="s">
        <v>362</v>
      </c>
      <c r="F2154" t="s">
        <v>388</v>
      </c>
      <c r="G2154" s="177">
        <v>44508</v>
      </c>
      <c r="H2154" t="s">
        <v>364</v>
      </c>
      <c r="I2154" t="s">
        <v>18168</v>
      </c>
      <c r="J2154" t="s">
        <v>7257</v>
      </c>
      <c r="K2154" t="s">
        <v>353</v>
      </c>
      <c r="L2154" t="s">
        <v>372</v>
      </c>
      <c r="M2154" s="29" t="str">
        <f>IF(O2154 &lt;&gt; "", VLOOKUP(O2154,'CLASSIFICAÇÃO - ÁREA DE ATUAÇÃO'!$A:$C,2,0),"")</f>
        <v>D</v>
      </c>
      <c r="N2154" s="29" t="str">
        <f>IF(O2154 &lt;&gt; "",VLOOKUP(O2154,'CLASSIFICAÇÃO - ÁREA DE ATUAÇÃO'!$A:$C,3,0), "")</f>
        <v>ATENÇÃO PRIMÁRIA</v>
      </c>
      <c r="O2154" t="str">
        <f>'Lotações convertidas'!B2156</f>
        <v>CENTRO DE SAÚDE MINAS CAIXA</v>
      </c>
    </row>
    <row r="2155" spans="1:15" x14ac:dyDescent="0.25">
      <c r="A2155">
        <v>1331408</v>
      </c>
      <c r="B2155" t="s">
        <v>7258</v>
      </c>
      <c r="C2155" t="s">
        <v>7259</v>
      </c>
      <c r="D2155" t="s">
        <v>368</v>
      </c>
      <c r="E2155" t="s">
        <v>728</v>
      </c>
      <c r="F2155" t="s">
        <v>616</v>
      </c>
      <c r="G2155" s="177">
        <v>44508</v>
      </c>
      <c r="H2155" t="s">
        <v>384</v>
      </c>
      <c r="I2155" t="s">
        <v>495</v>
      </c>
      <c r="K2155" t="s">
        <v>495</v>
      </c>
      <c r="L2155" t="s">
        <v>382</v>
      </c>
      <c r="M2155" s="29" t="str">
        <f>IF(O2155 &lt;&gt; "", VLOOKUP(O2155,'CLASSIFICAÇÃO - ÁREA DE ATUAÇÃO'!$A:$C,2,0),"")</f>
        <v>A</v>
      </c>
      <c r="N2155" s="29" t="str">
        <f>IF(O2155 &lt;&gt; "",VLOOKUP(O2155,'CLASSIFICAÇÃO - ÁREA DE ATUAÇÃO'!$A:$C,3,0), "")</f>
        <v>ATENÇÃO PRIMÁRIA</v>
      </c>
      <c r="O2155" t="str">
        <f>'Lotações convertidas'!B2157</f>
        <v>CENTRO DE SAÚDE MARCO ANTÔNIO DE MENEZES</v>
      </c>
    </row>
    <row r="2156" spans="1:15" x14ac:dyDescent="0.25">
      <c r="A2156">
        <v>1331424</v>
      </c>
      <c r="B2156" t="s">
        <v>7260</v>
      </c>
      <c r="C2156" t="s">
        <v>7261</v>
      </c>
      <c r="D2156" t="s">
        <v>368</v>
      </c>
      <c r="E2156" t="s">
        <v>524</v>
      </c>
      <c r="F2156" t="s">
        <v>494</v>
      </c>
      <c r="G2156" s="177">
        <v>44508</v>
      </c>
      <c r="H2156" t="s">
        <v>364</v>
      </c>
      <c r="I2156" t="s">
        <v>18179</v>
      </c>
      <c r="J2156" t="s">
        <v>7262</v>
      </c>
      <c r="K2156" t="s">
        <v>353</v>
      </c>
      <c r="L2156" t="s">
        <v>397</v>
      </c>
      <c r="M2156" s="29" t="str">
        <f>IF(O2156 &lt;&gt; "", VLOOKUP(O2156,'CLASSIFICAÇÃO - ÁREA DE ATUAÇÃO'!$A:$C,2,0),"")</f>
        <v>B</v>
      </c>
      <c r="N2156" s="29" t="str">
        <f>IF(O2156 &lt;&gt; "",VLOOKUP(O2156,'CLASSIFICAÇÃO - ÁREA DE ATUAÇÃO'!$A:$C,3,0), "")</f>
        <v>REDE COMPLEMENTAR</v>
      </c>
      <c r="O2156" t="str">
        <f>'Lotações convertidas'!B2158</f>
        <v>LABORATORIO REGIONAL OESTE/BARREIRO</v>
      </c>
    </row>
    <row r="2157" spans="1:15" x14ac:dyDescent="0.25">
      <c r="A2157">
        <v>1331432</v>
      </c>
      <c r="B2157" t="s">
        <v>7263</v>
      </c>
      <c r="C2157" t="s">
        <v>7264</v>
      </c>
      <c r="D2157" t="s">
        <v>368</v>
      </c>
      <c r="E2157" t="s">
        <v>369</v>
      </c>
      <c r="F2157" t="s">
        <v>428</v>
      </c>
      <c r="G2157" s="177">
        <v>44508</v>
      </c>
      <c r="H2157" t="s">
        <v>364</v>
      </c>
      <c r="I2157" t="s">
        <v>18168</v>
      </c>
      <c r="J2157" t="s">
        <v>7265</v>
      </c>
      <c r="K2157" t="s">
        <v>353</v>
      </c>
      <c r="L2157" t="s">
        <v>382</v>
      </c>
      <c r="M2157" s="29" t="str">
        <f>IF(O2157 &lt;&gt; "", VLOOKUP(O2157,'CLASSIFICAÇÃO - ÁREA DE ATUAÇÃO'!$A:$C,2,0),"")</f>
        <v>B</v>
      </c>
      <c r="N2157" s="29" t="str">
        <f>IF(O2157 &lt;&gt; "",VLOOKUP(O2157,'CLASSIFICAÇÃO - ÁREA DE ATUAÇÃO'!$A:$C,3,0), "")</f>
        <v>ATENÇÃO PRIMÁRIA</v>
      </c>
      <c r="O2157" t="str">
        <f>'Lotações convertidas'!B2159</f>
        <v>CENTRO DE SAÚDE VERA CRUZ</v>
      </c>
    </row>
    <row r="2158" spans="1:15" x14ac:dyDescent="0.25">
      <c r="A2158">
        <v>1331440</v>
      </c>
      <c r="B2158" t="s">
        <v>7266</v>
      </c>
      <c r="C2158" t="s">
        <v>7267</v>
      </c>
      <c r="D2158" t="s">
        <v>368</v>
      </c>
      <c r="E2158" t="s">
        <v>369</v>
      </c>
      <c r="F2158" t="s">
        <v>2012</v>
      </c>
      <c r="G2158" s="177">
        <v>44508</v>
      </c>
      <c r="H2158" t="s">
        <v>417</v>
      </c>
      <c r="I2158" t="s">
        <v>18168</v>
      </c>
      <c r="J2158" t="s">
        <v>7268</v>
      </c>
      <c r="K2158" t="s">
        <v>353</v>
      </c>
      <c r="L2158" t="s">
        <v>372</v>
      </c>
      <c r="M2158" s="29" t="str">
        <f>IF(O2158 &lt;&gt; "", VLOOKUP(O2158,'CLASSIFICAÇÃO - ÁREA DE ATUAÇÃO'!$A:$C,2,0),"")</f>
        <v>D</v>
      </c>
      <c r="N2158" s="29" t="str">
        <f>IF(O2158 &lt;&gt; "",VLOOKUP(O2158,'CLASSIFICAÇÃO - ÁREA DE ATUAÇÃO'!$A:$C,3,0), "")</f>
        <v>ATENÇÃO PRIMÁRIA</v>
      </c>
      <c r="O2158" t="str">
        <f>'Lotações convertidas'!B2160</f>
        <v>CENTRO DE SAÚDE CÉU AZUL</v>
      </c>
    </row>
    <row r="2159" spans="1:15" x14ac:dyDescent="0.25">
      <c r="A2159">
        <v>1331459</v>
      </c>
      <c r="B2159" t="s">
        <v>7269</v>
      </c>
      <c r="C2159" t="s">
        <v>7270</v>
      </c>
      <c r="D2159" t="s">
        <v>368</v>
      </c>
      <c r="E2159" t="s">
        <v>369</v>
      </c>
      <c r="F2159" t="s">
        <v>1265</v>
      </c>
      <c r="G2159" s="177">
        <v>44508</v>
      </c>
      <c r="H2159" t="s">
        <v>417</v>
      </c>
      <c r="I2159" t="s">
        <v>18168</v>
      </c>
      <c r="J2159" t="s">
        <v>7271</v>
      </c>
      <c r="K2159" t="s">
        <v>353</v>
      </c>
      <c r="L2159" t="s">
        <v>365</v>
      </c>
      <c r="M2159" s="29" t="str">
        <f>IF(O2159 &lt;&gt; "", VLOOKUP(O2159,'CLASSIFICAÇÃO - ÁREA DE ATUAÇÃO'!$A:$C,2,0),"")</f>
        <v>C</v>
      </c>
      <c r="N2159" s="29" t="str">
        <f>IF(O2159 &lt;&gt; "",VLOOKUP(O2159,'CLASSIFICAÇÃO - ÁREA DE ATUAÇÃO'!$A:$C,3,0), "")</f>
        <v>ATENÇÃO PRIMÁRIA</v>
      </c>
      <c r="O2159" t="str">
        <f>'Lotações convertidas'!B2161</f>
        <v>CENTRO DE SAÚDE PRIMEIRO DE MAIO</v>
      </c>
    </row>
    <row r="2160" spans="1:15" x14ac:dyDescent="0.25">
      <c r="A2160">
        <v>1331475</v>
      </c>
      <c r="B2160" t="s">
        <v>7272</v>
      </c>
      <c r="C2160" t="s">
        <v>7273</v>
      </c>
      <c r="D2160" t="s">
        <v>368</v>
      </c>
      <c r="E2160" t="s">
        <v>369</v>
      </c>
      <c r="F2160" t="s">
        <v>424</v>
      </c>
      <c r="G2160" s="177">
        <v>44507</v>
      </c>
      <c r="H2160" t="s">
        <v>441</v>
      </c>
      <c r="I2160" t="s">
        <v>18168</v>
      </c>
      <c r="J2160" t="s">
        <v>7274</v>
      </c>
      <c r="K2160" t="s">
        <v>353</v>
      </c>
      <c r="L2160" t="s">
        <v>427</v>
      </c>
      <c r="M2160" s="29" t="str">
        <f>IF(O2160 &lt;&gt; "", VLOOKUP(O2160,'CLASSIFICAÇÃO - ÁREA DE ATUAÇÃO'!$A:$C,2,0),"")</f>
        <v>D</v>
      </c>
      <c r="N2160" s="29" t="str">
        <f>IF(O2160 &lt;&gt; "",VLOOKUP(O2160,'CLASSIFICAÇÃO - ÁREA DE ATUAÇÃO'!$A:$C,3,0), "")</f>
        <v>REDE DE URGÊNCIA</v>
      </c>
      <c r="O2160" t="str">
        <f>'Lotações convertidas'!B2162</f>
        <v>SERVIÇO DE ATENDIMENTO MÓVEL DE URGÊNCIA E TRANSPORTE EM SAÚDE</v>
      </c>
    </row>
    <row r="2161" spans="1:15" x14ac:dyDescent="0.25">
      <c r="A2161">
        <v>1331483</v>
      </c>
      <c r="B2161" t="s">
        <v>7275</v>
      </c>
      <c r="C2161" t="s">
        <v>7276</v>
      </c>
      <c r="D2161" t="s">
        <v>368</v>
      </c>
      <c r="E2161" t="s">
        <v>369</v>
      </c>
      <c r="F2161" t="s">
        <v>18611</v>
      </c>
      <c r="G2161" s="177">
        <v>44508</v>
      </c>
      <c r="H2161" t="s">
        <v>441</v>
      </c>
      <c r="I2161" t="s">
        <v>18168</v>
      </c>
      <c r="J2161" t="s">
        <v>7277</v>
      </c>
      <c r="K2161" t="s">
        <v>353</v>
      </c>
      <c r="L2161" t="s">
        <v>397</v>
      </c>
      <c r="M2161" s="29" t="str">
        <f>IF(O2161 &lt;&gt; "", VLOOKUP(O2161,'CLASSIFICAÇÃO - ÁREA DE ATUAÇÃO'!$A:$C,2,0),"")</f>
        <v>C</v>
      </c>
      <c r="N2161" s="29" t="str">
        <f>IF(O2161 &lt;&gt; "",VLOOKUP(O2161,'CLASSIFICAÇÃO - ÁREA DE ATUAÇÃO'!$A:$C,3,0), "")</f>
        <v>REDE DE URGÊNCIA</v>
      </c>
      <c r="O2161" t="str">
        <f>'Lotações convertidas'!B2163</f>
        <v>UNIDADE DE PRONTO ATENDIMENTO OESTE</v>
      </c>
    </row>
    <row r="2162" spans="1:15" x14ac:dyDescent="0.25">
      <c r="A2162">
        <v>1331491</v>
      </c>
      <c r="B2162" t="s">
        <v>7278</v>
      </c>
      <c r="C2162" t="s">
        <v>7279</v>
      </c>
      <c r="D2162" t="s">
        <v>368</v>
      </c>
      <c r="E2162" t="s">
        <v>369</v>
      </c>
      <c r="F2162" t="s">
        <v>18611</v>
      </c>
      <c r="G2162" s="177">
        <v>44508</v>
      </c>
      <c r="H2162" t="s">
        <v>441</v>
      </c>
      <c r="I2162" t="s">
        <v>18168</v>
      </c>
      <c r="J2162" t="s">
        <v>7280</v>
      </c>
      <c r="K2162" t="s">
        <v>353</v>
      </c>
      <c r="L2162" t="s">
        <v>397</v>
      </c>
      <c r="M2162" s="29" t="str">
        <f>IF(O2162 &lt;&gt; "", VLOOKUP(O2162,'CLASSIFICAÇÃO - ÁREA DE ATUAÇÃO'!$A:$C,2,0),"")</f>
        <v>C</v>
      </c>
      <c r="N2162" s="29" t="str">
        <f>IF(O2162 &lt;&gt; "",VLOOKUP(O2162,'CLASSIFICAÇÃO - ÁREA DE ATUAÇÃO'!$A:$C,3,0), "")</f>
        <v>REDE DE URGÊNCIA</v>
      </c>
      <c r="O2162" t="str">
        <f>'Lotações convertidas'!B2164</f>
        <v>UNIDADE DE PRONTO ATENDIMENTO OESTE</v>
      </c>
    </row>
    <row r="2163" spans="1:15" x14ac:dyDescent="0.25">
      <c r="A2163">
        <v>1331505</v>
      </c>
      <c r="B2163" t="s">
        <v>7281</v>
      </c>
      <c r="C2163" t="s">
        <v>7282</v>
      </c>
      <c r="D2163" t="s">
        <v>520</v>
      </c>
      <c r="F2163" t="s">
        <v>201</v>
      </c>
      <c r="G2163" s="177">
        <v>44508</v>
      </c>
      <c r="H2163" t="s">
        <v>364</v>
      </c>
      <c r="I2163" t="s">
        <v>18175</v>
      </c>
      <c r="J2163" t="s">
        <v>7283</v>
      </c>
      <c r="K2163" t="s">
        <v>353</v>
      </c>
      <c r="L2163" t="s">
        <v>406</v>
      </c>
      <c r="M2163" s="29" t="str">
        <f>IF(O2163 &lt;&gt; "", VLOOKUP(O2163,'CLASSIFICAÇÃO - ÁREA DE ATUAÇÃO'!$A:$C,2,0),"")</f>
        <v>C</v>
      </c>
      <c r="N2163" s="29" t="str">
        <f>IF(O2163 &lt;&gt; "",VLOOKUP(O2163,'CLASSIFICAÇÃO - ÁREA DE ATUAÇÃO'!$A:$C,3,0), "")</f>
        <v>ATENÇÃO PRIMÁRIA</v>
      </c>
      <c r="O2163" t="str">
        <f>'Lotações convertidas'!B2165</f>
        <v>CENTRO DE SAÚDE DIAMANTE - TEIXEIRA DIAS</v>
      </c>
    </row>
    <row r="2164" spans="1:15" x14ac:dyDescent="0.25">
      <c r="A2164">
        <v>1331513</v>
      </c>
      <c r="B2164" t="s">
        <v>7284</v>
      </c>
      <c r="C2164" t="s">
        <v>7285</v>
      </c>
      <c r="D2164" t="s">
        <v>520</v>
      </c>
      <c r="F2164" t="s">
        <v>421</v>
      </c>
      <c r="G2164" s="177">
        <v>44508</v>
      </c>
      <c r="H2164" t="s">
        <v>364</v>
      </c>
      <c r="I2164" t="s">
        <v>18175</v>
      </c>
      <c r="J2164" t="s">
        <v>7286</v>
      </c>
      <c r="K2164" t="s">
        <v>353</v>
      </c>
      <c r="L2164" t="s">
        <v>365</v>
      </c>
      <c r="M2164" s="29" t="str">
        <f>IF(O2164 &lt;&gt; "", VLOOKUP(O2164,'CLASSIFICAÇÃO - ÁREA DE ATUAÇÃO'!$A:$C,2,0),"")</f>
        <v>C</v>
      </c>
      <c r="N2164" s="29" t="str">
        <f>IF(O2164 &lt;&gt; "",VLOOKUP(O2164,'CLASSIFICAÇÃO - ÁREA DE ATUAÇÃO'!$A:$C,3,0), "")</f>
        <v>ATENÇÃO PRIMÁRIA</v>
      </c>
      <c r="O2164" t="str">
        <f>'Lotações convertidas'!B2166</f>
        <v>CENTRO DE SAÚDE MG20</v>
      </c>
    </row>
    <row r="2165" spans="1:15" x14ac:dyDescent="0.25">
      <c r="A2165">
        <v>1331521</v>
      </c>
      <c r="B2165" t="s">
        <v>7287</v>
      </c>
      <c r="C2165" t="s">
        <v>7288</v>
      </c>
      <c r="D2165" t="s">
        <v>349</v>
      </c>
      <c r="E2165" t="s">
        <v>350</v>
      </c>
      <c r="F2165" t="s">
        <v>715</v>
      </c>
      <c r="G2165" s="177">
        <v>44508</v>
      </c>
      <c r="H2165" t="s">
        <v>395</v>
      </c>
      <c r="I2165" t="s">
        <v>18169</v>
      </c>
      <c r="J2165" t="s">
        <v>7289</v>
      </c>
      <c r="K2165" t="s">
        <v>353</v>
      </c>
      <c r="L2165" t="s">
        <v>374</v>
      </c>
      <c r="M2165" s="29" t="str">
        <f>IF(O2165 &lt;&gt; "", VLOOKUP(O2165,'CLASSIFICAÇÃO - ÁREA DE ATUAÇÃO'!$A:$C,2,0),"")</f>
        <v>A</v>
      </c>
      <c r="N2165" s="29" t="str">
        <f>IF(O2165 &lt;&gt; "",VLOOKUP(O2165,'CLASSIFICAÇÃO - ÁREA DE ATUAÇÃO'!$A:$C,3,0), "")</f>
        <v>REDE DE URGÊNCIA</v>
      </c>
      <c r="O2165" t="str">
        <f>'Lotações convertidas'!B2167</f>
        <v>CENTRO DE REFERENCIA EM SAUDE MENTAL INFANTIL NORDESTE</v>
      </c>
    </row>
    <row r="2166" spans="1:15" x14ac:dyDescent="0.25">
      <c r="A2166">
        <v>1331548</v>
      </c>
      <c r="B2166" t="s">
        <v>6618</v>
      </c>
      <c r="C2166" t="s">
        <v>6619</v>
      </c>
      <c r="D2166" t="s">
        <v>349</v>
      </c>
      <c r="E2166" t="s">
        <v>528</v>
      </c>
      <c r="F2166" t="s">
        <v>587</v>
      </c>
      <c r="G2166" s="177">
        <v>44508</v>
      </c>
      <c r="H2166" t="s">
        <v>7290</v>
      </c>
      <c r="I2166" t="s">
        <v>18176</v>
      </c>
      <c r="J2166" t="s">
        <v>6620</v>
      </c>
      <c r="K2166" t="s">
        <v>353</v>
      </c>
      <c r="L2166" t="s">
        <v>382</v>
      </c>
      <c r="M2166" s="29" t="str">
        <f>IF(O2166 &lt;&gt; "", VLOOKUP(O2166,'CLASSIFICAÇÃO - ÁREA DE ATUAÇÃO'!$A:$C,2,0),"")</f>
        <v>B</v>
      </c>
      <c r="N2166" s="29" t="str">
        <f>IF(O2166 &lt;&gt; "",VLOOKUP(O2166,'CLASSIFICAÇÃO - ÁREA DE ATUAÇÃO'!$A:$C,3,0), "")</f>
        <v>REDE COMPLEMENTAR</v>
      </c>
      <c r="O2166" t="str">
        <f>'Lotações convertidas'!B2168</f>
        <v>UNIDADE DE REFERENCIA SECUNDARIA SAUDADE</v>
      </c>
    </row>
    <row r="2167" spans="1:15" x14ac:dyDescent="0.25">
      <c r="A2167">
        <v>1331564</v>
      </c>
      <c r="B2167" t="s">
        <v>7291</v>
      </c>
      <c r="C2167" t="s">
        <v>7292</v>
      </c>
      <c r="D2167" t="s">
        <v>379</v>
      </c>
      <c r="F2167" t="s">
        <v>532</v>
      </c>
      <c r="G2167" s="177">
        <v>44508</v>
      </c>
      <c r="H2167" t="s">
        <v>364</v>
      </c>
      <c r="I2167" t="s">
        <v>18171</v>
      </c>
      <c r="J2167" t="s">
        <v>7293</v>
      </c>
      <c r="K2167" t="s">
        <v>353</v>
      </c>
      <c r="L2167" t="s">
        <v>354</v>
      </c>
      <c r="M2167" s="29" t="str">
        <f>IF(O2167 &lt;&gt; "", VLOOKUP(O2167,'CLASSIFICAÇÃO - ÁREA DE ATUAÇÃO'!$A:$C,2,0),"")</f>
        <v>B</v>
      </c>
      <c r="N2167" s="29" t="str">
        <f>IF(O2167 &lt;&gt; "",VLOOKUP(O2167,'CLASSIFICAÇÃO - ÁREA DE ATUAÇÃO'!$A:$C,3,0), "")</f>
        <v>ATENÇÃO PRIMÁRIA</v>
      </c>
      <c r="O2167" t="str">
        <f>'Lotações convertidas'!B2169</f>
        <v>CENTRO DE SAÚDE DOM BOSCO</v>
      </c>
    </row>
    <row r="2168" spans="1:15" x14ac:dyDescent="0.25">
      <c r="A2168">
        <v>1331602</v>
      </c>
      <c r="B2168" t="s">
        <v>7294</v>
      </c>
      <c r="C2168" t="s">
        <v>7295</v>
      </c>
      <c r="D2168" t="s">
        <v>368</v>
      </c>
      <c r="E2168" t="s">
        <v>369</v>
      </c>
      <c r="F2168" t="s">
        <v>373</v>
      </c>
      <c r="G2168" s="177">
        <v>44505</v>
      </c>
      <c r="H2168" t="s">
        <v>384</v>
      </c>
      <c r="I2168" t="s">
        <v>18168</v>
      </c>
      <c r="J2168" t="s">
        <v>7296</v>
      </c>
      <c r="K2168" t="s">
        <v>353</v>
      </c>
      <c r="L2168" t="s">
        <v>374</v>
      </c>
      <c r="M2168" s="29" t="str">
        <f>IF(O2168 &lt;&gt; "", VLOOKUP(O2168,'CLASSIFICAÇÃO - ÁREA DE ATUAÇÃO'!$A:$C,2,0),"")</f>
        <v>C</v>
      </c>
      <c r="N2168" s="29" t="str">
        <f>IF(O2168 &lt;&gt; "",VLOOKUP(O2168,'CLASSIFICAÇÃO - ÁREA DE ATUAÇÃO'!$A:$C,3,0), "")</f>
        <v>ATENÇÃO PRIMÁRIA</v>
      </c>
      <c r="O2168" t="str">
        <f>'Lotações convertidas'!B2170</f>
        <v>CENTRO DE SAÚDE EFIGÊNIA MURTA DE FIGUEIREDO</v>
      </c>
    </row>
    <row r="2169" spans="1:15" x14ac:dyDescent="0.25">
      <c r="A2169">
        <v>1331629</v>
      </c>
      <c r="B2169" t="s">
        <v>7297</v>
      </c>
      <c r="C2169" t="s">
        <v>7298</v>
      </c>
      <c r="D2169" t="s">
        <v>379</v>
      </c>
      <c r="E2169" t="s">
        <v>645</v>
      </c>
      <c r="F2169" t="s">
        <v>69</v>
      </c>
      <c r="G2169" s="177">
        <v>44505</v>
      </c>
      <c r="H2169" t="s">
        <v>1006</v>
      </c>
      <c r="I2169" t="s">
        <v>18171</v>
      </c>
      <c r="J2169" t="s">
        <v>7299</v>
      </c>
      <c r="K2169" t="s">
        <v>353</v>
      </c>
      <c r="L2169" t="s">
        <v>382</v>
      </c>
      <c r="M2169" s="29" t="str">
        <f>IF(O2169 &lt;&gt; "", VLOOKUP(O2169,'CLASSIFICAÇÃO - ÁREA DE ATUAÇÃO'!$A:$C,2,0),"")</f>
        <v>A</v>
      </c>
      <c r="N2169" s="29" t="str">
        <f>IF(O2169 &lt;&gt; "",VLOOKUP(O2169,'CLASSIFICAÇÃO - ÁREA DE ATUAÇÃO'!$A:$C,3,0), "")</f>
        <v>REDE COMPLEMENTAR</v>
      </c>
      <c r="O2169" t="str">
        <f>'Lotações convertidas'!B2171</f>
        <v>CENTRO DE TESTAGEM E ACONSELHAMENTO - SERVICO DE ATENDIMENTO ESPECIALIZADO</v>
      </c>
    </row>
    <row r="2170" spans="1:15" x14ac:dyDescent="0.25">
      <c r="A2170">
        <v>1331637</v>
      </c>
      <c r="B2170" t="s">
        <v>7300</v>
      </c>
      <c r="C2170" t="s">
        <v>7301</v>
      </c>
      <c r="D2170" t="s">
        <v>362</v>
      </c>
      <c r="F2170" t="s">
        <v>18615</v>
      </c>
      <c r="G2170" s="177">
        <v>44506</v>
      </c>
      <c r="H2170" t="s">
        <v>466</v>
      </c>
      <c r="I2170" t="s">
        <v>18168</v>
      </c>
      <c r="J2170" t="s">
        <v>7302</v>
      </c>
      <c r="K2170" t="s">
        <v>353</v>
      </c>
      <c r="L2170" t="s">
        <v>365</v>
      </c>
      <c r="M2170" s="29" t="str">
        <f>IF(O2170 &lt;&gt; "", VLOOKUP(O2170,'CLASSIFICAÇÃO - ÁREA DE ATUAÇÃO'!$A:$C,2,0),"")</f>
        <v>D</v>
      </c>
      <c r="N2170" s="29" t="str">
        <f>IF(O2170 &lt;&gt; "",VLOOKUP(O2170,'CLASSIFICAÇÃO - ÁREA DE ATUAÇÃO'!$A:$C,3,0), "")</f>
        <v>REDE DE URGÊNCIA</v>
      </c>
      <c r="O2170" t="str">
        <f>'Lotações convertidas'!B2172</f>
        <v>UNIDADE DE PRONTO ATENDIMENTO NORTE</v>
      </c>
    </row>
    <row r="2171" spans="1:15" x14ac:dyDescent="0.25">
      <c r="A2171">
        <v>1331653</v>
      </c>
      <c r="B2171" t="s">
        <v>7303</v>
      </c>
      <c r="C2171" t="s">
        <v>7304</v>
      </c>
      <c r="D2171" t="s">
        <v>368</v>
      </c>
      <c r="E2171" t="s">
        <v>369</v>
      </c>
      <c r="F2171" t="s">
        <v>282</v>
      </c>
      <c r="G2171" s="177">
        <v>44508</v>
      </c>
      <c r="H2171" t="s">
        <v>384</v>
      </c>
      <c r="I2171" t="s">
        <v>18168</v>
      </c>
      <c r="J2171" t="s">
        <v>7305</v>
      </c>
      <c r="K2171" t="s">
        <v>353</v>
      </c>
      <c r="L2171" t="s">
        <v>406</v>
      </c>
      <c r="M2171" s="29" t="str">
        <f>IF(O2171 &lt;&gt; "", VLOOKUP(O2171,'CLASSIFICAÇÃO - ÁREA DE ATUAÇÃO'!$A:$C,2,0),"")</f>
        <v>D</v>
      </c>
      <c r="N2171" s="29" t="str">
        <f>IF(O2171 &lt;&gt; "",VLOOKUP(O2171,'CLASSIFICAÇÃO - ÁREA DE ATUAÇÃO'!$A:$C,3,0), "")</f>
        <v>ATENÇÃO PRIMÁRIA</v>
      </c>
      <c r="O2171" t="str">
        <f>'Lotações convertidas'!B2173</f>
        <v>CENTRO DE SAÚDE MANGUEIRAS</v>
      </c>
    </row>
    <row r="2172" spans="1:15" x14ac:dyDescent="0.25">
      <c r="A2172" t="s">
        <v>7306</v>
      </c>
      <c r="B2172" t="s">
        <v>7307</v>
      </c>
      <c r="C2172" t="s">
        <v>7308</v>
      </c>
      <c r="D2172" t="s">
        <v>368</v>
      </c>
      <c r="E2172" t="s">
        <v>369</v>
      </c>
      <c r="F2172" t="s">
        <v>1265</v>
      </c>
      <c r="G2172" s="177">
        <v>44508</v>
      </c>
      <c r="H2172" t="s">
        <v>384</v>
      </c>
      <c r="I2172" t="s">
        <v>18168</v>
      </c>
      <c r="J2172" t="s">
        <v>7309</v>
      </c>
      <c r="K2172" t="s">
        <v>353</v>
      </c>
      <c r="L2172" t="s">
        <v>365</v>
      </c>
      <c r="M2172" s="29" t="str">
        <f>IF(O2172 &lt;&gt; "", VLOOKUP(O2172,'CLASSIFICAÇÃO - ÁREA DE ATUAÇÃO'!$A:$C,2,0),"")</f>
        <v>C</v>
      </c>
      <c r="N2172" s="29" t="str">
        <f>IF(O2172 &lt;&gt; "",VLOOKUP(O2172,'CLASSIFICAÇÃO - ÁREA DE ATUAÇÃO'!$A:$C,3,0), "")</f>
        <v>ATENÇÃO PRIMÁRIA</v>
      </c>
      <c r="O2172" t="str">
        <f>'Lotações convertidas'!B2174</f>
        <v>CENTRO DE SAÚDE PRIMEIRO DE MAIO</v>
      </c>
    </row>
    <row r="2173" spans="1:15" x14ac:dyDescent="0.25">
      <c r="A2173">
        <v>1331742</v>
      </c>
      <c r="B2173" t="s">
        <v>7310</v>
      </c>
      <c r="C2173" t="s">
        <v>7311</v>
      </c>
      <c r="D2173" t="s">
        <v>362</v>
      </c>
      <c r="F2173" t="s">
        <v>18621</v>
      </c>
      <c r="G2173" s="177">
        <v>44508</v>
      </c>
      <c r="H2173" t="s">
        <v>7312</v>
      </c>
      <c r="I2173" t="s">
        <v>18168</v>
      </c>
      <c r="J2173" t="s">
        <v>7313</v>
      </c>
      <c r="K2173" t="s">
        <v>353</v>
      </c>
      <c r="L2173" t="s">
        <v>397</v>
      </c>
      <c r="M2173" s="29" t="str">
        <f>IF(O2173 &lt;&gt; "", VLOOKUP(O2173,'CLASSIFICAÇÃO - ÁREA DE ATUAÇÃO'!$A:$C,2,0),"")</f>
        <v>A</v>
      </c>
      <c r="N2173" s="29" t="str">
        <f>IF(O2173 &lt;&gt; "",VLOOKUP(O2173,'CLASSIFICAÇÃO - ÁREA DE ATUAÇÃO'!$A:$C,3,0), "")</f>
        <v>REDE DE URGÊNCIA</v>
      </c>
      <c r="O2173" t="str">
        <f>'Lotações convertidas'!B2175</f>
        <v>CENTRO DE REFERENCIA EM SAUDE MENTAL OESTE</v>
      </c>
    </row>
    <row r="2174" spans="1:15" x14ac:dyDescent="0.25">
      <c r="A2174">
        <v>1331777</v>
      </c>
      <c r="B2174" t="s">
        <v>7314</v>
      </c>
      <c r="C2174" t="s">
        <v>7315</v>
      </c>
      <c r="D2174" t="s">
        <v>349</v>
      </c>
      <c r="E2174" t="s">
        <v>541</v>
      </c>
      <c r="F2174" t="s">
        <v>18613</v>
      </c>
      <c r="G2174" s="177">
        <v>44508</v>
      </c>
      <c r="H2174" t="s">
        <v>352</v>
      </c>
      <c r="I2174" t="s">
        <v>18172</v>
      </c>
      <c r="J2174" t="s">
        <v>7316</v>
      </c>
      <c r="K2174" t="s">
        <v>353</v>
      </c>
      <c r="L2174" t="s">
        <v>382</v>
      </c>
      <c r="M2174" s="29" t="str">
        <f>IF(O2174 &lt;&gt; "", VLOOKUP(O2174,'CLASSIFICAÇÃO - ÁREA DE ATUAÇÃO'!$A:$C,2,0),"")</f>
        <v>C</v>
      </c>
      <c r="N2174" s="29" t="str">
        <f>IF(O2174 &lt;&gt; "",VLOOKUP(O2174,'CLASSIFICAÇÃO - ÁREA DE ATUAÇÃO'!$A:$C,3,0), "")</f>
        <v>REDE DE URGÊNCIA</v>
      </c>
      <c r="O2174" t="str">
        <f>'Lotações convertidas'!B2176</f>
        <v>UNIDADE DE PRONTO ATENDIMENTO LESTE</v>
      </c>
    </row>
    <row r="2175" spans="1:15" x14ac:dyDescent="0.25">
      <c r="A2175">
        <v>1331807</v>
      </c>
      <c r="B2175" t="s">
        <v>7317</v>
      </c>
      <c r="C2175" t="s">
        <v>7318</v>
      </c>
      <c r="D2175" t="s">
        <v>368</v>
      </c>
      <c r="E2175" t="s">
        <v>369</v>
      </c>
      <c r="F2175" t="s">
        <v>18619</v>
      </c>
      <c r="G2175" s="177">
        <v>44509</v>
      </c>
      <c r="H2175" t="s">
        <v>1635</v>
      </c>
      <c r="I2175" t="s">
        <v>18168</v>
      </c>
      <c r="J2175" t="s">
        <v>7319</v>
      </c>
      <c r="K2175" t="s">
        <v>353</v>
      </c>
      <c r="L2175" t="s">
        <v>361</v>
      </c>
      <c r="M2175" s="29" t="str">
        <f>IF(O2175 &lt;&gt; "", VLOOKUP(O2175,'CLASSIFICAÇÃO - ÁREA DE ATUAÇÃO'!$A:$C,2,0),"")</f>
        <v>B</v>
      </c>
      <c r="N2175" s="29" t="str">
        <f>IF(O2175 &lt;&gt; "",VLOOKUP(O2175,'CLASSIFICAÇÃO - ÁREA DE ATUAÇÃO'!$A:$C,3,0), "")</f>
        <v>REDE DE URGÊNCIA</v>
      </c>
      <c r="O2175" t="str">
        <f>'Lotações convertidas'!B2177</f>
        <v>CENTRO DE REFERENCIA EM SAUDE MENTAL PAMPULHA</v>
      </c>
    </row>
    <row r="2176" spans="1:15" x14ac:dyDescent="0.25">
      <c r="A2176">
        <v>1331815</v>
      </c>
      <c r="B2176" t="s">
        <v>7320</v>
      </c>
      <c r="C2176" t="s">
        <v>7321</v>
      </c>
      <c r="D2176" t="s">
        <v>368</v>
      </c>
      <c r="E2176" t="s">
        <v>369</v>
      </c>
      <c r="F2176" t="s">
        <v>612</v>
      </c>
      <c r="G2176" s="177">
        <v>44509</v>
      </c>
      <c r="H2176" t="s">
        <v>417</v>
      </c>
      <c r="I2176" t="s">
        <v>18168</v>
      </c>
      <c r="J2176" t="s">
        <v>7322</v>
      </c>
      <c r="K2176" t="s">
        <v>353</v>
      </c>
      <c r="L2176" t="s">
        <v>365</v>
      </c>
      <c r="M2176" s="29" t="str">
        <f>IF(O2176 &lt;&gt; "", VLOOKUP(O2176,'CLASSIFICAÇÃO - ÁREA DE ATUAÇÃO'!$A:$C,2,0),"")</f>
        <v>B</v>
      </c>
      <c r="N2176" s="29" t="str">
        <f>IF(O2176 &lt;&gt; "",VLOOKUP(O2176,'CLASSIFICAÇÃO - ÁREA DE ATUAÇÃO'!$A:$C,3,0), "")</f>
        <v>ATENÇÃO PRIMÁRIA</v>
      </c>
      <c r="O2176" t="str">
        <f>'Lotações convertidas'!B2178</f>
        <v>CENTRO DE SAÚDE PROVIDÊNCIA</v>
      </c>
    </row>
    <row r="2177" spans="1:15" x14ac:dyDescent="0.25">
      <c r="A2177">
        <v>1331823</v>
      </c>
      <c r="B2177" t="s">
        <v>7323</v>
      </c>
      <c r="C2177" t="s">
        <v>7324</v>
      </c>
      <c r="D2177" t="s">
        <v>368</v>
      </c>
      <c r="E2177" t="s">
        <v>369</v>
      </c>
      <c r="F2177" t="s">
        <v>1483</v>
      </c>
      <c r="G2177" s="177">
        <v>44509</v>
      </c>
      <c r="H2177" t="s">
        <v>417</v>
      </c>
      <c r="I2177" t="s">
        <v>18168</v>
      </c>
      <c r="J2177" t="s">
        <v>7325</v>
      </c>
      <c r="K2177" t="s">
        <v>353</v>
      </c>
      <c r="L2177" t="s">
        <v>406</v>
      </c>
      <c r="M2177" s="29" t="str">
        <f>IF(O2177 &lt;&gt; "", VLOOKUP(O2177,'CLASSIFICAÇÃO - ÁREA DE ATUAÇÃO'!$A:$C,2,0),"")</f>
        <v>B</v>
      </c>
      <c r="N2177" s="29" t="str">
        <f>IF(O2177 &lt;&gt; "",VLOOKUP(O2177,'CLASSIFICAÇÃO - ÁREA DE ATUAÇÃO'!$A:$C,3,0), "")</f>
        <v>ATENÇÃO PRIMÁRIA</v>
      </c>
      <c r="O2177" t="str">
        <f>'Lotações convertidas'!B2179</f>
        <v>CENTRO DE SAÚDE BARREIRO DE CIMA</v>
      </c>
    </row>
    <row r="2178" spans="1:15" x14ac:dyDescent="0.25">
      <c r="A2178">
        <v>1331831</v>
      </c>
      <c r="B2178" t="s">
        <v>7326</v>
      </c>
      <c r="C2178" t="s">
        <v>7327</v>
      </c>
      <c r="D2178" t="s">
        <v>368</v>
      </c>
      <c r="E2178" t="s">
        <v>369</v>
      </c>
      <c r="F2178" t="s">
        <v>856</v>
      </c>
      <c r="G2178" s="177">
        <v>44509</v>
      </c>
      <c r="H2178" t="s">
        <v>417</v>
      </c>
      <c r="I2178" t="s">
        <v>18168</v>
      </c>
      <c r="J2178" t="s">
        <v>7328</v>
      </c>
      <c r="K2178" t="s">
        <v>353</v>
      </c>
      <c r="L2178" t="s">
        <v>374</v>
      </c>
      <c r="M2178" s="29" t="str">
        <f>IF(O2178 &lt;&gt; "", VLOOKUP(O2178,'CLASSIFICAÇÃO - ÁREA DE ATUAÇÃO'!$A:$C,2,0),"")</f>
        <v>B</v>
      </c>
      <c r="N2178" s="29" t="str">
        <f>IF(O2178 &lt;&gt; "",VLOOKUP(O2178,'CLASSIFICAÇÃO - ÁREA DE ATUAÇÃO'!$A:$C,3,0), "")</f>
        <v>ATENÇÃO PRIMÁRIA</v>
      </c>
      <c r="O2178" t="str">
        <f>'Lotações convertidas'!B2180</f>
        <v>CENTRO DE SAÚDE PADRE FERNANDO DE MELO</v>
      </c>
    </row>
    <row r="2179" spans="1:15" x14ac:dyDescent="0.25">
      <c r="A2179" t="s">
        <v>7329</v>
      </c>
      <c r="B2179" t="s">
        <v>7330</v>
      </c>
      <c r="C2179" t="s">
        <v>7331</v>
      </c>
      <c r="D2179" t="s">
        <v>368</v>
      </c>
      <c r="E2179" t="s">
        <v>369</v>
      </c>
      <c r="F2179" t="s">
        <v>1373</v>
      </c>
      <c r="G2179" s="177">
        <v>44509</v>
      </c>
      <c r="H2179" t="s">
        <v>417</v>
      </c>
      <c r="I2179" t="s">
        <v>18168</v>
      </c>
      <c r="J2179" t="s">
        <v>7332</v>
      </c>
      <c r="K2179" t="s">
        <v>353</v>
      </c>
      <c r="L2179" t="s">
        <v>397</v>
      </c>
      <c r="M2179" s="29" t="str">
        <f>IF(O2179 &lt;&gt; "", VLOOKUP(O2179,'CLASSIFICAÇÃO - ÁREA DE ATUAÇÃO'!$A:$C,2,0),"")</f>
        <v>B</v>
      </c>
      <c r="N2179" s="29" t="str">
        <f>IF(O2179 &lt;&gt; "",VLOOKUP(O2179,'CLASSIFICAÇÃO - ÁREA DE ATUAÇÃO'!$A:$C,3,0), "")</f>
        <v>ATENÇÃO PRIMÁRIA</v>
      </c>
      <c r="O2179" t="str">
        <f>'Lotações convertidas'!B2181</f>
        <v>CENTRO DE SAÚDE HAVAÍ</v>
      </c>
    </row>
    <row r="2180" spans="1:15" x14ac:dyDescent="0.25">
      <c r="A2180">
        <v>1331866</v>
      </c>
      <c r="B2180" t="s">
        <v>7333</v>
      </c>
      <c r="C2180" t="s">
        <v>7334</v>
      </c>
      <c r="D2180" t="s">
        <v>368</v>
      </c>
      <c r="E2180" t="s">
        <v>369</v>
      </c>
      <c r="F2180" t="s">
        <v>1791</v>
      </c>
      <c r="G2180" s="177">
        <v>44509</v>
      </c>
      <c r="H2180" t="s">
        <v>417</v>
      </c>
      <c r="I2180" t="s">
        <v>18168</v>
      </c>
      <c r="J2180" t="s">
        <v>7335</v>
      </c>
      <c r="K2180" t="s">
        <v>353</v>
      </c>
      <c r="L2180" t="s">
        <v>374</v>
      </c>
      <c r="M2180" s="29" t="str">
        <f>IF(O2180 &lt;&gt; "", VLOOKUP(O2180,'CLASSIFICAÇÃO - ÁREA DE ATUAÇÃO'!$A:$C,2,0),"")</f>
        <v>C</v>
      </c>
      <c r="N2180" s="29" t="str">
        <f>IF(O2180 &lt;&gt; "",VLOOKUP(O2180,'CLASSIFICAÇÃO - ÁREA DE ATUAÇÃO'!$A:$C,3,0), "")</f>
        <v>ATENÇÃO PRIMÁRIA</v>
      </c>
      <c r="O2180" t="str">
        <f>'Lotações convertidas'!B2182</f>
        <v>CENTRO DE SAÚDE SÃO PAULO</v>
      </c>
    </row>
    <row r="2181" spans="1:15" x14ac:dyDescent="0.25">
      <c r="A2181">
        <v>1331874</v>
      </c>
      <c r="B2181" t="s">
        <v>7336</v>
      </c>
      <c r="C2181" t="s">
        <v>7337</v>
      </c>
      <c r="D2181" t="s">
        <v>368</v>
      </c>
      <c r="E2181" t="s">
        <v>369</v>
      </c>
      <c r="F2181" t="s">
        <v>1155</v>
      </c>
      <c r="G2181" s="177">
        <v>44509</v>
      </c>
      <c r="H2181" t="s">
        <v>417</v>
      </c>
      <c r="I2181" t="s">
        <v>18168</v>
      </c>
      <c r="J2181" t="s">
        <v>7338</v>
      </c>
      <c r="K2181" t="s">
        <v>353</v>
      </c>
      <c r="L2181" t="s">
        <v>382</v>
      </c>
      <c r="M2181" s="29" t="str">
        <f>IF(O2181 &lt;&gt; "", VLOOKUP(O2181,'CLASSIFICAÇÃO - ÁREA DE ATUAÇÃO'!$A:$C,2,0),"")</f>
        <v>A</v>
      </c>
      <c r="N2181" s="29" t="str">
        <f>IF(O2181 &lt;&gt; "",VLOOKUP(O2181,'CLASSIFICAÇÃO - ÁREA DE ATUAÇÃO'!$A:$C,3,0), "")</f>
        <v>ATENÇÃO PRIMÁRIA</v>
      </c>
      <c r="O2181" t="str">
        <f>'Lotações convertidas'!B2183</f>
        <v>CENTRO DE SAÚDE SÃO GERALDO</v>
      </c>
    </row>
    <row r="2182" spans="1:15" x14ac:dyDescent="0.25">
      <c r="A2182">
        <v>1331882</v>
      </c>
      <c r="B2182" t="s">
        <v>7339</v>
      </c>
      <c r="C2182" t="s">
        <v>7340</v>
      </c>
      <c r="D2182" t="s">
        <v>368</v>
      </c>
      <c r="E2182" t="s">
        <v>369</v>
      </c>
      <c r="F2182" t="s">
        <v>609</v>
      </c>
      <c r="G2182" s="177">
        <v>44509</v>
      </c>
      <c r="H2182" t="s">
        <v>384</v>
      </c>
      <c r="I2182" t="s">
        <v>18168</v>
      </c>
      <c r="J2182" t="s">
        <v>7341</v>
      </c>
      <c r="K2182" t="s">
        <v>353</v>
      </c>
      <c r="L2182" t="s">
        <v>374</v>
      </c>
      <c r="M2182" s="29" t="str">
        <f>IF(O2182 &lt;&gt; "", VLOOKUP(O2182,'CLASSIFICAÇÃO - ÁREA DE ATUAÇÃO'!$A:$C,2,0),"")</f>
        <v>B</v>
      </c>
      <c r="N2182" s="29" t="str">
        <f>IF(O2182 &lt;&gt; "",VLOOKUP(O2182,'CLASSIFICAÇÃO - ÁREA DE ATUAÇÃO'!$A:$C,3,0), "")</f>
        <v>ATENÇÃO PRIMÁRIA</v>
      </c>
      <c r="O2182" t="str">
        <f>'Lotações convertidas'!B2184</f>
        <v>CENTRO DE SAÚDE GENTIL GOMES</v>
      </c>
    </row>
    <row r="2183" spans="1:15" x14ac:dyDescent="0.25">
      <c r="A2183">
        <v>1331890</v>
      </c>
      <c r="B2183" t="s">
        <v>7342</v>
      </c>
      <c r="C2183" t="s">
        <v>7343</v>
      </c>
      <c r="D2183" t="s">
        <v>368</v>
      </c>
      <c r="E2183" t="s">
        <v>369</v>
      </c>
      <c r="F2183" t="s">
        <v>1042</v>
      </c>
      <c r="G2183" s="177">
        <v>44509</v>
      </c>
      <c r="H2183" t="s">
        <v>364</v>
      </c>
      <c r="I2183" t="s">
        <v>18168</v>
      </c>
      <c r="J2183" t="s">
        <v>7344</v>
      </c>
      <c r="K2183" t="s">
        <v>353</v>
      </c>
      <c r="L2183" t="s">
        <v>406</v>
      </c>
      <c r="M2183" s="29" t="str">
        <f>IF(O2183 &lt;&gt; "", VLOOKUP(O2183,'CLASSIFICAÇÃO - ÁREA DE ATUAÇÃO'!$A:$C,2,0),"")</f>
        <v>B</v>
      </c>
      <c r="N2183" s="29" t="str">
        <f>IF(O2183 &lt;&gt; "",VLOOKUP(O2183,'CLASSIFICAÇÃO - ÁREA DE ATUAÇÃO'!$A:$C,3,0), "")</f>
        <v>ATENÇÃO PRIMÁRIA</v>
      </c>
      <c r="O2183" t="str">
        <f>'Lotações convertidas'!B2185</f>
        <v>CENTRO DE SAÚDE DR. JOSÉ DOMINGOS</v>
      </c>
    </row>
    <row r="2184" spans="1:15" x14ac:dyDescent="0.25">
      <c r="A2184">
        <v>1331904</v>
      </c>
      <c r="B2184" t="s">
        <v>7345</v>
      </c>
      <c r="C2184" t="s">
        <v>7346</v>
      </c>
      <c r="D2184" t="s">
        <v>368</v>
      </c>
      <c r="E2184" t="s">
        <v>369</v>
      </c>
      <c r="F2184" t="s">
        <v>532</v>
      </c>
      <c r="G2184" s="177">
        <v>44509</v>
      </c>
      <c r="H2184" t="s">
        <v>364</v>
      </c>
      <c r="I2184" t="s">
        <v>18168</v>
      </c>
      <c r="J2184" t="s">
        <v>7347</v>
      </c>
      <c r="K2184" t="s">
        <v>353</v>
      </c>
      <c r="L2184" t="s">
        <v>354</v>
      </c>
      <c r="M2184" s="29" t="str">
        <f>IF(O2184 &lt;&gt; "", VLOOKUP(O2184,'CLASSIFICAÇÃO - ÁREA DE ATUAÇÃO'!$A:$C,2,0),"")</f>
        <v>B</v>
      </c>
      <c r="N2184" s="29" t="str">
        <f>IF(O2184 &lt;&gt; "",VLOOKUP(O2184,'CLASSIFICAÇÃO - ÁREA DE ATUAÇÃO'!$A:$C,3,0), "")</f>
        <v>ATENÇÃO PRIMÁRIA</v>
      </c>
      <c r="O2184" t="str">
        <f>'Lotações convertidas'!B2186</f>
        <v>CENTRO DE SAÚDE DOM BOSCO</v>
      </c>
    </row>
    <row r="2185" spans="1:15" x14ac:dyDescent="0.25">
      <c r="A2185">
        <v>1331939</v>
      </c>
      <c r="B2185" t="s">
        <v>7348</v>
      </c>
      <c r="C2185" t="s">
        <v>7349</v>
      </c>
      <c r="D2185" t="s">
        <v>349</v>
      </c>
      <c r="E2185" t="s">
        <v>674</v>
      </c>
      <c r="F2185" t="s">
        <v>603</v>
      </c>
      <c r="G2185" s="177">
        <v>44509</v>
      </c>
      <c r="H2185" t="s">
        <v>364</v>
      </c>
      <c r="I2185" t="s">
        <v>18178</v>
      </c>
      <c r="J2185" t="s">
        <v>7350</v>
      </c>
      <c r="K2185" t="s">
        <v>353</v>
      </c>
      <c r="L2185" t="s">
        <v>374</v>
      </c>
      <c r="M2185" s="29" t="str">
        <f>IF(O2185 &lt;&gt; "", VLOOKUP(O2185,'CLASSIFICAÇÃO - ÁREA DE ATUAÇÃO'!$A:$C,2,0),"")</f>
        <v>D</v>
      </c>
      <c r="N2185" s="29" t="str">
        <f>IF(O2185 &lt;&gt; "",VLOOKUP(O2185,'CLASSIFICAÇÃO - ÁREA DE ATUAÇÃO'!$A:$C,3,0), "")</f>
        <v>ATENÇÃO PRIMÁRIA</v>
      </c>
      <c r="O2185" t="str">
        <f>'Lotações convertidas'!B2187</f>
        <v>CENTRO DE SAÚDE RIBEIRO DE ABREU</v>
      </c>
    </row>
    <row r="2186" spans="1:15" x14ac:dyDescent="0.25">
      <c r="A2186">
        <v>1331947</v>
      </c>
      <c r="B2186" t="s">
        <v>7351</v>
      </c>
      <c r="C2186" t="s">
        <v>7352</v>
      </c>
      <c r="D2186" t="s">
        <v>520</v>
      </c>
      <c r="F2186" t="s">
        <v>825</v>
      </c>
      <c r="G2186" s="177">
        <v>44509</v>
      </c>
      <c r="H2186" t="s">
        <v>364</v>
      </c>
      <c r="I2186" t="s">
        <v>18175</v>
      </c>
      <c r="J2186" t="s">
        <v>7353</v>
      </c>
      <c r="K2186" t="s">
        <v>353</v>
      </c>
      <c r="L2186" t="s">
        <v>365</v>
      </c>
      <c r="M2186" s="29" t="str">
        <f>IF(O2186 &lt;&gt; "", VLOOKUP(O2186,'CLASSIFICAÇÃO - ÁREA DE ATUAÇÃO'!$A:$C,2,0),"")</f>
        <v>D</v>
      </c>
      <c r="N2186" s="29" t="str">
        <f>IF(O2186 &lt;&gt; "",VLOOKUP(O2186,'CLASSIFICAÇÃO - ÁREA DE ATUAÇÃO'!$A:$C,3,0), "")</f>
        <v>ATENÇÃO PRIMÁRIA</v>
      </c>
      <c r="O2186" t="str">
        <f>'Lotações convertidas'!B2188</f>
        <v>CENTRO DE SAÚDE TUPI</v>
      </c>
    </row>
    <row r="2187" spans="1:15" x14ac:dyDescent="0.25">
      <c r="A2187">
        <v>1331963</v>
      </c>
      <c r="B2187" t="s">
        <v>7354</v>
      </c>
      <c r="C2187" t="s">
        <v>7355</v>
      </c>
      <c r="D2187" t="s">
        <v>379</v>
      </c>
      <c r="F2187" t="s">
        <v>773</v>
      </c>
      <c r="G2187" s="177">
        <v>44509</v>
      </c>
      <c r="H2187" t="s">
        <v>395</v>
      </c>
      <c r="I2187" t="s">
        <v>18171</v>
      </c>
      <c r="J2187" t="s">
        <v>7356</v>
      </c>
      <c r="K2187" t="s">
        <v>353</v>
      </c>
      <c r="L2187" t="s">
        <v>365</v>
      </c>
      <c r="M2187" s="29" t="str">
        <f>IF(O2187 &lt;&gt; "", VLOOKUP(O2187,'CLASSIFICAÇÃO - ÁREA DE ATUAÇÃO'!$A:$C,2,0),"")</f>
        <v>B</v>
      </c>
      <c r="N2187" s="29" t="str">
        <f>IF(O2187 &lt;&gt; "",VLOOKUP(O2187,'CLASSIFICAÇÃO - ÁREA DE ATUAÇÃO'!$A:$C,3,0), "")</f>
        <v>ATENÇÃO PRIMÁRIA</v>
      </c>
      <c r="O2187" t="str">
        <f>'Lotações convertidas'!B2189</f>
        <v>CENTRO DE SAÚDE GUARANI</v>
      </c>
    </row>
    <row r="2188" spans="1:15" x14ac:dyDescent="0.25">
      <c r="A2188">
        <v>1331971</v>
      </c>
      <c r="B2188" t="s">
        <v>7357</v>
      </c>
      <c r="C2188" t="s">
        <v>7358</v>
      </c>
      <c r="D2188" t="s">
        <v>368</v>
      </c>
      <c r="E2188" t="s">
        <v>369</v>
      </c>
      <c r="F2188" t="s">
        <v>18613</v>
      </c>
      <c r="G2188" s="177">
        <v>44510</v>
      </c>
      <c r="H2188" t="s">
        <v>425</v>
      </c>
      <c r="I2188" t="s">
        <v>18168</v>
      </c>
      <c r="J2188" t="s">
        <v>7359</v>
      </c>
      <c r="K2188" t="s">
        <v>353</v>
      </c>
      <c r="L2188" t="s">
        <v>382</v>
      </c>
      <c r="M2188" s="29" t="str">
        <f>IF(O2188 &lt;&gt; "", VLOOKUP(O2188,'CLASSIFICAÇÃO - ÁREA DE ATUAÇÃO'!$A:$C,2,0),"")</f>
        <v>C</v>
      </c>
      <c r="N2188" s="29" t="str">
        <f>IF(O2188 &lt;&gt; "",VLOOKUP(O2188,'CLASSIFICAÇÃO - ÁREA DE ATUAÇÃO'!$A:$C,3,0), "")</f>
        <v>REDE DE URGÊNCIA</v>
      </c>
      <c r="O2188" t="str">
        <f>'Lotações convertidas'!B2190</f>
        <v>UNIDADE DE PRONTO ATENDIMENTO LESTE</v>
      </c>
    </row>
    <row r="2189" spans="1:15" x14ac:dyDescent="0.25">
      <c r="A2189" t="s">
        <v>7360</v>
      </c>
      <c r="B2189" t="s">
        <v>7361</v>
      </c>
      <c r="C2189" t="s">
        <v>7362</v>
      </c>
      <c r="D2189" t="s">
        <v>362</v>
      </c>
      <c r="F2189" t="s">
        <v>1265</v>
      </c>
      <c r="G2189" s="177">
        <v>44510</v>
      </c>
      <c r="H2189" t="s">
        <v>352</v>
      </c>
      <c r="I2189" t="s">
        <v>18168</v>
      </c>
      <c r="J2189" t="s">
        <v>7363</v>
      </c>
      <c r="K2189" t="s">
        <v>353</v>
      </c>
      <c r="L2189" t="s">
        <v>365</v>
      </c>
      <c r="M2189" s="29" t="str">
        <f>IF(O2189 &lt;&gt; "", VLOOKUP(O2189,'CLASSIFICAÇÃO - ÁREA DE ATUAÇÃO'!$A:$C,2,0),"")</f>
        <v>C</v>
      </c>
      <c r="N2189" s="29" t="str">
        <f>IF(O2189 &lt;&gt; "",VLOOKUP(O2189,'CLASSIFICAÇÃO - ÁREA DE ATUAÇÃO'!$A:$C,3,0), "")</f>
        <v>ATENÇÃO PRIMÁRIA</v>
      </c>
      <c r="O2189" t="str">
        <f>'Lotações convertidas'!B2191</f>
        <v>CENTRO DE SAÚDE PRIMEIRO DE MAIO</v>
      </c>
    </row>
    <row r="2190" spans="1:15" x14ac:dyDescent="0.25">
      <c r="A2190">
        <v>1331998</v>
      </c>
      <c r="B2190" t="s">
        <v>7364</v>
      </c>
      <c r="C2190" t="s">
        <v>7365</v>
      </c>
      <c r="D2190" t="s">
        <v>362</v>
      </c>
      <c r="F2190" t="s">
        <v>2812</v>
      </c>
      <c r="G2190" s="177">
        <v>44509</v>
      </c>
      <c r="H2190" t="s">
        <v>434</v>
      </c>
      <c r="I2190" t="s">
        <v>18168</v>
      </c>
      <c r="J2190" t="s">
        <v>7366</v>
      </c>
      <c r="K2190" t="s">
        <v>353</v>
      </c>
      <c r="L2190" t="s">
        <v>397</v>
      </c>
      <c r="M2190" s="29" t="str">
        <f>IF(O2190 &lt;&gt; "", VLOOKUP(O2190,'CLASSIFICAÇÃO - ÁREA DE ATUAÇÃO'!$A:$C,2,0),"")</f>
        <v>B</v>
      </c>
      <c r="N2190" s="29" t="str">
        <f>IF(O2190 &lt;&gt; "",VLOOKUP(O2190,'CLASSIFICAÇÃO - ÁREA DE ATUAÇÃO'!$A:$C,3,0), "")</f>
        <v>ATENÇÃO PRIMÁRIA</v>
      </c>
      <c r="O2190" t="str">
        <f>'Lotações convertidas'!B2192</f>
        <v>CENTRO DE SAÚDE CONJUNTO BETÂNIA</v>
      </c>
    </row>
    <row r="2191" spans="1:15" x14ac:dyDescent="0.25">
      <c r="A2191">
        <v>1332005</v>
      </c>
      <c r="B2191" t="s">
        <v>7367</v>
      </c>
      <c r="C2191" t="s">
        <v>7368</v>
      </c>
      <c r="D2191" t="s">
        <v>368</v>
      </c>
      <c r="E2191" t="s">
        <v>369</v>
      </c>
      <c r="F2191" t="s">
        <v>18620</v>
      </c>
      <c r="G2191" s="177">
        <v>44509</v>
      </c>
      <c r="H2191" t="s">
        <v>425</v>
      </c>
      <c r="I2191" t="s">
        <v>18168</v>
      </c>
      <c r="J2191" t="s">
        <v>7369</v>
      </c>
      <c r="K2191" t="s">
        <v>353</v>
      </c>
      <c r="L2191" t="s">
        <v>372</v>
      </c>
      <c r="M2191" s="29" t="str">
        <f>IF(O2191 &lt;&gt; "", VLOOKUP(O2191,'CLASSIFICAÇÃO - ÁREA DE ATUAÇÃO'!$A:$C,2,0),"")</f>
        <v>D</v>
      </c>
      <c r="N2191" s="29" t="str">
        <f>IF(O2191 &lt;&gt; "",VLOOKUP(O2191,'CLASSIFICAÇÃO - ÁREA DE ATUAÇÃO'!$A:$C,3,0), "")</f>
        <v>REDE DE URGÊNCIA</v>
      </c>
      <c r="O2191" t="str">
        <f>'Lotações convertidas'!B2193</f>
        <v>UNIDADE DE PRONTO ATENDIMENTO VENDA NOVA</v>
      </c>
    </row>
    <row r="2192" spans="1:15" x14ac:dyDescent="0.25">
      <c r="A2192" t="s">
        <v>7370</v>
      </c>
      <c r="B2192" t="s">
        <v>7371</v>
      </c>
      <c r="C2192" t="s">
        <v>7372</v>
      </c>
      <c r="D2192" t="s">
        <v>368</v>
      </c>
      <c r="E2192" t="s">
        <v>524</v>
      </c>
      <c r="F2192" t="s">
        <v>1976</v>
      </c>
      <c r="G2192" s="177">
        <v>44509</v>
      </c>
      <c r="H2192" t="s">
        <v>1813</v>
      </c>
      <c r="I2192" t="s">
        <v>18179</v>
      </c>
      <c r="J2192" t="s">
        <v>7373</v>
      </c>
      <c r="K2192" t="s">
        <v>353</v>
      </c>
      <c r="L2192" t="s">
        <v>354</v>
      </c>
      <c r="M2192" s="29" t="str">
        <f>IF(O2192 &lt;&gt; "", VLOOKUP(O2192,'CLASSIFICAÇÃO - ÁREA DE ATUAÇÃO'!$A:$C,2,0),"")</f>
        <v>A</v>
      </c>
      <c r="N2192" s="29" t="str">
        <f>IF(O2192 &lt;&gt; "",VLOOKUP(O2192,'CLASSIFICAÇÃO - ÁREA DE ATUAÇÃO'!$A:$C,3,0), "")</f>
        <v>REDE COMPLEMENTAR</v>
      </c>
      <c r="O2192" t="str">
        <f>'Lotações convertidas'!B2194</f>
        <v>LABORATORIO REGIONAL NOROESTE</v>
      </c>
    </row>
    <row r="2193" spans="1:15" x14ac:dyDescent="0.25">
      <c r="A2193">
        <v>1332048</v>
      </c>
      <c r="B2193" t="s">
        <v>7374</v>
      </c>
      <c r="C2193" t="s">
        <v>7375</v>
      </c>
      <c r="D2193" t="s">
        <v>594</v>
      </c>
      <c r="F2193" t="s">
        <v>821</v>
      </c>
      <c r="G2193" s="177">
        <v>44509</v>
      </c>
      <c r="H2193" t="s">
        <v>364</v>
      </c>
      <c r="I2193" t="s">
        <v>495</v>
      </c>
      <c r="K2193" t="s">
        <v>495</v>
      </c>
      <c r="L2193" t="s">
        <v>372</v>
      </c>
      <c r="M2193" s="29" t="str">
        <f>IF(O2193 &lt;&gt; "", VLOOKUP(O2193,'CLASSIFICAÇÃO - ÁREA DE ATUAÇÃO'!$A:$C,2,0),"")</f>
        <v>C</v>
      </c>
      <c r="N2193" s="29" t="str">
        <f>IF(O2193 &lt;&gt; "",VLOOKUP(O2193,'CLASSIFICAÇÃO - ÁREA DE ATUAÇÃO'!$A:$C,3,0), "")</f>
        <v>ATENÇÃO PRIMÁRIA</v>
      </c>
      <c r="O2193" t="str">
        <f>'Lotações convertidas'!B2195</f>
        <v>CENTRO DE SAÚDE SANTA MÔNICA</v>
      </c>
    </row>
    <row r="2194" spans="1:15" x14ac:dyDescent="0.25">
      <c r="A2194">
        <v>1332056</v>
      </c>
      <c r="B2194" t="s">
        <v>7376</v>
      </c>
      <c r="C2194" t="s">
        <v>7377</v>
      </c>
      <c r="D2194" t="s">
        <v>368</v>
      </c>
      <c r="E2194" t="s">
        <v>369</v>
      </c>
      <c r="F2194" t="s">
        <v>18611</v>
      </c>
      <c r="G2194" s="177">
        <v>44509</v>
      </c>
      <c r="H2194" t="s">
        <v>441</v>
      </c>
      <c r="I2194" t="s">
        <v>18168</v>
      </c>
      <c r="J2194" t="s">
        <v>7378</v>
      </c>
      <c r="K2194" t="s">
        <v>353</v>
      </c>
      <c r="L2194" t="s">
        <v>397</v>
      </c>
      <c r="M2194" s="29" t="str">
        <f>IF(O2194 &lt;&gt; "", VLOOKUP(O2194,'CLASSIFICAÇÃO - ÁREA DE ATUAÇÃO'!$A:$C,2,0),"")</f>
        <v>C</v>
      </c>
      <c r="N2194" s="29" t="str">
        <f>IF(O2194 &lt;&gt; "",VLOOKUP(O2194,'CLASSIFICAÇÃO - ÁREA DE ATUAÇÃO'!$A:$C,3,0), "")</f>
        <v>REDE DE URGÊNCIA</v>
      </c>
      <c r="O2194" t="str">
        <f>'Lotações convertidas'!B2196</f>
        <v>UNIDADE DE PRONTO ATENDIMENTO OESTE</v>
      </c>
    </row>
    <row r="2195" spans="1:15" x14ac:dyDescent="0.25">
      <c r="A2195">
        <v>1332072</v>
      </c>
      <c r="B2195" t="s">
        <v>7379</v>
      </c>
      <c r="C2195" t="s">
        <v>7380</v>
      </c>
      <c r="D2195" t="s">
        <v>520</v>
      </c>
      <c r="F2195" t="s">
        <v>713</v>
      </c>
      <c r="G2195" s="177">
        <v>44509</v>
      </c>
      <c r="H2195" t="s">
        <v>434</v>
      </c>
      <c r="I2195" t="s">
        <v>18175</v>
      </c>
      <c r="J2195" t="s">
        <v>7381</v>
      </c>
      <c r="K2195" t="s">
        <v>353</v>
      </c>
      <c r="L2195" t="s">
        <v>382</v>
      </c>
      <c r="M2195" s="29" t="str">
        <f>IF(O2195 &lt;&gt; "", VLOOKUP(O2195,'CLASSIFICAÇÃO - ÁREA DE ATUAÇÃO'!$A:$C,2,0),"")</f>
        <v>B</v>
      </c>
      <c r="N2195" s="29" t="str">
        <f>IF(O2195 &lt;&gt; "",VLOOKUP(O2195,'CLASSIFICAÇÃO - ÁREA DE ATUAÇÃO'!$A:$C,3,0), "")</f>
        <v>ATENÇÃO PRIMÁRIA</v>
      </c>
      <c r="O2195" t="str">
        <f>'Lotações convertidas'!B2197</f>
        <v>CENTRO DE SAÚDE POMPÉIA</v>
      </c>
    </row>
    <row r="2196" spans="1:15" x14ac:dyDescent="0.25">
      <c r="A2196">
        <v>1332099</v>
      </c>
      <c r="B2196" t="s">
        <v>7382</v>
      </c>
      <c r="C2196" t="s">
        <v>7383</v>
      </c>
      <c r="D2196" t="s">
        <v>368</v>
      </c>
      <c r="E2196" t="s">
        <v>524</v>
      </c>
      <c r="F2196" t="s">
        <v>259</v>
      </c>
      <c r="G2196" s="177">
        <v>44509</v>
      </c>
      <c r="H2196" t="s">
        <v>1813</v>
      </c>
      <c r="I2196" t="s">
        <v>18179</v>
      </c>
      <c r="J2196" t="s">
        <v>7384</v>
      </c>
      <c r="K2196" t="s">
        <v>353</v>
      </c>
      <c r="L2196" t="s">
        <v>372</v>
      </c>
      <c r="M2196" s="29" t="str">
        <f>IF(O2196 &lt;&gt; "", VLOOKUP(O2196,'CLASSIFICAÇÃO - ÁREA DE ATUAÇÃO'!$A:$C,2,0),"")</f>
        <v>C</v>
      </c>
      <c r="N2196" s="29" t="str">
        <f>IF(O2196 &lt;&gt; "",VLOOKUP(O2196,'CLASSIFICAÇÃO - ÁREA DE ATUAÇÃO'!$A:$C,3,0), "")</f>
        <v>REDE COMPLEMENTAR</v>
      </c>
      <c r="O2196" t="str">
        <f>'Lotações convertidas'!B2198</f>
        <v>LABORATORIO REGIONAL NORTE/VENDA NOVA</v>
      </c>
    </row>
    <row r="2197" spans="1:15" x14ac:dyDescent="0.25">
      <c r="A2197">
        <v>1332129</v>
      </c>
      <c r="B2197" t="s">
        <v>7385</v>
      </c>
      <c r="C2197" t="s">
        <v>7386</v>
      </c>
      <c r="D2197" t="s">
        <v>368</v>
      </c>
      <c r="E2197" t="s">
        <v>369</v>
      </c>
      <c r="F2197" t="s">
        <v>472</v>
      </c>
      <c r="G2197" s="177">
        <v>44509</v>
      </c>
      <c r="H2197" t="s">
        <v>417</v>
      </c>
      <c r="I2197" t="s">
        <v>18168</v>
      </c>
      <c r="J2197" t="s">
        <v>7387</v>
      </c>
      <c r="K2197" t="s">
        <v>353</v>
      </c>
      <c r="L2197" t="s">
        <v>382</v>
      </c>
      <c r="M2197" s="29" t="str">
        <f>IF(O2197 &lt;&gt; "", VLOOKUP(O2197,'CLASSIFICAÇÃO - ÁREA DE ATUAÇÃO'!$A:$C,2,0),"")</f>
        <v>B</v>
      </c>
      <c r="N2197" s="29" t="str">
        <f>IF(O2197 &lt;&gt; "",VLOOKUP(O2197,'CLASSIFICAÇÃO - ÁREA DE ATUAÇÃO'!$A:$C,3,0), "")</f>
        <v>ATENÇÃO PRIMÁRIA</v>
      </c>
      <c r="O2197" t="str">
        <f>'Lotações convertidas'!B2199</f>
        <v>CENTRO DE SAÚDE TAQUARIL</v>
      </c>
    </row>
    <row r="2198" spans="1:15" x14ac:dyDescent="0.25">
      <c r="A2198">
        <v>1332137</v>
      </c>
      <c r="B2198" t="s">
        <v>7388</v>
      </c>
      <c r="C2198" t="s">
        <v>7389</v>
      </c>
      <c r="D2198" t="s">
        <v>362</v>
      </c>
      <c r="F2198" t="s">
        <v>612</v>
      </c>
      <c r="G2198" s="177">
        <v>44509</v>
      </c>
      <c r="H2198" t="s">
        <v>434</v>
      </c>
      <c r="I2198" t="s">
        <v>18168</v>
      </c>
      <c r="J2198" t="s">
        <v>7390</v>
      </c>
      <c r="K2198" t="s">
        <v>353</v>
      </c>
      <c r="L2198" t="s">
        <v>365</v>
      </c>
      <c r="M2198" s="29" t="str">
        <f>IF(O2198 &lt;&gt; "", VLOOKUP(O2198,'CLASSIFICAÇÃO - ÁREA DE ATUAÇÃO'!$A:$C,2,0),"")</f>
        <v>B</v>
      </c>
      <c r="N2198" s="29" t="str">
        <f>IF(O2198 &lt;&gt; "",VLOOKUP(O2198,'CLASSIFICAÇÃO - ÁREA DE ATUAÇÃO'!$A:$C,3,0), "")</f>
        <v>ATENÇÃO PRIMÁRIA</v>
      </c>
      <c r="O2198" t="str">
        <f>'Lotações convertidas'!B2200</f>
        <v>CENTRO DE SAÚDE PROVIDÊNCIA</v>
      </c>
    </row>
    <row r="2199" spans="1:15" x14ac:dyDescent="0.25">
      <c r="A2199">
        <v>1332153</v>
      </c>
      <c r="B2199" t="s">
        <v>7391</v>
      </c>
      <c r="C2199" t="s">
        <v>7392</v>
      </c>
      <c r="D2199" t="s">
        <v>368</v>
      </c>
      <c r="E2199" t="s">
        <v>369</v>
      </c>
      <c r="F2199" t="s">
        <v>1861</v>
      </c>
      <c r="G2199" s="177">
        <v>44509</v>
      </c>
      <c r="H2199" t="s">
        <v>384</v>
      </c>
      <c r="I2199" t="s">
        <v>18168</v>
      </c>
      <c r="J2199" t="s">
        <v>7393</v>
      </c>
      <c r="K2199" t="s">
        <v>353</v>
      </c>
      <c r="L2199" t="s">
        <v>411</v>
      </c>
      <c r="M2199" s="29" t="str">
        <f>IF(O2199 &lt;&gt; "", VLOOKUP(O2199,'CLASSIFICAÇÃO - ÁREA DE ATUAÇÃO'!$A:$C,2,0),"")</f>
        <v>B</v>
      </c>
      <c r="N2199" s="29" t="str">
        <f>IF(O2199 &lt;&gt; "",VLOOKUP(O2199,'CLASSIFICAÇÃO - ÁREA DE ATUAÇÃO'!$A:$C,3,0), "")</f>
        <v>ATENÇÃO PRIMÁRIA</v>
      </c>
      <c r="O2199" t="str">
        <f>'Lotações convertidas'!B2201</f>
        <v>CENTRO DE SAÚDE SANTA LÚCIA</v>
      </c>
    </row>
    <row r="2200" spans="1:15" x14ac:dyDescent="0.25">
      <c r="A2200" t="s">
        <v>7397</v>
      </c>
      <c r="B2200" t="s">
        <v>7398</v>
      </c>
      <c r="C2200" t="s">
        <v>7399</v>
      </c>
      <c r="D2200" t="s">
        <v>368</v>
      </c>
      <c r="E2200" t="s">
        <v>369</v>
      </c>
      <c r="F2200" t="s">
        <v>18623</v>
      </c>
      <c r="G2200" s="177">
        <v>44509</v>
      </c>
      <c r="H2200" t="s">
        <v>441</v>
      </c>
      <c r="I2200" t="s">
        <v>18168</v>
      </c>
      <c r="J2200" t="s">
        <v>7400</v>
      </c>
      <c r="K2200" t="s">
        <v>353</v>
      </c>
      <c r="L2200" t="s">
        <v>374</v>
      </c>
      <c r="M2200" s="29" t="str">
        <f>IF(O2200 &lt;&gt; "", VLOOKUP(O2200,'CLASSIFICAÇÃO - ÁREA DE ATUAÇÃO'!$A:$C,2,0),"")</f>
        <v>C</v>
      </c>
      <c r="N2200" s="29" t="str">
        <f>IF(O2200 &lt;&gt; "",VLOOKUP(O2200,'CLASSIFICAÇÃO - ÁREA DE ATUAÇÃO'!$A:$C,3,0), "")</f>
        <v>REDE DE URGÊNCIA</v>
      </c>
      <c r="O2200" t="str">
        <f>'Lotações convertidas'!B2202</f>
        <v>UNIDADE DE PRONTO ATENDIMENTO NORDESTE</v>
      </c>
    </row>
    <row r="2201" spans="1:15" x14ac:dyDescent="0.25">
      <c r="A2201">
        <v>1332196</v>
      </c>
      <c r="B2201" t="s">
        <v>7401</v>
      </c>
      <c r="C2201" t="s">
        <v>7402</v>
      </c>
      <c r="D2201" t="s">
        <v>368</v>
      </c>
      <c r="E2201" t="s">
        <v>369</v>
      </c>
      <c r="F2201" t="s">
        <v>3156</v>
      </c>
      <c r="G2201" s="177">
        <v>44509</v>
      </c>
      <c r="H2201" t="s">
        <v>384</v>
      </c>
      <c r="I2201" t="s">
        <v>18168</v>
      </c>
      <c r="J2201" t="s">
        <v>7403</v>
      </c>
      <c r="K2201" t="s">
        <v>353</v>
      </c>
      <c r="L2201" t="s">
        <v>411</v>
      </c>
      <c r="M2201" s="29" t="str">
        <f>IF(O2201 &lt;&gt; "", VLOOKUP(O2201,'CLASSIFICAÇÃO - ÁREA DE ATUAÇÃO'!$A:$C,2,0),"")</f>
        <v>B</v>
      </c>
      <c r="N2201" s="29" t="str">
        <f>IF(O2201 &lt;&gt; "",VLOOKUP(O2201,'CLASSIFICAÇÃO - ÁREA DE ATUAÇÃO'!$A:$C,3,0), "")</f>
        <v>ATENÇÃO PRIMÁRIA</v>
      </c>
      <c r="O2201" t="str">
        <f>'Lotações convertidas'!B2203</f>
        <v>CENTRO DE SAÚDE SANTA RITA DE CÁSSIA</v>
      </c>
    </row>
    <row r="2202" spans="1:15" x14ac:dyDescent="0.25">
      <c r="A2202" t="s">
        <v>7404</v>
      </c>
      <c r="B2202" t="s">
        <v>7405</v>
      </c>
      <c r="C2202" t="s">
        <v>7406</v>
      </c>
      <c r="D2202" t="s">
        <v>368</v>
      </c>
      <c r="E2202" t="s">
        <v>369</v>
      </c>
      <c r="F2202" t="s">
        <v>896</v>
      </c>
      <c r="G2202" s="177">
        <v>44509</v>
      </c>
      <c r="H2202" t="s">
        <v>417</v>
      </c>
      <c r="I2202" t="s">
        <v>18168</v>
      </c>
      <c r="J2202" t="s">
        <v>7407</v>
      </c>
      <c r="K2202" t="s">
        <v>353</v>
      </c>
      <c r="L2202" t="s">
        <v>374</v>
      </c>
      <c r="M2202" s="29" t="str">
        <f>IF(O2202 &lt;&gt; "", VLOOKUP(O2202,'CLASSIFICAÇÃO - ÁREA DE ATUAÇÃO'!$A:$C,2,0),"")</f>
        <v>C</v>
      </c>
      <c r="N2202" s="29" t="str">
        <f>IF(O2202 &lt;&gt; "",VLOOKUP(O2202,'CLASSIFICAÇÃO - ÁREA DE ATUAÇÃO'!$A:$C,3,0), "")</f>
        <v>ATENÇÃO PRIMÁRIA</v>
      </c>
      <c r="O2202" t="str">
        <f>'Lotações convertidas'!B2204</f>
        <v>CENTRO DE SAÚDE FÁBIO CORREA LIMA</v>
      </c>
    </row>
    <row r="2203" spans="1:15" x14ac:dyDescent="0.25">
      <c r="A2203">
        <v>1332218</v>
      </c>
      <c r="B2203" t="s">
        <v>4444</v>
      </c>
      <c r="C2203" t="s">
        <v>4445</v>
      </c>
      <c r="D2203" t="s">
        <v>368</v>
      </c>
      <c r="E2203" t="s">
        <v>369</v>
      </c>
      <c r="F2203" t="s">
        <v>284</v>
      </c>
      <c r="G2203" s="177">
        <v>44509</v>
      </c>
      <c r="H2203" t="s">
        <v>417</v>
      </c>
      <c r="I2203" t="s">
        <v>18168</v>
      </c>
      <c r="J2203" t="s">
        <v>4446</v>
      </c>
      <c r="K2203" t="s">
        <v>353</v>
      </c>
      <c r="L2203" t="s">
        <v>374</v>
      </c>
      <c r="M2203" s="29" t="str">
        <f>IF(O2203 &lt;&gt; "", VLOOKUP(O2203,'CLASSIFICAÇÃO - ÁREA DE ATUAÇÃO'!$A:$C,2,0),"")</f>
        <v>D</v>
      </c>
      <c r="N2203" s="29" t="str">
        <f>IF(O2203 &lt;&gt; "",VLOOKUP(O2203,'CLASSIFICAÇÃO - ÁREA DE ATUAÇÃO'!$A:$C,3,0), "")</f>
        <v>ATENÇÃO PRIMÁRIA</v>
      </c>
      <c r="O2203" t="str">
        <f>'Lotações convertidas'!B2205</f>
        <v>CENTRO DE SAÚDE MARIVANDA BALEEIRO - PAULO VI</v>
      </c>
    </row>
    <row r="2204" spans="1:15" x14ac:dyDescent="0.25">
      <c r="A2204">
        <v>1332226</v>
      </c>
      <c r="B2204" t="s">
        <v>7408</v>
      </c>
      <c r="C2204" t="s">
        <v>7409</v>
      </c>
      <c r="D2204" t="s">
        <v>368</v>
      </c>
      <c r="E2204" t="s">
        <v>369</v>
      </c>
      <c r="F2204" t="s">
        <v>461</v>
      </c>
      <c r="G2204" s="177">
        <v>44509</v>
      </c>
      <c r="H2204" t="s">
        <v>384</v>
      </c>
      <c r="I2204" t="s">
        <v>18168</v>
      </c>
      <c r="J2204" t="s">
        <v>7410</v>
      </c>
      <c r="K2204" t="s">
        <v>353</v>
      </c>
      <c r="L2204" t="s">
        <v>354</v>
      </c>
      <c r="M2204" s="29" t="str">
        <f>IF(O2204 &lt;&gt; "", VLOOKUP(O2204,'CLASSIFICAÇÃO - ÁREA DE ATUAÇÃO'!$A:$C,2,0),"")</f>
        <v>D</v>
      </c>
      <c r="N2204" s="29" t="str">
        <f>IF(O2204 &lt;&gt; "",VLOOKUP(O2204,'CLASSIFICAÇÃO - ÁREA DE ATUAÇÃO'!$A:$C,3,0), "")</f>
        <v>ATENÇÃO PRIMÁRIA</v>
      </c>
      <c r="O2204" t="str">
        <f>'Lotações convertidas'!B2206</f>
        <v>CENTRO DE SAÚDE CALIFÓRNIA</v>
      </c>
    </row>
    <row r="2205" spans="1:15" x14ac:dyDescent="0.25">
      <c r="A2205">
        <v>1332250</v>
      </c>
      <c r="B2205" t="s">
        <v>7411</v>
      </c>
      <c r="C2205" t="s">
        <v>7412</v>
      </c>
      <c r="D2205" t="s">
        <v>368</v>
      </c>
      <c r="E2205" t="s">
        <v>369</v>
      </c>
      <c r="F2205" t="s">
        <v>1802</v>
      </c>
      <c r="G2205" s="177">
        <v>44509</v>
      </c>
      <c r="H2205" t="s">
        <v>417</v>
      </c>
      <c r="I2205" t="s">
        <v>18168</v>
      </c>
      <c r="J2205" t="s">
        <v>7413</v>
      </c>
      <c r="K2205" t="s">
        <v>353</v>
      </c>
      <c r="L2205" t="s">
        <v>374</v>
      </c>
      <c r="M2205" s="29" t="str">
        <f>IF(O2205 &lt;&gt; "", VLOOKUP(O2205,'CLASSIFICAÇÃO - ÁREA DE ATUAÇÃO'!$A:$C,2,0),"")</f>
        <v>C</v>
      </c>
      <c r="N2205" s="29" t="str">
        <f>IF(O2205 &lt;&gt; "",VLOOKUP(O2205,'CLASSIFICAÇÃO - ÁREA DE ATUAÇÃO'!$A:$C,3,0), "")</f>
        <v>ATENÇÃO PRIMÁRIA</v>
      </c>
      <c r="O2205" t="str">
        <f>'Lotações convertidas'!B2207</f>
        <v>CENTRO DE SAÚDE SÃO MARCOS</v>
      </c>
    </row>
    <row r="2206" spans="1:15" x14ac:dyDescent="0.25">
      <c r="A2206">
        <v>1332285</v>
      </c>
      <c r="B2206" t="s">
        <v>7414</v>
      </c>
      <c r="C2206" t="s">
        <v>7415</v>
      </c>
      <c r="D2206" t="s">
        <v>594</v>
      </c>
      <c r="F2206" t="s">
        <v>227</v>
      </c>
      <c r="G2206" s="177">
        <v>44509</v>
      </c>
      <c r="H2206" t="s">
        <v>364</v>
      </c>
      <c r="I2206" t="s">
        <v>495</v>
      </c>
      <c r="K2206" t="s">
        <v>495</v>
      </c>
      <c r="L2206" t="s">
        <v>406</v>
      </c>
      <c r="M2206" s="29" t="str">
        <f>IF(O2206 &lt;&gt; "", VLOOKUP(O2206,'CLASSIFICAÇÃO - ÁREA DE ATUAÇÃO'!$A:$C,2,0),"")</f>
        <v>C</v>
      </c>
      <c r="N2206" s="29" t="str">
        <f>IF(O2206 &lt;&gt; "",VLOOKUP(O2206,'CLASSIFICAÇÃO - ÁREA DE ATUAÇÃO'!$A:$C,3,0), "")</f>
        <v>ATENÇÃO PRIMÁRIA</v>
      </c>
      <c r="O2206" t="str">
        <f>'Lotações convertidas'!B2208</f>
        <v>CENTRO DE SAÚDE PILAR - OLHOS D'ÁGUA</v>
      </c>
    </row>
    <row r="2207" spans="1:15" x14ac:dyDescent="0.25">
      <c r="A2207">
        <v>1332307</v>
      </c>
      <c r="B2207" t="s">
        <v>7416</v>
      </c>
      <c r="C2207" t="s">
        <v>7417</v>
      </c>
      <c r="D2207" t="s">
        <v>362</v>
      </c>
      <c r="F2207" t="s">
        <v>1517</v>
      </c>
      <c r="G2207" s="177">
        <v>44509</v>
      </c>
      <c r="H2207" t="s">
        <v>352</v>
      </c>
      <c r="I2207" t="s">
        <v>18168</v>
      </c>
      <c r="J2207" t="s">
        <v>7418</v>
      </c>
      <c r="K2207" t="s">
        <v>353</v>
      </c>
      <c r="L2207" t="s">
        <v>365</v>
      </c>
      <c r="M2207" s="29" t="str">
        <f>IF(O2207 &lt;&gt; "", VLOOKUP(O2207,'CLASSIFICAÇÃO - ÁREA DE ATUAÇÃO'!$A:$C,2,0),"")</f>
        <v>D</v>
      </c>
      <c r="N2207" s="29" t="str">
        <f>IF(O2207 &lt;&gt; "",VLOOKUP(O2207,'CLASSIFICAÇÃO - ÁREA DE ATUAÇÃO'!$A:$C,3,0), "")</f>
        <v>ATENÇÃO PRIMÁRIA</v>
      </c>
      <c r="O2207" t="str">
        <f>'Lotações convertidas'!B2209</f>
        <v>CENTRO DE SAÚDE LAJEDO</v>
      </c>
    </row>
    <row r="2208" spans="1:15" x14ac:dyDescent="0.25">
      <c r="A2208">
        <v>1332323</v>
      </c>
      <c r="B2208" t="s">
        <v>7419</v>
      </c>
      <c r="C2208" t="s">
        <v>7420</v>
      </c>
      <c r="D2208" t="s">
        <v>368</v>
      </c>
      <c r="E2208" t="s">
        <v>369</v>
      </c>
      <c r="F2208" t="s">
        <v>298</v>
      </c>
      <c r="G2208" s="177">
        <v>44510</v>
      </c>
      <c r="H2208" t="s">
        <v>364</v>
      </c>
      <c r="I2208" t="s">
        <v>18168</v>
      </c>
      <c r="J2208" t="s">
        <v>7421</v>
      </c>
      <c r="K2208" t="s">
        <v>353</v>
      </c>
      <c r="L2208" t="s">
        <v>374</v>
      </c>
      <c r="M2208" s="29" t="str">
        <f>IF(O2208 &lt;&gt; "", VLOOKUP(O2208,'CLASSIFICAÇÃO - ÁREA DE ATUAÇÃO'!$A:$C,2,0),"")</f>
        <v>D</v>
      </c>
      <c r="N2208" s="29" t="str">
        <f>IF(O2208 &lt;&gt; "",VLOOKUP(O2208,'CLASSIFICAÇÃO - ÁREA DE ATUAÇÃO'!$A:$C,3,0), "")</f>
        <v>ATENÇÃO PRIMÁRIA</v>
      </c>
      <c r="O2208" t="str">
        <f>'Lotações convertidas'!B2210</f>
        <v>CENTRO DE SAÚDE VILA MARIA - JOÃO VITAL</v>
      </c>
    </row>
    <row r="2209" spans="1:15" x14ac:dyDescent="0.25">
      <c r="A2209">
        <v>1332331</v>
      </c>
      <c r="B2209" t="s">
        <v>7422</v>
      </c>
      <c r="C2209" t="s">
        <v>7423</v>
      </c>
      <c r="D2209" t="s">
        <v>368</v>
      </c>
      <c r="E2209" t="s">
        <v>369</v>
      </c>
      <c r="F2209" t="s">
        <v>569</v>
      </c>
      <c r="G2209" s="177">
        <v>44510</v>
      </c>
      <c r="H2209" t="s">
        <v>417</v>
      </c>
      <c r="I2209" t="s">
        <v>18168</v>
      </c>
      <c r="J2209" t="s">
        <v>7424</v>
      </c>
      <c r="K2209" t="s">
        <v>353</v>
      </c>
      <c r="L2209" t="s">
        <v>406</v>
      </c>
      <c r="M2209" s="29" t="str">
        <f>IF(O2209 &lt;&gt; "", VLOOKUP(O2209,'CLASSIFICAÇÃO - ÁREA DE ATUAÇÃO'!$A:$C,2,0),"")</f>
        <v>C</v>
      </c>
      <c r="N2209" s="29" t="str">
        <f>IF(O2209 &lt;&gt; "",VLOOKUP(O2209,'CLASSIFICAÇÃO - ÁREA DE ATUAÇÃO'!$A:$C,3,0), "")</f>
        <v>ATENÇÃO PRIMÁRIA</v>
      </c>
      <c r="O2209" t="str">
        <f>'Lotações convertidas'!B2211</f>
        <v>CENTRO DE SAÚDE URUCUIA</v>
      </c>
    </row>
    <row r="2210" spans="1:15" x14ac:dyDescent="0.25">
      <c r="A2210" t="s">
        <v>7425</v>
      </c>
      <c r="B2210" t="s">
        <v>7426</v>
      </c>
      <c r="C2210" t="s">
        <v>7427</v>
      </c>
      <c r="D2210" t="s">
        <v>349</v>
      </c>
      <c r="E2210" t="s">
        <v>350</v>
      </c>
      <c r="F2210" t="s">
        <v>18629</v>
      </c>
      <c r="G2210" s="177">
        <v>44510</v>
      </c>
      <c r="H2210" t="s">
        <v>364</v>
      </c>
      <c r="I2210" t="s">
        <v>18169</v>
      </c>
      <c r="J2210" t="s">
        <v>7428</v>
      </c>
      <c r="K2210" t="s">
        <v>353</v>
      </c>
      <c r="L2210" t="s">
        <v>411</v>
      </c>
      <c r="M2210" s="29" t="str">
        <f>IF(O2210 &lt;&gt; "", VLOOKUP(O2210,'CLASSIFICAÇÃO - ÁREA DE ATUAÇÃO'!$A:$C,2,0),"")</f>
        <v>A</v>
      </c>
      <c r="N2210" s="29" t="str">
        <f>IF(O2210 &lt;&gt; "",VLOOKUP(O2210,'CLASSIFICAÇÃO - ÁREA DE ATUAÇÃO'!$A:$C,3,0), "")</f>
        <v>GESTÃO</v>
      </c>
      <c r="O2210" t="str">
        <f>'Lotações convertidas'!B2212</f>
        <v>DIRETORIA REGIONAL DE SAUDE CENTRO-SUL</v>
      </c>
    </row>
    <row r="2211" spans="1:15" x14ac:dyDescent="0.25">
      <c r="A2211">
        <v>1332358</v>
      </c>
      <c r="B2211" t="s">
        <v>1837</v>
      </c>
      <c r="C2211" t="s">
        <v>1838</v>
      </c>
      <c r="D2211" t="s">
        <v>368</v>
      </c>
      <c r="E2211" t="s">
        <v>369</v>
      </c>
      <c r="F2211" t="s">
        <v>561</v>
      </c>
      <c r="G2211" s="177">
        <v>44510</v>
      </c>
      <c r="H2211" t="s">
        <v>441</v>
      </c>
      <c r="I2211" t="s">
        <v>18168</v>
      </c>
      <c r="J2211" t="s">
        <v>1839</v>
      </c>
      <c r="K2211" t="s">
        <v>353</v>
      </c>
      <c r="L2211" t="s">
        <v>374</v>
      </c>
      <c r="M2211" s="29" t="str">
        <f>IF(O2211 &lt;&gt; "", VLOOKUP(O2211,'CLASSIFICAÇÃO - ÁREA DE ATUAÇÃO'!$A:$C,2,0),"")</f>
        <v>C</v>
      </c>
      <c r="N2211" s="29" t="str">
        <f>IF(O2211 &lt;&gt; "",VLOOKUP(O2211,'CLASSIFICAÇÃO - ÁREA DE ATUAÇÃO'!$A:$C,3,0), "")</f>
        <v>REDE DE URGÊNCIA</v>
      </c>
      <c r="O2211" t="str">
        <f>'Lotações convertidas'!B2213</f>
        <v>CENTRO DE REFERENCIA EM SAUDE MENTAL ALCOOL E DROGAS NORDESTE</v>
      </c>
    </row>
    <row r="2212" spans="1:15" x14ac:dyDescent="0.25">
      <c r="A2212">
        <v>1332374</v>
      </c>
      <c r="B2212" t="s">
        <v>7429</v>
      </c>
      <c r="C2212" t="s">
        <v>7430</v>
      </c>
      <c r="D2212" t="s">
        <v>362</v>
      </c>
      <c r="F2212" t="s">
        <v>18613</v>
      </c>
      <c r="G2212" s="177">
        <v>44510</v>
      </c>
      <c r="H2212" t="s">
        <v>466</v>
      </c>
      <c r="I2212" t="s">
        <v>18168</v>
      </c>
      <c r="J2212" t="s">
        <v>7431</v>
      </c>
      <c r="K2212" t="s">
        <v>353</v>
      </c>
      <c r="L2212" t="s">
        <v>382</v>
      </c>
      <c r="M2212" s="29" t="str">
        <f>IF(O2212 &lt;&gt; "", VLOOKUP(O2212,'CLASSIFICAÇÃO - ÁREA DE ATUAÇÃO'!$A:$C,2,0),"")</f>
        <v>C</v>
      </c>
      <c r="N2212" s="29" t="str">
        <f>IF(O2212 &lt;&gt; "",VLOOKUP(O2212,'CLASSIFICAÇÃO - ÁREA DE ATUAÇÃO'!$A:$C,3,0), "")</f>
        <v>REDE DE URGÊNCIA</v>
      </c>
      <c r="O2212" t="str">
        <f>'Lotações convertidas'!B2214</f>
        <v>UNIDADE DE PRONTO ATENDIMENTO LESTE</v>
      </c>
    </row>
    <row r="2213" spans="1:15" x14ac:dyDescent="0.25">
      <c r="A2213">
        <v>1332382</v>
      </c>
      <c r="B2213" t="s">
        <v>7432</v>
      </c>
      <c r="C2213" t="s">
        <v>7433</v>
      </c>
      <c r="D2213" t="s">
        <v>368</v>
      </c>
      <c r="E2213" t="s">
        <v>390</v>
      </c>
      <c r="F2213" t="s">
        <v>767</v>
      </c>
      <c r="G2213" s="177">
        <v>44510</v>
      </c>
      <c r="H2213" t="s">
        <v>384</v>
      </c>
      <c r="I2213" t="s">
        <v>18175</v>
      </c>
      <c r="J2213" t="s">
        <v>7434</v>
      </c>
      <c r="K2213" t="s">
        <v>353</v>
      </c>
      <c r="L2213" t="s">
        <v>411</v>
      </c>
      <c r="M2213" s="29" t="str">
        <f>IF(O2213 &lt;&gt; "", VLOOKUP(O2213,'CLASSIFICAÇÃO - ÁREA DE ATUAÇÃO'!$A:$C,2,0),"")</f>
        <v>A</v>
      </c>
      <c r="N2213" s="29" t="str">
        <f>IF(O2213 &lt;&gt; "",VLOOKUP(O2213,'CLASSIFICAÇÃO - ÁREA DE ATUAÇÃO'!$A:$C,3,0), "")</f>
        <v>REDE COMPLEMENTAR</v>
      </c>
      <c r="O2213" t="str">
        <f>'Lotações convertidas'!B2215</f>
        <v>CENTRO DE ESPECIALIDADES ODONTOLOGICAS CENTRO-SUL</v>
      </c>
    </row>
    <row r="2214" spans="1:15" x14ac:dyDescent="0.25">
      <c r="A2214">
        <v>1332404</v>
      </c>
      <c r="B2214" t="s">
        <v>6615</v>
      </c>
      <c r="C2214" t="s">
        <v>6616</v>
      </c>
      <c r="D2214" t="s">
        <v>362</v>
      </c>
      <c r="F2214" t="s">
        <v>404</v>
      </c>
      <c r="G2214" s="177">
        <v>44510</v>
      </c>
      <c r="H2214" t="s">
        <v>352</v>
      </c>
      <c r="I2214" t="s">
        <v>18168</v>
      </c>
      <c r="J2214" t="s">
        <v>6617</v>
      </c>
      <c r="K2214" t="s">
        <v>353</v>
      </c>
      <c r="L2214" t="s">
        <v>406</v>
      </c>
      <c r="M2214" s="29" t="str">
        <f>IF(O2214 &lt;&gt; "", VLOOKUP(O2214,'CLASSIFICAÇÃO - ÁREA DE ATUAÇÃO'!$A:$C,2,0),"")</f>
        <v>D</v>
      </c>
      <c r="N2214" s="29" t="str">
        <f>IF(O2214 &lt;&gt; "",VLOOKUP(O2214,'CLASSIFICAÇÃO - ÁREA DE ATUAÇÃO'!$A:$C,3,0), "")</f>
        <v>ATENÇÃO PRIMÁRIA</v>
      </c>
      <c r="O2214" t="str">
        <f>'Lotações convertidas'!B2216</f>
        <v>CENTRO DE SAÚDE REGINA</v>
      </c>
    </row>
    <row r="2215" spans="1:15" x14ac:dyDescent="0.25">
      <c r="A2215">
        <v>1332420</v>
      </c>
      <c r="B2215" t="s">
        <v>7435</v>
      </c>
      <c r="C2215" t="s">
        <v>7436</v>
      </c>
      <c r="D2215" t="s">
        <v>368</v>
      </c>
      <c r="E2215" t="s">
        <v>369</v>
      </c>
      <c r="F2215" t="s">
        <v>1373</v>
      </c>
      <c r="G2215" s="177">
        <v>44510</v>
      </c>
      <c r="H2215" t="s">
        <v>417</v>
      </c>
      <c r="I2215" t="s">
        <v>18168</v>
      </c>
      <c r="J2215" t="s">
        <v>7437</v>
      </c>
      <c r="K2215" t="s">
        <v>353</v>
      </c>
      <c r="L2215" t="s">
        <v>397</v>
      </c>
      <c r="M2215" s="29" t="str">
        <f>IF(O2215 &lt;&gt; "", VLOOKUP(O2215,'CLASSIFICAÇÃO - ÁREA DE ATUAÇÃO'!$A:$C,2,0),"")</f>
        <v>B</v>
      </c>
      <c r="N2215" s="29" t="str">
        <f>IF(O2215 &lt;&gt; "",VLOOKUP(O2215,'CLASSIFICAÇÃO - ÁREA DE ATUAÇÃO'!$A:$C,3,0), "")</f>
        <v>ATENÇÃO PRIMÁRIA</v>
      </c>
      <c r="O2215" t="str">
        <f>'Lotações convertidas'!B2217</f>
        <v>CENTRO DE SAÚDE HAVAÍ</v>
      </c>
    </row>
    <row r="2216" spans="1:15" x14ac:dyDescent="0.25">
      <c r="A2216">
        <v>1332439</v>
      </c>
      <c r="B2216" t="s">
        <v>7438</v>
      </c>
      <c r="C2216" t="s">
        <v>7439</v>
      </c>
      <c r="D2216" t="s">
        <v>368</v>
      </c>
      <c r="E2216" t="s">
        <v>728</v>
      </c>
      <c r="F2216" t="s">
        <v>282</v>
      </c>
      <c r="G2216" s="177">
        <v>44510</v>
      </c>
      <c r="H2216" t="s">
        <v>384</v>
      </c>
      <c r="I2216" t="s">
        <v>495</v>
      </c>
      <c r="K2216" t="s">
        <v>495</v>
      </c>
      <c r="L2216" t="s">
        <v>406</v>
      </c>
      <c r="M2216" s="29" t="str">
        <f>IF(O2216 &lt;&gt; "", VLOOKUP(O2216,'CLASSIFICAÇÃO - ÁREA DE ATUAÇÃO'!$A:$C,2,0),"")</f>
        <v>D</v>
      </c>
      <c r="N2216" s="29" t="str">
        <f>IF(O2216 &lt;&gt; "",VLOOKUP(O2216,'CLASSIFICAÇÃO - ÁREA DE ATUAÇÃO'!$A:$C,3,0), "")</f>
        <v>ATENÇÃO PRIMÁRIA</v>
      </c>
      <c r="O2216" t="str">
        <f>'Lotações convertidas'!B2218</f>
        <v>CENTRO DE SAÚDE MANGUEIRAS</v>
      </c>
    </row>
    <row r="2217" spans="1:15" x14ac:dyDescent="0.25">
      <c r="A2217">
        <v>1332447</v>
      </c>
      <c r="B2217" t="s">
        <v>7440</v>
      </c>
      <c r="C2217" t="s">
        <v>7441</v>
      </c>
      <c r="D2217" t="s">
        <v>368</v>
      </c>
      <c r="E2217" t="s">
        <v>369</v>
      </c>
      <c r="F2217" t="s">
        <v>1356</v>
      </c>
      <c r="G2217" s="177">
        <v>44510</v>
      </c>
      <c r="H2217" t="s">
        <v>384</v>
      </c>
      <c r="I2217" t="s">
        <v>18168</v>
      </c>
      <c r="J2217" t="s">
        <v>7442</v>
      </c>
      <c r="K2217" t="s">
        <v>353</v>
      </c>
      <c r="L2217" t="s">
        <v>411</v>
      </c>
      <c r="M2217" s="29" t="str">
        <f>IF(O2217 &lt;&gt; "", VLOOKUP(O2217,'CLASSIFICAÇÃO - ÁREA DE ATUAÇÃO'!$A:$C,2,0),"")</f>
        <v>C</v>
      </c>
      <c r="N2217" s="29" t="str">
        <f>IF(O2217 &lt;&gt; "",VLOOKUP(O2217,'CLASSIFICAÇÃO - ÁREA DE ATUAÇÃO'!$A:$C,3,0), "")</f>
        <v>ATENÇÃO PRIMÁRIA</v>
      </c>
      <c r="O2217" t="str">
        <f>'Lotações convertidas'!B2219</f>
        <v>CENTRO DE SAÚDE PADRE TARCÍSIO</v>
      </c>
    </row>
    <row r="2218" spans="1:15" x14ac:dyDescent="0.25">
      <c r="A2218">
        <v>1332455</v>
      </c>
      <c r="B2218" t="s">
        <v>7443</v>
      </c>
      <c r="C2218" t="s">
        <v>7444</v>
      </c>
      <c r="D2218" t="s">
        <v>368</v>
      </c>
      <c r="E2218" t="s">
        <v>369</v>
      </c>
      <c r="F2218" t="s">
        <v>1356</v>
      </c>
      <c r="G2218" s="177">
        <v>44510</v>
      </c>
      <c r="H2218" t="s">
        <v>384</v>
      </c>
      <c r="I2218" t="s">
        <v>18168</v>
      </c>
      <c r="J2218" t="s">
        <v>7445</v>
      </c>
      <c r="K2218" t="s">
        <v>353</v>
      </c>
      <c r="L2218" t="s">
        <v>411</v>
      </c>
      <c r="M2218" s="29" t="str">
        <f>IF(O2218 &lt;&gt; "", VLOOKUP(O2218,'CLASSIFICAÇÃO - ÁREA DE ATUAÇÃO'!$A:$C,2,0),"")</f>
        <v>C</v>
      </c>
      <c r="N2218" s="29" t="str">
        <f>IF(O2218 &lt;&gt; "",VLOOKUP(O2218,'CLASSIFICAÇÃO - ÁREA DE ATUAÇÃO'!$A:$C,3,0), "")</f>
        <v>ATENÇÃO PRIMÁRIA</v>
      </c>
      <c r="O2218" t="str">
        <f>'Lotações convertidas'!B2220</f>
        <v>CENTRO DE SAÚDE PADRE TARCÍSIO</v>
      </c>
    </row>
    <row r="2219" spans="1:15" x14ac:dyDescent="0.25">
      <c r="A2219">
        <v>1332471</v>
      </c>
      <c r="B2219" t="s">
        <v>7446</v>
      </c>
      <c r="C2219" t="s">
        <v>7447</v>
      </c>
      <c r="D2219" t="s">
        <v>362</v>
      </c>
      <c r="F2219" t="s">
        <v>18669</v>
      </c>
      <c r="G2219" s="177">
        <v>44510</v>
      </c>
      <c r="H2219" t="s">
        <v>352</v>
      </c>
      <c r="I2219" t="s">
        <v>18168</v>
      </c>
      <c r="J2219" t="s">
        <v>7448</v>
      </c>
      <c r="K2219" t="s">
        <v>353</v>
      </c>
      <c r="L2219" t="s">
        <v>361</v>
      </c>
      <c r="M2219" s="29" t="str">
        <f>IF(O2219 &lt;&gt; "", VLOOKUP(O2219,'CLASSIFICAÇÃO - ÁREA DE ATUAÇÃO'!$A:$C,2,0),"")</f>
        <v>A</v>
      </c>
      <c r="N2219" s="29" t="str">
        <f>IF(O2219 &lt;&gt; "",VLOOKUP(O2219,'CLASSIFICAÇÃO - ÁREA DE ATUAÇÃO'!$A:$C,3,0), "")</f>
        <v>REDE COMPLEMENTAR</v>
      </c>
      <c r="O2219" t="str">
        <f>'Lotações convertidas'!B2221</f>
        <v>CENTRO DE ESPECIALIDADES MEDICAS PAMPULHA</v>
      </c>
    </row>
    <row r="2220" spans="1:15" x14ac:dyDescent="0.25">
      <c r="A2220" t="s">
        <v>7449</v>
      </c>
      <c r="B2220" t="s">
        <v>7450</v>
      </c>
      <c r="C2220" t="s">
        <v>7451</v>
      </c>
      <c r="D2220" t="s">
        <v>368</v>
      </c>
      <c r="E2220" t="s">
        <v>369</v>
      </c>
      <c r="F2220" t="s">
        <v>1861</v>
      </c>
      <c r="G2220" s="177">
        <v>44510</v>
      </c>
      <c r="H2220" t="s">
        <v>417</v>
      </c>
      <c r="I2220" t="s">
        <v>18168</v>
      </c>
      <c r="J2220" t="s">
        <v>7452</v>
      </c>
      <c r="K2220" t="s">
        <v>353</v>
      </c>
      <c r="L2220" t="s">
        <v>411</v>
      </c>
      <c r="M2220" s="29" t="str">
        <f>IF(O2220 &lt;&gt; "", VLOOKUP(O2220,'CLASSIFICAÇÃO - ÁREA DE ATUAÇÃO'!$A:$C,2,0),"")</f>
        <v>B</v>
      </c>
      <c r="N2220" s="29" t="str">
        <f>IF(O2220 &lt;&gt; "",VLOOKUP(O2220,'CLASSIFICAÇÃO - ÁREA DE ATUAÇÃO'!$A:$C,3,0), "")</f>
        <v>ATENÇÃO PRIMÁRIA</v>
      </c>
      <c r="O2220" t="str">
        <f>'Lotações convertidas'!B2222</f>
        <v>CENTRO DE SAÚDE SANTA LÚCIA</v>
      </c>
    </row>
    <row r="2221" spans="1:15" x14ac:dyDescent="0.25">
      <c r="A2221">
        <v>1332498</v>
      </c>
      <c r="B2221" t="s">
        <v>7453</v>
      </c>
      <c r="C2221" t="s">
        <v>7454</v>
      </c>
      <c r="D2221" t="s">
        <v>362</v>
      </c>
      <c r="F2221" t="s">
        <v>2234</v>
      </c>
      <c r="G2221" s="177">
        <v>44510</v>
      </c>
      <c r="H2221" t="s">
        <v>364</v>
      </c>
      <c r="I2221" t="s">
        <v>18168</v>
      </c>
      <c r="J2221" t="s">
        <v>7455</v>
      </c>
      <c r="K2221" t="s">
        <v>353</v>
      </c>
      <c r="L2221" t="s">
        <v>374</v>
      </c>
      <c r="M2221" s="29" t="str">
        <f>IF(O2221 &lt;&gt; "", VLOOKUP(O2221,'CLASSIFICAÇÃO - ÁREA DE ATUAÇÃO'!$A:$C,2,0),"")</f>
        <v>C</v>
      </c>
      <c r="N2221" s="29" t="str">
        <f>IF(O2221 &lt;&gt; "",VLOOKUP(O2221,'CLASSIFICAÇÃO - ÁREA DE ATUAÇÃO'!$A:$C,3,0), "")</f>
        <v>ATENÇÃO PRIMÁRIA</v>
      </c>
      <c r="O2221" t="str">
        <f>'Lotações convertidas'!B2223</f>
        <v>CENTRO DE SAÚDE MARCELO PONTEL GOMES</v>
      </c>
    </row>
    <row r="2222" spans="1:15" x14ac:dyDescent="0.25">
      <c r="A2222" t="s">
        <v>7456</v>
      </c>
      <c r="B2222" t="s">
        <v>7457</v>
      </c>
      <c r="C2222" t="s">
        <v>7458</v>
      </c>
      <c r="D2222" t="s">
        <v>368</v>
      </c>
      <c r="E2222" t="s">
        <v>369</v>
      </c>
      <c r="F2222" t="s">
        <v>896</v>
      </c>
      <c r="G2222" s="177">
        <v>44510</v>
      </c>
      <c r="H2222" t="s">
        <v>417</v>
      </c>
      <c r="I2222" t="s">
        <v>18168</v>
      </c>
      <c r="J2222" t="s">
        <v>7459</v>
      </c>
      <c r="K2222" t="s">
        <v>353</v>
      </c>
      <c r="L2222" t="s">
        <v>374</v>
      </c>
      <c r="M2222" s="29" t="str">
        <f>IF(O2222 &lt;&gt; "", VLOOKUP(O2222,'CLASSIFICAÇÃO - ÁREA DE ATUAÇÃO'!$A:$C,2,0),"")</f>
        <v>C</v>
      </c>
      <c r="N2222" s="29" t="str">
        <f>IF(O2222 &lt;&gt; "",VLOOKUP(O2222,'CLASSIFICAÇÃO - ÁREA DE ATUAÇÃO'!$A:$C,3,0), "")</f>
        <v>ATENÇÃO PRIMÁRIA</v>
      </c>
      <c r="O2222" t="str">
        <f>'Lotações convertidas'!B2224</f>
        <v>CENTRO DE SAÚDE FÁBIO CORREA LIMA</v>
      </c>
    </row>
    <row r="2223" spans="1:15" x14ac:dyDescent="0.25">
      <c r="A2223">
        <v>1332528</v>
      </c>
      <c r="B2223" t="s">
        <v>7460</v>
      </c>
      <c r="C2223" t="s">
        <v>7461</v>
      </c>
      <c r="D2223" t="s">
        <v>520</v>
      </c>
      <c r="F2223" t="s">
        <v>2223</v>
      </c>
      <c r="G2223" s="177">
        <v>44510</v>
      </c>
      <c r="H2223" t="s">
        <v>364</v>
      </c>
      <c r="I2223" t="s">
        <v>18175</v>
      </c>
      <c r="J2223" t="s">
        <v>7462</v>
      </c>
      <c r="K2223" t="s">
        <v>353</v>
      </c>
      <c r="L2223" t="s">
        <v>372</v>
      </c>
      <c r="M2223" s="29" t="str">
        <f>IF(O2223 &lt;&gt; "", VLOOKUP(O2223,'CLASSIFICAÇÃO - ÁREA DE ATUAÇÃO'!$A:$C,2,0),"")</f>
        <v>C</v>
      </c>
      <c r="N2223" s="29" t="str">
        <f>IF(O2223 &lt;&gt; "",VLOOKUP(O2223,'CLASSIFICAÇÃO - ÁREA DE ATUAÇÃO'!$A:$C,3,0), "")</f>
        <v>ATENÇÃO PRIMÁRIA</v>
      </c>
      <c r="O2223" t="str">
        <f>'Lotações convertidas'!B2225</f>
        <v>CENTRO DE SAÚDE SANTO ANTÔNIO</v>
      </c>
    </row>
    <row r="2224" spans="1:15" x14ac:dyDescent="0.25">
      <c r="A2224">
        <v>1332536</v>
      </c>
      <c r="B2224" t="s">
        <v>7463</v>
      </c>
      <c r="C2224" t="s">
        <v>7464</v>
      </c>
      <c r="D2224" t="s">
        <v>368</v>
      </c>
      <c r="E2224" t="s">
        <v>369</v>
      </c>
      <c r="F2224" t="s">
        <v>732</v>
      </c>
      <c r="G2224" s="177">
        <v>44510</v>
      </c>
      <c r="H2224" t="s">
        <v>384</v>
      </c>
      <c r="I2224" t="s">
        <v>18168</v>
      </c>
      <c r="J2224" t="s">
        <v>7465</v>
      </c>
      <c r="K2224" t="s">
        <v>353</v>
      </c>
      <c r="L2224" t="s">
        <v>406</v>
      </c>
      <c r="M2224" s="29" t="str">
        <f>IF(O2224 &lt;&gt; "", VLOOKUP(O2224,'CLASSIFICAÇÃO - ÁREA DE ATUAÇÃO'!$A:$C,2,0),"")</f>
        <v>D</v>
      </c>
      <c r="N2224" s="29" t="str">
        <f>IF(O2224 &lt;&gt; "",VLOOKUP(O2224,'CLASSIFICAÇÃO - ÁREA DE ATUAÇÃO'!$A:$C,3,0), "")</f>
        <v>ATENÇÃO PRIMÁRIA</v>
      </c>
      <c r="O2224" t="str">
        <f>'Lotações convertidas'!B2226</f>
        <v>CENTRO DE SAÚDE VILA CEMIG</v>
      </c>
    </row>
    <row r="2225" spans="1:15" x14ac:dyDescent="0.25">
      <c r="A2225">
        <v>1332544</v>
      </c>
      <c r="B2225" t="s">
        <v>7466</v>
      </c>
      <c r="C2225" t="s">
        <v>7467</v>
      </c>
      <c r="D2225" t="s">
        <v>368</v>
      </c>
      <c r="E2225" t="s">
        <v>369</v>
      </c>
      <c r="F2225" t="s">
        <v>18631</v>
      </c>
      <c r="G2225" s="177">
        <v>44510</v>
      </c>
      <c r="H2225" t="s">
        <v>441</v>
      </c>
      <c r="I2225" t="s">
        <v>18168</v>
      </c>
      <c r="J2225" t="s">
        <v>7468</v>
      </c>
      <c r="K2225" t="s">
        <v>353</v>
      </c>
      <c r="L2225" t="s">
        <v>374</v>
      </c>
      <c r="M2225" s="29" t="str">
        <f>IF(O2225 &lt;&gt; "", VLOOKUP(O2225,'CLASSIFICAÇÃO - ÁREA DE ATUAÇÃO'!$A:$C,2,0),"")</f>
        <v>A</v>
      </c>
      <c r="N2225" s="29" t="str">
        <f>IF(O2225 &lt;&gt; "",VLOOKUP(O2225,'CLASSIFICAÇÃO - ÁREA DE ATUAÇÃO'!$A:$C,3,0), "")</f>
        <v>REDE DE URGÊNCIA</v>
      </c>
      <c r="O2225" t="str">
        <f>'Lotações convertidas'!B2227</f>
        <v>CENTRO DE REFERENCIA EM SAUDE MENTAL NORDESTE</v>
      </c>
    </row>
    <row r="2226" spans="1:15" x14ac:dyDescent="0.25">
      <c r="A2226">
        <v>1332552</v>
      </c>
      <c r="B2226" t="s">
        <v>7469</v>
      </c>
      <c r="C2226" t="s">
        <v>7470</v>
      </c>
      <c r="D2226" t="s">
        <v>368</v>
      </c>
      <c r="E2226" t="s">
        <v>369</v>
      </c>
      <c r="F2226" t="s">
        <v>18637</v>
      </c>
      <c r="G2226" s="177">
        <v>44510</v>
      </c>
      <c r="H2226" t="s">
        <v>417</v>
      </c>
      <c r="I2226" t="s">
        <v>18168</v>
      </c>
      <c r="J2226" t="s">
        <v>7471</v>
      </c>
      <c r="K2226" t="s">
        <v>353</v>
      </c>
      <c r="L2226" t="s">
        <v>411</v>
      </c>
      <c r="M2226" s="29" t="str">
        <f>IF(O2226 &lt;&gt; "", VLOOKUP(O2226,'CLASSIFICAÇÃO - ÁREA DE ATUAÇÃO'!$A:$C,2,0),"")</f>
        <v>A</v>
      </c>
      <c r="N2226" s="29" t="str">
        <f>IF(O2226 &lt;&gt; "",VLOOKUP(O2226,'CLASSIFICAÇÃO - ÁREA DE ATUAÇÃO'!$A:$C,3,0), "")</f>
        <v>ATENÇÃO PRIMÁRIA</v>
      </c>
      <c r="O2226" t="str">
        <f>'Lotações convertidas'!B2228</f>
        <v>CENTRO DE SAÚDE OSWALDO CRUZ</v>
      </c>
    </row>
    <row r="2227" spans="1:15" x14ac:dyDescent="0.25">
      <c r="A2227">
        <v>1332560</v>
      </c>
      <c r="B2227" t="s">
        <v>7472</v>
      </c>
      <c r="C2227" t="s">
        <v>7473</v>
      </c>
      <c r="D2227" t="s">
        <v>368</v>
      </c>
      <c r="E2227" t="s">
        <v>524</v>
      </c>
      <c r="F2227" t="s">
        <v>792</v>
      </c>
      <c r="G2227" s="177">
        <v>44510</v>
      </c>
      <c r="H2227" t="s">
        <v>417</v>
      </c>
      <c r="I2227" t="s">
        <v>18176</v>
      </c>
      <c r="J2227" t="s">
        <v>7474</v>
      </c>
      <c r="K2227" t="s">
        <v>353</v>
      </c>
      <c r="L2227" t="s">
        <v>411</v>
      </c>
      <c r="M2227" s="29" t="str">
        <f>IF(O2227 &lt;&gt; "", VLOOKUP(O2227,'CLASSIFICAÇÃO - ÁREA DE ATUAÇÃO'!$A:$C,2,0),"")</f>
        <v>A</v>
      </c>
      <c r="N2227" s="29" t="str">
        <f>IF(O2227 &lt;&gt; "",VLOOKUP(O2227,'CLASSIFICAÇÃO - ÁREA DE ATUAÇÃO'!$A:$C,3,0), "")</f>
        <v>REDE COMPLEMENTAR</v>
      </c>
      <c r="O2227" t="str">
        <f>'Lotações convertidas'!B2229</f>
        <v>LABORATORIO REGIONAL CENTRO-SUL/PAMPULHA</v>
      </c>
    </row>
    <row r="2228" spans="1:15" x14ac:dyDescent="0.25">
      <c r="A2228">
        <v>1332579</v>
      </c>
      <c r="B2228" t="s">
        <v>7475</v>
      </c>
      <c r="C2228" t="s">
        <v>7476</v>
      </c>
      <c r="D2228" t="s">
        <v>368</v>
      </c>
      <c r="E2228" t="s">
        <v>369</v>
      </c>
      <c r="F2228" t="s">
        <v>616</v>
      </c>
      <c r="G2228" s="177">
        <v>44510</v>
      </c>
      <c r="H2228" t="s">
        <v>364</v>
      </c>
      <c r="I2228" t="s">
        <v>18168</v>
      </c>
      <c r="J2228" t="s">
        <v>7477</v>
      </c>
      <c r="K2228" t="s">
        <v>353</v>
      </c>
      <c r="L2228" t="s">
        <v>382</v>
      </c>
      <c r="M2228" s="29" t="str">
        <f>IF(O2228 &lt;&gt; "", VLOOKUP(O2228,'CLASSIFICAÇÃO - ÁREA DE ATUAÇÃO'!$A:$C,2,0),"")</f>
        <v>A</v>
      </c>
      <c r="N2228" s="29" t="str">
        <f>IF(O2228 &lt;&gt; "",VLOOKUP(O2228,'CLASSIFICAÇÃO - ÁREA DE ATUAÇÃO'!$A:$C,3,0), "")</f>
        <v>ATENÇÃO PRIMÁRIA</v>
      </c>
      <c r="O2228" t="str">
        <f>'Lotações convertidas'!B2230</f>
        <v>CENTRO DE SAÚDE MARCO ANTÔNIO DE MENEZES</v>
      </c>
    </row>
    <row r="2229" spans="1:15" x14ac:dyDescent="0.25">
      <c r="A2229">
        <v>1332587</v>
      </c>
      <c r="B2229" t="s">
        <v>7478</v>
      </c>
      <c r="C2229" t="s">
        <v>7479</v>
      </c>
      <c r="D2229" t="s">
        <v>379</v>
      </c>
      <c r="F2229" t="s">
        <v>424</v>
      </c>
      <c r="G2229" s="177">
        <v>44511</v>
      </c>
      <c r="H2229" t="s">
        <v>466</v>
      </c>
      <c r="I2229" t="s">
        <v>18171</v>
      </c>
      <c r="J2229" t="s">
        <v>7480</v>
      </c>
      <c r="K2229" t="s">
        <v>353</v>
      </c>
      <c r="L2229" t="s">
        <v>427</v>
      </c>
      <c r="M2229" s="29" t="str">
        <f>IF(O2229 &lt;&gt; "", VLOOKUP(O2229,'CLASSIFICAÇÃO - ÁREA DE ATUAÇÃO'!$A:$C,2,0),"")</f>
        <v>D</v>
      </c>
      <c r="N2229" s="29" t="str">
        <f>IF(O2229 &lt;&gt; "",VLOOKUP(O2229,'CLASSIFICAÇÃO - ÁREA DE ATUAÇÃO'!$A:$C,3,0), "")</f>
        <v>REDE DE URGÊNCIA</v>
      </c>
      <c r="O2229" t="str">
        <f>'Lotações convertidas'!B2231</f>
        <v>SERVIÇO DE ATENDIMENTO MÓVEL DE URGÊNCIA E TRANSPORTE EM SAÚDE</v>
      </c>
    </row>
    <row r="2230" spans="1:15" x14ac:dyDescent="0.25">
      <c r="A2230">
        <v>1332595</v>
      </c>
      <c r="B2230" t="s">
        <v>7481</v>
      </c>
      <c r="C2230" t="s">
        <v>7482</v>
      </c>
      <c r="D2230" t="s">
        <v>379</v>
      </c>
      <c r="F2230" t="s">
        <v>452</v>
      </c>
      <c r="G2230" s="177">
        <v>44511</v>
      </c>
      <c r="H2230" t="s">
        <v>395</v>
      </c>
      <c r="I2230" t="s">
        <v>18171</v>
      </c>
      <c r="J2230" t="s">
        <v>7483</v>
      </c>
      <c r="K2230" t="s">
        <v>353</v>
      </c>
      <c r="L2230" t="s">
        <v>372</v>
      </c>
      <c r="M2230" s="29" t="str">
        <f>IF(O2230 &lt;&gt; "", VLOOKUP(O2230,'CLASSIFICAÇÃO - ÁREA DE ATUAÇÃO'!$A:$C,2,0),"")</f>
        <v>B</v>
      </c>
      <c r="N2230" s="29" t="str">
        <f>IF(O2230 &lt;&gt; "",VLOOKUP(O2230,'CLASSIFICAÇÃO - ÁREA DE ATUAÇÃO'!$A:$C,3,0), "")</f>
        <v>REDE DE URGÊNCIA</v>
      </c>
      <c r="O2230" t="str">
        <f>'Lotações convertidas'!B2232</f>
        <v>CENTRO DE REFERÊNCIA EM SAÚDE MENTAL - ÁLCOOL E OUTRAS DROGAS VENDA NOVA</v>
      </c>
    </row>
    <row r="2231" spans="1:15" x14ac:dyDescent="0.25">
      <c r="A2231">
        <v>1332609</v>
      </c>
      <c r="B2231" t="s">
        <v>7484</v>
      </c>
      <c r="C2231" t="s">
        <v>7485</v>
      </c>
      <c r="D2231" t="s">
        <v>368</v>
      </c>
      <c r="E2231" t="s">
        <v>369</v>
      </c>
      <c r="F2231" t="s">
        <v>1356</v>
      </c>
      <c r="G2231" s="177">
        <v>44512</v>
      </c>
      <c r="H2231" t="s">
        <v>364</v>
      </c>
      <c r="I2231" t="s">
        <v>18168</v>
      </c>
      <c r="J2231" t="s">
        <v>7486</v>
      </c>
      <c r="K2231" t="s">
        <v>353</v>
      </c>
      <c r="L2231" t="s">
        <v>411</v>
      </c>
      <c r="M2231" s="29" t="str">
        <f>IF(O2231 &lt;&gt; "", VLOOKUP(O2231,'CLASSIFICAÇÃO - ÁREA DE ATUAÇÃO'!$A:$C,2,0),"")</f>
        <v>C</v>
      </c>
      <c r="N2231" s="29" t="str">
        <f>IF(O2231 &lt;&gt; "",VLOOKUP(O2231,'CLASSIFICAÇÃO - ÁREA DE ATUAÇÃO'!$A:$C,3,0), "")</f>
        <v>ATENÇÃO PRIMÁRIA</v>
      </c>
      <c r="O2231" t="str">
        <f>'Lotações convertidas'!B2233</f>
        <v>CENTRO DE SAÚDE PADRE TARCÍSIO</v>
      </c>
    </row>
    <row r="2232" spans="1:15" x14ac:dyDescent="0.25">
      <c r="A2232">
        <v>1332633</v>
      </c>
      <c r="B2232" t="s">
        <v>7487</v>
      </c>
      <c r="C2232" t="s">
        <v>7488</v>
      </c>
      <c r="D2232" t="s">
        <v>379</v>
      </c>
      <c r="F2232" t="s">
        <v>18616</v>
      </c>
      <c r="G2232" s="177">
        <v>44519</v>
      </c>
      <c r="H2232" t="s">
        <v>466</v>
      </c>
      <c r="I2232" t="s">
        <v>18171</v>
      </c>
      <c r="J2232" t="s">
        <v>7489</v>
      </c>
      <c r="K2232" t="s">
        <v>353</v>
      </c>
      <c r="L2232" t="s">
        <v>361</v>
      </c>
      <c r="M2232" s="29" t="str">
        <f>IF(O2232 &lt;&gt; "", VLOOKUP(O2232,'CLASSIFICAÇÃO - ÁREA DE ATUAÇÃO'!$A:$C,2,0),"")</f>
        <v>C</v>
      </c>
      <c r="N2232" s="29" t="str">
        <f>IF(O2232 &lt;&gt; "",VLOOKUP(O2232,'CLASSIFICAÇÃO - ÁREA DE ATUAÇÃO'!$A:$C,3,0), "")</f>
        <v>REDE DE URGÊNCIA</v>
      </c>
      <c r="O2232" t="str">
        <f>'Lotações convertidas'!B2234</f>
        <v>UNIDADE DE PRONTO ATENDIMENTO PAMPULHA</v>
      </c>
    </row>
    <row r="2233" spans="1:15" x14ac:dyDescent="0.25">
      <c r="A2233">
        <v>1332668</v>
      </c>
      <c r="B2233" t="s">
        <v>7490</v>
      </c>
      <c r="C2233" t="s">
        <v>7491</v>
      </c>
      <c r="D2233" t="s">
        <v>349</v>
      </c>
      <c r="E2233" t="s">
        <v>674</v>
      </c>
      <c r="F2233" t="s">
        <v>414</v>
      </c>
      <c r="G2233" s="177">
        <v>44508</v>
      </c>
      <c r="H2233" t="s">
        <v>364</v>
      </c>
      <c r="I2233" t="s">
        <v>18178</v>
      </c>
      <c r="J2233" t="s">
        <v>7492</v>
      </c>
      <c r="K2233" t="s">
        <v>353</v>
      </c>
      <c r="L2233" t="s">
        <v>354</v>
      </c>
      <c r="M2233" s="29" t="str">
        <f>IF(O2233 &lt;&gt; "", VLOOKUP(O2233,'CLASSIFICAÇÃO - ÁREA DE ATUAÇÃO'!$A:$C,2,0),"")</f>
        <v>A</v>
      </c>
      <c r="N2233" s="29" t="str">
        <f>IF(O2233 &lt;&gt; "",VLOOKUP(O2233,'CLASSIFICAÇÃO - ÁREA DE ATUAÇÃO'!$A:$C,3,0), "")</f>
        <v>ATENÇÃO PRIMÁRIA</v>
      </c>
      <c r="O2233" t="str">
        <f>'Lotações convertidas'!B2235</f>
        <v>CENTRO DE SAÚDE CARLOS PRATES</v>
      </c>
    </row>
    <row r="2234" spans="1:15" x14ac:dyDescent="0.25">
      <c r="A2234">
        <v>1332676</v>
      </c>
      <c r="B2234" t="s">
        <v>7493</v>
      </c>
      <c r="C2234" t="s">
        <v>7494</v>
      </c>
      <c r="D2234" t="s">
        <v>368</v>
      </c>
      <c r="E2234" t="s">
        <v>728</v>
      </c>
      <c r="F2234" t="s">
        <v>2760</v>
      </c>
      <c r="G2234" s="177">
        <v>44510</v>
      </c>
      <c r="H2234" t="s">
        <v>384</v>
      </c>
      <c r="I2234" t="s">
        <v>495</v>
      </c>
      <c r="K2234" t="s">
        <v>495</v>
      </c>
      <c r="L2234" t="s">
        <v>361</v>
      </c>
      <c r="M2234" s="29" t="str">
        <f>IF(O2234 &lt;&gt; "", VLOOKUP(O2234,'CLASSIFICAÇÃO - ÁREA DE ATUAÇÃO'!$A:$C,2,0),"")</f>
        <v>D</v>
      </c>
      <c r="N2234" s="29" t="str">
        <f>IF(O2234 &lt;&gt; "",VLOOKUP(O2234,'CLASSIFICAÇÃO - ÁREA DE ATUAÇÃO'!$A:$C,3,0), "")</f>
        <v>ATENÇÃO PRIMÁRIA</v>
      </c>
      <c r="O2234" t="str">
        <f>'Lotações convertidas'!B2236</f>
        <v>CENTRO DE SAÚDE PADRE TIAGO</v>
      </c>
    </row>
    <row r="2235" spans="1:15" x14ac:dyDescent="0.25">
      <c r="A2235">
        <v>1332692</v>
      </c>
      <c r="B2235" t="s">
        <v>7495</v>
      </c>
      <c r="C2235" t="s">
        <v>7496</v>
      </c>
      <c r="D2235" t="s">
        <v>368</v>
      </c>
      <c r="E2235" t="s">
        <v>369</v>
      </c>
      <c r="F2235" t="s">
        <v>18623</v>
      </c>
      <c r="G2235" s="177">
        <v>44510</v>
      </c>
      <c r="H2235" t="s">
        <v>441</v>
      </c>
      <c r="I2235" t="s">
        <v>18168</v>
      </c>
      <c r="J2235" t="s">
        <v>7497</v>
      </c>
      <c r="K2235" t="s">
        <v>353</v>
      </c>
      <c r="L2235" t="s">
        <v>374</v>
      </c>
      <c r="M2235" s="29" t="str">
        <f>IF(O2235 &lt;&gt; "", VLOOKUP(O2235,'CLASSIFICAÇÃO - ÁREA DE ATUAÇÃO'!$A:$C,2,0),"")</f>
        <v>C</v>
      </c>
      <c r="N2235" s="29" t="str">
        <f>IF(O2235 &lt;&gt; "",VLOOKUP(O2235,'CLASSIFICAÇÃO - ÁREA DE ATUAÇÃO'!$A:$C,3,0), "")</f>
        <v>REDE DE URGÊNCIA</v>
      </c>
      <c r="O2235" t="str">
        <f>'Lotações convertidas'!B2237</f>
        <v>UNIDADE DE PRONTO ATENDIMENTO NORDESTE</v>
      </c>
    </row>
    <row r="2236" spans="1:15" x14ac:dyDescent="0.25">
      <c r="A2236">
        <v>1332722</v>
      </c>
      <c r="B2236" t="s">
        <v>7498</v>
      </c>
      <c r="C2236" t="s">
        <v>7499</v>
      </c>
      <c r="D2236" t="s">
        <v>368</v>
      </c>
      <c r="E2236" t="s">
        <v>369</v>
      </c>
      <c r="F2236" t="s">
        <v>282</v>
      </c>
      <c r="G2236" s="177">
        <v>44510</v>
      </c>
      <c r="H2236" t="s">
        <v>364</v>
      </c>
      <c r="I2236" t="s">
        <v>18168</v>
      </c>
      <c r="J2236" t="s">
        <v>7500</v>
      </c>
      <c r="K2236" t="s">
        <v>353</v>
      </c>
      <c r="L2236" t="s">
        <v>406</v>
      </c>
      <c r="M2236" s="29" t="str">
        <f>IF(O2236 &lt;&gt; "", VLOOKUP(O2236,'CLASSIFICAÇÃO - ÁREA DE ATUAÇÃO'!$A:$C,2,0),"")</f>
        <v>D</v>
      </c>
      <c r="N2236" s="29" t="str">
        <f>IF(O2236 &lt;&gt; "",VLOOKUP(O2236,'CLASSIFICAÇÃO - ÁREA DE ATUAÇÃO'!$A:$C,3,0), "")</f>
        <v>ATENÇÃO PRIMÁRIA</v>
      </c>
      <c r="O2236" t="str">
        <f>'Lotações convertidas'!B2238</f>
        <v>CENTRO DE SAÚDE MANGUEIRAS</v>
      </c>
    </row>
    <row r="2237" spans="1:15" x14ac:dyDescent="0.25">
      <c r="A2237">
        <v>1332730</v>
      </c>
      <c r="B2237" t="s">
        <v>7501</v>
      </c>
      <c r="C2237" t="s">
        <v>7502</v>
      </c>
      <c r="D2237" t="s">
        <v>368</v>
      </c>
      <c r="E2237" t="s">
        <v>369</v>
      </c>
      <c r="F2237" t="s">
        <v>732</v>
      </c>
      <c r="G2237" s="177">
        <v>44510</v>
      </c>
      <c r="H2237" t="s">
        <v>384</v>
      </c>
      <c r="I2237" t="s">
        <v>18168</v>
      </c>
      <c r="J2237" t="s">
        <v>7503</v>
      </c>
      <c r="K2237" t="s">
        <v>353</v>
      </c>
      <c r="L2237" t="s">
        <v>406</v>
      </c>
      <c r="M2237" s="29" t="str">
        <f>IF(O2237 &lt;&gt; "", VLOOKUP(O2237,'CLASSIFICAÇÃO - ÁREA DE ATUAÇÃO'!$A:$C,2,0),"")</f>
        <v>D</v>
      </c>
      <c r="N2237" s="29" t="str">
        <f>IF(O2237 &lt;&gt; "",VLOOKUP(O2237,'CLASSIFICAÇÃO - ÁREA DE ATUAÇÃO'!$A:$C,3,0), "")</f>
        <v>ATENÇÃO PRIMÁRIA</v>
      </c>
      <c r="O2237" t="str">
        <f>'Lotações convertidas'!B2239</f>
        <v>CENTRO DE SAÚDE VILA CEMIG</v>
      </c>
    </row>
    <row r="2238" spans="1:15" x14ac:dyDescent="0.25">
      <c r="A2238">
        <v>1332749</v>
      </c>
      <c r="B2238" t="s">
        <v>7504</v>
      </c>
      <c r="C2238" t="s">
        <v>7505</v>
      </c>
      <c r="D2238" t="s">
        <v>349</v>
      </c>
      <c r="E2238" t="s">
        <v>541</v>
      </c>
      <c r="F2238" t="s">
        <v>18613</v>
      </c>
      <c r="G2238" s="177">
        <v>44510</v>
      </c>
      <c r="H2238" t="s">
        <v>417</v>
      </c>
      <c r="I2238" t="s">
        <v>18172</v>
      </c>
      <c r="J2238" t="s">
        <v>7506</v>
      </c>
      <c r="K2238" t="s">
        <v>353</v>
      </c>
      <c r="L2238" t="s">
        <v>382</v>
      </c>
      <c r="M2238" s="29" t="str">
        <f>IF(O2238 &lt;&gt; "", VLOOKUP(O2238,'CLASSIFICAÇÃO - ÁREA DE ATUAÇÃO'!$A:$C,2,0),"")</f>
        <v>C</v>
      </c>
      <c r="N2238" s="29" t="str">
        <f>IF(O2238 &lt;&gt; "",VLOOKUP(O2238,'CLASSIFICAÇÃO - ÁREA DE ATUAÇÃO'!$A:$C,3,0), "")</f>
        <v>REDE DE URGÊNCIA</v>
      </c>
      <c r="O2238" t="str">
        <f>'Lotações convertidas'!B2240</f>
        <v>UNIDADE DE PRONTO ATENDIMENTO LESTE</v>
      </c>
    </row>
    <row r="2239" spans="1:15" x14ac:dyDescent="0.25">
      <c r="A2239">
        <v>1332757</v>
      </c>
      <c r="B2239" t="s">
        <v>7507</v>
      </c>
      <c r="C2239" t="s">
        <v>7508</v>
      </c>
      <c r="D2239" t="s">
        <v>349</v>
      </c>
      <c r="E2239" t="s">
        <v>350</v>
      </c>
      <c r="F2239" t="s">
        <v>18634</v>
      </c>
      <c r="G2239" s="177">
        <v>44510</v>
      </c>
      <c r="H2239" t="s">
        <v>364</v>
      </c>
      <c r="I2239" t="s">
        <v>18169</v>
      </c>
      <c r="J2239" t="s">
        <v>7509</v>
      </c>
      <c r="K2239" t="s">
        <v>353</v>
      </c>
      <c r="L2239" t="s">
        <v>374</v>
      </c>
      <c r="M2239" s="29" t="str">
        <f>IF(O2239 &lt;&gt; "", VLOOKUP(O2239,'CLASSIFICAÇÃO - ÁREA DE ATUAÇÃO'!$A:$C,2,0),"")</f>
        <v>B</v>
      </c>
      <c r="N2239" s="29" t="str">
        <f>IF(O2239 &lt;&gt; "",VLOOKUP(O2239,'CLASSIFICAÇÃO - ÁREA DE ATUAÇÃO'!$A:$C,3,0), "")</f>
        <v>GESTÃO</v>
      </c>
      <c r="O2239" t="str">
        <f>'Lotações convertidas'!B2241</f>
        <v>GERENCIA DE ASSISTENCIA, EPIDEMIOLOGIA E REGULACAO NORDESTE</v>
      </c>
    </row>
    <row r="2240" spans="1:15" x14ac:dyDescent="0.25">
      <c r="A2240">
        <v>1332773</v>
      </c>
      <c r="B2240" t="s">
        <v>7510</v>
      </c>
      <c r="C2240" t="s">
        <v>7511</v>
      </c>
      <c r="D2240" t="s">
        <v>368</v>
      </c>
      <c r="E2240" t="s">
        <v>728</v>
      </c>
      <c r="F2240" t="s">
        <v>575</v>
      </c>
      <c r="G2240" s="177">
        <v>44511</v>
      </c>
      <c r="H2240" t="s">
        <v>417</v>
      </c>
      <c r="I2240" t="s">
        <v>495</v>
      </c>
      <c r="K2240" t="s">
        <v>495</v>
      </c>
      <c r="L2240" t="s">
        <v>374</v>
      </c>
      <c r="M2240" s="29" t="str">
        <f>IF(O2240 &lt;&gt; "", VLOOKUP(O2240,'CLASSIFICAÇÃO - ÁREA DE ATUAÇÃO'!$A:$C,2,0),"")</f>
        <v>A</v>
      </c>
      <c r="N2240" s="29" t="str">
        <f>IF(O2240 &lt;&gt; "",VLOOKUP(O2240,'CLASSIFICAÇÃO - ÁREA DE ATUAÇÃO'!$A:$C,3,0), "")</f>
        <v>ATENÇÃO PRIMÁRIA</v>
      </c>
      <c r="O2240" t="str">
        <f>'Lotações convertidas'!B2242</f>
        <v>CENTRO DE SAÚDE LEOPOLDO CHRISOSTOMO DE CASTRO</v>
      </c>
    </row>
    <row r="2241" spans="1:15" x14ac:dyDescent="0.25">
      <c r="A2241" t="s">
        <v>7512</v>
      </c>
      <c r="B2241" t="s">
        <v>4268</v>
      </c>
      <c r="C2241" t="s">
        <v>4269</v>
      </c>
      <c r="D2241" t="s">
        <v>368</v>
      </c>
      <c r="E2241" t="s">
        <v>369</v>
      </c>
      <c r="F2241" t="s">
        <v>967</v>
      </c>
      <c r="G2241" s="177">
        <v>44511</v>
      </c>
      <c r="H2241" t="s">
        <v>384</v>
      </c>
      <c r="I2241" t="s">
        <v>18168</v>
      </c>
      <c r="J2241" t="s">
        <v>4270</v>
      </c>
      <c r="K2241" t="s">
        <v>353</v>
      </c>
      <c r="L2241" t="s">
        <v>382</v>
      </c>
      <c r="M2241" s="29" t="str">
        <f>IF(O2241 &lt;&gt; "", VLOOKUP(O2241,'CLASSIFICAÇÃO - ÁREA DE ATUAÇÃO'!$A:$C,2,0),"")</f>
        <v>B</v>
      </c>
      <c r="N2241" s="29" t="str">
        <f>IF(O2241 &lt;&gt; "",VLOOKUP(O2241,'CLASSIFICAÇÃO - ÁREA DE ATUAÇÃO'!$A:$C,3,0), "")</f>
        <v>ATENÇÃO PRIMÁRIA</v>
      </c>
      <c r="O2241" t="str">
        <f>'Lotações convertidas'!B2243</f>
        <v>CENTRO DE SAÚDE HORTO</v>
      </c>
    </row>
    <row r="2242" spans="1:15" x14ac:dyDescent="0.25">
      <c r="A2242">
        <v>1332803</v>
      </c>
      <c r="B2242" t="s">
        <v>7513</v>
      </c>
      <c r="C2242" t="s">
        <v>7514</v>
      </c>
      <c r="D2242" t="s">
        <v>368</v>
      </c>
      <c r="E2242" t="s">
        <v>369</v>
      </c>
      <c r="F2242" t="s">
        <v>424</v>
      </c>
      <c r="G2242" s="177">
        <v>44511</v>
      </c>
      <c r="H2242" t="s">
        <v>425</v>
      </c>
      <c r="I2242" t="s">
        <v>18168</v>
      </c>
      <c r="J2242" t="s">
        <v>7515</v>
      </c>
      <c r="K2242" t="s">
        <v>353</v>
      </c>
      <c r="L2242" t="s">
        <v>427</v>
      </c>
      <c r="M2242" s="29" t="str">
        <f>IF(O2242 &lt;&gt; "", VLOOKUP(O2242,'CLASSIFICAÇÃO - ÁREA DE ATUAÇÃO'!$A:$C,2,0),"")</f>
        <v>D</v>
      </c>
      <c r="N2242" s="29" t="str">
        <f>IF(O2242 &lt;&gt; "",VLOOKUP(O2242,'CLASSIFICAÇÃO - ÁREA DE ATUAÇÃO'!$A:$C,3,0), "")</f>
        <v>REDE DE URGÊNCIA</v>
      </c>
      <c r="O2242" t="str">
        <f>'Lotações convertidas'!B2244</f>
        <v>SERVIÇO DE ATENDIMENTO MÓVEL DE URGÊNCIA E TRANSPORTE EM SAÚDE</v>
      </c>
    </row>
    <row r="2243" spans="1:15" x14ac:dyDescent="0.25">
      <c r="A2243">
        <v>1332811</v>
      </c>
      <c r="B2243" t="s">
        <v>7516</v>
      </c>
      <c r="C2243" t="s">
        <v>7517</v>
      </c>
      <c r="D2243" t="s">
        <v>368</v>
      </c>
      <c r="E2243" t="s">
        <v>369</v>
      </c>
      <c r="F2243" t="s">
        <v>1513</v>
      </c>
      <c r="G2243" s="177">
        <v>44511</v>
      </c>
      <c r="H2243" t="s">
        <v>384</v>
      </c>
      <c r="I2243" t="s">
        <v>18168</v>
      </c>
      <c r="J2243" t="s">
        <v>7518</v>
      </c>
      <c r="K2243" t="s">
        <v>353</v>
      </c>
      <c r="L2243" t="s">
        <v>411</v>
      </c>
      <c r="M2243" s="29" t="str">
        <f>IF(O2243 &lt;&gt; "", VLOOKUP(O2243,'CLASSIFICAÇÃO - ÁREA DE ATUAÇÃO'!$A:$C,2,0),"")</f>
        <v>C</v>
      </c>
      <c r="N2243" s="29" t="str">
        <f>IF(O2243 &lt;&gt; "",VLOOKUP(O2243,'CLASSIFICAÇÃO - ÁREA DE ATUAÇÃO'!$A:$C,3,0), "")</f>
        <v>ATENÇÃO PRIMÁRIA</v>
      </c>
      <c r="O2243" t="str">
        <f>'Lotações convertidas'!B2245</f>
        <v>CENTRO DE SAÚDE CAFEZAL</v>
      </c>
    </row>
    <row r="2244" spans="1:15" x14ac:dyDescent="0.25">
      <c r="A2244">
        <v>1332838</v>
      </c>
      <c r="B2244" t="s">
        <v>7519</v>
      </c>
      <c r="C2244" t="s">
        <v>7520</v>
      </c>
      <c r="D2244" t="s">
        <v>362</v>
      </c>
      <c r="F2244" t="s">
        <v>654</v>
      </c>
      <c r="G2244" s="177">
        <v>44511</v>
      </c>
      <c r="H2244" t="s">
        <v>352</v>
      </c>
      <c r="I2244" t="s">
        <v>18168</v>
      </c>
      <c r="J2244" t="s">
        <v>7521</v>
      </c>
      <c r="K2244" t="s">
        <v>353</v>
      </c>
      <c r="L2244" t="s">
        <v>365</v>
      </c>
      <c r="M2244" s="29" t="str">
        <f>IF(O2244 &lt;&gt; "", VLOOKUP(O2244,'CLASSIFICAÇÃO - ÁREA DE ATUAÇÃO'!$A:$C,2,0),"")</f>
        <v>C</v>
      </c>
      <c r="N2244" s="29" t="str">
        <f>IF(O2244 &lt;&gt; "",VLOOKUP(O2244,'CLASSIFICAÇÃO - ÁREA DE ATUAÇÃO'!$A:$C,3,0), "")</f>
        <v>ATENÇÃO PRIMÁRIA</v>
      </c>
      <c r="O2244" t="str">
        <f>'Lotações convertidas'!B2246</f>
        <v>CENTRO DE SAÚDE ETELVINA CARNEIRO</v>
      </c>
    </row>
    <row r="2245" spans="1:15" x14ac:dyDescent="0.25">
      <c r="A2245">
        <v>1332846</v>
      </c>
      <c r="B2245" t="s">
        <v>7522</v>
      </c>
      <c r="C2245" t="s">
        <v>7523</v>
      </c>
      <c r="D2245" t="s">
        <v>362</v>
      </c>
      <c r="F2245" t="s">
        <v>18611</v>
      </c>
      <c r="G2245" s="177">
        <v>44511</v>
      </c>
      <c r="H2245" t="s">
        <v>466</v>
      </c>
      <c r="I2245" t="s">
        <v>18168</v>
      </c>
      <c r="J2245" t="s">
        <v>7524</v>
      </c>
      <c r="K2245" t="s">
        <v>353</v>
      </c>
      <c r="L2245" t="s">
        <v>397</v>
      </c>
      <c r="M2245" s="29" t="str">
        <f>IF(O2245 &lt;&gt; "", VLOOKUP(O2245,'CLASSIFICAÇÃO - ÁREA DE ATUAÇÃO'!$A:$C,2,0),"")</f>
        <v>C</v>
      </c>
      <c r="N2245" s="29" t="str">
        <f>IF(O2245 &lt;&gt; "",VLOOKUP(O2245,'CLASSIFICAÇÃO - ÁREA DE ATUAÇÃO'!$A:$C,3,0), "")</f>
        <v>REDE DE URGÊNCIA</v>
      </c>
      <c r="O2245" t="str">
        <f>'Lotações convertidas'!B2247</f>
        <v>UNIDADE DE PRONTO ATENDIMENTO OESTE</v>
      </c>
    </row>
    <row r="2246" spans="1:15" x14ac:dyDescent="0.25">
      <c r="A2246">
        <v>1332854</v>
      </c>
      <c r="B2246" t="s">
        <v>7525</v>
      </c>
      <c r="C2246" t="s">
        <v>7526</v>
      </c>
      <c r="D2246" t="s">
        <v>362</v>
      </c>
      <c r="F2246" t="s">
        <v>1356</v>
      </c>
      <c r="G2246" s="177">
        <v>44511</v>
      </c>
      <c r="H2246" t="s">
        <v>364</v>
      </c>
      <c r="I2246" t="s">
        <v>18168</v>
      </c>
      <c r="J2246" t="s">
        <v>7527</v>
      </c>
      <c r="K2246" t="s">
        <v>353</v>
      </c>
      <c r="L2246" t="s">
        <v>411</v>
      </c>
      <c r="M2246" s="29" t="str">
        <f>IF(O2246 &lt;&gt; "", VLOOKUP(O2246,'CLASSIFICAÇÃO - ÁREA DE ATUAÇÃO'!$A:$C,2,0),"")</f>
        <v>C</v>
      </c>
      <c r="N2246" s="29" t="str">
        <f>IF(O2246 &lt;&gt; "",VLOOKUP(O2246,'CLASSIFICAÇÃO - ÁREA DE ATUAÇÃO'!$A:$C,3,0), "")</f>
        <v>ATENÇÃO PRIMÁRIA</v>
      </c>
      <c r="O2246" t="str">
        <f>'Lotações convertidas'!B2248</f>
        <v>CENTRO DE SAÚDE PADRE TARCÍSIO</v>
      </c>
    </row>
    <row r="2247" spans="1:15" x14ac:dyDescent="0.25">
      <c r="A2247">
        <v>1332870</v>
      </c>
      <c r="B2247" t="s">
        <v>7528</v>
      </c>
      <c r="C2247" t="s">
        <v>7529</v>
      </c>
      <c r="D2247" t="s">
        <v>520</v>
      </c>
      <c r="F2247" t="s">
        <v>461</v>
      </c>
      <c r="G2247" s="177">
        <v>44511</v>
      </c>
      <c r="H2247" t="s">
        <v>364</v>
      </c>
      <c r="I2247" t="s">
        <v>18175</v>
      </c>
      <c r="J2247" t="s">
        <v>7530</v>
      </c>
      <c r="K2247" t="s">
        <v>353</v>
      </c>
      <c r="L2247" t="s">
        <v>354</v>
      </c>
      <c r="M2247" s="29" t="str">
        <f>IF(O2247 &lt;&gt; "", VLOOKUP(O2247,'CLASSIFICAÇÃO - ÁREA DE ATUAÇÃO'!$A:$C,2,0),"")</f>
        <v>D</v>
      </c>
      <c r="N2247" s="29" t="str">
        <f>IF(O2247 &lt;&gt; "",VLOOKUP(O2247,'CLASSIFICAÇÃO - ÁREA DE ATUAÇÃO'!$A:$C,3,0), "")</f>
        <v>ATENÇÃO PRIMÁRIA</v>
      </c>
      <c r="O2247" t="str">
        <f>'Lotações convertidas'!B2249</f>
        <v>CENTRO DE SAÚDE CALIFÓRNIA</v>
      </c>
    </row>
    <row r="2248" spans="1:15" x14ac:dyDescent="0.25">
      <c r="A2248">
        <v>1332889</v>
      </c>
      <c r="B2248" t="s">
        <v>3363</v>
      </c>
      <c r="C2248" t="s">
        <v>3364</v>
      </c>
      <c r="D2248" t="s">
        <v>368</v>
      </c>
      <c r="E2248" t="s">
        <v>369</v>
      </c>
      <c r="F2248" t="s">
        <v>18621</v>
      </c>
      <c r="G2248" s="177">
        <v>44512</v>
      </c>
      <c r="H2248" t="s">
        <v>441</v>
      </c>
      <c r="I2248" t="s">
        <v>18168</v>
      </c>
      <c r="J2248" t="s">
        <v>3365</v>
      </c>
      <c r="K2248" t="s">
        <v>353</v>
      </c>
      <c r="L2248" t="s">
        <v>397</v>
      </c>
      <c r="M2248" s="29" t="str">
        <f>IF(O2248 &lt;&gt; "", VLOOKUP(O2248,'CLASSIFICAÇÃO - ÁREA DE ATUAÇÃO'!$A:$C,2,0),"")</f>
        <v>A</v>
      </c>
      <c r="N2248" s="29" t="str">
        <f>IF(O2248 &lt;&gt; "",VLOOKUP(O2248,'CLASSIFICAÇÃO - ÁREA DE ATUAÇÃO'!$A:$C,3,0), "")</f>
        <v>REDE DE URGÊNCIA</v>
      </c>
      <c r="O2248" t="str">
        <f>'Lotações convertidas'!B2250</f>
        <v>CENTRO DE REFERENCIA EM SAUDE MENTAL OESTE</v>
      </c>
    </row>
    <row r="2249" spans="1:15" x14ac:dyDescent="0.25">
      <c r="A2249">
        <v>1332900</v>
      </c>
      <c r="B2249" t="s">
        <v>7531</v>
      </c>
      <c r="C2249" t="s">
        <v>7532</v>
      </c>
      <c r="D2249" t="s">
        <v>368</v>
      </c>
      <c r="E2249" t="s">
        <v>369</v>
      </c>
      <c r="F2249" t="s">
        <v>856</v>
      </c>
      <c r="G2249" s="177">
        <v>44512</v>
      </c>
      <c r="H2249" t="s">
        <v>417</v>
      </c>
      <c r="I2249" t="s">
        <v>18168</v>
      </c>
      <c r="J2249" t="s">
        <v>7533</v>
      </c>
      <c r="K2249" t="s">
        <v>353</v>
      </c>
      <c r="L2249" t="s">
        <v>374</v>
      </c>
      <c r="M2249" s="29" t="str">
        <f>IF(O2249 &lt;&gt; "", VLOOKUP(O2249,'CLASSIFICAÇÃO - ÁREA DE ATUAÇÃO'!$A:$C,2,0),"")</f>
        <v>B</v>
      </c>
      <c r="N2249" s="29" t="str">
        <f>IF(O2249 &lt;&gt; "",VLOOKUP(O2249,'CLASSIFICAÇÃO - ÁREA DE ATUAÇÃO'!$A:$C,3,0), "")</f>
        <v>ATENÇÃO PRIMÁRIA</v>
      </c>
      <c r="O2249" t="str">
        <f>'Lotações convertidas'!B2251</f>
        <v>CENTRO DE SAÚDE PADRE FERNANDO DE MELO</v>
      </c>
    </row>
    <row r="2250" spans="1:15" x14ac:dyDescent="0.25">
      <c r="A2250">
        <v>1332951</v>
      </c>
      <c r="B2250" t="s">
        <v>7534</v>
      </c>
      <c r="C2250" t="s">
        <v>7535</v>
      </c>
      <c r="D2250" t="s">
        <v>379</v>
      </c>
      <c r="F2250" t="s">
        <v>424</v>
      </c>
      <c r="G2250" s="177">
        <v>44514</v>
      </c>
      <c r="H2250" t="s">
        <v>466</v>
      </c>
      <c r="I2250" t="s">
        <v>18171</v>
      </c>
      <c r="J2250" t="s">
        <v>7536</v>
      </c>
      <c r="K2250" t="s">
        <v>353</v>
      </c>
      <c r="L2250" t="s">
        <v>427</v>
      </c>
      <c r="M2250" s="29" t="str">
        <f>IF(O2250 &lt;&gt; "", VLOOKUP(O2250,'CLASSIFICAÇÃO - ÁREA DE ATUAÇÃO'!$A:$C,2,0),"")</f>
        <v>D</v>
      </c>
      <c r="N2250" s="29" t="str">
        <f>IF(O2250 &lt;&gt; "",VLOOKUP(O2250,'CLASSIFICAÇÃO - ÁREA DE ATUAÇÃO'!$A:$C,3,0), "")</f>
        <v>REDE DE URGÊNCIA</v>
      </c>
      <c r="O2250" t="str">
        <f>'Lotações convertidas'!B2252</f>
        <v>SERVIÇO DE ATENDIMENTO MÓVEL DE URGÊNCIA E TRANSPORTE EM SAÚDE</v>
      </c>
    </row>
    <row r="2251" spans="1:15" x14ac:dyDescent="0.25">
      <c r="A2251" t="s">
        <v>7537</v>
      </c>
      <c r="B2251" t="s">
        <v>7538</v>
      </c>
      <c r="C2251" t="s">
        <v>7539</v>
      </c>
      <c r="D2251" t="s">
        <v>362</v>
      </c>
      <c r="F2251" t="s">
        <v>18620</v>
      </c>
      <c r="G2251" s="177">
        <v>44516</v>
      </c>
      <c r="H2251" t="s">
        <v>466</v>
      </c>
      <c r="I2251" t="s">
        <v>18168</v>
      </c>
      <c r="J2251" t="s">
        <v>7540</v>
      </c>
      <c r="K2251" t="s">
        <v>353</v>
      </c>
      <c r="L2251" t="s">
        <v>372</v>
      </c>
      <c r="M2251" s="29" t="str">
        <f>IF(O2251 &lt;&gt; "", VLOOKUP(O2251,'CLASSIFICAÇÃO - ÁREA DE ATUAÇÃO'!$A:$C,2,0),"")</f>
        <v>D</v>
      </c>
      <c r="N2251" s="29" t="str">
        <f>IF(O2251 &lt;&gt; "",VLOOKUP(O2251,'CLASSIFICAÇÃO - ÁREA DE ATUAÇÃO'!$A:$C,3,0), "")</f>
        <v>REDE DE URGÊNCIA</v>
      </c>
      <c r="O2251" t="str">
        <f>'Lotações convertidas'!B2253</f>
        <v>UNIDADE DE PRONTO ATENDIMENTO VENDA NOVA</v>
      </c>
    </row>
    <row r="2252" spans="1:15" x14ac:dyDescent="0.25">
      <c r="A2252">
        <v>1332994</v>
      </c>
      <c r="B2252" t="s">
        <v>7541</v>
      </c>
      <c r="C2252" t="s">
        <v>7542</v>
      </c>
      <c r="D2252" t="s">
        <v>368</v>
      </c>
      <c r="E2252" t="s">
        <v>728</v>
      </c>
      <c r="F2252" t="s">
        <v>595</v>
      </c>
      <c r="G2252" s="177">
        <v>44511</v>
      </c>
      <c r="H2252" t="s">
        <v>384</v>
      </c>
      <c r="I2252" t="s">
        <v>495</v>
      </c>
      <c r="K2252" t="s">
        <v>495</v>
      </c>
      <c r="L2252" t="s">
        <v>361</v>
      </c>
      <c r="M2252" s="29" t="str">
        <f>IF(O2252 &lt;&gt; "", VLOOKUP(O2252,'CLASSIFICAÇÃO - ÁREA DE ATUAÇÃO'!$A:$C,2,0),"")</f>
        <v>C</v>
      </c>
      <c r="N2252" s="29" t="str">
        <f>IF(O2252 &lt;&gt; "",VLOOKUP(O2252,'CLASSIFICAÇÃO - ÁREA DE ATUAÇÃO'!$A:$C,3,0), "")</f>
        <v>ATENÇÃO PRIMÁRIA</v>
      </c>
      <c r="O2252" t="str">
        <f>'Lotações convertidas'!B2254</f>
        <v>CENTRO DE SAÚDE TREVO</v>
      </c>
    </row>
    <row r="2253" spans="1:15" x14ac:dyDescent="0.25">
      <c r="A2253">
        <v>1333001</v>
      </c>
      <c r="B2253" t="s">
        <v>7543</v>
      </c>
      <c r="C2253" t="s">
        <v>7544</v>
      </c>
      <c r="D2253" t="s">
        <v>368</v>
      </c>
      <c r="E2253" t="s">
        <v>369</v>
      </c>
      <c r="F2253" t="s">
        <v>18613</v>
      </c>
      <c r="G2253" s="177">
        <v>44511</v>
      </c>
      <c r="H2253" t="s">
        <v>425</v>
      </c>
      <c r="I2253" t="s">
        <v>18168</v>
      </c>
      <c r="J2253" t="s">
        <v>7545</v>
      </c>
      <c r="K2253" t="s">
        <v>353</v>
      </c>
      <c r="L2253" t="s">
        <v>382</v>
      </c>
      <c r="M2253" s="29" t="str">
        <f>IF(O2253 &lt;&gt; "", VLOOKUP(O2253,'CLASSIFICAÇÃO - ÁREA DE ATUAÇÃO'!$A:$C,2,0),"")</f>
        <v>C</v>
      </c>
      <c r="N2253" s="29" t="str">
        <f>IF(O2253 &lt;&gt; "",VLOOKUP(O2253,'CLASSIFICAÇÃO - ÁREA DE ATUAÇÃO'!$A:$C,3,0), "")</f>
        <v>REDE DE URGÊNCIA</v>
      </c>
      <c r="O2253" t="str">
        <f>'Lotações convertidas'!B2255</f>
        <v>UNIDADE DE PRONTO ATENDIMENTO LESTE</v>
      </c>
    </row>
    <row r="2254" spans="1:15" x14ac:dyDescent="0.25">
      <c r="A2254" t="s">
        <v>7546</v>
      </c>
      <c r="B2254" t="s">
        <v>7547</v>
      </c>
      <c r="C2254" t="s">
        <v>7548</v>
      </c>
      <c r="D2254" t="s">
        <v>368</v>
      </c>
      <c r="E2254" t="s">
        <v>369</v>
      </c>
      <c r="F2254" t="s">
        <v>1791</v>
      </c>
      <c r="G2254" s="177">
        <v>44511</v>
      </c>
      <c r="H2254" t="s">
        <v>417</v>
      </c>
      <c r="I2254" t="s">
        <v>18168</v>
      </c>
      <c r="J2254" t="s">
        <v>7549</v>
      </c>
      <c r="K2254" t="s">
        <v>353</v>
      </c>
      <c r="L2254" t="s">
        <v>374</v>
      </c>
      <c r="M2254" s="29" t="str">
        <f>IF(O2254 &lt;&gt; "", VLOOKUP(O2254,'CLASSIFICAÇÃO - ÁREA DE ATUAÇÃO'!$A:$C,2,0),"")</f>
        <v>C</v>
      </c>
      <c r="N2254" s="29" t="str">
        <f>IF(O2254 &lt;&gt; "",VLOOKUP(O2254,'CLASSIFICAÇÃO - ÁREA DE ATUAÇÃO'!$A:$C,3,0), "")</f>
        <v>ATENÇÃO PRIMÁRIA</v>
      </c>
      <c r="O2254" t="str">
        <f>'Lotações convertidas'!B2256</f>
        <v>CENTRO DE SAÚDE SÃO PAULO</v>
      </c>
    </row>
    <row r="2255" spans="1:15" x14ac:dyDescent="0.25">
      <c r="A2255">
        <v>1333028</v>
      </c>
      <c r="B2255" t="s">
        <v>7550</v>
      </c>
      <c r="C2255" t="s">
        <v>7551</v>
      </c>
      <c r="D2255" t="s">
        <v>379</v>
      </c>
      <c r="F2255" t="s">
        <v>18616</v>
      </c>
      <c r="G2255" s="177">
        <v>44512</v>
      </c>
      <c r="H2255" t="s">
        <v>457</v>
      </c>
      <c r="I2255" t="s">
        <v>18171</v>
      </c>
      <c r="J2255" t="s">
        <v>7552</v>
      </c>
      <c r="K2255" t="s">
        <v>353</v>
      </c>
      <c r="L2255" t="s">
        <v>361</v>
      </c>
      <c r="M2255" s="29" t="str">
        <f>IF(O2255 &lt;&gt; "", VLOOKUP(O2255,'CLASSIFICAÇÃO - ÁREA DE ATUAÇÃO'!$A:$C,2,0),"")</f>
        <v>C</v>
      </c>
      <c r="N2255" s="29" t="str">
        <f>IF(O2255 &lt;&gt; "",VLOOKUP(O2255,'CLASSIFICAÇÃO - ÁREA DE ATUAÇÃO'!$A:$C,3,0), "")</f>
        <v>REDE DE URGÊNCIA</v>
      </c>
      <c r="O2255" t="str">
        <f>'Lotações convertidas'!B2257</f>
        <v>UNIDADE DE PRONTO ATENDIMENTO PAMPULHA</v>
      </c>
    </row>
    <row r="2256" spans="1:15" x14ac:dyDescent="0.25">
      <c r="A2256">
        <v>1333036</v>
      </c>
      <c r="B2256" t="s">
        <v>7553</v>
      </c>
      <c r="C2256" t="s">
        <v>7554</v>
      </c>
      <c r="D2256" t="s">
        <v>379</v>
      </c>
      <c r="F2256" t="s">
        <v>18617</v>
      </c>
      <c r="G2256" s="177">
        <v>44512</v>
      </c>
      <c r="H2256" t="s">
        <v>482</v>
      </c>
      <c r="I2256" t="s">
        <v>18171</v>
      </c>
      <c r="J2256" t="s">
        <v>7555</v>
      </c>
      <c r="K2256" t="s">
        <v>353</v>
      </c>
      <c r="L2256" t="s">
        <v>406</v>
      </c>
      <c r="M2256" s="29" t="str">
        <f>IF(O2256 &lt;&gt; "", VLOOKUP(O2256,'CLASSIFICAÇÃO - ÁREA DE ATUAÇÃO'!$A:$C,2,0),"")</f>
        <v>D</v>
      </c>
      <c r="N2256" s="29" t="str">
        <f>IF(O2256 &lt;&gt; "",VLOOKUP(O2256,'CLASSIFICAÇÃO - ÁREA DE ATUAÇÃO'!$A:$C,3,0), "")</f>
        <v>REDE DE URGÊNCIA</v>
      </c>
      <c r="O2256" t="str">
        <f>'Lotações convertidas'!B2258</f>
        <v>UNIDADE DE PRONTO ATENDIMENTO BARREIRO</v>
      </c>
    </row>
    <row r="2257" spans="1:15" x14ac:dyDescent="0.25">
      <c r="A2257">
        <v>1333044</v>
      </c>
      <c r="B2257" t="s">
        <v>7556</v>
      </c>
      <c r="C2257" t="s">
        <v>7557</v>
      </c>
      <c r="D2257" t="s">
        <v>520</v>
      </c>
      <c r="F2257" t="s">
        <v>516</v>
      </c>
      <c r="G2257" s="177">
        <v>44512</v>
      </c>
      <c r="H2257" t="s">
        <v>364</v>
      </c>
      <c r="I2257" t="s">
        <v>18175</v>
      </c>
      <c r="J2257" t="s">
        <v>7558</v>
      </c>
      <c r="K2257" t="s">
        <v>353</v>
      </c>
      <c r="L2257" t="s">
        <v>372</v>
      </c>
      <c r="M2257" s="29" t="str">
        <f>IF(O2257 &lt;&gt; "", VLOOKUP(O2257,'CLASSIFICAÇÃO - ÁREA DE ATUAÇÃO'!$A:$C,2,0),"")</f>
        <v>C</v>
      </c>
      <c r="N2257" s="29" t="str">
        <f>IF(O2257 &lt;&gt; "",VLOOKUP(O2257,'CLASSIFICAÇÃO - ÁREA DE ATUAÇÃO'!$A:$C,3,0), "")</f>
        <v>ATENÇÃO PRIMÁRIA</v>
      </c>
      <c r="O2257" t="str">
        <f>'Lotações convertidas'!B2259</f>
        <v>CENTRO DE SAÚDE NOVA YORK</v>
      </c>
    </row>
    <row r="2258" spans="1:15" x14ac:dyDescent="0.25">
      <c r="A2258">
        <v>1333052</v>
      </c>
      <c r="B2258" t="s">
        <v>7559</v>
      </c>
      <c r="C2258" t="s">
        <v>7560</v>
      </c>
      <c r="D2258" t="s">
        <v>368</v>
      </c>
      <c r="E2258" t="s">
        <v>369</v>
      </c>
      <c r="F2258" t="s">
        <v>496</v>
      </c>
      <c r="G2258" s="177">
        <v>44512</v>
      </c>
      <c r="H2258" t="s">
        <v>417</v>
      </c>
      <c r="I2258" t="s">
        <v>18168</v>
      </c>
      <c r="J2258" t="s">
        <v>7561</v>
      </c>
      <c r="K2258" t="s">
        <v>353</v>
      </c>
      <c r="L2258" t="s">
        <v>374</v>
      </c>
      <c r="M2258" s="29" t="str">
        <f>IF(O2258 &lt;&gt; "", VLOOKUP(O2258,'CLASSIFICAÇÃO - ÁREA DE ATUAÇÃO'!$A:$C,2,0),"")</f>
        <v>A</v>
      </c>
      <c r="N2258" s="29" t="str">
        <f>IF(O2258 &lt;&gt; "",VLOOKUP(O2258,'CLASSIFICAÇÃO - ÁREA DE ATUAÇÃO'!$A:$C,3,0), "")</f>
        <v>ATENÇÃO PRIMÁRIA</v>
      </c>
      <c r="O2258" t="str">
        <f>'Lotações convertidas'!B2260</f>
        <v>CENTRO DE SAÚDE CIDADE OZANAN</v>
      </c>
    </row>
    <row r="2259" spans="1:15" x14ac:dyDescent="0.25">
      <c r="A2259">
        <v>1333087</v>
      </c>
      <c r="B2259" t="s">
        <v>7562</v>
      </c>
      <c r="C2259" t="s">
        <v>7563</v>
      </c>
      <c r="D2259" t="s">
        <v>362</v>
      </c>
      <c r="F2259" t="s">
        <v>370</v>
      </c>
      <c r="G2259" s="177">
        <v>44512</v>
      </c>
      <c r="H2259" t="s">
        <v>352</v>
      </c>
      <c r="I2259" t="s">
        <v>18168</v>
      </c>
      <c r="J2259" t="s">
        <v>7564</v>
      </c>
      <c r="K2259" t="s">
        <v>353</v>
      </c>
      <c r="L2259" t="s">
        <v>372</v>
      </c>
      <c r="M2259" s="29" t="str">
        <f>IF(O2259 &lt;&gt; "", VLOOKUP(O2259,'CLASSIFICAÇÃO - ÁREA DE ATUAÇÃO'!$A:$C,2,0),"")</f>
        <v>D</v>
      </c>
      <c r="N2259" s="29" t="str">
        <f>IF(O2259 &lt;&gt; "",VLOOKUP(O2259,'CLASSIFICAÇÃO - ÁREA DE ATUAÇÃO'!$A:$C,3,0), "")</f>
        <v>ATENÇÃO PRIMÁRIA</v>
      </c>
      <c r="O2259" t="str">
        <f>'Lotações convertidas'!B2261</f>
        <v>CENTRO DE SAÚDE PARAÚNA</v>
      </c>
    </row>
    <row r="2260" spans="1:15" x14ac:dyDescent="0.25">
      <c r="A2260">
        <v>1333095</v>
      </c>
      <c r="B2260" t="s">
        <v>7565</v>
      </c>
      <c r="C2260" t="s">
        <v>7566</v>
      </c>
      <c r="D2260" t="s">
        <v>349</v>
      </c>
      <c r="E2260" t="s">
        <v>528</v>
      </c>
      <c r="F2260" t="s">
        <v>1265</v>
      </c>
      <c r="G2260" s="177">
        <v>44512</v>
      </c>
      <c r="H2260" t="s">
        <v>364</v>
      </c>
      <c r="I2260" t="s">
        <v>18176</v>
      </c>
      <c r="J2260" t="s">
        <v>7567</v>
      </c>
      <c r="K2260" t="s">
        <v>353</v>
      </c>
      <c r="L2260" t="s">
        <v>365</v>
      </c>
      <c r="M2260" s="29" t="str">
        <f>IF(O2260 &lt;&gt; "", VLOOKUP(O2260,'CLASSIFICAÇÃO - ÁREA DE ATUAÇÃO'!$A:$C,2,0),"")</f>
        <v>C</v>
      </c>
      <c r="N2260" s="29" t="str">
        <f>IF(O2260 &lt;&gt; "",VLOOKUP(O2260,'CLASSIFICAÇÃO - ÁREA DE ATUAÇÃO'!$A:$C,3,0), "")</f>
        <v>ATENÇÃO PRIMÁRIA</v>
      </c>
      <c r="O2260" t="str">
        <f>'Lotações convertidas'!B2262</f>
        <v>CENTRO DE SAÚDE PRIMEIRO DE MAIO</v>
      </c>
    </row>
    <row r="2261" spans="1:15" x14ac:dyDescent="0.25">
      <c r="A2261">
        <v>1333109</v>
      </c>
      <c r="B2261" t="s">
        <v>7568</v>
      </c>
      <c r="C2261" t="s">
        <v>7569</v>
      </c>
      <c r="D2261" t="s">
        <v>362</v>
      </c>
      <c r="F2261" t="s">
        <v>5826</v>
      </c>
      <c r="G2261" s="177">
        <v>44512</v>
      </c>
      <c r="H2261" t="s">
        <v>364</v>
      </c>
      <c r="I2261" t="s">
        <v>18168</v>
      </c>
      <c r="J2261" t="s">
        <v>7570</v>
      </c>
      <c r="K2261" t="s">
        <v>353</v>
      </c>
      <c r="L2261" t="s">
        <v>372</v>
      </c>
      <c r="M2261" s="29" t="str">
        <f>IF(O2261 &lt;&gt; "", VLOOKUP(O2261,'CLASSIFICAÇÃO - ÁREA DE ATUAÇÃO'!$A:$C,2,0),"")</f>
        <v>C</v>
      </c>
      <c r="N2261" s="29" t="str">
        <f>IF(O2261 &lt;&gt; "",VLOOKUP(O2261,'CLASSIFICAÇÃO - ÁREA DE ATUAÇÃO'!$A:$C,3,0), "")</f>
        <v>ATENÇÃO PRIMÁRIA</v>
      </c>
      <c r="O2261" t="str">
        <f>'Lotações convertidas'!B2263</f>
        <v>CENTRO DE SAÚDE SERRA VERDE</v>
      </c>
    </row>
    <row r="2262" spans="1:15" x14ac:dyDescent="0.25">
      <c r="A2262">
        <v>1333125</v>
      </c>
      <c r="B2262" t="s">
        <v>7571</v>
      </c>
      <c r="C2262" t="s">
        <v>7572</v>
      </c>
      <c r="D2262" t="s">
        <v>368</v>
      </c>
      <c r="E2262" t="s">
        <v>369</v>
      </c>
      <c r="F2262" t="s">
        <v>446</v>
      </c>
      <c r="G2262" s="177">
        <v>44512</v>
      </c>
      <c r="H2262" t="s">
        <v>417</v>
      </c>
      <c r="I2262" t="s">
        <v>18168</v>
      </c>
      <c r="J2262" t="s">
        <v>7573</v>
      </c>
      <c r="K2262" t="s">
        <v>353</v>
      </c>
      <c r="L2262" t="s">
        <v>372</v>
      </c>
      <c r="M2262" s="29" t="str">
        <f>IF(O2262 &lt;&gt; "", VLOOKUP(O2262,'CLASSIFICAÇÃO - ÁREA DE ATUAÇÃO'!$A:$C,2,0),"")</f>
        <v>D</v>
      </c>
      <c r="N2262" s="29" t="str">
        <f>IF(O2262 &lt;&gt; "",VLOOKUP(O2262,'CLASSIFICAÇÃO - ÁREA DE ATUAÇÃO'!$A:$C,3,0), "")</f>
        <v>ATENÇÃO PRIMÁRIA</v>
      </c>
      <c r="O2262" t="str">
        <f>'Lotações convertidas'!B2264</f>
        <v>CENTRO DE SAÚDE LAGOA</v>
      </c>
    </row>
    <row r="2263" spans="1:15" x14ac:dyDescent="0.25">
      <c r="A2263" t="s">
        <v>7574</v>
      </c>
      <c r="B2263" t="s">
        <v>7575</v>
      </c>
      <c r="C2263" t="s">
        <v>7576</v>
      </c>
      <c r="D2263" t="s">
        <v>520</v>
      </c>
      <c r="F2263" t="s">
        <v>428</v>
      </c>
      <c r="G2263" s="177">
        <v>44512</v>
      </c>
      <c r="H2263" t="s">
        <v>364</v>
      </c>
      <c r="I2263" t="s">
        <v>18175</v>
      </c>
      <c r="J2263" t="s">
        <v>7577</v>
      </c>
      <c r="K2263" t="s">
        <v>353</v>
      </c>
      <c r="L2263" t="s">
        <v>382</v>
      </c>
      <c r="M2263" s="29" t="str">
        <f>IF(O2263 &lt;&gt; "", VLOOKUP(O2263,'CLASSIFICAÇÃO - ÁREA DE ATUAÇÃO'!$A:$C,2,0),"")</f>
        <v>B</v>
      </c>
      <c r="N2263" s="29" t="str">
        <f>IF(O2263 &lt;&gt; "",VLOOKUP(O2263,'CLASSIFICAÇÃO - ÁREA DE ATUAÇÃO'!$A:$C,3,0), "")</f>
        <v>ATENÇÃO PRIMÁRIA</v>
      </c>
      <c r="O2263" t="str">
        <f>'Lotações convertidas'!B2265</f>
        <v>CENTRO DE SAÚDE VERA CRUZ</v>
      </c>
    </row>
    <row r="2264" spans="1:15" x14ac:dyDescent="0.25">
      <c r="A2264">
        <v>1333184</v>
      </c>
      <c r="B2264" t="s">
        <v>7578</v>
      </c>
      <c r="C2264" t="s">
        <v>7579</v>
      </c>
      <c r="D2264" t="s">
        <v>594</v>
      </c>
      <c r="F2264" t="s">
        <v>2012</v>
      </c>
      <c r="G2264" s="177">
        <v>44512</v>
      </c>
      <c r="H2264" t="s">
        <v>364</v>
      </c>
      <c r="I2264" t="s">
        <v>495</v>
      </c>
      <c r="K2264" t="s">
        <v>495</v>
      </c>
      <c r="L2264" t="s">
        <v>372</v>
      </c>
      <c r="M2264" s="29" t="str">
        <f>IF(O2264 &lt;&gt; "", VLOOKUP(O2264,'CLASSIFICAÇÃO - ÁREA DE ATUAÇÃO'!$A:$C,2,0),"")</f>
        <v>D</v>
      </c>
      <c r="N2264" s="29" t="str">
        <f>IF(O2264 &lt;&gt; "",VLOOKUP(O2264,'CLASSIFICAÇÃO - ÁREA DE ATUAÇÃO'!$A:$C,3,0), "")</f>
        <v>ATENÇÃO PRIMÁRIA</v>
      </c>
      <c r="O2264" t="str">
        <f>'Lotações convertidas'!B2266</f>
        <v>CENTRO DE SAÚDE CÉU AZUL</v>
      </c>
    </row>
    <row r="2265" spans="1:15" x14ac:dyDescent="0.25">
      <c r="A2265">
        <v>1333192</v>
      </c>
      <c r="B2265" t="s">
        <v>7580</v>
      </c>
      <c r="C2265" t="s">
        <v>7581</v>
      </c>
      <c r="D2265" t="s">
        <v>368</v>
      </c>
      <c r="E2265" t="s">
        <v>369</v>
      </c>
      <c r="F2265" t="s">
        <v>496</v>
      </c>
      <c r="G2265" s="177">
        <v>44512</v>
      </c>
      <c r="H2265" t="s">
        <v>417</v>
      </c>
      <c r="I2265" t="s">
        <v>18168</v>
      </c>
      <c r="J2265" t="s">
        <v>7582</v>
      </c>
      <c r="K2265" t="s">
        <v>353</v>
      </c>
      <c r="L2265" t="s">
        <v>374</v>
      </c>
      <c r="M2265" s="29" t="str">
        <f>IF(O2265 &lt;&gt; "", VLOOKUP(O2265,'CLASSIFICAÇÃO - ÁREA DE ATUAÇÃO'!$A:$C,2,0),"")</f>
        <v>A</v>
      </c>
      <c r="N2265" s="29" t="str">
        <f>IF(O2265 &lt;&gt; "",VLOOKUP(O2265,'CLASSIFICAÇÃO - ÁREA DE ATUAÇÃO'!$A:$C,3,0), "")</f>
        <v>ATENÇÃO PRIMÁRIA</v>
      </c>
      <c r="O2265" t="str">
        <f>'Lotações convertidas'!B2267</f>
        <v>CENTRO DE SAÚDE CIDADE OZANAN</v>
      </c>
    </row>
    <row r="2266" spans="1:15" x14ac:dyDescent="0.25">
      <c r="A2266">
        <v>1333214</v>
      </c>
      <c r="B2266" t="s">
        <v>7583</v>
      </c>
      <c r="C2266" t="s">
        <v>7584</v>
      </c>
      <c r="D2266" t="s">
        <v>368</v>
      </c>
      <c r="E2266" t="s">
        <v>369</v>
      </c>
      <c r="F2266" t="s">
        <v>616</v>
      </c>
      <c r="G2266" s="177">
        <v>44512</v>
      </c>
      <c r="H2266" t="s">
        <v>384</v>
      </c>
      <c r="I2266" t="s">
        <v>18168</v>
      </c>
      <c r="J2266" t="s">
        <v>7585</v>
      </c>
      <c r="K2266" t="s">
        <v>353</v>
      </c>
      <c r="L2266" t="s">
        <v>382</v>
      </c>
      <c r="M2266" s="29" t="str">
        <f>IF(O2266 &lt;&gt; "", VLOOKUP(O2266,'CLASSIFICAÇÃO - ÁREA DE ATUAÇÃO'!$A:$C,2,0),"")</f>
        <v>A</v>
      </c>
      <c r="N2266" s="29" t="str">
        <f>IF(O2266 &lt;&gt; "",VLOOKUP(O2266,'CLASSIFICAÇÃO - ÁREA DE ATUAÇÃO'!$A:$C,3,0), "")</f>
        <v>ATENÇÃO PRIMÁRIA</v>
      </c>
      <c r="O2266" t="str">
        <f>'Lotações convertidas'!B2268</f>
        <v>CENTRO DE SAÚDE MARCO ANTÔNIO DE MENEZES</v>
      </c>
    </row>
    <row r="2267" spans="1:15" x14ac:dyDescent="0.25">
      <c r="A2267">
        <v>1333222</v>
      </c>
      <c r="B2267" t="s">
        <v>7586</v>
      </c>
      <c r="C2267" t="s">
        <v>7587</v>
      </c>
      <c r="D2267" t="s">
        <v>368</v>
      </c>
      <c r="E2267" t="s">
        <v>369</v>
      </c>
      <c r="F2267" t="s">
        <v>603</v>
      </c>
      <c r="G2267" s="177">
        <v>44512</v>
      </c>
      <c r="H2267" t="s">
        <v>384</v>
      </c>
      <c r="I2267" t="s">
        <v>18168</v>
      </c>
      <c r="J2267" t="s">
        <v>7588</v>
      </c>
      <c r="K2267" t="s">
        <v>353</v>
      </c>
      <c r="L2267" t="s">
        <v>374</v>
      </c>
      <c r="M2267" s="29" t="str">
        <f>IF(O2267 &lt;&gt; "", VLOOKUP(O2267,'CLASSIFICAÇÃO - ÁREA DE ATUAÇÃO'!$A:$C,2,0),"")</f>
        <v>D</v>
      </c>
      <c r="N2267" s="29" t="str">
        <f>IF(O2267 &lt;&gt; "",VLOOKUP(O2267,'CLASSIFICAÇÃO - ÁREA DE ATUAÇÃO'!$A:$C,3,0), "")</f>
        <v>ATENÇÃO PRIMÁRIA</v>
      </c>
      <c r="O2267" t="str">
        <f>'Lotações convertidas'!B2269</f>
        <v>CENTRO DE SAÚDE RIBEIRO DE ABREU</v>
      </c>
    </row>
    <row r="2268" spans="1:15" x14ac:dyDescent="0.25">
      <c r="A2268">
        <v>1333230</v>
      </c>
      <c r="B2268" t="s">
        <v>7589</v>
      </c>
      <c r="C2268" t="s">
        <v>7590</v>
      </c>
      <c r="D2268" t="s">
        <v>368</v>
      </c>
      <c r="E2268" t="s">
        <v>369</v>
      </c>
      <c r="F2268" t="s">
        <v>18613</v>
      </c>
      <c r="G2268" s="177">
        <v>44514</v>
      </c>
      <c r="H2268" t="s">
        <v>441</v>
      </c>
      <c r="I2268" t="s">
        <v>18168</v>
      </c>
      <c r="J2268" t="s">
        <v>7591</v>
      </c>
      <c r="K2268" t="s">
        <v>353</v>
      </c>
      <c r="L2268" t="s">
        <v>382</v>
      </c>
      <c r="M2268" s="29" t="str">
        <f>IF(O2268 &lt;&gt; "", VLOOKUP(O2268,'CLASSIFICAÇÃO - ÁREA DE ATUAÇÃO'!$A:$C,2,0),"")</f>
        <v>C</v>
      </c>
      <c r="N2268" s="29" t="str">
        <f>IF(O2268 &lt;&gt; "",VLOOKUP(O2268,'CLASSIFICAÇÃO - ÁREA DE ATUAÇÃO'!$A:$C,3,0), "")</f>
        <v>REDE DE URGÊNCIA</v>
      </c>
      <c r="O2268" t="str">
        <f>'Lotações convertidas'!B2270</f>
        <v>UNIDADE DE PRONTO ATENDIMENTO LESTE</v>
      </c>
    </row>
    <row r="2269" spans="1:15" x14ac:dyDescent="0.25">
      <c r="A2269">
        <v>1333249</v>
      </c>
      <c r="B2269" t="s">
        <v>7592</v>
      </c>
      <c r="C2269" t="s">
        <v>7593</v>
      </c>
      <c r="D2269" t="s">
        <v>362</v>
      </c>
      <c r="F2269" t="s">
        <v>654</v>
      </c>
      <c r="G2269" s="177">
        <v>44516</v>
      </c>
      <c r="H2269" t="s">
        <v>364</v>
      </c>
      <c r="I2269" t="s">
        <v>18168</v>
      </c>
      <c r="J2269" t="s">
        <v>7594</v>
      </c>
      <c r="K2269" t="s">
        <v>353</v>
      </c>
      <c r="L2269" t="s">
        <v>365</v>
      </c>
      <c r="M2269" s="29" t="str">
        <f>IF(O2269 &lt;&gt; "", VLOOKUP(O2269,'CLASSIFICAÇÃO - ÁREA DE ATUAÇÃO'!$A:$C,2,0),"")</f>
        <v>C</v>
      </c>
      <c r="N2269" s="29" t="str">
        <f>IF(O2269 &lt;&gt; "",VLOOKUP(O2269,'CLASSIFICAÇÃO - ÁREA DE ATUAÇÃO'!$A:$C,3,0), "")</f>
        <v>ATENÇÃO PRIMÁRIA</v>
      </c>
      <c r="O2269" t="str">
        <f>'Lotações convertidas'!B2271</f>
        <v>CENTRO DE SAÚDE ETELVINA CARNEIRO</v>
      </c>
    </row>
    <row r="2270" spans="1:15" x14ac:dyDescent="0.25">
      <c r="A2270">
        <v>1333257</v>
      </c>
      <c r="B2270" t="s">
        <v>7595</v>
      </c>
      <c r="C2270" t="s">
        <v>7596</v>
      </c>
      <c r="D2270" t="s">
        <v>368</v>
      </c>
      <c r="E2270" t="s">
        <v>369</v>
      </c>
      <c r="F2270" t="s">
        <v>201</v>
      </c>
      <c r="G2270" s="177">
        <v>44516</v>
      </c>
      <c r="H2270" t="s">
        <v>384</v>
      </c>
      <c r="I2270" t="s">
        <v>18168</v>
      </c>
      <c r="J2270" t="s">
        <v>7597</v>
      </c>
      <c r="K2270" t="s">
        <v>353</v>
      </c>
      <c r="L2270" t="s">
        <v>406</v>
      </c>
      <c r="M2270" s="29" t="str">
        <f>IF(O2270 &lt;&gt; "", VLOOKUP(O2270,'CLASSIFICAÇÃO - ÁREA DE ATUAÇÃO'!$A:$C,2,0),"")</f>
        <v>C</v>
      </c>
      <c r="N2270" s="29" t="str">
        <f>IF(O2270 &lt;&gt; "",VLOOKUP(O2270,'CLASSIFICAÇÃO - ÁREA DE ATUAÇÃO'!$A:$C,3,0), "")</f>
        <v>ATENÇÃO PRIMÁRIA</v>
      </c>
      <c r="O2270" t="str">
        <f>'Lotações convertidas'!B2272</f>
        <v>CENTRO DE SAÚDE DIAMANTE - TEIXEIRA DIAS</v>
      </c>
    </row>
    <row r="2271" spans="1:15" x14ac:dyDescent="0.25">
      <c r="A2271">
        <v>1333265</v>
      </c>
      <c r="B2271" t="s">
        <v>7598</v>
      </c>
      <c r="C2271" t="s">
        <v>7599</v>
      </c>
      <c r="D2271" t="s">
        <v>379</v>
      </c>
      <c r="F2271" t="s">
        <v>18611</v>
      </c>
      <c r="G2271" s="177">
        <v>44519</v>
      </c>
      <c r="H2271" t="s">
        <v>466</v>
      </c>
      <c r="I2271" t="s">
        <v>18171</v>
      </c>
      <c r="J2271" t="s">
        <v>7600</v>
      </c>
      <c r="K2271" t="s">
        <v>353</v>
      </c>
      <c r="L2271" t="s">
        <v>397</v>
      </c>
      <c r="M2271" s="29" t="str">
        <f>IF(O2271 &lt;&gt; "", VLOOKUP(O2271,'CLASSIFICAÇÃO - ÁREA DE ATUAÇÃO'!$A:$C,2,0),"")</f>
        <v>C</v>
      </c>
      <c r="N2271" s="29" t="str">
        <f>IF(O2271 &lt;&gt; "",VLOOKUP(O2271,'CLASSIFICAÇÃO - ÁREA DE ATUAÇÃO'!$A:$C,3,0), "")</f>
        <v>REDE DE URGÊNCIA</v>
      </c>
      <c r="O2271" t="str">
        <f>'Lotações convertidas'!B2273</f>
        <v>UNIDADE DE PRONTO ATENDIMENTO OESTE</v>
      </c>
    </row>
    <row r="2272" spans="1:15" x14ac:dyDescent="0.25">
      <c r="A2272">
        <v>1333281</v>
      </c>
      <c r="B2272" t="s">
        <v>7601</v>
      </c>
      <c r="C2272" t="s">
        <v>7602</v>
      </c>
      <c r="D2272" t="s">
        <v>368</v>
      </c>
      <c r="E2272" t="s">
        <v>369</v>
      </c>
      <c r="F2272" t="s">
        <v>1517</v>
      </c>
      <c r="G2272" s="177">
        <v>44512</v>
      </c>
      <c r="H2272" t="s">
        <v>384</v>
      </c>
      <c r="I2272" t="s">
        <v>18168</v>
      </c>
      <c r="J2272" t="s">
        <v>7603</v>
      </c>
      <c r="K2272" t="s">
        <v>353</v>
      </c>
      <c r="L2272" t="s">
        <v>365</v>
      </c>
      <c r="M2272" s="29" t="str">
        <f>IF(O2272 &lt;&gt; "", VLOOKUP(O2272,'CLASSIFICAÇÃO - ÁREA DE ATUAÇÃO'!$A:$C,2,0),"")</f>
        <v>D</v>
      </c>
      <c r="N2272" s="29" t="str">
        <f>IF(O2272 &lt;&gt; "",VLOOKUP(O2272,'CLASSIFICAÇÃO - ÁREA DE ATUAÇÃO'!$A:$C,3,0), "")</f>
        <v>ATENÇÃO PRIMÁRIA</v>
      </c>
      <c r="O2272" t="str">
        <f>'Lotações convertidas'!B2274</f>
        <v>CENTRO DE SAÚDE LAJEDO</v>
      </c>
    </row>
    <row r="2273" spans="1:15" x14ac:dyDescent="0.25">
      <c r="A2273" t="s">
        <v>7604</v>
      </c>
      <c r="B2273" t="s">
        <v>7605</v>
      </c>
      <c r="C2273" t="s">
        <v>7606</v>
      </c>
      <c r="D2273" t="s">
        <v>368</v>
      </c>
      <c r="E2273" t="s">
        <v>369</v>
      </c>
      <c r="F2273" t="s">
        <v>18620</v>
      </c>
      <c r="G2273" s="177">
        <v>44512</v>
      </c>
      <c r="H2273" t="s">
        <v>425</v>
      </c>
      <c r="I2273" t="s">
        <v>18168</v>
      </c>
      <c r="J2273" t="s">
        <v>7607</v>
      </c>
      <c r="K2273" t="s">
        <v>353</v>
      </c>
      <c r="L2273" t="s">
        <v>372</v>
      </c>
      <c r="M2273" s="29" t="str">
        <f>IF(O2273 &lt;&gt; "", VLOOKUP(O2273,'CLASSIFICAÇÃO - ÁREA DE ATUAÇÃO'!$A:$C,2,0),"")</f>
        <v>D</v>
      </c>
      <c r="N2273" s="29" t="str">
        <f>IF(O2273 &lt;&gt; "",VLOOKUP(O2273,'CLASSIFICAÇÃO - ÁREA DE ATUAÇÃO'!$A:$C,3,0), "")</f>
        <v>REDE DE URGÊNCIA</v>
      </c>
      <c r="O2273" t="str">
        <f>'Lotações convertidas'!B2275</f>
        <v>UNIDADE DE PRONTO ATENDIMENTO VENDA NOVA</v>
      </c>
    </row>
    <row r="2274" spans="1:15" x14ac:dyDescent="0.25">
      <c r="A2274">
        <v>1333311</v>
      </c>
      <c r="B2274" t="s">
        <v>7608</v>
      </c>
      <c r="C2274" t="s">
        <v>7609</v>
      </c>
      <c r="D2274" t="s">
        <v>362</v>
      </c>
      <c r="F2274" t="s">
        <v>1822</v>
      </c>
      <c r="G2274" s="177">
        <v>44512</v>
      </c>
      <c r="H2274" t="s">
        <v>352</v>
      </c>
      <c r="I2274" t="s">
        <v>18168</v>
      </c>
      <c r="J2274" t="s">
        <v>7610</v>
      </c>
      <c r="K2274" t="s">
        <v>353</v>
      </c>
      <c r="L2274" t="s">
        <v>372</v>
      </c>
      <c r="M2274" s="29" t="str">
        <f>IF(O2274 &lt;&gt; "", VLOOKUP(O2274,'CLASSIFICAÇÃO - ÁREA DE ATUAÇÃO'!$A:$C,2,0),"")</f>
        <v>C</v>
      </c>
      <c r="N2274" s="29" t="str">
        <f>IF(O2274 &lt;&gt; "",VLOOKUP(O2274,'CLASSIFICAÇÃO - ÁREA DE ATUAÇÃO'!$A:$C,3,0), "")</f>
        <v>ATENÇÃO PRIMÁRIA</v>
      </c>
      <c r="O2274" t="str">
        <f>'Lotações convertidas'!B2276</f>
        <v>CENTRO DE SAÚDE JARDIM EUROPA</v>
      </c>
    </row>
    <row r="2275" spans="1:15" x14ac:dyDescent="0.25">
      <c r="A2275" t="s">
        <v>7611</v>
      </c>
      <c r="B2275" t="s">
        <v>7612</v>
      </c>
      <c r="C2275" t="s">
        <v>7613</v>
      </c>
      <c r="D2275" t="s">
        <v>362</v>
      </c>
      <c r="F2275" t="s">
        <v>1591</v>
      </c>
      <c r="G2275" s="177">
        <v>44512</v>
      </c>
      <c r="H2275" t="s">
        <v>364</v>
      </c>
      <c r="I2275" t="s">
        <v>18168</v>
      </c>
      <c r="J2275" t="s">
        <v>7614</v>
      </c>
      <c r="K2275" t="s">
        <v>353</v>
      </c>
      <c r="L2275" t="s">
        <v>374</v>
      </c>
      <c r="M2275" s="29" t="str">
        <f>IF(O2275 &lt;&gt; "", VLOOKUP(O2275,'CLASSIFICAÇÃO - ÁREA DE ATUAÇÃO'!$A:$C,2,0),"")</f>
        <v>D</v>
      </c>
      <c r="N2275" s="29" t="str">
        <f>IF(O2275 &lt;&gt; "",VLOOKUP(O2275,'CLASSIFICAÇÃO - ÁREA DE ATUAÇÃO'!$A:$C,3,0), "")</f>
        <v>ATENÇÃO PRIMÁRIA</v>
      </c>
      <c r="O2275" t="str">
        <f>'Lotações convertidas'!B2277</f>
        <v>CENTRO DE SAÚDE CONJUNTO PAULO VI</v>
      </c>
    </row>
    <row r="2276" spans="1:15" x14ac:dyDescent="0.25">
      <c r="A2276">
        <v>1333354</v>
      </c>
      <c r="B2276" t="s">
        <v>3897</v>
      </c>
      <c r="C2276" t="s">
        <v>3898</v>
      </c>
      <c r="D2276" t="s">
        <v>379</v>
      </c>
      <c r="F2276" t="s">
        <v>18616</v>
      </c>
      <c r="G2276" s="177">
        <v>44585</v>
      </c>
      <c r="H2276" t="s">
        <v>466</v>
      </c>
      <c r="I2276" t="s">
        <v>18171</v>
      </c>
      <c r="J2276" t="s">
        <v>3899</v>
      </c>
      <c r="K2276" t="s">
        <v>353</v>
      </c>
      <c r="L2276" t="s">
        <v>361</v>
      </c>
      <c r="M2276" s="29" t="str">
        <f>IF(O2276 &lt;&gt; "", VLOOKUP(O2276,'CLASSIFICAÇÃO - ÁREA DE ATUAÇÃO'!$A:$C,2,0),"")</f>
        <v>C</v>
      </c>
      <c r="N2276" s="29" t="str">
        <f>IF(O2276 &lt;&gt; "",VLOOKUP(O2276,'CLASSIFICAÇÃO - ÁREA DE ATUAÇÃO'!$A:$C,3,0), "")</f>
        <v>REDE DE URGÊNCIA</v>
      </c>
      <c r="O2276" t="str">
        <f>'Lotações convertidas'!B2278</f>
        <v>UNIDADE DE PRONTO ATENDIMENTO PAMPULHA</v>
      </c>
    </row>
    <row r="2277" spans="1:15" x14ac:dyDescent="0.25">
      <c r="A2277">
        <v>1333362</v>
      </c>
      <c r="B2277" t="s">
        <v>7615</v>
      </c>
      <c r="C2277" t="s">
        <v>7616</v>
      </c>
      <c r="D2277" t="s">
        <v>368</v>
      </c>
      <c r="E2277" t="s">
        <v>369</v>
      </c>
      <c r="F2277" t="s">
        <v>18613</v>
      </c>
      <c r="G2277" s="177">
        <v>44513</v>
      </c>
      <c r="H2277" t="s">
        <v>425</v>
      </c>
      <c r="I2277" t="s">
        <v>18168</v>
      </c>
      <c r="J2277" t="s">
        <v>7617</v>
      </c>
      <c r="K2277" t="s">
        <v>353</v>
      </c>
      <c r="L2277" t="s">
        <v>382</v>
      </c>
      <c r="M2277" s="29" t="str">
        <f>IF(O2277 &lt;&gt; "", VLOOKUP(O2277,'CLASSIFICAÇÃO - ÁREA DE ATUAÇÃO'!$A:$C,2,0),"")</f>
        <v>C</v>
      </c>
      <c r="N2277" s="29" t="str">
        <f>IF(O2277 &lt;&gt; "",VLOOKUP(O2277,'CLASSIFICAÇÃO - ÁREA DE ATUAÇÃO'!$A:$C,3,0), "")</f>
        <v>REDE DE URGÊNCIA</v>
      </c>
      <c r="O2277" t="str">
        <f>'Lotações convertidas'!B2279</f>
        <v>UNIDADE DE PRONTO ATENDIMENTO LESTE</v>
      </c>
    </row>
    <row r="2278" spans="1:15" x14ac:dyDescent="0.25">
      <c r="A2278">
        <v>1333370</v>
      </c>
      <c r="B2278" t="s">
        <v>7618</v>
      </c>
      <c r="C2278" t="s">
        <v>7619</v>
      </c>
      <c r="D2278" t="s">
        <v>368</v>
      </c>
      <c r="E2278" t="s">
        <v>369</v>
      </c>
      <c r="F2278" t="s">
        <v>18620</v>
      </c>
      <c r="G2278" s="177">
        <v>44513</v>
      </c>
      <c r="H2278" t="s">
        <v>441</v>
      </c>
      <c r="I2278" t="s">
        <v>18168</v>
      </c>
      <c r="J2278" t="s">
        <v>7620</v>
      </c>
      <c r="K2278" t="s">
        <v>353</v>
      </c>
      <c r="L2278" t="s">
        <v>372</v>
      </c>
      <c r="M2278" s="29" t="str">
        <f>IF(O2278 &lt;&gt; "", VLOOKUP(O2278,'CLASSIFICAÇÃO - ÁREA DE ATUAÇÃO'!$A:$C,2,0),"")</f>
        <v>D</v>
      </c>
      <c r="N2278" s="29" t="str">
        <f>IF(O2278 &lt;&gt; "",VLOOKUP(O2278,'CLASSIFICAÇÃO - ÁREA DE ATUAÇÃO'!$A:$C,3,0), "")</f>
        <v>REDE DE URGÊNCIA</v>
      </c>
      <c r="O2278" t="str">
        <f>'Lotações convertidas'!B2280</f>
        <v>UNIDADE DE PRONTO ATENDIMENTO VENDA NOVA</v>
      </c>
    </row>
    <row r="2279" spans="1:15" x14ac:dyDescent="0.25">
      <c r="A2279">
        <v>1333389</v>
      </c>
      <c r="B2279" t="s">
        <v>7621</v>
      </c>
      <c r="C2279" t="s">
        <v>7622</v>
      </c>
      <c r="D2279" t="s">
        <v>379</v>
      </c>
      <c r="F2279" t="s">
        <v>18611</v>
      </c>
      <c r="G2279" s="177">
        <v>44513</v>
      </c>
      <c r="H2279" t="s">
        <v>457</v>
      </c>
      <c r="I2279" t="s">
        <v>18171</v>
      </c>
      <c r="J2279" t="s">
        <v>7623</v>
      </c>
      <c r="K2279" t="s">
        <v>353</v>
      </c>
      <c r="L2279" t="s">
        <v>397</v>
      </c>
      <c r="M2279" s="29" t="str">
        <f>IF(O2279 &lt;&gt; "", VLOOKUP(O2279,'CLASSIFICAÇÃO - ÁREA DE ATUAÇÃO'!$A:$C,2,0),"")</f>
        <v>C</v>
      </c>
      <c r="N2279" s="29" t="str">
        <f>IF(O2279 &lt;&gt; "",VLOOKUP(O2279,'CLASSIFICAÇÃO - ÁREA DE ATUAÇÃO'!$A:$C,3,0), "")</f>
        <v>REDE DE URGÊNCIA</v>
      </c>
      <c r="O2279" t="str">
        <f>'Lotações convertidas'!B2281</f>
        <v>UNIDADE DE PRONTO ATENDIMENTO OESTE</v>
      </c>
    </row>
    <row r="2280" spans="1:15" x14ac:dyDescent="0.25">
      <c r="A2280">
        <v>1333397</v>
      </c>
      <c r="B2280" t="s">
        <v>7624</v>
      </c>
      <c r="C2280" t="s">
        <v>7625</v>
      </c>
      <c r="D2280" t="s">
        <v>379</v>
      </c>
      <c r="F2280" t="s">
        <v>18620</v>
      </c>
      <c r="G2280" s="177">
        <v>44513</v>
      </c>
      <c r="H2280" t="s">
        <v>457</v>
      </c>
      <c r="I2280" t="s">
        <v>18171</v>
      </c>
      <c r="J2280" t="s">
        <v>7626</v>
      </c>
      <c r="K2280" t="s">
        <v>353</v>
      </c>
      <c r="L2280" t="s">
        <v>372</v>
      </c>
      <c r="M2280" s="29" t="str">
        <f>IF(O2280 &lt;&gt; "", VLOOKUP(O2280,'CLASSIFICAÇÃO - ÁREA DE ATUAÇÃO'!$A:$C,2,0),"")</f>
        <v>D</v>
      </c>
      <c r="N2280" s="29" t="str">
        <f>IF(O2280 &lt;&gt; "",VLOOKUP(O2280,'CLASSIFICAÇÃO - ÁREA DE ATUAÇÃO'!$A:$C,3,0), "")</f>
        <v>REDE DE URGÊNCIA</v>
      </c>
      <c r="O2280" t="str">
        <f>'Lotações convertidas'!B2282</f>
        <v>UNIDADE DE PRONTO ATENDIMENTO VENDA NOVA</v>
      </c>
    </row>
    <row r="2281" spans="1:15" x14ac:dyDescent="0.25">
      <c r="A2281">
        <v>1333400</v>
      </c>
      <c r="B2281" t="s">
        <v>7627</v>
      </c>
      <c r="C2281" t="s">
        <v>7628</v>
      </c>
      <c r="D2281" t="s">
        <v>379</v>
      </c>
      <c r="F2281" t="s">
        <v>561</v>
      </c>
      <c r="G2281" s="177">
        <v>44513</v>
      </c>
      <c r="H2281" t="s">
        <v>457</v>
      </c>
      <c r="I2281" t="s">
        <v>18171</v>
      </c>
      <c r="J2281" t="s">
        <v>7629</v>
      </c>
      <c r="K2281" t="s">
        <v>353</v>
      </c>
      <c r="L2281" t="s">
        <v>374</v>
      </c>
      <c r="M2281" s="29" t="str">
        <f>IF(O2281 &lt;&gt; "", VLOOKUP(O2281,'CLASSIFICAÇÃO - ÁREA DE ATUAÇÃO'!$A:$C,2,0),"")</f>
        <v>C</v>
      </c>
      <c r="N2281" s="29" t="str">
        <f>IF(O2281 &lt;&gt; "",VLOOKUP(O2281,'CLASSIFICAÇÃO - ÁREA DE ATUAÇÃO'!$A:$C,3,0), "")</f>
        <v>REDE DE URGÊNCIA</v>
      </c>
      <c r="O2281" t="str">
        <f>'Lotações convertidas'!B2283</f>
        <v>CENTRO DE REFERENCIA EM SAUDE MENTAL ALCOOL E DROGAS NORDESTE</v>
      </c>
    </row>
    <row r="2282" spans="1:15" x14ac:dyDescent="0.25">
      <c r="A2282">
        <v>1333427</v>
      </c>
      <c r="B2282" t="s">
        <v>7630</v>
      </c>
      <c r="C2282" t="s">
        <v>7631</v>
      </c>
      <c r="D2282" t="s">
        <v>368</v>
      </c>
      <c r="E2282" t="s">
        <v>369</v>
      </c>
      <c r="F2282" t="s">
        <v>18620</v>
      </c>
      <c r="G2282" s="177">
        <v>44514</v>
      </c>
      <c r="H2282" t="s">
        <v>441</v>
      </c>
      <c r="I2282" t="s">
        <v>18168</v>
      </c>
      <c r="J2282" t="s">
        <v>7632</v>
      </c>
      <c r="K2282" t="s">
        <v>353</v>
      </c>
      <c r="L2282" t="s">
        <v>372</v>
      </c>
      <c r="M2282" s="29" t="str">
        <f>IF(O2282 &lt;&gt; "", VLOOKUP(O2282,'CLASSIFICAÇÃO - ÁREA DE ATUAÇÃO'!$A:$C,2,0),"")</f>
        <v>D</v>
      </c>
      <c r="N2282" s="29" t="str">
        <f>IF(O2282 &lt;&gt; "",VLOOKUP(O2282,'CLASSIFICAÇÃO - ÁREA DE ATUAÇÃO'!$A:$C,3,0), "")</f>
        <v>REDE DE URGÊNCIA</v>
      </c>
      <c r="O2282" t="str">
        <f>'Lotações convertidas'!B2284</f>
        <v>UNIDADE DE PRONTO ATENDIMENTO VENDA NOVA</v>
      </c>
    </row>
    <row r="2283" spans="1:15" x14ac:dyDescent="0.25">
      <c r="A2283">
        <v>1333435</v>
      </c>
      <c r="B2283" t="s">
        <v>7633</v>
      </c>
      <c r="C2283" t="s">
        <v>7634</v>
      </c>
      <c r="D2283" t="s">
        <v>362</v>
      </c>
      <c r="F2283" t="s">
        <v>18617</v>
      </c>
      <c r="G2283" s="177">
        <v>44515</v>
      </c>
      <c r="H2283" t="s">
        <v>466</v>
      </c>
      <c r="I2283" t="s">
        <v>18168</v>
      </c>
      <c r="J2283" t="s">
        <v>7635</v>
      </c>
      <c r="K2283" t="s">
        <v>353</v>
      </c>
      <c r="L2283" t="s">
        <v>406</v>
      </c>
      <c r="M2283" s="29" t="str">
        <f>IF(O2283 &lt;&gt; "", VLOOKUP(O2283,'CLASSIFICAÇÃO - ÁREA DE ATUAÇÃO'!$A:$C,2,0),"")</f>
        <v>D</v>
      </c>
      <c r="N2283" s="29" t="str">
        <f>IF(O2283 &lt;&gt; "",VLOOKUP(O2283,'CLASSIFICAÇÃO - ÁREA DE ATUAÇÃO'!$A:$C,3,0), "")</f>
        <v>REDE DE URGÊNCIA</v>
      </c>
      <c r="O2283" t="str">
        <f>'Lotações convertidas'!B2285</f>
        <v>UNIDADE DE PRONTO ATENDIMENTO BARREIRO</v>
      </c>
    </row>
    <row r="2284" spans="1:15" x14ac:dyDescent="0.25">
      <c r="A2284">
        <v>1333451</v>
      </c>
      <c r="B2284" t="s">
        <v>7636</v>
      </c>
      <c r="C2284" t="s">
        <v>7637</v>
      </c>
      <c r="D2284" t="s">
        <v>368</v>
      </c>
      <c r="E2284" t="s">
        <v>369</v>
      </c>
      <c r="F2284" t="s">
        <v>472</v>
      </c>
      <c r="G2284" s="177">
        <v>44516</v>
      </c>
      <c r="H2284" t="s">
        <v>384</v>
      </c>
      <c r="I2284" t="s">
        <v>18168</v>
      </c>
      <c r="J2284" t="s">
        <v>7638</v>
      </c>
      <c r="K2284" t="s">
        <v>353</v>
      </c>
      <c r="L2284" t="s">
        <v>382</v>
      </c>
      <c r="M2284" s="29" t="str">
        <f>IF(O2284 &lt;&gt; "", VLOOKUP(O2284,'CLASSIFICAÇÃO - ÁREA DE ATUAÇÃO'!$A:$C,2,0),"")</f>
        <v>B</v>
      </c>
      <c r="N2284" s="29" t="str">
        <f>IF(O2284 &lt;&gt; "",VLOOKUP(O2284,'CLASSIFICAÇÃO - ÁREA DE ATUAÇÃO'!$A:$C,3,0), "")</f>
        <v>ATENÇÃO PRIMÁRIA</v>
      </c>
      <c r="O2284" t="str">
        <f>'Lotações convertidas'!B2286</f>
        <v>CENTRO DE SAÚDE TAQUARIL</v>
      </c>
    </row>
    <row r="2285" spans="1:15" x14ac:dyDescent="0.25">
      <c r="A2285" t="s">
        <v>7639</v>
      </c>
      <c r="B2285" t="s">
        <v>7640</v>
      </c>
      <c r="C2285" t="s">
        <v>7641</v>
      </c>
      <c r="D2285" t="s">
        <v>368</v>
      </c>
      <c r="E2285" t="s">
        <v>369</v>
      </c>
      <c r="F2285" t="s">
        <v>363</v>
      </c>
      <c r="G2285" s="177">
        <v>44516</v>
      </c>
      <c r="H2285" t="s">
        <v>384</v>
      </c>
      <c r="I2285" t="s">
        <v>18168</v>
      </c>
      <c r="J2285" t="s">
        <v>7642</v>
      </c>
      <c r="K2285" t="s">
        <v>353</v>
      </c>
      <c r="L2285" t="s">
        <v>365</v>
      </c>
      <c r="M2285" s="29" t="str">
        <f>IF(O2285 &lt;&gt; "", VLOOKUP(O2285,'CLASSIFICAÇÃO - ÁREA DE ATUAÇÃO'!$A:$C,2,0),"")</f>
        <v>D</v>
      </c>
      <c r="N2285" s="29" t="str">
        <f>IF(O2285 &lt;&gt; "",VLOOKUP(O2285,'CLASSIFICAÇÃO - ÁREA DE ATUAÇÃO'!$A:$C,3,0), "")</f>
        <v>ATENÇÃO PRIMÁRIA</v>
      </c>
      <c r="O2285" t="str">
        <f>'Lotações convertidas'!B2287</f>
        <v>CENTRO DE SAÚDE ZILAH SPÓSITO</v>
      </c>
    </row>
    <row r="2286" spans="1:15" x14ac:dyDescent="0.25">
      <c r="A2286">
        <v>1333478</v>
      </c>
      <c r="B2286" t="s">
        <v>7643</v>
      </c>
      <c r="C2286" t="s">
        <v>7644</v>
      </c>
      <c r="D2286" t="s">
        <v>368</v>
      </c>
      <c r="E2286" t="s">
        <v>369</v>
      </c>
      <c r="F2286" t="s">
        <v>461</v>
      </c>
      <c r="G2286" s="177">
        <v>44516</v>
      </c>
      <c r="H2286" t="s">
        <v>384</v>
      </c>
      <c r="I2286" t="s">
        <v>18168</v>
      </c>
      <c r="J2286" t="s">
        <v>7645</v>
      </c>
      <c r="K2286" t="s">
        <v>353</v>
      </c>
      <c r="L2286" t="s">
        <v>354</v>
      </c>
      <c r="M2286" s="29" t="str">
        <f>IF(O2286 &lt;&gt; "", VLOOKUP(O2286,'CLASSIFICAÇÃO - ÁREA DE ATUAÇÃO'!$A:$C,2,0),"")</f>
        <v>D</v>
      </c>
      <c r="N2286" s="29" t="str">
        <f>IF(O2286 &lt;&gt; "",VLOOKUP(O2286,'CLASSIFICAÇÃO - ÁREA DE ATUAÇÃO'!$A:$C,3,0), "")</f>
        <v>ATENÇÃO PRIMÁRIA</v>
      </c>
      <c r="O2286" t="str">
        <f>'Lotações convertidas'!B2288</f>
        <v>CENTRO DE SAÚDE CALIFÓRNIA</v>
      </c>
    </row>
    <row r="2287" spans="1:15" x14ac:dyDescent="0.25">
      <c r="A2287">
        <v>1333494</v>
      </c>
      <c r="B2287" t="s">
        <v>7646</v>
      </c>
      <c r="C2287" t="s">
        <v>7647</v>
      </c>
      <c r="D2287" t="s">
        <v>368</v>
      </c>
      <c r="E2287" t="s">
        <v>369</v>
      </c>
      <c r="F2287" t="s">
        <v>496</v>
      </c>
      <c r="G2287" s="177">
        <v>44516</v>
      </c>
      <c r="H2287" t="s">
        <v>417</v>
      </c>
      <c r="I2287" t="s">
        <v>18168</v>
      </c>
      <c r="J2287" t="s">
        <v>7648</v>
      </c>
      <c r="K2287" t="s">
        <v>353</v>
      </c>
      <c r="L2287" t="s">
        <v>374</v>
      </c>
      <c r="M2287" s="29" t="str">
        <f>IF(O2287 &lt;&gt; "", VLOOKUP(O2287,'CLASSIFICAÇÃO - ÁREA DE ATUAÇÃO'!$A:$C,2,0),"")</f>
        <v>A</v>
      </c>
      <c r="N2287" s="29" t="str">
        <f>IF(O2287 &lt;&gt; "",VLOOKUP(O2287,'CLASSIFICAÇÃO - ÁREA DE ATUAÇÃO'!$A:$C,3,0), "")</f>
        <v>ATENÇÃO PRIMÁRIA</v>
      </c>
      <c r="O2287" t="str">
        <f>'Lotações convertidas'!B2289</f>
        <v>CENTRO DE SAÚDE CIDADE OZANAN</v>
      </c>
    </row>
    <row r="2288" spans="1:15" x14ac:dyDescent="0.25">
      <c r="A2288">
        <v>1333508</v>
      </c>
      <c r="B2288" t="s">
        <v>7649</v>
      </c>
      <c r="C2288" t="s">
        <v>7650</v>
      </c>
      <c r="D2288" t="s">
        <v>368</v>
      </c>
      <c r="E2288" t="s">
        <v>369</v>
      </c>
      <c r="F2288" t="s">
        <v>399</v>
      </c>
      <c r="G2288" s="177">
        <v>44516</v>
      </c>
      <c r="H2288" t="s">
        <v>417</v>
      </c>
      <c r="I2288" t="s">
        <v>18168</v>
      </c>
      <c r="J2288" t="s">
        <v>7651</v>
      </c>
      <c r="K2288" t="s">
        <v>353</v>
      </c>
      <c r="L2288" t="s">
        <v>374</v>
      </c>
      <c r="M2288" s="29" t="str">
        <f>IF(O2288 &lt;&gt; "", VLOOKUP(O2288,'CLASSIFICAÇÃO - ÁREA DE ATUAÇÃO'!$A:$C,2,0),"")</f>
        <v>A</v>
      </c>
      <c r="N2288" s="29" t="str">
        <f>IF(O2288 &lt;&gt; "",VLOOKUP(O2288,'CLASSIFICAÇÃO - ÁREA DE ATUAÇÃO'!$A:$C,3,0), "")</f>
        <v>ATENÇÃO PRIMÁRIA</v>
      </c>
      <c r="O2288" t="str">
        <f>'Lotações convertidas'!B2290</f>
        <v>CENTRO DE SAÚDE ALCIDES LINS</v>
      </c>
    </row>
    <row r="2289" spans="1:15" x14ac:dyDescent="0.25">
      <c r="A2289">
        <v>1333532</v>
      </c>
      <c r="B2289" t="s">
        <v>7652</v>
      </c>
      <c r="C2289" t="s">
        <v>7653</v>
      </c>
      <c r="D2289" t="s">
        <v>379</v>
      </c>
      <c r="F2289" t="s">
        <v>424</v>
      </c>
      <c r="G2289" s="177">
        <v>44516</v>
      </c>
      <c r="H2289" t="s">
        <v>466</v>
      </c>
      <c r="I2289" t="s">
        <v>18171</v>
      </c>
      <c r="J2289" t="s">
        <v>7654</v>
      </c>
      <c r="K2289" t="s">
        <v>353</v>
      </c>
      <c r="L2289" t="s">
        <v>427</v>
      </c>
      <c r="M2289" s="29" t="str">
        <f>IF(O2289 &lt;&gt; "", VLOOKUP(O2289,'CLASSIFICAÇÃO - ÁREA DE ATUAÇÃO'!$A:$C,2,0),"")</f>
        <v>D</v>
      </c>
      <c r="N2289" s="29" t="str">
        <f>IF(O2289 &lt;&gt; "",VLOOKUP(O2289,'CLASSIFICAÇÃO - ÁREA DE ATUAÇÃO'!$A:$C,3,0), "")</f>
        <v>REDE DE URGÊNCIA</v>
      </c>
      <c r="O2289" t="str">
        <f>'Lotações convertidas'!B2291</f>
        <v>SERVIÇO DE ATENDIMENTO MÓVEL DE URGÊNCIA E TRANSPORTE EM SAÚDE</v>
      </c>
    </row>
    <row r="2290" spans="1:15" x14ac:dyDescent="0.25">
      <c r="A2290">
        <v>1333559</v>
      </c>
      <c r="B2290" t="s">
        <v>7655</v>
      </c>
      <c r="C2290" t="s">
        <v>7656</v>
      </c>
      <c r="D2290" t="s">
        <v>368</v>
      </c>
      <c r="E2290" t="s">
        <v>369</v>
      </c>
      <c r="F2290" t="s">
        <v>896</v>
      </c>
      <c r="G2290" s="177">
        <v>44516</v>
      </c>
      <c r="H2290" t="s">
        <v>417</v>
      </c>
      <c r="I2290" t="s">
        <v>18168</v>
      </c>
      <c r="J2290" t="s">
        <v>7657</v>
      </c>
      <c r="K2290" t="s">
        <v>353</v>
      </c>
      <c r="L2290" t="s">
        <v>374</v>
      </c>
      <c r="M2290" s="29" t="str">
        <f>IF(O2290 &lt;&gt; "", VLOOKUP(O2290,'CLASSIFICAÇÃO - ÁREA DE ATUAÇÃO'!$A:$C,2,0),"")</f>
        <v>C</v>
      </c>
      <c r="N2290" s="29" t="str">
        <f>IF(O2290 &lt;&gt; "",VLOOKUP(O2290,'CLASSIFICAÇÃO - ÁREA DE ATUAÇÃO'!$A:$C,3,0), "")</f>
        <v>ATENÇÃO PRIMÁRIA</v>
      </c>
      <c r="O2290" t="str">
        <f>'Lotações convertidas'!B2292</f>
        <v>CENTRO DE SAÚDE FÁBIO CORREA LIMA</v>
      </c>
    </row>
    <row r="2291" spans="1:15" x14ac:dyDescent="0.25">
      <c r="A2291">
        <v>1333575</v>
      </c>
      <c r="B2291" t="s">
        <v>7658</v>
      </c>
      <c r="C2291" t="s">
        <v>7659</v>
      </c>
      <c r="D2291" t="s">
        <v>368</v>
      </c>
      <c r="E2291" t="s">
        <v>369</v>
      </c>
      <c r="F2291" t="s">
        <v>507</v>
      </c>
      <c r="G2291" s="177">
        <v>44516</v>
      </c>
      <c r="H2291" t="s">
        <v>417</v>
      </c>
      <c r="I2291" t="s">
        <v>18168</v>
      </c>
      <c r="J2291" t="s">
        <v>7660</v>
      </c>
      <c r="K2291" t="s">
        <v>353</v>
      </c>
      <c r="L2291" t="s">
        <v>365</v>
      </c>
      <c r="M2291" s="29" t="str">
        <f>IF(O2291 &lt;&gt; "", VLOOKUP(O2291,'CLASSIFICAÇÃO - ÁREA DE ATUAÇÃO'!$A:$C,2,0),"")</f>
        <v>D</v>
      </c>
      <c r="N2291" s="29" t="str">
        <f>IF(O2291 &lt;&gt; "",VLOOKUP(O2291,'CLASSIFICAÇÃO - ÁREA DE ATUAÇÃO'!$A:$C,3,0), "")</f>
        <v>ATENÇÃO PRIMÁRIA</v>
      </c>
      <c r="O2291" t="str">
        <f>'Lotações convertidas'!B2293</f>
        <v>CENTRO DE SAÚDE JAQUELINE II</v>
      </c>
    </row>
    <row r="2292" spans="1:15" x14ac:dyDescent="0.25">
      <c r="A2292">
        <v>1333583</v>
      </c>
      <c r="B2292" t="s">
        <v>7661</v>
      </c>
      <c r="C2292" t="s">
        <v>7662</v>
      </c>
      <c r="D2292" t="s">
        <v>368</v>
      </c>
      <c r="E2292" t="s">
        <v>369</v>
      </c>
      <c r="F2292" t="s">
        <v>1227</v>
      </c>
      <c r="G2292" s="177">
        <v>44516</v>
      </c>
      <c r="H2292" t="s">
        <v>384</v>
      </c>
      <c r="I2292" t="s">
        <v>18168</v>
      </c>
      <c r="J2292" t="s">
        <v>7663</v>
      </c>
      <c r="K2292" t="s">
        <v>353</v>
      </c>
      <c r="L2292" t="s">
        <v>365</v>
      </c>
      <c r="M2292" s="29" t="str">
        <f>IF(O2292 &lt;&gt; "", VLOOKUP(O2292,'CLASSIFICAÇÃO - ÁREA DE ATUAÇÃO'!$A:$C,2,0),"")</f>
        <v>D</v>
      </c>
      <c r="N2292" s="29" t="str">
        <f>IF(O2292 &lt;&gt; "",VLOOKUP(O2292,'CLASSIFICAÇÃO - ÁREA DE ATUAÇÃO'!$A:$C,3,0), "")</f>
        <v>ATENÇÃO PRIMÁRIA</v>
      </c>
      <c r="O2292" t="str">
        <f>'Lotações convertidas'!B2294</f>
        <v>CENTRO DE SAÚDE FELICIDADE II</v>
      </c>
    </row>
    <row r="2293" spans="1:15" x14ac:dyDescent="0.25">
      <c r="A2293">
        <v>1333591</v>
      </c>
      <c r="B2293" t="s">
        <v>7664</v>
      </c>
      <c r="C2293" t="s">
        <v>7665</v>
      </c>
      <c r="D2293" t="s">
        <v>349</v>
      </c>
      <c r="E2293" t="s">
        <v>357</v>
      </c>
      <c r="F2293" t="s">
        <v>1422</v>
      </c>
      <c r="G2293" s="177">
        <v>44516</v>
      </c>
      <c r="H2293" t="s">
        <v>384</v>
      </c>
      <c r="I2293" t="s">
        <v>18167</v>
      </c>
      <c r="J2293" t="s">
        <v>7666</v>
      </c>
      <c r="K2293" t="s">
        <v>353</v>
      </c>
      <c r="L2293" t="s">
        <v>382</v>
      </c>
      <c r="M2293" s="29" t="str">
        <f>IF(O2293 &lt;&gt; "", VLOOKUP(O2293,'CLASSIFICAÇÃO - ÁREA DE ATUAÇÃO'!$A:$C,2,0),"")</f>
        <v>D</v>
      </c>
      <c r="N2293" s="29" t="str">
        <f>IF(O2293 &lt;&gt; "",VLOOKUP(O2293,'CLASSIFICAÇÃO - ÁREA DE ATUAÇÃO'!$A:$C,3,0), "")</f>
        <v>ATENÇÃO PRIMÁRIA</v>
      </c>
      <c r="O2293" t="str">
        <f>'Lotações convertidas'!B2295</f>
        <v>CENTRO DE SAÚDE NOVO HORIZONTE</v>
      </c>
    </row>
    <row r="2294" spans="1:15" x14ac:dyDescent="0.25">
      <c r="A2294">
        <v>1333605</v>
      </c>
      <c r="B2294" t="s">
        <v>7667</v>
      </c>
      <c r="C2294" t="s">
        <v>7668</v>
      </c>
      <c r="D2294" t="s">
        <v>379</v>
      </c>
      <c r="F2294" t="s">
        <v>18613</v>
      </c>
      <c r="G2294" s="177">
        <v>44516</v>
      </c>
      <c r="H2294" t="s">
        <v>466</v>
      </c>
      <c r="I2294" t="s">
        <v>18171</v>
      </c>
      <c r="J2294" t="s">
        <v>7669</v>
      </c>
      <c r="K2294" t="s">
        <v>353</v>
      </c>
      <c r="L2294" t="s">
        <v>382</v>
      </c>
      <c r="M2294" s="29" t="str">
        <f>IF(O2294 &lt;&gt; "", VLOOKUP(O2294,'CLASSIFICAÇÃO - ÁREA DE ATUAÇÃO'!$A:$C,2,0),"")</f>
        <v>C</v>
      </c>
      <c r="N2294" s="29" t="str">
        <f>IF(O2294 &lt;&gt; "",VLOOKUP(O2294,'CLASSIFICAÇÃO - ÁREA DE ATUAÇÃO'!$A:$C,3,0), "")</f>
        <v>REDE DE URGÊNCIA</v>
      </c>
      <c r="O2294" t="str">
        <f>'Lotações convertidas'!B2296</f>
        <v>UNIDADE DE PRONTO ATENDIMENTO LESTE</v>
      </c>
    </row>
    <row r="2295" spans="1:15" x14ac:dyDescent="0.25">
      <c r="A2295">
        <v>1333613</v>
      </c>
      <c r="B2295" t="s">
        <v>7670</v>
      </c>
      <c r="C2295" t="s">
        <v>7671</v>
      </c>
      <c r="D2295" t="s">
        <v>368</v>
      </c>
      <c r="E2295" t="s">
        <v>369</v>
      </c>
      <c r="F2295" t="s">
        <v>351</v>
      </c>
      <c r="G2295" s="177">
        <v>44516</v>
      </c>
      <c r="H2295" t="s">
        <v>417</v>
      </c>
      <c r="I2295" t="s">
        <v>18168</v>
      </c>
      <c r="J2295" t="s">
        <v>7672</v>
      </c>
      <c r="K2295" t="s">
        <v>353</v>
      </c>
      <c r="L2295" t="s">
        <v>354</v>
      </c>
      <c r="M2295" s="29" t="str">
        <f>IF(O2295 &lt;&gt; "", VLOOKUP(O2295,'CLASSIFICAÇÃO - ÁREA DE ATUAÇÃO'!$A:$C,2,0),"")</f>
        <v>D</v>
      </c>
      <c r="N2295" s="29" t="str">
        <f>IF(O2295 &lt;&gt; "",VLOOKUP(O2295,'CLASSIFICAÇÃO - ÁREA DE ATUAÇÃO'!$A:$C,3,0), "")</f>
        <v>ATENÇÃO PRIMÁRIA</v>
      </c>
      <c r="O2295" t="str">
        <f>'Lotações convertidas'!B2297</f>
        <v>CENTRO DE SAÚDE PEDREIRA PRADO LOPES</v>
      </c>
    </row>
    <row r="2296" spans="1:15" x14ac:dyDescent="0.25">
      <c r="A2296" t="s">
        <v>7673</v>
      </c>
      <c r="B2296" t="s">
        <v>7674</v>
      </c>
      <c r="C2296" t="s">
        <v>7675</v>
      </c>
      <c r="D2296" t="s">
        <v>368</v>
      </c>
      <c r="E2296" t="s">
        <v>369</v>
      </c>
      <c r="F2296" t="s">
        <v>3156</v>
      </c>
      <c r="G2296" s="177">
        <v>44516</v>
      </c>
      <c r="H2296" t="s">
        <v>417</v>
      </c>
      <c r="I2296" t="s">
        <v>18168</v>
      </c>
      <c r="J2296" t="s">
        <v>7676</v>
      </c>
      <c r="K2296" t="s">
        <v>353</v>
      </c>
      <c r="L2296" t="s">
        <v>411</v>
      </c>
      <c r="M2296" s="29" t="str">
        <f>IF(O2296 &lt;&gt; "", VLOOKUP(O2296,'CLASSIFICAÇÃO - ÁREA DE ATUAÇÃO'!$A:$C,2,0),"")</f>
        <v>B</v>
      </c>
      <c r="N2296" s="29" t="str">
        <f>IF(O2296 &lt;&gt; "",VLOOKUP(O2296,'CLASSIFICAÇÃO - ÁREA DE ATUAÇÃO'!$A:$C,3,0), "")</f>
        <v>ATENÇÃO PRIMÁRIA</v>
      </c>
      <c r="O2296" t="str">
        <f>'Lotações convertidas'!B2298</f>
        <v>CENTRO DE SAÚDE SANTA RITA DE CÁSSIA</v>
      </c>
    </row>
    <row r="2297" spans="1:15" x14ac:dyDescent="0.25">
      <c r="A2297">
        <v>1333648</v>
      </c>
      <c r="B2297" t="s">
        <v>7677</v>
      </c>
      <c r="C2297" t="s">
        <v>7678</v>
      </c>
      <c r="D2297" t="s">
        <v>368</v>
      </c>
      <c r="E2297" t="s">
        <v>369</v>
      </c>
      <c r="F2297" t="s">
        <v>745</v>
      </c>
      <c r="G2297" s="177">
        <v>44516</v>
      </c>
      <c r="H2297" t="s">
        <v>818</v>
      </c>
      <c r="I2297" t="s">
        <v>18168</v>
      </c>
      <c r="J2297" t="s">
        <v>7679</v>
      </c>
      <c r="K2297" t="s">
        <v>353</v>
      </c>
      <c r="L2297" t="s">
        <v>382</v>
      </c>
      <c r="M2297" s="29" t="str">
        <f>IF(O2297 &lt;&gt; "", VLOOKUP(O2297,'CLASSIFICAÇÃO - ÁREA DE ATUAÇÃO'!$A:$C,2,0),"")</f>
        <v>D</v>
      </c>
      <c r="N2297" s="29" t="str">
        <f>IF(O2297 &lt;&gt; "",VLOOKUP(O2297,'CLASSIFICAÇÃO - ÁREA DE ATUAÇÃO'!$A:$C,3,0), "")</f>
        <v>ATENÇÃO PRIMÁRIA</v>
      </c>
      <c r="O2297" t="str">
        <f>'Lotações convertidas'!B2299</f>
        <v>CENTRO DE SAÚDE MARIANO DE ABREU</v>
      </c>
    </row>
    <row r="2298" spans="1:15" x14ac:dyDescent="0.25">
      <c r="A2298">
        <v>1333664</v>
      </c>
      <c r="B2298" t="s">
        <v>7680</v>
      </c>
      <c r="C2298" t="s">
        <v>7681</v>
      </c>
      <c r="D2298" t="s">
        <v>368</v>
      </c>
      <c r="E2298" t="s">
        <v>369</v>
      </c>
      <c r="F2298" t="s">
        <v>616</v>
      </c>
      <c r="G2298" s="177">
        <v>44516</v>
      </c>
      <c r="H2298" t="s">
        <v>384</v>
      </c>
      <c r="I2298" t="s">
        <v>18168</v>
      </c>
      <c r="J2298" t="s">
        <v>7682</v>
      </c>
      <c r="K2298" t="s">
        <v>353</v>
      </c>
      <c r="L2298" t="s">
        <v>382</v>
      </c>
      <c r="M2298" s="29" t="str">
        <f>IF(O2298 &lt;&gt; "", VLOOKUP(O2298,'CLASSIFICAÇÃO - ÁREA DE ATUAÇÃO'!$A:$C,2,0),"")</f>
        <v>A</v>
      </c>
      <c r="N2298" s="29" t="str">
        <f>IF(O2298 &lt;&gt; "",VLOOKUP(O2298,'CLASSIFICAÇÃO - ÁREA DE ATUAÇÃO'!$A:$C,3,0), "")</f>
        <v>ATENÇÃO PRIMÁRIA</v>
      </c>
      <c r="O2298" t="str">
        <f>'Lotações convertidas'!B2300</f>
        <v>CENTRO DE SAÚDE MARCO ANTÔNIO DE MENEZES</v>
      </c>
    </row>
    <row r="2299" spans="1:15" x14ac:dyDescent="0.25">
      <c r="A2299" t="s">
        <v>7683</v>
      </c>
      <c r="B2299" t="s">
        <v>7684</v>
      </c>
      <c r="C2299" t="s">
        <v>7685</v>
      </c>
      <c r="D2299" t="s">
        <v>594</v>
      </c>
      <c r="F2299" t="s">
        <v>821</v>
      </c>
      <c r="G2299" s="177">
        <v>44517</v>
      </c>
      <c r="H2299" t="s">
        <v>364</v>
      </c>
      <c r="I2299" t="s">
        <v>495</v>
      </c>
      <c r="K2299" t="s">
        <v>495</v>
      </c>
      <c r="L2299" t="s">
        <v>372</v>
      </c>
      <c r="M2299" s="29" t="str">
        <f>IF(O2299 &lt;&gt; "", VLOOKUP(O2299,'CLASSIFICAÇÃO - ÁREA DE ATUAÇÃO'!$A:$C,2,0),"")</f>
        <v>C</v>
      </c>
      <c r="N2299" s="29" t="str">
        <f>IF(O2299 &lt;&gt; "",VLOOKUP(O2299,'CLASSIFICAÇÃO - ÁREA DE ATUAÇÃO'!$A:$C,3,0), "")</f>
        <v>ATENÇÃO PRIMÁRIA</v>
      </c>
      <c r="O2299" t="str">
        <f>'Lotações convertidas'!B2301</f>
        <v>CENTRO DE SAÚDE SANTA MÔNICA</v>
      </c>
    </row>
    <row r="2300" spans="1:15" x14ac:dyDescent="0.25">
      <c r="A2300">
        <v>1333796</v>
      </c>
      <c r="B2300" t="s">
        <v>7686</v>
      </c>
      <c r="C2300" t="s">
        <v>7687</v>
      </c>
      <c r="D2300" t="s">
        <v>368</v>
      </c>
      <c r="E2300" t="s">
        <v>390</v>
      </c>
      <c r="F2300" t="s">
        <v>596</v>
      </c>
      <c r="G2300" s="177">
        <v>44517</v>
      </c>
      <c r="H2300" t="s">
        <v>364</v>
      </c>
      <c r="I2300" t="s">
        <v>18175</v>
      </c>
      <c r="J2300" t="s">
        <v>7688</v>
      </c>
      <c r="K2300" t="s">
        <v>353</v>
      </c>
      <c r="L2300" t="s">
        <v>411</v>
      </c>
      <c r="M2300" s="29" t="str">
        <f>IF(O2300 &lt;&gt; "", VLOOKUP(O2300,'CLASSIFICAÇÃO - ÁREA DE ATUAÇÃO'!$A:$C,2,0),"")</f>
        <v>B</v>
      </c>
      <c r="N2300" s="29" t="str">
        <f>IF(O2300 &lt;&gt; "",VLOOKUP(O2300,'CLASSIFICAÇÃO - ÁREA DE ATUAÇÃO'!$A:$C,3,0), "")</f>
        <v>ATENÇÃO PRIMÁRIA</v>
      </c>
      <c r="O2300" t="str">
        <f>'Lotações convertidas'!B2302</f>
        <v>CENTRO DE SAÚDE CONJUNTO SANTA MARIA</v>
      </c>
    </row>
    <row r="2301" spans="1:15" x14ac:dyDescent="0.25">
      <c r="A2301" t="s">
        <v>7689</v>
      </c>
      <c r="B2301" t="s">
        <v>7690</v>
      </c>
      <c r="C2301" t="s">
        <v>7691</v>
      </c>
      <c r="D2301" t="s">
        <v>368</v>
      </c>
      <c r="E2301" t="s">
        <v>369</v>
      </c>
      <c r="F2301" t="s">
        <v>1822</v>
      </c>
      <c r="G2301" s="177">
        <v>44517</v>
      </c>
      <c r="H2301" t="s">
        <v>417</v>
      </c>
      <c r="I2301" t="s">
        <v>18168</v>
      </c>
      <c r="J2301" t="s">
        <v>7692</v>
      </c>
      <c r="K2301" t="s">
        <v>353</v>
      </c>
      <c r="L2301" t="s">
        <v>372</v>
      </c>
      <c r="M2301" s="29" t="str">
        <f>IF(O2301 &lt;&gt; "", VLOOKUP(O2301,'CLASSIFICAÇÃO - ÁREA DE ATUAÇÃO'!$A:$C,2,0),"")</f>
        <v>C</v>
      </c>
      <c r="N2301" s="29" t="str">
        <f>IF(O2301 &lt;&gt; "",VLOOKUP(O2301,'CLASSIFICAÇÃO - ÁREA DE ATUAÇÃO'!$A:$C,3,0), "")</f>
        <v>ATENÇÃO PRIMÁRIA</v>
      </c>
      <c r="O2301" t="str">
        <f>'Lotações convertidas'!B2303</f>
        <v>CENTRO DE SAÚDE JARDIM EUROPA</v>
      </c>
    </row>
    <row r="2302" spans="1:15" x14ac:dyDescent="0.25">
      <c r="A2302">
        <v>1333842</v>
      </c>
      <c r="B2302" t="s">
        <v>7693</v>
      </c>
      <c r="C2302" t="s">
        <v>7694</v>
      </c>
      <c r="D2302" t="s">
        <v>362</v>
      </c>
      <c r="F2302" t="s">
        <v>4868</v>
      </c>
      <c r="G2302" s="177">
        <v>44517</v>
      </c>
      <c r="H2302" t="s">
        <v>364</v>
      </c>
      <c r="I2302" t="s">
        <v>18168</v>
      </c>
      <c r="J2302" t="s">
        <v>7695</v>
      </c>
      <c r="K2302" t="s">
        <v>353</v>
      </c>
      <c r="L2302" t="s">
        <v>365</v>
      </c>
      <c r="M2302" s="29" t="str">
        <f>IF(O2302 &lt;&gt; "", VLOOKUP(O2302,'CLASSIFICAÇÃO - ÁREA DE ATUAÇÃO'!$A:$C,2,0),"")</f>
        <v>C</v>
      </c>
      <c r="N2302" s="29" t="str">
        <f>IF(O2302 &lt;&gt; "",VLOOKUP(O2302,'CLASSIFICAÇÃO - ÁREA DE ATUAÇÃO'!$A:$C,3,0), "")</f>
        <v>ATENÇÃO PRIMÁRIA</v>
      </c>
      <c r="O2302" t="str">
        <f>'Lotações convertidas'!B2304</f>
        <v>CENTRO DE SAÚDE HELIÓPOLIS</v>
      </c>
    </row>
    <row r="2303" spans="1:15" x14ac:dyDescent="0.25">
      <c r="A2303">
        <v>1333850</v>
      </c>
      <c r="B2303" t="s">
        <v>2317</v>
      </c>
      <c r="C2303" t="s">
        <v>2318</v>
      </c>
      <c r="D2303" t="s">
        <v>349</v>
      </c>
      <c r="E2303" t="s">
        <v>528</v>
      </c>
      <c r="F2303" t="s">
        <v>18619</v>
      </c>
      <c r="G2303" s="177">
        <v>44517</v>
      </c>
      <c r="H2303" t="s">
        <v>7696</v>
      </c>
      <c r="I2303" t="s">
        <v>18176</v>
      </c>
      <c r="J2303" t="s">
        <v>2320</v>
      </c>
      <c r="K2303" t="s">
        <v>353</v>
      </c>
      <c r="L2303" t="s">
        <v>361</v>
      </c>
      <c r="M2303" s="29" t="str">
        <f>IF(O2303 &lt;&gt; "", VLOOKUP(O2303,'CLASSIFICAÇÃO - ÁREA DE ATUAÇÃO'!$A:$C,2,0),"")</f>
        <v>B</v>
      </c>
      <c r="N2303" s="29" t="str">
        <f>IF(O2303 &lt;&gt; "",VLOOKUP(O2303,'CLASSIFICAÇÃO - ÁREA DE ATUAÇÃO'!$A:$C,3,0), "")</f>
        <v>REDE DE URGÊNCIA</v>
      </c>
      <c r="O2303" t="str">
        <f>'Lotações convertidas'!B2305</f>
        <v>CENTRO DE REFERENCIA EM SAUDE MENTAL PAMPULHA</v>
      </c>
    </row>
    <row r="2304" spans="1:15" x14ac:dyDescent="0.25">
      <c r="A2304">
        <v>1333877</v>
      </c>
      <c r="B2304" t="s">
        <v>7697</v>
      </c>
      <c r="C2304" t="s">
        <v>7698</v>
      </c>
      <c r="D2304" t="s">
        <v>349</v>
      </c>
      <c r="E2304" t="s">
        <v>528</v>
      </c>
      <c r="F2304" t="s">
        <v>465</v>
      </c>
      <c r="G2304" s="177">
        <v>44517</v>
      </c>
      <c r="H2304" t="s">
        <v>7699</v>
      </c>
      <c r="I2304" t="s">
        <v>18176</v>
      </c>
      <c r="J2304" t="s">
        <v>7700</v>
      </c>
      <c r="K2304" t="s">
        <v>353</v>
      </c>
      <c r="L2304" t="s">
        <v>361</v>
      </c>
      <c r="M2304" s="29" t="str">
        <f>IF(O2304 &lt;&gt; "", VLOOKUP(O2304,'CLASSIFICAÇÃO - ÁREA DE ATUAÇÃO'!$A:$C,2,0),"")</f>
        <v>C</v>
      </c>
      <c r="N2304" s="29" t="str">
        <f>IF(O2304 &lt;&gt; "",VLOOKUP(O2304,'CLASSIFICAÇÃO - ÁREA DE ATUAÇÃO'!$A:$C,3,0), "")</f>
        <v>REDE DE URGÊNCIA</v>
      </c>
      <c r="O2304" t="str">
        <f>'Lotações convertidas'!B2306</f>
        <v>CENTRO DE REFERÊNCIA EM SAÚDE MENTAL - ÁLCOOL E DROGAS PAMPULHA/NOROESTE</v>
      </c>
    </row>
    <row r="2305" spans="1:15" x14ac:dyDescent="0.25">
      <c r="A2305">
        <v>1333893</v>
      </c>
      <c r="B2305" t="s">
        <v>7701</v>
      </c>
      <c r="C2305" t="s">
        <v>7702</v>
      </c>
      <c r="D2305" t="s">
        <v>379</v>
      </c>
      <c r="F2305" t="s">
        <v>424</v>
      </c>
      <c r="G2305" s="177">
        <v>44517</v>
      </c>
      <c r="H2305" t="s">
        <v>466</v>
      </c>
      <c r="I2305" t="s">
        <v>18171</v>
      </c>
      <c r="J2305" t="s">
        <v>7703</v>
      </c>
      <c r="K2305" t="s">
        <v>353</v>
      </c>
      <c r="L2305" t="s">
        <v>427</v>
      </c>
      <c r="M2305" s="29" t="str">
        <f>IF(O2305 &lt;&gt; "", VLOOKUP(O2305,'CLASSIFICAÇÃO - ÁREA DE ATUAÇÃO'!$A:$C,2,0),"")</f>
        <v>D</v>
      </c>
      <c r="N2305" s="29" t="str">
        <f>IF(O2305 &lt;&gt; "",VLOOKUP(O2305,'CLASSIFICAÇÃO - ÁREA DE ATUAÇÃO'!$A:$C,3,0), "")</f>
        <v>REDE DE URGÊNCIA</v>
      </c>
      <c r="O2305" t="str">
        <f>'Lotações convertidas'!B2307</f>
        <v>SERVIÇO DE ATENDIMENTO MÓVEL DE URGÊNCIA E TRANSPORTE EM SAÚDE</v>
      </c>
    </row>
    <row r="2306" spans="1:15" x14ac:dyDescent="0.25">
      <c r="A2306">
        <v>1333907</v>
      </c>
      <c r="B2306" t="s">
        <v>7704</v>
      </c>
      <c r="C2306" t="s">
        <v>7705</v>
      </c>
      <c r="D2306" t="s">
        <v>379</v>
      </c>
      <c r="F2306" t="s">
        <v>18620</v>
      </c>
      <c r="G2306" s="177">
        <v>44516</v>
      </c>
      <c r="H2306" t="s">
        <v>466</v>
      </c>
      <c r="I2306" t="s">
        <v>18171</v>
      </c>
      <c r="J2306" t="s">
        <v>7706</v>
      </c>
      <c r="K2306" t="s">
        <v>353</v>
      </c>
      <c r="L2306" t="s">
        <v>372</v>
      </c>
      <c r="M2306" s="29" t="str">
        <f>IF(O2306 &lt;&gt; "", VLOOKUP(O2306,'CLASSIFICAÇÃO - ÁREA DE ATUAÇÃO'!$A:$C,2,0),"")</f>
        <v>D</v>
      </c>
      <c r="N2306" s="29" t="str">
        <f>IF(O2306 &lt;&gt; "",VLOOKUP(O2306,'CLASSIFICAÇÃO - ÁREA DE ATUAÇÃO'!$A:$C,3,0), "")</f>
        <v>REDE DE URGÊNCIA</v>
      </c>
      <c r="O2306" t="str">
        <f>'Lotações convertidas'!B2308</f>
        <v>UNIDADE DE PRONTO ATENDIMENTO VENDA NOVA</v>
      </c>
    </row>
    <row r="2307" spans="1:15" x14ac:dyDescent="0.25">
      <c r="A2307">
        <v>1333915</v>
      </c>
      <c r="B2307" t="s">
        <v>7707</v>
      </c>
      <c r="C2307" t="s">
        <v>7708</v>
      </c>
      <c r="D2307" t="s">
        <v>368</v>
      </c>
      <c r="E2307" t="s">
        <v>369</v>
      </c>
      <c r="F2307" t="s">
        <v>2301</v>
      </c>
      <c r="G2307" s="177">
        <v>44517</v>
      </c>
      <c r="H2307" t="s">
        <v>417</v>
      </c>
      <c r="I2307" t="s">
        <v>18168</v>
      </c>
      <c r="J2307" t="s">
        <v>7709</v>
      </c>
      <c r="K2307" t="s">
        <v>353</v>
      </c>
      <c r="L2307" t="s">
        <v>354</v>
      </c>
      <c r="M2307" s="29" t="str">
        <f>IF(O2307 &lt;&gt; "", VLOOKUP(O2307,'CLASSIFICAÇÃO - ÁREA DE ATUAÇÃO'!$A:$C,2,0),"")</f>
        <v>A</v>
      </c>
      <c r="N2307" s="29" t="str">
        <f>IF(O2307 &lt;&gt; "",VLOOKUP(O2307,'CLASSIFICAÇÃO - ÁREA DE ATUAÇÃO'!$A:$C,3,0), "")</f>
        <v>ATENÇÃO PRIMÁRIA</v>
      </c>
      <c r="O2307" t="str">
        <f>'Lotações convertidas'!B2309</f>
        <v>CENTRO DE SAÚDE SANTOS ANJOS</v>
      </c>
    </row>
    <row r="2308" spans="1:15" x14ac:dyDescent="0.25">
      <c r="A2308">
        <v>1333923</v>
      </c>
      <c r="B2308" t="s">
        <v>7710</v>
      </c>
      <c r="C2308" t="s">
        <v>7711</v>
      </c>
      <c r="D2308" t="s">
        <v>368</v>
      </c>
      <c r="E2308" t="s">
        <v>369</v>
      </c>
      <c r="F2308" t="s">
        <v>18631</v>
      </c>
      <c r="G2308" s="177">
        <v>44517</v>
      </c>
      <c r="H2308" t="s">
        <v>441</v>
      </c>
      <c r="I2308" t="s">
        <v>18168</v>
      </c>
      <c r="J2308" t="s">
        <v>7712</v>
      </c>
      <c r="K2308" t="s">
        <v>353</v>
      </c>
      <c r="L2308" t="s">
        <v>374</v>
      </c>
      <c r="M2308" s="29" t="str">
        <f>IF(O2308 &lt;&gt; "", VLOOKUP(O2308,'CLASSIFICAÇÃO - ÁREA DE ATUAÇÃO'!$A:$C,2,0),"")</f>
        <v>A</v>
      </c>
      <c r="N2308" s="29" t="str">
        <f>IF(O2308 &lt;&gt; "",VLOOKUP(O2308,'CLASSIFICAÇÃO - ÁREA DE ATUAÇÃO'!$A:$C,3,0), "")</f>
        <v>REDE DE URGÊNCIA</v>
      </c>
      <c r="O2308" t="str">
        <f>'Lotações convertidas'!B2310</f>
        <v>CENTRO DE REFERENCIA EM SAUDE MENTAL NORDESTE</v>
      </c>
    </row>
    <row r="2309" spans="1:15" x14ac:dyDescent="0.25">
      <c r="A2309">
        <v>1333931</v>
      </c>
      <c r="B2309" t="s">
        <v>7713</v>
      </c>
      <c r="C2309" t="s">
        <v>7714</v>
      </c>
      <c r="D2309" t="s">
        <v>368</v>
      </c>
      <c r="E2309" t="s">
        <v>369</v>
      </c>
      <c r="F2309" t="s">
        <v>625</v>
      </c>
      <c r="G2309" s="177">
        <v>44517</v>
      </c>
      <c r="H2309" t="s">
        <v>384</v>
      </c>
      <c r="I2309" t="s">
        <v>18168</v>
      </c>
      <c r="J2309" t="s">
        <v>7715</v>
      </c>
      <c r="K2309" t="s">
        <v>353</v>
      </c>
      <c r="L2309" t="s">
        <v>411</v>
      </c>
      <c r="M2309" s="29" t="str">
        <f>IF(O2309 &lt;&gt; "", VLOOKUP(O2309,'CLASSIFICAÇÃO - ÁREA DE ATUAÇÃO'!$A:$C,2,0),"")</f>
        <v>C</v>
      </c>
      <c r="N2309" s="29" t="str">
        <f>IF(O2309 &lt;&gt; "",VLOOKUP(O2309,'CLASSIFICAÇÃO - ÁREA DE ATUAÇÃO'!$A:$C,3,0), "")</f>
        <v>ATENÇÃO PRIMÁRIA</v>
      </c>
      <c r="O2309" t="str">
        <f>'Lotações convertidas'!B2311</f>
        <v>CENTRO DE SAÚDE NOSSA SENHORA DE FÁTIMA</v>
      </c>
    </row>
    <row r="2310" spans="1:15" x14ac:dyDescent="0.25">
      <c r="A2310">
        <v>1333958</v>
      </c>
      <c r="B2310" t="s">
        <v>7716</v>
      </c>
      <c r="C2310" t="s">
        <v>7717</v>
      </c>
      <c r="D2310" t="s">
        <v>368</v>
      </c>
      <c r="E2310" t="s">
        <v>369</v>
      </c>
      <c r="F2310" t="s">
        <v>556</v>
      </c>
      <c r="G2310" s="177">
        <v>44517</v>
      </c>
      <c r="H2310" t="s">
        <v>417</v>
      </c>
      <c r="I2310" t="s">
        <v>18168</v>
      </c>
      <c r="J2310" t="s">
        <v>7718</v>
      </c>
      <c r="K2310" t="s">
        <v>353</v>
      </c>
      <c r="L2310" t="s">
        <v>411</v>
      </c>
      <c r="M2310" s="29" t="str">
        <f>IF(O2310 &lt;&gt; "", VLOOKUP(O2310,'CLASSIFICAÇÃO - ÁREA DE ATUAÇÃO'!$A:$C,2,0),"")</f>
        <v>A</v>
      </c>
      <c r="N2310" s="29" t="str">
        <f>IF(O2310 &lt;&gt; "",VLOOKUP(O2310,'CLASSIFICAÇÃO - ÁREA DE ATUAÇÃO'!$A:$C,3,0), "")</f>
        <v>ATENÇÃO PRIMÁRIA</v>
      </c>
      <c r="O2310" t="str">
        <f>'Lotações convertidas'!B2312</f>
        <v>CENTRO DE SAÚDE CARLOS CHAGAS</v>
      </c>
    </row>
    <row r="2311" spans="1:15" x14ac:dyDescent="0.25">
      <c r="A2311">
        <v>1333974</v>
      </c>
      <c r="B2311" t="s">
        <v>7719</v>
      </c>
      <c r="C2311" t="s">
        <v>7720</v>
      </c>
      <c r="D2311" t="s">
        <v>362</v>
      </c>
      <c r="F2311" t="s">
        <v>4353</v>
      </c>
      <c r="G2311" s="177">
        <v>44517</v>
      </c>
      <c r="H2311" t="s">
        <v>434</v>
      </c>
      <c r="I2311" t="s">
        <v>18168</v>
      </c>
      <c r="J2311" t="s">
        <v>7721</v>
      </c>
      <c r="K2311" t="s">
        <v>353</v>
      </c>
      <c r="L2311" t="s">
        <v>397</v>
      </c>
      <c r="M2311" s="29" t="str">
        <f>IF(O2311 &lt;&gt; "", VLOOKUP(O2311,'CLASSIFICAÇÃO - ÁREA DE ATUAÇÃO'!$A:$C,2,0),"")</f>
        <v>B</v>
      </c>
      <c r="N2311" s="29" t="str">
        <f>IF(O2311 &lt;&gt; "",VLOOKUP(O2311,'CLASSIFICAÇÃO - ÁREA DE ATUAÇÃO'!$A:$C,3,0), "")</f>
        <v>ATENÇÃO PRIMÁRIA</v>
      </c>
      <c r="O2311" t="str">
        <f>'Lotações convertidas'!B2313</f>
        <v>CENTRO DE SAÚDE PALMEIRAS</v>
      </c>
    </row>
    <row r="2312" spans="1:15" x14ac:dyDescent="0.25">
      <c r="A2312">
        <v>1333982</v>
      </c>
      <c r="B2312" t="s">
        <v>7722</v>
      </c>
      <c r="C2312" t="s">
        <v>7723</v>
      </c>
      <c r="D2312" t="s">
        <v>362</v>
      </c>
      <c r="F2312" t="s">
        <v>465</v>
      </c>
      <c r="G2312" s="177">
        <v>44517</v>
      </c>
      <c r="H2312" t="s">
        <v>466</v>
      </c>
      <c r="I2312" t="s">
        <v>18168</v>
      </c>
      <c r="J2312" t="s">
        <v>7724</v>
      </c>
      <c r="K2312" t="s">
        <v>353</v>
      </c>
      <c r="L2312" t="s">
        <v>361</v>
      </c>
      <c r="M2312" s="29" t="str">
        <f>IF(O2312 &lt;&gt; "", VLOOKUP(O2312,'CLASSIFICAÇÃO - ÁREA DE ATUAÇÃO'!$A:$C,2,0),"")</f>
        <v>C</v>
      </c>
      <c r="N2312" s="29" t="str">
        <f>IF(O2312 &lt;&gt; "",VLOOKUP(O2312,'CLASSIFICAÇÃO - ÁREA DE ATUAÇÃO'!$A:$C,3,0), "")</f>
        <v>REDE DE URGÊNCIA</v>
      </c>
      <c r="O2312" t="str">
        <f>'Lotações convertidas'!B2314</f>
        <v>CENTRO DE REFERÊNCIA EM SAÚDE MENTAL - ÁLCOOL E DROGAS PAMPULHA/NOROESTE</v>
      </c>
    </row>
    <row r="2313" spans="1:15" x14ac:dyDescent="0.25">
      <c r="A2313">
        <v>1333990</v>
      </c>
      <c r="B2313" t="s">
        <v>7725</v>
      </c>
      <c r="C2313" t="s">
        <v>7726</v>
      </c>
      <c r="D2313" t="s">
        <v>349</v>
      </c>
      <c r="E2313" t="s">
        <v>403</v>
      </c>
      <c r="F2313" t="s">
        <v>1245</v>
      </c>
      <c r="G2313" s="177">
        <v>44517</v>
      </c>
      <c r="H2313" t="s">
        <v>7727</v>
      </c>
      <c r="I2313" t="s">
        <v>18170</v>
      </c>
      <c r="J2313" t="s">
        <v>7728</v>
      </c>
      <c r="K2313" t="s">
        <v>353</v>
      </c>
      <c r="L2313" t="s">
        <v>374</v>
      </c>
      <c r="M2313" s="29" t="str">
        <f>IF(O2313 &lt;&gt; "", VLOOKUP(O2313,'CLASSIFICAÇÃO - ÁREA DE ATUAÇÃO'!$A:$C,2,0),"")</f>
        <v>D</v>
      </c>
      <c r="N2313" s="29" t="str">
        <f>IF(O2313 &lt;&gt; "",VLOOKUP(O2313,'CLASSIFICAÇÃO - ÁREA DE ATUAÇÃO'!$A:$C,3,0), "")</f>
        <v>ATENÇÃO PRIMÁRIA</v>
      </c>
      <c r="O2313" t="str">
        <f>'Lotações convertidas'!B2315</f>
        <v>CENTRO DE SAÚDE GOIÂNIA</v>
      </c>
    </row>
    <row r="2314" spans="1:15" x14ac:dyDescent="0.25">
      <c r="A2314">
        <v>1334008</v>
      </c>
      <c r="B2314" t="s">
        <v>7729</v>
      </c>
      <c r="C2314" t="s">
        <v>7730</v>
      </c>
      <c r="D2314" t="s">
        <v>349</v>
      </c>
      <c r="E2314" t="s">
        <v>445</v>
      </c>
      <c r="F2314" t="s">
        <v>18633</v>
      </c>
      <c r="G2314" s="177">
        <v>44517</v>
      </c>
      <c r="H2314" t="s">
        <v>395</v>
      </c>
      <c r="I2314" t="s">
        <v>18172</v>
      </c>
      <c r="J2314" t="s">
        <v>7731</v>
      </c>
      <c r="K2314" t="s">
        <v>353</v>
      </c>
      <c r="L2314" t="s">
        <v>382</v>
      </c>
      <c r="M2314" s="29" t="str">
        <f>IF(O2314 &lt;&gt; "", VLOOKUP(O2314,'CLASSIFICAÇÃO - ÁREA DE ATUAÇÃO'!$A:$C,2,0),"")</f>
        <v>A</v>
      </c>
      <c r="N2314" s="29" t="str">
        <f>IF(O2314 &lt;&gt; "",VLOOKUP(O2314,'CLASSIFICAÇÃO - ÁREA DE ATUAÇÃO'!$A:$C,3,0), "")</f>
        <v>REDE COMPLEMENTAR</v>
      </c>
      <c r="O2314" t="str">
        <f>'Lotações convertidas'!B2316</f>
        <v>CENTRO DE REFERENCIA EM REABILITACAO LESTE</v>
      </c>
    </row>
    <row r="2315" spans="1:15" x14ac:dyDescent="0.25">
      <c r="A2315">
        <v>1334016</v>
      </c>
      <c r="B2315" t="s">
        <v>7732</v>
      </c>
      <c r="C2315" t="s">
        <v>7733</v>
      </c>
      <c r="D2315" t="s">
        <v>379</v>
      </c>
      <c r="F2315" t="s">
        <v>18613</v>
      </c>
      <c r="G2315" s="177">
        <v>44517</v>
      </c>
      <c r="H2315" t="s">
        <v>482</v>
      </c>
      <c r="I2315" t="s">
        <v>18171</v>
      </c>
      <c r="J2315" t="s">
        <v>7734</v>
      </c>
      <c r="K2315" t="s">
        <v>353</v>
      </c>
      <c r="L2315" t="s">
        <v>382</v>
      </c>
      <c r="M2315" s="29" t="str">
        <f>IF(O2315 &lt;&gt; "", VLOOKUP(O2315,'CLASSIFICAÇÃO - ÁREA DE ATUAÇÃO'!$A:$C,2,0),"")</f>
        <v>C</v>
      </c>
      <c r="N2315" s="29" t="str">
        <f>IF(O2315 &lt;&gt; "",VLOOKUP(O2315,'CLASSIFICAÇÃO - ÁREA DE ATUAÇÃO'!$A:$C,3,0), "")</f>
        <v>REDE DE URGÊNCIA</v>
      </c>
      <c r="O2315" t="str">
        <f>'Lotações convertidas'!B2317</f>
        <v>UNIDADE DE PRONTO ATENDIMENTO LESTE</v>
      </c>
    </row>
    <row r="2316" spans="1:15" x14ac:dyDescent="0.25">
      <c r="A2316">
        <v>1334024</v>
      </c>
      <c r="B2316" t="s">
        <v>7735</v>
      </c>
      <c r="C2316" t="s">
        <v>7736</v>
      </c>
      <c r="D2316" t="s">
        <v>368</v>
      </c>
      <c r="E2316" t="s">
        <v>369</v>
      </c>
      <c r="F2316" t="s">
        <v>452</v>
      </c>
      <c r="G2316" s="177">
        <v>44519</v>
      </c>
      <c r="H2316" t="s">
        <v>441</v>
      </c>
      <c r="I2316" t="s">
        <v>18168</v>
      </c>
      <c r="J2316" t="s">
        <v>7737</v>
      </c>
      <c r="K2316" t="s">
        <v>353</v>
      </c>
      <c r="L2316" t="s">
        <v>372</v>
      </c>
      <c r="M2316" s="29" t="str">
        <f>IF(O2316 &lt;&gt; "", VLOOKUP(O2316,'CLASSIFICAÇÃO - ÁREA DE ATUAÇÃO'!$A:$C,2,0),"")</f>
        <v>B</v>
      </c>
      <c r="N2316" s="29" t="str">
        <f>IF(O2316 &lt;&gt; "",VLOOKUP(O2316,'CLASSIFICAÇÃO - ÁREA DE ATUAÇÃO'!$A:$C,3,0), "")</f>
        <v>REDE DE URGÊNCIA</v>
      </c>
      <c r="O2316" t="str">
        <f>'Lotações convertidas'!B2318</f>
        <v>CENTRO DE REFERÊNCIA EM SAÚDE MENTAL - ÁLCOOL E OUTRAS DROGAS VENDA NOVA</v>
      </c>
    </row>
    <row r="2317" spans="1:15" x14ac:dyDescent="0.25">
      <c r="A2317">
        <v>1334032</v>
      </c>
      <c r="B2317" t="s">
        <v>7738</v>
      </c>
      <c r="C2317" t="s">
        <v>7739</v>
      </c>
      <c r="D2317" t="s">
        <v>368</v>
      </c>
      <c r="E2317" t="s">
        <v>369</v>
      </c>
      <c r="F2317" t="s">
        <v>3361</v>
      </c>
      <c r="G2317" s="177">
        <v>44517</v>
      </c>
      <c r="H2317" t="s">
        <v>384</v>
      </c>
      <c r="I2317" t="s">
        <v>18168</v>
      </c>
      <c r="J2317" t="s">
        <v>7740</v>
      </c>
      <c r="K2317" t="s">
        <v>353</v>
      </c>
      <c r="L2317" t="s">
        <v>382</v>
      </c>
      <c r="M2317" s="29" t="str">
        <f>IF(O2317 &lt;&gt; "", VLOOKUP(O2317,'CLASSIFICAÇÃO - ÁREA DE ATUAÇÃO'!$A:$C,2,0),"")</f>
        <v>A</v>
      </c>
      <c r="N2317" s="29" t="str">
        <f>IF(O2317 &lt;&gt; "",VLOOKUP(O2317,'CLASSIFICAÇÃO - ÁREA DE ATUAÇÃO'!$A:$C,3,0), "")</f>
        <v>ATENÇÃO PRIMÁRIA</v>
      </c>
      <c r="O2317" t="str">
        <f>'Lotações convertidas'!B2319</f>
        <v>CENTRO DE SAÚDE BOA VISTA</v>
      </c>
    </row>
    <row r="2318" spans="1:15" x14ac:dyDescent="0.25">
      <c r="A2318">
        <v>1334067</v>
      </c>
      <c r="B2318" t="s">
        <v>7741</v>
      </c>
      <c r="C2318" t="s">
        <v>7742</v>
      </c>
      <c r="D2318" t="s">
        <v>379</v>
      </c>
      <c r="F2318" t="s">
        <v>274</v>
      </c>
      <c r="G2318" s="177">
        <v>44518</v>
      </c>
      <c r="H2318" t="s">
        <v>364</v>
      </c>
      <c r="I2318" t="s">
        <v>18171</v>
      </c>
      <c r="J2318" t="s">
        <v>7743</v>
      </c>
      <c r="K2318" t="s">
        <v>353</v>
      </c>
      <c r="L2318" t="s">
        <v>406</v>
      </c>
      <c r="M2318" s="29" t="str">
        <f>IF(O2318 &lt;&gt; "", VLOOKUP(O2318,'CLASSIFICAÇÃO - ÁREA DE ATUAÇÃO'!$A:$C,2,0),"")</f>
        <v>D</v>
      </c>
      <c r="N2318" s="29" t="str">
        <f>IF(O2318 &lt;&gt; "",VLOOKUP(O2318,'CLASSIFICAÇÃO - ÁREA DE ATUAÇÃO'!$A:$C,3,0), "")</f>
        <v>ATENÇÃO PRIMÁRIA</v>
      </c>
      <c r="O2318" t="str">
        <f>'Lotações convertidas'!B2320</f>
        <v>CENTRO DE SAÚDE ITAIPU - JATOBÁ</v>
      </c>
    </row>
    <row r="2319" spans="1:15" x14ac:dyDescent="0.25">
      <c r="A2319">
        <v>1334075</v>
      </c>
      <c r="B2319" t="s">
        <v>3660</v>
      </c>
      <c r="C2319" t="s">
        <v>3661</v>
      </c>
      <c r="D2319" t="s">
        <v>368</v>
      </c>
      <c r="E2319" t="s">
        <v>369</v>
      </c>
      <c r="F2319" t="s">
        <v>18623</v>
      </c>
      <c r="G2319" s="177">
        <v>44517</v>
      </c>
      <c r="H2319" t="s">
        <v>425</v>
      </c>
      <c r="I2319" t="s">
        <v>18168</v>
      </c>
      <c r="J2319" t="s">
        <v>3662</v>
      </c>
      <c r="K2319" t="s">
        <v>353</v>
      </c>
      <c r="L2319" t="s">
        <v>374</v>
      </c>
      <c r="M2319" s="29" t="str">
        <f>IF(O2319 &lt;&gt; "", VLOOKUP(O2319,'CLASSIFICAÇÃO - ÁREA DE ATUAÇÃO'!$A:$C,2,0),"")</f>
        <v>C</v>
      </c>
      <c r="N2319" s="29" t="str">
        <f>IF(O2319 &lt;&gt; "",VLOOKUP(O2319,'CLASSIFICAÇÃO - ÁREA DE ATUAÇÃO'!$A:$C,3,0), "")</f>
        <v>REDE DE URGÊNCIA</v>
      </c>
      <c r="O2319" t="str">
        <f>'Lotações convertidas'!B2321</f>
        <v>UNIDADE DE PRONTO ATENDIMENTO NORDESTE</v>
      </c>
    </row>
    <row r="2320" spans="1:15" x14ac:dyDescent="0.25">
      <c r="A2320">
        <v>1334083</v>
      </c>
      <c r="B2320" t="s">
        <v>7744</v>
      </c>
      <c r="C2320" t="s">
        <v>7745</v>
      </c>
      <c r="D2320" t="s">
        <v>379</v>
      </c>
      <c r="F2320" t="s">
        <v>18616</v>
      </c>
      <c r="G2320" s="177">
        <v>44518</v>
      </c>
      <c r="H2320" t="s">
        <v>466</v>
      </c>
      <c r="I2320" t="s">
        <v>18171</v>
      </c>
      <c r="J2320" t="s">
        <v>7746</v>
      </c>
      <c r="K2320" t="s">
        <v>353</v>
      </c>
      <c r="L2320" t="s">
        <v>361</v>
      </c>
      <c r="M2320" s="29" t="str">
        <f>IF(O2320 &lt;&gt; "", VLOOKUP(O2320,'CLASSIFICAÇÃO - ÁREA DE ATUAÇÃO'!$A:$C,2,0),"")</f>
        <v>C</v>
      </c>
      <c r="N2320" s="29" t="str">
        <f>IF(O2320 &lt;&gt; "",VLOOKUP(O2320,'CLASSIFICAÇÃO - ÁREA DE ATUAÇÃO'!$A:$C,3,0), "")</f>
        <v>REDE DE URGÊNCIA</v>
      </c>
      <c r="O2320" t="str">
        <f>'Lotações convertidas'!B2322</f>
        <v>UNIDADE DE PRONTO ATENDIMENTO PAMPULHA</v>
      </c>
    </row>
    <row r="2321" spans="1:15" x14ac:dyDescent="0.25">
      <c r="A2321">
        <v>1334113</v>
      </c>
      <c r="B2321" t="s">
        <v>7747</v>
      </c>
      <c r="C2321" t="s">
        <v>7748</v>
      </c>
      <c r="D2321" t="s">
        <v>368</v>
      </c>
      <c r="E2321" t="s">
        <v>369</v>
      </c>
      <c r="F2321" t="s">
        <v>438</v>
      </c>
      <c r="G2321" s="177">
        <v>44518</v>
      </c>
      <c r="H2321" t="s">
        <v>417</v>
      </c>
      <c r="I2321" t="s">
        <v>18168</v>
      </c>
      <c r="J2321" t="s">
        <v>7749</v>
      </c>
      <c r="K2321" t="s">
        <v>353</v>
      </c>
      <c r="L2321" t="s">
        <v>382</v>
      </c>
      <c r="M2321" s="29" t="str">
        <f>IF(O2321 &lt;&gt; "", VLOOKUP(O2321,'CLASSIFICAÇÃO - ÁREA DE ATUAÇÃO'!$A:$C,2,0),"")</f>
        <v>C</v>
      </c>
      <c r="N2321" s="29" t="str">
        <f>IF(O2321 &lt;&gt; "",VLOOKUP(O2321,'CLASSIFICAÇÃO - ÁREA DE ATUAÇÃO'!$A:$C,3,0), "")</f>
        <v>ATENÇÃO PRIMÁRIA</v>
      </c>
      <c r="O2321" t="str">
        <f>'Lotações convertidas'!B2323</f>
        <v>CENTRO DE SAÚDE GRANJA DE FREITAS</v>
      </c>
    </row>
    <row r="2322" spans="1:15" x14ac:dyDescent="0.25">
      <c r="A2322">
        <v>1334121</v>
      </c>
      <c r="B2322" t="s">
        <v>7750</v>
      </c>
      <c r="C2322" t="s">
        <v>7751</v>
      </c>
      <c r="D2322" t="s">
        <v>368</v>
      </c>
      <c r="E2322" t="s">
        <v>369</v>
      </c>
      <c r="F2322" t="s">
        <v>550</v>
      </c>
      <c r="G2322" s="177">
        <v>44518</v>
      </c>
      <c r="H2322" t="s">
        <v>417</v>
      </c>
      <c r="I2322" t="s">
        <v>18168</v>
      </c>
      <c r="J2322" t="s">
        <v>7752</v>
      </c>
      <c r="K2322" t="s">
        <v>353</v>
      </c>
      <c r="L2322" t="s">
        <v>365</v>
      </c>
      <c r="M2322" s="29" t="str">
        <f>IF(O2322 &lt;&gt; "", VLOOKUP(O2322,'CLASSIFICAÇÃO - ÁREA DE ATUAÇÃO'!$A:$C,2,0),"")</f>
        <v>C</v>
      </c>
      <c r="N2322" s="29" t="str">
        <f>IF(O2322 &lt;&gt; "",VLOOKUP(O2322,'CLASSIFICAÇÃO - ÁREA DE ATUAÇÃO'!$A:$C,3,0), "")</f>
        <v>ATENÇÃO PRIMÁRIA</v>
      </c>
      <c r="O2322" t="str">
        <f>'Lotações convertidas'!B2324</f>
        <v>CENTRO DE SAÚDE AARÃO REIS</v>
      </c>
    </row>
    <row r="2323" spans="1:15" x14ac:dyDescent="0.25">
      <c r="A2323" t="s">
        <v>7753</v>
      </c>
      <c r="B2323" t="s">
        <v>7754</v>
      </c>
      <c r="C2323" t="s">
        <v>7755</v>
      </c>
      <c r="D2323" t="s">
        <v>368</v>
      </c>
      <c r="E2323" t="s">
        <v>369</v>
      </c>
      <c r="F2323" t="s">
        <v>4891</v>
      </c>
      <c r="G2323" s="177">
        <v>44518</v>
      </c>
      <c r="H2323" t="s">
        <v>384</v>
      </c>
      <c r="I2323" t="s">
        <v>18168</v>
      </c>
      <c r="J2323" t="s">
        <v>7756</v>
      </c>
      <c r="K2323" t="s">
        <v>353</v>
      </c>
      <c r="L2323" t="s">
        <v>361</v>
      </c>
      <c r="M2323" s="29" t="str">
        <f>IF(O2323 &lt;&gt; "", VLOOKUP(O2323,'CLASSIFICAÇÃO - ÁREA DE ATUAÇÃO'!$A:$C,2,0),"")</f>
        <v>B</v>
      </c>
      <c r="N2323" s="29" t="str">
        <f>IF(O2323 &lt;&gt; "",VLOOKUP(O2323,'CLASSIFICAÇÃO - ÁREA DE ATUAÇÃO'!$A:$C,3,0), "")</f>
        <v>ATENÇÃO PRIMÁRIA</v>
      </c>
      <c r="O2323" t="str">
        <f>'Lotações convertidas'!B2325</f>
        <v>CENTRO DE SAÚDE PADRE JOAQUIM MAIA</v>
      </c>
    </row>
    <row r="2324" spans="1:15" x14ac:dyDescent="0.25">
      <c r="A2324">
        <v>1334164</v>
      </c>
      <c r="B2324" t="s">
        <v>7757</v>
      </c>
      <c r="C2324" t="s">
        <v>7758</v>
      </c>
      <c r="D2324" t="s">
        <v>368</v>
      </c>
      <c r="E2324" t="s">
        <v>369</v>
      </c>
      <c r="F2324" t="s">
        <v>1249</v>
      </c>
      <c r="G2324" s="177">
        <v>44518</v>
      </c>
      <c r="H2324" t="s">
        <v>508</v>
      </c>
      <c r="I2324" t="s">
        <v>18168</v>
      </c>
      <c r="J2324" t="s">
        <v>7759</v>
      </c>
      <c r="K2324" t="s">
        <v>353</v>
      </c>
      <c r="L2324" t="s">
        <v>361</v>
      </c>
      <c r="M2324" s="29" t="str">
        <f>IF(O2324 &lt;&gt; "", VLOOKUP(O2324,'CLASSIFICAÇÃO - ÁREA DE ATUAÇÃO'!$A:$C,2,0),"")</f>
        <v>C</v>
      </c>
      <c r="N2324" s="29" t="str">
        <f>IF(O2324 &lt;&gt; "",VLOOKUP(O2324,'CLASSIFICAÇÃO - ÁREA DE ATUAÇÃO'!$A:$C,3,0), "")</f>
        <v>ATENÇÃO PRIMÁRIA</v>
      </c>
      <c r="O2324" t="str">
        <f>'Lotações convertidas'!B2326</f>
        <v>CENTRO DE SAÚDE OURO PRETO</v>
      </c>
    </row>
    <row r="2325" spans="1:15" x14ac:dyDescent="0.25">
      <c r="A2325">
        <v>1334180</v>
      </c>
      <c r="B2325" t="s">
        <v>7760</v>
      </c>
      <c r="C2325" t="s">
        <v>7761</v>
      </c>
      <c r="D2325" t="s">
        <v>594</v>
      </c>
      <c r="F2325" t="s">
        <v>4223</v>
      </c>
      <c r="G2325" s="177">
        <v>44519</v>
      </c>
      <c r="H2325" t="s">
        <v>364</v>
      </c>
      <c r="I2325" t="s">
        <v>495</v>
      </c>
      <c r="K2325" t="s">
        <v>495</v>
      </c>
      <c r="L2325" t="s">
        <v>382</v>
      </c>
      <c r="M2325" s="29" t="str">
        <f>IF(O2325 &lt;&gt; "", VLOOKUP(O2325,'CLASSIFICAÇÃO - ÁREA DE ATUAÇÃO'!$A:$C,2,0),"")</f>
        <v>B</v>
      </c>
      <c r="N2325" s="29" t="str">
        <f>IF(O2325 &lt;&gt; "",VLOOKUP(O2325,'CLASSIFICAÇÃO - ÁREA DE ATUAÇÃO'!$A:$C,3,0), "")</f>
        <v>ATENÇÃO PRIMÁRIA</v>
      </c>
      <c r="O2325" t="str">
        <f>'Lotações convertidas'!B2327</f>
        <v>CENTRO DE SAÚDE PARAÍSO</v>
      </c>
    </row>
    <row r="2326" spans="1:15" x14ac:dyDescent="0.25">
      <c r="A2326">
        <v>1334199</v>
      </c>
      <c r="B2326" t="s">
        <v>7762</v>
      </c>
      <c r="C2326" t="s">
        <v>7763</v>
      </c>
      <c r="D2326" t="s">
        <v>368</v>
      </c>
      <c r="E2326" t="s">
        <v>728</v>
      </c>
      <c r="F2326" t="s">
        <v>18671</v>
      </c>
      <c r="G2326" s="177">
        <v>44519</v>
      </c>
      <c r="H2326" t="s">
        <v>364</v>
      </c>
      <c r="I2326" t="s">
        <v>495</v>
      </c>
      <c r="K2326" t="s">
        <v>495</v>
      </c>
      <c r="L2326" t="s">
        <v>372</v>
      </c>
      <c r="M2326" s="29" t="str">
        <f>IF(O2326 &lt;&gt; "", VLOOKUP(O2326,'CLASSIFICAÇÃO - ÁREA DE ATUAÇÃO'!$A:$C,2,0),"")</f>
        <v>C</v>
      </c>
      <c r="N2326" s="29" t="str">
        <f>IF(O2326 &lt;&gt; "",VLOOKUP(O2326,'CLASSIFICAÇÃO - ÁREA DE ATUAÇÃO'!$A:$C,3,0), "")</f>
        <v>ATENÇÃO PRIMÁRIA</v>
      </c>
      <c r="O2326" t="str">
        <f>'Lotações convertidas'!B2328</f>
        <v>FARMACIA REGIONAL VENDA NOVA</v>
      </c>
    </row>
    <row r="2327" spans="1:15" x14ac:dyDescent="0.25">
      <c r="A2327">
        <v>1334202</v>
      </c>
      <c r="B2327" t="s">
        <v>7765</v>
      </c>
      <c r="C2327" t="s">
        <v>7766</v>
      </c>
      <c r="D2327" t="s">
        <v>379</v>
      </c>
      <c r="F2327" t="s">
        <v>18623</v>
      </c>
      <c r="G2327" s="177">
        <v>44520</v>
      </c>
      <c r="H2327" t="s">
        <v>482</v>
      </c>
      <c r="I2327" t="s">
        <v>18171</v>
      </c>
      <c r="J2327" t="s">
        <v>7767</v>
      </c>
      <c r="K2327" t="s">
        <v>353</v>
      </c>
      <c r="L2327" t="s">
        <v>374</v>
      </c>
      <c r="M2327" s="29" t="str">
        <f>IF(O2327 &lt;&gt; "", VLOOKUP(O2327,'CLASSIFICAÇÃO - ÁREA DE ATUAÇÃO'!$A:$C,2,0),"")</f>
        <v>C</v>
      </c>
      <c r="N2327" s="29" t="str">
        <f>IF(O2327 &lt;&gt; "",VLOOKUP(O2327,'CLASSIFICAÇÃO - ÁREA DE ATUAÇÃO'!$A:$C,3,0), "")</f>
        <v>REDE DE URGÊNCIA</v>
      </c>
      <c r="O2327" t="str">
        <f>'Lotações convertidas'!B2329</f>
        <v>UNIDADE DE PRONTO ATENDIMENTO NORDESTE</v>
      </c>
    </row>
    <row r="2328" spans="1:15" x14ac:dyDescent="0.25">
      <c r="A2328">
        <v>1334237</v>
      </c>
      <c r="B2328" t="s">
        <v>7768</v>
      </c>
      <c r="C2328" t="s">
        <v>7769</v>
      </c>
      <c r="D2328" t="s">
        <v>368</v>
      </c>
      <c r="E2328" t="s">
        <v>369</v>
      </c>
      <c r="F2328" t="s">
        <v>550</v>
      </c>
      <c r="G2328" s="177">
        <v>44522</v>
      </c>
      <c r="H2328" t="s">
        <v>417</v>
      </c>
      <c r="I2328" t="s">
        <v>18168</v>
      </c>
      <c r="J2328" t="s">
        <v>7770</v>
      </c>
      <c r="K2328" t="s">
        <v>353</v>
      </c>
      <c r="L2328" t="s">
        <v>365</v>
      </c>
      <c r="M2328" s="29" t="str">
        <f>IF(O2328 &lt;&gt; "", VLOOKUP(O2328,'CLASSIFICAÇÃO - ÁREA DE ATUAÇÃO'!$A:$C,2,0),"")</f>
        <v>C</v>
      </c>
      <c r="N2328" s="29" t="str">
        <f>IF(O2328 &lt;&gt; "",VLOOKUP(O2328,'CLASSIFICAÇÃO - ÁREA DE ATUAÇÃO'!$A:$C,3,0), "")</f>
        <v>ATENÇÃO PRIMÁRIA</v>
      </c>
      <c r="O2328" t="str">
        <f>'Lotações convertidas'!B2330</f>
        <v>CENTRO DE SAÚDE AARÃO REIS</v>
      </c>
    </row>
    <row r="2329" spans="1:15" x14ac:dyDescent="0.25">
      <c r="A2329">
        <v>1334253</v>
      </c>
      <c r="B2329" t="s">
        <v>7771</v>
      </c>
      <c r="C2329" t="s">
        <v>7772</v>
      </c>
      <c r="D2329" t="s">
        <v>379</v>
      </c>
      <c r="F2329" t="s">
        <v>18613</v>
      </c>
      <c r="G2329" s="177">
        <v>44522</v>
      </c>
      <c r="H2329" t="s">
        <v>466</v>
      </c>
      <c r="I2329" t="s">
        <v>18171</v>
      </c>
      <c r="J2329" t="s">
        <v>7773</v>
      </c>
      <c r="K2329" t="s">
        <v>495</v>
      </c>
      <c r="L2329" t="s">
        <v>382</v>
      </c>
      <c r="M2329" s="29" t="str">
        <f>IF(O2329 &lt;&gt; "", VLOOKUP(O2329,'CLASSIFICAÇÃO - ÁREA DE ATUAÇÃO'!$A:$C,2,0),"")</f>
        <v>C</v>
      </c>
      <c r="N2329" s="29" t="str">
        <f>IF(O2329 &lt;&gt; "",VLOOKUP(O2329,'CLASSIFICAÇÃO - ÁREA DE ATUAÇÃO'!$A:$C,3,0), "")</f>
        <v>REDE DE URGÊNCIA</v>
      </c>
      <c r="O2329" t="str">
        <f>'Lotações convertidas'!B2331</f>
        <v>UNIDADE DE PRONTO ATENDIMENTO LESTE</v>
      </c>
    </row>
    <row r="2330" spans="1:15" x14ac:dyDescent="0.25">
      <c r="A2330" t="s">
        <v>7774</v>
      </c>
      <c r="B2330" t="s">
        <v>7775</v>
      </c>
      <c r="C2330" t="s">
        <v>7776</v>
      </c>
      <c r="D2330" t="s">
        <v>379</v>
      </c>
      <c r="F2330" t="s">
        <v>18620</v>
      </c>
      <c r="G2330" s="177">
        <v>44520</v>
      </c>
      <c r="H2330" t="s">
        <v>482</v>
      </c>
      <c r="I2330" t="s">
        <v>18171</v>
      </c>
      <c r="J2330" t="s">
        <v>7777</v>
      </c>
      <c r="K2330" t="s">
        <v>353</v>
      </c>
      <c r="L2330" t="s">
        <v>372</v>
      </c>
      <c r="M2330" s="29" t="str">
        <f>IF(O2330 &lt;&gt; "", VLOOKUP(O2330,'CLASSIFICAÇÃO - ÁREA DE ATUAÇÃO'!$A:$C,2,0),"")</f>
        <v>D</v>
      </c>
      <c r="N2330" s="29" t="str">
        <f>IF(O2330 &lt;&gt; "",VLOOKUP(O2330,'CLASSIFICAÇÃO - ÁREA DE ATUAÇÃO'!$A:$C,3,0), "")</f>
        <v>REDE DE URGÊNCIA</v>
      </c>
      <c r="O2330" t="str">
        <f>'Lotações convertidas'!B2332</f>
        <v>UNIDADE DE PRONTO ATENDIMENTO VENDA NOVA</v>
      </c>
    </row>
    <row r="2331" spans="1:15" x14ac:dyDescent="0.25">
      <c r="A2331">
        <v>1334288</v>
      </c>
      <c r="B2331" t="s">
        <v>7778</v>
      </c>
      <c r="C2331" t="s">
        <v>7779</v>
      </c>
      <c r="D2331" t="s">
        <v>368</v>
      </c>
      <c r="E2331" t="s">
        <v>369</v>
      </c>
      <c r="F2331" t="s">
        <v>2012</v>
      </c>
      <c r="G2331" s="177">
        <v>44518</v>
      </c>
      <c r="H2331" t="s">
        <v>384</v>
      </c>
      <c r="I2331" t="s">
        <v>18168</v>
      </c>
      <c r="J2331" t="s">
        <v>7780</v>
      </c>
      <c r="K2331" t="s">
        <v>353</v>
      </c>
      <c r="L2331" t="s">
        <v>372</v>
      </c>
      <c r="M2331" s="29" t="str">
        <f>IF(O2331 &lt;&gt; "", VLOOKUP(O2331,'CLASSIFICAÇÃO - ÁREA DE ATUAÇÃO'!$A:$C,2,0),"")</f>
        <v>D</v>
      </c>
      <c r="N2331" s="29" t="str">
        <f>IF(O2331 &lt;&gt; "",VLOOKUP(O2331,'CLASSIFICAÇÃO - ÁREA DE ATUAÇÃO'!$A:$C,3,0), "")</f>
        <v>ATENÇÃO PRIMÁRIA</v>
      </c>
      <c r="O2331" t="str">
        <f>'Lotações convertidas'!B2333</f>
        <v>CENTRO DE SAÚDE CÉU AZUL</v>
      </c>
    </row>
    <row r="2332" spans="1:15" x14ac:dyDescent="0.25">
      <c r="A2332">
        <v>1334296</v>
      </c>
      <c r="B2332" t="s">
        <v>7781</v>
      </c>
      <c r="C2332" t="s">
        <v>7782</v>
      </c>
      <c r="D2332" t="s">
        <v>362</v>
      </c>
      <c r="F2332" t="s">
        <v>227</v>
      </c>
      <c r="G2332" s="177">
        <v>44518</v>
      </c>
      <c r="H2332" t="s">
        <v>434</v>
      </c>
      <c r="I2332" t="s">
        <v>18168</v>
      </c>
      <c r="J2332" t="s">
        <v>7783</v>
      </c>
      <c r="K2332" t="s">
        <v>353</v>
      </c>
      <c r="L2332" t="s">
        <v>406</v>
      </c>
      <c r="M2332" s="29" t="str">
        <f>IF(O2332 &lt;&gt; "", VLOOKUP(O2332,'CLASSIFICAÇÃO - ÁREA DE ATUAÇÃO'!$A:$C,2,0),"")</f>
        <v>C</v>
      </c>
      <c r="N2332" s="29" t="str">
        <f>IF(O2332 &lt;&gt; "",VLOOKUP(O2332,'CLASSIFICAÇÃO - ÁREA DE ATUAÇÃO'!$A:$C,3,0), "")</f>
        <v>ATENÇÃO PRIMÁRIA</v>
      </c>
      <c r="O2332" t="str">
        <f>'Lotações convertidas'!B2334</f>
        <v>CENTRO DE SAÚDE PILAR - OLHOS D'ÁGUA</v>
      </c>
    </row>
    <row r="2333" spans="1:15" x14ac:dyDescent="0.25">
      <c r="A2333" t="s">
        <v>7784</v>
      </c>
      <c r="B2333" t="s">
        <v>3220</v>
      </c>
      <c r="C2333" t="s">
        <v>3221</v>
      </c>
      <c r="D2333" t="s">
        <v>349</v>
      </c>
      <c r="E2333" t="s">
        <v>473</v>
      </c>
      <c r="F2333" t="s">
        <v>70</v>
      </c>
      <c r="G2333" s="177">
        <v>44522</v>
      </c>
      <c r="H2333" t="s">
        <v>395</v>
      </c>
      <c r="I2333" t="s">
        <v>18181</v>
      </c>
      <c r="J2333" t="s">
        <v>3222</v>
      </c>
      <c r="K2333" t="s">
        <v>353</v>
      </c>
      <c r="L2333" t="s">
        <v>411</v>
      </c>
      <c r="M2333" s="29" t="str">
        <f>IF(O2333 &lt;&gt; "", VLOOKUP(O2333,'CLASSIFICAÇÃO - ÁREA DE ATUAÇÃO'!$A:$C,2,0),"")</f>
        <v>A</v>
      </c>
      <c r="N2333" s="29" t="str">
        <f>IF(O2333 &lt;&gt; "",VLOOKUP(O2333,'CLASSIFICAÇÃO - ÁREA DE ATUAÇÃO'!$A:$C,3,0), "")</f>
        <v>REDE COMPLEMENTAR</v>
      </c>
      <c r="O2333" t="str">
        <f>'Lotações convertidas'!B2335</f>
        <v>CENTRO DE TREIN. E REF. EM DOENÇAS INFECCIOSAS E PARASITÁRIAS ORESTES DINIZ</v>
      </c>
    </row>
    <row r="2334" spans="1:15" x14ac:dyDescent="0.25">
      <c r="A2334">
        <v>1334342</v>
      </c>
      <c r="B2334" t="s">
        <v>7785</v>
      </c>
      <c r="C2334" t="s">
        <v>7786</v>
      </c>
      <c r="D2334" t="s">
        <v>368</v>
      </c>
      <c r="E2334" t="s">
        <v>369</v>
      </c>
      <c r="F2334" t="s">
        <v>18611</v>
      </c>
      <c r="G2334" s="177">
        <v>44518</v>
      </c>
      <c r="H2334" t="s">
        <v>441</v>
      </c>
      <c r="I2334" t="s">
        <v>18168</v>
      </c>
      <c r="J2334" t="s">
        <v>7787</v>
      </c>
      <c r="K2334" t="s">
        <v>353</v>
      </c>
      <c r="L2334" t="s">
        <v>397</v>
      </c>
      <c r="M2334" s="29" t="str">
        <f>IF(O2334 &lt;&gt; "", VLOOKUP(O2334,'CLASSIFICAÇÃO - ÁREA DE ATUAÇÃO'!$A:$C,2,0),"")</f>
        <v>C</v>
      </c>
      <c r="N2334" s="29" t="str">
        <f>IF(O2334 &lt;&gt; "",VLOOKUP(O2334,'CLASSIFICAÇÃO - ÁREA DE ATUAÇÃO'!$A:$C,3,0), "")</f>
        <v>REDE DE URGÊNCIA</v>
      </c>
      <c r="O2334" t="str">
        <f>'Lotações convertidas'!B2336</f>
        <v>UNIDADE DE PRONTO ATENDIMENTO OESTE</v>
      </c>
    </row>
    <row r="2335" spans="1:15" x14ac:dyDescent="0.25">
      <c r="A2335">
        <v>1334377</v>
      </c>
      <c r="B2335" t="s">
        <v>7788</v>
      </c>
      <c r="C2335" t="s">
        <v>7789</v>
      </c>
      <c r="D2335" t="s">
        <v>368</v>
      </c>
      <c r="E2335" t="s">
        <v>369</v>
      </c>
      <c r="F2335" t="s">
        <v>715</v>
      </c>
      <c r="G2335" s="177">
        <v>44519</v>
      </c>
      <c r="H2335" t="s">
        <v>441</v>
      </c>
      <c r="I2335" t="s">
        <v>18168</v>
      </c>
      <c r="J2335" t="s">
        <v>7790</v>
      </c>
      <c r="K2335" t="s">
        <v>353</v>
      </c>
      <c r="L2335" t="s">
        <v>374</v>
      </c>
      <c r="M2335" s="29" t="str">
        <f>IF(O2335 &lt;&gt; "", VLOOKUP(O2335,'CLASSIFICAÇÃO - ÁREA DE ATUAÇÃO'!$A:$C,2,0),"")</f>
        <v>A</v>
      </c>
      <c r="N2335" s="29" t="str">
        <f>IF(O2335 &lt;&gt; "",VLOOKUP(O2335,'CLASSIFICAÇÃO - ÁREA DE ATUAÇÃO'!$A:$C,3,0), "")</f>
        <v>REDE DE URGÊNCIA</v>
      </c>
      <c r="O2335" t="str">
        <f>'Lotações convertidas'!B2337</f>
        <v>CENTRO DE REFERENCIA EM SAUDE MENTAL INFANTIL NORDESTE</v>
      </c>
    </row>
    <row r="2336" spans="1:15" x14ac:dyDescent="0.25">
      <c r="A2336">
        <v>1334385</v>
      </c>
      <c r="B2336" t="s">
        <v>7791</v>
      </c>
      <c r="C2336" t="s">
        <v>7792</v>
      </c>
      <c r="D2336" t="s">
        <v>368</v>
      </c>
      <c r="E2336" t="s">
        <v>369</v>
      </c>
      <c r="F2336" t="s">
        <v>446</v>
      </c>
      <c r="G2336" s="177">
        <v>44519</v>
      </c>
      <c r="H2336" t="s">
        <v>384</v>
      </c>
      <c r="I2336" t="s">
        <v>18168</v>
      </c>
      <c r="J2336" t="s">
        <v>7793</v>
      </c>
      <c r="K2336" t="s">
        <v>353</v>
      </c>
      <c r="L2336" t="s">
        <v>372</v>
      </c>
      <c r="M2336" s="29" t="str">
        <f>IF(O2336 &lt;&gt; "", VLOOKUP(O2336,'CLASSIFICAÇÃO - ÁREA DE ATUAÇÃO'!$A:$C,2,0),"")</f>
        <v>D</v>
      </c>
      <c r="N2336" s="29" t="str">
        <f>IF(O2336 &lt;&gt; "",VLOOKUP(O2336,'CLASSIFICAÇÃO - ÁREA DE ATUAÇÃO'!$A:$C,3,0), "")</f>
        <v>ATENÇÃO PRIMÁRIA</v>
      </c>
      <c r="O2336" t="str">
        <f>'Lotações convertidas'!B2338</f>
        <v>CENTRO DE SAÚDE LAGOA</v>
      </c>
    </row>
    <row r="2337" spans="1:15" x14ac:dyDescent="0.25">
      <c r="A2337">
        <v>1334431</v>
      </c>
      <c r="B2337" t="s">
        <v>7794</v>
      </c>
      <c r="C2337" t="s">
        <v>7795</v>
      </c>
      <c r="D2337" t="s">
        <v>379</v>
      </c>
      <c r="F2337" t="s">
        <v>18617</v>
      </c>
      <c r="G2337" s="177">
        <v>44521</v>
      </c>
      <c r="H2337" t="s">
        <v>482</v>
      </c>
      <c r="I2337" t="s">
        <v>18171</v>
      </c>
      <c r="J2337" t="s">
        <v>7796</v>
      </c>
      <c r="K2337" t="s">
        <v>353</v>
      </c>
      <c r="L2337" t="s">
        <v>406</v>
      </c>
      <c r="M2337" s="29" t="str">
        <f>IF(O2337 &lt;&gt; "", VLOOKUP(O2337,'CLASSIFICAÇÃO - ÁREA DE ATUAÇÃO'!$A:$C,2,0),"")</f>
        <v>D</v>
      </c>
      <c r="N2337" s="29" t="str">
        <f>IF(O2337 &lt;&gt; "",VLOOKUP(O2337,'CLASSIFICAÇÃO - ÁREA DE ATUAÇÃO'!$A:$C,3,0), "")</f>
        <v>REDE DE URGÊNCIA</v>
      </c>
      <c r="O2337" t="str">
        <f>'Lotações convertidas'!B2339</f>
        <v>UNIDADE DE PRONTO ATENDIMENTO BARREIRO</v>
      </c>
    </row>
    <row r="2338" spans="1:15" x14ac:dyDescent="0.25">
      <c r="A2338">
        <v>1334458</v>
      </c>
      <c r="B2338" t="s">
        <v>7797</v>
      </c>
      <c r="C2338" t="s">
        <v>7798</v>
      </c>
      <c r="D2338" t="s">
        <v>368</v>
      </c>
      <c r="E2338" t="s">
        <v>728</v>
      </c>
      <c r="F2338" t="s">
        <v>373</v>
      </c>
      <c r="G2338" s="177">
        <v>44519</v>
      </c>
      <c r="H2338" t="s">
        <v>384</v>
      </c>
      <c r="I2338" t="s">
        <v>18176</v>
      </c>
      <c r="J2338" t="s">
        <v>7799</v>
      </c>
      <c r="K2338" t="s">
        <v>353</v>
      </c>
      <c r="L2338" t="s">
        <v>374</v>
      </c>
      <c r="M2338" s="29" t="str">
        <f>IF(O2338 &lt;&gt; "", VLOOKUP(O2338,'CLASSIFICAÇÃO - ÁREA DE ATUAÇÃO'!$A:$C,2,0),"")</f>
        <v>C</v>
      </c>
      <c r="N2338" s="29" t="str">
        <f>IF(O2338 &lt;&gt; "",VLOOKUP(O2338,'CLASSIFICAÇÃO - ÁREA DE ATUAÇÃO'!$A:$C,3,0), "")</f>
        <v>ATENÇÃO PRIMÁRIA</v>
      </c>
      <c r="O2338" t="str">
        <f>'Lotações convertidas'!B2340</f>
        <v>CENTRO DE SAÚDE EFIGÊNIA MURTA DE FIGUEIREDO</v>
      </c>
    </row>
    <row r="2339" spans="1:15" x14ac:dyDescent="0.25">
      <c r="A2339">
        <v>1334482</v>
      </c>
      <c r="B2339" t="s">
        <v>7800</v>
      </c>
      <c r="C2339" t="s">
        <v>7801</v>
      </c>
      <c r="D2339" t="s">
        <v>368</v>
      </c>
      <c r="E2339" t="s">
        <v>369</v>
      </c>
      <c r="F2339" t="s">
        <v>705</v>
      </c>
      <c r="G2339" s="177">
        <v>44519</v>
      </c>
      <c r="H2339" t="s">
        <v>417</v>
      </c>
      <c r="I2339" t="s">
        <v>18168</v>
      </c>
      <c r="J2339" t="s">
        <v>7802</v>
      </c>
      <c r="K2339" t="s">
        <v>353</v>
      </c>
      <c r="L2339" t="s">
        <v>372</v>
      </c>
      <c r="M2339" s="29" t="str">
        <f>IF(O2339 &lt;&gt; "", VLOOKUP(O2339,'CLASSIFICAÇÃO - ÁREA DE ATUAÇÃO'!$A:$C,2,0),"")</f>
        <v>C</v>
      </c>
      <c r="N2339" s="29" t="str">
        <f>IF(O2339 &lt;&gt; "",VLOOKUP(O2339,'CLASSIFICAÇÃO - ÁREA DE ATUAÇÃO'!$A:$C,3,0), "")</f>
        <v>ATENÇÃO PRIMÁRIA</v>
      </c>
      <c r="O2339" t="str">
        <f>'Lotações convertidas'!B2341</f>
        <v>CENTRO DE SAÚDE COPACABANA</v>
      </c>
    </row>
    <row r="2340" spans="1:15" x14ac:dyDescent="0.25">
      <c r="A2340">
        <v>1334512</v>
      </c>
      <c r="B2340" t="s">
        <v>7803</v>
      </c>
      <c r="C2340" t="s">
        <v>7804</v>
      </c>
      <c r="D2340" t="s">
        <v>368</v>
      </c>
      <c r="E2340" t="s">
        <v>369</v>
      </c>
      <c r="F2340" t="s">
        <v>2789</v>
      </c>
      <c r="G2340" s="177">
        <v>44519</v>
      </c>
      <c r="H2340" t="s">
        <v>417</v>
      </c>
      <c r="I2340" t="s">
        <v>18168</v>
      </c>
      <c r="J2340" t="s">
        <v>7805</v>
      </c>
      <c r="K2340" t="s">
        <v>353</v>
      </c>
      <c r="L2340" t="s">
        <v>406</v>
      </c>
      <c r="M2340" s="29" t="str">
        <f>IF(O2340 &lt;&gt; "", VLOOKUP(O2340,'CLASSIFICAÇÃO - ÁREA DE ATUAÇÃO'!$A:$C,2,0),"")</f>
        <v>C</v>
      </c>
      <c r="N2340" s="29" t="str">
        <f>IF(O2340 &lt;&gt; "",VLOOKUP(O2340,'CLASSIFICAÇÃO - ÁREA DE ATUAÇÃO'!$A:$C,3,0), "")</f>
        <v>ATENÇÃO PRIMÁRIA</v>
      </c>
      <c r="O2340" t="str">
        <f>'Lotações convertidas'!B2342</f>
        <v>CENTRO DE SAÚDE LISANDRA ANGÉLICA DAVID JUSTINO - TÚNEL DE IBIRITÉ</v>
      </c>
    </row>
    <row r="2341" spans="1:15" x14ac:dyDescent="0.25">
      <c r="A2341">
        <v>1334539</v>
      </c>
      <c r="B2341" t="s">
        <v>7806</v>
      </c>
      <c r="C2341" t="s">
        <v>7807</v>
      </c>
      <c r="D2341" t="s">
        <v>379</v>
      </c>
      <c r="F2341" t="s">
        <v>424</v>
      </c>
      <c r="G2341" s="177">
        <v>44524</v>
      </c>
      <c r="H2341" t="s">
        <v>466</v>
      </c>
      <c r="I2341" t="s">
        <v>18171</v>
      </c>
      <c r="J2341" t="s">
        <v>7808</v>
      </c>
      <c r="K2341" t="s">
        <v>353</v>
      </c>
      <c r="L2341" t="s">
        <v>427</v>
      </c>
      <c r="M2341" s="29" t="str">
        <f>IF(O2341 &lt;&gt; "", VLOOKUP(O2341,'CLASSIFICAÇÃO - ÁREA DE ATUAÇÃO'!$A:$C,2,0),"")</f>
        <v>D</v>
      </c>
      <c r="N2341" s="29" t="str">
        <f>IF(O2341 &lt;&gt; "",VLOOKUP(O2341,'CLASSIFICAÇÃO - ÁREA DE ATUAÇÃO'!$A:$C,3,0), "")</f>
        <v>REDE DE URGÊNCIA</v>
      </c>
      <c r="O2341" t="str">
        <f>'Lotações convertidas'!B2343</f>
        <v>SERVIÇO DE ATENDIMENTO MÓVEL DE URGÊNCIA E TRANSPORTE EM SAÚDE</v>
      </c>
    </row>
    <row r="2342" spans="1:15" x14ac:dyDescent="0.25">
      <c r="A2342">
        <v>1334644</v>
      </c>
      <c r="B2342" t="s">
        <v>7809</v>
      </c>
      <c r="C2342" t="s">
        <v>7810</v>
      </c>
      <c r="D2342" t="s">
        <v>368</v>
      </c>
      <c r="E2342" t="s">
        <v>369</v>
      </c>
      <c r="F2342" t="s">
        <v>3361</v>
      </c>
      <c r="G2342" s="177">
        <v>44516</v>
      </c>
      <c r="H2342" t="s">
        <v>384</v>
      </c>
      <c r="I2342" t="s">
        <v>18168</v>
      </c>
      <c r="J2342" t="s">
        <v>7811</v>
      </c>
      <c r="K2342" t="s">
        <v>353</v>
      </c>
      <c r="L2342" t="s">
        <v>382</v>
      </c>
      <c r="M2342" s="29" t="str">
        <f>IF(O2342 &lt;&gt; "", VLOOKUP(O2342,'CLASSIFICAÇÃO - ÁREA DE ATUAÇÃO'!$A:$C,2,0),"")</f>
        <v>A</v>
      </c>
      <c r="N2342" s="29" t="str">
        <f>IF(O2342 &lt;&gt; "",VLOOKUP(O2342,'CLASSIFICAÇÃO - ÁREA DE ATUAÇÃO'!$A:$C,3,0), "")</f>
        <v>ATENÇÃO PRIMÁRIA</v>
      </c>
      <c r="O2342" t="str">
        <f>'Lotações convertidas'!B2344</f>
        <v>CENTRO DE SAÚDE BOA VISTA</v>
      </c>
    </row>
    <row r="2343" spans="1:15" x14ac:dyDescent="0.25">
      <c r="A2343">
        <v>1334660</v>
      </c>
      <c r="B2343" t="s">
        <v>7812</v>
      </c>
      <c r="C2343" t="s">
        <v>7813</v>
      </c>
      <c r="D2343" t="s">
        <v>368</v>
      </c>
      <c r="E2343" t="s">
        <v>369</v>
      </c>
      <c r="F2343" t="s">
        <v>543</v>
      </c>
      <c r="G2343" s="177">
        <v>44522</v>
      </c>
      <c r="H2343" t="s">
        <v>384</v>
      </c>
      <c r="I2343" t="s">
        <v>18168</v>
      </c>
      <c r="J2343" t="s">
        <v>7814</v>
      </c>
      <c r="K2343" t="s">
        <v>353</v>
      </c>
      <c r="L2343" t="s">
        <v>365</v>
      </c>
      <c r="M2343" s="29" t="str">
        <f>IF(O2343 &lt;&gt; "", VLOOKUP(O2343,'CLASSIFICAÇÃO - ÁREA DE ATUAÇÃO'!$A:$C,2,0),"")</f>
        <v>B</v>
      </c>
      <c r="N2343" s="29" t="str">
        <f>IF(O2343 &lt;&gt; "",VLOOKUP(O2343,'CLASSIFICAÇÃO - ÁREA DE ATUAÇÃO'!$A:$C,3,0), "")</f>
        <v>ATENÇÃO PRIMÁRIA</v>
      </c>
      <c r="O2343" t="str">
        <f>'Lotações convertidas'!B2345</f>
        <v>CENTRO DE SAÚDE FLORAMAR</v>
      </c>
    </row>
    <row r="2344" spans="1:15" x14ac:dyDescent="0.25">
      <c r="A2344">
        <v>1334679</v>
      </c>
      <c r="B2344" t="s">
        <v>7815</v>
      </c>
      <c r="C2344" t="s">
        <v>7816</v>
      </c>
      <c r="D2344" t="s">
        <v>362</v>
      </c>
      <c r="F2344" t="s">
        <v>474</v>
      </c>
      <c r="G2344" s="177">
        <v>44522</v>
      </c>
      <c r="H2344" t="s">
        <v>364</v>
      </c>
      <c r="I2344" t="s">
        <v>18168</v>
      </c>
      <c r="J2344" t="s">
        <v>7817</v>
      </c>
      <c r="K2344" t="s">
        <v>353</v>
      </c>
      <c r="L2344" t="s">
        <v>374</v>
      </c>
      <c r="M2344" s="29" t="str">
        <f>IF(O2344 &lt;&gt; "", VLOOKUP(O2344,'CLASSIFICAÇÃO - ÁREA DE ATUAÇÃO'!$A:$C,2,0),"")</f>
        <v>D</v>
      </c>
      <c r="N2344" s="29" t="str">
        <f>IF(O2344 &lt;&gt; "",VLOOKUP(O2344,'CLASSIFICAÇÃO - ÁREA DE ATUAÇÃO'!$A:$C,3,0), "")</f>
        <v>ATENÇÃO PRIMÁRIA</v>
      </c>
      <c r="O2344" t="str">
        <f>'Lotações convertidas'!B2346</f>
        <v>CENTRO DE SAÚDE CAPITÃO EDUARDO</v>
      </c>
    </row>
    <row r="2345" spans="1:15" x14ac:dyDescent="0.25">
      <c r="A2345">
        <v>1334687</v>
      </c>
      <c r="B2345" t="s">
        <v>7818</v>
      </c>
      <c r="C2345" t="s">
        <v>7819</v>
      </c>
      <c r="D2345" t="s">
        <v>362</v>
      </c>
      <c r="F2345" t="s">
        <v>465</v>
      </c>
      <c r="G2345" s="177">
        <v>44522</v>
      </c>
      <c r="H2345" t="s">
        <v>466</v>
      </c>
      <c r="I2345" t="s">
        <v>18168</v>
      </c>
      <c r="J2345" t="s">
        <v>7820</v>
      </c>
      <c r="K2345" t="s">
        <v>353</v>
      </c>
      <c r="L2345" t="s">
        <v>361</v>
      </c>
      <c r="M2345" s="29" t="str">
        <f>IF(O2345 &lt;&gt; "", VLOOKUP(O2345,'CLASSIFICAÇÃO - ÁREA DE ATUAÇÃO'!$A:$C,2,0),"")</f>
        <v>C</v>
      </c>
      <c r="N2345" s="29" t="str">
        <f>IF(O2345 &lt;&gt; "",VLOOKUP(O2345,'CLASSIFICAÇÃO - ÁREA DE ATUAÇÃO'!$A:$C,3,0), "")</f>
        <v>REDE DE URGÊNCIA</v>
      </c>
      <c r="O2345" t="str">
        <f>'Lotações convertidas'!B2347</f>
        <v>CENTRO DE REFERÊNCIA EM SAÚDE MENTAL - ÁLCOOL E DROGAS PAMPULHA/NOROESTE</v>
      </c>
    </row>
    <row r="2346" spans="1:15" x14ac:dyDescent="0.25">
      <c r="A2346">
        <v>1334695</v>
      </c>
      <c r="B2346" t="s">
        <v>1354</v>
      </c>
      <c r="C2346" t="s">
        <v>1355</v>
      </c>
      <c r="D2346" t="s">
        <v>349</v>
      </c>
      <c r="E2346" t="s">
        <v>473</v>
      </c>
      <c r="F2346" t="s">
        <v>452</v>
      </c>
      <c r="G2346" s="177">
        <v>44522</v>
      </c>
      <c r="H2346" t="s">
        <v>395</v>
      </c>
      <c r="I2346" t="s">
        <v>18181</v>
      </c>
      <c r="J2346" t="s">
        <v>1357</v>
      </c>
      <c r="K2346" t="s">
        <v>353</v>
      </c>
      <c r="L2346" t="s">
        <v>372</v>
      </c>
      <c r="M2346" s="29" t="str">
        <f>IF(O2346 &lt;&gt; "", VLOOKUP(O2346,'CLASSIFICAÇÃO - ÁREA DE ATUAÇÃO'!$A:$C,2,0),"")</f>
        <v>B</v>
      </c>
      <c r="N2346" s="29" t="str">
        <f>IF(O2346 &lt;&gt; "",VLOOKUP(O2346,'CLASSIFICAÇÃO - ÁREA DE ATUAÇÃO'!$A:$C,3,0), "")</f>
        <v>REDE DE URGÊNCIA</v>
      </c>
      <c r="O2346" t="str">
        <f>'Lotações convertidas'!B2348</f>
        <v>CENTRO DE REFERÊNCIA EM SAÚDE MENTAL - ÁLCOOL E OUTRAS DROGAS VENDA NOVA</v>
      </c>
    </row>
    <row r="2347" spans="1:15" x14ac:dyDescent="0.25">
      <c r="A2347">
        <v>1334709</v>
      </c>
      <c r="B2347" t="s">
        <v>7821</v>
      </c>
      <c r="C2347" t="s">
        <v>7822</v>
      </c>
      <c r="D2347" t="s">
        <v>368</v>
      </c>
      <c r="E2347" t="s">
        <v>369</v>
      </c>
      <c r="F2347" t="s">
        <v>472</v>
      </c>
      <c r="G2347" s="177">
        <v>44522</v>
      </c>
      <c r="H2347" t="s">
        <v>384</v>
      </c>
      <c r="I2347" t="s">
        <v>18168</v>
      </c>
      <c r="J2347" t="s">
        <v>7823</v>
      </c>
      <c r="K2347" t="s">
        <v>353</v>
      </c>
      <c r="L2347" t="s">
        <v>382</v>
      </c>
      <c r="M2347" s="29" t="str">
        <f>IF(O2347 &lt;&gt; "", VLOOKUP(O2347,'CLASSIFICAÇÃO - ÁREA DE ATUAÇÃO'!$A:$C,2,0),"")</f>
        <v>B</v>
      </c>
      <c r="N2347" s="29" t="str">
        <f>IF(O2347 &lt;&gt; "",VLOOKUP(O2347,'CLASSIFICAÇÃO - ÁREA DE ATUAÇÃO'!$A:$C,3,0), "")</f>
        <v>ATENÇÃO PRIMÁRIA</v>
      </c>
      <c r="O2347" t="str">
        <f>'Lotações convertidas'!B2349</f>
        <v>CENTRO DE SAÚDE TAQUARIL</v>
      </c>
    </row>
    <row r="2348" spans="1:15" x14ac:dyDescent="0.25">
      <c r="A2348">
        <v>1334717</v>
      </c>
      <c r="B2348" t="s">
        <v>7824</v>
      </c>
      <c r="C2348" t="s">
        <v>7825</v>
      </c>
      <c r="D2348" t="s">
        <v>349</v>
      </c>
      <c r="E2348" t="s">
        <v>528</v>
      </c>
      <c r="F2348" t="s">
        <v>719</v>
      </c>
      <c r="G2348" s="177">
        <v>44522</v>
      </c>
      <c r="H2348" t="s">
        <v>364</v>
      </c>
      <c r="I2348" t="s">
        <v>18176</v>
      </c>
      <c r="J2348" t="s">
        <v>7826</v>
      </c>
      <c r="K2348" t="s">
        <v>353</v>
      </c>
      <c r="L2348" t="s">
        <v>365</v>
      </c>
      <c r="M2348" s="29" t="str">
        <f>IF(O2348 &lt;&gt; "", VLOOKUP(O2348,'CLASSIFICAÇÃO - ÁREA DE ATUAÇÃO'!$A:$C,2,0),"")</f>
        <v>D</v>
      </c>
      <c r="N2348" s="29" t="str">
        <f>IF(O2348 &lt;&gt; "",VLOOKUP(O2348,'CLASSIFICAÇÃO - ÁREA DE ATUAÇÃO'!$A:$C,3,0), "")</f>
        <v>ATENÇÃO PRIMÁRIA</v>
      </c>
      <c r="O2348" t="str">
        <f>'Lotações convertidas'!B2350</f>
        <v>CENTRO DE SAÚDE JAQUELINE</v>
      </c>
    </row>
    <row r="2349" spans="1:15" x14ac:dyDescent="0.25">
      <c r="A2349">
        <v>1334741</v>
      </c>
      <c r="B2349" t="s">
        <v>7827</v>
      </c>
      <c r="C2349" t="s">
        <v>7828</v>
      </c>
      <c r="D2349" t="s">
        <v>362</v>
      </c>
      <c r="F2349" t="s">
        <v>605</v>
      </c>
      <c r="G2349" s="177">
        <v>44522</v>
      </c>
      <c r="H2349" t="s">
        <v>352</v>
      </c>
      <c r="I2349" t="s">
        <v>18168</v>
      </c>
      <c r="J2349" t="s">
        <v>7829</v>
      </c>
      <c r="K2349" t="s">
        <v>353</v>
      </c>
      <c r="L2349" t="s">
        <v>365</v>
      </c>
      <c r="M2349" s="29" t="str">
        <f>IF(O2349 &lt;&gt; "", VLOOKUP(O2349,'CLASSIFICAÇÃO - ÁREA DE ATUAÇÃO'!$A:$C,2,0),"")</f>
        <v>C</v>
      </c>
      <c r="N2349" s="29" t="str">
        <f>IF(O2349 &lt;&gt; "",VLOOKUP(O2349,'CLASSIFICAÇÃO - ÁREA DE ATUAÇÃO'!$A:$C,3,0), "")</f>
        <v>ATENÇÃO PRIMÁRIA</v>
      </c>
      <c r="O2349" t="str">
        <f>'Lotações convertidas'!B2351</f>
        <v>CENTRO DE SAÚDE SÃO BERNARDO</v>
      </c>
    </row>
    <row r="2350" spans="1:15" x14ac:dyDescent="0.25">
      <c r="A2350">
        <v>1334768</v>
      </c>
      <c r="B2350" t="s">
        <v>7830</v>
      </c>
      <c r="C2350" t="s">
        <v>7831</v>
      </c>
      <c r="D2350" t="s">
        <v>362</v>
      </c>
      <c r="F2350" t="s">
        <v>1194</v>
      </c>
      <c r="G2350" s="177">
        <v>44522</v>
      </c>
      <c r="H2350" t="s">
        <v>434</v>
      </c>
      <c r="I2350" t="s">
        <v>18168</v>
      </c>
      <c r="J2350" t="s">
        <v>7832</v>
      </c>
      <c r="K2350" t="s">
        <v>353</v>
      </c>
      <c r="L2350" t="s">
        <v>406</v>
      </c>
      <c r="M2350" s="29" t="str">
        <f>IF(O2350 &lt;&gt; "", VLOOKUP(O2350,'CLASSIFICAÇÃO - ÁREA DE ATUAÇÃO'!$A:$C,2,0),"")</f>
        <v>C</v>
      </c>
      <c r="N2350" s="29" t="str">
        <f>IF(O2350 &lt;&gt; "",VLOOKUP(O2350,'CLASSIFICAÇÃO - ÁREA DE ATUAÇÃO'!$A:$C,3,0), "")</f>
        <v>ATENÇÃO PRIMÁRIA</v>
      </c>
      <c r="O2350" t="str">
        <f>'Lotações convertidas'!B2352</f>
        <v>CENTRO DE SAÚDE MILIONÁRIOS</v>
      </c>
    </row>
    <row r="2351" spans="1:15" x14ac:dyDescent="0.25">
      <c r="A2351">
        <v>1334792</v>
      </c>
      <c r="B2351" t="s">
        <v>7833</v>
      </c>
      <c r="C2351" t="s">
        <v>7834</v>
      </c>
      <c r="D2351" t="s">
        <v>368</v>
      </c>
      <c r="E2351" t="s">
        <v>369</v>
      </c>
      <c r="F2351" t="s">
        <v>519</v>
      </c>
      <c r="G2351" s="177">
        <v>44522</v>
      </c>
      <c r="H2351" t="s">
        <v>417</v>
      </c>
      <c r="I2351" t="s">
        <v>18168</v>
      </c>
      <c r="J2351" t="s">
        <v>7835</v>
      </c>
      <c r="K2351" t="s">
        <v>353</v>
      </c>
      <c r="L2351" t="s">
        <v>406</v>
      </c>
      <c r="M2351" s="29" t="str">
        <f>IF(O2351 &lt;&gt; "", VLOOKUP(O2351,'CLASSIFICAÇÃO - ÁREA DE ATUAÇÃO'!$A:$C,2,0),"")</f>
        <v>B</v>
      </c>
      <c r="N2351" s="29" t="str">
        <f>IF(O2351 &lt;&gt; "",VLOOKUP(O2351,'CLASSIFICAÇÃO - ÁREA DE ATUAÇÃO'!$A:$C,3,0), "")</f>
        <v>ATENÇÃO PRIMÁRIA</v>
      </c>
      <c r="O2351" t="str">
        <f>'Lotações convertidas'!B2353</f>
        <v>CENTRO DE SAÚDE CARLOS RENATO DIAS</v>
      </c>
    </row>
    <row r="2352" spans="1:15" x14ac:dyDescent="0.25">
      <c r="A2352">
        <v>1334857</v>
      </c>
      <c r="B2352" t="s">
        <v>7836</v>
      </c>
      <c r="C2352" t="s">
        <v>7837</v>
      </c>
      <c r="D2352" t="s">
        <v>594</v>
      </c>
      <c r="F2352" t="s">
        <v>284</v>
      </c>
      <c r="G2352" s="177">
        <v>44522</v>
      </c>
      <c r="H2352" t="s">
        <v>364</v>
      </c>
      <c r="I2352" t="s">
        <v>495</v>
      </c>
      <c r="K2352" t="s">
        <v>495</v>
      </c>
      <c r="L2352" t="s">
        <v>374</v>
      </c>
      <c r="M2352" s="29" t="str">
        <f>IF(O2352 &lt;&gt; "", VLOOKUP(O2352,'CLASSIFICAÇÃO - ÁREA DE ATUAÇÃO'!$A:$C,2,0),"")</f>
        <v>D</v>
      </c>
      <c r="N2352" s="29" t="str">
        <f>IF(O2352 &lt;&gt; "",VLOOKUP(O2352,'CLASSIFICAÇÃO - ÁREA DE ATUAÇÃO'!$A:$C,3,0), "")</f>
        <v>ATENÇÃO PRIMÁRIA</v>
      </c>
      <c r="O2352" t="str">
        <f>'Lotações convertidas'!B2354</f>
        <v>CENTRO DE SAÚDE MARIVANDA BALEEIRO - PAULO VI</v>
      </c>
    </row>
    <row r="2353" spans="1:15" x14ac:dyDescent="0.25">
      <c r="A2353" t="s">
        <v>7838</v>
      </c>
      <c r="B2353" t="s">
        <v>7839</v>
      </c>
      <c r="C2353" t="s">
        <v>7840</v>
      </c>
      <c r="D2353" t="s">
        <v>368</v>
      </c>
      <c r="E2353" t="s">
        <v>369</v>
      </c>
      <c r="F2353" t="s">
        <v>18611</v>
      </c>
      <c r="G2353" s="177">
        <v>44522</v>
      </c>
      <c r="H2353" t="s">
        <v>425</v>
      </c>
      <c r="I2353" t="s">
        <v>18168</v>
      </c>
      <c r="J2353" t="s">
        <v>7841</v>
      </c>
      <c r="K2353" t="s">
        <v>353</v>
      </c>
      <c r="L2353" t="s">
        <v>397</v>
      </c>
      <c r="M2353" s="29" t="str">
        <f>IF(O2353 &lt;&gt; "", VLOOKUP(O2353,'CLASSIFICAÇÃO - ÁREA DE ATUAÇÃO'!$A:$C,2,0),"")</f>
        <v>C</v>
      </c>
      <c r="N2353" s="29" t="str">
        <f>IF(O2353 &lt;&gt; "",VLOOKUP(O2353,'CLASSIFICAÇÃO - ÁREA DE ATUAÇÃO'!$A:$C,3,0), "")</f>
        <v>REDE DE URGÊNCIA</v>
      </c>
      <c r="O2353" t="str">
        <f>'Lotações convertidas'!B2355</f>
        <v>UNIDADE DE PRONTO ATENDIMENTO OESTE</v>
      </c>
    </row>
    <row r="2354" spans="1:15" x14ac:dyDescent="0.25">
      <c r="A2354">
        <v>1334911</v>
      </c>
      <c r="B2354" t="s">
        <v>7842</v>
      </c>
      <c r="C2354" t="s">
        <v>7843</v>
      </c>
      <c r="D2354" t="s">
        <v>362</v>
      </c>
      <c r="F2354" t="s">
        <v>465</v>
      </c>
      <c r="G2354" s="177">
        <v>44522</v>
      </c>
      <c r="H2354" t="s">
        <v>364</v>
      </c>
      <c r="I2354" t="s">
        <v>18168</v>
      </c>
      <c r="J2354" t="s">
        <v>7844</v>
      </c>
      <c r="K2354" t="s">
        <v>353</v>
      </c>
      <c r="L2354" t="s">
        <v>361</v>
      </c>
      <c r="M2354" s="29" t="str">
        <f>IF(O2354 &lt;&gt; "", VLOOKUP(O2354,'CLASSIFICAÇÃO - ÁREA DE ATUAÇÃO'!$A:$C,2,0),"")</f>
        <v>C</v>
      </c>
      <c r="N2354" s="29" t="str">
        <f>IF(O2354 &lt;&gt; "",VLOOKUP(O2354,'CLASSIFICAÇÃO - ÁREA DE ATUAÇÃO'!$A:$C,3,0), "")</f>
        <v>REDE DE URGÊNCIA</v>
      </c>
      <c r="O2354" t="str">
        <f>'Lotações convertidas'!B2356</f>
        <v>CENTRO DE REFERÊNCIA EM SAÚDE MENTAL - ÁLCOOL E DROGAS PAMPULHA/NOROESTE</v>
      </c>
    </row>
    <row r="2355" spans="1:15" x14ac:dyDescent="0.25">
      <c r="A2355" t="s">
        <v>7845</v>
      </c>
      <c r="B2355" t="s">
        <v>6221</v>
      </c>
      <c r="C2355" t="s">
        <v>6222</v>
      </c>
      <c r="D2355" t="s">
        <v>349</v>
      </c>
      <c r="E2355" t="s">
        <v>473</v>
      </c>
      <c r="F2355" t="s">
        <v>18619</v>
      </c>
      <c r="G2355" s="177">
        <v>44522</v>
      </c>
      <c r="H2355" t="s">
        <v>7846</v>
      </c>
      <c r="I2355" t="s">
        <v>18181</v>
      </c>
      <c r="J2355" t="s">
        <v>6224</v>
      </c>
      <c r="K2355" t="s">
        <v>353</v>
      </c>
      <c r="L2355" t="s">
        <v>361</v>
      </c>
      <c r="M2355" s="29" t="str">
        <f>IF(O2355 &lt;&gt; "", VLOOKUP(O2355,'CLASSIFICAÇÃO - ÁREA DE ATUAÇÃO'!$A:$C,2,0),"")</f>
        <v>B</v>
      </c>
      <c r="N2355" s="29" t="str">
        <f>IF(O2355 &lt;&gt; "",VLOOKUP(O2355,'CLASSIFICAÇÃO - ÁREA DE ATUAÇÃO'!$A:$C,3,0), "")</f>
        <v>REDE DE URGÊNCIA</v>
      </c>
      <c r="O2355" t="str">
        <f>'Lotações convertidas'!B2357</f>
        <v>CENTRO DE REFERENCIA EM SAUDE MENTAL PAMPULHA</v>
      </c>
    </row>
    <row r="2356" spans="1:15" x14ac:dyDescent="0.25">
      <c r="A2356">
        <v>1334938</v>
      </c>
      <c r="B2356" t="s">
        <v>7847</v>
      </c>
      <c r="C2356" t="s">
        <v>7848</v>
      </c>
      <c r="D2356" t="s">
        <v>368</v>
      </c>
      <c r="E2356" t="s">
        <v>369</v>
      </c>
      <c r="F2356" t="s">
        <v>1245</v>
      </c>
      <c r="G2356" s="177">
        <v>44522</v>
      </c>
      <c r="H2356" t="s">
        <v>417</v>
      </c>
      <c r="I2356" t="s">
        <v>18168</v>
      </c>
      <c r="J2356" t="s">
        <v>7849</v>
      </c>
      <c r="K2356" t="s">
        <v>353</v>
      </c>
      <c r="L2356" t="s">
        <v>374</v>
      </c>
      <c r="M2356" s="29" t="str">
        <f>IF(O2356 &lt;&gt; "", VLOOKUP(O2356,'CLASSIFICAÇÃO - ÁREA DE ATUAÇÃO'!$A:$C,2,0),"")</f>
        <v>D</v>
      </c>
      <c r="N2356" s="29" t="str">
        <f>IF(O2356 &lt;&gt; "",VLOOKUP(O2356,'CLASSIFICAÇÃO - ÁREA DE ATUAÇÃO'!$A:$C,3,0), "")</f>
        <v>ATENÇÃO PRIMÁRIA</v>
      </c>
      <c r="O2356" t="str">
        <f>'Lotações convertidas'!B2358</f>
        <v>CENTRO DE SAÚDE GOIÂNIA</v>
      </c>
    </row>
    <row r="2357" spans="1:15" x14ac:dyDescent="0.25">
      <c r="A2357">
        <v>1334946</v>
      </c>
      <c r="B2357" t="s">
        <v>5472</v>
      </c>
      <c r="C2357" t="s">
        <v>5473</v>
      </c>
      <c r="D2357" t="s">
        <v>349</v>
      </c>
      <c r="E2357" t="s">
        <v>445</v>
      </c>
      <c r="F2357" t="s">
        <v>452</v>
      </c>
      <c r="G2357" s="177">
        <v>44522</v>
      </c>
      <c r="H2357" t="s">
        <v>400</v>
      </c>
      <c r="I2357" t="s">
        <v>18172</v>
      </c>
      <c r="J2357" t="s">
        <v>5475</v>
      </c>
      <c r="K2357" t="s">
        <v>353</v>
      </c>
      <c r="L2357" t="s">
        <v>372</v>
      </c>
      <c r="M2357" s="29" t="str">
        <f>IF(O2357 &lt;&gt; "", VLOOKUP(O2357,'CLASSIFICAÇÃO - ÁREA DE ATUAÇÃO'!$A:$C,2,0),"")</f>
        <v>B</v>
      </c>
      <c r="N2357" s="29" t="str">
        <f>IF(O2357 &lt;&gt; "",VLOOKUP(O2357,'CLASSIFICAÇÃO - ÁREA DE ATUAÇÃO'!$A:$C,3,0), "")</f>
        <v>REDE DE URGÊNCIA</v>
      </c>
      <c r="O2357" t="str">
        <f>'Lotações convertidas'!B2359</f>
        <v>CENTRO DE REFERÊNCIA EM SAÚDE MENTAL - ÁLCOOL E OUTRAS DROGAS VENDA NOVA</v>
      </c>
    </row>
    <row r="2358" spans="1:15" x14ac:dyDescent="0.25">
      <c r="A2358">
        <v>1334962</v>
      </c>
      <c r="B2358" t="s">
        <v>7416</v>
      </c>
      <c r="C2358" t="s">
        <v>7417</v>
      </c>
      <c r="D2358" t="s">
        <v>362</v>
      </c>
      <c r="F2358" t="s">
        <v>3754</v>
      </c>
      <c r="G2358" s="177">
        <v>44522</v>
      </c>
      <c r="H2358" t="s">
        <v>395</v>
      </c>
      <c r="I2358" t="s">
        <v>18168</v>
      </c>
      <c r="J2358" t="s">
        <v>7418</v>
      </c>
      <c r="K2358" t="s">
        <v>353</v>
      </c>
      <c r="L2358" t="s">
        <v>365</v>
      </c>
      <c r="M2358" s="29" t="str">
        <f>IF(O2358 &lt;&gt; "", VLOOKUP(O2358,'CLASSIFICAÇÃO - ÁREA DE ATUAÇÃO'!$A:$C,2,0),"")</f>
        <v>B</v>
      </c>
      <c r="N2358" s="29" t="str">
        <f>IF(O2358 &lt;&gt; "",VLOOKUP(O2358,'CLASSIFICAÇÃO - ÁREA DE ATUAÇÃO'!$A:$C,3,0), "")</f>
        <v>ATENÇÃO PRIMÁRIA</v>
      </c>
      <c r="O2358" t="str">
        <f>'Lotações convertidas'!B2360</f>
        <v>CENTRO DE SAÚDE CAMPO ALEGRE</v>
      </c>
    </row>
    <row r="2359" spans="1:15" x14ac:dyDescent="0.25">
      <c r="A2359">
        <v>1335004</v>
      </c>
      <c r="B2359" t="s">
        <v>7850</v>
      </c>
      <c r="C2359" t="s">
        <v>7851</v>
      </c>
      <c r="D2359" t="s">
        <v>379</v>
      </c>
      <c r="F2359" t="s">
        <v>18617</v>
      </c>
      <c r="G2359" s="177">
        <v>44520</v>
      </c>
      <c r="H2359" t="s">
        <v>457</v>
      </c>
      <c r="I2359" t="s">
        <v>18171</v>
      </c>
      <c r="J2359" t="s">
        <v>7852</v>
      </c>
      <c r="K2359" t="s">
        <v>353</v>
      </c>
      <c r="L2359" t="s">
        <v>406</v>
      </c>
      <c r="M2359" s="29" t="str">
        <f>IF(O2359 &lt;&gt; "", VLOOKUP(O2359,'CLASSIFICAÇÃO - ÁREA DE ATUAÇÃO'!$A:$C,2,0),"")</f>
        <v>D</v>
      </c>
      <c r="N2359" s="29" t="str">
        <f>IF(O2359 &lt;&gt; "",VLOOKUP(O2359,'CLASSIFICAÇÃO - ÁREA DE ATUAÇÃO'!$A:$C,3,0), "")</f>
        <v>REDE DE URGÊNCIA</v>
      </c>
      <c r="O2359" t="str">
        <f>'Lotações convertidas'!B2361</f>
        <v>UNIDADE DE PRONTO ATENDIMENTO BARREIRO</v>
      </c>
    </row>
    <row r="2360" spans="1:15" x14ac:dyDescent="0.25">
      <c r="A2360">
        <v>1335012</v>
      </c>
      <c r="B2360" t="s">
        <v>7853</v>
      </c>
      <c r="C2360" t="s">
        <v>7854</v>
      </c>
      <c r="D2360" t="s">
        <v>368</v>
      </c>
      <c r="E2360" t="s">
        <v>369</v>
      </c>
      <c r="F2360" t="s">
        <v>18615</v>
      </c>
      <c r="G2360" s="177">
        <v>44522</v>
      </c>
      <c r="H2360" t="s">
        <v>425</v>
      </c>
      <c r="I2360" t="s">
        <v>18168</v>
      </c>
      <c r="J2360" t="s">
        <v>7855</v>
      </c>
      <c r="K2360" t="s">
        <v>353</v>
      </c>
      <c r="L2360" t="s">
        <v>365</v>
      </c>
      <c r="M2360" s="29" t="str">
        <f>IF(O2360 &lt;&gt; "", VLOOKUP(O2360,'CLASSIFICAÇÃO - ÁREA DE ATUAÇÃO'!$A:$C,2,0),"")</f>
        <v>D</v>
      </c>
      <c r="N2360" s="29" t="str">
        <f>IF(O2360 &lt;&gt; "",VLOOKUP(O2360,'CLASSIFICAÇÃO - ÁREA DE ATUAÇÃO'!$A:$C,3,0), "")</f>
        <v>REDE DE URGÊNCIA</v>
      </c>
      <c r="O2360" t="str">
        <f>'Lotações convertidas'!B2362</f>
        <v>UNIDADE DE PRONTO ATENDIMENTO NORTE</v>
      </c>
    </row>
    <row r="2361" spans="1:15" x14ac:dyDescent="0.25">
      <c r="A2361" t="s">
        <v>7856</v>
      </c>
      <c r="B2361" t="s">
        <v>7857</v>
      </c>
      <c r="C2361" t="s">
        <v>7858</v>
      </c>
      <c r="D2361" t="s">
        <v>368</v>
      </c>
      <c r="E2361" t="s">
        <v>369</v>
      </c>
      <c r="F2361" t="s">
        <v>18620</v>
      </c>
      <c r="G2361" s="177">
        <v>44525</v>
      </c>
      <c r="H2361" t="s">
        <v>441</v>
      </c>
      <c r="I2361" t="s">
        <v>18168</v>
      </c>
      <c r="J2361" t="s">
        <v>7859</v>
      </c>
      <c r="K2361" t="s">
        <v>353</v>
      </c>
      <c r="L2361" t="s">
        <v>372</v>
      </c>
      <c r="M2361" s="29" t="str">
        <f>IF(O2361 &lt;&gt; "", VLOOKUP(O2361,'CLASSIFICAÇÃO - ÁREA DE ATUAÇÃO'!$A:$C,2,0),"")</f>
        <v>D</v>
      </c>
      <c r="N2361" s="29" t="str">
        <f>IF(O2361 &lt;&gt; "",VLOOKUP(O2361,'CLASSIFICAÇÃO - ÁREA DE ATUAÇÃO'!$A:$C,3,0), "")</f>
        <v>REDE DE URGÊNCIA</v>
      </c>
      <c r="O2361" t="str">
        <f>'Lotações convertidas'!B2363</f>
        <v>UNIDADE DE PRONTO ATENDIMENTO VENDA NOVA</v>
      </c>
    </row>
    <row r="2362" spans="1:15" x14ac:dyDescent="0.25">
      <c r="A2362">
        <v>1335098</v>
      </c>
      <c r="B2362" t="s">
        <v>7860</v>
      </c>
      <c r="C2362" t="s">
        <v>7861</v>
      </c>
      <c r="D2362" t="s">
        <v>379</v>
      </c>
      <c r="F2362" t="s">
        <v>18611</v>
      </c>
      <c r="G2362" s="177">
        <v>44525</v>
      </c>
      <c r="H2362" t="s">
        <v>457</v>
      </c>
      <c r="I2362" t="s">
        <v>18171</v>
      </c>
      <c r="J2362" t="s">
        <v>7862</v>
      </c>
      <c r="K2362" t="s">
        <v>353</v>
      </c>
      <c r="L2362" t="s">
        <v>397</v>
      </c>
      <c r="M2362" s="29" t="str">
        <f>IF(O2362 &lt;&gt; "", VLOOKUP(O2362,'CLASSIFICAÇÃO - ÁREA DE ATUAÇÃO'!$A:$C,2,0),"")</f>
        <v>C</v>
      </c>
      <c r="N2362" s="29" t="str">
        <f>IF(O2362 &lt;&gt; "",VLOOKUP(O2362,'CLASSIFICAÇÃO - ÁREA DE ATUAÇÃO'!$A:$C,3,0), "")</f>
        <v>REDE DE URGÊNCIA</v>
      </c>
      <c r="O2362" t="str">
        <f>'Lotações convertidas'!B2364</f>
        <v>UNIDADE DE PRONTO ATENDIMENTO OESTE</v>
      </c>
    </row>
    <row r="2363" spans="1:15" x14ac:dyDescent="0.25">
      <c r="A2363">
        <v>1335136</v>
      </c>
      <c r="B2363" t="s">
        <v>7863</v>
      </c>
      <c r="C2363" t="s">
        <v>7864</v>
      </c>
      <c r="D2363" t="s">
        <v>362</v>
      </c>
      <c r="F2363" t="s">
        <v>561</v>
      </c>
      <c r="G2363" s="177">
        <v>44522</v>
      </c>
      <c r="H2363" t="s">
        <v>466</v>
      </c>
      <c r="I2363" t="s">
        <v>18168</v>
      </c>
      <c r="J2363" t="s">
        <v>7865</v>
      </c>
      <c r="K2363" t="s">
        <v>353</v>
      </c>
      <c r="L2363" t="s">
        <v>374</v>
      </c>
      <c r="M2363" s="29" t="str">
        <f>IF(O2363 &lt;&gt; "", VLOOKUP(O2363,'CLASSIFICAÇÃO - ÁREA DE ATUAÇÃO'!$A:$C,2,0),"")</f>
        <v>C</v>
      </c>
      <c r="N2363" s="29" t="str">
        <f>IF(O2363 &lt;&gt; "",VLOOKUP(O2363,'CLASSIFICAÇÃO - ÁREA DE ATUAÇÃO'!$A:$C,3,0), "")</f>
        <v>REDE DE URGÊNCIA</v>
      </c>
      <c r="O2363" t="str">
        <f>'Lotações convertidas'!B2365</f>
        <v>CENTRO DE REFERENCIA EM SAUDE MENTAL ALCOOL E DROGAS NORDESTE</v>
      </c>
    </row>
    <row r="2364" spans="1:15" x14ac:dyDescent="0.25">
      <c r="A2364">
        <v>1335144</v>
      </c>
      <c r="B2364" t="s">
        <v>7866</v>
      </c>
      <c r="C2364" t="s">
        <v>7867</v>
      </c>
      <c r="D2364" t="s">
        <v>368</v>
      </c>
      <c r="E2364" t="s">
        <v>634</v>
      </c>
      <c r="F2364" t="s">
        <v>381</v>
      </c>
      <c r="G2364" s="177">
        <v>44523</v>
      </c>
      <c r="H2364" t="s">
        <v>466</v>
      </c>
      <c r="I2364" t="s">
        <v>18174</v>
      </c>
      <c r="J2364" t="s">
        <v>7868</v>
      </c>
      <c r="K2364" t="s">
        <v>353</v>
      </c>
      <c r="L2364" t="s">
        <v>382</v>
      </c>
      <c r="M2364" s="29" t="str">
        <f>IF(O2364 &lt;&gt; "", VLOOKUP(O2364,'CLASSIFICAÇÃO - ÁREA DE ATUAÇÃO'!$A:$C,2,0),"")</f>
        <v>A</v>
      </c>
      <c r="N2364" s="29" t="str">
        <f>IF(O2364 &lt;&gt; "",VLOOKUP(O2364,'CLASSIFICAÇÃO - ÁREA DE ATUAÇÃO'!$A:$C,3,0), "")</f>
        <v>REDE COMPLEMENTAR</v>
      </c>
      <c r="O2364" t="str">
        <f>'Lotações convertidas'!B2366</f>
        <v>UNIDADE DE REFERENCIA SECUNDARIA SAGRADA FAMILIA</v>
      </c>
    </row>
    <row r="2365" spans="1:15" x14ac:dyDescent="0.25">
      <c r="A2365">
        <v>1335152</v>
      </c>
      <c r="B2365" t="s">
        <v>7869</v>
      </c>
      <c r="C2365" t="s">
        <v>7870</v>
      </c>
      <c r="D2365" t="s">
        <v>368</v>
      </c>
      <c r="E2365" t="s">
        <v>369</v>
      </c>
      <c r="F2365" t="s">
        <v>452</v>
      </c>
      <c r="G2365" s="177">
        <v>44523</v>
      </c>
      <c r="H2365" t="s">
        <v>508</v>
      </c>
      <c r="I2365" t="s">
        <v>18168</v>
      </c>
      <c r="J2365" t="s">
        <v>7871</v>
      </c>
      <c r="K2365" t="s">
        <v>353</v>
      </c>
      <c r="L2365" t="s">
        <v>372</v>
      </c>
      <c r="M2365" s="29" t="str">
        <f>IF(O2365 &lt;&gt; "", VLOOKUP(O2365,'CLASSIFICAÇÃO - ÁREA DE ATUAÇÃO'!$A:$C,2,0),"")</f>
        <v>B</v>
      </c>
      <c r="N2365" s="29" t="str">
        <f>IF(O2365 &lt;&gt; "",VLOOKUP(O2365,'CLASSIFICAÇÃO - ÁREA DE ATUAÇÃO'!$A:$C,3,0), "")</f>
        <v>REDE DE URGÊNCIA</v>
      </c>
      <c r="O2365" t="str">
        <f>'Lotações convertidas'!B2367</f>
        <v>CENTRO DE REFERÊNCIA EM SAÚDE MENTAL - ÁLCOOL E OUTRAS DROGAS VENDA NOVA</v>
      </c>
    </row>
    <row r="2366" spans="1:15" x14ac:dyDescent="0.25">
      <c r="A2366">
        <v>1335160</v>
      </c>
      <c r="B2366" t="s">
        <v>7872</v>
      </c>
      <c r="C2366" t="s">
        <v>7873</v>
      </c>
      <c r="D2366" t="s">
        <v>368</v>
      </c>
      <c r="E2366" t="s">
        <v>369</v>
      </c>
      <c r="F2366" t="s">
        <v>733</v>
      </c>
      <c r="G2366" s="177">
        <v>44523</v>
      </c>
      <c r="H2366" t="s">
        <v>384</v>
      </c>
      <c r="I2366" t="s">
        <v>18168</v>
      </c>
      <c r="J2366" t="s">
        <v>7874</v>
      </c>
      <c r="K2366" t="s">
        <v>353</v>
      </c>
      <c r="L2366" t="s">
        <v>374</v>
      </c>
      <c r="M2366" s="29" t="str">
        <f>IF(O2366 &lt;&gt; "", VLOOKUP(O2366,'CLASSIFICAÇÃO - ÁREA DE ATUAÇÃO'!$A:$C,2,0),"")</f>
        <v>A</v>
      </c>
      <c r="N2366" s="29" t="str">
        <f>IF(O2366 &lt;&gt; "",VLOOKUP(O2366,'CLASSIFICAÇÃO - ÁREA DE ATUAÇÃO'!$A:$C,3,0), "")</f>
        <v>ATENÇÃO PRIMÁRIA</v>
      </c>
      <c r="O2366" t="str">
        <f>'Lotações convertidas'!B2368</f>
        <v>CENTRO DE SAÚDE CACHOEIRINHA</v>
      </c>
    </row>
    <row r="2367" spans="1:15" x14ac:dyDescent="0.25">
      <c r="A2367">
        <v>1335179</v>
      </c>
      <c r="B2367" t="s">
        <v>7875</v>
      </c>
      <c r="C2367" t="s">
        <v>7876</v>
      </c>
      <c r="D2367" t="s">
        <v>368</v>
      </c>
      <c r="E2367" t="s">
        <v>369</v>
      </c>
      <c r="F2367" t="s">
        <v>705</v>
      </c>
      <c r="G2367" s="177">
        <v>44523</v>
      </c>
      <c r="H2367" t="s">
        <v>417</v>
      </c>
      <c r="I2367" t="s">
        <v>18168</v>
      </c>
      <c r="J2367" t="s">
        <v>7877</v>
      </c>
      <c r="K2367" t="s">
        <v>353</v>
      </c>
      <c r="L2367" t="s">
        <v>372</v>
      </c>
      <c r="M2367" s="29" t="str">
        <f>IF(O2367 &lt;&gt; "", VLOOKUP(O2367,'CLASSIFICAÇÃO - ÁREA DE ATUAÇÃO'!$A:$C,2,0),"")</f>
        <v>C</v>
      </c>
      <c r="N2367" s="29" t="str">
        <f>IF(O2367 &lt;&gt; "",VLOOKUP(O2367,'CLASSIFICAÇÃO - ÁREA DE ATUAÇÃO'!$A:$C,3,0), "")</f>
        <v>ATENÇÃO PRIMÁRIA</v>
      </c>
      <c r="O2367" t="str">
        <f>'Lotações convertidas'!B2369</f>
        <v>CENTRO DE SAÚDE COPACABANA</v>
      </c>
    </row>
    <row r="2368" spans="1:15" x14ac:dyDescent="0.25">
      <c r="A2368">
        <v>1335195</v>
      </c>
      <c r="B2368" t="s">
        <v>4584</v>
      </c>
      <c r="C2368" t="s">
        <v>4585</v>
      </c>
      <c r="D2368" t="s">
        <v>368</v>
      </c>
      <c r="E2368" t="s">
        <v>369</v>
      </c>
      <c r="F2368" t="s">
        <v>18614</v>
      </c>
      <c r="G2368" s="177">
        <v>44524</v>
      </c>
      <c r="H2368" t="s">
        <v>425</v>
      </c>
      <c r="I2368" t="s">
        <v>18168</v>
      </c>
      <c r="J2368" t="s">
        <v>4586</v>
      </c>
      <c r="K2368" t="s">
        <v>353</v>
      </c>
      <c r="L2368" t="s">
        <v>354</v>
      </c>
      <c r="M2368" s="29" t="str">
        <f>IF(O2368 &lt;&gt; "", VLOOKUP(O2368,'CLASSIFICAÇÃO - ÁREA DE ATUAÇÃO'!$A:$C,2,0),"")</f>
        <v>A</v>
      </c>
      <c r="N2368" s="29" t="str">
        <f>IF(O2368 &lt;&gt; "",VLOOKUP(O2368,'CLASSIFICAÇÃO - ÁREA DE ATUAÇÃO'!$A:$C,3,0), "")</f>
        <v>REDE DE URGÊNCIA</v>
      </c>
      <c r="O2368" t="str">
        <f>'Lotações convertidas'!B2370</f>
        <v>CENTRO DE REFERENCIA EM SAUDE MENTAL NOROESTE</v>
      </c>
    </row>
    <row r="2369" spans="1:15" x14ac:dyDescent="0.25">
      <c r="A2369">
        <v>1335209</v>
      </c>
      <c r="B2369" t="s">
        <v>7878</v>
      </c>
      <c r="C2369" t="s">
        <v>7879</v>
      </c>
      <c r="D2369" t="s">
        <v>368</v>
      </c>
      <c r="E2369" t="s">
        <v>369</v>
      </c>
      <c r="F2369" t="s">
        <v>745</v>
      </c>
      <c r="G2369" s="177">
        <v>44523</v>
      </c>
      <c r="H2369" t="s">
        <v>417</v>
      </c>
      <c r="I2369" t="s">
        <v>18168</v>
      </c>
      <c r="J2369" t="s">
        <v>7880</v>
      </c>
      <c r="K2369" t="s">
        <v>353</v>
      </c>
      <c r="L2369" t="s">
        <v>382</v>
      </c>
      <c r="M2369" s="29" t="str">
        <f>IF(O2369 &lt;&gt; "", VLOOKUP(O2369,'CLASSIFICAÇÃO - ÁREA DE ATUAÇÃO'!$A:$C,2,0),"")</f>
        <v>D</v>
      </c>
      <c r="N2369" s="29" t="str">
        <f>IF(O2369 &lt;&gt; "",VLOOKUP(O2369,'CLASSIFICAÇÃO - ÁREA DE ATUAÇÃO'!$A:$C,3,0), "")</f>
        <v>ATENÇÃO PRIMÁRIA</v>
      </c>
      <c r="O2369" t="str">
        <f>'Lotações convertidas'!B2371</f>
        <v>CENTRO DE SAÚDE MARIANO DE ABREU</v>
      </c>
    </row>
    <row r="2370" spans="1:15" x14ac:dyDescent="0.25">
      <c r="A2370">
        <v>1335217</v>
      </c>
      <c r="B2370" t="s">
        <v>7881</v>
      </c>
      <c r="C2370" t="s">
        <v>7882</v>
      </c>
      <c r="D2370" t="s">
        <v>362</v>
      </c>
      <c r="F2370" t="s">
        <v>3462</v>
      </c>
      <c r="G2370" s="177">
        <v>44523</v>
      </c>
      <c r="H2370" t="s">
        <v>364</v>
      </c>
      <c r="I2370" t="s">
        <v>18168</v>
      </c>
      <c r="J2370" t="s">
        <v>7883</v>
      </c>
      <c r="K2370" t="s">
        <v>353</v>
      </c>
      <c r="L2370" t="s">
        <v>427</v>
      </c>
      <c r="M2370" s="29" t="str">
        <f>IF(O2370 &lt;&gt; "", VLOOKUP(O2370,'CLASSIFICAÇÃO - ÁREA DE ATUAÇÃO'!$A:$C,2,0),"")</f>
        <v>A</v>
      </c>
      <c r="N2370" s="29" t="str">
        <f>IF(O2370 &lt;&gt; "",VLOOKUP(O2370,'CLASSIFICAÇÃO - ÁREA DE ATUAÇÃO'!$A:$C,3,0), "")</f>
        <v>GESTÃO</v>
      </c>
      <c r="O2370" t="str">
        <f>'Lotações convertidas'!B2372</f>
        <v>GERÊNCIA DE REGULAÇÃO DO ACESSO AMBULATORIAL</v>
      </c>
    </row>
    <row r="2371" spans="1:15" x14ac:dyDescent="0.25">
      <c r="A2371">
        <v>1335225</v>
      </c>
      <c r="B2371" t="s">
        <v>7884</v>
      </c>
      <c r="C2371" t="s">
        <v>7885</v>
      </c>
      <c r="D2371" t="s">
        <v>379</v>
      </c>
      <c r="F2371" t="s">
        <v>531</v>
      </c>
      <c r="G2371" s="177">
        <v>44523</v>
      </c>
      <c r="H2371" t="s">
        <v>364</v>
      </c>
      <c r="I2371" t="s">
        <v>18171</v>
      </c>
      <c r="J2371" t="s">
        <v>7886</v>
      </c>
      <c r="K2371" t="s">
        <v>353</v>
      </c>
      <c r="L2371" t="s">
        <v>374</v>
      </c>
      <c r="M2371" s="29" t="str">
        <f>IF(O2371 &lt;&gt; "", VLOOKUP(O2371,'CLASSIFICAÇÃO - ÁREA DE ATUAÇÃO'!$A:$C,2,0),"")</f>
        <v>C</v>
      </c>
      <c r="N2371" s="29" t="str">
        <f>IF(O2371 &lt;&gt; "",VLOOKUP(O2371,'CLASSIFICAÇÃO - ÁREA DE ATUAÇÃO'!$A:$C,3,0), "")</f>
        <v>ATENÇÃO PRIMÁRIA</v>
      </c>
      <c r="O2371" t="str">
        <f>'Lotações convertidas'!B2373</f>
        <v>CENTRO DE SAÚDE MARIA GORETTI</v>
      </c>
    </row>
    <row r="2372" spans="1:15" x14ac:dyDescent="0.25">
      <c r="A2372">
        <v>1335233</v>
      </c>
      <c r="B2372" t="s">
        <v>7887</v>
      </c>
      <c r="C2372" t="s">
        <v>7888</v>
      </c>
      <c r="D2372" t="s">
        <v>594</v>
      </c>
      <c r="F2372" t="s">
        <v>731</v>
      </c>
      <c r="G2372" s="177">
        <v>44523</v>
      </c>
      <c r="H2372" t="s">
        <v>364</v>
      </c>
      <c r="I2372" t="s">
        <v>495</v>
      </c>
      <c r="K2372" t="s">
        <v>495</v>
      </c>
      <c r="L2372" t="s">
        <v>361</v>
      </c>
      <c r="M2372" s="29" t="str">
        <f>IF(O2372 &lt;&gt; "", VLOOKUP(O2372,'CLASSIFICAÇÃO - ÁREA DE ATUAÇÃO'!$A:$C,2,0),"")</f>
        <v>B</v>
      </c>
      <c r="N2372" s="29" t="str">
        <f>IF(O2372 &lt;&gt; "",VLOOKUP(O2372,'CLASSIFICAÇÃO - ÁREA DE ATUAÇÃO'!$A:$C,3,0), "")</f>
        <v>ATENÇÃO PRIMÁRIA</v>
      </c>
      <c r="O2372" t="str">
        <f>'Lotações convertidas'!B2374</f>
        <v>CENTRO DE SAÚDE DOM ORIONE</v>
      </c>
    </row>
    <row r="2373" spans="1:15" x14ac:dyDescent="0.25">
      <c r="A2373">
        <v>1335241</v>
      </c>
      <c r="B2373" t="s">
        <v>7889</v>
      </c>
      <c r="C2373" t="s">
        <v>7890</v>
      </c>
      <c r="D2373" t="s">
        <v>368</v>
      </c>
      <c r="E2373" t="s">
        <v>369</v>
      </c>
      <c r="F2373" t="s">
        <v>424</v>
      </c>
      <c r="G2373" s="177">
        <v>44523</v>
      </c>
      <c r="H2373" t="s">
        <v>441</v>
      </c>
      <c r="I2373" t="s">
        <v>18168</v>
      </c>
      <c r="J2373" t="s">
        <v>7891</v>
      </c>
      <c r="K2373" t="s">
        <v>353</v>
      </c>
      <c r="L2373" t="s">
        <v>427</v>
      </c>
      <c r="M2373" s="29" t="str">
        <f>IF(O2373 &lt;&gt; "", VLOOKUP(O2373,'CLASSIFICAÇÃO - ÁREA DE ATUAÇÃO'!$A:$C,2,0),"")</f>
        <v>D</v>
      </c>
      <c r="N2373" s="29" t="str">
        <f>IF(O2373 &lt;&gt; "",VLOOKUP(O2373,'CLASSIFICAÇÃO - ÁREA DE ATUAÇÃO'!$A:$C,3,0), "")</f>
        <v>REDE DE URGÊNCIA</v>
      </c>
      <c r="O2373" t="str">
        <f>'Lotações convertidas'!B2375</f>
        <v>SERVIÇO DE ATENDIMENTO MÓVEL DE URGÊNCIA E TRANSPORTE EM SAÚDE</v>
      </c>
    </row>
    <row r="2374" spans="1:15" x14ac:dyDescent="0.25">
      <c r="A2374">
        <v>1335268</v>
      </c>
      <c r="B2374" t="s">
        <v>7892</v>
      </c>
      <c r="C2374" t="s">
        <v>7893</v>
      </c>
      <c r="D2374" t="s">
        <v>349</v>
      </c>
      <c r="E2374" t="s">
        <v>2927</v>
      </c>
      <c r="F2374" t="s">
        <v>18672</v>
      </c>
      <c r="G2374" s="177">
        <v>44523</v>
      </c>
      <c r="H2374" t="s">
        <v>364</v>
      </c>
      <c r="I2374" t="s">
        <v>18182</v>
      </c>
      <c r="J2374" t="s">
        <v>1093</v>
      </c>
      <c r="K2374" t="s">
        <v>353</v>
      </c>
      <c r="L2374" t="s">
        <v>372</v>
      </c>
      <c r="M2374" s="29" t="str">
        <f>IF(O2374 &lt;&gt; "", VLOOKUP(O2374,'CLASSIFICAÇÃO - ÁREA DE ATUAÇÃO'!$A:$C,2,0),"")</f>
        <v>C</v>
      </c>
      <c r="N2374" s="29" t="str">
        <f>IF(O2374 &lt;&gt; "",VLOOKUP(O2374,'CLASSIFICAÇÃO - ÁREA DE ATUAÇÃO'!$A:$C,3,0), "")</f>
        <v>GESTÃO</v>
      </c>
      <c r="O2374" t="str">
        <f>'Lotações convertidas'!B2376</f>
        <v>DIRETORIA REGIONAL DE SAUDE VENDA NOVA</v>
      </c>
    </row>
    <row r="2375" spans="1:15" x14ac:dyDescent="0.25">
      <c r="A2375">
        <v>1335276</v>
      </c>
      <c r="B2375" t="s">
        <v>7895</v>
      </c>
      <c r="C2375" t="s">
        <v>7896</v>
      </c>
      <c r="D2375" t="s">
        <v>349</v>
      </c>
      <c r="E2375" t="s">
        <v>350</v>
      </c>
      <c r="F2375" t="s">
        <v>18631</v>
      </c>
      <c r="G2375" s="177">
        <v>44523</v>
      </c>
      <c r="H2375" t="s">
        <v>395</v>
      </c>
      <c r="I2375" t="s">
        <v>18169</v>
      </c>
      <c r="J2375" t="s">
        <v>7897</v>
      </c>
      <c r="K2375" t="s">
        <v>353</v>
      </c>
      <c r="L2375" t="s">
        <v>374</v>
      </c>
      <c r="M2375" s="29" t="str">
        <f>IF(O2375 &lt;&gt; "", VLOOKUP(O2375,'CLASSIFICAÇÃO - ÁREA DE ATUAÇÃO'!$A:$C,2,0),"")</f>
        <v>A</v>
      </c>
      <c r="N2375" s="29" t="str">
        <f>IF(O2375 &lt;&gt; "",VLOOKUP(O2375,'CLASSIFICAÇÃO - ÁREA DE ATUAÇÃO'!$A:$C,3,0), "")</f>
        <v>REDE DE URGÊNCIA</v>
      </c>
      <c r="O2375" t="str">
        <f>'Lotações convertidas'!B2377</f>
        <v>CENTRO DE REFERENCIA EM SAUDE MENTAL NORDESTE</v>
      </c>
    </row>
    <row r="2376" spans="1:15" x14ac:dyDescent="0.25">
      <c r="A2376">
        <v>1335292</v>
      </c>
      <c r="B2376" t="s">
        <v>7898</v>
      </c>
      <c r="C2376" t="s">
        <v>7899</v>
      </c>
      <c r="D2376" t="s">
        <v>594</v>
      </c>
      <c r="F2376" t="s">
        <v>731</v>
      </c>
      <c r="G2376" s="177">
        <v>44523</v>
      </c>
      <c r="H2376" t="s">
        <v>364</v>
      </c>
      <c r="I2376" t="s">
        <v>495</v>
      </c>
      <c r="K2376" t="s">
        <v>495</v>
      </c>
      <c r="L2376" t="s">
        <v>361</v>
      </c>
      <c r="M2376" s="29" t="str">
        <f>IF(O2376 &lt;&gt; "", VLOOKUP(O2376,'CLASSIFICAÇÃO - ÁREA DE ATUAÇÃO'!$A:$C,2,0),"")</f>
        <v>B</v>
      </c>
      <c r="N2376" s="29" t="str">
        <f>IF(O2376 &lt;&gt; "",VLOOKUP(O2376,'CLASSIFICAÇÃO - ÁREA DE ATUAÇÃO'!$A:$C,3,0), "")</f>
        <v>ATENÇÃO PRIMÁRIA</v>
      </c>
      <c r="O2376" t="str">
        <f>'Lotações convertidas'!B2378</f>
        <v>CENTRO DE SAÚDE DOM ORIONE</v>
      </c>
    </row>
    <row r="2377" spans="1:15" x14ac:dyDescent="0.25">
      <c r="A2377">
        <v>1335314</v>
      </c>
      <c r="B2377" t="s">
        <v>7900</v>
      </c>
      <c r="C2377" t="s">
        <v>7901</v>
      </c>
      <c r="D2377" t="s">
        <v>349</v>
      </c>
      <c r="E2377" t="s">
        <v>674</v>
      </c>
      <c r="F2377" t="s">
        <v>18673</v>
      </c>
      <c r="G2377" s="177">
        <v>44523</v>
      </c>
      <c r="H2377" t="s">
        <v>395</v>
      </c>
      <c r="I2377" t="s">
        <v>18178</v>
      </c>
      <c r="J2377" t="s">
        <v>7903</v>
      </c>
      <c r="K2377" t="s">
        <v>353</v>
      </c>
      <c r="L2377" t="s">
        <v>361</v>
      </c>
      <c r="M2377" s="29" t="str">
        <f>IF(O2377 &lt;&gt; "", VLOOKUP(O2377,'CLASSIFICAÇÃO - ÁREA DE ATUAÇÃO'!$A:$C,2,0),"")</f>
        <v>B</v>
      </c>
      <c r="N2377" s="29" t="str">
        <f>IF(O2377 &lt;&gt; "",VLOOKUP(O2377,'CLASSIFICAÇÃO - ÁREA DE ATUAÇÃO'!$A:$C,3,0), "")</f>
        <v>GESTÃO</v>
      </c>
      <c r="O2377" t="str">
        <f>'Lotações convertidas'!B2379</f>
        <v>GERENCIA DE VIGILANCIA SANITARIA PAMPULHA</v>
      </c>
    </row>
    <row r="2378" spans="1:15" x14ac:dyDescent="0.25">
      <c r="A2378">
        <v>1335322</v>
      </c>
      <c r="B2378" t="s">
        <v>7904</v>
      </c>
      <c r="C2378" t="s">
        <v>7905</v>
      </c>
      <c r="D2378" t="s">
        <v>368</v>
      </c>
      <c r="E2378" t="s">
        <v>369</v>
      </c>
      <c r="F2378" t="s">
        <v>69</v>
      </c>
      <c r="G2378" s="177">
        <v>44524</v>
      </c>
      <c r="H2378" t="s">
        <v>417</v>
      </c>
      <c r="I2378" t="s">
        <v>18168</v>
      </c>
      <c r="J2378" t="s">
        <v>7906</v>
      </c>
      <c r="K2378" t="s">
        <v>353</v>
      </c>
      <c r="L2378" t="s">
        <v>382</v>
      </c>
      <c r="M2378" s="29" t="str">
        <f>IF(O2378 &lt;&gt; "", VLOOKUP(O2378,'CLASSIFICAÇÃO - ÁREA DE ATUAÇÃO'!$A:$C,2,0),"")</f>
        <v>A</v>
      </c>
      <c r="N2378" s="29" t="str">
        <f>IF(O2378 &lt;&gt; "",VLOOKUP(O2378,'CLASSIFICAÇÃO - ÁREA DE ATUAÇÃO'!$A:$C,3,0), "")</f>
        <v>REDE COMPLEMENTAR</v>
      </c>
      <c r="O2378" t="str">
        <f>'Lotações convertidas'!B2380</f>
        <v>CENTRO DE TESTAGEM E ACONSELHAMENTO - SERVICO DE ATENDIMENTO ESPECIALIZADO</v>
      </c>
    </row>
    <row r="2379" spans="1:15" x14ac:dyDescent="0.25">
      <c r="A2379">
        <v>1335357</v>
      </c>
      <c r="B2379" t="s">
        <v>7907</v>
      </c>
      <c r="C2379" t="s">
        <v>7908</v>
      </c>
      <c r="D2379" t="s">
        <v>368</v>
      </c>
      <c r="E2379" t="s">
        <v>369</v>
      </c>
      <c r="F2379" t="s">
        <v>18611</v>
      </c>
      <c r="G2379" s="177">
        <v>44526</v>
      </c>
      <c r="H2379" t="s">
        <v>441</v>
      </c>
      <c r="I2379" t="s">
        <v>18168</v>
      </c>
      <c r="J2379" t="s">
        <v>7909</v>
      </c>
      <c r="K2379" t="s">
        <v>353</v>
      </c>
      <c r="L2379" t="s">
        <v>397</v>
      </c>
      <c r="M2379" s="29" t="str">
        <f>IF(O2379 &lt;&gt; "", VLOOKUP(O2379,'CLASSIFICAÇÃO - ÁREA DE ATUAÇÃO'!$A:$C,2,0),"")</f>
        <v>C</v>
      </c>
      <c r="N2379" s="29" t="str">
        <f>IF(O2379 &lt;&gt; "",VLOOKUP(O2379,'CLASSIFICAÇÃO - ÁREA DE ATUAÇÃO'!$A:$C,3,0), "")</f>
        <v>REDE DE URGÊNCIA</v>
      </c>
      <c r="O2379" t="str">
        <f>'Lotações convertidas'!B2381</f>
        <v>UNIDADE DE PRONTO ATENDIMENTO OESTE</v>
      </c>
    </row>
    <row r="2380" spans="1:15" x14ac:dyDescent="0.25">
      <c r="A2380">
        <v>1335365</v>
      </c>
      <c r="B2380" t="s">
        <v>5447</v>
      </c>
      <c r="C2380" t="s">
        <v>5448</v>
      </c>
      <c r="D2380" t="s">
        <v>349</v>
      </c>
      <c r="E2380" t="s">
        <v>473</v>
      </c>
      <c r="F2380" t="s">
        <v>388</v>
      </c>
      <c r="G2380" s="177">
        <v>44524</v>
      </c>
      <c r="H2380" t="s">
        <v>1549</v>
      </c>
      <c r="I2380" t="s">
        <v>18181</v>
      </c>
      <c r="J2380" t="s">
        <v>5450</v>
      </c>
      <c r="K2380" t="s">
        <v>353</v>
      </c>
      <c r="L2380" t="s">
        <v>372</v>
      </c>
      <c r="M2380" s="29" t="str">
        <f>IF(O2380 &lt;&gt; "", VLOOKUP(O2380,'CLASSIFICAÇÃO - ÁREA DE ATUAÇÃO'!$A:$C,2,0),"")</f>
        <v>D</v>
      </c>
      <c r="N2380" s="29" t="str">
        <f>IF(O2380 &lt;&gt; "",VLOOKUP(O2380,'CLASSIFICAÇÃO - ÁREA DE ATUAÇÃO'!$A:$C,3,0), "")</f>
        <v>ATENÇÃO PRIMÁRIA</v>
      </c>
      <c r="O2380" t="str">
        <f>'Lotações convertidas'!B2382</f>
        <v>CENTRO DE SAÚDE MINAS CAIXA</v>
      </c>
    </row>
    <row r="2381" spans="1:15" x14ac:dyDescent="0.25">
      <c r="A2381">
        <v>1335381</v>
      </c>
      <c r="B2381" t="s">
        <v>7910</v>
      </c>
      <c r="C2381" t="s">
        <v>7911</v>
      </c>
      <c r="D2381" t="s">
        <v>362</v>
      </c>
      <c r="F2381" t="s">
        <v>465</v>
      </c>
      <c r="G2381" s="177">
        <v>44526</v>
      </c>
      <c r="H2381" t="s">
        <v>466</v>
      </c>
      <c r="I2381" t="s">
        <v>18168</v>
      </c>
      <c r="J2381" t="s">
        <v>7912</v>
      </c>
      <c r="K2381" t="s">
        <v>353</v>
      </c>
      <c r="L2381" t="s">
        <v>361</v>
      </c>
      <c r="M2381" s="29" t="str">
        <f>IF(O2381 &lt;&gt; "", VLOOKUP(O2381,'CLASSIFICAÇÃO - ÁREA DE ATUAÇÃO'!$A:$C,2,0),"")</f>
        <v>C</v>
      </c>
      <c r="N2381" s="29" t="str">
        <f>IF(O2381 &lt;&gt; "",VLOOKUP(O2381,'CLASSIFICAÇÃO - ÁREA DE ATUAÇÃO'!$A:$C,3,0), "")</f>
        <v>REDE DE URGÊNCIA</v>
      </c>
      <c r="O2381" t="str">
        <f>'Lotações convertidas'!B2383</f>
        <v>CENTRO DE REFERÊNCIA EM SAÚDE MENTAL - ÁLCOOL E DROGAS PAMPULHA/NOROESTE</v>
      </c>
    </row>
    <row r="2382" spans="1:15" x14ac:dyDescent="0.25">
      <c r="A2382" t="s">
        <v>7913</v>
      </c>
      <c r="B2382" t="s">
        <v>7914</v>
      </c>
      <c r="C2382" t="s">
        <v>7915</v>
      </c>
      <c r="D2382" t="s">
        <v>368</v>
      </c>
      <c r="E2382" t="s">
        <v>524</v>
      </c>
      <c r="F2382" t="s">
        <v>18620</v>
      </c>
      <c r="G2382" s="177">
        <v>44525</v>
      </c>
      <c r="H2382" t="s">
        <v>425</v>
      </c>
      <c r="I2382" t="s">
        <v>18179</v>
      </c>
      <c r="J2382" t="s">
        <v>7916</v>
      </c>
      <c r="K2382" t="s">
        <v>353</v>
      </c>
      <c r="L2382" t="s">
        <v>372</v>
      </c>
      <c r="M2382" s="29" t="str">
        <f>IF(O2382 &lt;&gt; "", VLOOKUP(O2382,'CLASSIFICAÇÃO - ÁREA DE ATUAÇÃO'!$A:$C,2,0),"")</f>
        <v>D</v>
      </c>
      <c r="N2382" s="29" t="str">
        <f>IF(O2382 &lt;&gt; "",VLOOKUP(O2382,'CLASSIFICAÇÃO - ÁREA DE ATUAÇÃO'!$A:$C,3,0), "")</f>
        <v>REDE DE URGÊNCIA</v>
      </c>
      <c r="O2382" t="str">
        <f>'Lotações convertidas'!B2384</f>
        <v>UNIDADE DE PRONTO ATENDIMENTO VENDA NOVA</v>
      </c>
    </row>
    <row r="2383" spans="1:15" x14ac:dyDescent="0.25">
      <c r="A2383">
        <v>1335403</v>
      </c>
      <c r="B2383" t="s">
        <v>7917</v>
      </c>
      <c r="C2383" t="s">
        <v>7918</v>
      </c>
      <c r="D2383" t="s">
        <v>368</v>
      </c>
      <c r="E2383" t="s">
        <v>369</v>
      </c>
      <c r="F2383" t="s">
        <v>18623</v>
      </c>
      <c r="G2383" s="177">
        <v>44524</v>
      </c>
      <c r="H2383" t="s">
        <v>441</v>
      </c>
      <c r="I2383" t="s">
        <v>18168</v>
      </c>
      <c r="J2383" t="s">
        <v>7919</v>
      </c>
      <c r="K2383" t="s">
        <v>353</v>
      </c>
      <c r="L2383" t="s">
        <v>374</v>
      </c>
      <c r="M2383" s="29" t="str">
        <f>IF(O2383 &lt;&gt; "", VLOOKUP(O2383,'CLASSIFICAÇÃO - ÁREA DE ATUAÇÃO'!$A:$C,2,0),"")</f>
        <v>C</v>
      </c>
      <c r="N2383" s="29" t="str">
        <f>IF(O2383 &lt;&gt; "",VLOOKUP(O2383,'CLASSIFICAÇÃO - ÁREA DE ATUAÇÃO'!$A:$C,3,0), "")</f>
        <v>REDE DE URGÊNCIA</v>
      </c>
      <c r="O2383" t="str">
        <f>'Lotações convertidas'!B2385</f>
        <v>UNIDADE DE PRONTO ATENDIMENTO NORDESTE</v>
      </c>
    </row>
    <row r="2384" spans="1:15" x14ac:dyDescent="0.25">
      <c r="A2384">
        <v>1335411</v>
      </c>
      <c r="B2384" t="s">
        <v>7920</v>
      </c>
      <c r="C2384" t="s">
        <v>7921</v>
      </c>
      <c r="D2384" t="s">
        <v>368</v>
      </c>
      <c r="E2384" t="s">
        <v>369</v>
      </c>
      <c r="F2384" t="s">
        <v>2872</v>
      </c>
      <c r="G2384" s="177">
        <v>44524</v>
      </c>
      <c r="H2384" t="s">
        <v>417</v>
      </c>
      <c r="I2384" t="s">
        <v>18168</v>
      </c>
      <c r="J2384" t="s">
        <v>7922</v>
      </c>
      <c r="K2384" t="s">
        <v>353</v>
      </c>
      <c r="L2384" t="s">
        <v>397</v>
      </c>
      <c r="M2384" s="29" t="str">
        <f>IF(O2384 &lt;&gt; "", VLOOKUP(O2384,'CLASSIFICAÇÃO - ÁREA DE ATUAÇÃO'!$A:$C,2,0),"")</f>
        <v>A</v>
      </c>
      <c r="N2384" s="29" t="str">
        <f>IF(O2384 &lt;&gt; "",VLOOKUP(O2384,'CLASSIFICAÇÃO - ÁREA DE ATUAÇÃO'!$A:$C,3,0), "")</f>
        <v>ATENÇÃO PRIMÁRIA</v>
      </c>
      <c r="O2384" t="str">
        <f>'Lotações convertidas'!B2386</f>
        <v>CENTRO DE SAÚDE NORALDINO DE LIMA</v>
      </c>
    </row>
    <row r="2385" spans="1:15" x14ac:dyDescent="0.25">
      <c r="A2385" t="s">
        <v>7923</v>
      </c>
      <c r="B2385" t="s">
        <v>7924</v>
      </c>
      <c r="C2385" t="s">
        <v>7925</v>
      </c>
      <c r="D2385" t="s">
        <v>368</v>
      </c>
      <c r="E2385" t="s">
        <v>369</v>
      </c>
      <c r="F2385" t="s">
        <v>731</v>
      </c>
      <c r="G2385" s="177">
        <v>44524</v>
      </c>
      <c r="H2385" t="s">
        <v>417</v>
      </c>
      <c r="I2385" t="s">
        <v>18168</v>
      </c>
      <c r="J2385" t="s">
        <v>7926</v>
      </c>
      <c r="K2385" t="s">
        <v>353</v>
      </c>
      <c r="L2385" t="s">
        <v>361</v>
      </c>
      <c r="M2385" s="29" t="str">
        <f>IF(O2385 &lt;&gt; "", VLOOKUP(O2385,'CLASSIFICAÇÃO - ÁREA DE ATUAÇÃO'!$A:$C,2,0),"")</f>
        <v>B</v>
      </c>
      <c r="N2385" s="29" t="str">
        <f>IF(O2385 &lt;&gt; "",VLOOKUP(O2385,'CLASSIFICAÇÃO - ÁREA DE ATUAÇÃO'!$A:$C,3,0), "")</f>
        <v>ATENÇÃO PRIMÁRIA</v>
      </c>
      <c r="O2385" t="str">
        <f>'Lotações convertidas'!B2387</f>
        <v>CENTRO DE SAÚDE DOM ORIONE</v>
      </c>
    </row>
    <row r="2386" spans="1:15" x14ac:dyDescent="0.25">
      <c r="A2386">
        <v>1335438</v>
      </c>
      <c r="B2386" t="s">
        <v>7927</v>
      </c>
      <c r="C2386" t="s">
        <v>7928</v>
      </c>
      <c r="D2386" t="s">
        <v>368</v>
      </c>
      <c r="E2386" t="s">
        <v>369</v>
      </c>
      <c r="F2386" t="s">
        <v>18624</v>
      </c>
      <c r="G2386" s="177">
        <v>44524</v>
      </c>
      <c r="H2386" t="s">
        <v>417</v>
      </c>
      <c r="I2386" t="s">
        <v>18168</v>
      </c>
      <c r="J2386" t="s">
        <v>7929</v>
      </c>
      <c r="K2386" t="s">
        <v>353</v>
      </c>
      <c r="L2386" t="s">
        <v>374</v>
      </c>
      <c r="M2386" s="29" t="str">
        <f>IF(O2386 &lt;&gt; "", VLOOKUP(O2386,'CLASSIFICAÇÃO - ÁREA DE ATUAÇÃO'!$A:$C,2,0),"")</f>
        <v>A</v>
      </c>
      <c r="N2386" s="29" t="str">
        <f>IF(O2386 &lt;&gt; "",VLOOKUP(O2386,'CLASSIFICAÇÃO - ÁREA DE ATUAÇÃO'!$A:$C,3,0), "")</f>
        <v>REDE COMPLEMENTAR</v>
      </c>
      <c r="O2386" t="str">
        <f>'Lotações convertidas'!B2388</f>
        <v>CENTRO DE ESPECIALIDADES MEDICAS NORDESTE</v>
      </c>
    </row>
    <row r="2387" spans="1:15" x14ac:dyDescent="0.25">
      <c r="A2387">
        <v>1335446</v>
      </c>
      <c r="B2387" t="s">
        <v>7930</v>
      </c>
      <c r="C2387" t="s">
        <v>7931</v>
      </c>
      <c r="D2387" t="s">
        <v>368</v>
      </c>
      <c r="E2387" t="s">
        <v>524</v>
      </c>
      <c r="F2387" t="s">
        <v>259</v>
      </c>
      <c r="G2387" s="177">
        <v>44525</v>
      </c>
      <c r="H2387" t="s">
        <v>417</v>
      </c>
      <c r="I2387" t="s">
        <v>18179</v>
      </c>
      <c r="J2387" t="s">
        <v>7932</v>
      </c>
      <c r="K2387" t="s">
        <v>353</v>
      </c>
      <c r="L2387" t="s">
        <v>372</v>
      </c>
      <c r="M2387" s="29" t="str">
        <f>IF(O2387 &lt;&gt; "", VLOOKUP(O2387,'CLASSIFICAÇÃO - ÁREA DE ATUAÇÃO'!$A:$C,2,0),"")</f>
        <v>C</v>
      </c>
      <c r="N2387" s="29" t="str">
        <f>IF(O2387 &lt;&gt; "",VLOOKUP(O2387,'CLASSIFICAÇÃO - ÁREA DE ATUAÇÃO'!$A:$C,3,0), "")</f>
        <v>REDE COMPLEMENTAR</v>
      </c>
      <c r="O2387" t="str">
        <f>'Lotações convertidas'!B2389</f>
        <v>LABORATORIO REGIONAL NORTE/VENDA NOVA</v>
      </c>
    </row>
    <row r="2388" spans="1:15" x14ac:dyDescent="0.25">
      <c r="A2388">
        <v>1335454</v>
      </c>
      <c r="B2388" t="s">
        <v>7933</v>
      </c>
      <c r="C2388" t="s">
        <v>7934</v>
      </c>
      <c r="D2388" t="s">
        <v>368</v>
      </c>
      <c r="E2388" t="s">
        <v>390</v>
      </c>
      <c r="F2388" t="s">
        <v>575</v>
      </c>
      <c r="G2388" s="177">
        <v>44524</v>
      </c>
      <c r="H2388" t="s">
        <v>364</v>
      </c>
      <c r="I2388" t="s">
        <v>18175</v>
      </c>
      <c r="J2388" t="s">
        <v>7935</v>
      </c>
      <c r="K2388" t="s">
        <v>353</v>
      </c>
      <c r="L2388" t="s">
        <v>374</v>
      </c>
      <c r="M2388" s="29" t="str">
        <f>IF(O2388 &lt;&gt; "", VLOOKUP(O2388,'CLASSIFICAÇÃO - ÁREA DE ATUAÇÃO'!$A:$C,2,0),"")</f>
        <v>A</v>
      </c>
      <c r="N2388" s="29" t="str">
        <f>IF(O2388 &lt;&gt; "",VLOOKUP(O2388,'CLASSIFICAÇÃO - ÁREA DE ATUAÇÃO'!$A:$C,3,0), "")</f>
        <v>ATENÇÃO PRIMÁRIA</v>
      </c>
      <c r="O2388" t="str">
        <f>'Lotações convertidas'!B2390</f>
        <v>CENTRO DE SAÚDE LEOPOLDO CHRISOSTOMO DE CASTRO</v>
      </c>
    </row>
    <row r="2389" spans="1:15" x14ac:dyDescent="0.25">
      <c r="A2389">
        <v>1335462</v>
      </c>
      <c r="B2389" t="s">
        <v>7936</v>
      </c>
      <c r="C2389" t="s">
        <v>7937</v>
      </c>
      <c r="D2389" t="s">
        <v>349</v>
      </c>
      <c r="E2389" t="s">
        <v>674</v>
      </c>
      <c r="F2389" t="s">
        <v>866</v>
      </c>
      <c r="G2389" s="177">
        <v>44524</v>
      </c>
      <c r="H2389" t="s">
        <v>364</v>
      </c>
      <c r="I2389" t="s">
        <v>18178</v>
      </c>
      <c r="J2389" t="s">
        <v>7938</v>
      </c>
      <c r="K2389" t="s">
        <v>353</v>
      </c>
      <c r="L2389" t="s">
        <v>354</v>
      </c>
      <c r="M2389" s="29" t="str">
        <f>IF(O2389 &lt;&gt; "", VLOOKUP(O2389,'CLASSIFICAÇÃO - ÁREA DE ATUAÇÃO'!$A:$C,2,0),"")</f>
        <v>A</v>
      </c>
      <c r="N2389" s="29" t="str">
        <f>IF(O2389 &lt;&gt; "",VLOOKUP(O2389,'CLASSIFICAÇÃO - ÁREA DE ATUAÇÃO'!$A:$C,3,0), "")</f>
        <v>ATENÇÃO PRIMÁRIA</v>
      </c>
      <c r="O2389" t="str">
        <f>'Lotações convertidas'!B2391</f>
        <v>CENTRO DE SAÚDE JARDIM MONTANHÊS</v>
      </c>
    </row>
    <row r="2390" spans="1:15" x14ac:dyDescent="0.25">
      <c r="A2390">
        <v>1335470</v>
      </c>
      <c r="B2390" t="s">
        <v>7939</v>
      </c>
      <c r="C2390" t="s">
        <v>7940</v>
      </c>
      <c r="D2390" t="s">
        <v>349</v>
      </c>
      <c r="E2390" t="s">
        <v>445</v>
      </c>
      <c r="F2390" t="s">
        <v>465</v>
      </c>
      <c r="G2390" s="177">
        <v>44524</v>
      </c>
      <c r="H2390" t="s">
        <v>7941</v>
      </c>
      <c r="I2390" t="s">
        <v>18172</v>
      </c>
      <c r="J2390" t="s">
        <v>7942</v>
      </c>
      <c r="K2390" t="s">
        <v>353</v>
      </c>
      <c r="L2390" t="s">
        <v>361</v>
      </c>
      <c r="M2390" s="29" t="str">
        <f>IF(O2390 &lt;&gt; "", VLOOKUP(O2390,'CLASSIFICAÇÃO - ÁREA DE ATUAÇÃO'!$A:$C,2,0),"")</f>
        <v>C</v>
      </c>
      <c r="N2390" s="29" t="str">
        <f>IF(O2390 &lt;&gt; "",VLOOKUP(O2390,'CLASSIFICAÇÃO - ÁREA DE ATUAÇÃO'!$A:$C,3,0), "")</f>
        <v>REDE DE URGÊNCIA</v>
      </c>
      <c r="O2390" t="str">
        <f>'Lotações convertidas'!B2392</f>
        <v>CENTRO DE REFERÊNCIA EM SAÚDE MENTAL - ÁLCOOL E DROGAS PAMPULHA/NOROESTE</v>
      </c>
    </row>
    <row r="2391" spans="1:15" x14ac:dyDescent="0.25">
      <c r="A2391">
        <v>1335497</v>
      </c>
      <c r="B2391" t="s">
        <v>7943</v>
      </c>
      <c r="C2391" t="s">
        <v>7944</v>
      </c>
      <c r="D2391" t="s">
        <v>368</v>
      </c>
      <c r="E2391" t="s">
        <v>369</v>
      </c>
      <c r="F2391" t="s">
        <v>1015</v>
      </c>
      <c r="G2391" s="177">
        <v>44524</v>
      </c>
      <c r="H2391" t="s">
        <v>417</v>
      </c>
      <c r="I2391" t="s">
        <v>18168</v>
      </c>
      <c r="J2391" t="s">
        <v>7945</v>
      </c>
      <c r="K2391" t="s">
        <v>353</v>
      </c>
      <c r="L2391" t="s">
        <v>406</v>
      </c>
      <c r="M2391" s="29" t="str">
        <f>IF(O2391 &lt;&gt; "", VLOOKUP(O2391,'CLASSIFICAÇÃO - ÁREA DE ATUAÇÃO'!$A:$C,2,0),"")</f>
        <v>C</v>
      </c>
      <c r="N2391" s="29" t="str">
        <f>IF(O2391 &lt;&gt; "",VLOOKUP(O2391,'CLASSIFICAÇÃO - ÁREA DE ATUAÇÃO'!$A:$C,3,0), "")</f>
        <v>ATENÇÃO PRIMÁRIA</v>
      </c>
      <c r="O2391" t="str">
        <f>'Lotações convertidas'!B2393</f>
        <v>CENTRO DE SAÚDE EDUARDO MAURO DE ARAÚJO - MIRAMAR</v>
      </c>
    </row>
    <row r="2392" spans="1:15" x14ac:dyDescent="0.25">
      <c r="A2392">
        <v>1335543</v>
      </c>
      <c r="B2392" t="s">
        <v>7946</v>
      </c>
      <c r="C2392" t="s">
        <v>7947</v>
      </c>
      <c r="D2392" t="s">
        <v>368</v>
      </c>
      <c r="E2392" t="s">
        <v>369</v>
      </c>
      <c r="F2392" t="s">
        <v>18617</v>
      </c>
      <c r="G2392" s="177">
        <v>44524</v>
      </c>
      <c r="H2392" t="s">
        <v>1635</v>
      </c>
      <c r="I2392" t="s">
        <v>18168</v>
      </c>
      <c r="J2392" t="s">
        <v>7948</v>
      </c>
      <c r="K2392" t="s">
        <v>353</v>
      </c>
      <c r="L2392" t="s">
        <v>406</v>
      </c>
      <c r="M2392" s="29" t="str">
        <f>IF(O2392 &lt;&gt; "", VLOOKUP(O2392,'CLASSIFICAÇÃO - ÁREA DE ATUAÇÃO'!$A:$C,2,0),"")</f>
        <v>D</v>
      </c>
      <c r="N2392" s="29" t="str">
        <f>IF(O2392 &lt;&gt; "",VLOOKUP(O2392,'CLASSIFICAÇÃO - ÁREA DE ATUAÇÃO'!$A:$C,3,0), "")</f>
        <v>REDE DE URGÊNCIA</v>
      </c>
      <c r="O2392" t="str">
        <f>'Lotações convertidas'!B2394</f>
        <v>UNIDADE DE PRONTO ATENDIMENTO BARREIRO</v>
      </c>
    </row>
    <row r="2393" spans="1:15" x14ac:dyDescent="0.25">
      <c r="A2393">
        <v>1335551</v>
      </c>
      <c r="B2393" t="s">
        <v>7949</v>
      </c>
      <c r="C2393" t="s">
        <v>7950</v>
      </c>
      <c r="D2393" t="s">
        <v>368</v>
      </c>
      <c r="E2393" t="s">
        <v>524</v>
      </c>
      <c r="F2393" t="s">
        <v>259</v>
      </c>
      <c r="G2393" s="177">
        <v>44524</v>
      </c>
      <c r="H2393" t="s">
        <v>364</v>
      </c>
      <c r="I2393" t="s">
        <v>18179</v>
      </c>
      <c r="J2393" t="s">
        <v>7951</v>
      </c>
      <c r="K2393" t="s">
        <v>353</v>
      </c>
      <c r="L2393" t="s">
        <v>372</v>
      </c>
      <c r="M2393" s="29" t="str">
        <f>IF(O2393 &lt;&gt; "", VLOOKUP(O2393,'CLASSIFICAÇÃO - ÁREA DE ATUAÇÃO'!$A:$C,2,0),"")</f>
        <v>C</v>
      </c>
      <c r="N2393" s="29" t="str">
        <f>IF(O2393 &lt;&gt; "",VLOOKUP(O2393,'CLASSIFICAÇÃO - ÁREA DE ATUAÇÃO'!$A:$C,3,0), "")</f>
        <v>REDE COMPLEMENTAR</v>
      </c>
      <c r="O2393" t="str">
        <f>'Lotações convertidas'!B2395</f>
        <v>LABORATORIO REGIONAL NORTE/VENDA NOVA</v>
      </c>
    </row>
    <row r="2394" spans="1:15" x14ac:dyDescent="0.25">
      <c r="A2394" t="s">
        <v>7952</v>
      </c>
      <c r="B2394" t="s">
        <v>7953</v>
      </c>
      <c r="C2394" t="s">
        <v>7954</v>
      </c>
      <c r="D2394" t="s">
        <v>368</v>
      </c>
      <c r="E2394" t="s">
        <v>524</v>
      </c>
      <c r="F2394" t="s">
        <v>18613</v>
      </c>
      <c r="G2394" s="177">
        <v>44526</v>
      </c>
      <c r="H2394" t="s">
        <v>441</v>
      </c>
      <c r="I2394" t="s">
        <v>18179</v>
      </c>
      <c r="J2394" t="s">
        <v>7955</v>
      </c>
      <c r="K2394" t="s">
        <v>353</v>
      </c>
      <c r="L2394" t="s">
        <v>382</v>
      </c>
      <c r="M2394" s="29" t="str">
        <f>IF(O2394 &lt;&gt; "", VLOOKUP(O2394,'CLASSIFICAÇÃO - ÁREA DE ATUAÇÃO'!$A:$C,2,0),"")</f>
        <v>C</v>
      </c>
      <c r="N2394" s="29" t="str">
        <f>IF(O2394 &lt;&gt; "",VLOOKUP(O2394,'CLASSIFICAÇÃO - ÁREA DE ATUAÇÃO'!$A:$C,3,0), "")</f>
        <v>REDE DE URGÊNCIA</v>
      </c>
      <c r="O2394" t="str">
        <f>'Lotações convertidas'!B2396</f>
        <v>UNIDADE DE PRONTO ATENDIMENTO LESTE</v>
      </c>
    </row>
    <row r="2395" spans="1:15" x14ac:dyDescent="0.25">
      <c r="A2395">
        <v>1335608</v>
      </c>
      <c r="B2395" t="s">
        <v>7956</v>
      </c>
      <c r="C2395" t="s">
        <v>7957</v>
      </c>
      <c r="D2395" t="s">
        <v>379</v>
      </c>
      <c r="F2395" t="s">
        <v>1010</v>
      </c>
      <c r="G2395" s="177">
        <v>44524</v>
      </c>
      <c r="H2395" t="s">
        <v>434</v>
      </c>
      <c r="I2395" t="s">
        <v>18171</v>
      </c>
      <c r="J2395" t="s">
        <v>7958</v>
      </c>
      <c r="K2395" t="s">
        <v>353</v>
      </c>
      <c r="L2395" t="s">
        <v>354</v>
      </c>
      <c r="M2395" s="29" t="str">
        <f>IF(O2395 &lt;&gt; "", VLOOKUP(O2395,'CLASSIFICAÇÃO - ÁREA DE ATUAÇÃO'!$A:$C,2,0),"")</f>
        <v>B</v>
      </c>
      <c r="N2395" s="29" t="str">
        <f>IF(O2395 &lt;&gt; "",VLOOKUP(O2395,'CLASSIFICAÇÃO - ÁREA DE ATUAÇÃO'!$A:$C,3,0), "")</f>
        <v>ATENÇÃO PRIMÁRIA</v>
      </c>
      <c r="O2395" t="str">
        <f>'Lotações convertidas'!B2397</f>
        <v>CENTRO DE SAÚDE JOÃO PINHEIRO</v>
      </c>
    </row>
    <row r="2396" spans="1:15" x14ac:dyDescent="0.25">
      <c r="A2396">
        <v>1335616</v>
      </c>
      <c r="B2396" t="s">
        <v>7959</v>
      </c>
      <c r="C2396" t="s">
        <v>7960</v>
      </c>
      <c r="D2396" t="s">
        <v>379</v>
      </c>
      <c r="F2396" t="s">
        <v>284</v>
      </c>
      <c r="G2396" s="177">
        <v>44524</v>
      </c>
      <c r="H2396" t="s">
        <v>364</v>
      </c>
      <c r="I2396" t="s">
        <v>18171</v>
      </c>
      <c r="J2396" t="s">
        <v>7961</v>
      </c>
      <c r="K2396" t="s">
        <v>353</v>
      </c>
      <c r="L2396" t="s">
        <v>374</v>
      </c>
      <c r="M2396" s="29" t="str">
        <f>IF(O2396 &lt;&gt; "", VLOOKUP(O2396,'CLASSIFICAÇÃO - ÁREA DE ATUAÇÃO'!$A:$C,2,0),"")</f>
        <v>D</v>
      </c>
      <c r="N2396" s="29" t="str">
        <f>IF(O2396 &lt;&gt; "",VLOOKUP(O2396,'CLASSIFICAÇÃO - ÁREA DE ATUAÇÃO'!$A:$C,3,0), "")</f>
        <v>ATENÇÃO PRIMÁRIA</v>
      </c>
      <c r="O2396" t="str">
        <f>'Lotações convertidas'!B2398</f>
        <v>CENTRO DE SAÚDE MARIVANDA BALEEIRO - PAULO VI</v>
      </c>
    </row>
    <row r="2397" spans="1:15" x14ac:dyDescent="0.25">
      <c r="A2397">
        <v>1335624</v>
      </c>
      <c r="B2397" t="s">
        <v>7962</v>
      </c>
      <c r="C2397" t="s">
        <v>7963</v>
      </c>
      <c r="D2397" t="s">
        <v>379</v>
      </c>
      <c r="F2397" t="s">
        <v>18620</v>
      </c>
      <c r="G2397" s="177">
        <v>44526</v>
      </c>
      <c r="H2397" t="s">
        <v>466</v>
      </c>
      <c r="I2397" t="s">
        <v>18171</v>
      </c>
      <c r="J2397" t="s">
        <v>7964</v>
      </c>
      <c r="K2397" t="s">
        <v>353</v>
      </c>
      <c r="L2397" t="s">
        <v>372</v>
      </c>
      <c r="M2397" s="29" t="str">
        <f>IF(O2397 &lt;&gt; "", VLOOKUP(O2397,'CLASSIFICAÇÃO - ÁREA DE ATUAÇÃO'!$A:$C,2,0),"")</f>
        <v>D</v>
      </c>
      <c r="N2397" s="29" t="str">
        <f>IF(O2397 &lt;&gt; "",VLOOKUP(O2397,'CLASSIFICAÇÃO - ÁREA DE ATUAÇÃO'!$A:$C,3,0), "")</f>
        <v>REDE DE URGÊNCIA</v>
      </c>
      <c r="O2397" t="str">
        <f>'Lotações convertidas'!B2399</f>
        <v>UNIDADE DE PRONTO ATENDIMENTO VENDA NOVA</v>
      </c>
    </row>
    <row r="2398" spans="1:15" x14ac:dyDescent="0.25">
      <c r="A2398">
        <v>1335683</v>
      </c>
      <c r="B2398" t="s">
        <v>7965</v>
      </c>
      <c r="C2398" t="s">
        <v>7966</v>
      </c>
      <c r="D2398" t="s">
        <v>520</v>
      </c>
      <c r="F2398" t="s">
        <v>1139</v>
      </c>
      <c r="G2398" s="177">
        <v>44529</v>
      </c>
      <c r="H2398" t="s">
        <v>352</v>
      </c>
      <c r="I2398" t="s">
        <v>18175</v>
      </c>
      <c r="J2398" t="s">
        <v>7967</v>
      </c>
      <c r="K2398" t="s">
        <v>353</v>
      </c>
      <c r="L2398" t="s">
        <v>406</v>
      </c>
      <c r="M2398" s="29" t="str">
        <f>IF(O2398 &lt;&gt; "", VLOOKUP(O2398,'CLASSIFICAÇÃO - ÁREA DE ATUAÇÃO'!$A:$C,2,0),"")</f>
        <v>D</v>
      </c>
      <c r="N2398" s="29" t="str">
        <f>IF(O2398 &lt;&gt; "",VLOOKUP(O2398,'CLASSIFICAÇÃO - ÁREA DE ATUAÇÃO'!$A:$C,3,0), "")</f>
        <v>ATENÇÃO PRIMÁRIA</v>
      </c>
      <c r="O2398" t="str">
        <f>'Lotações convertidas'!B2400</f>
        <v>CENTRO DE SAÚDE SANTA CECÍLIA</v>
      </c>
    </row>
    <row r="2399" spans="1:15" x14ac:dyDescent="0.25">
      <c r="A2399">
        <v>1335705</v>
      </c>
      <c r="B2399" t="s">
        <v>7968</v>
      </c>
      <c r="C2399" t="s">
        <v>7969</v>
      </c>
      <c r="D2399" t="s">
        <v>594</v>
      </c>
      <c r="F2399" t="s">
        <v>628</v>
      </c>
      <c r="G2399" s="177">
        <v>44525</v>
      </c>
      <c r="H2399" t="s">
        <v>364</v>
      </c>
      <c r="I2399" t="s">
        <v>495</v>
      </c>
      <c r="K2399" t="s">
        <v>495</v>
      </c>
      <c r="L2399" t="s">
        <v>361</v>
      </c>
      <c r="M2399" s="29" t="str">
        <f>IF(O2399 &lt;&gt; "", VLOOKUP(O2399,'CLASSIFICAÇÃO - ÁREA DE ATUAÇÃO'!$A:$C,2,0),"")</f>
        <v>B</v>
      </c>
      <c r="N2399" s="29" t="str">
        <f>IF(O2399 &lt;&gt; "",VLOOKUP(O2399,'CLASSIFICAÇÃO - ÁREA DE ATUAÇÃO'!$A:$C,3,0), "")</f>
        <v>ATENÇÃO PRIMÁRIA</v>
      </c>
      <c r="O2399" t="str">
        <f>'Lotações convertidas'!B2401</f>
        <v>CENTRO DE SAÚDE SERRANO</v>
      </c>
    </row>
    <row r="2400" spans="1:15" x14ac:dyDescent="0.25">
      <c r="A2400">
        <v>1335713</v>
      </c>
      <c r="B2400" t="s">
        <v>7970</v>
      </c>
      <c r="C2400" t="s">
        <v>7971</v>
      </c>
      <c r="D2400" t="s">
        <v>368</v>
      </c>
      <c r="E2400" t="s">
        <v>369</v>
      </c>
      <c r="F2400" t="s">
        <v>465</v>
      </c>
      <c r="G2400" s="177">
        <v>44525</v>
      </c>
      <c r="H2400" t="s">
        <v>425</v>
      </c>
      <c r="I2400" t="s">
        <v>18168</v>
      </c>
      <c r="J2400" t="s">
        <v>7972</v>
      </c>
      <c r="K2400" t="s">
        <v>353</v>
      </c>
      <c r="L2400" t="s">
        <v>361</v>
      </c>
      <c r="M2400" s="29" t="str">
        <f>IF(O2400 &lt;&gt; "", VLOOKUP(O2400,'CLASSIFICAÇÃO - ÁREA DE ATUAÇÃO'!$A:$C,2,0),"")</f>
        <v>C</v>
      </c>
      <c r="N2400" s="29" t="str">
        <f>IF(O2400 &lt;&gt; "",VLOOKUP(O2400,'CLASSIFICAÇÃO - ÁREA DE ATUAÇÃO'!$A:$C,3,0), "")</f>
        <v>REDE DE URGÊNCIA</v>
      </c>
      <c r="O2400" t="str">
        <f>'Lotações convertidas'!B2402</f>
        <v>CENTRO DE REFERÊNCIA EM SAÚDE MENTAL - ÁLCOOL E DROGAS PAMPULHA/NOROESTE</v>
      </c>
    </row>
    <row r="2401" spans="1:15" x14ac:dyDescent="0.25">
      <c r="A2401">
        <v>1335721</v>
      </c>
      <c r="B2401" t="s">
        <v>7973</v>
      </c>
      <c r="C2401" t="s">
        <v>7974</v>
      </c>
      <c r="D2401" t="s">
        <v>368</v>
      </c>
      <c r="E2401" t="s">
        <v>369</v>
      </c>
      <c r="F2401" t="s">
        <v>1937</v>
      </c>
      <c r="G2401" s="177">
        <v>44525</v>
      </c>
      <c r="H2401" t="s">
        <v>417</v>
      </c>
      <c r="I2401" t="s">
        <v>18168</v>
      </c>
      <c r="J2401" t="s">
        <v>7975</v>
      </c>
      <c r="K2401" t="s">
        <v>353</v>
      </c>
      <c r="L2401" t="s">
        <v>374</v>
      </c>
      <c r="M2401" s="29" t="str">
        <f>IF(O2401 &lt;&gt; "", VLOOKUP(O2401,'CLASSIFICAÇÃO - ÁREA DE ATUAÇÃO'!$A:$C,2,0),"")</f>
        <v>C</v>
      </c>
      <c r="N2401" s="29" t="str">
        <f>IF(O2401 &lt;&gt; "",VLOOKUP(O2401,'CLASSIFICAÇÃO - ÁREA DE ATUAÇÃO'!$A:$C,3,0), "")</f>
        <v>ATENÇÃO PRIMÁRIA</v>
      </c>
      <c r="O2401" t="str">
        <f>'Lotações convertidas'!B2403</f>
        <v>CENTRO DE SAÚDE OLAVO ALBINO CORREIA</v>
      </c>
    </row>
    <row r="2402" spans="1:15" x14ac:dyDescent="0.25">
      <c r="A2402" t="s">
        <v>7976</v>
      </c>
      <c r="B2402" t="s">
        <v>7977</v>
      </c>
      <c r="C2402" t="s">
        <v>7978</v>
      </c>
      <c r="D2402" t="s">
        <v>362</v>
      </c>
      <c r="F2402" t="s">
        <v>351</v>
      </c>
      <c r="G2402" s="177">
        <v>44525</v>
      </c>
      <c r="H2402" t="s">
        <v>434</v>
      </c>
      <c r="I2402" t="s">
        <v>18168</v>
      </c>
      <c r="J2402" t="s">
        <v>7979</v>
      </c>
      <c r="K2402" t="s">
        <v>353</v>
      </c>
      <c r="L2402" t="s">
        <v>354</v>
      </c>
      <c r="M2402" s="29" t="str">
        <f>IF(O2402 &lt;&gt; "", VLOOKUP(O2402,'CLASSIFICAÇÃO - ÁREA DE ATUAÇÃO'!$A:$C,2,0),"")</f>
        <v>D</v>
      </c>
      <c r="N2402" s="29" t="str">
        <f>IF(O2402 &lt;&gt; "",VLOOKUP(O2402,'CLASSIFICAÇÃO - ÁREA DE ATUAÇÃO'!$A:$C,3,0), "")</f>
        <v>ATENÇÃO PRIMÁRIA</v>
      </c>
      <c r="O2402" t="str">
        <f>'Lotações convertidas'!B2404</f>
        <v>CENTRO DE SAÚDE PEDREIRA PRADO LOPES</v>
      </c>
    </row>
    <row r="2403" spans="1:15" x14ac:dyDescent="0.25">
      <c r="A2403">
        <v>1335772</v>
      </c>
      <c r="B2403" t="s">
        <v>7980</v>
      </c>
      <c r="C2403" t="s">
        <v>7981</v>
      </c>
      <c r="D2403" t="s">
        <v>368</v>
      </c>
      <c r="E2403" t="s">
        <v>369</v>
      </c>
      <c r="F2403" t="s">
        <v>227</v>
      </c>
      <c r="G2403" s="177">
        <v>44525</v>
      </c>
      <c r="H2403" t="s">
        <v>364</v>
      </c>
      <c r="I2403" t="s">
        <v>18168</v>
      </c>
      <c r="J2403" t="s">
        <v>7982</v>
      </c>
      <c r="K2403" t="s">
        <v>353</v>
      </c>
      <c r="L2403" t="s">
        <v>406</v>
      </c>
      <c r="M2403" s="29" t="str">
        <f>IF(O2403 &lt;&gt; "", VLOOKUP(O2403,'CLASSIFICAÇÃO - ÁREA DE ATUAÇÃO'!$A:$C,2,0),"")</f>
        <v>C</v>
      </c>
      <c r="N2403" s="29" t="str">
        <f>IF(O2403 &lt;&gt; "",VLOOKUP(O2403,'CLASSIFICAÇÃO - ÁREA DE ATUAÇÃO'!$A:$C,3,0), "")</f>
        <v>ATENÇÃO PRIMÁRIA</v>
      </c>
      <c r="O2403" t="str">
        <f>'Lotações convertidas'!B2405</f>
        <v>CENTRO DE SAÚDE PILAR - OLHOS D'ÁGUA</v>
      </c>
    </row>
    <row r="2404" spans="1:15" x14ac:dyDescent="0.25">
      <c r="A2404">
        <v>1335780</v>
      </c>
      <c r="B2404" t="s">
        <v>7983</v>
      </c>
      <c r="C2404" t="s">
        <v>7984</v>
      </c>
      <c r="D2404" t="s">
        <v>368</v>
      </c>
      <c r="E2404" t="s">
        <v>369</v>
      </c>
      <c r="F2404" t="s">
        <v>610</v>
      </c>
      <c r="G2404" s="177">
        <v>44525</v>
      </c>
      <c r="H2404" t="s">
        <v>1063</v>
      </c>
      <c r="I2404" t="s">
        <v>18168</v>
      </c>
      <c r="J2404" t="s">
        <v>7985</v>
      </c>
      <c r="K2404" t="s">
        <v>353</v>
      </c>
      <c r="L2404" t="s">
        <v>372</v>
      </c>
      <c r="M2404" s="29" t="str">
        <f>IF(O2404 &lt;&gt; "", VLOOKUP(O2404,'CLASSIFICAÇÃO - ÁREA DE ATUAÇÃO'!$A:$C,2,0),"")</f>
        <v>C</v>
      </c>
      <c r="N2404" s="29" t="str">
        <f>IF(O2404 &lt;&gt; "",VLOOKUP(O2404,'CLASSIFICAÇÃO - ÁREA DE ATUAÇÃO'!$A:$C,3,0), "")</f>
        <v>ATENÇÃO PRIMÁRIA</v>
      </c>
      <c r="O2404" t="str">
        <f>'Lotações convertidas'!B2406</f>
        <v>CENTRO DE SAÚDE PIRATININGA</v>
      </c>
    </row>
    <row r="2405" spans="1:15" x14ac:dyDescent="0.25">
      <c r="A2405">
        <v>1335799</v>
      </c>
      <c r="B2405" t="s">
        <v>7986</v>
      </c>
      <c r="C2405" t="s">
        <v>7987</v>
      </c>
      <c r="D2405" t="s">
        <v>368</v>
      </c>
      <c r="E2405" t="s">
        <v>369</v>
      </c>
      <c r="F2405" t="s">
        <v>18616</v>
      </c>
      <c r="G2405" s="177">
        <v>44526</v>
      </c>
      <c r="H2405" t="s">
        <v>441</v>
      </c>
      <c r="I2405" t="s">
        <v>18168</v>
      </c>
      <c r="J2405" t="s">
        <v>7988</v>
      </c>
      <c r="K2405" t="s">
        <v>353</v>
      </c>
      <c r="L2405" t="s">
        <v>361</v>
      </c>
      <c r="M2405" s="29" t="str">
        <f>IF(O2405 &lt;&gt; "", VLOOKUP(O2405,'CLASSIFICAÇÃO - ÁREA DE ATUAÇÃO'!$A:$C,2,0),"")</f>
        <v>C</v>
      </c>
      <c r="N2405" s="29" t="str">
        <f>IF(O2405 &lt;&gt; "",VLOOKUP(O2405,'CLASSIFICAÇÃO - ÁREA DE ATUAÇÃO'!$A:$C,3,0), "")</f>
        <v>REDE DE URGÊNCIA</v>
      </c>
      <c r="O2405" t="str">
        <f>'Lotações convertidas'!B2407</f>
        <v>UNIDADE DE PRONTO ATENDIMENTO PAMPULHA</v>
      </c>
    </row>
    <row r="2406" spans="1:15" x14ac:dyDescent="0.25">
      <c r="A2406">
        <v>1335810</v>
      </c>
      <c r="B2406" t="s">
        <v>7989</v>
      </c>
      <c r="C2406" t="s">
        <v>7990</v>
      </c>
      <c r="D2406" t="s">
        <v>368</v>
      </c>
      <c r="E2406" t="s">
        <v>369</v>
      </c>
      <c r="F2406" t="s">
        <v>424</v>
      </c>
      <c r="G2406" s="177">
        <v>44526</v>
      </c>
      <c r="H2406" t="s">
        <v>441</v>
      </c>
      <c r="I2406" t="s">
        <v>18168</v>
      </c>
      <c r="J2406" t="s">
        <v>7991</v>
      </c>
      <c r="K2406" t="s">
        <v>353</v>
      </c>
      <c r="L2406" t="s">
        <v>427</v>
      </c>
      <c r="M2406" s="29" t="str">
        <f>IF(O2406 &lt;&gt; "", VLOOKUP(O2406,'CLASSIFICAÇÃO - ÁREA DE ATUAÇÃO'!$A:$C,2,0),"")</f>
        <v>D</v>
      </c>
      <c r="N2406" s="29" t="str">
        <f>IF(O2406 &lt;&gt; "",VLOOKUP(O2406,'CLASSIFICAÇÃO - ÁREA DE ATUAÇÃO'!$A:$C,3,0), "")</f>
        <v>REDE DE URGÊNCIA</v>
      </c>
      <c r="O2406" t="str">
        <f>'Lotações convertidas'!B2408</f>
        <v>SERVIÇO DE ATENDIMENTO MÓVEL DE URGÊNCIA E TRANSPORTE EM SAÚDE</v>
      </c>
    </row>
    <row r="2407" spans="1:15" x14ac:dyDescent="0.25">
      <c r="A2407">
        <v>1335829</v>
      </c>
      <c r="B2407" t="s">
        <v>7992</v>
      </c>
      <c r="C2407" t="s">
        <v>7993</v>
      </c>
      <c r="D2407" t="s">
        <v>368</v>
      </c>
      <c r="E2407" t="s">
        <v>369</v>
      </c>
      <c r="F2407" t="s">
        <v>394</v>
      </c>
      <c r="G2407" s="177">
        <v>44525</v>
      </c>
      <c r="H2407" t="s">
        <v>1063</v>
      </c>
      <c r="I2407" t="s">
        <v>18168</v>
      </c>
      <c r="J2407" t="s">
        <v>7994</v>
      </c>
      <c r="K2407" t="s">
        <v>353</v>
      </c>
      <c r="L2407" t="s">
        <v>397</v>
      </c>
      <c r="M2407" s="29" t="str">
        <f>IF(O2407 &lt;&gt; "", VLOOKUP(O2407,'CLASSIFICAÇÃO - ÁREA DE ATUAÇÃO'!$A:$C,2,0),"")</f>
        <v>C</v>
      </c>
      <c r="N2407" s="29" t="str">
        <f>IF(O2407 &lt;&gt; "",VLOOKUP(O2407,'CLASSIFICAÇÃO - ÁREA DE ATUAÇÃO'!$A:$C,3,0), "")</f>
        <v>ATENÇÃO PRIMÁRIA</v>
      </c>
      <c r="O2407" t="str">
        <f>'Lotações convertidas'!B2409</f>
        <v>CENTRO DE SAÚDE CABANA</v>
      </c>
    </row>
    <row r="2408" spans="1:15" x14ac:dyDescent="0.25">
      <c r="A2408">
        <v>1335837</v>
      </c>
      <c r="B2408" t="s">
        <v>7995</v>
      </c>
      <c r="C2408" t="s">
        <v>7996</v>
      </c>
      <c r="D2408" t="s">
        <v>368</v>
      </c>
      <c r="E2408" t="s">
        <v>369</v>
      </c>
      <c r="F2408" t="s">
        <v>424</v>
      </c>
      <c r="G2408" s="177">
        <v>44525</v>
      </c>
      <c r="H2408" t="s">
        <v>441</v>
      </c>
      <c r="I2408" t="s">
        <v>18168</v>
      </c>
      <c r="J2408" t="s">
        <v>7997</v>
      </c>
      <c r="K2408" t="s">
        <v>353</v>
      </c>
      <c r="L2408" t="s">
        <v>427</v>
      </c>
      <c r="M2408" s="29" t="str">
        <f>IF(O2408 &lt;&gt; "", VLOOKUP(O2408,'CLASSIFICAÇÃO - ÁREA DE ATUAÇÃO'!$A:$C,2,0),"")</f>
        <v>D</v>
      </c>
      <c r="N2408" s="29" t="str">
        <f>IF(O2408 &lt;&gt; "",VLOOKUP(O2408,'CLASSIFICAÇÃO - ÁREA DE ATUAÇÃO'!$A:$C,3,0), "")</f>
        <v>REDE DE URGÊNCIA</v>
      </c>
      <c r="O2408" t="str">
        <f>'Lotações convertidas'!B2410</f>
        <v>SERVIÇO DE ATENDIMENTO MÓVEL DE URGÊNCIA E TRANSPORTE EM SAÚDE</v>
      </c>
    </row>
    <row r="2409" spans="1:15" x14ac:dyDescent="0.25">
      <c r="A2409">
        <v>1335845</v>
      </c>
      <c r="B2409" t="s">
        <v>969</v>
      </c>
      <c r="C2409" t="s">
        <v>970</v>
      </c>
      <c r="D2409" t="s">
        <v>362</v>
      </c>
      <c r="F2409" t="s">
        <v>18613</v>
      </c>
      <c r="G2409" s="177">
        <v>44525</v>
      </c>
      <c r="H2409" t="s">
        <v>466</v>
      </c>
      <c r="I2409" t="s">
        <v>18168</v>
      </c>
      <c r="J2409" t="s">
        <v>971</v>
      </c>
      <c r="K2409" t="s">
        <v>353</v>
      </c>
      <c r="L2409" t="s">
        <v>382</v>
      </c>
      <c r="M2409" s="29" t="str">
        <f>IF(O2409 &lt;&gt; "", VLOOKUP(O2409,'CLASSIFICAÇÃO - ÁREA DE ATUAÇÃO'!$A:$C,2,0),"")</f>
        <v>C</v>
      </c>
      <c r="N2409" s="29" t="str">
        <f>IF(O2409 &lt;&gt; "",VLOOKUP(O2409,'CLASSIFICAÇÃO - ÁREA DE ATUAÇÃO'!$A:$C,3,0), "")</f>
        <v>REDE DE URGÊNCIA</v>
      </c>
      <c r="O2409" t="str">
        <f>'Lotações convertidas'!B2411</f>
        <v>UNIDADE DE PRONTO ATENDIMENTO LESTE</v>
      </c>
    </row>
    <row r="2410" spans="1:15" x14ac:dyDescent="0.25">
      <c r="A2410">
        <v>1335853</v>
      </c>
      <c r="B2410" t="s">
        <v>7998</v>
      </c>
      <c r="C2410" t="s">
        <v>7999</v>
      </c>
      <c r="D2410" t="s">
        <v>379</v>
      </c>
      <c r="F2410" t="s">
        <v>18613</v>
      </c>
      <c r="G2410" s="177">
        <v>44525</v>
      </c>
      <c r="H2410" t="s">
        <v>457</v>
      </c>
      <c r="I2410" t="s">
        <v>18171</v>
      </c>
      <c r="J2410" t="s">
        <v>8000</v>
      </c>
      <c r="K2410" t="s">
        <v>353</v>
      </c>
      <c r="L2410" t="s">
        <v>382</v>
      </c>
      <c r="M2410" s="29" t="str">
        <f>IF(O2410 &lt;&gt; "", VLOOKUP(O2410,'CLASSIFICAÇÃO - ÁREA DE ATUAÇÃO'!$A:$C,2,0),"")</f>
        <v>C</v>
      </c>
      <c r="N2410" s="29" t="str">
        <f>IF(O2410 &lt;&gt; "",VLOOKUP(O2410,'CLASSIFICAÇÃO - ÁREA DE ATUAÇÃO'!$A:$C,3,0), "")</f>
        <v>REDE DE URGÊNCIA</v>
      </c>
      <c r="O2410" t="str">
        <f>'Lotações convertidas'!B2412</f>
        <v>UNIDADE DE PRONTO ATENDIMENTO LESTE</v>
      </c>
    </row>
    <row r="2411" spans="1:15" x14ac:dyDescent="0.25">
      <c r="A2411">
        <v>1335896</v>
      </c>
      <c r="B2411" t="s">
        <v>8001</v>
      </c>
      <c r="C2411" t="s">
        <v>8002</v>
      </c>
      <c r="D2411" t="s">
        <v>368</v>
      </c>
      <c r="E2411" t="s">
        <v>369</v>
      </c>
      <c r="F2411" t="s">
        <v>424</v>
      </c>
      <c r="G2411" s="177">
        <v>44529</v>
      </c>
      <c r="H2411" t="s">
        <v>441</v>
      </c>
      <c r="I2411" t="s">
        <v>18168</v>
      </c>
      <c r="J2411" t="s">
        <v>8003</v>
      </c>
      <c r="K2411" t="s">
        <v>353</v>
      </c>
      <c r="L2411" t="s">
        <v>427</v>
      </c>
      <c r="M2411" s="29" t="str">
        <f>IF(O2411 &lt;&gt; "", VLOOKUP(O2411,'CLASSIFICAÇÃO - ÁREA DE ATUAÇÃO'!$A:$C,2,0),"")</f>
        <v>D</v>
      </c>
      <c r="N2411" s="29" t="str">
        <f>IF(O2411 &lt;&gt; "",VLOOKUP(O2411,'CLASSIFICAÇÃO - ÁREA DE ATUAÇÃO'!$A:$C,3,0), "")</f>
        <v>REDE DE URGÊNCIA</v>
      </c>
      <c r="O2411" t="str">
        <f>'Lotações convertidas'!B2413</f>
        <v>SERVIÇO DE ATENDIMENTO MÓVEL DE URGÊNCIA E TRANSPORTE EM SAÚDE</v>
      </c>
    </row>
    <row r="2412" spans="1:15" x14ac:dyDescent="0.25">
      <c r="A2412">
        <v>1335934</v>
      </c>
      <c r="B2412" t="s">
        <v>5524</v>
      </c>
      <c r="C2412" t="s">
        <v>5525</v>
      </c>
      <c r="D2412" t="s">
        <v>368</v>
      </c>
      <c r="E2412" t="s">
        <v>634</v>
      </c>
      <c r="F2412" t="s">
        <v>589</v>
      </c>
      <c r="G2412" s="177">
        <v>44526</v>
      </c>
      <c r="H2412" t="s">
        <v>466</v>
      </c>
      <c r="I2412" t="s">
        <v>18174</v>
      </c>
      <c r="J2412" t="s">
        <v>5526</v>
      </c>
      <c r="K2412" t="s">
        <v>353</v>
      </c>
      <c r="L2412" t="s">
        <v>397</v>
      </c>
      <c r="M2412" s="29" t="str">
        <f>IF(O2412 &lt;&gt; "", VLOOKUP(O2412,'CLASSIFICAÇÃO - ÁREA DE ATUAÇÃO'!$A:$C,2,0),"")</f>
        <v>A</v>
      </c>
      <c r="N2412" s="29" t="str">
        <f>IF(O2412 &lt;&gt; "",VLOOKUP(O2412,'CLASSIFICAÇÃO - ÁREA DE ATUAÇÃO'!$A:$C,3,0), "")</f>
        <v>REDE COMPLEMENTAR</v>
      </c>
      <c r="O2412" t="str">
        <f>'Lotações convertidas'!B2414</f>
        <v>UNIDADE DE REFERENCIA SECUNDARIA CAMPOS SALES</v>
      </c>
    </row>
    <row r="2413" spans="1:15" x14ac:dyDescent="0.25">
      <c r="A2413">
        <v>1335950</v>
      </c>
      <c r="B2413" t="s">
        <v>8004</v>
      </c>
      <c r="C2413" t="s">
        <v>8005</v>
      </c>
      <c r="D2413" t="s">
        <v>520</v>
      </c>
      <c r="F2413" t="s">
        <v>654</v>
      </c>
      <c r="G2413" s="177">
        <v>44525</v>
      </c>
      <c r="H2413" t="s">
        <v>364</v>
      </c>
      <c r="I2413" t="s">
        <v>18175</v>
      </c>
      <c r="J2413" t="s">
        <v>8006</v>
      </c>
      <c r="K2413" t="s">
        <v>353</v>
      </c>
      <c r="L2413" t="s">
        <v>365</v>
      </c>
      <c r="M2413" s="29" t="str">
        <f>IF(O2413 &lt;&gt; "", VLOOKUP(O2413,'CLASSIFICAÇÃO - ÁREA DE ATUAÇÃO'!$A:$C,2,0),"")</f>
        <v>C</v>
      </c>
      <c r="N2413" s="29" t="str">
        <f>IF(O2413 &lt;&gt; "",VLOOKUP(O2413,'CLASSIFICAÇÃO - ÁREA DE ATUAÇÃO'!$A:$C,3,0), "")</f>
        <v>ATENÇÃO PRIMÁRIA</v>
      </c>
      <c r="O2413" t="str">
        <f>'Lotações convertidas'!B2415</f>
        <v>CENTRO DE SAÚDE ETELVINA CARNEIRO</v>
      </c>
    </row>
    <row r="2414" spans="1:15" x14ac:dyDescent="0.25">
      <c r="A2414">
        <v>1335969</v>
      </c>
      <c r="B2414" t="s">
        <v>8007</v>
      </c>
      <c r="C2414" t="s">
        <v>8008</v>
      </c>
      <c r="D2414" t="s">
        <v>368</v>
      </c>
      <c r="E2414" t="s">
        <v>369</v>
      </c>
      <c r="F2414" t="s">
        <v>18649</v>
      </c>
      <c r="G2414" s="177">
        <v>44526</v>
      </c>
      <c r="H2414" t="s">
        <v>441</v>
      </c>
      <c r="I2414" t="s">
        <v>18168</v>
      </c>
      <c r="J2414" t="s">
        <v>8009</v>
      </c>
      <c r="K2414" t="s">
        <v>353</v>
      </c>
      <c r="L2414" t="s">
        <v>382</v>
      </c>
      <c r="M2414" s="29" t="str">
        <f>IF(O2414 &lt;&gt; "", VLOOKUP(O2414,'CLASSIFICAÇÃO - ÁREA DE ATUAÇÃO'!$A:$C,2,0),"")</f>
        <v>A</v>
      </c>
      <c r="N2414" s="29" t="str">
        <f>IF(O2414 &lt;&gt; "",VLOOKUP(O2414,'CLASSIFICAÇÃO - ÁREA DE ATUAÇÃO'!$A:$C,3,0), "")</f>
        <v>REDE DE URGÊNCIA</v>
      </c>
      <c r="O2414" t="str">
        <f>'Lotações convertidas'!B2416</f>
        <v>CENTRO DE REFERENCIA EM SAUDE MENTAL LESTE</v>
      </c>
    </row>
    <row r="2415" spans="1:15" x14ac:dyDescent="0.25">
      <c r="A2415">
        <v>1335985</v>
      </c>
      <c r="B2415" t="s">
        <v>8010</v>
      </c>
      <c r="C2415" t="s">
        <v>8011</v>
      </c>
      <c r="D2415" t="s">
        <v>1211</v>
      </c>
      <c r="F2415" t="s">
        <v>18674</v>
      </c>
      <c r="G2415" s="177">
        <v>44526</v>
      </c>
      <c r="H2415" t="s">
        <v>364</v>
      </c>
      <c r="I2415" t="s">
        <v>495</v>
      </c>
      <c r="K2415" t="s">
        <v>495</v>
      </c>
      <c r="L2415" t="s">
        <v>427</v>
      </c>
      <c r="M2415" s="29" t="str">
        <f>IF(O2415 &lt;&gt; "", VLOOKUP(O2415,'CLASSIFICAÇÃO - ÁREA DE ATUAÇÃO'!$A:$C,2,0),"")</f>
        <v>A</v>
      </c>
      <c r="N2415" s="29" t="str">
        <f>IF(O2415 &lt;&gt; "",VLOOKUP(O2415,'CLASSIFICAÇÃO - ÁREA DE ATUAÇÃO'!$A:$C,3,0), "")</f>
        <v>GESTÃO</v>
      </c>
      <c r="O2415" t="str">
        <f>'Lotações convertidas'!B2417</f>
        <v>GERENCIA DE OPERACOES DE CAMPO</v>
      </c>
    </row>
    <row r="2416" spans="1:15" x14ac:dyDescent="0.25">
      <c r="A2416">
        <v>1336019</v>
      </c>
      <c r="B2416" t="s">
        <v>8013</v>
      </c>
      <c r="C2416" t="s">
        <v>8014</v>
      </c>
      <c r="D2416" t="s">
        <v>362</v>
      </c>
      <c r="F2416" t="s">
        <v>521</v>
      </c>
      <c r="G2416" s="177">
        <v>44526</v>
      </c>
      <c r="H2416" t="s">
        <v>364</v>
      </c>
      <c r="I2416" t="s">
        <v>18168</v>
      </c>
      <c r="J2416" t="s">
        <v>8015</v>
      </c>
      <c r="K2416" t="s">
        <v>353</v>
      </c>
      <c r="L2416" t="s">
        <v>361</v>
      </c>
      <c r="M2416" s="29" t="str">
        <f>IF(O2416 &lt;&gt; "", VLOOKUP(O2416,'CLASSIFICAÇÃO - ÁREA DE ATUAÇÃO'!$A:$C,2,0),"")</f>
        <v>B</v>
      </c>
      <c r="N2416" s="29" t="str">
        <f>IF(O2416 &lt;&gt; "",VLOOKUP(O2416,'CLASSIFICAÇÃO - ÁREA DE ATUAÇÃO'!$A:$C,3,0), "")</f>
        <v>ATENÇÃO PRIMÁRIA</v>
      </c>
      <c r="O2416" t="str">
        <f>'Lotações convertidas'!B2418</f>
        <v>CENTRO DE SAÚDE JARDIM ALVORADA</v>
      </c>
    </row>
    <row r="2417" spans="1:15" x14ac:dyDescent="0.25">
      <c r="A2417">
        <v>1336027</v>
      </c>
      <c r="B2417" t="s">
        <v>8016</v>
      </c>
      <c r="C2417" t="s">
        <v>8017</v>
      </c>
      <c r="D2417" t="s">
        <v>1211</v>
      </c>
      <c r="F2417" t="s">
        <v>18674</v>
      </c>
      <c r="G2417" s="177">
        <v>44526</v>
      </c>
      <c r="H2417" t="s">
        <v>364</v>
      </c>
      <c r="I2417" t="s">
        <v>495</v>
      </c>
      <c r="K2417" t="s">
        <v>495</v>
      </c>
      <c r="L2417" t="s">
        <v>427</v>
      </c>
      <c r="M2417" s="29" t="str">
        <f>IF(O2417 &lt;&gt; "", VLOOKUP(O2417,'CLASSIFICAÇÃO - ÁREA DE ATUAÇÃO'!$A:$C,2,0),"")</f>
        <v>A</v>
      </c>
      <c r="N2417" s="29" t="str">
        <f>IF(O2417 &lt;&gt; "",VLOOKUP(O2417,'CLASSIFICAÇÃO - ÁREA DE ATUAÇÃO'!$A:$C,3,0), "")</f>
        <v>GESTÃO</v>
      </c>
      <c r="O2417" t="str">
        <f>'Lotações convertidas'!B2419</f>
        <v>GERENCIA DE OPERACOES DE CAMPO</v>
      </c>
    </row>
    <row r="2418" spans="1:15" x14ac:dyDescent="0.25">
      <c r="A2418">
        <v>1336035</v>
      </c>
      <c r="B2418" t="s">
        <v>8018</v>
      </c>
      <c r="C2418" t="s">
        <v>8019</v>
      </c>
      <c r="D2418" t="s">
        <v>368</v>
      </c>
      <c r="E2418" t="s">
        <v>369</v>
      </c>
      <c r="F2418" t="s">
        <v>18620</v>
      </c>
      <c r="G2418" s="177">
        <v>44522</v>
      </c>
      <c r="H2418" t="s">
        <v>441</v>
      </c>
      <c r="I2418" t="s">
        <v>18168</v>
      </c>
      <c r="J2418" t="s">
        <v>8020</v>
      </c>
      <c r="K2418" t="s">
        <v>353</v>
      </c>
      <c r="L2418" t="s">
        <v>372</v>
      </c>
      <c r="M2418" s="29" t="str">
        <f>IF(O2418 &lt;&gt; "", VLOOKUP(O2418,'CLASSIFICAÇÃO - ÁREA DE ATUAÇÃO'!$A:$C,2,0),"")</f>
        <v>D</v>
      </c>
      <c r="N2418" s="29" t="str">
        <f>IF(O2418 &lt;&gt; "",VLOOKUP(O2418,'CLASSIFICAÇÃO - ÁREA DE ATUAÇÃO'!$A:$C,3,0), "")</f>
        <v>REDE DE URGÊNCIA</v>
      </c>
      <c r="O2418" t="str">
        <f>'Lotações convertidas'!B2420</f>
        <v>UNIDADE DE PRONTO ATENDIMENTO VENDA NOVA</v>
      </c>
    </row>
    <row r="2419" spans="1:15" x14ac:dyDescent="0.25">
      <c r="A2419">
        <v>1336043</v>
      </c>
      <c r="B2419" t="s">
        <v>8021</v>
      </c>
      <c r="C2419" t="s">
        <v>8022</v>
      </c>
      <c r="D2419" t="s">
        <v>1211</v>
      </c>
      <c r="F2419" t="s">
        <v>18674</v>
      </c>
      <c r="G2419" s="177">
        <v>44526</v>
      </c>
      <c r="H2419" t="s">
        <v>364</v>
      </c>
      <c r="I2419" t="s">
        <v>495</v>
      </c>
      <c r="K2419" t="s">
        <v>495</v>
      </c>
      <c r="L2419" t="s">
        <v>427</v>
      </c>
      <c r="M2419" s="29" t="str">
        <f>IF(O2419 &lt;&gt; "", VLOOKUP(O2419,'CLASSIFICAÇÃO - ÁREA DE ATUAÇÃO'!$A:$C,2,0),"")</f>
        <v>A</v>
      </c>
      <c r="N2419" s="29" t="str">
        <f>IF(O2419 &lt;&gt; "",VLOOKUP(O2419,'CLASSIFICAÇÃO - ÁREA DE ATUAÇÃO'!$A:$C,3,0), "")</f>
        <v>GESTÃO</v>
      </c>
      <c r="O2419" t="str">
        <f>'Lotações convertidas'!B2421</f>
        <v>GERENCIA DE OPERACOES DE CAMPO</v>
      </c>
    </row>
    <row r="2420" spans="1:15" x14ac:dyDescent="0.25">
      <c r="A2420">
        <v>1336078</v>
      </c>
      <c r="B2420" t="s">
        <v>8023</v>
      </c>
      <c r="C2420" t="s">
        <v>8024</v>
      </c>
      <c r="D2420" t="s">
        <v>1211</v>
      </c>
      <c r="F2420" t="s">
        <v>18675</v>
      </c>
      <c r="G2420" s="177">
        <v>44526</v>
      </c>
      <c r="H2420" t="s">
        <v>364</v>
      </c>
      <c r="I2420" t="s">
        <v>495</v>
      </c>
      <c r="K2420" t="s">
        <v>495</v>
      </c>
      <c r="L2420" t="s">
        <v>427</v>
      </c>
      <c r="M2420" s="29" t="str">
        <f>IF(O2420 &lt;&gt; "", VLOOKUP(O2420,'CLASSIFICAÇÃO - ÁREA DE ATUAÇÃO'!$A:$C,2,0),"")</f>
        <v>A</v>
      </c>
      <c r="N2420" s="29" t="str">
        <f>IF(O2420 &lt;&gt; "",VLOOKUP(O2420,'CLASSIFICAÇÃO - ÁREA DE ATUAÇÃO'!$A:$C,3,0), "")</f>
        <v>GESTÃO</v>
      </c>
      <c r="O2420" t="str">
        <f>'Lotações convertidas'!B2422</f>
        <v>DIRETORIA DE ZOONOSES</v>
      </c>
    </row>
    <row r="2421" spans="1:15" x14ac:dyDescent="0.25">
      <c r="A2421">
        <v>1336086</v>
      </c>
      <c r="B2421" t="s">
        <v>5334</v>
      </c>
      <c r="C2421" t="s">
        <v>5335</v>
      </c>
      <c r="D2421" t="s">
        <v>362</v>
      </c>
      <c r="F2421" t="s">
        <v>424</v>
      </c>
      <c r="G2421" s="177">
        <v>44528</v>
      </c>
      <c r="H2421" t="s">
        <v>466</v>
      </c>
      <c r="I2421" t="s">
        <v>18168</v>
      </c>
      <c r="J2421" t="s">
        <v>5336</v>
      </c>
      <c r="K2421" t="s">
        <v>353</v>
      </c>
      <c r="L2421" t="s">
        <v>427</v>
      </c>
      <c r="M2421" s="29" t="str">
        <f>IF(O2421 &lt;&gt; "", VLOOKUP(O2421,'CLASSIFICAÇÃO - ÁREA DE ATUAÇÃO'!$A:$C,2,0),"")</f>
        <v>D</v>
      </c>
      <c r="N2421" s="29" t="str">
        <f>IF(O2421 &lt;&gt; "",VLOOKUP(O2421,'CLASSIFICAÇÃO - ÁREA DE ATUAÇÃO'!$A:$C,3,0), "")</f>
        <v>REDE DE URGÊNCIA</v>
      </c>
      <c r="O2421" t="str">
        <f>'Lotações convertidas'!B2423</f>
        <v>SERVIÇO DE ATENDIMENTO MÓVEL DE URGÊNCIA E TRANSPORTE EM SAÚDE</v>
      </c>
    </row>
    <row r="2422" spans="1:15" x14ac:dyDescent="0.25">
      <c r="A2422">
        <v>1336094</v>
      </c>
      <c r="B2422" t="s">
        <v>8025</v>
      </c>
      <c r="C2422" t="s">
        <v>8026</v>
      </c>
      <c r="D2422" t="s">
        <v>349</v>
      </c>
      <c r="E2422" t="s">
        <v>350</v>
      </c>
      <c r="F2422" t="s">
        <v>791</v>
      </c>
      <c r="G2422" s="177">
        <v>44529</v>
      </c>
      <c r="H2422" t="s">
        <v>395</v>
      </c>
      <c r="I2422" t="s">
        <v>18169</v>
      </c>
      <c r="J2422" t="s">
        <v>8027</v>
      </c>
      <c r="K2422" t="s">
        <v>353</v>
      </c>
      <c r="L2422" t="s">
        <v>365</v>
      </c>
      <c r="M2422" s="29" t="str">
        <f>IF(O2422 &lt;&gt; "", VLOOKUP(O2422,'CLASSIFICAÇÃO - ÁREA DE ATUAÇÃO'!$A:$C,2,0),"")</f>
        <v>D</v>
      </c>
      <c r="N2422" s="29" t="str">
        <f>IF(O2422 &lt;&gt; "",VLOOKUP(O2422,'CLASSIFICAÇÃO - ÁREA DE ATUAÇÃO'!$A:$C,3,0), "")</f>
        <v>ATENÇÃO PRIMÁRIA</v>
      </c>
      <c r="O2422" t="str">
        <f>'Lotações convertidas'!B2424</f>
        <v>CENTRO DE SAÚDE JARDIM FELICIDADE</v>
      </c>
    </row>
    <row r="2423" spans="1:15" x14ac:dyDescent="0.25">
      <c r="A2423">
        <v>1336108</v>
      </c>
      <c r="B2423" t="s">
        <v>8028</v>
      </c>
      <c r="C2423" t="s">
        <v>8029</v>
      </c>
      <c r="D2423" t="s">
        <v>1211</v>
      </c>
      <c r="F2423" t="s">
        <v>18674</v>
      </c>
      <c r="G2423" s="177">
        <v>44529</v>
      </c>
      <c r="H2423" t="s">
        <v>364</v>
      </c>
      <c r="I2423" t="s">
        <v>495</v>
      </c>
      <c r="K2423" t="s">
        <v>495</v>
      </c>
      <c r="L2423" t="s">
        <v>427</v>
      </c>
      <c r="M2423" s="29" t="str">
        <f>IF(O2423 &lt;&gt; "", VLOOKUP(O2423,'CLASSIFICAÇÃO - ÁREA DE ATUAÇÃO'!$A:$C,2,0),"")</f>
        <v>A</v>
      </c>
      <c r="N2423" s="29" t="str">
        <f>IF(O2423 &lt;&gt; "",VLOOKUP(O2423,'CLASSIFICAÇÃO - ÁREA DE ATUAÇÃO'!$A:$C,3,0), "")</f>
        <v>GESTÃO</v>
      </c>
      <c r="O2423" t="str">
        <f>'Lotações convertidas'!B2425</f>
        <v>GERENCIA DE OPERACOES DE CAMPO</v>
      </c>
    </row>
    <row r="2424" spans="1:15" x14ac:dyDescent="0.25">
      <c r="A2424">
        <v>1336124</v>
      </c>
      <c r="B2424" t="s">
        <v>8030</v>
      </c>
      <c r="C2424" t="s">
        <v>8031</v>
      </c>
      <c r="D2424" t="s">
        <v>379</v>
      </c>
      <c r="F2424" t="s">
        <v>18620</v>
      </c>
      <c r="G2424" s="177">
        <v>44533</v>
      </c>
      <c r="H2424" t="s">
        <v>466</v>
      </c>
      <c r="I2424" t="s">
        <v>18171</v>
      </c>
      <c r="J2424" t="s">
        <v>8032</v>
      </c>
      <c r="K2424" t="s">
        <v>353</v>
      </c>
      <c r="L2424" t="s">
        <v>372</v>
      </c>
      <c r="M2424" s="29" t="str">
        <f>IF(O2424 &lt;&gt; "", VLOOKUP(O2424,'CLASSIFICAÇÃO - ÁREA DE ATUAÇÃO'!$A:$C,2,0),"")</f>
        <v>D</v>
      </c>
      <c r="N2424" s="29" t="str">
        <f>IF(O2424 &lt;&gt; "",VLOOKUP(O2424,'CLASSIFICAÇÃO - ÁREA DE ATUAÇÃO'!$A:$C,3,0), "")</f>
        <v>REDE DE URGÊNCIA</v>
      </c>
      <c r="O2424" t="str">
        <f>'Lotações convertidas'!B2426</f>
        <v>UNIDADE DE PRONTO ATENDIMENTO VENDA NOVA</v>
      </c>
    </row>
    <row r="2425" spans="1:15" x14ac:dyDescent="0.25">
      <c r="A2425">
        <v>1336159</v>
      </c>
      <c r="B2425" t="s">
        <v>8033</v>
      </c>
      <c r="C2425" t="s">
        <v>8034</v>
      </c>
      <c r="D2425" t="s">
        <v>379</v>
      </c>
      <c r="F2425" t="s">
        <v>70</v>
      </c>
      <c r="G2425" s="177">
        <v>44530</v>
      </c>
      <c r="H2425" t="s">
        <v>8035</v>
      </c>
      <c r="I2425" t="s">
        <v>18171</v>
      </c>
      <c r="J2425" t="s">
        <v>8036</v>
      </c>
      <c r="K2425" t="s">
        <v>353</v>
      </c>
      <c r="L2425" t="s">
        <v>411</v>
      </c>
      <c r="M2425" s="29" t="str">
        <f>IF(O2425 &lt;&gt; "", VLOOKUP(O2425,'CLASSIFICAÇÃO - ÁREA DE ATUAÇÃO'!$A:$C,2,0),"")</f>
        <v>A</v>
      </c>
      <c r="N2425" s="29" t="str">
        <f>IF(O2425 &lt;&gt; "",VLOOKUP(O2425,'CLASSIFICAÇÃO - ÁREA DE ATUAÇÃO'!$A:$C,3,0), "")</f>
        <v>REDE COMPLEMENTAR</v>
      </c>
      <c r="O2425" t="str">
        <f>'Lotações convertidas'!B2427</f>
        <v>CENTRO DE TREIN. E REF. EM DOENÇAS INFECCIOSAS E PARASITÁRIAS ORESTES DINIZ</v>
      </c>
    </row>
    <row r="2426" spans="1:15" x14ac:dyDescent="0.25">
      <c r="A2426">
        <v>1336167</v>
      </c>
      <c r="B2426" t="s">
        <v>8037</v>
      </c>
      <c r="C2426" t="s">
        <v>8038</v>
      </c>
      <c r="D2426" t="s">
        <v>368</v>
      </c>
      <c r="E2426" t="s">
        <v>369</v>
      </c>
      <c r="F2426" t="s">
        <v>399</v>
      </c>
      <c r="G2426" s="177">
        <v>44526</v>
      </c>
      <c r="H2426" t="s">
        <v>364</v>
      </c>
      <c r="I2426" t="s">
        <v>18168</v>
      </c>
      <c r="J2426" t="s">
        <v>8039</v>
      </c>
      <c r="K2426" t="s">
        <v>353</v>
      </c>
      <c r="L2426" t="s">
        <v>374</v>
      </c>
      <c r="M2426" s="29" t="str">
        <f>IF(O2426 &lt;&gt; "", VLOOKUP(O2426,'CLASSIFICAÇÃO - ÁREA DE ATUAÇÃO'!$A:$C,2,0),"")</f>
        <v>A</v>
      </c>
      <c r="N2426" s="29" t="str">
        <f>IF(O2426 &lt;&gt; "",VLOOKUP(O2426,'CLASSIFICAÇÃO - ÁREA DE ATUAÇÃO'!$A:$C,3,0), "")</f>
        <v>ATENÇÃO PRIMÁRIA</v>
      </c>
      <c r="O2426" t="str">
        <f>'Lotações convertidas'!B2428</f>
        <v>CENTRO DE SAÚDE ALCIDES LINS</v>
      </c>
    </row>
    <row r="2427" spans="1:15" x14ac:dyDescent="0.25">
      <c r="A2427">
        <v>1336175</v>
      </c>
      <c r="B2427" t="s">
        <v>8040</v>
      </c>
      <c r="C2427" t="s">
        <v>8041</v>
      </c>
      <c r="D2427" t="s">
        <v>379</v>
      </c>
      <c r="F2427" t="s">
        <v>18615</v>
      </c>
      <c r="G2427" s="177">
        <v>44526</v>
      </c>
      <c r="H2427" t="s">
        <v>457</v>
      </c>
      <c r="I2427" t="s">
        <v>18171</v>
      </c>
      <c r="J2427" t="s">
        <v>8042</v>
      </c>
      <c r="K2427" t="s">
        <v>353</v>
      </c>
      <c r="L2427" t="s">
        <v>365</v>
      </c>
      <c r="M2427" s="29" t="str">
        <f>IF(O2427 &lt;&gt; "", VLOOKUP(O2427,'CLASSIFICAÇÃO - ÁREA DE ATUAÇÃO'!$A:$C,2,0),"")</f>
        <v>D</v>
      </c>
      <c r="N2427" s="29" t="str">
        <f>IF(O2427 &lt;&gt; "",VLOOKUP(O2427,'CLASSIFICAÇÃO - ÁREA DE ATUAÇÃO'!$A:$C,3,0), "")</f>
        <v>REDE DE URGÊNCIA</v>
      </c>
      <c r="O2427" t="str">
        <f>'Lotações convertidas'!B2429</f>
        <v>UNIDADE DE PRONTO ATENDIMENTO NORTE</v>
      </c>
    </row>
    <row r="2428" spans="1:15" x14ac:dyDescent="0.25">
      <c r="A2428">
        <v>1336205</v>
      </c>
      <c r="B2428" t="s">
        <v>8043</v>
      </c>
      <c r="C2428" t="s">
        <v>8044</v>
      </c>
      <c r="D2428" t="s">
        <v>594</v>
      </c>
      <c r="F2428" t="s">
        <v>574</v>
      </c>
      <c r="G2428" s="177">
        <v>44529</v>
      </c>
      <c r="H2428" t="s">
        <v>364</v>
      </c>
      <c r="I2428" t="s">
        <v>495</v>
      </c>
      <c r="K2428" t="s">
        <v>495</v>
      </c>
      <c r="L2428" t="s">
        <v>397</v>
      </c>
      <c r="M2428" s="29" t="str">
        <f>IF(O2428 &lt;&gt; "", VLOOKUP(O2428,'CLASSIFICAÇÃO - ÁREA DE ATUAÇÃO'!$A:$C,2,0),"")</f>
        <v>A</v>
      </c>
      <c r="N2428" s="29" t="str">
        <f>IF(O2428 &lt;&gt; "",VLOOKUP(O2428,'CLASSIFICAÇÃO - ÁREA DE ATUAÇÃO'!$A:$C,3,0), "")</f>
        <v>ATENÇÃO PRIMÁRIA</v>
      </c>
      <c r="O2428" t="str">
        <f>'Lotações convertidas'!B2430</f>
        <v>CENTRO DE SAÚDE SALGADO FILHO</v>
      </c>
    </row>
    <row r="2429" spans="1:15" x14ac:dyDescent="0.25">
      <c r="A2429">
        <v>1336213</v>
      </c>
      <c r="B2429" t="s">
        <v>8045</v>
      </c>
      <c r="C2429" t="s">
        <v>8046</v>
      </c>
      <c r="D2429" t="s">
        <v>1211</v>
      </c>
      <c r="F2429" t="s">
        <v>18674</v>
      </c>
      <c r="G2429" s="177">
        <v>44529</v>
      </c>
      <c r="H2429" t="s">
        <v>364</v>
      </c>
      <c r="I2429" t="s">
        <v>495</v>
      </c>
      <c r="K2429" t="s">
        <v>495</v>
      </c>
      <c r="L2429" t="s">
        <v>427</v>
      </c>
      <c r="M2429" s="29" t="str">
        <f>IF(O2429 &lt;&gt; "", VLOOKUP(O2429,'CLASSIFICAÇÃO - ÁREA DE ATUAÇÃO'!$A:$C,2,0),"")</f>
        <v>A</v>
      </c>
      <c r="N2429" s="29" t="str">
        <f>IF(O2429 &lt;&gt; "",VLOOKUP(O2429,'CLASSIFICAÇÃO - ÁREA DE ATUAÇÃO'!$A:$C,3,0), "")</f>
        <v>GESTÃO</v>
      </c>
      <c r="O2429" t="str">
        <f>'Lotações convertidas'!B2431</f>
        <v>GERENCIA DE OPERACOES DE CAMPO</v>
      </c>
    </row>
    <row r="2430" spans="1:15" x14ac:dyDescent="0.25">
      <c r="A2430">
        <v>1336221</v>
      </c>
      <c r="B2430" t="s">
        <v>8047</v>
      </c>
      <c r="C2430" t="s">
        <v>8048</v>
      </c>
      <c r="D2430" t="s">
        <v>368</v>
      </c>
      <c r="E2430" t="s">
        <v>390</v>
      </c>
      <c r="F2430" t="s">
        <v>518</v>
      </c>
      <c r="G2430" s="177">
        <v>44529</v>
      </c>
      <c r="H2430" t="s">
        <v>364</v>
      </c>
      <c r="I2430" t="s">
        <v>18175</v>
      </c>
      <c r="J2430" t="s">
        <v>8049</v>
      </c>
      <c r="K2430" t="s">
        <v>353</v>
      </c>
      <c r="L2430" t="s">
        <v>365</v>
      </c>
      <c r="M2430" s="29" t="str">
        <f>IF(O2430 &lt;&gt; "", VLOOKUP(O2430,'CLASSIFICAÇÃO - ÁREA DE ATUAÇÃO'!$A:$C,2,0),"")</f>
        <v>C</v>
      </c>
      <c r="N2430" s="29" t="str">
        <f>IF(O2430 &lt;&gt; "",VLOOKUP(O2430,'CLASSIFICAÇÃO - ÁREA DE ATUAÇÃO'!$A:$C,3,0), "")</f>
        <v>ATENÇÃO PRIMÁRIA</v>
      </c>
      <c r="O2430" t="str">
        <f>'Lotações convertidas'!B2432</f>
        <v>CENTRO DE SAÚDE NOVO AARÃO REIS</v>
      </c>
    </row>
    <row r="2431" spans="1:15" x14ac:dyDescent="0.25">
      <c r="A2431" t="s">
        <v>8050</v>
      </c>
      <c r="B2431" t="s">
        <v>8051</v>
      </c>
      <c r="C2431" t="s">
        <v>8052</v>
      </c>
      <c r="D2431" t="s">
        <v>368</v>
      </c>
      <c r="E2431" t="s">
        <v>728</v>
      </c>
      <c r="F2431" t="s">
        <v>421</v>
      </c>
      <c r="G2431" s="177">
        <v>44529</v>
      </c>
      <c r="H2431" t="s">
        <v>384</v>
      </c>
      <c r="I2431" t="s">
        <v>495</v>
      </c>
      <c r="K2431" t="s">
        <v>495</v>
      </c>
      <c r="L2431" t="s">
        <v>365</v>
      </c>
      <c r="M2431" s="29" t="str">
        <f>IF(O2431 &lt;&gt; "", VLOOKUP(O2431,'CLASSIFICAÇÃO - ÁREA DE ATUAÇÃO'!$A:$C,2,0),"")</f>
        <v>C</v>
      </c>
      <c r="N2431" s="29" t="str">
        <f>IF(O2431 &lt;&gt; "",VLOOKUP(O2431,'CLASSIFICAÇÃO - ÁREA DE ATUAÇÃO'!$A:$C,3,0), "")</f>
        <v>ATENÇÃO PRIMÁRIA</v>
      </c>
      <c r="O2431" t="str">
        <f>'Lotações convertidas'!B2433</f>
        <v>CENTRO DE SAÚDE MG20</v>
      </c>
    </row>
    <row r="2432" spans="1:15" x14ac:dyDescent="0.25">
      <c r="A2432">
        <v>1336248</v>
      </c>
      <c r="B2432" t="s">
        <v>8053</v>
      </c>
      <c r="C2432" t="s">
        <v>8054</v>
      </c>
      <c r="D2432" t="s">
        <v>362</v>
      </c>
      <c r="F2432" t="s">
        <v>3282</v>
      </c>
      <c r="G2432" s="177">
        <v>44529</v>
      </c>
      <c r="H2432" t="s">
        <v>352</v>
      </c>
      <c r="I2432" t="s">
        <v>18168</v>
      </c>
      <c r="J2432" t="s">
        <v>8055</v>
      </c>
      <c r="K2432" t="s">
        <v>353</v>
      </c>
      <c r="L2432" t="s">
        <v>411</v>
      </c>
      <c r="M2432" s="29" t="str">
        <f>IF(O2432 &lt;&gt; "", VLOOKUP(O2432,'CLASSIFICAÇÃO - ÁREA DE ATUAÇÃO'!$A:$C,2,0),"")</f>
        <v>B</v>
      </c>
      <c r="N2432" s="29" t="str">
        <f>IF(O2432 &lt;&gt; "",VLOOKUP(O2432,'CLASSIFICAÇÃO - ÁREA DE ATUAÇÃO'!$A:$C,3,0), "")</f>
        <v>ATENÇÃO PRIMÁRIA</v>
      </c>
      <c r="O2432" t="str">
        <f>'Lotações convertidas'!B2434</f>
        <v>CENTRO DE SAÚDE TIA AMÂNCIA</v>
      </c>
    </row>
    <row r="2433" spans="1:15" x14ac:dyDescent="0.25">
      <c r="A2433">
        <v>1336264</v>
      </c>
      <c r="B2433" t="s">
        <v>1912</v>
      </c>
      <c r="C2433" t="s">
        <v>1913</v>
      </c>
      <c r="D2433" t="s">
        <v>362</v>
      </c>
      <c r="F2433" t="s">
        <v>424</v>
      </c>
      <c r="G2433" s="177">
        <v>44529</v>
      </c>
      <c r="H2433" t="s">
        <v>466</v>
      </c>
      <c r="I2433" t="s">
        <v>18168</v>
      </c>
      <c r="J2433" t="s">
        <v>1914</v>
      </c>
      <c r="K2433" t="s">
        <v>353</v>
      </c>
      <c r="L2433" t="s">
        <v>427</v>
      </c>
      <c r="M2433" s="29" t="str">
        <f>IF(O2433 &lt;&gt; "", VLOOKUP(O2433,'CLASSIFICAÇÃO - ÁREA DE ATUAÇÃO'!$A:$C,2,0),"")</f>
        <v>D</v>
      </c>
      <c r="N2433" s="29" t="str">
        <f>IF(O2433 &lt;&gt; "",VLOOKUP(O2433,'CLASSIFICAÇÃO - ÁREA DE ATUAÇÃO'!$A:$C,3,0), "")</f>
        <v>REDE DE URGÊNCIA</v>
      </c>
      <c r="O2433" t="str">
        <f>'Lotações convertidas'!B2435</f>
        <v>SERVIÇO DE ATENDIMENTO MÓVEL DE URGÊNCIA E TRANSPORTE EM SAÚDE</v>
      </c>
    </row>
    <row r="2434" spans="1:15" x14ac:dyDescent="0.25">
      <c r="A2434">
        <v>1336302</v>
      </c>
      <c r="B2434" t="s">
        <v>1176</v>
      </c>
      <c r="C2434" t="s">
        <v>1177</v>
      </c>
      <c r="D2434" t="s">
        <v>368</v>
      </c>
      <c r="E2434" t="s">
        <v>369</v>
      </c>
      <c r="F2434" t="s">
        <v>424</v>
      </c>
      <c r="G2434" s="177">
        <v>44528</v>
      </c>
      <c r="H2434" t="s">
        <v>425</v>
      </c>
      <c r="I2434" t="s">
        <v>18168</v>
      </c>
      <c r="J2434" t="s">
        <v>1178</v>
      </c>
      <c r="K2434" t="s">
        <v>353</v>
      </c>
      <c r="L2434" t="s">
        <v>427</v>
      </c>
      <c r="M2434" s="29" t="str">
        <f>IF(O2434 &lt;&gt; "", VLOOKUP(O2434,'CLASSIFICAÇÃO - ÁREA DE ATUAÇÃO'!$A:$C,2,0),"")</f>
        <v>D</v>
      </c>
      <c r="N2434" s="29" t="str">
        <f>IF(O2434 &lt;&gt; "",VLOOKUP(O2434,'CLASSIFICAÇÃO - ÁREA DE ATUAÇÃO'!$A:$C,3,0), "")</f>
        <v>REDE DE URGÊNCIA</v>
      </c>
      <c r="O2434" t="str">
        <f>'Lotações convertidas'!B2436</f>
        <v>SERVIÇO DE ATENDIMENTO MÓVEL DE URGÊNCIA E TRANSPORTE EM SAÚDE</v>
      </c>
    </row>
    <row r="2435" spans="1:15" x14ac:dyDescent="0.25">
      <c r="A2435">
        <v>1336310</v>
      </c>
      <c r="B2435" t="s">
        <v>8056</v>
      </c>
      <c r="C2435" t="s">
        <v>8057</v>
      </c>
      <c r="D2435" t="s">
        <v>368</v>
      </c>
      <c r="E2435" t="s">
        <v>369</v>
      </c>
      <c r="F2435" t="s">
        <v>438</v>
      </c>
      <c r="G2435" s="177">
        <v>44529</v>
      </c>
      <c r="H2435" t="s">
        <v>364</v>
      </c>
      <c r="I2435" t="s">
        <v>18168</v>
      </c>
      <c r="J2435" t="s">
        <v>8058</v>
      </c>
      <c r="K2435" t="s">
        <v>353</v>
      </c>
      <c r="L2435" t="s">
        <v>382</v>
      </c>
      <c r="M2435" s="29" t="str">
        <f>IF(O2435 &lt;&gt; "", VLOOKUP(O2435,'CLASSIFICAÇÃO - ÁREA DE ATUAÇÃO'!$A:$C,2,0),"")</f>
        <v>C</v>
      </c>
      <c r="N2435" s="29" t="str">
        <f>IF(O2435 &lt;&gt; "",VLOOKUP(O2435,'CLASSIFICAÇÃO - ÁREA DE ATUAÇÃO'!$A:$C,3,0), "")</f>
        <v>ATENÇÃO PRIMÁRIA</v>
      </c>
      <c r="O2435" t="str">
        <f>'Lotações convertidas'!B2437</f>
        <v>CENTRO DE SAÚDE GRANJA DE FREITAS</v>
      </c>
    </row>
    <row r="2436" spans="1:15" x14ac:dyDescent="0.25">
      <c r="A2436">
        <v>1336329</v>
      </c>
      <c r="B2436" t="s">
        <v>8059</v>
      </c>
      <c r="C2436" t="s">
        <v>8060</v>
      </c>
      <c r="D2436" t="s">
        <v>520</v>
      </c>
      <c r="F2436" t="s">
        <v>1517</v>
      </c>
      <c r="G2436" s="177">
        <v>44529</v>
      </c>
      <c r="H2436" t="s">
        <v>364</v>
      </c>
      <c r="I2436" t="s">
        <v>18175</v>
      </c>
      <c r="J2436" t="s">
        <v>8061</v>
      </c>
      <c r="K2436" t="s">
        <v>353</v>
      </c>
      <c r="L2436" t="s">
        <v>365</v>
      </c>
      <c r="M2436" s="29" t="str">
        <f>IF(O2436 &lt;&gt; "", VLOOKUP(O2436,'CLASSIFICAÇÃO - ÁREA DE ATUAÇÃO'!$A:$C,2,0),"")</f>
        <v>D</v>
      </c>
      <c r="N2436" s="29" t="str">
        <f>IF(O2436 &lt;&gt; "",VLOOKUP(O2436,'CLASSIFICAÇÃO - ÁREA DE ATUAÇÃO'!$A:$C,3,0), "")</f>
        <v>ATENÇÃO PRIMÁRIA</v>
      </c>
      <c r="O2436" t="str">
        <f>'Lotações convertidas'!B2438</f>
        <v>CENTRO DE SAÚDE LAJEDO</v>
      </c>
    </row>
    <row r="2437" spans="1:15" x14ac:dyDescent="0.25">
      <c r="A2437">
        <v>1336345</v>
      </c>
      <c r="B2437" t="s">
        <v>8062</v>
      </c>
      <c r="C2437" t="s">
        <v>8063</v>
      </c>
      <c r="D2437" t="s">
        <v>368</v>
      </c>
      <c r="E2437" t="s">
        <v>728</v>
      </c>
      <c r="F2437" t="s">
        <v>18620</v>
      </c>
      <c r="G2437" s="177">
        <v>44529</v>
      </c>
      <c r="H2437" t="s">
        <v>425</v>
      </c>
      <c r="I2437" t="s">
        <v>495</v>
      </c>
      <c r="K2437" t="s">
        <v>495</v>
      </c>
      <c r="L2437" t="s">
        <v>372</v>
      </c>
      <c r="M2437" s="29" t="str">
        <f>IF(O2437 &lt;&gt; "", VLOOKUP(O2437,'CLASSIFICAÇÃO - ÁREA DE ATUAÇÃO'!$A:$C,2,0),"")</f>
        <v>D</v>
      </c>
      <c r="N2437" s="29" t="str">
        <f>IF(O2437 &lt;&gt; "",VLOOKUP(O2437,'CLASSIFICAÇÃO - ÁREA DE ATUAÇÃO'!$A:$C,3,0), "")</f>
        <v>REDE DE URGÊNCIA</v>
      </c>
      <c r="O2437" t="str">
        <f>'Lotações convertidas'!B2439</f>
        <v>UNIDADE DE PRONTO ATENDIMENTO VENDA NOVA</v>
      </c>
    </row>
    <row r="2438" spans="1:15" x14ac:dyDescent="0.25">
      <c r="A2438">
        <v>1336353</v>
      </c>
      <c r="B2438" t="s">
        <v>8064</v>
      </c>
      <c r="C2438" t="s">
        <v>8065</v>
      </c>
      <c r="D2438" t="s">
        <v>368</v>
      </c>
      <c r="E2438" t="s">
        <v>369</v>
      </c>
      <c r="F2438" t="s">
        <v>18631</v>
      </c>
      <c r="G2438" s="177">
        <v>44529</v>
      </c>
      <c r="H2438" t="s">
        <v>441</v>
      </c>
      <c r="I2438" t="s">
        <v>18168</v>
      </c>
      <c r="J2438" t="s">
        <v>8066</v>
      </c>
      <c r="K2438" t="s">
        <v>353</v>
      </c>
      <c r="L2438" t="s">
        <v>374</v>
      </c>
      <c r="M2438" s="29" t="str">
        <f>IF(O2438 &lt;&gt; "", VLOOKUP(O2438,'CLASSIFICAÇÃO - ÁREA DE ATUAÇÃO'!$A:$C,2,0),"")</f>
        <v>A</v>
      </c>
      <c r="N2438" s="29" t="str">
        <f>IF(O2438 &lt;&gt; "",VLOOKUP(O2438,'CLASSIFICAÇÃO - ÁREA DE ATUAÇÃO'!$A:$C,3,0), "")</f>
        <v>REDE DE URGÊNCIA</v>
      </c>
      <c r="O2438" t="str">
        <f>'Lotações convertidas'!B2440</f>
        <v>CENTRO DE REFERENCIA EM SAUDE MENTAL NORDESTE</v>
      </c>
    </row>
    <row r="2439" spans="1:15" x14ac:dyDescent="0.25">
      <c r="A2439">
        <v>1336361</v>
      </c>
      <c r="B2439" t="s">
        <v>8067</v>
      </c>
      <c r="C2439" t="s">
        <v>8068</v>
      </c>
      <c r="D2439" t="s">
        <v>1211</v>
      </c>
      <c r="F2439" t="s">
        <v>18674</v>
      </c>
      <c r="G2439" s="177">
        <v>44529</v>
      </c>
      <c r="H2439" t="s">
        <v>364</v>
      </c>
      <c r="I2439" t="s">
        <v>495</v>
      </c>
      <c r="K2439" t="s">
        <v>495</v>
      </c>
      <c r="L2439" t="s">
        <v>427</v>
      </c>
      <c r="M2439" s="29" t="str">
        <f>IF(O2439 &lt;&gt; "", VLOOKUP(O2439,'CLASSIFICAÇÃO - ÁREA DE ATUAÇÃO'!$A:$C,2,0),"")</f>
        <v>A</v>
      </c>
      <c r="N2439" s="29" t="str">
        <f>IF(O2439 &lt;&gt; "",VLOOKUP(O2439,'CLASSIFICAÇÃO - ÁREA DE ATUAÇÃO'!$A:$C,3,0), "")</f>
        <v>GESTÃO</v>
      </c>
      <c r="O2439" t="str">
        <f>'Lotações convertidas'!B2441</f>
        <v>GERENCIA DE OPERACOES DE CAMPO</v>
      </c>
    </row>
    <row r="2440" spans="1:15" x14ac:dyDescent="0.25">
      <c r="A2440" t="s">
        <v>8069</v>
      </c>
      <c r="B2440" t="s">
        <v>8070</v>
      </c>
      <c r="C2440" t="s">
        <v>8071</v>
      </c>
      <c r="D2440" t="s">
        <v>368</v>
      </c>
      <c r="E2440" t="s">
        <v>369</v>
      </c>
      <c r="F2440" t="s">
        <v>428</v>
      </c>
      <c r="G2440" s="177">
        <v>44529</v>
      </c>
      <c r="H2440" t="s">
        <v>417</v>
      </c>
      <c r="I2440" t="s">
        <v>18168</v>
      </c>
      <c r="J2440" t="s">
        <v>8072</v>
      </c>
      <c r="K2440" t="s">
        <v>353</v>
      </c>
      <c r="L2440" t="s">
        <v>382</v>
      </c>
      <c r="M2440" s="29" t="str">
        <f>IF(O2440 &lt;&gt; "", VLOOKUP(O2440,'CLASSIFICAÇÃO - ÁREA DE ATUAÇÃO'!$A:$C,2,0),"")</f>
        <v>B</v>
      </c>
      <c r="N2440" s="29" t="str">
        <f>IF(O2440 &lt;&gt; "",VLOOKUP(O2440,'CLASSIFICAÇÃO - ÁREA DE ATUAÇÃO'!$A:$C,3,0), "")</f>
        <v>ATENÇÃO PRIMÁRIA</v>
      </c>
      <c r="O2440" t="str">
        <f>'Lotações convertidas'!B2442</f>
        <v>CENTRO DE SAÚDE VERA CRUZ</v>
      </c>
    </row>
    <row r="2441" spans="1:15" x14ac:dyDescent="0.25">
      <c r="A2441">
        <v>1336388</v>
      </c>
      <c r="B2441" t="s">
        <v>8073</v>
      </c>
      <c r="C2441" t="s">
        <v>8074</v>
      </c>
      <c r="D2441" t="s">
        <v>379</v>
      </c>
      <c r="F2441" t="s">
        <v>1861</v>
      </c>
      <c r="G2441" s="177">
        <v>44529</v>
      </c>
      <c r="H2441" t="s">
        <v>395</v>
      </c>
      <c r="I2441" t="s">
        <v>18171</v>
      </c>
      <c r="J2441" t="s">
        <v>8075</v>
      </c>
      <c r="K2441" t="s">
        <v>353</v>
      </c>
      <c r="L2441" t="s">
        <v>411</v>
      </c>
      <c r="M2441" s="29" t="str">
        <f>IF(O2441 &lt;&gt; "", VLOOKUP(O2441,'CLASSIFICAÇÃO - ÁREA DE ATUAÇÃO'!$A:$C,2,0),"")</f>
        <v>B</v>
      </c>
      <c r="N2441" s="29" t="str">
        <f>IF(O2441 &lt;&gt; "",VLOOKUP(O2441,'CLASSIFICAÇÃO - ÁREA DE ATUAÇÃO'!$A:$C,3,0), "")</f>
        <v>ATENÇÃO PRIMÁRIA</v>
      </c>
      <c r="O2441" t="str">
        <f>'Lotações convertidas'!B2443</f>
        <v>CENTRO DE SAÚDE SANTA LÚCIA</v>
      </c>
    </row>
    <row r="2442" spans="1:15" x14ac:dyDescent="0.25">
      <c r="A2442">
        <v>1336396</v>
      </c>
      <c r="B2442" t="s">
        <v>8076</v>
      </c>
      <c r="C2442" t="s">
        <v>8077</v>
      </c>
      <c r="D2442" t="s">
        <v>379</v>
      </c>
      <c r="F2442" t="s">
        <v>605</v>
      </c>
      <c r="G2442" s="177">
        <v>44529</v>
      </c>
      <c r="H2442" t="s">
        <v>434</v>
      </c>
      <c r="I2442" t="s">
        <v>18171</v>
      </c>
      <c r="J2442" t="s">
        <v>8078</v>
      </c>
      <c r="K2442" t="s">
        <v>353</v>
      </c>
      <c r="L2442" t="s">
        <v>365</v>
      </c>
      <c r="M2442" s="29" t="str">
        <f>IF(O2442 &lt;&gt; "", VLOOKUP(O2442,'CLASSIFICAÇÃO - ÁREA DE ATUAÇÃO'!$A:$C,2,0),"")</f>
        <v>C</v>
      </c>
      <c r="N2442" s="29" t="str">
        <f>IF(O2442 &lt;&gt; "",VLOOKUP(O2442,'CLASSIFICAÇÃO - ÁREA DE ATUAÇÃO'!$A:$C,3,0), "")</f>
        <v>ATENÇÃO PRIMÁRIA</v>
      </c>
      <c r="O2442" t="str">
        <f>'Lotações convertidas'!B2444</f>
        <v>CENTRO DE SAÚDE SÃO BERNARDO</v>
      </c>
    </row>
    <row r="2443" spans="1:15" x14ac:dyDescent="0.25">
      <c r="A2443" t="s">
        <v>8079</v>
      </c>
      <c r="B2443" t="s">
        <v>8080</v>
      </c>
      <c r="C2443" t="s">
        <v>8081</v>
      </c>
      <c r="D2443" t="s">
        <v>362</v>
      </c>
      <c r="F2443" t="s">
        <v>424</v>
      </c>
      <c r="G2443" s="177">
        <v>44527</v>
      </c>
      <c r="H2443" t="s">
        <v>466</v>
      </c>
      <c r="I2443" t="s">
        <v>18168</v>
      </c>
      <c r="J2443" t="s">
        <v>8082</v>
      </c>
      <c r="K2443" t="s">
        <v>353</v>
      </c>
      <c r="L2443" t="s">
        <v>427</v>
      </c>
      <c r="M2443" s="29" t="str">
        <f>IF(O2443 &lt;&gt; "", VLOOKUP(O2443,'CLASSIFICAÇÃO - ÁREA DE ATUAÇÃO'!$A:$C,2,0),"")</f>
        <v>D</v>
      </c>
      <c r="N2443" s="29" t="str">
        <f>IF(O2443 &lt;&gt; "",VLOOKUP(O2443,'CLASSIFICAÇÃO - ÁREA DE ATUAÇÃO'!$A:$C,3,0), "")</f>
        <v>REDE DE URGÊNCIA</v>
      </c>
      <c r="O2443" t="str">
        <f>'Lotações convertidas'!B2445</f>
        <v>SERVIÇO DE ATENDIMENTO MÓVEL DE URGÊNCIA E TRANSPORTE EM SAÚDE</v>
      </c>
    </row>
    <row r="2444" spans="1:15" x14ac:dyDescent="0.25">
      <c r="A2444">
        <v>1336418</v>
      </c>
      <c r="B2444" t="s">
        <v>8083</v>
      </c>
      <c r="C2444" t="s">
        <v>8084</v>
      </c>
      <c r="D2444" t="s">
        <v>349</v>
      </c>
      <c r="E2444" t="s">
        <v>541</v>
      </c>
      <c r="F2444" t="s">
        <v>18644</v>
      </c>
      <c r="G2444" s="177">
        <v>44529</v>
      </c>
      <c r="H2444" t="s">
        <v>395</v>
      </c>
      <c r="I2444" t="s">
        <v>18172</v>
      </c>
      <c r="J2444" t="s">
        <v>8085</v>
      </c>
      <c r="K2444" t="s">
        <v>353</v>
      </c>
      <c r="L2444" t="s">
        <v>411</v>
      </c>
      <c r="M2444" s="29" t="str">
        <f>IF(O2444 &lt;&gt; "", VLOOKUP(O2444,'CLASSIFICAÇÃO - ÁREA DE ATUAÇÃO'!$A:$C,2,0),"")</f>
        <v>C</v>
      </c>
      <c r="N2444" s="29" t="str">
        <f>IF(O2444 &lt;&gt; "",VLOOKUP(O2444,'CLASSIFICAÇÃO - ÁREA DE ATUAÇÃO'!$A:$C,3,0), "")</f>
        <v>ATENÇÃO PRIMÁRIA</v>
      </c>
      <c r="O2444" t="str">
        <f>'Lotações convertidas'!B2446</f>
        <v>CENTRO DE SAÚDE SÃO MIGUEL ARCANJO</v>
      </c>
    </row>
    <row r="2445" spans="1:15" x14ac:dyDescent="0.25">
      <c r="A2445">
        <v>1336426</v>
      </c>
      <c r="B2445" t="s">
        <v>8086</v>
      </c>
      <c r="C2445" t="s">
        <v>8087</v>
      </c>
      <c r="D2445" t="s">
        <v>349</v>
      </c>
      <c r="E2445" t="s">
        <v>403</v>
      </c>
      <c r="F2445" t="s">
        <v>18643</v>
      </c>
      <c r="G2445" s="177">
        <v>44529</v>
      </c>
      <c r="H2445" t="s">
        <v>395</v>
      </c>
      <c r="I2445" t="s">
        <v>18170</v>
      </c>
      <c r="J2445" t="s">
        <v>8088</v>
      </c>
      <c r="K2445" t="s">
        <v>353</v>
      </c>
      <c r="L2445" t="s">
        <v>411</v>
      </c>
      <c r="M2445" s="29" t="str">
        <f>IF(O2445 &lt;&gt; "", VLOOKUP(O2445,'CLASSIFICAÇÃO - ÁREA DE ATUAÇÃO'!$A:$C,2,0),"")</f>
        <v>A</v>
      </c>
      <c r="N2445" s="29" t="str">
        <f>IF(O2445 &lt;&gt; "",VLOOKUP(O2445,'CLASSIFICAÇÃO - ÁREA DE ATUAÇÃO'!$A:$C,3,0), "")</f>
        <v>REDE COMPLEMENTAR</v>
      </c>
      <c r="O2445" t="str">
        <f>'Lotações convertidas'!B2447</f>
        <v>CENTRO DE REFERENCIA EM REABILITACAO CENTRO-SUL</v>
      </c>
    </row>
    <row r="2446" spans="1:15" x14ac:dyDescent="0.25">
      <c r="A2446">
        <v>1336442</v>
      </c>
      <c r="B2446" t="s">
        <v>8089</v>
      </c>
      <c r="C2446" t="s">
        <v>8090</v>
      </c>
      <c r="D2446" t="s">
        <v>1211</v>
      </c>
      <c r="F2446" t="s">
        <v>18674</v>
      </c>
      <c r="G2446" s="177">
        <v>44529</v>
      </c>
      <c r="H2446" t="s">
        <v>364</v>
      </c>
      <c r="I2446" t="s">
        <v>495</v>
      </c>
      <c r="K2446" t="s">
        <v>495</v>
      </c>
      <c r="L2446" t="s">
        <v>427</v>
      </c>
      <c r="M2446" s="29" t="str">
        <f>IF(O2446 &lt;&gt; "", VLOOKUP(O2446,'CLASSIFICAÇÃO - ÁREA DE ATUAÇÃO'!$A:$C,2,0),"")</f>
        <v>A</v>
      </c>
      <c r="N2446" s="29" t="str">
        <f>IF(O2446 &lt;&gt; "",VLOOKUP(O2446,'CLASSIFICAÇÃO - ÁREA DE ATUAÇÃO'!$A:$C,3,0), "")</f>
        <v>GESTÃO</v>
      </c>
      <c r="O2446" t="str">
        <f>'Lotações convertidas'!B2448</f>
        <v>GERENCIA DE OPERACOES DE CAMPO</v>
      </c>
    </row>
    <row r="2447" spans="1:15" x14ac:dyDescent="0.25">
      <c r="A2447">
        <v>1336450</v>
      </c>
      <c r="B2447" t="s">
        <v>8091</v>
      </c>
      <c r="C2447" t="s">
        <v>8092</v>
      </c>
      <c r="D2447" t="s">
        <v>1211</v>
      </c>
      <c r="F2447" t="s">
        <v>18674</v>
      </c>
      <c r="G2447" s="177">
        <v>44529</v>
      </c>
      <c r="H2447" t="s">
        <v>364</v>
      </c>
      <c r="I2447" t="s">
        <v>495</v>
      </c>
      <c r="K2447" t="s">
        <v>495</v>
      </c>
      <c r="L2447" t="s">
        <v>427</v>
      </c>
      <c r="M2447" s="29" t="str">
        <f>IF(O2447 &lt;&gt; "", VLOOKUP(O2447,'CLASSIFICAÇÃO - ÁREA DE ATUAÇÃO'!$A:$C,2,0),"")</f>
        <v>A</v>
      </c>
      <c r="N2447" s="29" t="str">
        <f>IF(O2447 &lt;&gt; "",VLOOKUP(O2447,'CLASSIFICAÇÃO - ÁREA DE ATUAÇÃO'!$A:$C,3,0), "")</f>
        <v>GESTÃO</v>
      </c>
      <c r="O2447" t="str">
        <f>'Lotações convertidas'!B2449</f>
        <v>GERENCIA DE OPERACOES DE CAMPO</v>
      </c>
    </row>
    <row r="2448" spans="1:15" x14ac:dyDescent="0.25">
      <c r="A2448">
        <v>1336469</v>
      </c>
      <c r="B2448" t="s">
        <v>8093</v>
      </c>
      <c r="C2448" t="s">
        <v>8094</v>
      </c>
      <c r="D2448" t="s">
        <v>1211</v>
      </c>
      <c r="F2448" t="s">
        <v>18674</v>
      </c>
      <c r="G2448" s="177">
        <v>44529</v>
      </c>
      <c r="H2448" t="s">
        <v>364</v>
      </c>
      <c r="I2448" t="s">
        <v>495</v>
      </c>
      <c r="K2448" t="s">
        <v>495</v>
      </c>
      <c r="L2448" t="s">
        <v>427</v>
      </c>
      <c r="M2448" s="29" t="str">
        <f>IF(O2448 &lt;&gt; "", VLOOKUP(O2448,'CLASSIFICAÇÃO - ÁREA DE ATUAÇÃO'!$A:$C,2,0),"")</f>
        <v>A</v>
      </c>
      <c r="N2448" s="29" t="str">
        <f>IF(O2448 &lt;&gt; "",VLOOKUP(O2448,'CLASSIFICAÇÃO - ÁREA DE ATUAÇÃO'!$A:$C,3,0), "")</f>
        <v>GESTÃO</v>
      </c>
      <c r="O2448" t="str">
        <f>'Lotações convertidas'!B2450</f>
        <v>GERENCIA DE OPERACOES DE CAMPO</v>
      </c>
    </row>
    <row r="2449" spans="1:15" x14ac:dyDescent="0.25">
      <c r="A2449">
        <v>1336477</v>
      </c>
      <c r="B2449" t="s">
        <v>3663</v>
      </c>
      <c r="C2449" t="s">
        <v>3664</v>
      </c>
      <c r="D2449" t="s">
        <v>349</v>
      </c>
      <c r="E2449" t="s">
        <v>1022</v>
      </c>
      <c r="F2449" t="s">
        <v>259</v>
      </c>
      <c r="G2449" s="177">
        <v>44529</v>
      </c>
      <c r="H2449" t="s">
        <v>434</v>
      </c>
      <c r="I2449" t="s">
        <v>18183</v>
      </c>
      <c r="J2449" t="s">
        <v>3665</v>
      </c>
      <c r="K2449" t="s">
        <v>353</v>
      </c>
      <c r="L2449" t="s">
        <v>372</v>
      </c>
      <c r="M2449" s="29" t="str">
        <f>IF(O2449 &lt;&gt; "", VLOOKUP(O2449,'CLASSIFICAÇÃO - ÁREA DE ATUAÇÃO'!$A:$C,2,0),"")</f>
        <v>C</v>
      </c>
      <c r="N2449" s="29" t="str">
        <f>IF(O2449 &lt;&gt; "",VLOOKUP(O2449,'CLASSIFICAÇÃO - ÁREA DE ATUAÇÃO'!$A:$C,3,0), "")</f>
        <v>REDE COMPLEMENTAR</v>
      </c>
      <c r="O2449" t="str">
        <f>'Lotações convertidas'!B2451</f>
        <v>LABORATORIO REGIONAL NORTE/VENDA NOVA</v>
      </c>
    </row>
    <row r="2450" spans="1:15" x14ac:dyDescent="0.25">
      <c r="A2450">
        <v>1336493</v>
      </c>
      <c r="B2450" t="s">
        <v>8095</v>
      </c>
      <c r="C2450" t="s">
        <v>8096</v>
      </c>
      <c r="D2450" t="s">
        <v>368</v>
      </c>
      <c r="E2450" t="s">
        <v>369</v>
      </c>
      <c r="F2450" t="s">
        <v>1245</v>
      </c>
      <c r="G2450" s="177">
        <v>44529</v>
      </c>
      <c r="H2450" t="s">
        <v>384</v>
      </c>
      <c r="I2450" t="s">
        <v>18168</v>
      </c>
      <c r="J2450" t="s">
        <v>8097</v>
      </c>
      <c r="K2450" t="s">
        <v>353</v>
      </c>
      <c r="L2450" t="s">
        <v>374</v>
      </c>
      <c r="M2450" s="29" t="str">
        <f>IF(O2450 &lt;&gt; "", VLOOKUP(O2450,'CLASSIFICAÇÃO - ÁREA DE ATUAÇÃO'!$A:$C,2,0),"")</f>
        <v>D</v>
      </c>
      <c r="N2450" s="29" t="str">
        <f>IF(O2450 &lt;&gt; "",VLOOKUP(O2450,'CLASSIFICAÇÃO - ÁREA DE ATUAÇÃO'!$A:$C,3,0), "")</f>
        <v>ATENÇÃO PRIMÁRIA</v>
      </c>
      <c r="O2450" t="str">
        <f>'Lotações convertidas'!B2452</f>
        <v>CENTRO DE SAÚDE GOIÂNIA</v>
      </c>
    </row>
    <row r="2451" spans="1:15" x14ac:dyDescent="0.25">
      <c r="A2451">
        <v>1336515</v>
      </c>
      <c r="B2451" t="s">
        <v>8098</v>
      </c>
      <c r="C2451" t="s">
        <v>8099</v>
      </c>
      <c r="D2451" t="s">
        <v>368</v>
      </c>
      <c r="E2451" t="s">
        <v>728</v>
      </c>
      <c r="F2451" t="s">
        <v>607</v>
      </c>
      <c r="G2451" s="177">
        <v>44530</v>
      </c>
      <c r="H2451" t="s">
        <v>384</v>
      </c>
      <c r="I2451" t="s">
        <v>495</v>
      </c>
      <c r="K2451" t="s">
        <v>495</v>
      </c>
      <c r="L2451" t="s">
        <v>365</v>
      </c>
      <c r="M2451" s="29" t="str">
        <f>IF(O2451 &lt;&gt; "", VLOOKUP(O2451,'CLASSIFICAÇÃO - ÁREA DE ATUAÇÃO'!$A:$C,2,0),"")</f>
        <v>D</v>
      </c>
      <c r="N2451" s="29" t="str">
        <f>IF(O2451 &lt;&gt; "",VLOOKUP(O2451,'CLASSIFICAÇÃO - ÁREA DE ATUAÇÃO'!$A:$C,3,0), "")</f>
        <v>ATENÇÃO PRIMÁRIA</v>
      </c>
      <c r="O2451" t="str">
        <f>'Lotações convertidas'!B2453</f>
        <v>CENTRO DE SAÚDE SÃO TOMÁS</v>
      </c>
    </row>
    <row r="2452" spans="1:15" x14ac:dyDescent="0.25">
      <c r="A2452">
        <v>1336531</v>
      </c>
      <c r="B2452" t="s">
        <v>8100</v>
      </c>
      <c r="C2452" t="s">
        <v>8101</v>
      </c>
      <c r="D2452" t="s">
        <v>362</v>
      </c>
      <c r="F2452" t="s">
        <v>1062</v>
      </c>
      <c r="G2452" s="177">
        <v>44530</v>
      </c>
      <c r="H2452" t="s">
        <v>364</v>
      </c>
      <c r="I2452" t="s">
        <v>18168</v>
      </c>
      <c r="J2452" t="s">
        <v>8102</v>
      </c>
      <c r="K2452" t="s">
        <v>353</v>
      </c>
      <c r="L2452" t="s">
        <v>397</v>
      </c>
      <c r="M2452" s="29" t="str">
        <f>IF(O2452 &lt;&gt; "", VLOOKUP(O2452,'CLASSIFICAÇÃO - ÁREA DE ATUAÇÃO'!$A:$C,2,0),"")</f>
        <v>C</v>
      </c>
      <c r="N2452" s="29" t="str">
        <f>IF(O2452 &lt;&gt; "",VLOOKUP(O2452,'CLASSIFICAÇÃO - ÁREA DE ATUAÇÃO'!$A:$C,3,0), "")</f>
        <v>ATENÇÃO PRIMÁRIA</v>
      </c>
      <c r="O2452" t="str">
        <f>'Lotações convertidas'!B2454</f>
        <v>CENTRO DE SAÚDE VENTOSA</v>
      </c>
    </row>
    <row r="2453" spans="1:15" x14ac:dyDescent="0.25">
      <c r="A2453" t="s">
        <v>8103</v>
      </c>
      <c r="B2453" t="s">
        <v>8104</v>
      </c>
      <c r="C2453" t="s">
        <v>8105</v>
      </c>
      <c r="D2453" t="s">
        <v>368</v>
      </c>
      <c r="E2453" t="s">
        <v>369</v>
      </c>
      <c r="F2453" t="s">
        <v>18620</v>
      </c>
      <c r="G2453" s="177">
        <v>44530</v>
      </c>
      <c r="H2453" t="s">
        <v>441</v>
      </c>
      <c r="I2453" t="s">
        <v>18168</v>
      </c>
      <c r="J2453" t="s">
        <v>8106</v>
      </c>
      <c r="K2453" t="s">
        <v>353</v>
      </c>
      <c r="L2453" t="s">
        <v>372</v>
      </c>
      <c r="M2453" s="29" t="str">
        <f>IF(O2453 &lt;&gt; "", VLOOKUP(O2453,'CLASSIFICAÇÃO - ÁREA DE ATUAÇÃO'!$A:$C,2,0),"")</f>
        <v>D</v>
      </c>
      <c r="N2453" s="29" t="str">
        <f>IF(O2453 &lt;&gt; "",VLOOKUP(O2453,'CLASSIFICAÇÃO - ÁREA DE ATUAÇÃO'!$A:$C,3,0), "")</f>
        <v>REDE DE URGÊNCIA</v>
      </c>
      <c r="O2453" t="str">
        <f>'Lotações convertidas'!B2455</f>
        <v>UNIDADE DE PRONTO ATENDIMENTO VENDA NOVA</v>
      </c>
    </row>
    <row r="2454" spans="1:15" x14ac:dyDescent="0.25">
      <c r="A2454">
        <v>1336558</v>
      </c>
      <c r="B2454" t="s">
        <v>1289</v>
      </c>
      <c r="C2454" t="s">
        <v>1290</v>
      </c>
      <c r="D2454" t="s">
        <v>368</v>
      </c>
      <c r="E2454" t="s">
        <v>369</v>
      </c>
      <c r="F2454" t="s">
        <v>18622</v>
      </c>
      <c r="G2454" s="177">
        <v>44531</v>
      </c>
      <c r="H2454" t="s">
        <v>441</v>
      </c>
      <c r="I2454" t="s">
        <v>18168</v>
      </c>
      <c r="J2454" t="s">
        <v>1291</v>
      </c>
      <c r="K2454" t="s">
        <v>353</v>
      </c>
      <c r="L2454" t="s">
        <v>372</v>
      </c>
      <c r="M2454" s="29" t="str">
        <f>IF(O2454 &lt;&gt; "", VLOOKUP(O2454,'CLASSIFICAÇÃO - ÁREA DE ATUAÇÃO'!$A:$C,2,0),"")</f>
        <v>C</v>
      </c>
      <c r="N2454" s="29" t="str">
        <f>IF(O2454 &lt;&gt; "",VLOOKUP(O2454,'CLASSIFICAÇÃO - ÁREA DE ATUAÇÃO'!$A:$C,3,0), "")</f>
        <v>REDE DE URGÊNCIA</v>
      </c>
      <c r="O2454" t="str">
        <f>'Lotações convertidas'!B2456</f>
        <v>CENTRO DE REFERENCIA EM SAUDE MENTAL VENDA NOVA</v>
      </c>
    </row>
    <row r="2455" spans="1:15" x14ac:dyDescent="0.25">
      <c r="A2455">
        <v>1336566</v>
      </c>
      <c r="B2455" t="s">
        <v>8107</v>
      </c>
      <c r="C2455" t="s">
        <v>8108</v>
      </c>
      <c r="D2455" t="s">
        <v>349</v>
      </c>
      <c r="E2455" t="s">
        <v>350</v>
      </c>
      <c r="F2455" t="s">
        <v>1010</v>
      </c>
      <c r="G2455" s="177">
        <v>44530</v>
      </c>
      <c r="H2455" t="s">
        <v>395</v>
      </c>
      <c r="I2455" t="s">
        <v>18169</v>
      </c>
      <c r="J2455" t="s">
        <v>8109</v>
      </c>
      <c r="K2455" t="s">
        <v>353</v>
      </c>
      <c r="L2455" t="s">
        <v>354</v>
      </c>
      <c r="M2455" s="29" t="str">
        <f>IF(O2455 &lt;&gt; "", VLOOKUP(O2455,'CLASSIFICAÇÃO - ÁREA DE ATUAÇÃO'!$A:$C,2,0),"")</f>
        <v>B</v>
      </c>
      <c r="N2455" s="29" t="str">
        <f>IF(O2455 &lt;&gt; "",VLOOKUP(O2455,'CLASSIFICAÇÃO - ÁREA DE ATUAÇÃO'!$A:$C,3,0), "")</f>
        <v>ATENÇÃO PRIMÁRIA</v>
      </c>
      <c r="O2455" t="str">
        <f>'Lotações convertidas'!B2457</f>
        <v>CENTRO DE SAÚDE JOÃO PINHEIRO</v>
      </c>
    </row>
    <row r="2456" spans="1:15" x14ac:dyDescent="0.25">
      <c r="A2456">
        <v>1336574</v>
      </c>
      <c r="B2456" t="s">
        <v>8110</v>
      </c>
      <c r="C2456" t="s">
        <v>8111</v>
      </c>
      <c r="D2456" t="s">
        <v>368</v>
      </c>
      <c r="E2456" t="s">
        <v>369</v>
      </c>
      <c r="F2456" t="s">
        <v>3156</v>
      </c>
      <c r="G2456" s="177">
        <v>44530</v>
      </c>
      <c r="H2456" t="s">
        <v>364</v>
      </c>
      <c r="I2456" t="s">
        <v>18168</v>
      </c>
      <c r="J2456" t="s">
        <v>8112</v>
      </c>
      <c r="K2456" t="s">
        <v>353</v>
      </c>
      <c r="L2456" t="s">
        <v>411</v>
      </c>
      <c r="M2456" s="29" t="str">
        <f>IF(O2456 &lt;&gt; "", VLOOKUP(O2456,'CLASSIFICAÇÃO - ÁREA DE ATUAÇÃO'!$A:$C,2,0),"")</f>
        <v>B</v>
      </c>
      <c r="N2456" s="29" t="str">
        <f>IF(O2456 &lt;&gt; "",VLOOKUP(O2456,'CLASSIFICAÇÃO - ÁREA DE ATUAÇÃO'!$A:$C,3,0), "")</f>
        <v>ATENÇÃO PRIMÁRIA</v>
      </c>
      <c r="O2456" t="str">
        <f>'Lotações convertidas'!B2458</f>
        <v>CENTRO DE SAÚDE SANTA RITA DE CÁSSIA</v>
      </c>
    </row>
    <row r="2457" spans="1:15" x14ac:dyDescent="0.25">
      <c r="A2457">
        <v>1336582</v>
      </c>
      <c r="B2457" t="s">
        <v>8113</v>
      </c>
      <c r="C2457" t="s">
        <v>8114</v>
      </c>
      <c r="D2457" t="s">
        <v>368</v>
      </c>
      <c r="E2457" t="s">
        <v>369</v>
      </c>
      <c r="F2457" t="s">
        <v>18617</v>
      </c>
      <c r="G2457" s="177">
        <v>44530</v>
      </c>
      <c r="H2457" t="s">
        <v>441</v>
      </c>
      <c r="I2457" t="s">
        <v>18168</v>
      </c>
      <c r="J2457" t="s">
        <v>8115</v>
      </c>
      <c r="K2457" t="s">
        <v>353</v>
      </c>
      <c r="L2457" t="s">
        <v>406</v>
      </c>
      <c r="M2457" s="29" t="str">
        <f>IF(O2457 &lt;&gt; "", VLOOKUP(O2457,'CLASSIFICAÇÃO - ÁREA DE ATUAÇÃO'!$A:$C,2,0),"")</f>
        <v>D</v>
      </c>
      <c r="N2457" s="29" t="str">
        <f>IF(O2457 &lt;&gt; "",VLOOKUP(O2457,'CLASSIFICAÇÃO - ÁREA DE ATUAÇÃO'!$A:$C,3,0), "")</f>
        <v>REDE DE URGÊNCIA</v>
      </c>
      <c r="O2457" t="str">
        <f>'Lotações convertidas'!B2459</f>
        <v>UNIDADE DE PRONTO ATENDIMENTO BARREIRO</v>
      </c>
    </row>
    <row r="2458" spans="1:15" x14ac:dyDescent="0.25">
      <c r="A2458">
        <v>1336612</v>
      </c>
      <c r="B2458" t="s">
        <v>2392</v>
      </c>
      <c r="C2458" t="s">
        <v>2393</v>
      </c>
      <c r="D2458" t="s">
        <v>379</v>
      </c>
      <c r="F2458" t="s">
        <v>18616</v>
      </c>
      <c r="G2458" s="177">
        <v>44532</v>
      </c>
      <c r="H2458" t="s">
        <v>482</v>
      </c>
      <c r="I2458" t="s">
        <v>18171</v>
      </c>
      <c r="J2458" t="s">
        <v>2394</v>
      </c>
      <c r="K2458" t="s">
        <v>353</v>
      </c>
      <c r="L2458" t="s">
        <v>361</v>
      </c>
      <c r="M2458" s="29" t="str">
        <f>IF(O2458 &lt;&gt; "", VLOOKUP(O2458,'CLASSIFICAÇÃO - ÁREA DE ATUAÇÃO'!$A:$C,2,0),"")</f>
        <v>C</v>
      </c>
      <c r="N2458" s="29" t="str">
        <f>IF(O2458 &lt;&gt; "",VLOOKUP(O2458,'CLASSIFICAÇÃO - ÁREA DE ATUAÇÃO'!$A:$C,3,0), "")</f>
        <v>REDE DE URGÊNCIA</v>
      </c>
      <c r="O2458" t="str">
        <f>'Lotações convertidas'!B2460</f>
        <v>UNIDADE DE PRONTO ATENDIMENTO PAMPULHA</v>
      </c>
    </row>
    <row r="2459" spans="1:15" x14ac:dyDescent="0.25">
      <c r="A2459">
        <v>1336639</v>
      </c>
      <c r="B2459" t="s">
        <v>8116</v>
      </c>
      <c r="C2459" t="s">
        <v>8117</v>
      </c>
      <c r="D2459" t="s">
        <v>362</v>
      </c>
      <c r="F2459" t="s">
        <v>732</v>
      </c>
      <c r="G2459" s="177">
        <v>44530</v>
      </c>
      <c r="H2459" t="s">
        <v>364</v>
      </c>
      <c r="I2459" t="s">
        <v>18168</v>
      </c>
      <c r="J2459" t="s">
        <v>8118</v>
      </c>
      <c r="K2459" t="s">
        <v>353</v>
      </c>
      <c r="L2459" t="s">
        <v>406</v>
      </c>
      <c r="M2459" s="29" t="str">
        <f>IF(O2459 &lt;&gt; "", VLOOKUP(O2459,'CLASSIFICAÇÃO - ÁREA DE ATUAÇÃO'!$A:$C,2,0),"")</f>
        <v>D</v>
      </c>
      <c r="N2459" s="29" t="str">
        <f>IF(O2459 &lt;&gt; "",VLOOKUP(O2459,'CLASSIFICAÇÃO - ÁREA DE ATUAÇÃO'!$A:$C,3,0), "")</f>
        <v>ATENÇÃO PRIMÁRIA</v>
      </c>
      <c r="O2459" t="str">
        <f>'Lotações convertidas'!B2461</f>
        <v>CENTRO DE SAÚDE VILA CEMIG</v>
      </c>
    </row>
    <row r="2460" spans="1:15" x14ac:dyDescent="0.25">
      <c r="A2460">
        <v>1336647</v>
      </c>
      <c r="B2460" t="s">
        <v>8119</v>
      </c>
      <c r="C2460" t="s">
        <v>8120</v>
      </c>
      <c r="D2460" t="s">
        <v>368</v>
      </c>
      <c r="E2460" t="s">
        <v>390</v>
      </c>
      <c r="F2460" t="s">
        <v>1791</v>
      </c>
      <c r="G2460" s="177">
        <v>44530</v>
      </c>
      <c r="H2460" t="s">
        <v>364</v>
      </c>
      <c r="I2460" t="s">
        <v>18175</v>
      </c>
      <c r="J2460" t="s">
        <v>8121</v>
      </c>
      <c r="K2460" t="s">
        <v>353</v>
      </c>
      <c r="L2460" t="s">
        <v>374</v>
      </c>
      <c r="M2460" s="29" t="str">
        <f>IF(O2460 &lt;&gt; "", VLOOKUP(O2460,'CLASSIFICAÇÃO - ÁREA DE ATUAÇÃO'!$A:$C,2,0),"")</f>
        <v>C</v>
      </c>
      <c r="N2460" s="29" t="str">
        <f>IF(O2460 &lt;&gt; "",VLOOKUP(O2460,'CLASSIFICAÇÃO - ÁREA DE ATUAÇÃO'!$A:$C,3,0), "")</f>
        <v>ATENÇÃO PRIMÁRIA</v>
      </c>
      <c r="O2460" t="str">
        <f>'Lotações convertidas'!B2462</f>
        <v>CENTRO DE SAÚDE SÃO PAULO</v>
      </c>
    </row>
    <row r="2461" spans="1:15" x14ac:dyDescent="0.25">
      <c r="A2461">
        <v>1336663</v>
      </c>
      <c r="B2461" t="s">
        <v>8122</v>
      </c>
      <c r="C2461" t="s">
        <v>8123</v>
      </c>
      <c r="D2461" t="s">
        <v>362</v>
      </c>
      <c r="F2461" t="s">
        <v>284</v>
      </c>
      <c r="G2461" s="177">
        <v>44530</v>
      </c>
      <c r="H2461" t="s">
        <v>364</v>
      </c>
      <c r="I2461" t="s">
        <v>18168</v>
      </c>
      <c r="J2461" t="s">
        <v>8124</v>
      </c>
      <c r="K2461" t="s">
        <v>353</v>
      </c>
      <c r="L2461" t="s">
        <v>374</v>
      </c>
      <c r="M2461" s="29" t="str">
        <f>IF(O2461 &lt;&gt; "", VLOOKUP(O2461,'CLASSIFICAÇÃO - ÁREA DE ATUAÇÃO'!$A:$C,2,0),"")</f>
        <v>D</v>
      </c>
      <c r="N2461" s="29" t="str">
        <f>IF(O2461 &lt;&gt; "",VLOOKUP(O2461,'CLASSIFICAÇÃO - ÁREA DE ATUAÇÃO'!$A:$C,3,0), "")</f>
        <v>ATENÇÃO PRIMÁRIA</v>
      </c>
      <c r="O2461" t="str">
        <f>'Lotações convertidas'!B2463</f>
        <v>CENTRO DE SAÚDE MARIVANDA BALEEIRO - PAULO VI</v>
      </c>
    </row>
    <row r="2462" spans="1:15" x14ac:dyDescent="0.25">
      <c r="A2462">
        <v>1336671</v>
      </c>
      <c r="B2462" t="s">
        <v>8125</v>
      </c>
      <c r="C2462" t="s">
        <v>8126</v>
      </c>
      <c r="D2462" t="s">
        <v>368</v>
      </c>
      <c r="E2462" t="s">
        <v>369</v>
      </c>
      <c r="F2462" t="s">
        <v>284</v>
      </c>
      <c r="G2462" s="177">
        <v>44530</v>
      </c>
      <c r="H2462" t="s">
        <v>364</v>
      </c>
      <c r="I2462" t="s">
        <v>18168</v>
      </c>
      <c r="J2462" t="s">
        <v>8127</v>
      </c>
      <c r="K2462" t="s">
        <v>353</v>
      </c>
      <c r="L2462" t="s">
        <v>374</v>
      </c>
      <c r="M2462" s="29" t="str">
        <f>IF(O2462 &lt;&gt; "", VLOOKUP(O2462,'CLASSIFICAÇÃO - ÁREA DE ATUAÇÃO'!$A:$C,2,0),"")</f>
        <v>D</v>
      </c>
      <c r="N2462" s="29" t="str">
        <f>IF(O2462 &lt;&gt; "",VLOOKUP(O2462,'CLASSIFICAÇÃO - ÁREA DE ATUAÇÃO'!$A:$C,3,0), "")</f>
        <v>ATENÇÃO PRIMÁRIA</v>
      </c>
      <c r="O2462" t="str">
        <f>'Lotações convertidas'!B2464</f>
        <v>CENTRO DE SAÚDE MARIVANDA BALEEIRO - PAULO VI</v>
      </c>
    </row>
    <row r="2463" spans="1:15" x14ac:dyDescent="0.25">
      <c r="A2463" t="s">
        <v>8128</v>
      </c>
      <c r="B2463" t="s">
        <v>8129</v>
      </c>
      <c r="C2463" t="s">
        <v>8130</v>
      </c>
      <c r="D2463" t="s">
        <v>349</v>
      </c>
      <c r="E2463" t="s">
        <v>403</v>
      </c>
      <c r="F2463" t="s">
        <v>518</v>
      </c>
      <c r="G2463" s="177">
        <v>44531</v>
      </c>
      <c r="H2463" t="s">
        <v>352</v>
      </c>
      <c r="I2463" t="s">
        <v>18170</v>
      </c>
      <c r="J2463" t="s">
        <v>8131</v>
      </c>
      <c r="K2463" t="s">
        <v>353</v>
      </c>
      <c r="L2463" t="s">
        <v>365</v>
      </c>
      <c r="M2463" s="29" t="str">
        <f>IF(O2463 &lt;&gt; "", VLOOKUP(O2463,'CLASSIFICAÇÃO - ÁREA DE ATUAÇÃO'!$A:$C,2,0),"")</f>
        <v>C</v>
      </c>
      <c r="N2463" s="29" t="str">
        <f>IF(O2463 &lt;&gt; "",VLOOKUP(O2463,'CLASSIFICAÇÃO - ÁREA DE ATUAÇÃO'!$A:$C,3,0), "")</f>
        <v>ATENÇÃO PRIMÁRIA</v>
      </c>
      <c r="O2463" t="str">
        <f>'Lotações convertidas'!B2465</f>
        <v>CENTRO DE SAÚDE NOVO AARÃO REIS</v>
      </c>
    </row>
    <row r="2464" spans="1:15" x14ac:dyDescent="0.25">
      <c r="A2464">
        <v>1336728</v>
      </c>
      <c r="B2464" t="s">
        <v>8132</v>
      </c>
      <c r="C2464" t="s">
        <v>8133</v>
      </c>
      <c r="D2464" t="s">
        <v>368</v>
      </c>
      <c r="E2464" t="s">
        <v>369</v>
      </c>
      <c r="F2464" t="s">
        <v>18623</v>
      </c>
      <c r="G2464" s="177">
        <v>44529</v>
      </c>
      <c r="H2464" t="s">
        <v>425</v>
      </c>
      <c r="I2464" t="s">
        <v>18168</v>
      </c>
      <c r="J2464" t="s">
        <v>8134</v>
      </c>
      <c r="K2464" t="s">
        <v>353</v>
      </c>
      <c r="L2464" t="s">
        <v>374</v>
      </c>
      <c r="M2464" s="29" t="str">
        <f>IF(O2464 &lt;&gt; "", VLOOKUP(O2464,'CLASSIFICAÇÃO - ÁREA DE ATUAÇÃO'!$A:$C,2,0),"")</f>
        <v>C</v>
      </c>
      <c r="N2464" s="29" t="str">
        <f>IF(O2464 &lt;&gt; "",VLOOKUP(O2464,'CLASSIFICAÇÃO - ÁREA DE ATUAÇÃO'!$A:$C,3,0), "")</f>
        <v>REDE DE URGÊNCIA</v>
      </c>
      <c r="O2464" t="str">
        <f>'Lotações convertidas'!B2466</f>
        <v>UNIDADE DE PRONTO ATENDIMENTO NORDESTE</v>
      </c>
    </row>
    <row r="2465" spans="1:15" x14ac:dyDescent="0.25">
      <c r="A2465">
        <v>1336736</v>
      </c>
      <c r="B2465" t="s">
        <v>8135</v>
      </c>
      <c r="C2465" t="s">
        <v>8136</v>
      </c>
      <c r="D2465" t="s">
        <v>368</v>
      </c>
      <c r="E2465" t="s">
        <v>369</v>
      </c>
      <c r="F2465" t="s">
        <v>1509</v>
      </c>
      <c r="G2465" s="177">
        <v>44530</v>
      </c>
      <c r="H2465" t="s">
        <v>364</v>
      </c>
      <c r="I2465" t="s">
        <v>18168</v>
      </c>
      <c r="J2465" t="s">
        <v>8137</v>
      </c>
      <c r="K2465" t="s">
        <v>353</v>
      </c>
      <c r="L2465" t="s">
        <v>397</v>
      </c>
      <c r="M2465" s="29" t="str">
        <f>IF(O2465 &lt;&gt; "", VLOOKUP(O2465,'CLASSIFICAÇÃO - ÁREA DE ATUAÇÃO'!$A:$C,2,0),"")</f>
        <v>B</v>
      </c>
      <c r="N2465" s="29" t="str">
        <f>IF(O2465 &lt;&gt; "",VLOOKUP(O2465,'CLASSIFICAÇÃO - ÁREA DE ATUAÇÃO'!$A:$C,3,0), "")</f>
        <v>ATENÇÃO PRIMÁRIA</v>
      </c>
      <c r="O2465" t="str">
        <f>'Lotações convertidas'!B2467</f>
        <v>CENTRO DE SAÚDE SÃO JORGE</v>
      </c>
    </row>
    <row r="2466" spans="1:15" x14ac:dyDescent="0.25">
      <c r="A2466">
        <v>1336744</v>
      </c>
      <c r="B2466" t="s">
        <v>8138</v>
      </c>
      <c r="C2466" t="s">
        <v>8139</v>
      </c>
      <c r="D2466" t="s">
        <v>368</v>
      </c>
      <c r="E2466" t="s">
        <v>390</v>
      </c>
      <c r="F2466" t="s">
        <v>1139</v>
      </c>
      <c r="G2466" s="177">
        <v>44531</v>
      </c>
      <c r="H2466" t="s">
        <v>364</v>
      </c>
      <c r="I2466" t="s">
        <v>18175</v>
      </c>
      <c r="J2466" t="s">
        <v>8140</v>
      </c>
      <c r="K2466" t="s">
        <v>353</v>
      </c>
      <c r="L2466" t="s">
        <v>406</v>
      </c>
      <c r="M2466" s="29" t="str">
        <f>IF(O2466 &lt;&gt; "", VLOOKUP(O2466,'CLASSIFICAÇÃO - ÁREA DE ATUAÇÃO'!$A:$C,2,0),"")</f>
        <v>D</v>
      </c>
      <c r="N2466" s="29" t="str">
        <f>IF(O2466 &lt;&gt; "",VLOOKUP(O2466,'CLASSIFICAÇÃO - ÁREA DE ATUAÇÃO'!$A:$C,3,0), "")</f>
        <v>ATENÇÃO PRIMÁRIA</v>
      </c>
      <c r="O2466" t="str">
        <f>'Lotações convertidas'!B2468</f>
        <v>CENTRO DE SAÚDE SANTA CECÍLIA</v>
      </c>
    </row>
    <row r="2467" spans="1:15" x14ac:dyDescent="0.25">
      <c r="A2467">
        <v>1336752</v>
      </c>
      <c r="B2467" t="s">
        <v>8141</v>
      </c>
      <c r="C2467" t="s">
        <v>8142</v>
      </c>
      <c r="D2467" t="s">
        <v>368</v>
      </c>
      <c r="E2467" t="s">
        <v>369</v>
      </c>
      <c r="F2467" t="s">
        <v>18624</v>
      </c>
      <c r="G2467" s="177">
        <v>44531</v>
      </c>
      <c r="H2467" t="s">
        <v>384</v>
      </c>
      <c r="I2467" t="s">
        <v>18168</v>
      </c>
      <c r="J2467" t="s">
        <v>8143</v>
      </c>
      <c r="K2467" t="s">
        <v>353</v>
      </c>
      <c r="L2467" t="s">
        <v>374</v>
      </c>
      <c r="M2467" s="29" t="str">
        <f>IF(O2467 &lt;&gt; "", VLOOKUP(O2467,'CLASSIFICAÇÃO - ÁREA DE ATUAÇÃO'!$A:$C,2,0),"")</f>
        <v>A</v>
      </c>
      <c r="N2467" s="29" t="str">
        <f>IF(O2467 &lt;&gt; "",VLOOKUP(O2467,'CLASSIFICAÇÃO - ÁREA DE ATUAÇÃO'!$A:$C,3,0), "")</f>
        <v>REDE COMPLEMENTAR</v>
      </c>
      <c r="O2467" t="str">
        <f>'Lotações convertidas'!B2469</f>
        <v>CENTRO DE ESPECIALIDADES MEDICAS NORDESTE</v>
      </c>
    </row>
    <row r="2468" spans="1:15" x14ac:dyDescent="0.25">
      <c r="A2468">
        <v>1336779</v>
      </c>
      <c r="B2468" t="s">
        <v>8144</v>
      </c>
      <c r="C2468" t="s">
        <v>8145</v>
      </c>
      <c r="D2468" t="s">
        <v>379</v>
      </c>
      <c r="F2468" t="s">
        <v>1422</v>
      </c>
      <c r="G2468" s="177">
        <v>44531</v>
      </c>
      <c r="H2468" t="s">
        <v>395</v>
      </c>
      <c r="I2468" t="s">
        <v>18171</v>
      </c>
      <c r="J2468" t="s">
        <v>8146</v>
      </c>
      <c r="K2468" t="s">
        <v>353</v>
      </c>
      <c r="L2468" t="s">
        <v>382</v>
      </c>
      <c r="M2468" s="29" t="str">
        <f>IF(O2468 &lt;&gt; "", VLOOKUP(O2468,'CLASSIFICAÇÃO - ÁREA DE ATUAÇÃO'!$A:$C,2,0),"")</f>
        <v>D</v>
      </c>
      <c r="N2468" s="29" t="str">
        <f>IF(O2468 &lt;&gt; "",VLOOKUP(O2468,'CLASSIFICAÇÃO - ÁREA DE ATUAÇÃO'!$A:$C,3,0), "")</f>
        <v>ATENÇÃO PRIMÁRIA</v>
      </c>
      <c r="O2468" t="str">
        <f>'Lotações convertidas'!B2470</f>
        <v>CENTRO DE SAÚDE NOVO HORIZONTE</v>
      </c>
    </row>
    <row r="2469" spans="1:15" x14ac:dyDescent="0.25">
      <c r="A2469">
        <v>1336787</v>
      </c>
      <c r="B2469" t="s">
        <v>4429</v>
      </c>
      <c r="C2469" t="s">
        <v>4430</v>
      </c>
      <c r="D2469" t="s">
        <v>368</v>
      </c>
      <c r="E2469" t="s">
        <v>369</v>
      </c>
      <c r="F2469" t="s">
        <v>465</v>
      </c>
      <c r="G2469" s="177">
        <v>44532</v>
      </c>
      <c r="H2469" t="s">
        <v>425</v>
      </c>
      <c r="I2469" t="s">
        <v>18168</v>
      </c>
      <c r="J2469" t="s">
        <v>4431</v>
      </c>
      <c r="K2469" t="s">
        <v>353</v>
      </c>
      <c r="L2469" t="s">
        <v>361</v>
      </c>
      <c r="M2469" s="29" t="str">
        <f>IF(O2469 &lt;&gt; "", VLOOKUP(O2469,'CLASSIFICAÇÃO - ÁREA DE ATUAÇÃO'!$A:$C,2,0),"")</f>
        <v>C</v>
      </c>
      <c r="N2469" s="29" t="str">
        <f>IF(O2469 &lt;&gt; "",VLOOKUP(O2469,'CLASSIFICAÇÃO - ÁREA DE ATUAÇÃO'!$A:$C,3,0), "")</f>
        <v>REDE DE URGÊNCIA</v>
      </c>
      <c r="O2469" t="str">
        <f>'Lotações convertidas'!B2471</f>
        <v>CENTRO DE REFERÊNCIA EM SAÚDE MENTAL - ÁLCOOL E DROGAS PAMPULHA/NOROESTE</v>
      </c>
    </row>
    <row r="2470" spans="1:15" x14ac:dyDescent="0.25">
      <c r="A2470">
        <v>1336809</v>
      </c>
      <c r="B2470" t="s">
        <v>8147</v>
      </c>
      <c r="C2470" t="s">
        <v>8148</v>
      </c>
      <c r="D2470" t="s">
        <v>368</v>
      </c>
      <c r="E2470" t="s">
        <v>728</v>
      </c>
      <c r="F2470" t="s">
        <v>705</v>
      </c>
      <c r="G2470" s="177">
        <v>44531</v>
      </c>
      <c r="H2470" t="s">
        <v>384</v>
      </c>
      <c r="I2470" t="s">
        <v>495</v>
      </c>
      <c r="K2470" t="s">
        <v>495</v>
      </c>
      <c r="L2470" t="s">
        <v>372</v>
      </c>
      <c r="M2470" s="29" t="str">
        <f>IF(O2470 &lt;&gt; "", VLOOKUP(O2470,'CLASSIFICAÇÃO - ÁREA DE ATUAÇÃO'!$A:$C,2,0),"")</f>
        <v>C</v>
      </c>
      <c r="N2470" s="29" t="str">
        <f>IF(O2470 &lt;&gt; "",VLOOKUP(O2470,'CLASSIFICAÇÃO - ÁREA DE ATUAÇÃO'!$A:$C,3,0), "")</f>
        <v>ATENÇÃO PRIMÁRIA</v>
      </c>
      <c r="O2470" t="str">
        <f>'Lotações convertidas'!B2472</f>
        <v>CENTRO DE SAÚDE COPACABANA</v>
      </c>
    </row>
    <row r="2471" spans="1:15" x14ac:dyDescent="0.25">
      <c r="A2471">
        <v>1336825</v>
      </c>
      <c r="B2471" t="s">
        <v>8149</v>
      </c>
      <c r="C2471" t="s">
        <v>8150</v>
      </c>
      <c r="D2471" t="s">
        <v>368</v>
      </c>
      <c r="E2471" t="s">
        <v>369</v>
      </c>
      <c r="F2471" t="s">
        <v>612</v>
      </c>
      <c r="G2471" s="177">
        <v>44531</v>
      </c>
      <c r="H2471" t="s">
        <v>417</v>
      </c>
      <c r="I2471" t="s">
        <v>18168</v>
      </c>
      <c r="J2471" t="s">
        <v>8151</v>
      </c>
      <c r="K2471" t="s">
        <v>353</v>
      </c>
      <c r="L2471" t="s">
        <v>365</v>
      </c>
      <c r="M2471" s="29" t="str">
        <f>IF(O2471 &lt;&gt; "", VLOOKUP(O2471,'CLASSIFICAÇÃO - ÁREA DE ATUAÇÃO'!$A:$C,2,0),"")</f>
        <v>B</v>
      </c>
      <c r="N2471" s="29" t="str">
        <f>IF(O2471 &lt;&gt; "",VLOOKUP(O2471,'CLASSIFICAÇÃO - ÁREA DE ATUAÇÃO'!$A:$C,3,0), "")</f>
        <v>ATENÇÃO PRIMÁRIA</v>
      </c>
      <c r="O2471" t="str">
        <f>'Lotações convertidas'!B2473</f>
        <v>CENTRO DE SAÚDE PROVIDÊNCIA</v>
      </c>
    </row>
    <row r="2472" spans="1:15" x14ac:dyDescent="0.25">
      <c r="A2472">
        <v>1336868</v>
      </c>
      <c r="B2472" t="s">
        <v>8152</v>
      </c>
      <c r="C2472" t="s">
        <v>8153</v>
      </c>
      <c r="D2472" t="s">
        <v>368</v>
      </c>
      <c r="E2472" t="s">
        <v>728</v>
      </c>
      <c r="F2472" t="s">
        <v>227</v>
      </c>
      <c r="G2472" s="177">
        <v>44531</v>
      </c>
      <c r="H2472" t="s">
        <v>364</v>
      </c>
      <c r="I2472" t="s">
        <v>495</v>
      </c>
      <c r="K2472" t="s">
        <v>495</v>
      </c>
      <c r="L2472" t="s">
        <v>406</v>
      </c>
      <c r="M2472" s="29" t="str">
        <f>IF(O2472 &lt;&gt; "", VLOOKUP(O2472,'CLASSIFICAÇÃO - ÁREA DE ATUAÇÃO'!$A:$C,2,0),"")</f>
        <v>C</v>
      </c>
      <c r="N2472" s="29" t="str">
        <f>IF(O2472 &lt;&gt; "",VLOOKUP(O2472,'CLASSIFICAÇÃO - ÁREA DE ATUAÇÃO'!$A:$C,3,0), "")</f>
        <v>ATENÇÃO PRIMÁRIA</v>
      </c>
      <c r="O2472" t="str">
        <f>'Lotações convertidas'!B2474</f>
        <v>CENTRO DE SAÚDE PILAR - OLHOS D'ÁGUA</v>
      </c>
    </row>
    <row r="2473" spans="1:15" x14ac:dyDescent="0.25">
      <c r="A2473">
        <v>1336876</v>
      </c>
      <c r="B2473" t="s">
        <v>8154</v>
      </c>
      <c r="C2473" t="s">
        <v>8155</v>
      </c>
      <c r="D2473" t="s">
        <v>368</v>
      </c>
      <c r="E2473" t="s">
        <v>369</v>
      </c>
      <c r="F2473" t="s">
        <v>18646</v>
      </c>
      <c r="G2473" s="177">
        <v>44531</v>
      </c>
      <c r="H2473" t="s">
        <v>384</v>
      </c>
      <c r="I2473" t="s">
        <v>18168</v>
      </c>
      <c r="J2473" t="s">
        <v>8156</v>
      </c>
      <c r="K2473" t="s">
        <v>353</v>
      </c>
      <c r="L2473" t="s">
        <v>354</v>
      </c>
      <c r="M2473" s="29" t="str">
        <f>IF(O2473 &lt;&gt; "", VLOOKUP(O2473,'CLASSIFICAÇÃO - ÁREA DE ATUAÇÃO'!$A:$C,2,0),"")</f>
        <v>A</v>
      </c>
      <c r="N2473" s="29" t="str">
        <f>IF(O2473 &lt;&gt; "",VLOOKUP(O2473,'CLASSIFICAÇÃO - ÁREA DE ATUAÇÃO'!$A:$C,3,0), "")</f>
        <v>REDE COMPLEMENTAR</v>
      </c>
      <c r="O2473" t="str">
        <f>'Lotações convertidas'!B2475</f>
        <v>CENTRO MUNICIPAL DE OFTALMOLOGIA</v>
      </c>
    </row>
    <row r="2474" spans="1:15" x14ac:dyDescent="0.25">
      <c r="A2474">
        <v>1336922</v>
      </c>
      <c r="B2474" t="s">
        <v>8157</v>
      </c>
      <c r="C2474" t="s">
        <v>8158</v>
      </c>
      <c r="D2474" t="s">
        <v>368</v>
      </c>
      <c r="E2474" t="s">
        <v>369</v>
      </c>
      <c r="F2474" t="s">
        <v>18613</v>
      </c>
      <c r="G2474" s="177">
        <v>44532</v>
      </c>
      <c r="H2474" t="s">
        <v>441</v>
      </c>
      <c r="I2474" t="s">
        <v>18168</v>
      </c>
      <c r="J2474" t="s">
        <v>8159</v>
      </c>
      <c r="K2474" t="s">
        <v>353</v>
      </c>
      <c r="L2474" t="s">
        <v>382</v>
      </c>
      <c r="M2474" s="29" t="str">
        <f>IF(O2474 &lt;&gt; "", VLOOKUP(O2474,'CLASSIFICAÇÃO - ÁREA DE ATUAÇÃO'!$A:$C,2,0),"")</f>
        <v>C</v>
      </c>
      <c r="N2474" s="29" t="str">
        <f>IF(O2474 &lt;&gt; "",VLOOKUP(O2474,'CLASSIFICAÇÃO - ÁREA DE ATUAÇÃO'!$A:$C,3,0), "")</f>
        <v>REDE DE URGÊNCIA</v>
      </c>
      <c r="O2474" t="str">
        <f>'Lotações convertidas'!B2476</f>
        <v>UNIDADE DE PRONTO ATENDIMENTO LESTE</v>
      </c>
    </row>
    <row r="2475" spans="1:15" x14ac:dyDescent="0.25">
      <c r="A2475">
        <v>1336949</v>
      </c>
      <c r="B2475" t="s">
        <v>8160</v>
      </c>
      <c r="C2475" t="s">
        <v>8161</v>
      </c>
      <c r="D2475" t="s">
        <v>368</v>
      </c>
      <c r="E2475" t="s">
        <v>369</v>
      </c>
      <c r="F2475" t="s">
        <v>1769</v>
      </c>
      <c r="G2475" s="177">
        <v>44531</v>
      </c>
      <c r="H2475" t="s">
        <v>818</v>
      </c>
      <c r="I2475" t="s">
        <v>18168</v>
      </c>
      <c r="J2475" t="s">
        <v>8162</v>
      </c>
      <c r="K2475" t="s">
        <v>353</v>
      </c>
      <c r="L2475" t="s">
        <v>411</v>
      </c>
      <c r="M2475" s="29" t="str">
        <f>IF(O2475 &lt;&gt; "", VLOOKUP(O2475,'CLASSIFICAÇÃO - ÁREA DE ATUAÇÃO'!$A:$C,2,0),"")</f>
        <v>A</v>
      </c>
      <c r="N2475" s="29" t="str">
        <f>IF(O2475 &lt;&gt; "",VLOOKUP(O2475,'CLASSIFICAÇÃO - ÁREA DE ATUAÇÃO'!$A:$C,3,0), "")</f>
        <v>REDE COMPLEMENTAR</v>
      </c>
      <c r="O2475" t="str">
        <f>'Lotações convertidas'!B2477</f>
        <v>CENTRO DE TESTAGEM E ACONSELHAMENTO CENTRO-SUL</v>
      </c>
    </row>
    <row r="2476" spans="1:15" x14ac:dyDescent="0.25">
      <c r="A2476">
        <v>1336981</v>
      </c>
      <c r="B2476" t="s">
        <v>8163</v>
      </c>
      <c r="C2476" t="s">
        <v>8164</v>
      </c>
      <c r="D2476" t="s">
        <v>368</v>
      </c>
      <c r="E2476" t="s">
        <v>369</v>
      </c>
      <c r="F2476" t="s">
        <v>559</v>
      </c>
      <c r="G2476" s="177">
        <v>44532</v>
      </c>
      <c r="H2476" t="s">
        <v>1635</v>
      </c>
      <c r="I2476" t="s">
        <v>18168</v>
      </c>
      <c r="J2476" t="s">
        <v>8165</v>
      </c>
      <c r="K2476" t="s">
        <v>353</v>
      </c>
      <c r="L2476" t="s">
        <v>354</v>
      </c>
      <c r="M2476" s="29" t="str">
        <f>IF(O2476 &lt;&gt; "", VLOOKUP(O2476,'CLASSIFICAÇÃO - ÁREA DE ATUAÇÃO'!$A:$C,2,0),"")</f>
        <v>A</v>
      </c>
      <c r="N2476" s="29" t="str">
        <f>IF(O2476 &lt;&gt; "",VLOOKUP(O2476,'CLASSIFICAÇÃO - ÁREA DE ATUAÇÃO'!$A:$C,3,0), "")</f>
        <v>REDE DE URGÊNCIA</v>
      </c>
      <c r="O2476" t="str">
        <f>'Lotações convertidas'!B2478</f>
        <v>CENTRO DE REFERENCIA EM SAUDE MENTAL INFANTIL NOROESTE</v>
      </c>
    </row>
    <row r="2477" spans="1:15" x14ac:dyDescent="0.25">
      <c r="A2477">
        <v>1337015</v>
      </c>
      <c r="B2477" t="s">
        <v>8166</v>
      </c>
      <c r="C2477" t="s">
        <v>8167</v>
      </c>
      <c r="D2477" t="s">
        <v>368</v>
      </c>
      <c r="E2477" t="s">
        <v>369</v>
      </c>
      <c r="F2477" t="s">
        <v>629</v>
      </c>
      <c r="G2477" s="177">
        <v>44532</v>
      </c>
      <c r="H2477" t="s">
        <v>417</v>
      </c>
      <c r="I2477" t="s">
        <v>18168</v>
      </c>
      <c r="J2477" t="s">
        <v>8168</v>
      </c>
      <c r="K2477" t="s">
        <v>353</v>
      </c>
      <c r="L2477" t="s">
        <v>354</v>
      </c>
      <c r="M2477" s="29" t="str">
        <f>IF(O2477 &lt;&gt; "", VLOOKUP(O2477,'CLASSIFICAÇÃO - ÁREA DE ATUAÇÃO'!$A:$C,2,0),"")</f>
        <v>A</v>
      </c>
      <c r="N2477" s="29" t="str">
        <f>IF(O2477 &lt;&gt; "",VLOOKUP(O2477,'CLASSIFICAÇÃO - ÁREA DE ATUAÇÃO'!$A:$C,3,0), "")</f>
        <v>ATENÇÃO PRIMÁRIA</v>
      </c>
      <c r="O2477" t="str">
        <f>'Lotações convertidas'!B2479</f>
        <v>CENTRO DE SAÚDE PADRE EUSTÁQUIO</v>
      </c>
    </row>
    <row r="2478" spans="1:15" x14ac:dyDescent="0.25">
      <c r="A2478">
        <v>1337031</v>
      </c>
      <c r="B2478" t="s">
        <v>8172</v>
      </c>
      <c r="C2478" t="s">
        <v>8173</v>
      </c>
      <c r="D2478" t="s">
        <v>368</v>
      </c>
      <c r="E2478" t="s">
        <v>369</v>
      </c>
      <c r="F2478" t="s">
        <v>18617</v>
      </c>
      <c r="G2478" s="177">
        <v>44532</v>
      </c>
      <c r="H2478" t="s">
        <v>425</v>
      </c>
      <c r="I2478" t="s">
        <v>18168</v>
      </c>
      <c r="J2478" t="s">
        <v>8174</v>
      </c>
      <c r="K2478" t="s">
        <v>353</v>
      </c>
      <c r="L2478" t="s">
        <v>406</v>
      </c>
      <c r="M2478" s="29" t="str">
        <f>IF(O2478 &lt;&gt; "", VLOOKUP(O2478,'CLASSIFICAÇÃO - ÁREA DE ATUAÇÃO'!$A:$C,2,0),"")</f>
        <v>D</v>
      </c>
      <c r="N2478" s="29" t="str">
        <f>IF(O2478 &lt;&gt; "",VLOOKUP(O2478,'CLASSIFICAÇÃO - ÁREA DE ATUAÇÃO'!$A:$C,3,0), "")</f>
        <v>REDE DE URGÊNCIA</v>
      </c>
      <c r="O2478" t="str">
        <f>'Lotações convertidas'!B2480</f>
        <v>UNIDADE DE PRONTO ATENDIMENTO BARREIRO</v>
      </c>
    </row>
    <row r="2479" spans="1:15" x14ac:dyDescent="0.25">
      <c r="A2479" t="s">
        <v>8175</v>
      </c>
      <c r="B2479" t="s">
        <v>8176</v>
      </c>
      <c r="C2479" t="s">
        <v>8177</v>
      </c>
      <c r="D2479" t="s">
        <v>368</v>
      </c>
      <c r="E2479" t="s">
        <v>369</v>
      </c>
      <c r="F2479" t="s">
        <v>1509</v>
      </c>
      <c r="G2479" s="177">
        <v>44532</v>
      </c>
      <c r="H2479" t="s">
        <v>417</v>
      </c>
      <c r="I2479" t="s">
        <v>18168</v>
      </c>
      <c r="J2479" t="s">
        <v>8178</v>
      </c>
      <c r="K2479" t="s">
        <v>353</v>
      </c>
      <c r="L2479" t="s">
        <v>397</v>
      </c>
      <c r="M2479" s="29" t="str">
        <f>IF(O2479 &lt;&gt; "", VLOOKUP(O2479,'CLASSIFICAÇÃO - ÁREA DE ATUAÇÃO'!$A:$C,2,0),"")</f>
        <v>B</v>
      </c>
      <c r="N2479" s="29" t="str">
        <f>IF(O2479 &lt;&gt; "",VLOOKUP(O2479,'CLASSIFICAÇÃO - ÁREA DE ATUAÇÃO'!$A:$C,3,0), "")</f>
        <v>ATENÇÃO PRIMÁRIA</v>
      </c>
      <c r="O2479" t="str">
        <f>'Lotações convertidas'!B2481</f>
        <v>CENTRO DE SAÚDE SÃO JORGE</v>
      </c>
    </row>
    <row r="2480" spans="1:15" x14ac:dyDescent="0.25">
      <c r="A2480">
        <v>1337058</v>
      </c>
      <c r="B2480" t="s">
        <v>8179</v>
      </c>
      <c r="C2480" t="s">
        <v>8180</v>
      </c>
      <c r="D2480" t="s">
        <v>362</v>
      </c>
      <c r="F2480" t="s">
        <v>18614</v>
      </c>
      <c r="G2480" s="177">
        <v>44533</v>
      </c>
      <c r="H2480" t="s">
        <v>395</v>
      </c>
      <c r="I2480" t="s">
        <v>18168</v>
      </c>
      <c r="J2480" t="s">
        <v>8181</v>
      </c>
      <c r="K2480" t="s">
        <v>353</v>
      </c>
      <c r="L2480" t="s">
        <v>354</v>
      </c>
      <c r="M2480" s="29" t="str">
        <f>IF(O2480 &lt;&gt; "", VLOOKUP(O2480,'CLASSIFICAÇÃO - ÁREA DE ATUAÇÃO'!$A:$C,2,0),"")</f>
        <v>A</v>
      </c>
      <c r="N2480" s="29" t="str">
        <f>IF(O2480 &lt;&gt; "",VLOOKUP(O2480,'CLASSIFICAÇÃO - ÁREA DE ATUAÇÃO'!$A:$C,3,0), "")</f>
        <v>REDE DE URGÊNCIA</v>
      </c>
      <c r="O2480" t="str">
        <f>'Lotações convertidas'!B2482</f>
        <v>CENTRO DE REFERENCIA EM SAUDE MENTAL NOROESTE</v>
      </c>
    </row>
    <row r="2481" spans="1:15" x14ac:dyDescent="0.25">
      <c r="A2481">
        <v>1337090</v>
      </c>
      <c r="B2481" t="s">
        <v>8182</v>
      </c>
      <c r="C2481" t="s">
        <v>8183</v>
      </c>
      <c r="D2481" t="s">
        <v>368</v>
      </c>
      <c r="E2481" t="s">
        <v>728</v>
      </c>
      <c r="F2481" t="s">
        <v>602</v>
      </c>
      <c r="G2481" s="177">
        <v>44532</v>
      </c>
      <c r="H2481" t="s">
        <v>417</v>
      </c>
      <c r="I2481" t="s">
        <v>495</v>
      </c>
      <c r="K2481" t="s">
        <v>495</v>
      </c>
      <c r="L2481" t="s">
        <v>372</v>
      </c>
      <c r="M2481" s="29" t="str">
        <f>IF(O2481 &lt;&gt; "", VLOOKUP(O2481,'CLASSIFICAÇÃO - ÁREA DE ATUAÇÃO'!$A:$C,2,0),"")</f>
        <v>D</v>
      </c>
      <c r="N2481" s="29" t="str">
        <f>IF(O2481 &lt;&gt; "",VLOOKUP(O2481,'CLASSIFICAÇÃO - ÁREA DE ATUAÇÃO'!$A:$C,3,0), "")</f>
        <v>ATENÇÃO PRIMÁRIA</v>
      </c>
      <c r="O2481" t="str">
        <f>'Lotações convertidas'!B2483</f>
        <v>CENTRO DE SAÚDE JARDIM COMERCIÁRIOS</v>
      </c>
    </row>
    <row r="2482" spans="1:15" x14ac:dyDescent="0.25">
      <c r="A2482">
        <v>1337112</v>
      </c>
      <c r="B2482" t="s">
        <v>8184</v>
      </c>
      <c r="C2482" t="s">
        <v>8185</v>
      </c>
      <c r="D2482" t="s">
        <v>379</v>
      </c>
      <c r="F2482" t="s">
        <v>745</v>
      </c>
      <c r="G2482" s="177">
        <v>44532</v>
      </c>
      <c r="H2482" t="s">
        <v>352</v>
      </c>
      <c r="I2482" t="s">
        <v>18171</v>
      </c>
      <c r="J2482" t="s">
        <v>8186</v>
      </c>
      <c r="K2482" t="s">
        <v>353</v>
      </c>
      <c r="L2482" t="s">
        <v>382</v>
      </c>
      <c r="M2482" s="29" t="str">
        <f>IF(O2482 &lt;&gt; "", VLOOKUP(O2482,'CLASSIFICAÇÃO - ÁREA DE ATUAÇÃO'!$A:$C,2,0),"")</f>
        <v>D</v>
      </c>
      <c r="N2482" s="29" t="str">
        <f>IF(O2482 &lt;&gt; "",VLOOKUP(O2482,'CLASSIFICAÇÃO - ÁREA DE ATUAÇÃO'!$A:$C,3,0), "")</f>
        <v>ATENÇÃO PRIMÁRIA</v>
      </c>
      <c r="O2482" t="str">
        <f>'Lotações convertidas'!B2484</f>
        <v>CENTRO DE SAÚDE MARIANO DE ABREU</v>
      </c>
    </row>
    <row r="2483" spans="1:15" x14ac:dyDescent="0.25">
      <c r="A2483">
        <v>1337120</v>
      </c>
      <c r="B2483" t="s">
        <v>8187</v>
      </c>
      <c r="C2483" t="s">
        <v>8188</v>
      </c>
      <c r="D2483" t="s">
        <v>362</v>
      </c>
      <c r="F2483" t="s">
        <v>18614</v>
      </c>
      <c r="G2483" s="177">
        <v>44532</v>
      </c>
      <c r="H2483" t="s">
        <v>8189</v>
      </c>
      <c r="I2483" t="s">
        <v>18168</v>
      </c>
      <c r="J2483" t="s">
        <v>8190</v>
      </c>
      <c r="K2483" t="s">
        <v>353</v>
      </c>
      <c r="L2483" t="s">
        <v>354</v>
      </c>
      <c r="M2483" s="29" t="str">
        <f>IF(O2483 &lt;&gt; "", VLOOKUP(O2483,'CLASSIFICAÇÃO - ÁREA DE ATUAÇÃO'!$A:$C,2,0),"")</f>
        <v>A</v>
      </c>
      <c r="N2483" s="29" t="str">
        <f>IF(O2483 &lt;&gt; "",VLOOKUP(O2483,'CLASSIFICAÇÃO - ÁREA DE ATUAÇÃO'!$A:$C,3,0), "")</f>
        <v>REDE DE URGÊNCIA</v>
      </c>
      <c r="O2483" t="str">
        <f>'Lotações convertidas'!B2485</f>
        <v>CENTRO DE REFERENCIA EM SAUDE MENTAL NOROESTE</v>
      </c>
    </row>
    <row r="2484" spans="1:15" x14ac:dyDescent="0.25">
      <c r="A2484">
        <v>1337139</v>
      </c>
      <c r="B2484" t="s">
        <v>8191</v>
      </c>
      <c r="C2484" t="s">
        <v>8192</v>
      </c>
      <c r="D2484" t="s">
        <v>368</v>
      </c>
      <c r="E2484" t="s">
        <v>369</v>
      </c>
      <c r="F2484" t="s">
        <v>388</v>
      </c>
      <c r="G2484" s="177">
        <v>44532</v>
      </c>
      <c r="H2484" t="s">
        <v>417</v>
      </c>
      <c r="I2484" t="s">
        <v>18168</v>
      </c>
      <c r="J2484" t="s">
        <v>8193</v>
      </c>
      <c r="K2484" t="s">
        <v>353</v>
      </c>
      <c r="L2484" t="s">
        <v>372</v>
      </c>
      <c r="M2484" s="29" t="str">
        <f>IF(O2484 &lt;&gt; "", VLOOKUP(O2484,'CLASSIFICAÇÃO - ÁREA DE ATUAÇÃO'!$A:$C,2,0),"")</f>
        <v>D</v>
      </c>
      <c r="N2484" s="29" t="str">
        <f>IF(O2484 &lt;&gt; "",VLOOKUP(O2484,'CLASSIFICAÇÃO - ÁREA DE ATUAÇÃO'!$A:$C,3,0), "")</f>
        <v>ATENÇÃO PRIMÁRIA</v>
      </c>
      <c r="O2484" t="str">
        <f>'Lotações convertidas'!B2486</f>
        <v>CENTRO DE SAÚDE MINAS CAIXA</v>
      </c>
    </row>
    <row r="2485" spans="1:15" x14ac:dyDescent="0.25">
      <c r="A2485">
        <v>1337147</v>
      </c>
      <c r="B2485" t="s">
        <v>8194</v>
      </c>
      <c r="C2485" t="s">
        <v>8195</v>
      </c>
      <c r="D2485" t="s">
        <v>349</v>
      </c>
      <c r="E2485" t="s">
        <v>473</v>
      </c>
      <c r="F2485" t="s">
        <v>18662</v>
      </c>
      <c r="G2485" s="177">
        <v>44532</v>
      </c>
      <c r="H2485" t="s">
        <v>364</v>
      </c>
      <c r="I2485" t="s">
        <v>18181</v>
      </c>
      <c r="J2485" t="s">
        <v>8196</v>
      </c>
      <c r="K2485" t="s">
        <v>353</v>
      </c>
      <c r="L2485" t="s">
        <v>382</v>
      </c>
      <c r="M2485" s="29" t="str">
        <f>IF(O2485 &lt;&gt; "", VLOOKUP(O2485,'CLASSIFICAÇÃO - ÁREA DE ATUAÇÃO'!$A:$C,2,0),"")</f>
        <v>A</v>
      </c>
      <c r="N2485" s="29" t="str">
        <f>IF(O2485 &lt;&gt; "",VLOOKUP(O2485,'CLASSIFICAÇÃO - ÁREA DE ATUAÇÃO'!$A:$C,3,0), "")</f>
        <v>GESTÃO</v>
      </c>
      <c r="O2485" t="str">
        <f>'Lotações convertidas'!B2487</f>
        <v>GERENCIA DE ASSISTENCIA, EPIDEMIOLOGIA E REGULACAO LESTE</v>
      </c>
    </row>
    <row r="2486" spans="1:15" x14ac:dyDescent="0.25">
      <c r="A2486" t="s">
        <v>8197</v>
      </c>
      <c r="B2486" t="s">
        <v>8198</v>
      </c>
      <c r="C2486" t="s">
        <v>8199</v>
      </c>
      <c r="D2486" t="s">
        <v>368</v>
      </c>
      <c r="E2486" t="s">
        <v>524</v>
      </c>
      <c r="F2486" t="s">
        <v>18615</v>
      </c>
      <c r="G2486" s="177">
        <v>44532</v>
      </c>
      <c r="H2486" t="s">
        <v>441</v>
      </c>
      <c r="I2486" t="s">
        <v>18179</v>
      </c>
      <c r="J2486" t="s">
        <v>8200</v>
      </c>
      <c r="K2486" t="s">
        <v>353</v>
      </c>
      <c r="L2486" t="s">
        <v>365</v>
      </c>
      <c r="M2486" s="29" t="str">
        <f>IF(O2486 &lt;&gt; "", VLOOKUP(O2486,'CLASSIFICAÇÃO - ÁREA DE ATUAÇÃO'!$A:$C,2,0),"")</f>
        <v>D</v>
      </c>
      <c r="N2486" s="29" t="str">
        <f>IF(O2486 &lt;&gt; "",VLOOKUP(O2486,'CLASSIFICAÇÃO - ÁREA DE ATUAÇÃO'!$A:$C,3,0), "")</f>
        <v>REDE DE URGÊNCIA</v>
      </c>
      <c r="O2486" t="str">
        <f>'Lotações convertidas'!B2488</f>
        <v>UNIDADE DE PRONTO ATENDIMENTO NORTE</v>
      </c>
    </row>
    <row r="2487" spans="1:15" x14ac:dyDescent="0.25">
      <c r="A2487" t="s">
        <v>8201</v>
      </c>
      <c r="B2487" t="s">
        <v>8202</v>
      </c>
      <c r="C2487" t="s">
        <v>8203</v>
      </c>
      <c r="D2487" t="s">
        <v>368</v>
      </c>
      <c r="E2487" t="s">
        <v>369</v>
      </c>
      <c r="F2487" t="s">
        <v>18632</v>
      </c>
      <c r="G2487" s="177">
        <v>44533</v>
      </c>
      <c r="H2487" t="s">
        <v>441</v>
      </c>
      <c r="I2487" t="s">
        <v>18168</v>
      </c>
      <c r="J2487" t="s">
        <v>8204</v>
      </c>
      <c r="K2487" t="s">
        <v>353</v>
      </c>
      <c r="L2487" t="s">
        <v>365</v>
      </c>
      <c r="M2487" s="29" t="str">
        <f>IF(O2487 &lt;&gt; "", VLOOKUP(O2487,'CLASSIFICAÇÃO - ÁREA DE ATUAÇÃO'!$A:$C,2,0),"")</f>
        <v>C</v>
      </c>
      <c r="N2487" s="29" t="str">
        <f>IF(O2487 &lt;&gt; "",VLOOKUP(O2487,'CLASSIFICAÇÃO - ÁREA DE ATUAÇÃO'!$A:$C,3,0), "")</f>
        <v>REDE DE URGÊNCIA</v>
      </c>
      <c r="O2487" t="str">
        <f>'Lotações convertidas'!B2489</f>
        <v>CENTRO DE REFERENCIA EM SAUDE MENTAL NORTE</v>
      </c>
    </row>
    <row r="2488" spans="1:15" x14ac:dyDescent="0.25">
      <c r="A2488">
        <v>1337228</v>
      </c>
      <c r="B2488" t="s">
        <v>8205</v>
      </c>
      <c r="C2488" t="s">
        <v>8206</v>
      </c>
      <c r="D2488" t="s">
        <v>368</v>
      </c>
      <c r="E2488" t="s">
        <v>369</v>
      </c>
      <c r="F2488" t="s">
        <v>1517</v>
      </c>
      <c r="G2488" s="177">
        <v>44536</v>
      </c>
      <c r="H2488" t="s">
        <v>384</v>
      </c>
      <c r="I2488" t="s">
        <v>18168</v>
      </c>
      <c r="J2488" t="s">
        <v>8207</v>
      </c>
      <c r="K2488" t="s">
        <v>353</v>
      </c>
      <c r="L2488" t="s">
        <v>365</v>
      </c>
      <c r="M2488" s="29" t="str">
        <f>IF(O2488 &lt;&gt; "", VLOOKUP(O2488,'CLASSIFICAÇÃO - ÁREA DE ATUAÇÃO'!$A:$C,2,0),"")</f>
        <v>D</v>
      </c>
      <c r="N2488" s="29" t="str">
        <f>IF(O2488 &lt;&gt; "",VLOOKUP(O2488,'CLASSIFICAÇÃO - ÁREA DE ATUAÇÃO'!$A:$C,3,0), "")</f>
        <v>ATENÇÃO PRIMÁRIA</v>
      </c>
      <c r="O2488" t="str">
        <f>'Lotações convertidas'!B2490</f>
        <v>CENTRO DE SAÚDE LAJEDO</v>
      </c>
    </row>
    <row r="2489" spans="1:15" x14ac:dyDescent="0.25">
      <c r="A2489">
        <v>1337236</v>
      </c>
      <c r="B2489" t="s">
        <v>8208</v>
      </c>
      <c r="C2489" t="s">
        <v>8209</v>
      </c>
      <c r="D2489" t="s">
        <v>362</v>
      </c>
      <c r="F2489" t="s">
        <v>363</v>
      </c>
      <c r="G2489" s="177">
        <v>44536</v>
      </c>
      <c r="H2489" t="s">
        <v>364</v>
      </c>
      <c r="I2489" t="s">
        <v>18168</v>
      </c>
      <c r="J2489" t="s">
        <v>8210</v>
      </c>
      <c r="K2489" t="s">
        <v>353</v>
      </c>
      <c r="L2489" t="s">
        <v>365</v>
      </c>
      <c r="M2489" s="29" t="str">
        <f>IF(O2489 &lt;&gt; "", VLOOKUP(O2489,'CLASSIFICAÇÃO - ÁREA DE ATUAÇÃO'!$A:$C,2,0),"")</f>
        <v>D</v>
      </c>
      <c r="N2489" s="29" t="str">
        <f>IF(O2489 &lt;&gt; "",VLOOKUP(O2489,'CLASSIFICAÇÃO - ÁREA DE ATUAÇÃO'!$A:$C,3,0), "")</f>
        <v>ATENÇÃO PRIMÁRIA</v>
      </c>
      <c r="O2489" t="str">
        <f>'Lotações convertidas'!B2491</f>
        <v>CENTRO DE SAÚDE ZILAH SPÓSITO</v>
      </c>
    </row>
    <row r="2490" spans="1:15" x14ac:dyDescent="0.25">
      <c r="A2490">
        <v>1337252</v>
      </c>
      <c r="B2490" t="s">
        <v>8211</v>
      </c>
      <c r="C2490" t="s">
        <v>8212</v>
      </c>
      <c r="D2490" t="s">
        <v>368</v>
      </c>
      <c r="E2490" t="s">
        <v>369</v>
      </c>
      <c r="F2490" t="s">
        <v>69</v>
      </c>
      <c r="G2490" s="177">
        <v>44533</v>
      </c>
      <c r="H2490" t="s">
        <v>746</v>
      </c>
      <c r="I2490" t="s">
        <v>18168</v>
      </c>
      <c r="J2490" t="s">
        <v>8213</v>
      </c>
      <c r="K2490" t="s">
        <v>353</v>
      </c>
      <c r="L2490" t="s">
        <v>382</v>
      </c>
      <c r="M2490" s="29" t="str">
        <f>IF(O2490 &lt;&gt; "", VLOOKUP(O2490,'CLASSIFICAÇÃO - ÁREA DE ATUAÇÃO'!$A:$C,2,0),"")</f>
        <v>A</v>
      </c>
      <c r="N2490" s="29" t="str">
        <f>IF(O2490 &lt;&gt; "",VLOOKUP(O2490,'CLASSIFICAÇÃO - ÁREA DE ATUAÇÃO'!$A:$C,3,0), "")</f>
        <v>REDE COMPLEMENTAR</v>
      </c>
      <c r="O2490" t="str">
        <f>'Lotações convertidas'!B2492</f>
        <v>CENTRO DE TESTAGEM E ACONSELHAMENTO - SERVICO DE ATENDIMENTO ESPECIALIZADO</v>
      </c>
    </row>
    <row r="2491" spans="1:15" x14ac:dyDescent="0.25">
      <c r="A2491">
        <v>1337279</v>
      </c>
      <c r="B2491" t="s">
        <v>8214</v>
      </c>
      <c r="C2491" t="s">
        <v>8215</v>
      </c>
      <c r="D2491" t="s">
        <v>368</v>
      </c>
      <c r="E2491" t="s">
        <v>369</v>
      </c>
      <c r="F2491" t="s">
        <v>18624</v>
      </c>
      <c r="G2491" s="177">
        <v>44533</v>
      </c>
      <c r="H2491" t="s">
        <v>384</v>
      </c>
      <c r="I2491" t="s">
        <v>18168</v>
      </c>
      <c r="J2491" t="s">
        <v>8216</v>
      </c>
      <c r="K2491" t="s">
        <v>353</v>
      </c>
      <c r="L2491" t="s">
        <v>374</v>
      </c>
      <c r="M2491" s="29" t="str">
        <f>IF(O2491 &lt;&gt; "", VLOOKUP(O2491,'CLASSIFICAÇÃO - ÁREA DE ATUAÇÃO'!$A:$C,2,0),"")</f>
        <v>A</v>
      </c>
      <c r="N2491" s="29" t="str">
        <f>IF(O2491 &lt;&gt; "",VLOOKUP(O2491,'CLASSIFICAÇÃO - ÁREA DE ATUAÇÃO'!$A:$C,3,0), "")</f>
        <v>REDE COMPLEMENTAR</v>
      </c>
      <c r="O2491" t="str">
        <f>'Lotações convertidas'!B2493</f>
        <v>CENTRO DE ESPECIALIDADES MEDICAS NORDESTE</v>
      </c>
    </row>
    <row r="2492" spans="1:15" x14ac:dyDescent="0.25">
      <c r="A2492">
        <v>1337287</v>
      </c>
      <c r="B2492" t="s">
        <v>8217</v>
      </c>
      <c r="C2492" t="s">
        <v>8218</v>
      </c>
      <c r="D2492" t="s">
        <v>520</v>
      </c>
      <c r="F2492" t="s">
        <v>472</v>
      </c>
      <c r="G2492" s="177">
        <v>44526</v>
      </c>
      <c r="H2492" t="s">
        <v>364</v>
      </c>
      <c r="I2492" t="s">
        <v>18175</v>
      </c>
      <c r="J2492" t="s">
        <v>8219</v>
      </c>
      <c r="K2492" t="s">
        <v>353</v>
      </c>
      <c r="L2492" t="s">
        <v>382</v>
      </c>
      <c r="M2492" s="29" t="str">
        <f>IF(O2492 &lt;&gt; "", VLOOKUP(O2492,'CLASSIFICAÇÃO - ÁREA DE ATUAÇÃO'!$A:$C,2,0),"")</f>
        <v>B</v>
      </c>
      <c r="N2492" s="29" t="str">
        <f>IF(O2492 &lt;&gt; "",VLOOKUP(O2492,'CLASSIFICAÇÃO - ÁREA DE ATUAÇÃO'!$A:$C,3,0), "")</f>
        <v>ATENÇÃO PRIMÁRIA</v>
      </c>
      <c r="O2492" t="str">
        <f>'Lotações convertidas'!B2494</f>
        <v>CENTRO DE SAÚDE TAQUARIL</v>
      </c>
    </row>
    <row r="2493" spans="1:15" x14ac:dyDescent="0.25">
      <c r="A2493">
        <v>1337309</v>
      </c>
      <c r="B2493" t="s">
        <v>8220</v>
      </c>
      <c r="C2493" t="s">
        <v>8221</v>
      </c>
      <c r="D2493" t="s">
        <v>379</v>
      </c>
      <c r="F2493" t="s">
        <v>572</v>
      </c>
      <c r="G2493" s="177">
        <v>44533</v>
      </c>
      <c r="H2493" t="s">
        <v>395</v>
      </c>
      <c r="I2493" t="s">
        <v>18171</v>
      </c>
      <c r="J2493" t="s">
        <v>8222</v>
      </c>
      <c r="K2493" t="s">
        <v>353</v>
      </c>
      <c r="L2493" t="s">
        <v>427</v>
      </c>
      <c r="M2493" s="29" t="str">
        <f>IF(O2493 &lt;&gt; "", VLOOKUP(O2493,'CLASSIFICAÇÃO - ÁREA DE ATUAÇÃO'!$A:$C,2,0),"")</f>
        <v>A</v>
      </c>
      <c r="N2493" s="29" t="str">
        <f>IF(O2493 &lt;&gt; "",VLOOKUP(O2493,'CLASSIFICAÇÃO - ÁREA DE ATUAÇÃO'!$A:$C,3,0), "")</f>
        <v>GESTÃO</v>
      </c>
      <c r="O2493" t="str">
        <f>'Lotações convertidas'!B2495</f>
        <v>GERÊNCIA DA REDE AMBULATORIAL ESPECIALIZADA</v>
      </c>
    </row>
    <row r="2494" spans="1:15" x14ac:dyDescent="0.25">
      <c r="A2494" t="s">
        <v>8226</v>
      </c>
      <c r="B2494" t="s">
        <v>8227</v>
      </c>
      <c r="C2494" t="s">
        <v>8228</v>
      </c>
      <c r="D2494" t="s">
        <v>520</v>
      </c>
      <c r="F2494" t="s">
        <v>18663</v>
      </c>
      <c r="G2494" s="177">
        <v>44533</v>
      </c>
      <c r="H2494" t="s">
        <v>352</v>
      </c>
      <c r="I2494" t="s">
        <v>18175</v>
      </c>
      <c r="J2494" t="s">
        <v>8229</v>
      </c>
      <c r="K2494" t="s">
        <v>353</v>
      </c>
      <c r="L2494" t="s">
        <v>406</v>
      </c>
      <c r="M2494" s="29" t="str">
        <f>IF(O2494 &lt;&gt; "", VLOOKUP(O2494,'CLASSIFICAÇÃO - ÁREA DE ATUAÇÃO'!$A:$C,2,0),"")</f>
        <v>C</v>
      </c>
      <c r="N2494" s="29" t="str">
        <f>IF(O2494 &lt;&gt; "",VLOOKUP(O2494,'CLASSIFICAÇÃO - ÁREA DE ATUAÇÃO'!$A:$C,3,0), "")</f>
        <v>GESTÃO</v>
      </c>
      <c r="O2494" t="str">
        <f>'Lotações convertidas'!B2496</f>
        <v>GERENCIA DE ASSISTENCIA, EPIDEMIOLOGIA E REGULACAO BARREIRO</v>
      </c>
    </row>
    <row r="2495" spans="1:15" x14ac:dyDescent="0.25">
      <c r="A2495">
        <v>1337376</v>
      </c>
      <c r="B2495" t="s">
        <v>8230</v>
      </c>
      <c r="C2495" t="s">
        <v>8231</v>
      </c>
      <c r="D2495" t="s">
        <v>362</v>
      </c>
      <c r="F2495" t="s">
        <v>18611</v>
      </c>
      <c r="G2495" s="177">
        <v>44536</v>
      </c>
      <c r="H2495" t="s">
        <v>466</v>
      </c>
      <c r="I2495" t="s">
        <v>18168</v>
      </c>
      <c r="J2495" t="s">
        <v>8232</v>
      </c>
      <c r="K2495" t="s">
        <v>353</v>
      </c>
      <c r="L2495" t="s">
        <v>397</v>
      </c>
      <c r="M2495" s="29" t="str">
        <f>IF(O2495 &lt;&gt; "", VLOOKUP(O2495,'CLASSIFICAÇÃO - ÁREA DE ATUAÇÃO'!$A:$C,2,0),"")</f>
        <v>C</v>
      </c>
      <c r="N2495" s="29" t="str">
        <f>IF(O2495 &lt;&gt; "",VLOOKUP(O2495,'CLASSIFICAÇÃO - ÁREA DE ATUAÇÃO'!$A:$C,3,0), "")</f>
        <v>REDE DE URGÊNCIA</v>
      </c>
      <c r="O2495" t="str">
        <f>'Lotações convertidas'!B2497</f>
        <v>UNIDADE DE PRONTO ATENDIMENTO OESTE</v>
      </c>
    </row>
    <row r="2496" spans="1:15" x14ac:dyDescent="0.25">
      <c r="A2496">
        <v>1337406</v>
      </c>
      <c r="B2496" t="s">
        <v>8233</v>
      </c>
      <c r="C2496" t="s">
        <v>8234</v>
      </c>
      <c r="D2496" t="s">
        <v>368</v>
      </c>
      <c r="E2496" t="s">
        <v>369</v>
      </c>
      <c r="F2496" t="s">
        <v>574</v>
      </c>
      <c r="G2496" s="177">
        <v>44536</v>
      </c>
      <c r="H2496" t="s">
        <v>417</v>
      </c>
      <c r="I2496" t="s">
        <v>18168</v>
      </c>
      <c r="J2496" t="s">
        <v>8235</v>
      </c>
      <c r="K2496" t="s">
        <v>353</v>
      </c>
      <c r="L2496" t="s">
        <v>397</v>
      </c>
      <c r="M2496" s="29" t="str">
        <f>IF(O2496 &lt;&gt; "", VLOOKUP(O2496,'CLASSIFICAÇÃO - ÁREA DE ATUAÇÃO'!$A:$C,2,0),"")</f>
        <v>A</v>
      </c>
      <c r="N2496" s="29" t="str">
        <f>IF(O2496 &lt;&gt; "",VLOOKUP(O2496,'CLASSIFICAÇÃO - ÁREA DE ATUAÇÃO'!$A:$C,3,0), "")</f>
        <v>ATENÇÃO PRIMÁRIA</v>
      </c>
      <c r="O2496" t="str">
        <f>'Lotações convertidas'!B2498</f>
        <v>CENTRO DE SAÚDE SALGADO FILHO</v>
      </c>
    </row>
    <row r="2497" spans="1:15" x14ac:dyDescent="0.25">
      <c r="A2497">
        <v>1337430</v>
      </c>
      <c r="B2497" t="s">
        <v>8236</v>
      </c>
      <c r="C2497" t="s">
        <v>8237</v>
      </c>
      <c r="D2497" t="s">
        <v>594</v>
      </c>
      <c r="F2497" t="s">
        <v>745</v>
      </c>
      <c r="G2497" s="177">
        <v>44536</v>
      </c>
      <c r="H2497" t="s">
        <v>364</v>
      </c>
      <c r="I2497" t="s">
        <v>495</v>
      </c>
      <c r="K2497" t="s">
        <v>495</v>
      </c>
      <c r="L2497" t="s">
        <v>382</v>
      </c>
      <c r="M2497" s="29" t="str">
        <f>IF(O2497 &lt;&gt; "", VLOOKUP(O2497,'CLASSIFICAÇÃO - ÁREA DE ATUAÇÃO'!$A:$C,2,0),"")</f>
        <v>D</v>
      </c>
      <c r="N2497" s="29" t="str">
        <f>IF(O2497 &lt;&gt; "",VLOOKUP(O2497,'CLASSIFICAÇÃO - ÁREA DE ATUAÇÃO'!$A:$C,3,0), "")</f>
        <v>ATENÇÃO PRIMÁRIA</v>
      </c>
      <c r="O2497" t="str">
        <f>'Lotações convertidas'!B2499</f>
        <v>CENTRO DE SAÚDE MARIANO DE ABREU</v>
      </c>
    </row>
    <row r="2498" spans="1:15" x14ac:dyDescent="0.25">
      <c r="A2498">
        <v>1337449</v>
      </c>
      <c r="B2498" t="s">
        <v>8238</v>
      </c>
      <c r="C2498" t="s">
        <v>8239</v>
      </c>
      <c r="D2498" t="s">
        <v>368</v>
      </c>
      <c r="E2498" t="s">
        <v>524</v>
      </c>
      <c r="F2498" t="s">
        <v>494</v>
      </c>
      <c r="G2498" s="177">
        <v>44536</v>
      </c>
      <c r="H2498" t="s">
        <v>384</v>
      </c>
      <c r="I2498" t="s">
        <v>18179</v>
      </c>
      <c r="J2498" t="s">
        <v>8240</v>
      </c>
      <c r="K2498" t="s">
        <v>353</v>
      </c>
      <c r="L2498" t="s">
        <v>397</v>
      </c>
      <c r="M2498" s="29" t="str">
        <f>IF(O2498 &lt;&gt; "", VLOOKUP(O2498,'CLASSIFICAÇÃO - ÁREA DE ATUAÇÃO'!$A:$C,2,0),"")</f>
        <v>B</v>
      </c>
      <c r="N2498" s="29" t="str">
        <f>IF(O2498 &lt;&gt; "",VLOOKUP(O2498,'CLASSIFICAÇÃO - ÁREA DE ATUAÇÃO'!$A:$C,3,0), "")</f>
        <v>REDE COMPLEMENTAR</v>
      </c>
      <c r="O2498" t="str">
        <f>'Lotações convertidas'!B2500</f>
        <v>LABORATORIO REGIONAL OESTE/BARREIRO</v>
      </c>
    </row>
    <row r="2499" spans="1:15" x14ac:dyDescent="0.25">
      <c r="A2499">
        <v>1337457</v>
      </c>
      <c r="B2499" t="s">
        <v>8241</v>
      </c>
      <c r="C2499" t="s">
        <v>8242</v>
      </c>
      <c r="D2499" t="s">
        <v>368</v>
      </c>
      <c r="E2499" t="s">
        <v>390</v>
      </c>
      <c r="F2499" t="s">
        <v>630</v>
      </c>
      <c r="G2499" s="177">
        <v>44536</v>
      </c>
      <c r="H2499" t="s">
        <v>364</v>
      </c>
      <c r="I2499" t="s">
        <v>18175</v>
      </c>
      <c r="J2499" t="s">
        <v>8243</v>
      </c>
      <c r="K2499" t="s">
        <v>353</v>
      </c>
      <c r="L2499" t="s">
        <v>406</v>
      </c>
      <c r="M2499" s="29" t="str">
        <f>IF(O2499 &lt;&gt; "", VLOOKUP(O2499,'CLASSIFICAÇÃO - ÁREA DE ATUAÇÃO'!$A:$C,2,0),"")</f>
        <v>D</v>
      </c>
      <c r="N2499" s="29" t="str">
        <f>IF(O2499 &lt;&gt; "",VLOOKUP(O2499,'CLASSIFICAÇÃO - ÁREA DE ATUAÇÃO'!$A:$C,3,0), "")</f>
        <v>ATENÇÃO PRIMÁRIA</v>
      </c>
      <c r="O2499" t="str">
        <f>'Lotações convertidas'!B2501</f>
        <v>CENTRO DE SAÚDE INDEPENDÊNCIA</v>
      </c>
    </row>
    <row r="2500" spans="1:15" x14ac:dyDescent="0.25">
      <c r="A2500">
        <v>1337481</v>
      </c>
      <c r="B2500" t="s">
        <v>8244</v>
      </c>
      <c r="C2500" t="s">
        <v>8245</v>
      </c>
      <c r="D2500" t="s">
        <v>362</v>
      </c>
      <c r="F2500" t="s">
        <v>1517</v>
      </c>
      <c r="G2500" s="177">
        <v>44536</v>
      </c>
      <c r="H2500" t="s">
        <v>364</v>
      </c>
      <c r="I2500" t="s">
        <v>18168</v>
      </c>
      <c r="J2500" t="s">
        <v>8246</v>
      </c>
      <c r="K2500" t="s">
        <v>353</v>
      </c>
      <c r="L2500" t="s">
        <v>365</v>
      </c>
      <c r="M2500" s="29" t="str">
        <f>IF(O2500 &lt;&gt; "", VLOOKUP(O2500,'CLASSIFICAÇÃO - ÁREA DE ATUAÇÃO'!$A:$C,2,0),"")</f>
        <v>D</v>
      </c>
      <c r="N2500" s="29" t="str">
        <f>IF(O2500 &lt;&gt; "",VLOOKUP(O2500,'CLASSIFICAÇÃO - ÁREA DE ATUAÇÃO'!$A:$C,3,0), "")</f>
        <v>ATENÇÃO PRIMÁRIA</v>
      </c>
      <c r="O2500" t="str">
        <f>'Lotações convertidas'!B2502</f>
        <v>CENTRO DE SAÚDE LAJEDO</v>
      </c>
    </row>
    <row r="2501" spans="1:15" x14ac:dyDescent="0.25">
      <c r="A2501" t="s">
        <v>8247</v>
      </c>
      <c r="B2501" t="s">
        <v>8248</v>
      </c>
      <c r="C2501" t="s">
        <v>8249</v>
      </c>
      <c r="D2501" t="s">
        <v>368</v>
      </c>
      <c r="E2501" t="s">
        <v>524</v>
      </c>
      <c r="F2501" t="s">
        <v>695</v>
      </c>
      <c r="G2501" s="177">
        <v>44536</v>
      </c>
      <c r="H2501" t="s">
        <v>384</v>
      </c>
      <c r="I2501" t="s">
        <v>18179</v>
      </c>
      <c r="J2501" t="s">
        <v>8250</v>
      </c>
      <c r="K2501" t="s">
        <v>353</v>
      </c>
      <c r="L2501" t="s">
        <v>382</v>
      </c>
      <c r="M2501" s="29" t="str">
        <f>IF(O2501 &lt;&gt; "", VLOOKUP(O2501,'CLASSIFICAÇÃO - ÁREA DE ATUAÇÃO'!$A:$C,2,0),"")</f>
        <v>A</v>
      </c>
      <c r="N2501" s="29" t="str">
        <f>IF(O2501 &lt;&gt; "",VLOOKUP(O2501,'CLASSIFICAÇÃO - ÁREA DE ATUAÇÃO'!$A:$C,3,0), "")</f>
        <v>REDE COMPLEMENTAR</v>
      </c>
      <c r="O2501" t="str">
        <f>'Lotações convertidas'!B2503</f>
        <v>LABORATORIO REGIONAL LESTE/NORDESTE</v>
      </c>
    </row>
    <row r="2502" spans="1:15" x14ac:dyDescent="0.25">
      <c r="A2502">
        <v>1337503</v>
      </c>
      <c r="B2502" t="s">
        <v>7615</v>
      </c>
      <c r="C2502" t="s">
        <v>7616</v>
      </c>
      <c r="D2502" t="s">
        <v>368</v>
      </c>
      <c r="E2502" t="s">
        <v>369</v>
      </c>
      <c r="F2502" t="s">
        <v>18615</v>
      </c>
      <c r="G2502" s="177">
        <v>44533</v>
      </c>
      <c r="H2502" t="s">
        <v>425</v>
      </c>
      <c r="I2502" t="s">
        <v>18168</v>
      </c>
      <c r="J2502" t="s">
        <v>7617</v>
      </c>
      <c r="K2502" t="s">
        <v>353</v>
      </c>
      <c r="L2502" t="s">
        <v>365</v>
      </c>
      <c r="M2502" s="29" t="str">
        <f>IF(O2502 &lt;&gt; "", VLOOKUP(O2502,'CLASSIFICAÇÃO - ÁREA DE ATUAÇÃO'!$A:$C,2,0),"")</f>
        <v>D</v>
      </c>
      <c r="N2502" s="29" t="str">
        <f>IF(O2502 &lt;&gt; "",VLOOKUP(O2502,'CLASSIFICAÇÃO - ÁREA DE ATUAÇÃO'!$A:$C,3,0), "")</f>
        <v>REDE DE URGÊNCIA</v>
      </c>
      <c r="O2502" t="str">
        <f>'Lotações convertidas'!B2504</f>
        <v>UNIDADE DE PRONTO ATENDIMENTO NORTE</v>
      </c>
    </row>
    <row r="2503" spans="1:15" x14ac:dyDescent="0.25">
      <c r="A2503">
        <v>1337511</v>
      </c>
      <c r="B2503" t="s">
        <v>8251</v>
      </c>
      <c r="C2503" t="s">
        <v>8252</v>
      </c>
      <c r="D2503" t="s">
        <v>368</v>
      </c>
      <c r="E2503" t="s">
        <v>369</v>
      </c>
      <c r="F2503" t="s">
        <v>1155</v>
      </c>
      <c r="G2503" s="177">
        <v>44536</v>
      </c>
      <c r="H2503" t="s">
        <v>384</v>
      </c>
      <c r="I2503" t="s">
        <v>18168</v>
      </c>
      <c r="J2503" t="s">
        <v>8253</v>
      </c>
      <c r="K2503" t="s">
        <v>353</v>
      </c>
      <c r="L2503" t="s">
        <v>382</v>
      </c>
      <c r="M2503" s="29" t="str">
        <f>IF(O2503 &lt;&gt; "", VLOOKUP(O2503,'CLASSIFICAÇÃO - ÁREA DE ATUAÇÃO'!$A:$C,2,0),"")</f>
        <v>A</v>
      </c>
      <c r="N2503" s="29" t="str">
        <f>IF(O2503 &lt;&gt; "",VLOOKUP(O2503,'CLASSIFICAÇÃO - ÁREA DE ATUAÇÃO'!$A:$C,3,0), "")</f>
        <v>ATENÇÃO PRIMÁRIA</v>
      </c>
      <c r="O2503" t="str">
        <f>'Lotações convertidas'!B2505</f>
        <v>CENTRO DE SAÚDE SÃO GERALDO</v>
      </c>
    </row>
    <row r="2504" spans="1:15" x14ac:dyDescent="0.25">
      <c r="A2504" t="s">
        <v>8254</v>
      </c>
      <c r="B2504" t="s">
        <v>8255</v>
      </c>
      <c r="C2504" t="s">
        <v>8256</v>
      </c>
      <c r="D2504" t="s">
        <v>520</v>
      </c>
      <c r="E2504" t="s">
        <v>734</v>
      </c>
      <c r="F2504" t="s">
        <v>635</v>
      </c>
      <c r="G2504" s="177">
        <v>44536</v>
      </c>
      <c r="H2504" t="s">
        <v>434</v>
      </c>
      <c r="I2504" t="s">
        <v>18175</v>
      </c>
      <c r="J2504" t="s">
        <v>8257</v>
      </c>
      <c r="K2504" t="s">
        <v>353</v>
      </c>
      <c r="L2504" t="s">
        <v>406</v>
      </c>
      <c r="M2504" s="29" t="str">
        <f>IF(O2504 &lt;&gt; "", VLOOKUP(O2504,'CLASSIFICAÇÃO - ÁREA DE ATUAÇÃO'!$A:$C,2,0),"")</f>
        <v>C</v>
      </c>
      <c r="N2504" s="29" t="str">
        <f>IF(O2504 &lt;&gt; "",VLOOKUP(O2504,'CLASSIFICAÇÃO - ÁREA DE ATUAÇÃO'!$A:$C,3,0), "")</f>
        <v>REDE COMPLEMENTAR</v>
      </c>
      <c r="O2504" t="str">
        <f>'Lotações convertidas'!B2506</f>
        <v>CENTRO DE ESPECIALIDADES ODONTOLOGICAS BARREIRO</v>
      </c>
    </row>
    <row r="2505" spans="1:15" x14ac:dyDescent="0.25">
      <c r="A2505">
        <v>1337562</v>
      </c>
      <c r="B2505" t="s">
        <v>8258</v>
      </c>
      <c r="C2505" t="s">
        <v>8259</v>
      </c>
      <c r="D2505" t="s">
        <v>349</v>
      </c>
      <c r="E2505" t="s">
        <v>473</v>
      </c>
      <c r="F2505" t="s">
        <v>18676</v>
      </c>
      <c r="G2505" s="177">
        <v>44536</v>
      </c>
      <c r="H2505" t="s">
        <v>364</v>
      </c>
      <c r="I2505" t="s">
        <v>18181</v>
      </c>
      <c r="J2505" t="s">
        <v>8260</v>
      </c>
      <c r="K2505" t="s">
        <v>353</v>
      </c>
      <c r="L2505" t="s">
        <v>406</v>
      </c>
      <c r="M2505" s="29" t="str">
        <f>IF(O2505 &lt;&gt; "", VLOOKUP(O2505,'CLASSIFICAÇÃO - ÁREA DE ATUAÇÃO'!$A:$C,2,0),"")</f>
        <v>C</v>
      </c>
      <c r="N2505" s="29" t="str">
        <f>IF(O2505 &lt;&gt; "",VLOOKUP(O2505,'CLASSIFICAÇÃO - ÁREA DE ATUAÇÃO'!$A:$C,3,0), "")</f>
        <v>GESTÃO</v>
      </c>
      <c r="O2505" t="str">
        <f>'Lotações convertidas'!B2507</f>
        <v>DIRETORIA REGIONAL DE SAUDE BARREIRO</v>
      </c>
    </row>
    <row r="2506" spans="1:15" x14ac:dyDescent="0.25">
      <c r="A2506">
        <v>1337570</v>
      </c>
      <c r="B2506" t="s">
        <v>5712</v>
      </c>
      <c r="C2506" t="s">
        <v>5713</v>
      </c>
      <c r="D2506" t="s">
        <v>379</v>
      </c>
      <c r="F2506" t="s">
        <v>18617</v>
      </c>
      <c r="G2506" s="177">
        <v>44537</v>
      </c>
      <c r="H2506" t="s">
        <v>457</v>
      </c>
      <c r="I2506" t="s">
        <v>18171</v>
      </c>
      <c r="J2506" t="s">
        <v>5714</v>
      </c>
      <c r="K2506" t="s">
        <v>353</v>
      </c>
      <c r="L2506" t="s">
        <v>406</v>
      </c>
      <c r="M2506" s="29" t="str">
        <f>IF(O2506 &lt;&gt; "", VLOOKUP(O2506,'CLASSIFICAÇÃO - ÁREA DE ATUAÇÃO'!$A:$C,2,0),"")</f>
        <v>D</v>
      </c>
      <c r="N2506" s="29" t="str">
        <f>IF(O2506 &lt;&gt; "",VLOOKUP(O2506,'CLASSIFICAÇÃO - ÁREA DE ATUAÇÃO'!$A:$C,3,0), "")</f>
        <v>REDE DE URGÊNCIA</v>
      </c>
      <c r="O2506" t="str">
        <f>'Lotações convertidas'!B2508</f>
        <v>UNIDADE DE PRONTO ATENDIMENTO BARREIRO</v>
      </c>
    </row>
    <row r="2507" spans="1:15" x14ac:dyDescent="0.25">
      <c r="A2507">
        <v>1337589</v>
      </c>
      <c r="B2507" t="s">
        <v>8261</v>
      </c>
      <c r="C2507" t="s">
        <v>8262</v>
      </c>
      <c r="D2507" t="s">
        <v>368</v>
      </c>
      <c r="E2507" t="s">
        <v>369</v>
      </c>
      <c r="F2507" t="s">
        <v>18649</v>
      </c>
      <c r="G2507" s="177">
        <v>44535</v>
      </c>
      <c r="H2507" t="s">
        <v>441</v>
      </c>
      <c r="I2507" t="s">
        <v>18168</v>
      </c>
      <c r="J2507" t="s">
        <v>8263</v>
      </c>
      <c r="K2507" t="s">
        <v>353</v>
      </c>
      <c r="L2507" t="s">
        <v>382</v>
      </c>
      <c r="M2507" s="29" t="str">
        <f>IF(O2507 &lt;&gt; "", VLOOKUP(O2507,'CLASSIFICAÇÃO - ÁREA DE ATUAÇÃO'!$A:$C,2,0),"")</f>
        <v>A</v>
      </c>
      <c r="N2507" s="29" t="str">
        <f>IF(O2507 &lt;&gt; "",VLOOKUP(O2507,'CLASSIFICAÇÃO - ÁREA DE ATUAÇÃO'!$A:$C,3,0), "")</f>
        <v>REDE DE URGÊNCIA</v>
      </c>
      <c r="O2507" t="str">
        <f>'Lotações convertidas'!B2509</f>
        <v>CENTRO DE REFERENCIA EM SAUDE MENTAL LESTE</v>
      </c>
    </row>
    <row r="2508" spans="1:15" x14ac:dyDescent="0.25">
      <c r="A2508">
        <v>1337597</v>
      </c>
      <c r="B2508" t="s">
        <v>8264</v>
      </c>
      <c r="C2508" t="s">
        <v>8265</v>
      </c>
      <c r="D2508" t="s">
        <v>368</v>
      </c>
      <c r="E2508" t="s">
        <v>369</v>
      </c>
      <c r="F2508" t="s">
        <v>596</v>
      </c>
      <c r="G2508" s="177">
        <v>44537</v>
      </c>
      <c r="H2508" t="s">
        <v>384</v>
      </c>
      <c r="I2508" t="s">
        <v>18168</v>
      </c>
      <c r="J2508" t="s">
        <v>8266</v>
      </c>
      <c r="K2508" t="s">
        <v>353</v>
      </c>
      <c r="L2508" t="s">
        <v>411</v>
      </c>
      <c r="M2508" s="29" t="str">
        <f>IF(O2508 &lt;&gt; "", VLOOKUP(O2508,'CLASSIFICAÇÃO - ÁREA DE ATUAÇÃO'!$A:$C,2,0),"")</f>
        <v>B</v>
      </c>
      <c r="N2508" s="29" t="str">
        <f>IF(O2508 &lt;&gt; "",VLOOKUP(O2508,'CLASSIFICAÇÃO - ÁREA DE ATUAÇÃO'!$A:$C,3,0), "")</f>
        <v>ATENÇÃO PRIMÁRIA</v>
      </c>
      <c r="O2508" t="str">
        <f>'Lotações convertidas'!B2510</f>
        <v>CENTRO DE SAÚDE CONJUNTO SANTA MARIA</v>
      </c>
    </row>
    <row r="2509" spans="1:15" x14ac:dyDescent="0.25">
      <c r="A2509">
        <v>1337619</v>
      </c>
      <c r="B2509" t="s">
        <v>6728</v>
      </c>
      <c r="C2509" t="s">
        <v>6729</v>
      </c>
      <c r="D2509" t="s">
        <v>362</v>
      </c>
      <c r="F2509" t="s">
        <v>18621</v>
      </c>
      <c r="G2509" s="177">
        <v>44536</v>
      </c>
      <c r="H2509" t="s">
        <v>8267</v>
      </c>
      <c r="I2509" t="s">
        <v>18168</v>
      </c>
      <c r="J2509" t="s">
        <v>6730</v>
      </c>
      <c r="K2509" t="s">
        <v>353</v>
      </c>
      <c r="L2509" t="s">
        <v>397</v>
      </c>
      <c r="M2509" s="29" t="str">
        <f>IF(O2509 &lt;&gt; "", VLOOKUP(O2509,'CLASSIFICAÇÃO - ÁREA DE ATUAÇÃO'!$A:$C,2,0),"")</f>
        <v>A</v>
      </c>
      <c r="N2509" s="29" t="str">
        <f>IF(O2509 &lt;&gt; "",VLOOKUP(O2509,'CLASSIFICAÇÃO - ÁREA DE ATUAÇÃO'!$A:$C,3,0), "")</f>
        <v>REDE DE URGÊNCIA</v>
      </c>
      <c r="O2509" t="str">
        <f>'Lotações convertidas'!B2511</f>
        <v>CENTRO DE REFERENCIA EM SAUDE MENTAL OESTE</v>
      </c>
    </row>
    <row r="2510" spans="1:15" x14ac:dyDescent="0.25">
      <c r="A2510">
        <v>1337635</v>
      </c>
      <c r="B2510" t="s">
        <v>8268</v>
      </c>
      <c r="C2510" t="s">
        <v>8269</v>
      </c>
      <c r="D2510" t="s">
        <v>368</v>
      </c>
      <c r="E2510" t="s">
        <v>369</v>
      </c>
      <c r="F2510" t="s">
        <v>18615</v>
      </c>
      <c r="G2510" s="177">
        <v>44535</v>
      </c>
      <c r="H2510" t="s">
        <v>425</v>
      </c>
      <c r="I2510" t="s">
        <v>18168</v>
      </c>
      <c r="J2510" t="s">
        <v>8270</v>
      </c>
      <c r="K2510" t="s">
        <v>353</v>
      </c>
      <c r="L2510" t="s">
        <v>365</v>
      </c>
      <c r="M2510" s="29" t="str">
        <f>IF(O2510 &lt;&gt; "", VLOOKUP(O2510,'CLASSIFICAÇÃO - ÁREA DE ATUAÇÃO'!$A:$C,2,0),"")</f>
        <v>D</v>
      </c>
      <c r="N2510" s="29" t="str">
        <f>IF(O2510 &lt;&gt; "",VLOOKUP(O2510,'CLASSIFICAÇÃO - ÁREA DE ATUAÇÃO'!$A:$C,3,0), "")</f>
        <v>REDE DE URGÊNCIA</v>
      </c>
      <c r="O2510" t="str">
        <f>'Lotações convertidas'!B2512</f>
        <v>UNIDADE DE PRONTO ATENDIMENTO NORTE</v>
      </c>
    </row>
    <row r="2511" spans="1:15" x14ac:dyDescent="0.25">
      <c r="A2511">
        <v>1337678</v>
      </c>
      <c r="B2511" t="s">
        <v>8271</v>
      </c>
      <c r="C2511" t="s">
        <v>8272</v>
      </c>
      <c r="D2511" t="s">
        <v>594</v>
      </c>
      <c r="F2511" t="s">
        <v>1559</v>
      </c>
      <c r="G2511" s="177">
        <v>44536</v>
      </c>
      <c r="H2511" t="s">
        <v>364</v>
      </c>
      <c r="I2511" t="s">
        <v>495</v>
      </c>
      <c r="K2511" t="s">
        <v>495</v>
      </c>
      <c r="L2511" t="s">
        <v>411</v>
      </c>
      <c r="M2511" s="29" t="str">
        <f>IF(O2511 &lt;&gt; "", VLOOKUP(O2511,'CLASSIFICAÇÃO - ÁREA DE ATUAÇÃO'!$A:$C,2,0),"")</f>
        <v>C</v>
      </c>
      <c r="N2511" s="29" t="str">
        <f>IF(O2511 &lt;&gt; "",VLOOKUP(O2511,'CLASSIFICAÇÃO - ÁREA DE ATUAÇÃO'!$A:$C,3,0), "")</f>
        <v>ATENÇÃO PRIMÁRIA</v>
      </c>
      <c r="O2511" t="str">
        <f>'Lotações convertidas'!B2513</f>
        <v>CENTRO DE SAÚDE NOSSA SENHORA APARECIDA</v>
      </c>
    </row>
    <row r="2512" spans="1:15" x14ac:dyDescent="0.25">
      <c r="A2512">
        <v>1337694</v>
      </c>
      <c r="B2512" t="s">
        <v>8273</v>
      </c>
      <c r="C2512" t="s">
        <v>8274</v>
      </c>
      <c r="D2512" t="s">
        <v>368</v>
      </c>
      <c r="E2512" t="s">
        <v>369</v>
      </c>
      <c r="F2512" t="s">
        <v>1861</v>
      </c>
      <c r="G2512" s="177">
        <v>44536</v>
      </c>
      <c r="H2512" t="s">
        <v>384</v>
      </c>
      <c r="I2512" t="s">
        <v>18168</v>
      </c>
      <c r="J2512" t="s">
        <v>8275</v>
      </c>
      <c r="K2512" t="s">
        <v>353</v>
      </c>
      <c r="L2512" t="s">
        <v>411</v>
      </c>
      <c r="M2512" s="29" t="str">
        <f>IF(O2512 &lt;&gt; "", VLOOKUP(O2512,'CLASSIFICAÇÃO - ÁREA DE ATUAÇÃO'!$A:$C,2,0),"")</f>
        <v>B</v>
      </c>
      <c r="N2512" s="29" t="str">
        <f>IF(O2512 &lt;&gt; "",VLOOKUP(O2512,'CLASSIFICAÇÃO - ÁREA DE ATUAÇÃO'!$A:$C,3,0), "")</f>
        <v>ATENÇÃO PRIMÁRIA</v>
      </c>
      <c r="O2512" t="str">
        <f>'Lotações convertidas'!B2514</f>
        <v>CENTRO DE SAÚDE SANTA LÚCIA</v>
      </c>
    </row>
    <row r="2513" spans="1:15" x14ac:dyDescent="0.25">
      <c r="A2513">
        <v>1337708</v>
      </c>
      <c r="B2513" t="s">
        <v>8276</v>
      </c>
      <c r="C2513" t="s">
        <v>8277</v>
      </c>
      <c r="D2513" t="s">
        <v>362</v>
      </c>
      <c r="F2513" t="s">
        <v>3561</v>
      </c>
      <c r="G2513" s="177">
        <v>44536</v>
      </c>
      <c r="H2513" t="s">
        <v>364</v>
      </c>
      <c r="I2513" t="s">
        <v>18168</v>
      </c>
      <c r="J2513" t="s">
        <v>8278</v>
      </c>
      <c r="K2513" t="s">
        <v>353</v>
      </c>
      <c r="L2513" t="s">
        <v>427</v>
      </c>
      <c r="M2513" s="29" t="str">
        <f>IF(O2513 &lt;&gt; "", VLOOKUP(O2513,'CLASSIFICAÇÃO - ÁREA DE ATUAÇÃO'!$A:$C,2,0),"")</f>
        <v>A</v>
      </c>
      <c r="N2513" s="29" t="str">
        <f>IF(O2513 &lt;&gt; "",VLOOKUP(O2513,'CLASSIFICAÇÃO - ÁREA DE ATUAÇÃO'!$A:$C,3,0), "")</f>
        <v>GESTÃO</v>
      </c>
      <c r="O2513" t="str">
        <f>'Lotações convertidas'!B2515</f>
        <v>GERÊNCIA DE INTEGRAÇÃO DO CUIDADO À SAÚDE</v>
      </c>
    </row>
    <row r="2514" spans="1:15" x14ac:dyDescent="0.25">
      <c r="A2514">
        <v>1337716</v>
      </c>
      <c r="B2514" t="s">
        <v>8279</v>
      </c>
      <c r="C2514" t="s">
        <v>8280</v>
      </c>
      <c r="D2514" t="s">
        <v>379</v>
      </c>
      <c r="F2514" t="s">
        <v>18623</v>
      </c>
      <c r="G2514" s="177">
        <v>44535</v>
      </c>
      <c r="H2514" t="s">
        <v>482</v>
      </c>
      <c r="I2514" t="s">
        <v>18171</v>
      </c>
      <c r="J2514" t="s">
        <v>8281</v>
      </c>
      <c r="K2514" t="s">
        <v>353</v>
      </c>
      <c r="L2514" t="s">
        <v>374</v>
      </c>
      <c r="M2514" s="29" t="str">
        <f>IF(O2514 &lt;&gt; "", VLOOKUP(O2514,'CLASSIFICAÇÃO - ÁREA DE ATUAÇÃO'!$A:$C,2,0),"")</f>
        <v>C</v>
      </c>
      <c r="N2514" s="29" t="str">
        <f>IF(O2514 &lt;&gt; "",VLOOKUP(O2514,'CLASSIFICAÇÃO - ÁREA DE ATUAÇÃO'!$A:$C,3,0), "")</f>
        <v>REDE DE URGÊNCIA</v>
      </c>
      <c r="O2514" t="str">
        <f>'Lotações convertidas'!B2516</f>
        <v>UNIDADE DE PRONTO ATENDIMENTO NORDESTE</v>
      </c>
    </row>
    <row r="2515" spans="1:15" x14ac:dyDescent="0.25">
      <c r="A2515">
        <v>1337724</v>
      </c>
      <c r="B2515" t="s">
        <v>8282</v>
      </c>
      <c r="C2515" t="s">
        <v>8283</v>
      </c>
      <c r="D2515" t="s">
        <v>362</v>
      </c>
      <c r="F2515" t="s">
        <v>18615</v>
      </c>
      <c r="G2515" s="177">
        <v>44536</v>
      </c>
      <c r="H2515" t="s">
        <v>466</v>
      </c>
      <c r="I2515" t="s">
        <v>18168</v>
      </c>
      <c r="J2515" t="s">
        <v>8284</v>
      </c>
      <c r="K2515" t="s">
        <v>353</v>
      </c>
      <c r="L2515" t="s">
        <v>365</v>
      </c>
      <c r="M2515" s="29" t="str">
        <f>IF(O2515 &lt;&gt; "", VLOOKUP(O2515,'CLASSIFICAÇÃO - ÁREA DE ATUAÇÃO'!$A:$C,2,0),"")</f>
        <v>D</v>
      </c>
      <c r="N2515" s="29" t="str">
        <f>IF(O2515 &lt;&gt; "",VLOOKUP(O2515,'CLASSIFICAÇÃO - ÁREA DE ATUAÇÃO'!$A:$C,3,0), "")</f>
        <v>REDE DE URGÊNCIA</v>
      </c>
      <c r="O2515" t="str">
        <f>'Lotações convertidas'!B2517</f>
        <v>UNIDADE DE PRONTO ATENDIMENTO NORTE</v>
      </c>
    </row>
    <row r="2516" spans="1:15" x14ac:dyDescent="0.25">
      <c r="A2516">
        <v>1337732</v>
      </c>
      <c r="B2516" t="s">
        <v>8285</v>
      </c>
      <c r="C2516" t="s">
        <v>8286</v>
      </c>
      <c r="D2516" t="s">
        <v>349</v>
      </c>
      <c r="E2516" t="s">
        <v>541</v>
      </c>
      <c r="F2516" t="s">
        <v>18623</v>
      </c>
      <c r="G2516" s="177">
        <v>44536</v>
      </c>
      <c r="H2516" t="s">
        <v>417</v>
      </c>
      <c r="I2516" t="s">
        <v>18172</v>
      </c>
      <c r="J2516" t="s">
        <v>8287</v>
      </c>
      <c r="K2516" t="s">
        <v>353</v>
      </c>
      <c r="L2516" t="s">
        <v>374</v>
      </c>
      <c r="M2516" s="29" t="str">
        <f>IF(O2516 &lt;&gt; "", VLOOKUP(O2516,'CLASSIFICAÇÃO - ÁREA DE ATUAÇÃO'!$A:$C,2,0),"")</f>
        <v>C</v>
      </c>
      <c r="N2516" s="29" t="str">
        <f>IF(O2516 &lt;&gt; "",VLOOKUP(O2516,'CLASSIFICAÇÃO - ÁREA DE ATUAÇÃO'!$A:$C,3,0), "")</f>
        <v>REDE DE URGÊNCIA</v>
      </c>
      <c r="O2516" t="str">
        <f>'Lotações convertidas'!B2518</f>
        <v>UNIDADE DE PRONTO ATENDIMENTO NORDESTE</v>
      </c>
    </row>
    <row r="2517" spans="1:15" x14ac:dyDescent="0.25">
      <c r="A2517">
        <v>1337740</v>
      </c>
      <c r="B2517" t="s">
        <v>8288</v>
      </c>
      <c r="C2517" t="s">
        <v>8289</v>
      </c>
      <c r="D2517" t="s">
        <v>349</v>
      </c>
      <c r="E2517" t="s">
        <v>350</v>
      </c>
      <c r="F2517" t="s">
        <v>18633</v>
      </c>
      <c r="G2517" s="177">
        <v>44536</v>
      </c>
      <c r="H2517" t="s">
        <v>395</v>
      </c>
      <c r="I2517" t="s">
        <v>18169</v>
      </c>
      <c r="J2517" t="s">
        <v>8290</v>
      </c>
      <c r="K2517" t="s">
        <v>353</v>
      </c>
      <c r="L2517" t="s">
        <v>382</v>
      </c>
      <c r="M2517" s="29" t="str">
        <f>IF(O2517 &lt;&gt; "", VLOOKUP(O2517,'CLASSIFICAÇÃO - ÁREA DE ATUAÇÃO'!$A:$C,2,0),"")</f>
        <v>A</v>
      </c>
      <c r="N2517" s="29" t="str">
        <f>IF(O2517 &lt;&gt; "",VLOOKUP(O2517,'CLASSIFICAÇÃO - ÁREA DE ATUAÇÃO'!$A:$C,3,0), "")</f>
        <v>REDE COMPLEMENTAR</v>
      </c>
      <c r="O2517" t="str">
        <f>'Lotações convertidas'!B2519</f>
        <v>CENTRO DE REFERENCIA EM REABILITACAO LESTE</v>
      </c>
    </row>
    <row r="2518" spans="1:15" x14ac:dyDescent="0.25">
      <c r="A2518">
        <v>1337759</v>
      </c>
      <c r="B2518" t="s">
        <v>8291</v>
      </c>
      <c r="C2518" t="s">
        <v>8292</v>
      </c>
      <c r="D2518" t="s">
        <v>379</v>
      </c>
      <c r="F2518" t="s">
        <v>18617</v>
      </c>
      <c r="G2518" s="177">
        <v>44534</v>
      </c>
      <c r="H2518" t="s">
        <v>482</v>
      </c>
      <c r="I2518" t="s">
        <v>18171</v>
      </c>
      <c r="J2518" t="s">
        <v>8293</v>
      </c>
      <c r="K2518" t="s">
        <v>353</v>
      </c>
      <c r="L2518" t="s">
        <v>406</v>
      </c>
      <c r="M2518" s="29" t="str">
        <f>IF(O2518 &lt;&gt; "", VLOOKUP(O2518,'CLASSIFICAÇÃO - ÁREA DE ATUAÇÃO'!$A:$C,2,0),"")</f>
        <v>D</v>
      </c>
      <c r="N2518" s="29" t="str">
        <f>IF(O2518 &lt;&gt; "",VLOOKUP(O2518,'CLASSIFICAÇÃO - ÁREA DE ATUAÇÃO'!$A:$C,3,0), "")</f>
        <v>REDE DE URGÊNCIA</v>
      </c>
      <c r="O2518" t="str">
        <f>'Lotações convertidas'!B2520</f>
        <v>UNIDADE DE PRONTO ATENDIMENTO BARREIRO</v>
      </c>
    </row>
    <row r="2519" spans="1:15" x14ac:dyDescent="0.25">
      <c r="A2519">
        <v>1337767</v>
      </c>
      <c r="B2519" t="s">
        <v>8294</v>
      </c>
      <c r="C2519" t="s">
        <v>8295</v>
      </c>
      <c r="D2519" t="s">
        <v>379</v>
      </c>
      <c r="F2519" t="s">
        <v>18613</v>
      </c>
      <c r="G2519" s="177">
        <v>44534</v>
      </c>
      <c r="H2519" t="s">
        <v>457</v>
      </c>
      <c r="I2519" t="s">
        <v>18171</v>
      </c>
      <c r="J2519" t="s">
        <v>8296</v>
      </c>
      <c r="K2519" t="s">
        <v>353</v>
      </c>
      <c r="L2519" t="s">
        <v>382</v>
      </c>
      <c r="M2519" s="29" t="str">
        <f>IF(O2519 &lt;&gt; "", VLOOKUP(O2519,'CLASSIFICAÇÃO - ÁREA DE ATUAÇÃO'!$A:$C,2,0),"")</f>
        <v>C</v>
      </c>
      <c r="N2519" s="29" t="str">
        <f>IF(O2519 &lt;&gt; "",VLOOKUP(O2519,'CLASSIFICAÇÃO - ÁREA DE ATUAÇÃO'!$A:$C,3,0), "")</f>
        <v>REDE DE URGÊNCIA</v>
      </c>
      <c r="O2519" t="str">
        <f>'Lotações convertidas'!B2521</f>
        <v>UNIDADE DE PRONTO ATENDIMENTO LESTE</v>
      </c>
    </row>
    <row r="2520" spans="1:15" x14ac:dyDescent="0.25">
      <c r="A2520">
        <v>1337775</v>
      </c>
      <c r="B2520" t="s">
        <v>8297</v>
      </c>
      <c r="C2520" t="s">
        <v>8298</v>
      </c>
      <c r="D2520" t="s">
        <v>349</v>
      </c>
      <c r="E2520" t="s">
        <v>350</v>
      </c>
      <c r="F2520" t="s">
        <v>18672</v>
      </c>
      <c r="G2520" s="177">
        <v>44536</v>
      </c>
      <c r="H2520" t="s">
        <v>364</v>
      </c>
      <c r="I2520" t="s">
        <v>18169</v>
      </c>
      <c r="J2520" t="s">
        <v>8299</v>
      </c>
      <c r="K2520" t="s">
        <v>353</v>
      </c>
      <c r="L2520" t="s">
        <v>372</v>
      </c>
      <c r="M2520" s="29" t="str">
        <f>IF(O2520 &lt;&gt; "", VLOOKUP(O2520,'CLASSIFICAÇÃO - ÁREA DE ATUAÇÃO'!$A:$C,2,0),"")</f>
        <v>C</v>
      </c>
      <c r="N2520" s="29" t="str">
        <f>IF(O2520 &lt;&gt; "",VLOOKUP(O2520,'CLASSIFICAÇÃO - ÁREA DE ATUAÇÃO'!$A:$C,3,0), "")</f>
        <v>GESTÃO</v>
      </c>
      <c r="O2520" t="str">
        <f>'Lotações convertidas'!B2522</f>
        <v>DIRETORIA REGIONAL DE SAUDE VENDA NOVA</v>
      </c>
    </row>
    <row r="2521" spans="1:15" x14ac:dyDescent="0.25">
      <c r="A2521">
        <v>1337805</v>
      </c>
      <c r="B2521" t="s">
        <v>8300</v>
      </c>
      <c r="C2521" t="s">
        <v>8301</v>
      </c>
      <c r="D2521" t="s">
        <v>368</v>
      </c>
      <c r="E2521" t="s">
        <v>369</v>
      </c>
      <c r="F2521" t="s">
        <v>629</v>
      </c>
      <c r="G2521" s="177">
        <v>44537</v>
      </c>
      <c r="H2521" t="s">
        <v>417</v>
      </c>
      <c r="I2521" t="s">
        <v>18168</v>
      </c>
      <c r="J2521" t="s">
        <v>8302</v>
      </c>
      <c r="K2521" t="s">
        <v>353</v>
      </c>
      <c r="L2521" t="s">
        <v>354</v>
      </c>
      <c r="M2521" s="29" t="str">
        <f>IF(O2521 &lt;&gt; "", VLOOKUP(O2521,'CLASSIFICAÇÃO - ÁREA DE ATUAÇÃO'!$A:$C,2,0),"")</f>
        <v>A</v>
      </c>
      <c r="N2521" s="29" t="str">
        <f>IF(O2521 &lt;&gt; "",VLOOKUP(O2521,'CLASSIFICAÇÃO - ÁREA DE ATUAÇÃO'!$A:$C,3,0), "")</f>
        <v>ATENÇÃO PRIMÁRIA</v>
      </c>
      <c r="O2521" t="str">
        <f>'Lotações convertidas'!B2523</f>
        <v>CENTRO DE SAÚDE PADRE EUSTÁQUIO</v>
      </c>
    </row>
    <row r="2522" spans="1:15" x14ac:dyDescent="0.25">
      <c r="A2522">
        <v>1337813</v>
      </c>
      <c r="B2522" t="s">
        <v>8303</v>
      </c>
      <c r="C2522" t="s">
        <v>8304</v>
      </c>
      <c r="D2522" t="s">
        <v>368</v>
      </c>
      <c r="E2522" t="s">
        <v>524</v>
      </c>
      <c r="F2522" t="s">
        <v>18615</v>
      </c>
      <c r="G2522" s="177">
        <v>44537</v>
      </c>
      <c r="H2522" t="s">
        <v>425</v>
      </c>
      <c r="I2522" t="s">
        <v>18179</v>
      </c>
      <c r="J2522" t="s">
        <v>8305</v>
      </c>
      <c r="K2522" t="s">
        <v>353</v>
      </c>
      <c r="L2522" t="s">
        <v>365</v>
      </c>
      <c r="M2522" s="29" t="str">
        <f>IF(O2522 &lt;&gt; "", VLOOKUP(O2522,'CLASSIFICAÇÃO - ÁREA DE ATUAÇÃO'!$A:$C,2,0),"")</f>
        <v>D</v>
      </c>
      <c r="N2522" s="29" t="str">
        <f>IF(O2522 &lt;&gt; "",VLOOKUP(O2522,'CLASSIFICAÇÃO - ÁREA DE ATUAÇÃO'!$A:$C,3,0), "")</f>
        <v>REDE DE URGÊNCIA</v>
      </c>
      <c r="O2522" t="str">
        <f>'Lotações convertidas'!B2524</f>
        <v>UNIDADE DE PRONTO ATENDIMENTO NORTE</v>
      </c>
    </row>
    <row r="2523" spans="1:15" x14ac:dyDescent="0.25">
      <c r="A2523">
        <v>1337856</v>
      </c>
      <c r="B2523" t="s">
        <v>8306</v>
      </c>
      <c r="C2523" t="s">
        <v>8307</v>
      </c>
      <c r="D2523" t="s">
        <v>349</v>
      </c>
      <c r="E2523" t="s">
        <v>473</v>
      </c>
      <c r="F2523" t="s">
        <v>18623</v>
      </c>
      <c r="G2523" s="177">
        <v>44537</v>
      </c>
      <c r="H2523" t="s">
        <v>384</v>
      </c>
      <c r="I2523" t="s">
        <v>18181</v>
      </c>
      <c r="J2523" t="s">
        <v>8308</v>
      </c>
      <c r="K2523" t="s">
        <v>353</v>
      </c>
      <c r="L2523" t="s">
        <v>374</v>
      </c>
      <c r="M2523" s="29" t="str">
        <f>IF(O2523 &lt;&gt; "", VLOOKUP(O2523,'CLASSIFICAÇÃO - ÁREA DE ATUAÇÃO'!$A:$C,2,0),"")</f>
        <v>C</v>
      </c>
      <c r="N2523" s="29" t="str">
        <f>IF(O2523 &lt;&gt; "",VLOOKUP(O2523,'CLASSIFICAÇÃO - ÁREA DE ATUAÇÃO'!$A:$C,3,0), "")</f>
        <v>REDE DE URGÊNCIA</v>
      </c>
      <c r="O2523" t="str">
        <f>'Lotações convertidas'!B2525</f>
        <v>UNIDADE DE PRONTO ATENDIMENTO NORDESTE</v>
      </c>
    </row>
    <row r="2524" spans="1:15" x14ac:dyDescent="0.25">
      <c r="A2524">
        <v>1337872</v>
      </c>
      <c r="B2524" t="s">
        <v>8309</v>
      </c>
      <c r="C2524" t="s">
        <v>8310</v>
      </c>
      <c r="D2524" t="s">
        <v>379</v>
      </c>
      <c r="F2524" t="s">
        <v>18615</v>
      </c>
      <c r="G2524" s="177">
        <v>44537</v>
      </c>
      <c r="H2524" t="s">
        <v>466</v>
      </c>
      <c r="I2524" t="s">
        <v>18171</v>
      </c>
      <c r="J2524" t="s">
        <v>8311</v>
      </c>
      <c r="K2524" t="s">
        <v>353</v>
      </c>
      <c r="L2524" t="s">
        <v>365</v>
      </c>
      <c r="M2524" s="29" t="str">
        <f>IF(O2524 &lt;&gt; "", VLOOKUP(O2524,'CLASSIFICAÇÃO - ÁREA DE ATUAÇÃO'!$A:$C,2,0),"")</f>
        <v>D</v>
      </c>
      <c r="N2524" s="29" t="str">
        <f>IF(O2524 &lt;&gt; "",VLOOKUP(O2524,'CLASSIFICAÇÃO - ÁREA DE ATUAÇÃO'!$A:$C,3,0), "")</f>
        <v>REDE DE URGÊNCIA</v>
      </c>
      <c r="O2524" t="str">
        <f>'Lotações convertidas'!B2526</f>
        <v>UNIDADE DE PRONTO ATENDIMENTO NORTE</v>
      </c>
    </row>
    <row r="2525" spans="1:15" x14ac:dyDescent="0.25">
      <c r="A2525">
        <v>1337899</v>
      </c>
      <c r="B2525" t="s">
        <v>8312</v>
      </c>
      <c r="C2525" t="s">
        <v>8313</v>
      </c>
      <c r="D2525" t="s">
        <v>362</v>
      </c>
      <c r="F2525" t="s">
        <v>298</v>
      </c>
      <c r="G2525" s="177">
        <v>44537</v>
      </c>
      <c r="H2525" t="s">
        <v>395</v>
      </c>
      <c r="I2525" t="s">
        <v>18168</v>
      </c>
      <c r="J2525" t="s">
        <v>8314</v>
      </c>
      <c r="K2525" t="s">
        <v>353</v>
      </c>
      <c r="L2525" t="s">
        <v>374</v>
      </c>
      <c r="M2525" s="29" t="str">
        <f>IF(O2525 &lt;&gt; "", VLOOKUP(O2525,'CLASSIFICAÇÃO - ÁREA DE ATUAÇÃO'!$A:$C,2,0),"")</f>
        <v>D</v>
      </c>
      <c r="N2525" s="29" t="str">
        <f>IF(O2525 &lt;&gt; "",VLOOKUP(O2525,'CLASSIFICAÇÃO - ÁREA DE ATUAÇÃO'!$A:$C,3,0), "")</f>
        <v>ATENÇÃO PRIMÁRIA</v>
      </c>
      <c r="O2525" t="str">
        <f>'Lotações convertidas'!B2527</f>
        <v>CENTRO DE SAÚDE VILA MARIA - JOÃO VITAL</v>
      </c>
    </row>
    <row r="2526" spans="1:15" x14ac:dyDescent="0.25">
      <c r="A2526">
        <v>1337902</v>
      </c>
      <c r="B2526" t="s">
        <v>8315</v>
      </c>
      <c r="C2526" t="s">
        <v>8316</v>
      </c>
      <c r="D2526" t="s">
        <v>379</v>
      </c>
      <c r="F2526" t="s">
        <v>18623</v>
      </c>
      <c r="G2526" s="177">
        <v>44542</v>
      </c>
      <c r="H2526" t="s">
        <v>482</v>
      </c>
      <c r="I2526" t="s">
        <v>18171</v>
      </c>
      <c r="J2526" t="s">
        <v>8317</v>
      </c>
      <c r="K2526" t="s">
        <v>353</v>
      </c>
      <c r="L2526" t="s">
        <v>374</v>
      </c>
      <c r="M2526" s="29" t="str">
        <f>IF(O2526 &lt;&gt; "", VLOOKUP(O2526,'CLASSIFICAÇÃO - ÁREA DE ATUAÇÃO'!$A:$C,2,0),"")</f>
        <v>C</v>
      </c>
      <c r="N2526" s="29" t="str">
        <f>IF(O2526 &lt;&gt; "",VLOOKUP(O2526,'CLASSIFICAÇÃO - ÁREA DE ATUAÇÃO'!$A:$C,3,0), "")</f>
        <v>REDE DE URGÊNCIA</v>
      </c>
      <c r="O2526" t="str">
        <f>'Lotações convertidas'!B2528</f>
        <v>UNIDADE DE PRONTO ATENDIMENTO NORDESTE</v>
      </c>
    </row>
    <row r="2527" spans="1:15" x14ac:dyDescent="0.25">
      <c r="A2527">
        <v>1337910</v>
      </c>
      <c r="B2527" t="s">
        <v>8318</v>
      </c>
      <c r="C2527" t="s">
        <v>8319</v>
      </c>
      <c r="D2527" t="s">
        <v>368</v>
      </c>
      <c r="E2527" t="s">
        <v>369</v>
      </c>
      <c r="F2527" t="s">
        <v>2635</v>
      </c>
      <c r="G2527" s="177">
        <v>44537</v>
      </c>
      <c r="H2527" t="s">
        <v>364</v>
      </c>
      <c r="I2527" t="s">
        <v>18168</v>
      </c>
      <c r="J2527" t="s">
        <v>8320</v>
      </c>
      <c r="K2527" t="s">
        <v>353</v>
      </c>
      <c r="L2527" t="s">
        <v>354</v>
      </c>
      <c r="M2527" s="29" t="str">
        <f>IF(O2527 &lt;&gt; "", VLOOKUP(O2527,'CLASSIFICAÇÃO - ÁREA DE ATUAÇÃO'!$A:$C,2,0),"")</f>
        <v>A</v>
      </c>
      <c r="N2527" s="29" t="str">
        <f>IF(O2527 &lt;&gt; "",VLOOKUP(O2527,'CLASSIFICAÇÃO - ÁREA DE ATUAÇÃO'!$A:$C,3,0), "")</f>
        <v>ATENÇÃO PRIMÁRIA</v>
      </c>
      <c r="O2527" t="str">
        <f>'Lotações convertidas'!B2529</f>
        <v>CENTRO DE SAÚDE BOM JESUS</v>
      </c>
    </row>
    <row r="2528" spans="1:15" x14ac:dyDescent="0.25">
      <c r="A2528">
        <v>1337929</v>
      </c>
      <c r="B2528" t="s">
        <v>8321</v>
      </c>
      <c r="C2528" t="s">
        <v>8322</v>
      </c>
      <c r="D2528" t="s">
        <v>368</v>
      </c>
      <c r="E2528" t="s">
        <v>369</v>
      </c>
      <c r="F2528" t="s">
        <v>630</v>
      </c>
      <c r="G2528" s="177">
        <v>44537</v>
      </c>
      <c r="H2528" t="s">
        <v>364</v>
      </c>
      <c r="I2528" t="s">
        <v>18168</v>
      </c>
      <c r="J2528" t="s">
        <v>8323</v>
      </c>
      <c r="K2528" t="s">
        <v>353</v>
      </c>
      <c r="L2528" t="s">
        <v>406</v>
      </c>
      <c r="M2528" s="29" t="str">
        <f>IF(O2528 &lt;&gt; "", VLOOKUP(O2528,'CLASSIFICAÇÃO - ÁREA DE ATUAÇÃO'!$A:$C,2,0),"")</f>
        <v>D</v>
      </c>
      <c r="N2528" s="29" t="str">
        <f>IF(O2528 &lt;&gt; "",VLOOKUP(O2528,'CLASSIFICAÇÃO - ÁREA DE ATUAÇÃO'!$A:$C,3,0), "")</f>
        <v>ATENÇÃO PRIMÁRIA</v>
      </c>
      <c r="O2528" t="str">
        <f>'Lotações convertidas'!B2530</f>
        <v>CENTRO DE SAÚDE INDEPENDÊNCIA</v>
      </c>
    </row>
    <row r="2529" spans="1:15" x14ac:dyDescent="0.25">
      <c r="A2529">
        <v>1337937</v>
      </c>
      <c r="B2529" t="s">
        <v>618</v>
      </c>
      <c r="C2529" t="s">
        <v>619</v>
      </c>
      <c r="D2529" t="s">
        <v>349</v>
      </c>
      <c r="E2529" t="s">
        <v>350</v>
      </c>
      <c r="F2529" t="s">
        <v>2538</v>
      </c>
      <c r="G2529" s="177">
        <v>44537</v>
      </c>
      <c r="H2529" t="s">
        <v>395</v>
      </c>
      <c r="I2529" t="s">
        <v>18168</v>
      </c>
      <c r="J2529" t="s">
        <v>17986</v>
      </c>
      <c r="K2529" t="s">
        <v>353</v>
      </c>
      <c r="L2529" t="s">
        <v>354</v>
      </c>
      <c r="M2529" s="29" t="str">
        <f>IF(O2529 &lt;&gt; "", VLOOKUP(O2529,'CLASSIFICAÇÃO - ÁREA DE ATUAÇÃO'!$A:$C,2,0),"")</f>
        <v>C</v>
      </c>
      <c r="N2529" s="29" t="str">
        <f>IF(O2529 &lt;&gt; "",VLOOKUP(O2529,'CLASSIFICAÇÃO - ÁREA DE ATUAÇÃO'!$A:$C,3,0), "")</f>
        <v>ATENÇÃO PRIMÁRIA</v>
      </c>
      <c r="O2529" t="str">
        <f>'Lotações convertidas'!B2531</f>
        <v>CENTRO DE SAÚDE COQUEIROS</v>
      </c>
    </row>
    <row r="2530" spans="1:15" x14ac:dyDescent="0.25">
      <c r="A2530">
        <v>1337961</v>
      </c>
      <c r="B2530" t="s">
        <v>8324</v>
      </c>
      <c r="C2530" t="s">
        <v>8325</v>
      </c>
      <c r="D2530" t="s">
        <v>594</v>
      </c>
      <c r="F2530" t="s">
        <v>414</v>
      </c>
      <c r="G2530" s="177">
        <v>44537</v>
      </c>
      <c r="H2530" t="s">
        <v>364</v>
      </c>
      <c r="I2530" t="s">
        <v>495</v>
      </c>
      <c r="K2530" t="s">
        <v>495</v>
      </c>
      <c r="L2530" t="s">
        <v>354</v>
      </c>
      <c r="M2530" s="29" t="str">
        <f>IF(O2530 &lt;&gt; "", VLOOKUP(O2530,'CLASSIFICAÇÃO - ÁREA DE ATUAÇÃO'!$A:$C,2,0),"")</f>
        <v>A</v>
      </c>
      <c r="N2530" s="29" t="str">
        <f>IF(O2530 &lt;&gt; "",VLOOKUP(O2530,'CLASSIFICAÇÃO - ÁREA DE ATUAÇÃO'!$A:$C,3,0), "")</f>
        <v>ATENÇÃO PRIMÁRIA</v>
      </c>
      <c r="O2530" t="str">
        <f>'Lotações convertidas'!B2532</f>
        <v>CENTRO DE SAÚDE CARLOS PRATES</v>
      </c>
    </row>
    <row r="2531" spans="1:15" x14ac:dyDescent="0.25">
      <c r="A2531" t="s">
        <v>8326</v>
      </c>
      <c r="B2531" t="s">
        <v>8327</v>
      </c>
      <c r="C2531" t="s">
        <v>8328</v>
      </c>
      <c r="D2531" t="s">
        <v>594</v>
      </c>
      <c r="F2531" t="s">
        <v>629</v>
      </c>
      <c r="G2531" s="177">
        <v>44537</v>
      </c>
      <c r="H2531" t="s">
        <v>364</v>
      </c>
      <c r="I2531" t="s">
        <v>495</v>
      </c>
      <c r="K2531" t="s">
        <v>495</v>
      </c>
      <c r="L2531" t="s">
        <v>354</v>
      </c>
      <c r="M2531" s="29" t="str">
        <f>IF(O2531 &lt;&gt; "", VLOOKUP(O2531,'CLASSIFICAÇÃO - ÁREA DE ATUAÇÃO'!$A:$C,2,0),"")</f>
        <v>A</v>
      </c>
      <c r="N2531" s="29" t="str">
        <f>IF(O2531 &lt;&gt; "",VLOOKUP(O2531,'CLASSIFICAÇÃO - ÁREA DE ATUAÇÃO'!$A:$C,3,0), "")</f>
        <v>ATENÇÃO PRIMÁRIA</v>
      </c>
      <c r="O2531" t="str">
        <f>'Lotações convertidas'!B2533</f>
        <v>CENTRO DE SAÚDE PADRE EUSTÁQUIO</v>
      </c>
    </row>
    <row r="2532" spans="1:15" x14ac:dyDescent="0.25">
      <c r="A2532">
        <v>1337996</v>
      </c>
      <c r="B2532" t="s">
        <v>8329</v>
      </c>
      <c r="C2532" t="s">
        <v>8330</v>
      </c>
      <c r="D2532" t="s">
        <v>368</v>
      </c>
      <c r="E2532" t="s">
        <v>369</v>
      </c>
      <c r="F2532" t="s">
        <v>592</v>
      </c>
      <c r="G2532" s="177">
        <v>44537</v>
      </c>
      <c r="H2532" t="s">
        <v>364</v>
      </c>
      <c r="I2532" t="s">
        <v>18168</v>
      </c>
      <c r="J2532" t="s">
        <v>8331</v>
      </c>
      <c r="K2532" t="s">
        <v>353</v>
      </c>
      <c r="L2532" t="s">
        <v>372</v>
      </c>
      <c r="M2532" s="29" t="str">
        <f>IF(O2532 &lt;&gt; "", VLOOKUP(O2532,'CLASSIFICAÇÃO - ÁREA DE ATUAÇÃO'!$A:$C,2,0),"")</f>
        <v>C</v>
      </c>
      <c r="N2532" s="29" t="str">
        <f>IF(O2532 &lt;&gt; "",VLOOKUP(O2532,'CLASSIFICAÇÃO - ÁREA DE ATUAÇÃO'!$A:$C,3,0), "")</f>
        <v>ATENÇÃO PRIMÁRIA</v>
      </c>
      <c r="O2532" t="str">
        <f>'Lotações convertidas'!B2534</f>
        <v>CENTRO DE SAÚDE JARDIM LEBLON</v>
      </c>
    </row>
    <row r="2533" spans="1:15" x14ac:dyDescent="0.25">
      <c r="A2533">
        <v>1338011</v>
      </c>
      <c r="B2533" t="s">
        <v>8332</v>
      </c>
      <c r="C2533" t="s">
        <v>8333</v>
      </c>
      <c r="D2533" t="s">
        <v>362</v>
      </c>
      <c r="F2533" t="s">
        <v>607</v>
      </c>
      <c r="G2533" s="177">
        <v>44537</v>
      </c>
      <c r="H2533" t="s">
        <v>364</v>
      </c>
      <c r="I2533" t="s">
        <v>18168</v>
      </c>
      <c r="J2533" t="s">
        <v>8334</v>
      </c>
      <c r="K2533" t="s">
        <v>353</v>
      </c>
      <c r="L2533" t="s">
        <v>365</v>
      </c>
      <c r="M2533" s="29" t="str">
        <f>IF(O2533 &lt;&gt; "", VLOOKUP(O2533,'CLASSIFICAÇÃO - ÁREA DE ATUAÇÃO'!$A:$C,2,0),"")</f>
        <v>D</v>
      </c>
      <c r="N2533" s="29" t="str">
        <f>IF(O2533 &lt;&gt; "",VLOOKUP(O2533,'CLASSIFICAÇÃO - ÁREA DE ATUAÇÃO'!$A:$C,3,0), "")</f>
        <v>ATENÇÃO PRIMÁRIA</v>
      </c>
      <c r="O2533" t="str">
        <f>'Lotações convertidas'!B2535</f>
        <v>CENTRO DE SAÚDE SÃO TOMÁS</v>
      </c>
    </row>
    <row r="2534" spans="1:15" x14ac:dyDescent="0.25">
      <c r="A2534">
        <v>1338046</v>
      </c>
      <c r="B2534" t="s">
        <v>8335</v>
      </c>
      <c r="C2534" t="s">
        <v>8336</v>
      </c>
      <c r="D2534" t="s">
        <v>349</v>
      </c>
      <c r="E2534" t="s">
        <v>528</v>
      </c>
      <c r="F2534" t="s">
        <v>18667</v>
      </c>
      <c r="G2534" s="177">
        <v>44537</v>
      </c>
      <c r="H2534" t="s">
        <v>395</v>
      </c>
      <c r="I2534" t="s">
        <v>18176</v>
      </c>
      <c r="J2534" t="s">
        <v>8337</v>
      </c>
      <c r="K2534" t="s">
        <v>353</v>
      </c>
      <c r="L2534" t="s">
        <v>411</v>
      </c>
      <c r="M2534" s="29" t="str">
        <f>IF(O2534 &lt;&gt; "", VLOOKUP(O2534,'CLASSIFICAÇÃO - ÁREA DE ATUAÇÃO'!$A:$C,2,0),"")</f>
        <v>A</v>
      </c>
      <c r="N2534" s="29" t="str">
        <f>IF(O2534 &lt;&gt; "",VLOOKUP(O2534,'CLASSIFICAÇÃO - ÁREA DE ATUAÇÃO'!$A:$C,3,0), "")</f>
        <v>GESTÃO</v>
      </c>
      <c r="O2534" t="str">
        <f>'Lotações convertidas'!B2536</f>
        <v>GERENCIA DE ASSISTENCIA, EPIDEMIOLOGIA E REGULACAO CENTRO-SUL</v>
      </c>
    </row>
    <row r="2535" spans="1:15" x14ac:dyDescent="0.25">
      <c r="A2535">
        <v>1338097</v>
      </c>
      <c r="B2535" t="s">
        <v>8338</v>
      </c>
      <c r="C2535" t="s">
        <v>8339</v>
      </c>
      <c r="D2535" t="s">
        <v>368</v>
      </c>
      <c r="E2535" t="s">
        <v>369</v>
      </c>
      <c r="F2535" t="s">
        <v>825</v>
      </c>
      <c r="G2535" s="177">
        <v>44539</v>
      </c>
      <c r="H2535" t="s">
        <v>384</v>
      </c>
      <c r="I2535" t="s">
        <v>18168</v>
      </c>
      <c r="J2535" t="s">
        <v>8340</v>
      </c>
      <c r="K2535" t="s">
        <v>353</v>
      </c>
      <c r="L2535" t="s">
        <v>365</v>
      </c>
      <c r="M2535" s="29" t="str">
        <f>IF(O2535 &lt;&gt; "", VLOOKUP(O2535,'CLASSIFICAÇÃO - ÁREA DE ATUAÇÃO'!$A:$C,2,0),"")</f>
        <v>D</v>
      </c>
      <c r="N2535" s="29" t="str">
        <f>IF(O2535 &lt;&gt; "",VLOOKUP(O2535,'CLASSIFICAÇÃO - ÁREA DE ATUAÇÃO'!$A:$C,3,0), "")</f>
        <v>ATENÇÃO PRIMÁRIA</v>
      </c>
      <c r="O2535" t="str">
        <f>'Lotações convertidas'!B2537</f>
        <v>CENTRO DE SAÚDE TUPI</v>
      </c>
    </row>
    <row r="2536" spans="1:15" x14ac:dyDescent="0.25">
      <c r="A2536">
        <v>1338119</v>
      </c>
      <c r="B2536" t="s">
        <v>8341</v>
      </c>
      <c r="C2536" t="s">
        <v>8342</v>
      </c>
      <c r="D2536" t="s">
        <v>362</v>
      </c>
      <c r="F2536" t="s">
        <v>298</v>
      </c>
      <c r="G2536" s="177">
        <v>44539</v>
      </c>
      <c r="H2536" t="s">
        <v>364</v>
      </c>
      <c r="I2536" t="s">
        <v>18168</v>
      </c>
      <c r="J2536" t="s">
        <v>8343</v>
      </c>
      <c r="K2536" t="s">
        <v>353</v>
      </c>
      <c r="L2536" t="s">
        <v>374</v>
      </c>
      <c r="M2536" s="29" t="str">
        <f>IF(O2536 &lt;&gt; "", VLOOKUP(O2536,'CLASSIFICAÇÃO - ÁREA DE ATUAÇÃO'!$A:$C,2,0),"")</f>
        <v>D</v>
      </c>
      <c r="N2536" s="29" t="str">
        <f>IF(O2536 &lt;&gt; "",VLOOKUP(O2536,'CLASSIFICAÇÃO - ÁREA DE ATUAÇÃO'!$A:$C,3,0), "")</f>
        <v>ATENÇÃO PRIMÁRIA</v>
      </c>
      <c r="O2536" t="str">
        <f>'Lotações convertidas'!B2538</f>
        <v>CENTRO DE SAÚDE VILA MARIA - JOÃO VITAL</v>
      </c>
    </row>
    <row r="2537" spans="1:15" x14ac:dyDescent="0.25">
      <c r="A2537">
        <v>1338127</v>
      </c>
      <c r="B2537" t="s">
        <v>8344</v>
      </c>
      <c r="C2537" t="s">
        <v>8345</v>
      </c>
      <c r="D2537" t="s">
        <v>362</v>
      </c>
      <c r="F2537" t="s">
        <v>377</v>
      </c>
      <c r="G2537" s="177">
        <v>44539</v>
      </c>
      <c r="H2537" t="s">
        <v>364</v>
      </c>
      <c r="I2537" t="s">
        <v>18168</v>
      </c>
      <c r="J2537" t="s">
        <v>8346</v>
      </c>
      <c r="K2537" t="s">
        <v>353</v>
      </c>
      <c r="L2537" t="s">
        <v>372</v>
      </c>
      <c r="M2537" s="29" t="str">
        <f>IF(O2537 &lt;&gt; "", VLOOKUP(O2537,'CLASSIFICAÇÃO - ÁREA DE ATUAÇÃO'!$A:$C,2,0),"")</f>
        <v>C</v>
      </c>
      <c r="N2537" s="29" t="str">
        <f>IF(O2537 &lt;&gt; "",VLOOKUP(O2537,'CLASSIFICAÇÃO - ÁREA DE ATUAÇÃO'!$A:$C,3,0), "")</f>
        <v>ATENÇÃO PRIMÁRIA</v>
      </c>
      <c r="O2537" t="str">
        <f>'Lotações convertidas'!B2539</f>
        <v>CENTRO DE SAÚDE MANTIQUEIRA</v>
      </c>
    </row>
    <row r="2538" spans="1:15" x14ac:dyDescent="0.25">
      <c r="A2538">
        <v>1338143</v>
      </c>
      <c r="B2538" t="s">
        <v>8347</v>
      </c>
      <c r="C2538" t="s">
        <v>8348</v>
      </c>
      <c r="D2538" t="s">
        <v>368</v>
      </c>
      <c r="E2538" t="s">
        <v>369</v>
      </c>
      <c r="F2538" t="s">
        <v>554</v>
      </c>
      <c r="G2538" s="177">
        <v>44539</v>
      </c>
      <c r="H2538" t="s">
        <v>508</v>
      </c>
      <c r="I2538" t="s">
        <v>18168</v>
      </c>
      <c r="J2538" t="s">
        <v>8349</v>
      </c>
      <c r="K2538" t="s">
        <v>495</v>
      </c>
      <c r="L2538" t="s">
        <v>397</v>
      </c>
      <c r="M2538" s="29" t="str">
        <f>IF(O2538 &lt;&gt; "", VLOOKUP(O2538,'CLASSIFICAÇÃO - ÁREA DE ATUAÇÃO'!$A:$C,2,0),"")</f>
        <v>B</v>
      </c>
      <c r="N2538" s="29" t="str">
        <f>IF(O2538 &lt;&gt; "",VLOOKUP(O2538,'CLASSIFICAÇÃO - ÁREA DE ATUAÇÃO'!$A:$C,3,0), "")</f>
        <v>ATENÇÃO PRIMÁRIA</v>
      </c>
      <c r="O2538" t="str">
        <f>'Lotações convertidas'!B2540</f>
        <v>CENTRO DE SAÚDE VISTA ALEGRE</v>
      </c>
    </row>
    <row r="2539" spans="1:15" x14ac:dyDescent="0.25">
      <c r="A2539">
        <v>1338151</v>
      </c>
      <c r="B2539" t="s">
        <v>8350</v>
      </c>
      <c r="C2539" t="s">
        <v>8351</v>
      </c>
      <c r="D2539" t="s">
        <v>368</v>
      </c>
      <c r="E2539" t="s">
        <v>369</v>
      </c>
      <c r="F2539" t="s">
        <v>821</v>
      </c>
      <c r="G2539" s="177">
        <v>44539</v>
      </c>
      <c r="H2539" t="s">
        <v>384</v>
      </c>
      <c r="I2539" t="s">
        <v>18168</v>
      </c>
      <c r="J2539" t="s">
        <v>8352</v>
      </c>
      <c r="K2539" t="s">
        <v>353</v>
      </c>
      <c r="L2539" t="s">
        <v>372</v>
      </c>
      <c r="M2539" s="29" t="str">
        <f>IF(O2539 &lt;&gt; "", VLOOKUP(O2539,'CLASSIFICAÇÃO - ÁREA DE ATUAÇÃO'!$A:$C,2,0),"")</f>
        <v>C</v>
      </c>
      <c r="N2539" s="29" t="str">
        <f>IF(O2539 &lt;&gt; "",VLOOKUP(O2539,'CLASSIFICAÇÃO - ÁREA DE ATUAÇÃO'!$A:$C,3,0), "")</f>
        <v>ATENÇÃO PRIMÁRIA</v>
      </c>
      <c r="O2539" t="str">
        <f>'Lotações convertidas'!B2541</f>
        <v>CENTRO DE SAÚDE SANTA MÔNICA</v>
      </c>
    </row>
    <row r="2540" spans="1:15" x14ac:dyDescent="0.25">
      <c r="A2540" t="s">
        <v>8353</v>
      </c>
      <c r="B2540" t="s">
        <v>8354</v>
      </c>
      <c r="C2540" t="s">
        <v>8355</v>
      </c>
      <c r="D2540" t="s">
        <v>368</v>
      </c>
      <c r="E2540" t="s">
        <v>369</v>
      </c>
      <c r="F2540" t="s">
        <v>1548</v>
      </c>
      <c r="G2540" s="177">
        <v>44539</v>
      </c>
      <c r="H2540" t="s">
        <v>384</v>
      </c>
      <c r="I2540" t="s">
        <v>18168</v>
      </c>
      <c r="J2540" t="s">
        <v>8356</v>
      </c>
      <c r="K2540" t="s">
        <v>353</v>
      </c>
      <c r="L2540" t="s">
        <v>374</v>
      </c>
      <c r="M2540" s="29" t="str">
        <f>IF(O2540 &lt;&gt; "", VLOOKUP(O2540,'CLASSIFICAÇÃO - ÁREA DE ATUAÇÃO'!$A:$C,2,0),"")</f>
        <v>D</v>
      </c>
      <c r="N2540" s="29" t="str">
        <f>IF(O2540 &lt;&gt; "",VLOOKUP(O2540,'CLASSIFICAÇÃO - ÁREA DE ATUAÇÃO'!$A:$C,3,0), "")</f>
        <v>ATENÇÃO PRIMÁRIA</v>
      </c>
      <c r="O2540" t="str">
        <f>'Lotações convertidas'!B2542</f>
        <v>CENTRO DE SAÚDE NAZARÉ</v>
      </c>
    </row>
    <row r="2541" spans="1:15" x14ac:dyDescent="0.25">
      <c r="A2541">
        <v>1338208</v>
      </c>
      <c r="B2541" t="s">
        <v>8357</v>
      </c>
      <c r="C2541" t="s">
        <v>8358</v>
      </c>
      <c r="D2541" t="s">
        <v>368</v>
      </c>
      <c r="E2541" t="s">
        <v>369</v>
      </c>
      <c r="F2541" t="s">
        <v>745</v>
      </c>
      <c r="G2541" s="177">
        <v>44539</v>
      </c>
      <c r="H2541" t="s">
        <v>364</v>
      </c>
      <c r="I2541" t="s">
        <v>18168</v>
      </c>
      <c r="J2541" t="s">
        <v>8359</v>
      </c>
      <c r="K2541" t="s">
        <v>353</v>
      </c>
      <c r="L2541" t="s">
        <v>382</v>
      </c>
      <c r="M2541" s="29" t="str">
        <f>IF(O2541 &lt;&gt; "", VLOOKUP(O2541,'CLASSIFICAÇÃO - ÁREA DE ATUAÇÃO'!$A:$C,2,0),"")</f>
        <v>D</v>
      </c>
      <c r="N2541" s="29" t="str">
        <f>IF(O2541 &lt;&gt; "",VLOOKUP(O2541,'CLASSIFICAÇÃO - ÁREA DE ATUAÇÃO'!$A:$C,3,0), "")</f>
        <v>ATENÇÃO PRIMÁRIA</v>
      </c>
      <c r="O2541" t="str">
        <f>'Lotações convertidas'!B2543</f>
        <v>CENTRO DE SAÚDE MARIANO DE ABREU</v>
      </c>
    </row>
    <row r="2542" spans="1:15" x14ac:dyDescent="0.25">
      <c r="A2542">
        <v>1338224</v>
      </c>
      <c r="B2542" t="s">
        <v>8360</v>
      </c>
      <c r="C2542" t="s">
        <v>8361</v>
      </c>
      <c r="D2542" t="s">
        <v>368</v>
      </c>
      <c r="E2542" t="s">
        <v>369</v>
      </c>
      <c r="F2542" t="s">
        <v>446</v>
      </c>
      <c r="G2542" s="177">
        <v>44539</v>
      </c>
      <c r="H2542" t="s">
        <v>364</v>
      </c>
      <c r="I2542" t="s">
        <v>18168</v>
      </c>
      <c r="J2542" t="s">
        <v>8362</v>
      </c>
      <c r="K2542" t="s">
        <v>353</v>
      </c>
      <c r="L2542" t="s">
        <v>372</v>
      </c>
      <c r="M2542" s="29" t="str">
        <f>IF(O2542 &lt;&gt; "", VLOOKUP(O2542,'CLASSIFICAÇÃO - ÁREA DE ATUAÇÃO'!$A:$C,2,0),"")</f>
        <v>D</v>
      </c>
      <c r="N2542" s="29" t="str">
        <f>IF(O2542 &lt;&gt; "",VLOOKUP(O2542,'CLASSIFICAÇÃO - ÁREA DE ATUAÇÃO'!$A:$C,3,0), "")</f>
        <v>ATENÇÃO PRIMÁRIA</v>
      </c>
      <c r="O2542" t="str">
        <f>'Lotações convertidas'!B2544</f>
        <v>CENTRO DE SAÚDE LAGOA</v>
      </c>
    </row>
    <row r="2543" spans="1:15" x14ac:dyDescent="0.25">
      <c r="A2543">
        <v>1338240</v>
      </c>
      <c r="B2543" t="s">
        <v>8363</v>
      </c>
      <c r="C2543" t="s">
        <v>8364</v>
      </c>
      <c r="D2543" t="s">
        <v>362</v>
      </c>
      <c r="F2543" t="s">
        <v>516</v>
      </c>
      <c r="G2543" s="177">
        <v>44539</v>
      </c>
      <c r="H2543" t="s">
        <v>736</v>
      </c>
      <c r="I2543" t="s">
        <v>18168</v>
      </c>
      <c r="J2543" t="s">
        <v>8365</v>
      </c>
      <c r="K2543" t="s">
        <v>353</v>
      </c>
      <c r="L2543" t="s">
        <v>372</v>
      </c>
      <c r="M2543" s="29" t="str">
        <f>IF(O2543 &lt;&gt; "", VLOOKUP(O2543,'CLASSIFICAÇÃO - ÁREA DE ATUAÇÃO'!$A:$C,2,0),"")</f>
        <v>C</v>
      </c>
      <c r="N2543" s="29" t="str">
        <f>IF(O2543 &lt;&gt; "",VLOOKUP(O2543,'CLASSIFICAÇÃO - ÁREA DE ATUAÇÃO'!$A:$C,3,0), "")</f>
        <v>ATENÇÃO PRIMÁRIA</v>
      </c>
      <c r="O2543" t="str">
        <f>'Lotações convertidas'!B2545</f>
        <v>CENTRO DE SAÚDE NOVA YORK</v>
      </c>
    </row>
    <row r="2544" spans="1:15" x14ac:dyDescent="0.25">
      <c r="A2544">
        <v>1338259</v>
      </c>
      <c r="B2544" t="s">
        <v>8366</v>
      </c>
      <c r="C2544" t="s">
        <v>8367</v>
      </c>
      <c r="D2544" t="s">
        <v>362</v>
      </c>
      <c r="F2544" t="s">
        <v>18663</v>
      </c>
      <c r="G2544" s="177">
        <v>44539</v>
      </c>
      <c r="H2544" t="s">
        <v>395</v>
      </c>
      <c r="I2544" t="s">
        <v>18168</v>
      </c>
      <c r="J2544" t="s">
        <v>8368</v>
      </c>
      <c r="K2544" t="s">
        <v>353</v>
      </c>
      <c r="L2544" t="s">
        <v>406</v>
      </c>
      <c r="M2544" s="29" t="str">
        <f>IF(O2544 &lt;&gt; "", VLOOKUP(O2544,'CLASSIFICAÇÃO - ÁREA DE ATUAÇÃO'!$A:$C,2,0),"")</f>
        <v>C</v>
      </c>
      <c r="N2544" s="29" t="str">
        <f>IF(O2544 &lt;&gt; "",VLOOKUP(O2544,'CLASSIFICAÇÃO - ÁREA DE ATUAÇÃO'!$A:$C,3,0), "")</f>
        <v>GESTÃO</v>
      </c>
      <c r="O2544" t="str">
        <f>'Lotações convertidas'!B2546</f>
        <v>GERENCIA DE ASSISTENCIA, EPIDEMIOLOGIA E REGULACAO BARREIRO</v>
      </c>
    </row>
    <row r="2545" spans="1:15" x14ac:dyDescent="0.25">
      <c r="A2545">
        <v>1338267</v>
      </c>
      <c r="B2545" t="s">
        <v>8369</v>
      </c>
      <c r="C2545" t="s">
        <v>8370</v>
      </c>
      <c r="D2545" t="s">
        <v>349</v>
      </c>
      <c r="E2545" t="s">
        <v>528</v>
      </c>
      <c r="F2545" t="s">
        <v>494</v>
      </c>
      <c r="G2545" s="177">
        <v>44539</v>
      </c>
      <c r="H2545" t="s">
        <v>352</v>
      </c>
      <c r="I2545" t="s">
        <v>18176</v>
      </c>
      <c r="J2545" t="s">
        <v>8371</v>
      </c>
      <c r="K2545" t="s">
        <v>353</v>
      </c>
      <c r="L2545" t="s">
        <v>397</v>
      </c>
      <c r="M2545" s="29" t="str">
        <f>IF(O2545 &lt;&gt; "", VLOOKUP(O2545,'CLASSIFICAÇÃO - ÁREA DE ATUAÇÃO'!$A:$C,2,0),"")</f>
        <v>B</v>
      </c>
      <c r="N2545" s="29" t="str">
        <f>IF(O2545 &lt;&gt; "",VLOOKUP(O2545,'CLASSIFICAÇÃO - ÁREA DE ATUAÇÃO'!$A:$C,3,0), "")</f>
        <v>REDE COMPLEMENTAR</v>
      </c>
      <c r="O2545" t="str">
        <f>'Lotações convertidas'!B2547</f>
        <v>LABORATORIO REGIONAL OESTE/BARREIRO</v>
      </c>
    </row>
    <row r="2546" spans="1:15" x14ac:dyDescent="0.25">
      <c r="A2546">
        <v>1338275</v>
      </c>
      <c r="B2546" t="s">
        <v>8369</v>
      </c>
      <c r="C2546" t="s">
        <v>8370</v>
      </c>
      <c r="D2546" t="s">
        <v>349</v>
      </c>
      <c r="E2546" t="s">
        <v>528</v>
      </c>
      <c r="F2546" t="s">
        <v>494</v>
      </c>
      <c r="G2546" s="177">
        <v>44539</v>
      </c>
      <c r="H2546" t="s">
        <v>395</v>
      </c>
      <c r="I2546" t="s">
        <v>18176</v>
      </c>
      <c r="J2546" t="s">
        <v>8371</v>
      </c>
      <c r="K2546" t="s">
        <v>353</v>
      </c>
      <c r="L2546" t="s">
        <v>397</v>
      </c>
      <c r="M2546" s="29" t="str">
        <f>IF(O2546 &lt;&gt; "", VLOOKUP(O2546,'CLASSIFICAÇÃO - ÁREA DE ATUAÇÃO'!$A:$C,2,0),"")</f>
        <v>B</v>
      </c>
      <c r="N2546" s="29" t="str">
        <f>IF(O2546 &lt;&gt; "",VLOOKUP(O2546,'CLASSIFICAÇÃO - ÁREA DE ATUAÇÃO'!$A:$C,3,0), "")</f>
        <v>REDE COMPLEMENTAR</v>
      </c>
      <c r="O2546" t="str">
        <f>'Lotações convertidas'!B2548</f>
        <v>LABORATORIO REGIONAL OESTE/BARREIRO</v>
      </c>
    </row>
    <row r="2547" spans="1:15" x14ac:dyDescent="0.25">
      <c r="A2547">
        <v>1338305</v>
      </c>
      <c r="B2547" t="s">
        <v>8372</v>
      </c>
      <c r="C2547" t="s">
        <v>8373</v>
      </c>
      <c r="D2547" t="s">
        <v>520</v>
      </c>
      <c r="F2547" t="s">
        <v>377</v>
      </c>
      <c r="G2547" s="177">
        <v>44539</v>
      </c>
      <c r="H2547" t="s">
        <v>364</v>
      </c>
      <c r="I2547" t="s">
        <v>18175</v>
      </c>
      <c r="J2547" t="s">
        <v>8374</v>
      </c>
      <c r="K2547" t="s">
        <v>353</v>
      </c>
      <c r="L2547" t="s">
        <v>372</v>
      </c>
      <c r="M2547" s="29" t="str">
        <f>IF(O2547 &lt;&gt; "", VLOOKUP(O2547,'CLASSIFICAÇÃO - ÁREA DE ATUAÇÃO'!$A:$C,2,0),"")</f>
        <v>C</v>
      </c>
      <c r="N2547" s="29" t="str">
        <f>IF(O2547 &lt;&gt; "",VLOOKUP(O2547,'CLASSIFICAÇÃO - ÁREA DE ATUAÇÃO'!$A:$C,3,0), "")</f>
        <v>ATENÇÃO PRIMÁRIA</v>
      </c>
      <c r="O2547" t="str">
        <f>'Lotações convertidas'!B2549</f>
        <v>CENTRO DE SAÚDE MANTIQUEIRA</v>
      </c>
    </row>
    <row r="2548" spans="1:15" x14ac:dyDescent="0.25">
      <c r="A2548">
        <v>1338313</v>
      </c>
      <c r="B2548" t="s">
        <v>8375</v>
      </c>
      <c r="C2548" t="s">
        <v>8376</v>
      </c>
      <c r="D2548" t="s">
        <v>368</v>
      </c>
      <c r="E2548" t="s">
        <v>369</v>
      </c>
      <c r="F2548" t="s">
        <v>602</v>
      </c>
      <c r="G2548" s="177">
        <v>44539</v>
      </c>
      <c r="H2548" t="s">
        <v>417</v>
      </c>
      <c r="I2548" t="s">
        <v>18168</v>
      </c>
      <c r="J2548" t="s">
        <v>8377</v>
      </c>
      <c r="K2548" t="s">
        <v>353</v>
      </c>
      <c r="L2548" t="s">
        <v>372</v>
      </c>
      <c r="M2548" s="29" t="str">
        <f>IF(O2548 &lt;&gt; "", VLOOKUP(O2548,'CLASSIFICAÇÃO - ÁREA DE ATUAÇÃO'!$A:$C,2,0),"")</f>
        <v>D</v>
      </c>
      <c r="N2548" s="29" t="str">
        <f>IF(O2548 &lt;&gt; "",VLOOKUP(O2548,'CLASSIFICAÇÃO - ÁREA DE ATUAÇÃO'!$A:$C,3,0), "")</f>
        <v>ATENÇÃO PRIMÁRIA</v>
      </c>
      <c r="O2548" t="str">
        <f>'Lotações convertidas'!B2550</f>
        <v>CENTRO DE SAÚDE JARDIM COMERCIÁRIOS</v>
      </c>
    </row>
    <row r="2549" spans="1:15" x14ac:dyDescent="0.25">
      <c r="A2549">
        <v>1338321</v>
      </c>
      <c r="B2549" t="s">
        <v>7466</v>
      </c>
      <c r="C2549" t="s">
        <v>7467</v>
      </c>
      <c r="D2549" t="s">
        <v>368</v>
      </c>
      <c r="E2549" t="s">
        <v>369</v>
      </c>
      <c r="F2549" t="s">
        <v>18632</v>
      </c>
      <c r="G2549" s="177">
        <v>44538</v>
      </c>
      <c r="H2549" t="s">
        <v>441</v>
      </c>
      <c r="I2549" t="s">
        <v>18168</v>
      </c>
      <c r="J2549" t="s">
        <v>7468</v>
      </c>
      <c r="K2549" t="s">
        <v>353</v>
      </c>
      <c r="L2549" t="s">
        <v>365</v>
      </c>
      <c r="M2549" s="29" t="str">
        <f>IF(O2549 &lt;&gt; "", VLOOKUP(O2549,'CLASSIFICAÇÃO - ÁREA DE ATUAÇÃO'!$A:$C,2,0),"")</f>
        <v>C</v>
      </c>
      <c r="N2549" s="29" t="str">
        <f>IF(O2549 &lt;&gt; "",VLOOKUP(O2549,'CLASSIFICAÇÃO - ÁREA DE ATUAÇÃO'!$A:$C,3,0), "")</f>
        <v>REDE DE URGÊNCIA</v>
      </c>
      <c r="O2549" t="str">
        <f>'Lotações convertidas'!B2551</f>
        <v>CENTRO DE REFERENCIA EM SAUDE MENTAL NORTE</v>
      </c>
    </row>
    <row r="2550" spans="1:15" x14ac:dyDescent="0.25">
      <c r="A2550">
        <v>1338356</v>
      </c>
      <c r="B2550" t="s">
        <v>8378</v>
      </c>
      <c r="C2550" t="s">
        <v>8379</v>
      </c>
      <c r="D2550" t="s">
        <v>368</v>
      </c>
      <c r="E2550" t="s">
        <v>369</v>
      </c>
      <c r="F2550" t="s">
        <v>18648</v>
      </c>
      <c r="G2550" s="177">
        <v>44538</v>
      </c>
      <c r="H2550" t="s">
        <v>441</v>
      </c>
      <c r="I2550" t="s">
        <v>18168</v>
      </c>
      <c r="J2550" t="s">
        <v>8380</v>
      </c>
      <c r="K2550" t="s">
        <v>353</v>
      </c>
      <c r="L2550" t="s">
        <v>406</v>
      </c>
      <c r="M2550" s="29" t="str">
        <f>IF(O2550 &lt;&gt; "", VLOOKUP(O2550,'CLASSIFICAÇÃO - ÁREA DE ATUAÇÃO'!$A:$C,2,0),"")</f>
        <v>B</v>
      </c>
      <c r="N2550" s="29" t="str">
        <f>IF(O2550 &lt;&gt; "",VLOOKUP(O2550,'CLASSIFICAÇÃO - ÁREA DE ATUAÇÃO'!$A:$C,3,0), "")</f>
        <v>REDE DE URGÊNCIA</v>
      </c>
      <c r="O2550" t="str">
        <f>'Lotações convertidas'!B2552</f>
        <v>CENTRO DE REFERENCIA EM SAUDE MENTAL BARREIRO</v>
      </c>
    </row>
    <row r="2551" spans="1:15" x14ac:dyDescent="0.25">
      <c r="A2551">
        <v>1338372</v>
      </c>
      <c r="B2551" t="s">
        <v>8381</v>
      </c>
      <c r="C2551" t="s">
        <v>8382</v>
      </c>
      <c r="D2551" t="s">
        <v>594</v>
      </c>
      <c r="F2551" t="s">
        <v>383</v>
      </c>
      <c r="G2551" s="177">
        <v>44539</v>
      </c>
      <c r="H2551" t="s">
        <v>364</v>
      </c>
      <c r="I2551" t="s">
        <v>495</v>
      </c>
      <c r="K2551" t="s">
        <v>495</v>
      </c>
      <c r="L2551" t="s">
        <v>354</v>
      </c>
      <c r="M2551" s="29" t="str">
        <f>IF(O2551 &lt;&gt; "", VLOOKUP(O2551,'CLASSIFICAÇÃO - ÁREA DE ATUAÇÃO'!$A:$C,2,0),"")</f>
        <v>B</v>
      </c>
      <c r="N2551" s="29" t="str">
        <f>IF(O2551 &lt;&gt; "",VLOOKUP(O2551,'CLASSIFICAÇÃO - ÁREA DE ATUAÇÃO'!$A:$C,3,0), "")</f>
        <v>ATENÇÃO PRIMÁRIA</v>
      </c>
      <c r="O2551" t="str">
        <f>'Lotações convertidas'!B2553</f>
        <v>CENTRO DE SAÚDE SÃO CRISTÓVÃO</v>
      </c>
    </row>
    <row r="2552" spans="1:15" x14ac:dyDescent="0.25">
      <c r="A2552">
        <v>1338399</v>
      </c>
      <c r="B2552" t="s">
        <v>8383</v>
      </c>
      <c r="C2552" t="s">
        <v>8384</v>
      </c>
      <c r="D2552" t="s">
        <v>368</v>
      </c>
      <c r="E2552" t="s">
        <v>369</v>
      </c>
      <c r="F2552" t="s">
        <v>18660</v>
      </c>
      <c r="G2552" s="177">
        <v>44539</v>
      </c>
      <c r="H2552" t="s">
        <v>384</v>
      </c>
      <c r="I2552" t="s">
        <v>18168</v>
      </c>
      <c r="J2552" t="s">
        <v>8385</v>
      </c>
      <c r="K2552" t="s">
        <v>353</v>
      </c>
      <c r="L2552" t="s">
        <v>406</v>
      </c>
      <c r="M2552" s="29" t="str">
        <f>IF(O2552 &lt;&gt; "", VLOOKUP(O2552,'CLASSIFICAÇÃO - ÁREA DE ATUAÇÃO'!$A:$C,2,0),"")</f>
        <v>C</v>
      </c>
      <c r="N2552" s="29" t="str">
        <f>IF(O2552 &lt;&gt; "",VLOOKUP(O2552,'CLASSIFICAÇÃO - ÁREA DE ATUAÇÃO'!$A:$C,3,0), "")</f>
        <v>REDE COMPLEMENTAR</v>
      </c>
      <c r="O2552" t="str">
        <f>'Lotações convertidas'!B2554</f>
        <v>CENTRAL DE ESTERILIZACAO BARREIRO</v>
      </c>
    </row>
    <row r="2553" spans="1:15" x14ac:dyDescent="0.25">
      <c r="A2553">
        <v>1338402</v>
      </c>
      <c r="B2553" t="s">
        <v>8386</v>
      </c>
      <c r="C2553" t="s">
        <v>8387</v>
      </c>
      <c r="D2553" t="s">
        <v>368</v>
      </c>
      <c r="E2553" t="s">
        <v>369</v>
      </c>
      <c r="F2553" t="s">
        <v>18632</v>
      </c>
      <c r="G2553" s="177">
        <v>44539</v>
      </c>
      <c r="H2553" t="s">
        <v>1635</v>
      </c>
      <c r="I2553" t="s">
        <v>18168</v>
      </c>
      <c r="J2553" t="s">
        <v>8388</v>
      </c>
      <c r="K2553" t="s">
        <v>353</v>
      </c>
      <c r="L2553" t="s">
        <v>365</v>
      </c>
      <c r="M2553" s="29" t="str">
        <f>IF(O2553 &lt;&gt; "", VLOOKUP(O2553,'CLASSIFICAÇÃO - ÁREA DE ATUAÇÃO'!$A:$C,2,0),"")</f>
        <v>C</v>
      </c>
      <c r="N2553" s="29" t="str">
        <f>IF(O2553 &lt;&gt; "",VLOOKUP(O2553,'CLASSIFICAÇÃO - ÁREA DE ATUAÇÃO'!$A:$C,3,0), "")</f>
        <v>REDE DE URGÊNCIA</v>
      </c>
      <c r="O2553" t="str">
        <f>'Lotações convertidas'!B2555</f>
        <v>CENTRO DE REFERENCIA EM SAUDE MENTAL NORTE</v>
      </c>
    </row>
    <row r="2554" spans="1:15" x14ac:dyDescent="0.25">
      <c r="A2554">
        <v>1338429</v>
      </c>
      <c r="B2554" t="s">
        <v>8389</v>
      </c>
      <c r="C2554" t="s">
        <v>8390</v>
      </c>
      <c r="D2554" t="s">
        <v>349</v>
      </c>
      <c r="E2554" t="s">
        <v>528</v>
      </c>
      <c r="F2554" t="s">
        <v>18649</v>
      </c>
      <c r="G2554" s="177">
        <v>44539</v>
      </c>
      <c r="H2554" t="s">
        <v>395</v>
      </c>
      <c r="I2554" t="s">
        <v>18176</v>
      </c>
      <c r="J2554" t="s">
        <v>8391</v>
      </c>
      <c r="K2554" t="s">
        <v>353</v>
      </c>
      <c r="L2554" t="s">
        <v>382</v>
      </c>
      <c r="M2554" s="29" t="str">
        <f>IF(O2554 &lt;&gt; "", VLOOKUP(O2554,'CLASSIFICAÇÃO - ÁREA DE ATUAÇÃO'!$A:$C,2,0),"")</f>
        <v>A</v>
      </c>
      <c r="N2554" s="29" t="str">
        <f>IF(O2554 &lt;&gt; "",VLOOKUP(O2554,'CLASSIFICAÇÃO - ÁREA DE ATUAÇÃO'!$A:$C,3,0), "")</f>
        <v>REDE DE URGÊNCIA</v>
      </c>
      <c r="O2554" t="str">
        <f>'Lotações convertidas'!B2556</f>
        <v>CENTRO DE REFERENCIA EM SAUDE MENTAL LESTE</v>
      </c>
    </row>
    <row r="2555" spans="1:15" x14ac:dyDescent="0.25">
      <c r="A2555">
        <v>1338437</v>
      </c>
      <c r="B2555" t="s">
        <v>8392</v>
      </c>
      <c r="C2555" t="s">
        <v>8393</v>
      </c>
      <c r="D2555" t="s">
        <v>368</v>
      </c>
      <c r="E2555" t="s">
        <v>390</v>
      </c>
      <c r="F2555" t="s">
        <v>767</v>
      </c>
      <c r="G2555" s="177">
        <v>44539</v>
      </c>
      <c r="H2555" t="s">
        <v>417</v>
      </c>
      <c r="I2555" t="s">
        <v>18175</v>
      </c>
      <c r="J2555" t="s">
        <v>8394</v>
      </c>
      <c r="K2555" t="s">
        <v>353</v>
      </c>
      <c r="L2555" t="s">
        <v>411</v>
      </c>
      <c r="M2555" s="29" t="str">
        <f>IF(O2555 &lt;&gt; "", VLOOKUP(O2555,'CLASSIFICAÇÃO - ÁREA DE ATUAÇÃO'!$A:$C,2,0),"")</f>
        <v>A</v>
      </c>
      <c r="N2555" s="29" t="str">
        <f>IF(O2555 &lt;&gt; "",VLOOKUP(O2555,'CLASSIFICAÇÃO - ÁREA DE ATUAÇÃO'!$A:$C,3,0), "")</f>
        <v>REDE COMPLEMENTAR</v>
      </c>
      <c r="O2555" t="str">
        <f>'Lotações convertidas'!B2557</f>
        <v>CENTRO DE ESPECIALIDADES ODONTOLOGICAS CENTRO-SUL</v>
      </c>
    </row>
    <row r="2556" spans="1:15" x14ac:dyDescent="0.25">
      <c r="A2556">
        <v>1338445</v>
      </c>
      <c r="B2556" t="s">
        <v>8395</v>
      </c>
      <c r="C2556" t="s">
        <v>8396</v>
      </c>
      <c r="D2556" t="s">
        <v>368</v>
      </c>
      <c r="E2556" t="s">
        <v>369</v>
      </c>
      <c r="F2556" t="s">
        <v>18617</v>
      </c>
      <c r="G2556" s="177">
        <v>44538</v>
      </c>
      <c r="H2556" t="s">
        <v>441</v>
      </c>
      <c r="I2556" t="s">
        <v>18168</v>
      </c>
      <c r="J2556" t="s">
        <v>8397</v>
      </c>
      <c r="K2556" t="s">
        <v>353</v>
      </c>
      <c r="L2556" t="s">
        <v>406</v>
      </c>
      <c r="M2556" s="29" t="str">
        <f>IF(O2556 &lt;&gt; "", VLOOKUP(O2556,'CLASSIFICAÇÃO - ÁREA DE ATUAÇÃO'!$A:$C,2,0),"")</f>
        <v>D</v>
      </c>
      <c r="N2556" s="29" t="str">
        <f>IF(O2556 &lt;&gt; "",VLOOKUP(O2556,'CLASSIFICAÇÃO - ÁREA DE ATUAÇÃO'!$A:$C,3,0), "")</f>
        <v>REDE DE URGÊNCIA</v>
      </c>
      <c r="O2556" t="str">
        <f>'Lotações convertidas'!B2558</f>
        <v>UNIDADE DE PRONTO ATENDIMENTO BARREIRO</v>
      </c>
    </row>
    <row r="2557" spans="1:15" x14ac:dyDescent="0.25">
      <c r="A2557">
        <v>1338453</v>
      </c>
      <c r="B2557" t="s">
        <v>8398</v>
      </c>
      <c r="C2557" t="s">
        <v>8399</v>
      </c>
      <c r="D2557" t="s">
        <v>520</v>
      </c>
      <c r="F2557" t="s">
        <v>569</v>
      </c>
      <c r="G2557" s="177">
        <v>44539</v>
      </c>
      <c r="H2557" t="s">
        <v>364</v>
      </c>
      <c r="I2557" t="s">
        <v>18175</v>
      </c>
      <c r="J2557" t="s">
        <v>8400</v>
      </c>
      <c r="K2557" t="s">
        <v>353</v>
      </c>
      <c r="L2557" t="s">
        <v>406</v>
      </c>
      <c r="M2557" s="29" t="str">
        <f>IF(O2557 &lt;&gt; "", VLOOKUP(O2557,'CLASSIFICAÇÃO - ÁREA DE ATUAÇÃO'!$A:$C,2,0),"")</f>
        <v>C</v>
      </c>
      <c r="N2557" s="29" t="str">
        <f>IF(O2557 &lt;&gt; "",VLOOKUP(O2557,'CLASSIFICAÇÃO - ÁREA DE ATUAÇÃO'!$A:$C,3,0), "")</f>
        <v>ATENÇÃO PRIMÁRIA</v>
      </c>
      <c r="O2557" t="str">
        <f>'Lotações convertidas'!B2559</f>
        <v>CENTRO DE SAÚDE URUCUIA</v>
      </c>
    </row>
    <row r="2558" spans="1:15" x14ac:dyDescent="0.25">
      <c r="A2558">
        <v>1338461</v>
      </c>
      <c r="B2558" t="s">
        <v>8401</v>
      </c>
      <c r="C2558" t="s">
        <v>8402</v>
      </c>
      <c r="D2558" t="s">
        <v>368</v>
      </c>
      <c r="E2558" t="s">
        <v>369</v>
      </c>
      <c r="F2558" t="s">
        <v>561</v>
      </c>
      <c r="G2558" s="177">
        <v>44538</v>
      </c>
      <c r="H2558" t="s">
        <v>425</v>
      </c>
      <c r="I2558" t="s">
        <v>18168</v>
      </c>
      <c r="J2558" t="s">
        <v>8403</v>
      </c>
      <c r="K2558" t="s">
        <v>353</v>
      </c>
      <c r="L2558" t="s">
        <v>374</v>
      </c>
      <c r="M2558" s="29" t="str">
        <f>IF(O2558 &lt;&gt; "", VLOOKUP(O2558,'CLASSIFICAÇÃO - ÁREA DE ATUAÇÃO'!$A:$C,2,0),"")</f>
        <v>C</v>
      </c>
      <c r="N2558" s="29" t="str">
        <f>IF(O2558 &lt;&gt; "",VLOOKUP(O2558,'CLASSIFICAÇÃO - ÁREA DE ATUAÇÃO'!$A:$C,3,0), "")</f>
        <v>REDE DE URGÊNCIA</v>
      </c>
      <c r="O2558" t="str">
        <f>'Lotações convertidas'!B2560</f>
        <v>CENTRO DE REFERENCIA EM SAUDE MENTAL ALCOOL E DROGAS NORDESTE</v>
      </c>
    </row>
    <row r="2559" spans="1:15" x14ac:dyDescent="0.25">
      <c r="A2559" t="s">
        <v>8404</v>
      </c>
      <c r="B2559" t="s">
        <v>8405</v>
      </c>
      <c r="C2559" t="s">
        <v>8406</v>
      </c>
      <c r="D2559" t="s">
        <v>368</v>
      </c>
      <c r="E2559" t="s">
        <v>369</v>
      </c>
      <c r="F2559" t="s">
        <v>18623</v>
      </c>
      <c r="G2559" s="177">
        <v>44539</v>
      </c>
      <c r="H2559" t="s">
        <v>441</v>
      </c>
      <c r="I2559" t="s">
        <v>18168</v>
      </c>
      <c r="J2559" t="s">
        <v>8407</v>
      </c>
      <c r="K2559" t="s">
        <v>353</v>
      </c>
      <c r="L2559" t="s">
        <v>374</v>
      </c>
      <c r="M2559" s="29" t="str">
        <f>IF(O2559 &lt;&gt; "", VLOOKUP(O2559,'CLASSIFICAÇÃO - ÁREA DE ATUAÇÃO'!$A:$C,2,0),"")</f>
        <v>C</v>
      </c>
      <c r="N2559" s="29" t="str">
        <f>IF(O2559 &lt;&gt; "",VLOOKUP(O2559,'CLASSIFICAÇÃO - ÁREA DE ATUAÇÃO'!$A:$C,3,0), "")</f>
        <v>REDE DE URGÊNCIA</v>
      </c>
      <c r="O2559" t="str">
        <f>'Lotações convertidas'!B2561</f>
        <v>UNIDADE DE PRONTO ATENDIMENTO NORDESTE</v>
      </c>
    </row>
    <row r="2560" spans="1:15" x14ac:dyDescent="0.25">
      <c r="A2560">
        <v>1338488</v>
      </c>
      <c r="B2560" t="s">
        <v>8408</v>
      </c>
      <c r="C2560" t="s">
        <v>8409</v>
      </c>
      <c r="D2560" t="s">
        <v>362</v>
      </c>
      <c r="F2560" t="s">
        <v>1139</v>
      </c>
      <c r="G2560" s="177">
        <v>44537</v>
      </c>
      <c r="H2560" t="s">
        <v>352</v>
      </c>
      <c r="I2560" t="s">
        <v>18168</v>
      </c>
      <c r="J2560" t="s">
        <v>8410</v>
      </c>
      <c r="K2560" t="s">
        <v>353</v>
      </c>
      <c r="L2560" t="s">
        <v>406</v>
      </c>
      <c r="M2560" s="29" t="str">
        <f>IF(O2560 &lt;&gt; "", VLOOKUP(O2560,'CLASSIFICAÇÃO - ÁREA DE ATUAÇÃO'!$A:$C,2,0),"")</f>
        <v>D</v>
      </c>
      <c r="N2560" s="29" t="str">
        <f>IF(O2560 &lt;&gt; "",VLOOKUP(O2560,'CLASSIFICAÇÃO - ÁREA DE ATUAÇÃO'!$A:$C,3,0), "")</f>
        <v>ATENÇÃO PRIMÁRIA</v>
      </c>
      <c r="O2560" t="str">
        <f>'Lotações convertidas'!B2562</f>
        <v>CENTRO DE SAÚDE SANTA CECÍLIA</v>
      </c>
    </row>
    <row r="2561" spans="1:15" x14ac:dyDescent="0.25">
      <c r="A2561">
        <v>1338496</v>
      </c>
      <c r="B2561" t="s">
        <v>8411</v>
      </c>
      <c r="C2561" t="s">
        <v>8412</v>
      </c>
      <c r="D2561" t="s">
        <v>368</v>
      </c>
      <c r="E2561" t="s">
        <v>369</v>
      </c>
      <c r="F2561" t="s">
        <v>383</v>
      </c>
      <c r="G2561" s="177">
        <v>44539</v>
      </c>
      <c r="H2561" t="s">
        <v>364</v>
      </c>
      <c r="I2561" t="s">
        <v>18168</v>
      </c>
      <c r="J2561" t="s">
        <v>8413</v>
      </c>
      <c r="K2561" t="s">
        <v>353</v>
      </c>
      <c r="L2561" t="s">
        <v>354</v>
      </c>
      <c r="M2561" s="29" t="str">
        <f>IF(O2561 &lt;&gt; "", VLOOKUP(O2561,'CLASSIFICAÇÃO - ÁREA DE ATUAÇÃO'!$A:$C,2,0),"")</f>
        <v>B</v>
      </c>
      <c r="N2561" s="29" t="str">
        <f>IF(O2561 &lt;&gt; "",VLOOKUP(O2561,'CLASSIFICAÇÃO - ÁREA DE ATUAÇÃO'!$A:$C,3,0), "")</f>
        <v>ATENÇÃO PRIMÁRIA</v>
      </c>
      <c r="O2561" t="str">
        <f>'Lotações convertidas'!B2563</f>
        <v>CENTRO DE SAÚDE SÃO CRISTÓVÃO</v>
      </c>
    </row>
    <row r="2562" spans="1:15" x14ac:dyDescent="0.25">
      <c r="A2562" t="s">
        <v>8414</v>
      </c>
      <c r="B2562" t="s">
        <v>8415</v>
      </c>
      <c r="C2562" t="s">
        <v>8416</v>
      </c>
      <c r="D2562" t="s">
        <v>520</v>
      </c>
      <c r="F2562" t="s">
        <v>2110</v>
      </c>
      <c r="G2562" s="177">
        <v>44543</v>
      </c>
      <c r="H2562" t="s">
        <v>364</v>
      </c>
      <c r="I2562" t="s">
        <v>18175</v>
      </c>
      <c r="J2562" t="s">
        <v>8417</v>
      </c>
      <c r="K2562" t="s">
        <v>353</v>
      </c>
      <c r="L2562" t="s">
        <v>397</v>
      </c>
      <c r="M2562" s="29" t="str">
        <f>IF(O2562 &lt;&gt; "", VLOOKUP(O2562,'CLASSIFICAÇÃO - ÁREA DE ATUAÇÃO'!$A:$C,2,0),"")</f>
        <v>B</v>
      </c>
      <c r="N2562" s="29" t="str">
        <f>IF(O2562 &lt;&gt; "",VLOOKUP(O2562,'CLASSIFICAÇÃO - ÁREA DE ATUAÇÃO'!$A:$C,3,0), "")</f>
        <v>ATENÇÃO PRIMÁRIA</v>
      </c>
      <c r="O2562" t="str">
        <f>'Lotações convertidas'!B2564</f>
        <v>CENTRO DE SAÚDE WALDOMIRO LOBO</v>
      </c>
    </row>
    <row r="2563" spans="1:15" x14ac:dyDescent="0.25">
      <c r="A2563">
        <v>1338518</v>
      </c>
      <c r="B2563" t="s">
        <v>8418</v>
      </c>
      <c r="C2563" t="s">
        <v>8419</v>
      </c>
      <c r="D2563" t="s">
        <v>368</v>
      </c>
      <c r="E2563" t="s">
        <v>524</v>
      </c>
      <c r="F2563" t="s">
        <v>792</v>
      </c>
      <c r="G2563" s="177">
        <v>44543</v>
      </c>
      <c r="H2563" t="s">
        <v>818</v>
      </c>
      <c r="I2563" t="s">
        <v>18179</v>
      </c>
      <c r="J2563" t="s">
        <v>8420</v>
      </c>
      <c r="K2563" t="s">
        <v>353</v>
      </c>
      <c r="L2563" t="s">
        <v>411</v>
      </c>
      <c r="M2563" s="29" t="str">
        <f>IF(O2563 &lt;&gt; "", VLOOKUP(O2563,'CLASSIFICAÇÃO - ÁREA DE ATUAÇÃO'!$A:$C,2,0),"")</f>
        <v>A</v>
      </c>
      <c r="N2563" s="29" t="str">
        <f>IF(O2563 &lt;&gt; "",VLOOKUP(O2563,'CLASSIFICAÇÃO - ÁREA DE ATUAÇÃO'!$A:$C,3,0), "")</f>
        <v>REDE COMPLEMENTAR</v>
      </c>
      <c r="O2563" t="str">
        <f>'Lotações convertidas'!B2565</f>
        <v>LABORATORIO REGIONAL CENTRO-SUL/PAMPULHA</v>
      </c>
    </row>
    <row r="2564" spans="1:15" x14ac:dyDescent="0.25">
      <c r="A2564">
        <v>1338526</v>
      </c>
      <c r="B2564" t="s">
        <v>8421</v>
      </c>
      <c r="C2564" t="s">
        <v>8422</v>
      </c>
      <c r="D2564" t="s">
        <v>349</v>
      </c>
      <c r="E2564" t="s">
        <v>350</v>
      </c>
      <c r="F2564" t="s">
        <v>18664</v>
      </c>
      <c r="G2564" s="177">
        <v>44544</v>
      </c>
      <c r="H2564" t="s">
        <v>364</v>
      </c>
      <c r="I2564" t="s">
        <v>18169</v>
      </c>
      <c r="J2564" t="s">
        <v>8423</v>
      </c>
      <c r="K2564" t="s">
        <v>353</v>
      </c>
      <c r="L2564" t="s">
        <v>365</v>
      </c>
      <c r="M2564" s="29" t="str">
        <f>IF(O2564 &lt;&gt; "", VLOOKUP(O2564,'CLASSIFICAÇÃO - ÁREA DE ATUAÇÃO'!$A:$C,2,0),"")</f>
        <v>C</v>
      </c>
      <c r="N2564" s="29" t="str">
        <f>IF(O2564 &lt;&gt; "",VLOOKUP(O2564,'CLASSIFICAÇÃO - ÁREA DE ATUAÇÃO'!$A:$C,3,0), "")</f>
        <v>GESTÃO</v>
      </c>
      <c r="O2564" t="str">
        <f>'Lotações convertidas'!B2566</f>
        <v>DIRETORIA REGIONAL DE SAUDE NORTE</v>
      </c>
    </row>
    <row r="2565" spans="1:15" x14ac:dyDescent="0.25">
      <c r="A2565">
        <v>1338542</v>
      </c>
      <c r="B2565" t="s">
        <v>8424</v>
      </c>
      <c r="C2565" t="s">
        <v>8425</v>
      </c>
      <c r="D2565" t="s">
        <v>379</v>
      </c>
      <c r="F2565" t="s">
        <v>18613</v>
      </c>
      <c r="G2565" s="177">
        <v>44543</v>
      </c>
      <c r="H2565" t="s">
        <v>482</v>
      </c>
      <c r="I2565" t="s">
        <v>18171</v>
      </c>
      <c r="J2565" t="s">
        <v>8426</v>
      </c>
      <c r="K2565" t="s">
        <v>353</v>
      </c>
      <c r="L2565" t="s">
        <v>382</v>
      </c>
      <c r="M2565" s="29" t="str">
        <f>IF(O2565 &lt;&gt; "", VLOOKUP(O2565,'CLASSIFICAÇÃO - ÁREA DE ATUAÇÃO'!$A:$C,2,0),"")</f>
        <v>C</v>
      </c>
      <c r="N2565" s="29" t="str">
        <f>IF(O2565 &lt;&gt; "",VLOOKUP(O2565,'CLASSIFICAÇÃO - ÁREA DE ATUAÇÃO'!$A:$C,3,0), "")</f>
        <v>REDE DE URGÊNCIA</v>
      </c>
      <c r="O2565" t="str">
        <f>'Lotações convertidas'!B2567</f>
        <v>UNIDADE DE PRONTO ATENDIMENTO LESTE</v>
      </c>
    </row>
    <row r="2566" spans="1:15" x14ac:dyDescent="0.25">
      <c r="A2566">
        <v>1338577</v>
      </c>
      <c r="B2566" t="s">
        <v>8427</v>
      </c>
      <c r="C2566" t="s">
        <v>8428</v>
      </c>
      <c r="D2566" t="s">
        <v>368</v>
      </c>
      <c r="E2566" t="s">
        <v>369</v>
      </c>
      <c r="F2566" t="s">
        <v>18623</v>
      </c>
      <c r="G2566" s="177">
        <v>44540</v>
      </c>
      <c r="H2566" t="s">
        <v>441</v>
      </c>
      <c r="I2566" t="s">
        <v>18168</v>
      </c>
      <c r="J2566" t="s">
        <v>8429</v>
      </c>
      <c r="K2566" t="s">
        <v>353</v>
      </c>
      <c r="L2566" t="s">
        <v>374</v>
      </c>
      <c r="M2566" s="29" t="str">
        <f>IF(O2566 &lt;&gt; "", VLOOKUP(O2566,'CLASSIFICAÇÃO - ÁREA DE ATUAÇÃO'!$A:$C,2,0),"")</f>
        <v>C</v>
      </c>
      <c r="N2566" s="29" t="str">
        <f>IF(O2566 &lt;&gt; "",VLOOKUP(O2566,'CLASSIFICAÇÃO - ÁREA DE ATUAÇÃO'!$A:$C,3,0), "")</f>
        <v>REDE DE URGÊNCIA</v>
      </c>
      <c r="O2566" t="str">
        <f>'Lotações convertidas'!B2568</f>
        <v>UNIDADE DE PRONTO ATENDIMENTO NORDESTE</v>
      </c>
    </row>
    <row r="2567" spans="1:15" x14ac:dyDescent="0.25">
      <c r="A2567">
        <v>1338585</v>
      </c>
      <c r="B2567" t="s">
        <v>8430</v>
      </c>
      <c r="C2567" t="s">
        <v>8431</v>
      </c>
      <c r="D2567" t="s">
        <v>368</v>
      </c>
      <c r="E2567" t="s">
        <v>369</v>
      </c>
      <c r="F2567" t="s">
        <v>18648</v>
      </c>
      <c r="G2567" s="177">
        <v>44540</v>
      </c>
      <c r="H2567" t="s">
        <v>1635</v>
      </c>
      <c r="I2567" t="s">
        <v>18168</v>
      </c>
      <c r="J2567" t="s">
        <v>8432</v>
      </c>
      <c r="K2567" t="s">
        <v>353</v>
      </c>
      <c r="L2567" t="s">
        <v>406</v>
      </c>
      <c r="M2567" s="29" t="str">
        <f>IF(O2567 &lt;&gt; "", VLOOKUP(O2567,'CLASSIFICAÇÃO - ÁREA DE ATUAÇÃO'!$A:$C,2,0),"")</f>
        <v>B</v>
      </c>
      <c r="N2567" s="29" t="str">
        <f>IF(O2567 &lt;&gt; "",VLOOKUP(O2567,'CLASSIFICAÇÃO - ÁREA DE ATUAÇÃO'!$A:$C,3,0), "")</f>
        <v>REDE DE URGÊNCIA</v>
      </c>
      <c r="O2567" t="str">
        <f>'Lotações convertidas'!B2569</f>
        <v>CENTRO DE REFERENCIA EM SAUDE MENTAL BARREIRO</v>
      </c>
    </row>
    <row r="2568" spans="1:15" x14ac:dyDescent="0.25">
      <c r="A2568">
        <v>1338593</v>
      </c>
      <c r="B2568" t="s">
        <v>8433</v>
      </c>
      <c r="C2568" t="s">
        <v>8434</v>
      </c>
      <c r="D2568" t="s">
        <v>349</v>
      </c>
      <c r="E2568" t="s">
        <v>473</v>
      </c>
      <c r="F2568" t="s">
        <v>383</v>
      </c>
      <c r="G2568" s="177">
        <v>44540</v>
      </c>
      <c r="H2568" t="s">
        <v>364</v>
      </c>
      <c r="I2568" t="s">
        <v>18181</v>
      </c>
      <c r="J2568" t="s">
        <v>8435</v>
      </c>
      <c r="K2568" t="s">
        <v>353</v>
      </c>
      <c r="L2568" t="s">
        <v>354</v>
      </c>
      <c r="M2568" s="29" t="str">
        <f>IF(O2568 &lt;&gt; "", VLOOKUP(O2568,'CLASSIFICAÇÃO - ÁREA DE ATUAÇÃO'!$A:$C,2,0),"")</f>
        <v>B</v>
      </c>
      <c r="N2568" s="29" t="str">
        <f>IF(O2568 &lt;&gt; "",VLOOKUP(O2568,'CLASSIFICAÇÃO - ÁREA DE ATUAÇÃO'!$A:$C,3,0), "")</f>
        <v>ATENÇÃO PRIMÁRIA</v>
      </c>
      <c r="O2568" t="str">
        <f>'Lotações convertidas'!B2570</f>
        <v>CENTRO DE SAÚDE SÃO CRISTÓVÃO</v>
      </c>
    </row>
    <row r="2569" spans="1:15" x14ac:dyDescent="0.25">
      <c r="A2569">
        <v>1338607</v>
      </c>
      <c r="B2569" t="s">
        <v>8436</v>
      </c>
      <c r="C2569" t="s">
        <v>8437</v>
      </c>
      <c r="D2569" t="s">
        <v>368</v>
      </c>
      <c r="E2569" t="s">
        <v>369</v>
      </c>
      <c r="F2569" t="s">
        <v>791</v>
      </c>
      <c r="G2569" s="177">
        <v>44543</v>
      </c>
      <c r="H2569" t="s">
        <v>384</v>
      </c>
      <c r="I2569" t="s">
        <v>18168</v>
      </c>
      <c r="J2569" t="s">
        <v>8438</v>
      </c>
      <c r="K2569" t="s">
        <v>353</v>
      </c>
      <c r="L2569" t="s">
        <v>365</v>
      </c>
      <c r="M2569" s="29" t="str">
        <f>IF(O2569 &lt;&gt; "", VLOOKUP(O2569,'CLASSIFICAÇÃO - ÁREA DE ATUAÇÃO'!$A:$C,2,0),"")</f>
        <v>D</v>
      </c>
      <c r="N2569" s="29" t="str">
        <f>IF(O2569 &lt;&gt; "",VLOOKUP(O2569,'CLASSIFICAÇÃO - ÁREA DE ATUAÇÃO'!$A:$C,3,0), "")</f>
        <v>ATENÇÃO PRIMÁRIA</v>
      </c>
      <c r="O2569" t="str">
        <f>'Lotações convertidas'!B2571</f>
        <v>CENTRO DE SAÚDE JARDIM FELICIDADE</v>
      </c>
    </row>
    <row r="2570" spans="1:15" x14ac:dyDescent="0.25">
      <c r="A2570">
        <v>1338623</v>
      </c>
      <c r="B2570" t="s">
        <v>8439</v>
      </c>
      <c r="C2570" t="s">
        <v>8440</v>
      </c>
      <c r="D2570" t="s">
        <v>368</v>
      </c>
      <c r="E2570" t="s">
        <v>369</v>
      </c>
      <c r="F2570" t="s">
        <v>1559</v>
      </c>
      <c r="G2570" s="177">
        <v>44540</v>
      </c>
      <c r="H2570" t="s">
        <v>384</v>
      </c>
      <c r="I2570" t="s">
        <v>18168</v>
      </c>
      <c r="J2570" t="s">
        <v>8441</v>
      </c>
      <c r="K2570" t="s">
        <v>353</v>
      </c>
      <c r="L2570" t="s">
        <v>411</v>
      </c>
      <c r="M2570" s="29" t="str">
        <f>IF(O2570 &lt;&gt; "", VLOOKUP(O2570,'CLASSIFICAÇÃO - ÁREA DE ATUAÇÃO'!$A:$C,2,0),"")</f>
        <v>C</v>
      </c>
      <c r="N2570" s="29" t="str">
        <f>IF(O2570 &lt;&gt; "",VLOOKUP(O2570,'CLASSIFICAÇÃO - ÁREA DE ATUAÇÃO'!$A:$C,3,0), "")</f>
        <v>ATENÇÃO PRIMÁRIA</v>
      </c>
      <c r="O2570" t="str">
        <f>'Lotações convertidas'!B2572</f>
        <v>CENTRO DE SAÚDE NOSSA SENHORA APARECIDA</v>
      </c>
    </row>
    <row r="2571" spans="1:15" x14ac:dyDescent="0.25">
      <c r="A2571">
        <v>1338631</v>
      </c>
      <c r="B2571" t="s">
        <v>8442</v>
      </c>
      <c r="C2571" t="s">
        <v>8443</v>
      </c>
      <c r="D2571" t="s">
        <v>368</v>
      </c>
      <c r="E2571" t="s">
        <v>390</v>
      </c>
      <c r="F2571" t="s">
        <v>1265</v>
      </c>
      <c r="G2571" s="177">
        <v>44540</v>
      </c>
      <c r="H2571" t="s">
        <v>364</v>
      </c>
      <c r="I2571" t="s">
        <v>18175</v>
      </c>
      <c r="J2571" t="s">
        <v>8444</v>
      </c>
      <c r="K2571" t="s">
        <v>353</v>
      </c>
      <c r="L2571" t="s">
        <v>365</v>
      </c>
      <c r="M2571" s="29" t="str">
        <f>IF(O2571 &lt;&gt; "", VLOOKUP(O2571,'CLASSIFICAÇÃO - ÁREA DE ATUAÇÃO'!$A:$C,2,0),"")</f>
        <v>C</v>
      </c>
      <c r="N2571" s="29" t="str">
        <f>IF(O2571 &lt;&gt; "",VLOOKUP(O2571,'CLASSIFICAÇÃO - ÁREA DE ATUAÇÃO'!$A:$C,3,0), "")</f>
        <v>ATENÇÃO PRIMÁRIA</v>
      </c>
      <c r="O2571" t="str">
        <f>'Lotações convertidas'!B2573</f>
        <v>CENTRO DE SAÚDE PRIMEIRO DE MAIO</v>
      </c>
    </row>
    <row r="2572" spans="1:15" x14ac:dyDescent="0.25">
      <c r="A2572">
        <v>1338658</v>
      </c>
      <c r="B2572" t="s">
        <v>8445</v>
      </c>
      <c r="C2572" t="s">
        <v>8446</v>
      </c>
      <c r="D2572" t="s">
        <v>368</v>
      </c>
      <c r="E2572" t="s">
        <v>369</v>
      </c>
      <c r="F2572" t="s">
        <v>370</v>
      </c>
      <c r="G2572" s="177">
        <v>44543</v>
      </c>
      <c r="H2572" t="s">
        <v>417</v>
      </c>
      <c r="I2572" t="s">
        <v>18168</v>
      </c>
      <c r="J2572" t="s">
        <v>8447</v>
      </c>
      <c r="K2572" t="s">
        <v>353</v>
      </c>
      <c r="L2572" t="s">
        <v>372</v>
      </c>
      <c r="M2572" s="29" t="str">
        <f>IF(O2572 &lt;&gt; "", VLOOKUP(O2572,'CLASSIFICAÇÃO - ÁREA DE ATUAÇÃO'!$A:$C,2,0),"")</f>
        <v>D</v>
      </c>
      <c r="N2572" s="29" t="str">
        <f>IF(O2572 &lt;&gt; "",VLOOKUP(O2572,'CLASSIFICAÇÃO - ÁREA DE ATUAÇÃO'!$A:$C,3,0), "")</f>
        <v>ATENÇÃO PRIMÁRIA</v>
      </c>
      <c r="O2572" t="str">
        <f>'Lotações convertidas'!B2574</f>
        <v>CENTRO DE SAÚDE PARAÚNA</v>
      </c>
    </row>
    <row r="2573" spans="1:15" x14ac:dyDescent="0.25">
      <c r="A2573">
        <v>1338682</v>
      </c>
      <c r="B2573" t="s">
        <v>8448</v>
      </c>
      <c r="C2573" t="s">
        <v>8449</v>
      </c>
      <c r="D2573" t="s">
        <v>379</v>
      </c>
      <c r="F2573" t="s">
        <v>2812</v>
      </c>
      <c r="G2573" s="177">
        <v>44543</v>
      </c>
      <c r="H2573" t="s">
        <v>434</v>
      </c>
      <c r="I2573" t="s">
        <v>18171</v>
      </c>
      <c r="J2573" t="s">
        <v>8450</v>
      </c>
      <c r="K2573" t="s">
        <v>353</v>
      </c>
      <c r="L2573" t="s">
        <v>397</v>
      </c>
      <c r="M2573" s="29" t="str">
        <f>IF(O2573 &lt;&gt; "", VLOOKUP(O2573,'CLASSIFICAÇÃO - ÁREA DE ATUAÇÃO'!$A:$C,2,0),"")</f>
        <v>B</v>
      </c>
      <c r="N2573" s="29" t="str">
        <f>IF(O2573 &lt;&gt; "",VLOOKUP(O2573,'CLASSIFICAÇÃO - ÁREA DE ATUAÇÃO'!$A:$C,3,0), "")</f>
        <v>ATENÇÃO PRIMÁRIA</v>
      </c>
      <c r="O2573" t="str">
        <f>'Lotações convertidas'!B2575</f>
        <v>CENTRO DE SAÚDE CONJUNTO BETÂNIA</v>
      </c>
    </row>
    <row r="2574" spans="1:15" x14ac:dyDescent="0.25">
      <c r="A2574">
        <v>1338690</v>
      </c>
      <c r="B2574" t="s">
        <v>8451</v>
      </c>
      <c r="C2574" t="s">
        <v>8452</v>
      </c>
      <c r="D2574" t="s">
        <v>368</v>
      </c>
      <c r="E2574" t="s">
        <v>390</v>
      </c>
      <c r="F2574" t="s">
        <v>1227</v>
      </c>
      <c r="G2574" s="177">
        <v>44543</v>
      </c>
      <c r="H2574" t="s">
        <v>364</v>
      </c>
      <c r="I2574" t="s">
        <v>18175</v>
      </c>
      <c r="J2574" t="s">
        <v>8453</v>
      </c>
      <c r="K2574" t="s">
        <v>353</v>
      </c>
      <c r="L2574" t="s">
        <v>365</v>
      </c>
      <c r="M2574" s="29" t="str">
        <f>IF(O2574 &lt;&gt; "", VLOOKUP(O2574,'CLASSIFICAÇÃO - ÁREA DE ATUAÇÃO'!$A:$C,2,0),"")</f>
        <v>D</v>
      </c>
      <c r="N2574" s="29" t="str">
        <f>IF(O2574 &lt;&gt; "",VLOOKUP(O2574,'CLASSIFICAÇÃO - ÁREA DE ATUAÇÃO'!$A:$C,3,0), "")</f>
        <v>ATENÇÃO PRIMÁRIA</v>
      </c>
      <c r="O2574" t="str">
        <f>'Lotações convertidas'!B2576</f>
        <v>CENTRO DE SAÚDE FELICIDADE II</v>
      </c>
    </row>
    <row r="2575" spans="1:15" x14ac:dyDescent="0.25">
      <c r="A2575">
        <v>1338704</v>
      </c>
      <c r="B2575" t="s">
        <v>8454</v>
      </c>
      <c r="C2575" t="s">
        <v>8455</v>
      </c>
      <c r="D2575" t="s">
        <v>368</v>
      </c>
      <c r="E2575" t="s">
        <v>369</v>
      </c>
      <c r="F2575" t="s">
        <v>381</v>
      </c>
      <c r="G2575" s="177">
        <v>44543</v>
      </c>
      <c r="H2575" t="s">
        <v>417</v>
      </c>
      <c r="I2575" t="s">
        <v>18168</v>
      </c>
      <c r="J2575" t="s">
        <v>8456</v>
      </c>
      <c r="K2575" t="s">
        <v>353</v>
      </c>
      <c r="L2575" t="s">
        <v>382</v>
      </c>
      <c r="M2575" s="29" t="str">
        <f>IF(O2575 &lt;&gt; "", VLOOKUP(O2575,'CLASSIFICAÇÃO - ÁREA DE ATUAÇÃO'!$A:$C,2,0),"")</f>
        <v>A</v>
      </c>
      <c r="N2575" s="29" t="str">
        <f>IF(O2575 &lt;&gt; "",VLOOKUP(O2575,'CLASSIFICAÇÃO - ÁREA DE ATUAÇÃO'!$A:$C,3,0), "")</f>
        <v>REDE COMPLEMENTAR</v>
      </c>
      <c r="O2575" t="str">
        <f>'Lotações convertidas'!B2577</f>
        <v>UNIDADE DE REFERENCIA SECUNDARIA SAGRADA FAMILIA</v>
      </c>
    </row>
    <row r="2576" spans="1:15" x14ac:dyDescent="0.25">
      <c r="A2576">
        <v>1338712</v>
      </c>
      <c r="B2576" t="s">
        <v>8457</v>
      </c>
      <c r="C2576" t="s">
        <v>8458</v>
      </c>
      <c r="D2576" t="s">
        <v>349</v>
      </c>
      <c r="E2576" t="s">
        <v>473</v>
      </c>
      <c r="F2576" t="s">
        <v>715</v>
      </c>
      <c r="G2576" s="177">
        <v>44543</v>
      </c>
      <c r="H2576" t="s">
        <v>352</v>
      </c>
      <c r="I2576" t="s">
        <v>18181</v>
      </c>
      <c r="J2576" t="s">
        <v>8459</v>
      </c>
      <c r="K2576" t="s">
        <v>353</v>
      </c>
      <c r="L2576" t="s">
        <v>374</v>
      </c>
      <c r="M2576" s="29" t="str">
        <f>IF(O2576 &lt;&gt; "", VLOOKUP(O2576,'CLASSIFICAÇÃO - ÁREA DE ATUAÇÃO'!$A:$C,2,0),"")</f>
        <v>A</v>
      </c>
      <c r="N2576" s="29" t="str">
        <f>IF(O2576 &lt;&gt; "",VLOOKUP(O2576,'CLASSIFICAÇÃO - ÁREA DE ATUAÇÃO'!$A:$C,3,0), "")</f>
        <v>REDE DE URGÊNCIA</v>
      </c>
      <c r="O2576" t="str">
        <f>'Lotações convertidas'!B2578</f>
        <v>CENTRO DE REFERENCIA EM SAUDE MENTAL INFANTIL NORDESTE</v>
      </c>
    </row>
    <row r="2577" spans="1:15" x14ac:dyDescent="0.25">
      <c r="A2577">
        <v>1338720</v>
      </c>
      <c r="B2577" t="s">
        <v>8460</v>
      </c>
      <c r="C2577" t="s">
        <v>8461</v>
      </c>
      <c r="D2577" t="s">
        <v>368</v>
      </c>
      <c r="E2577" t="s">
        <v>390</v>
      </c>
      <c r="F2577" t="s">
        <v>1155</v>
      </c>
      <c r="G2577" s="177">
        <v>44540</v>
      </c>
      <c r="H2577" t="s">
        <v>364</v>
      </c>
      <c r="I2577" t="s">
        <v>18175</v>
      </c>
      <c r="J2577" t="s">
        <v>8462</v>
      </c>
      <c r="K2577" t="s">
        <v>353</v>
      </c>
      <c r="L2577" t="s">
        <v>382</v>
      </c>
      <c r="M2577" s="29" t="str">
        <f>IF(O2577 &lt;&gt; "", VLOOKUP(O2577,'CLASSIFICAÇÃO - ÁREA DE ATUAÇÃO'!$A:$C,2,0),"")</f>
        <v>A</v>
      </c>
      <c r="N2577" s="29" t="str">
        <f>IF(O2577 &lt;&gt; "",VLOOKUP(O2577,'CLASSIFICAÇÃO - ÁREA DE ATUAÇÃO'!$A:$C,3,0), "")</f>
        <v>ATENÇÃO PRIMÁRIA</v>
      </c>
      <c r="O2577" t="str">
        <f>'Lotações convertidas'!B2579</f>
        <v>CENTRO DE SAÚDE SÃO GERALDO</v>
      </c>
    </row>
    <row r="2578" spans="1:15" x14ac:dyDescent="0.25">
      <c r="A2578">
        <v>1338739</v>
      </c>
      <c r="B2578" t="s">
        <v>8463</v>
      </c>
      <c r="C2578" t="s">
        <v>8464</v>
      </c>
      <c r="D2578" t="s">
        <v>368</v>
      </c>
      <c r="E2578" t="s">
        <v>390</v>
      </c>
      <c r="F2578" t="s">
        <v>705</v>
      </c>
      <c r="G2578" s="177">
        <v>44540</v>
      </c>
      <c r="H2578" t="s">
        <v>364</v>
      </c>
      <c r="I2578" t="s">
        <v>18175</v>
      </c>
      <c r="J2578" t="s">
        <v>8465</v>
      </c>
      <c r="K2578" t="s">
        <v>353</v>
      </c>
      <c r="L2578" t="s">
        <v>372</v>
      </c>
      <c r="M2578" s="29" t="str">
        <f>IF(O2578 &lt;&gt; "", VLOOKUP(O2578,'CLASSIFICAÇÃO - ÁREA DE ATUAÇÃO'!$A:$C,2,0),"")</f>
        <v>C</v>
      </c>
      <c r="N2578" s="29" t="str">
        <f>IF(O2578 &lt;&gt; "",VLOOKUP(O2578,'CLASSIFICAÇÃO - ÁREA DE ATUAÇÃO'!$A:$C,3,0), "")</f>
        <v>ATENÇÃO PRIMÁRIA</v>
      </c>
      <c r="O2578" t="str">
        <f>'Lotações convertidas'!B2580</f>
        <v>CENTRO DE SAÚDE COPACABANA</v>
      </c>
    </row>
    <row r="2579" spans="1:15" x14ac:dyDescent="0.25">
      <c r="A2579">
        <v>1338747</v>
      </c>
      <c r="B2579" t="s">
        <v>8466</v>
      </c>
      <c r="C2579" t="s">
        <v>8467</v>
      </c>
      <c r="D2579" t="s">
        <v>368</v>
      </c>
      <c r="E2579" t="s">
        <v>728</v>
      </c>
      <c r="F2579" t="s">
        <v>598</v>
      </c>
      <c r="G2579" s="177">
        <v>44540</v>
      </c>
      <c r="H2579" t="s">
        <v>508</v>
      </c>
      <c r="I2579" t="s">
        <v>495</v>
      </c>
      <c r="K2579" t="s">
        <v>495</v>
      </c>
      <c r="L2579" t="s">
        <v>406</v>
      </c>
      <c r="M2579" s="29" t="str">
        <f>IF(O2579 &lt;&gt; "", VLOOKUP(O2579,'CLASSIFICAÇÃO - ÁREA DE ATUAÇÃO'!$A:$C,2,0),"")</f>
        <v>D</v>
      </c>
      <c r="N2579" s="29" t="str">
        <f>IF(O2579 &lt;&gt; "",VLOOKUP(O2579,'CLASSIFICAÇÃO - ÁREA DE ATUAÇÃO'!$A:$C,3,0), "")</f>
        <v>ATENÇÃO PRIMÁRIA</v>
      </c>
      <c r="O2579" t="str">
        <f>'Lotações convertidas'!B2581</f>
        <v>CENTRO DE SAÚDE VILA PINHO</v>
      </c>
    </row>
    <row r="2580" spans="1:15" x14ac:dyDescent="0.25">
      <c r="A2580">
        <v>1338771</v>
      </c>
      <c r="B2580" t="s">
        <v>8468</v>
      </c>
      <c r="C2580" t="s">
        <v>8469</v>
      </c>
      <c r="D2580" t="s">
        <v>368</v>
      </c>
      <c r="E2580" t="s">
        <v>369</v>
      </c>
      <c r="F2580" t="s">
        <v>18615</v>
      </c>
      <c r="G2580" s="177">
        <v>44540</v>
      </c>
      <c r="H2580" t="s">
        <v>441</v>
      </c>
      <c r="I2580" t="s">
        <v>18168</v>
      </c>
      <c r="J2580" t="s">
        <v>8470</v>
      </c>
      <c r="K2580" t="s">
        <v>353</v>
      </c>
      <c r="L2580" t="s">
        <v>365</v>
      </c>
      <c r="M2580" s="29" t="str">
        <f>IF(O2580 &lt;&gt; "", VLOOKUP(O2580,'CLASSIFICAÇÃO - ÁREA DE ATUAÇÃO'!$A:$C,2,0),"")</f>
        <v>D</v>
      </c>
      <c r="N2580" s="29" t="str">
        <f>IF(O2580 &lt;&gt; "",VLOOKUP(O2580,'CLASSIFICAÇÃO - ÁREA DE ATUAÇÃO'!$A:$C,3,0), "")</f>
        <v>REDE DE URGÊNCIA</v>
      </c>
      <c r="O2580" t="str">
        <f>'Lotações convertidas'!B2582</f>
        <v>UNIDADE DE PRONTO ATENDIMENTO NORTE</v>
      </c>
    </row>
    <row r="2581" spans="1:15" x14ac:dyDescent="0.25">
      <c r="A2581" t="s">
        <v>8471</v>
      </c>
      <c r="B2581" t="s">
        <v>8472</v>
      </c>
      <c r="C2581" t="s">
        <v>8473</v>
      </c>
      <c r="D2581" t="s">
        <v>362</v>
      </c>
      <c r="F2581" t="s">
        <v>351</v>
      </c>
      <c r="G2581" s="177">
        <v>44540</v>
      </c>
      <c r="H2581" t="s">
        <v>746</v>
      </c>
      <c r="I2581" t="s">
        <v>18168</v>
      </c>
      <c r="J2581" t="s">
        <v>8474</v>
      </c>
      <c r="K2581" t="s">
        <v>353</v>
      </c>
      <c r="L2581" t="s">
        <v>354</v>
      </c>
      <c r="M2581" s="29" t="str">
        <f>IF(O2581 &lt;&gt; "", VLOOKUP(O2581,'CLASSIFICAÇÃO - ÁREA DE ATUAÇÃO'!$A:$C,2,0),"")</f>
        <v>D</v>
      </c>
      <c r="N2581" s="29" t="str">
        <f>IF(O2581 &lt;&gt; "",VLOOKUP(O2581,'CLASSIFICAÇÃO - ÁREA DE ATUAÇÃO'!$A:$C,3,0), "")</f>
        <v>ATENÇÃO PRIMÁRIA</v>
      </c>
      <c r="O2581" t="str">
        <f>'Lotações convertidas'!B2583</f>
        <v>CENTRO DE SAÚDE PEDREIRA PRADO LOPES</v>
      </c>
    </row>
    <row r="2582" spans="1:15" x14ac:dyDescent="0.25">
      <c r="A2582">
        <v>1338798</v>
      </c>
      <c r="B2582" t="s">
        <v>8475</v>
      </c>
      <c r="C2582" t="s">
        <v>8476</v>
      </c>
      <c r="D2582" t="s">
        <v>362</v>
      </c>
      <c r="F2582" t="s">
        <v>409</v>
      </c>
      <c r="G2582" s="177">
        <v>44540</v>
      </c>
      <c r="H2582" t="s">
        <v>364</v>
      </c>
      <c r="I2582" t="s">
        <v>18168</v>
      </c>
      <c r="J2582" t="s">
        <v>8477</v>
      </c>
      <c r="K2582" t="s">
        <v>353</v>
      </c>
      <c r="L2582" t="s">
        <v>411</v>
      </c>
      <c r="M2582" s="29" t="str">
        <f>IF(O2582 &lt;&gt; "", VLOOKUP(O2582,'CLASSIFICAÇÃO - ÁREA DE ATUAÇÃO'!$A:$C,2,0),"")</f>
        <v>A</v>
      </c>
      <c r="N2582" s="29" t="str">
        <f>IF(O2582 &lt;&gt; "",VLOOKUP(O2582,'CLASSIFICAÇÃO - ÁREA DE ATUAÇÃO'!$A:$C,3,0), "")</f>
        <v>REDE COMPLEMENTAR</v>
      </c>
      <c r="O2582" t="str">
        <f>'Lotações convertidas'!B2584</f>
        <v>UNIDADE DE REFERENCIA SECUNDARIA CENTRO-SUL</v>
      </c>
    </row>
    <row r="2583" spans="1:15" x14ac:dyDescent="0.25">
      <c r="A2583" t="s">
        <v>8478</v>
      </c>
      <c r="B2583" t="s">
        <v>8479</v>
      </c>
      <c r="C2583" t="s">
        <v>8480</v>
      </c>
      <c r="D2583" t="s">
        <v>520</v>
      </c>
      <c r="F2583" t="s">
        <v>630</v>
      </c>
      <c r="G2583" s="177">
        <v>44540</v>
      </c>
      <c r="H2583" t="s">
        <v>364</v>
      </c>
      <c r="I2583" t="s">
        <v>18175</v>
      </c>
      <c r="J2583" t="s">
        <v>8481</v>
      </c>
      <c r="K2583" t="s">
        <v>353</v>
      </c>
      <c r="L2583" t="s">
        <v>406</v>
      </c>
      <c r="M2583" s="29" t="str">
        <f>IF(O2583 &lt;&gt; "", VLOOKUP(O2583,'CLASSIFICAÇÃO - ÁREA DE ATUAÇÃO'!$A:$C,2,0),"")</f>
        <v>D</v>
      </c>
      <c r="N2583" s="29" t="str">
        <f>IF(O2583 &lt;&gt; "",VLOOKUP(O2583,'CLASSIFICAÇÃO - ÁREA DE ATUAÇÃO'!$A:$C,3,0), "")</f>
        <v>ATENÇÃO PRIMÁRIA</v>
      </c>
      <c r="O2583" t="str">
        <f>'Lotações convertidas'!B2585</f>
        <v>CENTRO DE SAÚDE INDEPENDÊNCIA</v>
      </c>
    </row>
    <row r="2584" spans="1:15" x14ac:dyDescent="0.25">
      <c r="A2584">
        <v>1338836</v>
      </c>
      <c r="B2584" t="s">
        <v>8482</v>
      </c>
      <c r="C2584" t="s">
        <v>8483</v>
      </c>
      <c r="D2584" t="s">
        <v>368</v>
      </c>
      <c r="E2584" t="s">
        <v>369</v>
      </c>
      <c r="F2584" t="s">
        <v>18615</v>
      </c>
      <c r="G2584" s="177">
        <v>44541</v>
      </c>
      <c r="H2584" t="s">
        <v>425</v>
      </c>
      <c r="I2584" t="s">
        <v>18168</v>
      </c>
      <c r="J2584" t="s">
        <v>8484</v>
      </c>
      <c r="K2584" t="s">
        <v>353</v>
      </c>
      <c r="L2584" t="s">
        <v>365</v>
      </c>
      <c r="M2584" s="29" t="str">
        <f>IF(O2584 &lt;&gt; "", VLOOKUP(O2584,'CLASSIFICAÇÃO - ÁREA DE ATUAÇÃO'!$A:$C,2,0),"")</f>
        <v>D</v>
      </c>
      <c r="N2584" s="29" t="str">
        <f>IF(O2584 &lt;&gt; "",VLOOKUP(O2584,'CLASSIFICAÇÃO - ÁREA DE ATUAÇÃO'!$A:$C,3,0), "")</f>
        <v>REDE DE URGÊNCIA</v>
      </c>
      <c r="O2584" t="str">
        <f>'Lotações convertidas'!B2586</f>
        <v>UNIDADE DE PRONTO ATENDIMENTO NORTE</v>
      </c>
    </row>
    <row r="2585" spans="1:15" x14ac:dyDescent="0.25">
      <c r="A2585">
        <v>1338844</v>
      </c>
      <c r="B2585" t="s">
        <v>8485</v>
      </c>
      <c r="C2585" t="s">
        <v>8486</v>
      </c>
      <c r="D2585" t="s">
        <v>368</v>
      </c>
      <c r="E2585" t="s">
        <v>369</v>
      </c>
      <c r="F2585" t="s">
        <v>18613</v>
      </c>
      <c r="G2585" s="177">
        <v>44542</v>
      </c>
      <c r="H2585" t="s">
        <v>425</v>
      </c>
      <c r="I2585" t="s">
        <v>18168</v>
      </c>
      <c r="J2585" t="s">
        <v>8487</v>
      </c>
      <c r="K2585" t="s">
        <v>353</v>
      </c>
      <c r="L2585" t="s">
        <v>382</v>
      </c>
      <c r="M2585" s="29" t="str">
        <f>IF(O2585 &lt;&gt; "", VLOOKUP(O2585,'CLASSIFICAÇÃO - ÁREA DE ATUAÇÃO'!$A:$C,2,0),"")</f>
        <v>C</v>
      </c>
      <c r="N2585" s="29" t="str">
        <f>IF(O2585 &lt;&gt; "",VLOOKUP(O2585,'CLASSIFICAÇÃO - ÁREA DE ATUAÇÃO'!$A:$C,3,0), "")</f>
        <v>REDE DE URGÊNCIA</v>
      </c>
      <c r="O2585" t="str">
        <f>'Lotações convertidas'!B2587</f>
        <v>UNIDADE DE PRONTO ATENDIMENTO LESTE</v>
      </c>
    </row>
    <row r="2586" spans="1:15" x14ac:dyDescent="0.25">
      <c r="A2586">
        <v>1338852</v>
      </c>
      <c r="B2586" t="s">
        <v>8488</v>
      </c>
      <c r="C2586" t="s">
        <v>8489</v>
      </c>
      <c r="D2586" t="s">
        <v>368</v>
      </c>
      <c r="E2586" t="s">
        <v>369</v>
      </c>
      <c r="F2586" t="s">
        <v>550</v>
      </c>
      <c r="G2586" s="177">
        <v>44543</v>
      </c>
      <c r="H2586" t="s">
        <v>384</v>
      </c>
      <c r="I2586" t="s">
        <v>18168</v>
      </c>
      <c r="J2586" t="s">
        <v>8490</v>
      </c>
      <c r="K2586" t="s">
        <v>353</v>
      </c>
      <c r="L2586" t="s">
        <v>365</v>
      </c>
      <c r="M2586" s="29" t="str">
        <f>IF(O2586 &lt;&gt; "", VLOOKUP(O2586,'CLASSIFICAÇÃO - ÁREA DE ATUAÇÃO'!$A:$C,2,0),"")</f>
        <v>C</v>
      </c>
      <c r="N2586" s="29" t="str">
        <f>IF(O2586 &lt;&gt; "",VLOOKUP(O2586,'CLASSIFICAÇÃO - ÁREA DE ATUAÇÃO'!$A:$C,3,0), "")</f>
        <v>ATENÇÃO PRIMÁRIA</v>
      </c>
      <c r="O2586" t="str">
        <f>'Lotações convertidas'!B2588</f>
        <v>CENTRO DE SAÚDE AARÃO REIS</v>
      </c>
    </row>
    <row r="2587" spans="1:15" x14ac:dyDescent="0.25">
      <c r="A2587">
        <v>1338879</v>
      </c>
      <c r="B2587" t="s">
        <v>8491</v>
      </c>
      <c r="C2587" t="s">
        <v>8492</v>
      </c>
      <c r="D2587" t="s">
        <v>362</v>
      </c>
      <c r="F2587" t="s">
        <v>521</v>
      </c>
      <c r="G2587" s="177">
        <v>44543</v>
      </c>
      <c r="H2587" t="s">
        <v>395</v>
      </c>
      <c r="I2587" t="s">
        <v>18168</v>
      </c>
      <c r="J2587" t="s">
        <v>8493</v>
      </c>
      <c r="K2587" t="s">
        <v>353</v>
      </c>
      <c r="L2587" t="s">
        <v>361</v>
      </c>
      <c r="M2587" s="29" t="str">
        <f>IF(O2587 &lt;&gt; "", VLOOKUP(O2587,'CLASSIFICAÇÃO - ÁREA DE ATUAÇÃO'!$A:$C,2,0),"")</f>
        <v>B</v>
      </c>
      <c r="N2587" s="29" t="str">
        <f>IF(O2587 &lt;&gt; "",VLOOKUP(O2587,'CLASSIFICAÇÃO - ÁREA DE ATUAÇÃO'!$A:$C,3,0), "")</f>
        <v>ATENÇÃO PRIMÁRIA</v>
      </c>
      <c r="O2587" t="str">
        <f>'Lotações convertidas'!B2589</f>
        <v>CENTRO DE SAÚDE JARDIM ALVORADA</v>
      </c>
    </row>
    <row r="2588" spans="1:15" x14ac:dyDescent="0.25">
      <c r="A2588">
        <v>1338887</v>
      </c>
      <c r="B2588" t="s">
        <v>8494</v>
      </c>
      <c r="C2588" t="s">
        <v>8495</v>
      </c>
      <c r="D2588" t="s">
        <v>349</v>
      </c>
      <c r="E2588" t="s">
        <v>473</v>
      </c>
      <c r="F2588" t="s">
        <v>18653</v>
      </c>
      <c r="G2588" s="177">
        <v>44543</v>
      </c>
      <c r="H2588" t="s">
        <v>364</v>
      </c>
      <c r="I2588" t="s">
        <v>18181</v>
      </c>
      <c r="J2588" t="s">
        <v>8496</v>
      </c>
      <c r="K2588" t="s">
        <v>353</v>
      </c>
      <c r="L2588" t="s">
        <v>372</v>
      </c>
      <c r="M2588" s="29" t="str">
        <f>IF(O2588 &lt;&gt; "", VLOOKUP(O2588,'CLASSIFICAÇÃO - ÁREA DE ATUAÇÃO'!$A:$C,2,0),"")</f>
        <v>C</v>
      </c>
      <c r="N2588" s="29" t="str">
        <f>IF(O2588 &lt;&gt; "",VLOOKUP(O2588,'CLASSIFICAÇÃO - ÁREA DE ATUAÇÃO'!$A:$C,3,0), "")</f>
        <v>GESTÃO</v>
      </c>
      <c r="O2588" t="str">
        <f>'Lotações convertidas'!B2590</f>
        <v>GERENCIA DE ASSISTENCIA, EPIDEMIOLOGIA E REGULACAO VENDA NOVA</v>
      </c>
    </row>
    <row r="2589" spans="1:15" x14ac:dyDescent="0.25">
      <c r="A2589">
        <v>1338895</v>
      </c>
      <c r="B2589" t="s">
        <v>8497</v>
      </c>
      <c r="C2589" t="s">
        <v>8498</v>
      </c>
      <c r="D2589" t="s">
        <v>520</v>
      </c>
      <c r="F2589" t="s">
        <v>474</v>
      </c>
      <c r="G2589" s="177">
        <v>44543</v>
      </c>
      <c r="H2589" t="s">
        <v>364</v>
      </c>
      <c r="I2589" t="s">
        <v>18175</v>
      </c>
      <c r="J2589" t="s">
        <v>8499</v>
      </c>
      <c r="K2589" t="s">
        <v>353</v>
      </c>
      <c r="L2589" t="s">
        <v>374</v>
      </c>
      <c r="M2589" s="29" t="str">
        <f>IF(O2589 &lt;&gt; "", VLOOKUP(O2589,'CLASSIFICAÇÃO - ÁREA DE ATUAÇÃO'!$A:$C,2,0),"")</f>
        <v>D</v>
      </c>
      <c r="N2589" s="29" t="str">
        <f>IF(O2589 &lt;&gt; "",VLOOKUP(O2589,'CLASSIFICAÇÃO - ÁREA DE ATUAÇÃO'!$A:$C,3,0), "")</f>
        <v>ATENÇÃO PRIMÁRIA</v>
      </c>
      <c r="O2589" t="str">
        <f>'Lotações convertidas'!B2591</f>
        <v>CENTRO DE SAÚDE CAPITÃO EDUARDO</v>
      </c>
    </row>
    <row r="2590" spans="1:15" x14ac:dyDescent="0.25">
      <c r="A2590">
        <v>1338917</v>
      </c>
      <c r="B2590" t="s">
        <v>8500</v>
      </c>
      <c r="C2590" t="s">
        <v>8501</v>
      </c>
      <c r="D2590" t="s">
        <v>368</v>
      </c>
      <c r="E2590" t="s">
        <v>524</v>
      </c>
      <c r="F2590" t="s">
        <v>93</v>
      </c>
      <c r="G2590" s="177">
        <v>44543</v>
      </c>
      <c r="H2590" t="s">
        <v>384</v>
      </c>
      <c r="I2590" t="s">
        <v>18176</v>
      </c>
      <c r="J2590" t="s">
        <v>8502</v>
      </c>
      <c r="K2590" t="s">
        <v>353</v>
      </c>
      <c r="L2590" t="s">
        <v>354</v>
      </c>
      <c r="M2590" s="29" t="str">
        <f>IF(O2590 &lt;&gt; "", VLOOKUP(O2590,'CLASSIFICAÇÃO - ÁREA DE ATUAÇÃO'!$A:$C,2,0),"")</f>
        <v>A</v>
      </c>
      <c r="N2590" s="29" t="str">
        <f>IF(O2590 &lt;&gt; "",VLOOKUP(O2590,'CLASSIFICAÇÃO - ÁREA DE ATUAÇÃO'!$A:$C,3,0), "")</f>
        <v>REDE COMPLEMENTAR</v>
      </c>
      <c r="O2590" t="str">
        <f>'Lotações convertidas'!B2592</f>
        <v>LABORATORIO MUNICIPAL DE REFERENCIA DE ANALISES CLINICAS E CITOPATOLOGIA</v>
      </c>
    </row>
    <row r="2591" spans="1:15" x14ac:dyDescent="0.25">
      <c r="A2591">
        <v>1338925</v>
      </c>
      <c r="B2591" t="s">
        <v>8503</v>
      </c>
      <c r="C2591" t="s">
        <v>8504</v>
      </c>
      <c r="D2591" t="s">
        <v>362</v>
      </c>
      <c r="F2591" t="s">
        <v>2110</v>
      </c>
      <c r="G2591" s="177">
        <v>44543</v>
      </c>
      <c r="H2591" t="s">
        <v>352</v>
      </c>
      <c r="I2591" t="s">
        <v>18168</v>
      </c>
      <c r="J2591" t="s">
        <v>8505</v>
      </c>
      <c r="K2591" t="s">
        <v>353</v>
      </c>
      <c r="L2591" t="s">
        <v>397</v>
      </c>
      <c r="M2591" s="29" t="str">
        <f>IF(O2591 &lt;&gt; "", VLOOKUP(O2591,'CLASSIFICAÇÃO - ÁREA DE ATUAÇÃO'!$A:$C,2,0),"")</f>
        <v>B</v>
      </c>
      <c r="N2591" s="29" t="str">
        <f>IF(O2591 &lt;&gt; "",VLOOKUP(O2591,'CLASSIFICAÇÃO - ÁREA DE ATUAÇÃO'!$A:$C,3,0), "")</f>
        <v>ATENÇÃO PRIMÁRIA</v>
      </c>
      <c r="O2591" t="str">
        <f>'Lotações convertidas'!B2593</f>
        <v>CENTRO DE SAÚDE WALDOMIRO LOBO</v>
      </c>
    </row>
    <row r="2592" spans="1:15" x14ac:dyDescent="0.25">
      <c r="A2592">
        <v>1338941</v>
      </c>
      <c r="B2592" t="s">
        <v>5431</v>
      </c>
      <c r="C2592" t="s">
        <v>5432</v>
      </c>
      <c r="D2592" t="s">
        <v>379</v>
      </c>
      <c r="E2592" t="s">
        <v>597</v>
      </c>
      <c r="F2592" t="s">
        <v>4868</v>
      </c>
      <c r="G2592" s="177">
        <v>44543</v>
      </c>
      <c r="H2592" t="s">
        <v>352</v>
      </c>
      <c r="I2592" t="s">
        <v>18171</v>
      </c>
      <c r="J2592" t="s">
        <v>5434</v>
      </c>
      <c r="K2592" t="s">
        <v>353</v>
      </c>
      <c r="L2592" t="s">
        <v>365</v>
      </c>
      <c r="M2592" s="29" t="str">
        <f>IF(O2592 &lt;&gt; "", VLOOKUP(O2592,'CLASSIFICAÇÃO - ÁREA DE ATUAÇÃO'!$A:$C,2,0),"")</f>
        <v>C</v>
      </c>
      <c r="N2592" s="29" t="str">
        <f>IF(O2592 &lt;&gt; "",VLOOKUP(O2592,'CLASSIFICAÇÃO - ÁREA DE ATUAÇÃO'!$A:$C,3,0), "")</f>
        <v>ATENÇÃO PRIMÁRIA</v>
      </c>
      <c r="O2592" t="str">
        <f>'Lotações convertidas'!B2594</f>
        <v>CENTRO DE SAÚDE HELIÓPOLIS</v>
      </c>
    </row>
    <row r="2593" spans="1:15" x14ac:dyDescent="0.25">
      <c r="A2593" t="s">
        <v>8506</v>
      </c>
      <c r="B2593" t="s">
        <v>5454</v>
      </c>
      <c r="C2593" t="s">
        <v>5455</v>
      </c>
      <c r="D2593" t="s">
        <v>349</v>
      </c>
      <c r="E2593" t="s">
        <v>350</v>
      </c>
      <c r="F2593" t="s">
        <v>452</v>
      </c>
      <c r="G2593" s="177">
        <v>44544</v>
      </c>
      <c r="H2593" t="s">
        <v>8507</v>
      </c>
      <c r="I2593" t="s">
        <v>18169</v>
      </c>
      <c r="J2593" t="s">
        <v>5456</v>
      </c>
      <c r="K2593" t="s">
        <v>353</v>
      </c>
      <c r="L2593" t="s">
        <v>372</v>
      </c>
      <c r="M2593" s="29" t="str">
        <f>IF(O2593 &lt;&gt; "", VLOOKUP(O2593,'CLASSIFICAÇÃO - ÁREA DE ATUAÇÃO'!$A:$C,2,0),"")</f>
        <v>B</v>
      </c>
      <c r="N2593" s="29" t="str">
        <f>IF(O2593 &lt;&gt; "",VLOOKUP(O2593,'CLASSIFICAÇÃO - ÁREA DE ATUAÇÃO'!$A:$C,3,0), "")</f>
        <v>REDE DE URGÊNCIA</v>
      </c>
      <c r="O2593" t="str">
        <f>'Lotações convertidas'!B2595</f>
        <v>CENTRO DE REFERÊNCIA EM SAÚDE MENTAL - ÁLCOOL E OUTRAS DROGAS VENDA NOVA</v>
      </c>
    </row>
    <row r="2594" spans="1:15" x14ac:dyDescent="0.25">
      <c r="A2594">
        <v>1338968</v>
      </c>
      <c r="B2594" t="s">
        <v>8508</v>
      </c>
      <c r="C2594" t="s">
        <v>8509</v>
      </c>
      <c r="D2594" t="s">
        <v>349</v>
      </c>
      <c r="E2594" t="s">
        <v>403</v>
      </c>
      <c r="F2594" t="s">
        <v>18623</v>
      </c>
      <c r="G2594" s="177">
        <v>44536</v>
      </c>
      <c r="H2594" t="s">
        <v>352</v>
      </c>
      <c r="I2594" t="s">
        <v>18170</v>
      </c>
      <c r="J2594" t="s">
        <v>8510</v>
      </c>
      <c r="K2594" t="s">
        <v>495</v>
      </c>
      <c r="L2594" t="s">
        <v>374</v>
      </c>
      <c r="M2594" s="29" t="str">
        <f>IF(O2594 &lt;&gt; "", VLOOKUP(O2594,'CLASSIFICAÇÃO - ÁREA DE ATUAÇÃO'!$A:$C,2,0),"")</f>
        <v>C</v>
      </c>
      <c r="N2594" s="29" t="str">
        <f>IF(O2594 &lt;&gt; "",VLOOKUP(O2594,'CLASSIFICAÇÃO - ÁREA DE ATUAÇÃO'!$A:$C,3,0), "")</f>
        <v>REDE DE URGÊNCIA</v>
      </c>
      <c r="O2594" t="str">
        <f>'Lotações convertidas'!B2596</f>
        <v>UNIDADE DE PRONTO ATENDIMENTO NORDESTE</v>
      </c>
    </row>
    <row r="2595" spans="1:15" x14ac:dyDescent="0.25">
      <c r="A2595">
        <v>1338976</v>
      </c>
      <c r="B2595" t="s">
        <v>8511</v>
      </c>
      <c r="C2595" t="s">
        <v>8512</v>
      </c>
      <c r="D2595" t="s">
        <v>368</v>
      </c>
      <c r="E2595" t="s">
        <v>369</v>
      </c>
      <c r="F2595" t="s">
        <v>18631</v>
      </c>
      <c r="G2595" s="177">
        <v>44543</v>
      </c>
      <c r="H2595" t="s">
        <v>425</v>
      </c>
      <c r="I2595" t="s">
        <v>18168</v>
      </c>
      <c r="J2595" t="s">
        <v>8513</v>
      </c>
      <c r="K2595" t="s">
        <v>353</v>
      </c>
      <c r="L2595" t="s">
        <v>374</v>
      </c>
      <c r="M2595" s="29" t="str">
        <f>IF(O2595 &lt;&gt; "", VLOOKUP(O2595,'CLASSIFICAÇÃO - ÁREA DE ATUAÇÃO'!$A:$C,2,0),"")</f>
        <v>A</v>
      </c>
      <c r="N2595" s="29" t="str">
        <f>IF(O2595 &lt;&gt; "",VLOOKUP(O2595,'CLASSIFICAÇÃO - ÁREA DE ATUAÇÃO'!$A:$C,3,0), "")</f>
        <v>REDE DE URGÊNCIA</v>
      </c>
      <c r="O2595" t="str">
        <f>'Lotações convertidas'!B2597</f>
        <v>CENTRO DE REFERENCIA EM SAUDE MENTAL NORDESTE</v>
      </c>
    </row>
    <row r="2596" spans="1:15" x14ac:dyDescent="0.25">
      <c r="A2596">
        <v>1339018</v>
      </c>
      <c r="B2596" t="s">
        <v>8514</v>
      </c>
      <c r="C2596" t="s">
        <v>8515</v>
      </c>
      <c r="D2596" t="s">
        <v>349</v>
      </c>
      <c r="E2596" t="s">
        <v>350</v>
      </c>
      <c r="F2596" t="s">
        <v>18615</v>
      </c>
      <c r="G2596" s="177">
        <v>44543</v>
      </c>
      <c r="H2596" t="s">
        <v>395</v>
      </c>
      <c r="I2596" t="s">
        <v>18169</v>
      </c>
      <c r="J2596" t="s">
        <v>8516</v>
      </c>
      <c r="K2596" t="s">
        <v>353</v>
      </c>
      <c r="L2596" t="s">
        <v>365</v>
      </c>
      <c r="M2596" s="29" t="str">
        <f>IF(O2596 &lt;&gt; "", VLOOKUP(O2596,'CLASSIFICAÇÃO - ÁREA DE ATUAÇÃO'!$A:$C,2,0),"")</f>
        <v>D</v>
      </c>
      <c r="N2596" s="29" t="str">
        <f>IF(O2596 &lt;&gt; "",VLOOKUP(O2596,'CLASSIFICAÇÃO - ÁREA DE ATUAÇÃO'!$A:$C,3,0), "")</f>
        <v>REDE DE URGÊNCIA</v>
      </c>
      <c r="O2596" t="str">
        <f>'Lotações convertidas'!B2598</f>
        <v>UNIDADE DE PRONTO ATENDIMENTO NORTE</v>
      </c>
    </row>
    <row r="2597" spans="1:15" x14ac:dyDescent="0.25">
      <c r="A2597">
        <v>1339026</v>
      </c>
      <c r="B2597" t="s">
        <v>590</v>
      </c>
      <c r="C2597" t="s">
        <v>591</v>
      </c>
      <c r="D2597" t="s">
        <v>349</v>
      </c>
      <c r="E2597" t="s">
        <v>350</v>
      </c>
      <c r="F2597" t="s">
        <v>516</v>
      </c>
      <c r="G2597" s="177">
        <v>44543</v>
      </c>
      <c r="H2597" t="s">
        <v>434</v>
      </c>
      <c r="I2597" t="s">
        <v>18169</v>
      </c>
      <c r="J2597" t="s">
        <v>593</v>
      </c>
      <c r="K2597" t="s">
        <v>353</v>
      </c>
      <c r="L2597" t="s">
        <v>372</v>
      </c>
      <c r="M2597" s="29" t="str">
        <f>IF(O2597 &lt;&gt; "", VLOOKUP(O2597,'CLASSIFICAÇÃO - ÁREA DE ATUAÇÃO'!$A:$C,2,0),"")</f>
        <v>C</v>
      </c>
      <c r="N2597" s="29" t="str">
        <f>IF(O2597 &lt;&gt; "",VLOOKUP(O2597,'CLASSIFICAÇÃO - ÁREA DE ATUAÇÃO'!$A:$C,3,0), "")</f>
        <v>ATENÇÃO PRIMÁRIA</v>
      </c>
      <c r="O2597" t="str">
        <f>'Lotações convertidas'!B2599</f>
        <v>CENTRO DE SAÚDE NOVA YORK</v>
      </c>
    </row>
    <row r="2598" spans="1:15" x14ac:dyDescent="0.25">
      <c r="A2598">
        <v>1339034</v>
      </c>
      <c r="B2598" t="s">
        <v>8517</v>
      </c>
      <c r="C2598" t="s">
        <v>8518</v>
      </c>
      <c r="D2598" t="s">
        <v>368</v>
      </c>
      <c r="E2598" t="s">
        <v>369</v>
      </c>
      <c r="F2598" t="s">
        <v>381</v>
      </c>
      <c r="G2598" s="177">
        <v>44543</v>
      </c>
      <c r="H2598" t="s">
        <v>384</v>
      </c>
      <c r="I2598" t="s">
        <v>18168</v>
      </c>
      <c r="J2598" t="s">
        <v>8519</v>
      </c>
      <c r="K2598" t="s">
        <v>353</v>
      </c>
      <c r="L2598" t="s">
        <v>382</v>
      </c>
      <c r="M2598" s="29" t="str">
        <f>IF(O2598 &lt;&gt; "", VLOOKUP(O2598,'CLASSIFICAÇÃO - ÁREA DE ATUAÇÃO'!$A:$C,2,0),"")</f>
        <v>A</v>
      </c>
      <c r="N2598" s="29" t="str">
        <f>IF(O2598 &lt;&gt; "",VLOOKUP(O2598,'CLASSIFICAÇÃO - ÁREA DE ATUAÇÃO'!$A:$C,3,0), "")</f>
        <v>REDE COMPLEMENTAR</v>
      </c>
      <c r="O2598" t="str">
        <f>'Lotações convertidas'!B2600</f>
        <v>UNIDADE DE REFERENCIA SECUNDARIA SAGRADA FAMILIA</v>
      </c>
    </row>
    <row r="2599" spans="1:15" x14ac:dyDescent="0.25">
      <c r="A2599">
        <v>1339042</v>
      </c>
      <c r="B2599" t="s">
        <v>8520</v>
      </c>
      <c r="C2599" t="s">
        <v>8521</v>
      </c>
      <c r="D2599" t="s">
        <v>368</v>
      </c>
      <c r="E2599" t="s">
        <v>369</v>
      </c>
      <c r="F2599" t="s">
        <v>18660</v>
      </c>
      <c r="G2599" s="177">
        <v>44543</v>
      </c>
      <c r="H2599" t="s">
        <v>818</v>
      </c>
      <c r="I2599" t="s">
        <v>18168</v>
      </c>
      <c r="J2599" t="s">
        <v>8522</v>
      </c>
      <c r="K2599" t="s">
        <v>353</v>
      </c>
      <c r="L2599" t="s">
        <v>406</v>
      </c>
      <c r="M2599" s="29" t="str">
        <f>IF(O2599 &lt;&gt; "", VLOOKUP(O2599,'CLASSIFICAÇÃO - ÁREA DE ATUAÇÃO'!$A:$C,2,0),"")</f>
        <v>C</v>
      </c>
      <c r="N2599" s="29" t="str">
        <f>IF(O2599 &lt;&gt; "",VLOOKUP(O2599,'CLASSIFICAÇÃO - ÁREA DE ATUAÇÃO'!$A:$C,3,0), "")</f>
        <v>REDE COMPLEMENTAR</v>
      </c>
      <c r="O2599" t="str">
        <f>'Lotações convertidas'!B2601</f>
        <v>CENTRAL DE ESTERILIZACAO BARREIRO</v>
      </c>
    </row>
    <row r="2600" spans="1:15" x14ac:dyDescent="0.25">
      <c r="A2600">
        <v>1339069</v>
      </c>
      <c r="B2600" t="s">
        <v>8523</v>
      </c>
      <c r="C2600" t="s">
        <v>8524</v>
      </c>
      <c r="D2600" t="s">
        <v>368</v>
      </c>
      <c r="E2600" t="s">
        <v>369</v>
      </c>
      <c r="F2600" t="s">
        <v>18649</v>
      </c>
      <c r="G2600" s="177">
        <v>44543</v>
      </c>
      <c r="H2600" t="s">
        <v>441</v>
      </c>
      <c r="I2600" t="s">
        <v>18168</v>
      </c>
      <c r="J2600" t="s">
        <v>8525</v>
      </c>
      <c r="K2600" t="s">
        <v>353</v>
      </c>
      <c r="L2600" t="s">
        <v>382</v>
      </c>
      <c r="M2600" s="29" t="str">
        <f>IF(O2600 &lt;&gt; "", VLOOKUP(O2600,'CLASSIFICAÇÃO - ÁREA DE ATUAÇÃO'!$A:$C,2,0),"")</f>
        <v>A</v>
      </c>
      <c r="N2600" s="29" t="str">
        <f>IF(O2600 &lt;&gt; "",VLOOKUP(O2600,'CLASSIFICAÇÃO - ÁREA DE ATUAÇÃO'!$A:$C,3,0), "")</f>
        <v>REDE DE URGÊNCIA</v>
      </c>
      <c r="O2600" t="str">
        <f>'Lotações convertidas'!B2602</f>
        <v>CENTRO DE REFERENCIA EM SAUDE MENTAL LESTE</v>
      </c>
    </row>
    <row r="2601" spans="1:15" x14ac:dyDescent="0.25">
      <c r="A2601">
        <v>1339077</v>
      </c>
      <c r="B2601" t="s">
        <v>8526</v>
      </c>
      <c r="C2601" t="s">
        <v>8527</v>
      </c>
      <c r="D2601" t="s">
        <v>368</v>
      </c>
      <c r="E2601" t="s">
        <v>369</v>
      </c>
      <c r="F2601" t="s">
        <v>2223</v>
      </c>
      <c r="G2601" s="177">
        <v>44543</v>
      </c>
      <c r="H2601" t="s">
        <v>417</v>
      </c>
      <c r="I2601" t="s">
        <v>18168</v>
      </c>
      <c r="J2601" t="s">
        <v>8528</v>
      </c>
      <c r="K2601" t="s">
        <v>353</v>
      </c>
      <c r="L2601" t="s">
        <v>372</v>
      </c>
      <c r="M2601" s="29" t="str">
        <f>IF(O2601 &lt;&gt; "", VLOOKUP(O2601,'CLASSIFICAÇÃO - ÁREA DE ATUAÇÃO'!$A:$C,2,0),"")</f>
        <v>C</v>
      </c>
      <c r="N2601" s="29" t="str">
        <f>IF(O2601 &lt;&gt; "",VLOOKUP(O2601,'CLASSIFICAÇÃO - ÁREA DE ATUAÇÃO'!$A:$C,3,0), "")</f>
        <v>ATENÇÃO PRIMÁRIA</v>
      </c>
      <c r="O2601" t="str">
        <f>'Lotações convertidas'!B2603</f>
        <v>CENTRO DE SAÚDE SANTO ANTÔNIO</v>
      </c>
    </row>
    <row r="2602" spans="1:15" x14ac:dyDescent="0.25">
      <c r="A2602">
        <v>1339115</v>
      </c>
      <c r="B2602" t="s">
        <v>8529</v>
      </c>
      <c r="C2602" t="s">
        <v>8530</v>
      </c>
      <c r="D2602" t="s">
        <v>368</v>
      </c>
      <c r="E2602" t="s">
        <v>369</v>
      </c>
      <c r="F2602" t="s">
        <v>3282</v>
      </c>
      <c r="G2602" s="177">
        <v>44543</v>
      </c>
      <c r="H2602" t="s">
        <v>364</v>
      </c>
      <c r="I2602" t="s">
        <v>18168</v>
      </c>
      <c r="J2602" t="s">
        <v>8531</v>
      </c>
      <c r="K2602" t="s">
        <v>353</v>
      </c>
      <c r="L2602" t="s">
        <v>411</v>
      </c>
      <c r="M2602" s="29" t="str">
        <f>IF(O2602 &lt;&gt; "", VLOOKUP(O2602,'CLASSIFICAÇÃO - ÁREA DE ATUAÇÃO'!$A:$C,2,0),"")</f>
        <v>B</v>
      </c>
      <c r="N2602" s="29" t="str">
        <f>IF(O2602 &lt;&gt; "",VLOOKUP(O2602,'CLASSIFICAÇÃO - ÁREA DE ATUAÇÃO'!$A:$C,3,0), "")</f>
        <v>ATENÇÃO PRIMÁRIA</v>
      </c>
      <c r="O2602" t="str">
        <f>'Lotações convertidas'!B2604</f>
        <v>CENTRO DE SAÚDE TIA AMÂNCIA</v>
      </c>
    </row>
    <row r="2603" spans="1:15" x14ac:dyDescent="0.25">
      <c r="A2603">
        <v>1339123</v>
      </c>
      <c r="B2603" t="s">
        <v>8532</v>
      </c>
      <c r="C2603" t="s">
        <v>8533</v>
      </c>
      <c r="D2603" t="s">
        <v>594</v>
      </c>
      <c r="F2603" t="s">
        <v>629</v>
      </c>
      <c r="G2603" s="177">
        <v>44543</v>
      </c>
      <c r="H2603" t="s">
        <v>364</v>
      </c>
      <c r="I2603" t="s">
        <v>495</v>
      </c>
      <c r="K2603" t="s">
        <v>495</v>
      </c>
      <c r="L2603" t="s">
        <v>354</v>
      </c>
      <c r="M2603" s="29" t="str">
        <f>IF(O2603 &lt;&gt; "", VLOOKUP(O2603,'CLASSIFICAÇÃO - ÁREA DE ATUAÇÃO'!$A:$C,2,0),"")</f>
        <v>A</v>
      </c>
      <c r="N2603" s="29" t="str">
        <f>IF(O2603 &lt;&gt; "",VLOOKUP(O2603,'CLASSIFICAÇÃO - ÁREA DE ATUAÇÃO'!$A:$C,3,0), "")</f>
        <v>ATENÇÃO PRIMÁRIA</v>
      </c>
      <c r="O2603" t="str">
        <f>'Lotações convertidas'!B2605</f>
        <v>CENTRO DE SAÚDE PADRE EUSTÁQUIO</v>
      </c>
    </row>
    <row r="2604" spans="1:15" x14ac:dyDescent="0.25">
      <c r="A2604">
        <v>1339131</v>
      </c>
      <c r="B2604" t="s">
        <v>8534</v>
      </c>
      <c r="C2604" t="s">
        <v>8535</v>
      </c>
      <c r="D2604" t="s">
        <v>368</v>
      </c>
      <c r="E2604" t="s">
        <v>369</v>
      </c>
      <c r="F2604" t="s">
        <v>424</v>
      </c>
      <c r="G2604" s="177">
        <v>44543</v>
      </c>
      <c r="H2604" t="s">
        <v>441</v>
      </c>
      <c r="I2604" t="s">
        <v>18168</v>
      </c>
      <c r="J2604" t="s">
        <v>8536</v>
      </c>
      <c r="K2604" t="s">
        <v>353</v>
      </c>
      <c r="L2604" t="s">
        <v>427</v>
      </c>
      <c r="M2604" s="29" t="str">
        <f>IF(O2604 &lt;&gt; "", VLOOKUP(O2604,'CLASSIFICAÇÃO - ÁREA DE ATUAÇÃO'!$A:$C,2,0),"")</f>
        <v>D</v>
      </c>
      <c r="N2604" s="29" t="str">
        <f>IF(O2604 &lt;&gt; "",VLOOKUP(O2604,'CLASSIFICAÇÃO - ÁREA DE ATUAÇÃO'!$A:$C,3,0), "")</f>
        <v>REDE DE URGÊNCIA</v>
      </c>
      <c r="O2604" t="str">
        <f>'Lotações convertidas'!B2606</f>
        <v>SERVIÇO DE ATENDIMENTO MÓVEL DE URGÊNCIA E TRANSPORTE EM SAÚDE</v>
      </c>
    </row>
    <row r="2605" spans="1:15" x14ac:dyDescent="0.25">
      <c r="A2605" t="s">
        <v>8537</v>
      </c>
      <c r="B2605" t="s">
        <v>8538</v>
      </c>
      <c r="C2605" t="s">
        <v>8539</v>
      </c>
      <c r="D2605" t="s">
        <v>368</v>
      </c>
      <c r="E2605" t="s">
        <v>524</v>
      </c>
      <c r="F2605" t="s">
        <v>695</v>
      </c>
      <c r="G2605" s="177">
        <v>44543</v>
      </c>
      <c r="H2605" t="s">
        <v>1813</v>
      </c>
      <c r="I2605" t="s">
        <v>18179</v>
      </c>
      <c r="J2605" t="s">
        <v>8540</v>
      </c>
      <c r="K2605" t="s">
        <v>353</v>
      </c>
      <c r="L2605" t="s">
        <v>382</v>
      </c>
      <c r="M2605" s="29" t="str">
        <f>IF(O2605 &lt;&gt; "", VLOOKUP(O2605,'CLASSIFICAÇÃO - ÁREA DE ATUAÇÃO'!$A:$C,2,0),"")</f>
        <v>A</v>
      </c>
      <c r="N2605" s="29" t="str">
        <f>IF(O2605 &lt;&gt; "",VLOOKUP(O2605,'CLASSIFICAÇÃO - ÁREA DE ATUAÇÃO'!$A:$C,3,0), "")</f>
        <v>REDE COMPLEMENTAR</v>
      </c>
      <c r="O2605" t="str">
        <f>'Lotações convertidas'!B2607</f>
        <v>LABORATORIO REGIONAL LESTE/NORDESTE</v>
      </c>
    </row>
    <row r="2606" spans="1:15" x14ac:dyDescent="0.25">
      <c r="A2606">
        <v>1339158</v>
      </c>
      <c r="B2606" t="s">
        <v>6418</v>
      </c>
      <c r="C2606" t="s">
        <v>6419</v>
      </c>
      <c r="D2606" t="s">
        <v>349</v>
      </c>
      <c r="E2606" t="s">
        <v>528</v>
      </c>
      <c r="F2606" t="s">
        <v>442</v>
      </c>
      <c r="G2606" s="177">
        <v>44543</v>
      </c>
      <c r="H2606" t="s">
        <v>2309</v>
      </c>
      <c r="I2606" t="s">
        <v>18176</v>
      </c>
      <c r="J2606" t="s">
        <v>6420</v>
      </c>
      <c r="K2606" t="s">
        <v>353</v>
      </c>
      <c r="L2606" t="s">
        <v>406</v>
      </c>
      <c r="M2606" s="29" t="str">
        <f>IF(O2606 &lt;&gt; "", VLOOKUP(O2606,'CLASSIFICAÇÃO - ÁREA DE ATUAÇÃO'!$A:$C,2,0),"")</f>
        <v>C</v>
      </c>
      <c r="N2606" s="29" t="str">
        <f>IF(O2606 &lt;&gt; "",VLOOKUP(O2606,'CLASSIFICAÇÃO - ÁREA DE ATUAÇÃO'!$A:$C,3,0), "")</f>
        <v>ATENÇÃO PRIMÁRIA</v>
      </c>
      <c r="O2606" t="str">
        <f>'Lotações convertidas'!B2608</f>
        <v>CENTRO DE SAÚDE VALE DO JATOBÁ</v>
      </c>
    </row>
    <row r="2607" spans="1:15" x14ac:dyDescent="0.25">
      <c r="A2607">
        <v>1339166</v>
      </c>
      <c r="B2607" t="s">
        <v>8541</v>
      </c>
      <c r="C2607" t="s">
        <v>8542</v>
      </c>
      <c r="D2607" t="s">
        <v>368</v>
      </c>
      <c r="E2607" t="s">
        <v>369</v>
      </c>
      <c r="F2607" t="s">
        <v>503</v>
      </c>
      <c r="G2607" s="177">
        <v>44544</v>
      </c>
      <c r="H2607" t="s">
        <v>384</v>
      </c>
      <c r="I2607" t="s">
        <v>18168</v>
      </c>
      <c r="J2607" t="s">
        <v>8543</v>
      </c>
      <c r="K2607" t="s">
        <v>353</v>
      </c>
      <c r="L2607" t="s">
        <v>397</v>
      </c>
      <c r="M2607" s="29" t="str">
        <f>IF(O2607 &lt;&gt; "", VLOOKUP(O2607,'CLASSIFICAÇÃO - ÁREA DE ATUAÇÃO'!$A:$C,2,0),"")</f>
        <v>B</v>
      </c>
      <c r="N2607" s="29" t="str">
        <f>IF(O2607 &lt;&gt; "",VLOOKUP(O2607,'CLASSIFICAÇÃO - ÁREA DE ATUAÇÃO'!$A:$C,3,0), "")</f>
        <v>ATENÇÃO PRIMÁRIA</v>
      </c>
      <c r="O2607" t="str">
        <f>'Lotações convertidas'!B2609</f>
        <v>CENTRO DE SAÚDE BETÂNIA</v>
      </c>
    </row>
    <row r="2608" spans="1:15" x14ac:dyDescent="0.25">
      <c r="A2608">
        <v>1339174</v>
      </c>
      <c r="B2608" t="s">
        <v>8544</v>
      </c>
      <c r="C2608" t="s">
        <v>8545</v>
      </c>
      <c r="D2608" t="s">
        <v>368</v>
      </c>
      <c r="E2608" t="s">
        <v>524</v>
      </c>
      <c r="F2608" t="s">
        <v>494</v>
      </c>
      <c r="G2608" s="177">
        <v>44544</v>
      </c>
      <c r="H2608" t="s">
        <v>384</v>
      </c>
      <c r="I2608" t="s">
        <v>18179</v>
      </c>
      <c r="J2608" t="s">
        <v>8546</v>
      </c>
      <c r="K2608" t="s">
        <v>353</v>
      </c>
      <c r="L2608" t="s">
        <v>397</v>
      </c>
      <c r="M2608" s="29" t="str">
        <f>IF(O2608 &lt;&gt; "", VLOOKUP(O2608,'CLASSIFICAÇÃO - ÁREA DE ATUAÇÃO'!$A:$C,2,0),"")</f>
        <v>B</v>
      </c>
      <c r="N2608" s="29" t="str">
        <f>IF(O2608 &lt;&gt; "",VLOOKUP(O2608,'CLASSIFICAÇÃO - ÁREA DE ATUAÇÃO'!$A:$C,3,0), "")</f>
        <v>REDE COMPLEMENTAR</v>
      </c>
      <c r="O2608" t="str">
        <f>'Lotações convertidas'!B2610</f>
        <v>LABORATORIO REGIONAL OESTE/BARREIRO</v>
      </c>
    </row>
    <row r="2609" spans="1:15" x14ac:dyDescent="0.25">
      <c r="A2609">
        <v>1339182</v>
      </c>
      <c r="B2609" t="s">
        <v>8547</v>
      </c>
      <c r="C2609" t="s">
        <v>8548</v>
      </c>
      <c r="D2609" t="s">
        <v>368</v>
      </c>
      <c r="E2609" t="s">
        <v>524</v>
      </c>
      <c r="F2609" t="s">
        <v>695</v>
      </c>
      <c r="G2609" s="177">
        <v>44544</v>
      </c>
      <c r="H2609" t="s">
        <v>384</v>
      </c>
      <c r="I2609" t="s">
        <v>18182</v>
      </c>
      <c r="J2609" t="s">
        <v>8549</v>
      </c>
      <c r="K2609" t="s">
        <v>353</v>
      </c>
      <c r="L2609" t="s">
        <v>382</v>
      </c>
      <c r="M2609" s="29" t="str">
        <f>IF(O2609 &lt;&gt; "", VLOOKUP(O2609,'CLASSIFICAÇÃO - ÁREA DE ATUAÇÃO'!$A:$C,2,0),"")</f>
        <v>A</v>
      </c>
      <c r="N2609" s="29" t="str">
        <f>IF(O2609 &lt;&gt; "",VLOOKUP(O2609,'CLASSIFICAÇÃO - ÁREA DE ATUAÇÃO'!$A:$C,3,0), "")</f>
        <v>REDE COMPLEMENTAR</v>
      </c>
      <c r="O2609" t="str">
        <f>'Lotações convertidas'!B2611</f>
        <v>LABORATORIO REGIONAL LESTE/NORDESTE</v>
      </c>
    </row>
    <row r="2610" spans="1:15" x14ac:dyDescent="0.25">
      <c r="A2610">
        <v>1339190</v>
      </c>
      <c r="B2610" t="s">
        <v>8550</v>
      </c>
      <c r="C2610" t="s">
        <v>8551</v>
      </c>
      <c r="D2610" t="s">
        <v>368</v>
      </c>
      <c r="E2610" t="s">
        <v>369</v>
      </c>
      <c r="F2610" t="s">
        <v>424</v>
      </c>
      <c r="G2610" s="177">
        <v>44544</v>
      </c>
      <c r="H2610" t="s">
        <v>425</v>
      </c>
      <c r="I2610" t="s">
        <v>18168</v>
      </c>
      <c r="J2610" t="s">
        <v>8552</v>
      </c>
      <c r="K2610" t="s">
        <v>353</v>
      </c>
      <c r="L2610" t="s">
        <v>427</v>
      </c>
      <c r="M2610" s="29" t="str">
        <f>IF(O2610 &lt;&gt; "", VLOOKUP(O2610,'CLASSIFICAÇÃO - ÁREA DE ATUAÇÃO'!$A:$C,2,0),"")</f>
        <v>D</v>
      </c>
      <c r="N2610" s="29" t="str">
        <f>IF(O2610 &lt;&gt; "",VLOOKUP(O2610,'CLASSIFICAÇÃO - ÁREA DE ATUAÇÃO'!$A:$C,3,0), "")</f>
        <v>REDE DE URGÊNCIA</v>
      </c>
      <c r="O2610" t="str">
        <f>'Lotações convertidas'!B2612</f>
        <v>SERVIÇO DE ATENDIMENTO MÓVEL DE URGÊNCIA E TRANSPORTE EM SAÚDE</v>
      </c>
    </row>
    <row r="2611" spans="1:15" x14ac:dyDescent="0.25">
      <c r="A2611">
        <v>1339204</v>
      </c>
      <c r="B2611" t="s">
        <v>8553</v>
      </c>
      <c r="C2611" t="s">
        <v>8554</v>
      </c>
      <c r="D2611" t="s">
        <v>368</v>
      </c>
      <c r="E2611" t="s">
        <v>369</v>
      </c>
      <c r="F2611" t="s">
        <v>1388</v>
      </c>
      <c r="G2611" s="177">
        <v>44544</v>
      </c>
      <c r="H2611" t="s">
        <v>364</v>
      </c>
      <c r="I2611" t="s">
        <v>18168</v>
      </c>
      <c r="J2611" t="s">
        <v>8555</v>
      </c>
      <c r="K2611" t="s">
        <v>353</v>
      </c>
      <c r="L2611" t="s">
        <v>397</v>
      </c>
      <c r="M2611" s="29" t="str">
        <f>IF(O2611 &lt;&gt; "", VLOOKUP(O2611,'CLASSIFICAÇÃO - ÁREA DE ATUAÇÃO'!$A:$C,2,0),"")</f>
        <v>B</v>
      </c>
      <c r="N2611" s="29" t="str">
        <f>IF(O2611 &lt;&gt; "",VLOOKUP(O2611,'CLASSIFICAÇÃO - ÁREA DE ATUAÇÃO'!$A:$C,3,0), "")</f>
        <v>ATENÇÃO PRIMÁRIA</v>
      </c>
      <c r="O2611" t="str">
        <f>'Lotações convertidas'!B2613</f>
        <v>CENTRO DE SAÚDE VILA IMPERIAL</v>
      </c>
    </row>
    <row r="2612" spans="1:15" x14ac:dyDescent="0.25">
      <c r="A2612">
        <v>1339212</v>
      </c>
      <c r="B2612" t="s">
        <v>8556</v>
      </c>
      <c r="C2612" t="s">
        <v>8557</v>
      </c>
      <c r="D2612" t="s">
        <v>368</v>
      </c>
      <c r="E2612" t="s">
        <v>369</v>
      </c>
      <c r="F2612" t="s">
        <v>377</v>
      </c>
      <c r="G2612" s="177">
        <v>44543</v>
      </c>
      <c r="H2612" t="s">
        <v>384</v>
      </c>
      <c r="I2612" t="s">
        <v>18168</v>
      </c>
      <c r="J2612" t="s">
        <v>8558</v>
      </c>
      <c r="K2612" t="s">
        <v>353</v>
      </c>
      <c r="L2612" t="s">
        <v>372</v>
      </c>
      <c r="M2612" s="29" t="str">
        <f>IF(O2612 &lt;&gt; "", VLOOKUP(O2612,'CLASSIFICAÇÃO - ÁREA DE ATUAÇÃO'!$A:$C,2,0),"")</f>
        <v>C</v>
      </c>
      <c r="N2612" s="29" t="str">
        <f>IF(O2612 &lt;&gt; "",VLOOKUP(O2612,'CLASSIFICAÇÃO - ÁREA DE ATUAÇÃO'!$A:$C,3,0), "")</f>
        <v>ATENÇÃO PRIMÁRIA</v>
      </c>
      <c r="O2612" t="str">
        <f>'Lotações convertidas'!B2614</f>
        <v>CENTRO DE SAÚDE MANTIQUEIRA</v>
      </c>
    </row>
    <row r="2613" spans="1:15" x14ac:dyDescent="0.25">
      <c r="A2613">
        <v>1339220</v>
      </c>
      <c r="B2613" t="s">
        <v>8559</v>
      </c>
      <c r="C2613" t="s">
        <v>8560</v>
      </c>
      <c r="D2613" t="s">
        <v>362</v>
      </c>
      <c r="F2613" t="s">
        <v>3282</v>
      </c>
      <c r="G2613" s="177">
        <v>44544</v>
      </c>
      <c r="H2613" t="s">
        <v>364</v>
      </c>
      <c r="I2613" t="s">
        <v>18168</v>
      </c>
      <c r="J2613" t="s">
        <v>8561</v>
      </c>
      <c r="K2613" t="s">
        <v>353</v>
      </c>
      <c r="L2613" t="s">
        <v>411</v>
      </c>
      <c r="M2613" s="29" t="str">
        <f>IF(O2613 &lt;&gt; "", VLOOKUP(O2613,'CLASSIFICAÇÃO - ÁREA DE ATUAÇÃO'!$A:$C,2,0),"")</f>
        <v>B</v>
      </c>
      <c r="N2613" s="29" t="str">
        <f>IF(O2613 &lt;&gt; "",VLOOKUP(O2613,'CLASSIFICAÇÃO - ÁREA DE ATUAÇÃO'!$A:$C,3,0), "")</f>
        <v>ATENÇÃO PRIMÁRIA</v>
      </c>
      <c r="O2613" t="str">
        <f>'Lotações convertidas'!B2615</f>
        <v>CENTRO DE SAÚDE TIA AMÂNCIA</v>
      </c>
    </row>
    <row r="2614" spans="1:15" x14ac:dyDescent="0.25">
      <c r="A2614">
        <v>1339239</v>
      </c>
      <c r="B2614" t="s">
        <v>8562</v>
      </c>
      <c r="C2614" t="s">
        <v>8563</v>
      </c>
      <c r="D2614" t="s">
        <v>368</v>
      </c>
      <c r="E2614" t="s">
        <v>369</v>
      </c>
      <c r="F2614" t="s">
        <v>409</v>
      </c>
      <c r="G2614" s="177">
        <v>44543</v>
      </c>
      <c r="H2614" t="s">
        <v>2484</v>
      </c>
      <c r="I2614" t="s">
        <v>18168</v>
      </c>
      <c r="J2614" t="s">
        <v>8564</v>
      </c>
      <c r="K2614" t="s">
        <v>353</v>
      </c>
      <c r="L2614" t="s">
        <v>411</v>
      </c>
      <c r="M2614" s="29" t="str">
        <f>IF(O2614 &lt;&gt; "", VLOOKUP(O2614,'CLASSIFICAÇÃO - ÁREA DE ATUAÇÃO'!$A:$C,2,0),"")</f>
        <v>A</v>
      </c>
      <c r="N2614" s="29" t="str">
        <f>IF(O2614 &lt;&gt; "",VLOOKUP(O2614,'CLASSIFICAÇÃO - ÁREA DE ATUAÇÃO'!$A:$C,3,0), "")</f>
        <v>REDE COMPLEMENTAR</v>
      </c>
      <c r="O2614" t="str">
        <f>'Lotações convertidas'!B2616</f>
        <v>UNIDADE DE REFERENCIA SECUNDARIA CENTRO-SUL</v>
      </c>
    </row>
    <row r="2615" spans="1:15" x14ac:dyDescent="0.25">
      <c r="A2615">
        <v>1339255</v>
      </c>
      <c r="B2615" t="s">
        <v>8565</v>
      </c>
      <c r="C2615" t="s">
        <v>8566</v>
      </c>
      <c r="D2615" t="s">
        <v>1211</v>
      </c>
      <c r="F2615" t="s">
        <v>18674</v>
      </c>
      <c r="G2615" s="177">
        <v>44544</v>
      </c>
      <c r="H2615" t="s">
        <v>364</v>
      </c>
      <c r="I2615" t="s">
        <v>495</v>
      </c>
      <c r="K2615" t="s">
        <v>495</v>
      </c>
      <c r="L2615" t="s">
        <v>427</v>
      </c>
      <c r="M2615" s="29" t="str">
        <f>IF(O2615 &lt;&gt; "", VLOOKUP(O2615,'CLASSIFICAÇÃO - ÁREA DE ATUAÇÃO'!$A:$C,2,0),"")</f>
        <v>A</v>
      </c>
      <c r="N2615" s="29" t="str">
        <f>IF(O2615 &lt;&gt; "",VLOOKUP(O2615,'CLASSIFICAÇÃO - ÁREA DE ATUAÇÃO'!$A:$C,3,0), "")</f>
        <v>GESTÃO</v>
      </c>
      <c r="O2615" t="str">
        <f>'Lotações convertidas'!B2617</f>
        <v>GERENCIA DE OPERACOES DE CAMPO</v>
      </c>
    </row>
    <row r="2616" spans="1:15" x14ac:dyDescent="0.25">
      <c r="A2616">
        <v>1339263</v>
      </c>
      <c r="B2616" t="s">
        <v>8567</v>
      </c>
      <c r="C2616" t="s">
        <v>8568</v>
      </c>
      <c r="D2616" t="s">
        <v>368</v>
      </c>
      <c r="E2616" t="s">
        <v>524</v>
      </c>
      <c r="F2616" t="s">
        <v>6473</v>
      </c>
      <c r="G2616" s="177">
        <v>44544</v>
      </c>
      <c r="H2616" t="s">
        <v>417</v>
      </c>
      <c r="I2616" t="s">
        <v>18176</v>
      </c>
      <c r="J2616" t="s">
        <v>8569</v>
      </c>
      <c r="K2616" t="s">
        <v>353</v>
      </c>
      <c r="L2616" t="s">
        <v>427</v>
      </c>
      <c r="M2616" s="29" t="str">
        <f>IF(O2616 &lt;&gt; "", VLOOKUP(O2616,'CLASSIFICAÇÃO - ÁREA DE ATUAÇÃO'!$A:$C,2,0),"")</f>
        <v>A</v>
      </c>
      <c r="N2616" s="29" t="str">
        <f>IF(O2616 &lt;&gt; "",VLOOKUP(O2616,'CLASSIFICAÇÃO - ÁREA DE ATUAÇÃO'!$A:$C,3,0), "")</f>
        <v>GESTÃO</v>
      </c>
      <c r="O2616" t="str">
        <f>'Lotações convertidas'!B2618</f>
        <v>GERÊNCIA DE ASSISTÊNCIA FARMACÊUTICA E INSUMOS ESSENCIAIS</v>
      </c>
    </row>
    <row r="2617" spans="1:15" x14ac:dyDescent="0.25">
      <c r="A2617">
        <v>1339271</v>
      </c>
      <c r="B2617" t="s">
        <v>8570</v>
      </c>
      <c r="C2617" t="s">
        <v>8571</v>
      </c>
      <c r="D2617" t="s">
        <v>349</v>
      </c>
      <c r="E2617" t="s">
        <v>473</v>
      </c>
      <c r="F2617" t="s">
        <v>1245</v>
      </c>
      <c r="G2617" s="177">
        <v>44544</v>
      </c>
      <c r="H2617" t="s">
        <v>746</v>
      </c>
      <c r="I2617" t="s">
        <v>18173</v>
      </c>
      <c r="J2617" t="s">
        <v>8572</v>
      </c>
      <c r="K2617" t="s">
        <v>353</v>
      </c>
      <c r="L2617" t="s">
        <v>374</v>
      </c>
      <c r="M2617" s="29" t="str">
        <f>IF(O2617 &lt;&gt; "", VLOOKUP(O2617,'CLASSIFICAÇÃO - ÁREA DE ATUAÇÃO'!$A:$C,2,0),"")</f>
        <v>D</v>
      </c>
      <c r="N2617" s="29" t="str">
        <f>IF(O2617 &lt;&gt; "",VLOOKUP(O2617,'CLASSIFICAÇÃO - ÁREA DE ATUAÇÃO'!$A:$C,3,0), "")</f>
        <v>ATENÇÃO PRIMÁRIA</v>
      </c>
      <c r="O2617" t="str">
        <f>'Lotações convertidas'!B2619</f>
        <v>CENTRO DE SAÚDE GOIÂNIA</v>
      </c>
    </row>
    <row r="2618" spans="1:15" x14ac:dyDescent="0.25">
      <c r="A2618" t="s">
        <v>8573</v>
      </c>
      <c r="B2618" t="s">
        <v>8574</v>
      </c>
      <c r="C2618" t="s">
        <v>8575</v>
      </c>
      <c r="D2618" t="s">
        <v>368</v>
      </c>
      <c r="E2618" t="s">
        <v>369</v>
      </c>
      <c r="F2618" t="s">
        <v>489</v>
      </c>
      <c r="G2618" s="177">
        <v>44580</v>
      </c>
      <c r="H2618" t="s">
        <v>417</v>
      </c>
      <c r="I2618" t="s">
        <v>18168</v>
      </c>
      <c r="J2618" t="s">
        <v>8576</v>
      </c>
      <c r="K2618" t="s">
        <v>353</v>
      </c>
      <c r="L2618" t="s">
        <v>397</v>
      </c>
      <c r="M2618" s="29" t="str">
        <f>IF(O2618 &lt;&gt; "", VLOOKUP(O2618,'CLASSIFICAÇÃO - ÁREA DE ATUAÇÃO'!$A:$C,2,0),"")</f>
        <v>C</v>
      </c>
      <c r="N2618" s="29" t="str">
        <f>IF(O2618 &lt;&gt; "",VLOOKUP(O2618,'CLASSIFICAÇÃO - ÁREA DE ATUAÇÃO'!$A:$C,3,0), "")</f>
        <v>ATENÇÃO PRIMÁRIA</v>
      </c>
      <c r="O2618" t="str">
        <f>'Lotações convertidas'!B2620</f>
        <v>CENTRO DE SAÚDE VILA LEONINA</v>
      </c>
    </row>
    <row r="2619" spans="1:15" x14ac:dyDescent="0.25">
      <c r="A2619">
        <v>1339298</v>
      </c>
      <c r="B2619" t="s">
        <v>8577</v>
      </c>
      <c r="C2619" t="s">
        <v>8578</v>
      </c>
      <c r="D2619" t="s">
        <v>349</v>
      </c>
      <c r="E2619" t="s">
        <v>350</v>
      </c>
      <c r="F2619" t="s">
        <v>18644</v>
      </c>
      <c r="G2619" s="177">
        <v>44544</v>
      </c>
      <c r="H2619" t="s">
        <v>395</v>
      </c>
      <c r="I2619" t="s">
        <v>18169</v>
      </c>
      <c r="J2619" t="s">
        <v>8579</v>
      </c>
      <c r="K2619" t="s">
        <v>353</v>
      </c>
      <c r="L2619" t="s">
        <v>411</v>
      </c>
      <c r="M2619" s="29" t="str">
        <f>IF(O2619 &lt;&gt; "", VLOOKUP(O2619,'CLASSIFICAÇÃO - ÁREA DE ATUAÇÃO'!$A:$C,2,0),"")</f>
        <v>C</v>
      </c>
      <c r="N2619" s="29" t="str">
        <f>IF(O2619 &lt;&gt; "",VLOOKUP(O2619,'CLASSIFICAÇÃO - ÁREA DE ATUAÇÃO'!$A:$C,3,0), "")</f>
        <v>ATENÇÃO PRIMÁRIA</v>
      </c>
      <c r="O2619" t="str">
        <f>'Lotações convertidas'!B2621</f>
        <v>CENTRO DE SAÚDE SÃO MIGUEL ARCANJO</v>
      </c>
    </row>
    <row r="2620" spans="1:15" x14ac:dyDescent="0.25">
      <c r="A2620" t="s">
        <v>8580</v>
      </c>
      <c r="B2620" t="s">
        <v>8581</v>
      </c>
      <c r="C2620" t="s">
        <v>8582</v>
      </c>
      <c r="D2620" t="s">
        <v>362</v>
      </c>
      <c r="F2620" t="s">
        <v>543</v>
      </c>
      <c r="G2620" s="177">
        <v>44592</v>
      </c>
      <c r="H2620" t="s">
        <v>364</v>
      </c>
      <c r="I2620" t="s">
        <v>18168</v>
      </c>
      <c r="J2620" t="s">
        <v>8583</v>
      </c>
      <c r="K2620" t="s">
        <v>353</v>
      </c>
      <c r="L2620" t="s">
        <v>365</v>
      </c>
      <c r="M2620" s="29" t="str">
        <f>IF(O2620 &lt;&gt; "", VLOOKUP(O2620,'CLASSIFICAÇÃO - ÁREA DE ATUAÇÃO'!$A:$C,2,0),"")</f>
        <v>B</v>
      </c>
      <c r="N2620" s="29" t="str">
        <f>IF(O2620 &lt;&gt; "",VLOOKUP(O2620,'CLASSIFICAÇÃO - ÁREA DE ATUAÇÃO'!$A:$C,3,0), "")</f>
        <v>ATENÇÃO PRIMÁRIA</v>
      </c>
      <c r="O2620" t="str">
        <f>'Lotações convertidas'!B2622</f>
        <v>CENTRO DE SAÚDE FLORAMAR</v>
      </c>
    </row>
    <row r="2621" spans="1:15" x14ac:dyDescent="0.25">
      <c r="A2621">
        <v>1339336</v>
      </c>
      <c r="B2621" t="s">
        <v>622</v>
      </c>
      <c r="C2621" t="s">
        <v>623</v>
      </c>
      <c r="D2621" t="s">
        <v>368</v>
      </c>
      <c r="E2621" t="s">
        <v>369</v>
      </c>
      <c r="F2621" t="s">
        <v>587</v>
      </c>
      <c r="G2621" s="177">
        <v>44544</v>
      </c>
      <c r="H2621" t="s">
        <v>417</v>
      </c>
      <c r="I2621" t="s">
        <v>18168</v>
      </c>
      <c r="J2621" t="s">
        <v>624</v>
      </c>
      <c r="K2621" t="s">
        <v>353</v>
      </c>
      <c r="L2621" t="s">
        <v>382</v>
      </c>
      <c r="M2621" s="29" t="str">
        <f>IF(O2621 &lt;&gt; "", VLOOKUP(O2621,'CLASSIFICAÇÃO - ÁREA DE ATUAÇÃO'!$A:$C,2,0),"")</f>
        <v>B</v>
      </c>
      <c r="N2621" s="29" t="str">
        <f>IF(O2621 &lt;&gt; "",VLOOKUP(O2621,'CLASSIFICAÇÃO - ÁREA DE ATUAÇÃO'!$A:$C,3,0), "")</f>
        <v>REDE COMPLEMENTAR</v>
      </c>
      <c r="O2621" t="str">
        <f>'Lotações convertidas'!B2623</f>
        <v>UNIDADE DE REFERENCIA SECUNDARIA SAUDADE</v>
      </c>
    </row>
    <row r="2622" spans="1:15" x14ac:dyDescent="0.25">
      <c r="A2622">
        <v>1339360</v>
      </c>
      <c r="B2622" t="s">
        <v>8584</v>
      </c>
      <c r="C2622" t="s">
        <v>8585</v>
      </c>
      <c r="D2622" t="s">
        <v>368</v>
      </c>
      <c r="E2622" t="s">
        <v>369</v>
      </c>
      <c r="F2622" t="s">
        <v>18630</v>
      </c>
      <c r="G2622" s="177">
        <v>44544</v>
      </c>
      <c r="H2622" t="s">
        <v>384</v>
      </c>
      <c r="I2622" t="s">
        <v>18168</v>
      </c>
      <c r="J2622" t="s">
        <v>8586</v>
      </c>
      <c r="K2622" t="s">
        <v>353</v>
      </c>
      <c r="L2622" t="s">
        <v>372</v>
      </c>
      <c r="M2622" s="29" t="str">
        <f>IF(O2622 &lt;&gt; "", VLOOKUP(O2622,'CLASSIFICAÇÃO - ÁREA DE ATUAÇÃO'!$A:$C,2,0),"")</f>
        <v>C</v>
      </c>
      <c r="N2622" s="29" t="str">
        <f>IF(O2622 &lt;&gt; "",VLOOKUP(O2622,'CLASSIFICAÇÃO - ÁREA DE ATUAÇÃO'!$A:$C,3,0), "")</f>
        <v>REDE COMPLEMENTAR</v>
      </c>
      <c r="O2622" t="str">
        <f>'Lotações convertidas'!B2624</f>
        <v>CENTRAL DE ESTERILIZACAO VENDA NOVA</v>
      </c>
    </row>
    <row r="2623" spans="1:15" x14ac:dyDescent="0.25">
      <c r="A2623">
        <v>1339379</v>
      </c>
      <c r="B2623" t="s">
        <v>8587</v>
      </c>
      <c r="C2623" t="s">
        <v>8588</v>
      </c>
      <c r="D2623" t="s">
        <v>362</v>
      </c>
      <c r="F2623" t="s">
        <v>18644</v>
      </c>
      <c r="G2623" s="177">
        <v>44544</v>
      </c>
      <c r="H2623" t="s">
        <v>434</v>
      </c>
      <c r="I2623" t="s">
        <v>18168</v>
      </c>
      <c r="J2623" t="s">
        <v>8589</v>
      </c>
      <c r="K2623" t="s">
        <v>353</v>
      </c>
      <c r="L2623" t="s">
        <v>411</v>
      </c>
      <c r="M2623" s="29" t="str">
        <f>IF(O2623 &lt;&gt; "", VLOOKUP(O2623,'CLASSIFICAÇÃO - ÁREA DE ATUAÇÃO'!$A:$C,2,0),"")</f>
        <v>C</v>
      </c>
      <c r="N2623" s="29" t="str">
        <f>IF(O2623 &lt;&gt; "",VLOOKUP(O2623,'CLASSIFICAÇÃO - ÁREA DE ATUAÇÃO'!$A:$C,3,0), "")</f>
        <v>ATENÇÃO PRIMÁRIA</v>
      </c>
      <c r="O2623" t="str">
        <f>'Lotações convertidas'!B2625</f>
        <v>CENTRO DE SAÚDE SÃO MIGUEL ARCANJO</v>
      </c>
    </row>
    <row r="2624" spans="1:15" x14ac:dyDescent="0.25">
      <c r="A2624">
        <v>1339387</v>
      </c>
      <c r="B2624" t="s">
        <v>8590</v>
      </c>
      <c r="C2624" t="s">
        <v>8591</v>
      </c>
      <c r="D2624" t="s">
        <v>594</v>
      </c>
      <c r="F2624" t="s">
        <v>414</v>
      </c>
      <c r="G2624" s="177">
        <v>44544</v>
      </c>
      <c r="H2624" t="s">
        <v>364</v>
      </c>
      <c r="I2624" t="s">
        <v>495</v>
      </c>
      <c r="K2624" t="s">
        <v>495</v>
      </c>
      <c r="L2624" t="s">
        <v>354</v>
      </c>
      <c r="M2624" s="29" t="str">
        <f>IF(O2624 &lt;&gt; "", VLOOKUP(O2624,'CLASSIFICAÇÃO - ÁREA DE ATUAÇÃO'!$A:$C,2,0),"")</f>
        <v>A</v>
      </c>
      <c r="N2624" s="29" t="str">
        <f>IF(O2624 &lt;&gt; "",VLOOKUP(O2624,'CLASSIFICAÇÃO - ÁREA DE ATUAÇÃO'!$A:$C,3,0), "")</f>
        <v>ATENÇÃO PRIMÁRIA</v>
      </c>
      <c r="O2624" t="str">
        <f>'Lotações convertidas'!B2626</f>
        <v>CENTRO DE SAÚDE CARLOS PRATES</v>
      </c>
    </row>
    <row r="2625" spans="1:15" x14ac:dyDescent="0.25">
      <c r="A2625">
        <v>1339395</v>
      </c>
      <c r="B2625" t="s">
        <v>5750</v>
      </c>
      <c r="C2625" t="s">
        <v>5751</v>
      </c>
      <c r="D2625" t="s">
        <v>368</v>
      </c>
      <c r="E2625" t="s">
        <v>369</v>
      </c>
      <c r="F2625" t="s">
        <v>18611</v>
      </c>
      <c r="G2625" s="177">
        <v>44544</v>
      </c>
      <c r="H2625" t="s">
        <v>425</v>
      </c>
      <c r="I2625" t="s">
        <v>18168</v>
      </c>
      <c r="J2625" t="s">
        <v>5752</v>
      </c>
      <c r="K2625" t="s">
        <v>353</v>
      </c>
      <c r="L2625" t="s">
        <v>397</v>
      </c>
      <c r="M2625" s="29" t="str">
        <f>IF(O2625 &lt;&gt; "", VLOOKUP(O2625,'CLASSIFICAÇÃO - ÁREA DE ATUAÇÃO'!$A:$C,2,0),"")</f>
        <v>C</v>
      </c>
      <c r="N2625" s="29" t="str">
        <f>IF(O2625 &lt;&gt; "",VLOOKUP(O2625,'CLASSIFICAÇÃO - ÁREA DE ATUAÇÃO'!$A:$C,3,0), "")</f>
        <v>REDE DE URGÊNCIA</v>
      </c>
      <c r="O2625" t="str">
        <f>'Lotações convertidas'!B2627</f>
        <v>UNIDADE DE PRONTO ATENDIMENTO OESTE</v>
      </c>
    </row>
    <row r="2626" spans="1:15" x14ac:dyDescent="0.25">
      <c r="A2626">
        <v>1339409</v>
      </c>
      <c r="B2626" t="s">
        <v>8592</v>
      </c>
      <c r="C2626" t="s">
        <v>8593</v>
      </c>
      <c r="D2626" t="s">
        <v>362</v>
      </c>
      <c r="F2626" t="s">
        <v>18617</v>
      </c>
      <c r="G2626" s="177">
        <v>44544</v>
      </c>
      <c r="H2626" t="s">
        <v>466</v>
      </c>
      <c r="I2626" t="s">
        <v>18168</v>
      </c>
      <c r="J2626" t="s">
        <v>8594</v>
      </c>
      <c r="K2626" t="s">
        <v>353</v>
      </c>
      <c r="L2626" t="s">
        <v>406</v>
      </c>
      <c r="M2626" s="29" t="str">
        <f>IF(O2626 &lt;&gt; "", VLOOKUP(O2626,'CLASSIFICAÇÃO - ÁREA DE ATUAÇÃO'!$A:$C,2,0),"")</f>
        <v>D</v>
      </c>
      <c r="N2626" s="29" t="str">
        <f>IF(O2626 &lt;&gt; "",VLOOKUP(O2626,'CLASSIFICAÇÃO - ÁREA DE ATUAÇÃO'!$A:$C,3,0), "")</f>
        <v>REDE DE URGÊNCIA</v>
      </c>
      <c r="O2626" t="str">
        <f>'Lotações convertidas'!B2628</f>
        <v>UNIDADE DE PRONTO ATENDIMENTO BARREIRO</v>
      </c>
    </row>
    <row r="2627" spans="1:15" x14ac:dyDescent="0.25">
      <c r="A2627">
        <v>1339417</v>
      </c>
      <c r="B2627" t="s">
        <v>8595</v>
      </c>
      <c r="C2627" t="s">
        <v>8596</v>
      </c>
      <c r="D2627" t="s">
        <v>368</v>
      </c>
      <c r="E2627" t="s">
        <v>369</v>
      </c>
      <c r="F2627" t="s">
        <v>409</v>
      </c>
      <c r="G2627" s="177">
        <v>44547</v>
      </c>
      <c r="H2627" t="s">
        <v>2484</v>
      </c>
      <c r="I2627" t="s">
        <v>18168</v>
      </c>
      <c r="J2627" t="s">
        <v>8597</v>
      </c>
      <c r="K2627" t="s">
        <v>353</v>
      </c>
      <c r="L2627" t="s">
        <v>411</v>
      </c>
      <c r="M2627" s="29" t="str">
        <f>IF(O2627 &lt;&gt; "", VLOOKUP(O2627,'CLASSIFICAÇÃO - ÁREA DE ATUAÇÃO'!$A:$C,2,0),"")</f>
        <v>A</v>
      </c>
      <c r="N2627" s="29" t="str">
        <f>IF(O2627 &lt;&gt; "",VLOOKUP(O2627,'CLASSIFICAÇÃO - ÁREA DE ATUAÇÃO'!$A:$C,3,0), "")</f>
        <v>REDE COMPLEMENTAR</v>
      </c>
      <c r="O2627" t="str">
        <f>'Lotações convertidas'!B2629</f>
        <v>UNIDADE DE REFERENCIA SECUNDARIA CENTRO-SUL</v>
      </c>
    </row>
    <row r="2628" spans="1:15" x14ac:dyDescent="0.25">
      <c r="A2628">
        <v>1339425</v>
      </c>
      <c r="B2628" t="s">
        <v>8598</v>
      </c>
      <c r="C2628" t="s">
        <v>8599</v>
      </c>
      <c r="D2628" t="s">
        <v>368</v>
      </c>
      <c r="E2628" t="s">
        <v>369</v>
      </c>
      <c r="F2628" t="s">
        <v>1422</v>
      </c>
      <c r="G2628" s="177">
        <v>44545</v>
      </c>
      <c r="H2628" t="s">
        <v>417</v>
      </c>
      <c r="I2628" t="s">
        <v>18168</v>
      </c>
      <c r="J2628" t="s">
        <v>8600</v>
      </c>
      <c r="K2628" t="s">
        <v>353</v>
      </c>
      <c r="L2628" t="s">
        <v>382</v>
      </c>
      <c r="M2628" s="29" t="str">
        <f>IF(O2628 &lt;&gt; "", VLOOKUP(O2628,'CLASSIFICAÇÃO - ÁREA DE ATUAÇÃO'!$A:$C,2,0),"")</f>
        <v>D</v>
      </c>
      <c r="N2628" s="29" t="str">
        <f>IF(O2628 &lt;&gt; "",VLOOKUP(O2628,'CLASSIFICAÇÃO - ÁREA DE ATUAÇÃO'!$A:$C,3,0), "")</f>
        <v>ATENÇÃO PRIMÁRIA</v>
      </c>
      <c r="O2628" t="str">
        <f>'Lotações convertidas'!B2630</f>
        <v>CENTRO DE SAÚDE NOVO HORIZONTE</v>
      </c>
    </row>
    <row r="2629" spans="1:15" x14ac:dyDescent="0.25">
      <c r="A2629">
        <v>1339433</v>
      </c>
      <c r="B2629" t="s">
        <v>702</v>
      </c>
      <c r="C2629" t="s">
        <v>703</v>
      </c>
      <c r="D2629" t="s">
        <v>368</v>
      </c>
      <c r="E2629" t="s">
        <v>369</v>
      </c>
      <c r="F2629" t="s">
        <v>18613</v>
      </c>
      <c r="G2629" s="177">
        <v>44545</v>
      </c>
      <c r="H2629" t="s">
        <v>425</v>
      </c>
      <c r="I2629" t="s">
        <v>18168</v>
      </c>
      <c r="J2629" t="s">
        <v>704</v>
      </c>
      <c r="K2629" t="s">
        <v>353</v>
      </c>
      <c r="L2629" t="s">
        <v>382</v>
      </c>
      <c r="M2629" s="29" t="str">
        <f>IF(O2629 &lt;&gt; "", VLOOKUP(O2629,'CLASSIFICAÇÃO - ÁREA DE ATUAÇÃO'!$A:$C,2,0),"")</f>
        <v>C</v>
      </c>
      <c r="N2629" s="29" t="str">
        <f>IF(O2629 &lt;&gt; "",VLOOKUP(O2629,'CLASSIFICAÇÃO - ÁREA DE ATUAÇÃO'!$A:$C,3,0), "")</f>
        <v>REDE DE URGÊNCIA</v>
      </c>
      <c r="O2629" t="str">
        <f>'Lotações convertidas'!B2631</f>
        <v>UNIDADE DE PRONTO ATENDIMENTO LESTE</v>
      </c>
    </row>
    <row r="2630" spans="1:15" x14ac:dyDescent="0.25">
      <c r="A2630" t="s">
        <v>8601</v>
      </c>
      <c r="B2630" t="s">
        <v>8602</v>
      </c>
      <c r="C2630" t="s">
        <v>8603</v>
      </c>
      <c r="D2630" t="s">
        <v>368</v>
      </c>
      <c r="E2630" t="s">
        <v>369</v>
      </c>
      <c r="F2630" t="s">
        <v>18648</v>
      </c>
      <c r="G2630" s="177">
        <v>44546</v>
      </c>
      <c r="H2630" t="s">
        <v>441</v>
      </c>
      <c r="I2630" t="s">
        <v>18168</v>
      </c>
      <c r="J2630" t="s">
        <v>8604</v>
      </c>
      <c r="K2630" t="s">
        <v>353</v>
      </c>
      <c r="L2630" t="s">
        <v>406</v>
      </c>
      <c r="M2630" s="29" t="str">
        <f>IF(O2630 &lt;&gt; "", VLOOKUP(O2630,'CLASSIFICAÇÃO - ÁREA DE ATUAÇÃO'!$A:$C,2,0),"")</f>
        <v>B</v>
      </c>
      <c r="N2630" s="29" t="str">
        <f>IF(O2630 &lt;&gt; "",VLOOKUP(O2630,'CLASSIFICAÇÃO - ÁREA DE ATUAÇÃO'!$A:$C,3,0), "")</f>
        <v>REDE DE URGÊNCIA</v>
      </c>
      <c r="O2630" t="str">
        <f>'Lotações convertidas'!B2632</f>
        <v>CENTRO DE REFERENCIA EM SAUDE MENTAL BARREIRO</v>
      </c>
    </row>
    <row r="2631" spans="1:15" x14ac:dyDescent="0.25">
      <c r="A2631">
        <v>1339468</v>
      </c>
      <c r="B2631" t="s">
        <v>8605</v>
      </c>
      <c r="C2631" t="s">
        <v>8606</v>
      </c>
      <c r="D2631" t="s">
        <v>379</v>
      </c>
      <c r="F2631" t="s">
        <v>18616</v>
      </c>
      <c r="G2631" s="177">
        <v>44549</v>
      </c>
      <c r="H2631" t="s">
        <v>482</v>
      </c>
      <c r="I2631" t="s">
        <v>18171</v>
      </c>
      <c r="J2631" t="s">
        <v>8607</v>
      </c>
      <c r="K2631" t="s">
        <v>353</v>
      </c>
      <c r="L2631" t="s">
        <v>361</v>
      </c>
      <c r="M2631" s="29" t="str">
        <f>IF(O2631 &lt;&gt; "", VLOOKUP(O2631,'CLASSIFICAÇÃO - ÁREA DE ATUAÇÃO'!$A:$C,2,0),"")</f>
        <v>C</v>
      </c>
      <c r="N2631" s="29" t="str">
        <f>IF(O2631 &lt;&gt; "",VLOOKUP(O2631,'CLASSIFICAÇÃO - ÁREA DE ATUAÇÃO'!$A:$C,3,0), "")</f>
        <v>REDE DE URGÊNCIA</v>
      </c>
      <c r="O2631" t="str">
        <f>'Lotações convertidas'!B2633</f>
        <v>UNIDADE DE PRONTO ATENDIMENTO PAMPULHA</v>
      </c>
    </row>
    <row r="2632" spans="1:15" x14ac:dyDescent="0.25">
      <c r="A2632">
        <v>1339484</v>
      </c>
      <c r="B2632" t="s">
        <v>8608</v>
      </c>
      <c r="C2632" t="s">
        <v>8609</v>
      </c>
      <c r="D2632" t="s">
        <v>520</v>
      </c>
      <c r="F2632" t="s">
        <v>507</v>
      </c>
      <c r="G2632" s="177">
        <v>44545</v>
      </c>
      <c r="H2632" t="s">
        <v>364</v>
      </c>
      <c r="I2632" t="s">
        <v>18175</v>
      </c>
      <c r="J2632" t="s">
        <v>8610</v>
      </c>
      <c r="K2632" t="s">
        <v>353</v>
      </c>
      <c r="L2632" t="s">
        <v>365</v>
      </c>
      <c r="M2632" s="29" t="str">
        <f>IF(O2632 &lt;&gt; "", VLOOKUP(O2632,'CLASSIFICAÇÃO - ÁREA DE ATUAÇÃO'!$A:$C,2,0),"")</f>
        <v>D</v>
      </c>
      <c r="N2632" s="29" t="str">
        <f>IF(O2632 &lt;&gt; "",VLOOKUP(O2632,'CLASSIFICAÇÃO - ÁREA DE ATUAÇÃO'!$A:$C,3,0), "")</f>
        <v>ATENÇÃO PRIMÁRIA</v>
      </c>
      <c r="O2632" t="str">
        <f>'Lotações convertidas'!B2634</f>
        <v>CENTRO DE SAÚDE JAQUELINE II</v>
      </c>
    </row>
    <row r="2633" spans="1:15" x14ac:dyDescent="0.25">
      <c r="A2633">
        <v>1339506</v>
      </c>
      <c r="B2633" t="s">
        <v>8611</v>
      </c>
      <c r="C2633" t="s">
        <v>8612</v>
      </c>
      <c r="D2633" t="s">
        <v>368</v>
      </c>
      <c r="E2633" t="s">
        <v>369</v>
      </c>
      <c r="F2633" t="s">
        <v>567</v>
      </c>
      <c r="G2633" s="177">
        <v>44545</v>
      </c>
      <c r="H2633" t="s">
        <v>425</v>
      </c>
      <c r="I2633" t="s">
        <v>18168</v>
      </c>
      <c r="J2633" t="s">
        <v>8613</v>
      </c>
      <c r="K2633" t="s">
        <v>353</v>
      </c>
      <c r="L2633" t="s">
        <v>406</v>
      </c>
      <c r="M2633" s="29" t="str">
        <f>IF(O2633 &lt;&gt; "", VLOOKUP(O2633,'CLASSIFICAÇÃO - ÁREA DE ATUAÇÃO'!$A:$C,2,0),"")</f>
        <v>C</v>
      </c>
      <c r="N2633" s="29" t="str">
        <f>IF(O2633 &lt;&gt; "",VLOOKUP(O2633,'CLASSIFICAÇÃO - ÁREA DE ATUAÇÃO'!$A:$C,3,0), "")</f>
        <v>REDE DE URGÊNCIA</v>
      </c>
      <c r="O2633" t="str">
        <f>'Lotações convertidas'!B2635</f>
        <v>CENTRO DE REFERENCIA EM SAUDE MENTAL ALCOOL E DROGAS BARREIRO</v>
      </c>
    </row>
    <row r="2634" spans="1:15" x14ac:dyDescent="0.25">
      <c r="A2634">
        <v>1339514</v>
      </c>
      <c r="B2634" t="s">
        <v>8614</v>
      </c>
      <c r="C2634" t="s">
        <v>8615</v>
      </c>
      <c r="D2634" t="s">
        <v>362</v>
      </c>
      <c r="F2634" t="s">
        <v>856</v>
      </c>
      <c r="G2634" s="177">
        <v>44545</v>
      </c>
      <c r="H2634" t="s">
        <v>364</v>
      </c>
      <c r="I2634" t="s">
        <v>18168</v>
      </c>
      <c r="J2634" t="s">
        <v>8616</v>
      </c>
      <c r="K2634" t="s">
        <v>353</v>
      </c>
      <c r="L2634" t="s">
        <v>374</v>
      </c>
      <c r="M2634" s="29" t="str">
        <f>IF(O2634 &lt;&gt; "", VLOOKUP(O2634,'CLASSIFICAÇÃO - ÁREA DE ATUAÇÃO'!$A:$C,2,0),"")</f>
        <v>B</v>
      </c>
      <c r="N2634" s="29" t="str">
        <f>IF(O2634 &lt;&gt; "",VLOOKUP(O2634,'CLASSIFICAÇÃO - ÁREA DE ATUAÇÃO'!$A:$C,3,0), "")</f>
        <v>ATENÇÃO PRIMÁRIA</v>
      </c>
      <c r="O2634" t="str">
        <f>'Lotações convertidas'!B2636</f>
        <v>CENTRO DE SAÚDE PADRE FERNANDO DE MELO</v>
      </c>
    </row>
    <row r="2635" spans="1:15" x14ac:dyDescent="0.25">
      <c r="A2635">
        <v>1339530</v>
      </c>
      <c r="B2635" t="s">
        <v>8617</v>
      </c>
      <c r="C2635" t="s">
        <v>8618</v>
      </c>
      <c r="D2635" t="s">
        <v>368</v>
      </c>
      <c r="E2635" t="s">
        <v>369</v>
      </c>
      <c r="F2635" t="s">
        <v>409</v>
      </c>
      <c r="G2635" s="177">
        <v>44545</v>
      </c>
      <c r="H2635" t="s">
        <v>417</v>
      </c>
      <c r="I2635" t="s">
        <v>18168</v>
      </c>
      <c r="J2635" t="s">
        <v>8619</v>
      </c>
      <c r="K2635" t="s">
        <v>353</v>
      </c>
      <c r="L2635" t="s">
        <v>411</v>
      </c>
      <c r="M2635" s="29" t="str">
        <f>IF(O2635 &lt;&gt; "", VLOOKUP(O2635,'CLASSIFICAÇÃO - ÁREA DE ATUAÇÃO'!$A:$C,2,0),"")</f>
        <v>A</v>
      </c>
      <c r="N2635" s="29" t="str">
        <f>IF(O2635 &lt;&gt; "",VLOOKUP(O2635,'CLASSIFICAÇÃO - ÁREA DE ATUAÇÃO'!$A:$C,3,0), "")</f>
        <v>REDE COMPLEMENTAR</v>
      </c>
      <c r="O2635" t="str">
        <f>'Lotações convertidas'!B2637</f>
        <v>UNIDADE DE REFERENCIA SECUNDARIA CENTRO-SUL</v>
      </c>
    </row>
    <row r="2636" spans="1:15" x14ac:dyDescent="0.25">
      <c r="A2636">
        <v>1339549</v>
      </c>
      <c r="B2636" t="s">
        <v>8620</v>
      </c>
      <c r="C2636" t="s">
        <v>8621</v>
      </c>
      <c r="D2636" t="s">
        <v>368</v>
      </c>
      <c r="E2636" t="s">
        <v>369</v>
      </c>
      <c r="F2636" t="s">
        <v>567</v>
      </c>
      <c r="G2636" s="177">
        <v>44546</v>
      </c>
      <c r="H2636" t="s">
        <v>441</v>
      </c>
      <c r="I2636" t="s">
        <v>18168</v>
      </c>
      <c r="J2636" t="s">
        <v>8622</v>
      </c>
      <c r="K2636" t="s">
        <v>353</v>
      </c>
      <c r="L2636" t="s">
        <v>406</v>
      </c>
      <c r="M2636" s="29" t="str">
        <f>IF(O2636 &lt;&gt; "", VLOOKUP(O2636,'CLASSIFICAÇÃO - ÁREA DE ATUAÇÃO'!$A:$C,2,0),"")</f>
        <v>C</v>
      </c>
      <c r="N2636" s="29" t="str">
        <f>IF(O2636 &lt;&gt; "",VLOOKUP(O2636,'CLASSIFICAÇÃO - ÁREA DE ATUAÇÃO'!$A:$C,3,0), "")</f>
        <v>REDE DE URGÊNCIA</v>
      </c>
      <c r="O2636" t="str">
        <f>'Lotações convertidas'!B2638</f>
        <v>CENTRO DE REFERENCIA EM SAUDE MENTAL ALCOOL E DROGAS BARREIRO</v>
      </c>
    </row>
    <row r="2637" spans="1:15" x14ac:dyDescent="0.25">
      <c r="A2637">
        <v>1339557</v>
      </c>
      <c r="B2637" t="s">
        <v>8623</v>
      </c>
      <c r="C2637" t="s">
        <v>8624</v>
      </c>
      <c r="D2637" t="s">
        <v>368</v>
      </c>
      <c r="E2637" t="s">
        <v>8625</v>
      </c>
      <c r="F2637" t="s">
        <v>18613</v>
      </c>
      <c r="G2637" s="177">
        <v>44546</v>
      </c>
      <c r="H2637" t="s">
        <v>425</v>
      </c>
      <c r="I2637" t="s">
        <v>18179</v>
      </c>
      <c r="J2637" t="s">
        <v>8626</v>
      </c>
      <c r="K2637" t="s">
        <v>353</v>
      </c>
      <c r="L2637" t="s">
        <v>382</v>
      </c>
      <c r="M2637" s="29" t="str">
        <f>IF(O2637 &lt;&gt; "", VLOOKUP(O2637,'CLASSIFICAÇÃO - ÁREA DE ATUAÇÃO'!$A:$C,2,0),"")</f>
        <v>C</v>
      </c>
      <c r="N2637" s="29" t="str">
        <f>IF(O2637 &lt;&gt; "",VLOOKUP(O2637,'CLASSIFICAÇÃO - ÁREA DE ATUAÇÃO'!$A:$C,3,0), "")</f>
        <v>REDE DE URGÊNCIA</v>
      </c>
      <c r="O2637" t="str">
        <f>'Lotações convertidas'!B2639</f>
        <v>UNIDADE DE PRONTO ATENDIMENTO LESTE</v>
      </c>
    </row>
    <row r="2638" spans="1:15" x14ac:dyDescent="0.25">
      <c r="A2638">
        <v>1339565</v>
      </c>
      <c r="B2638" t="s">
        <v>8627</v>
      </c>
      <c r="C2638" t="s">
        <v>8628</v>
      </c>
      <c r="D2638" t="s">
        <v>368</v>
      </c>
      <c r="E2638" t="s">
        <v>390</v>
      </c>
      <c r="F2638" t="s">
        <v>1997</v>
      </c>
      <c r="G2638" s="177">
        <v>44546</v>
      </c>
      <c r="H2638" t="s">
        <v>384</v>
      </c>
      <c r="I2638" t="s">
        <v>18175</v>
      </c>
      <c r="J2638" t="s">
        <v>8629</v>
      </c>
      <c r="K2638" t="s">
        <v>353</v>
      </c>
      <c r="L2638" t="s">
        <v>411</v>
      </c>
      <c r="M2638" s="29" t="str">
        <f>IF(O2638 &lt;&gt; "", VLOOKUP(O2638,'CLASSIFICAÇÃO - ÁREA DE ATUAÇÃO'!$A:$C,2,0),"")</f>
        <v>A</v>
      </c>
      <c r="N2638" s="29" t="str">
        <f>IF(O2638 &lt;&gt; "",VLOOKUP(O2638,'CLASSIFICAÇÃO - ÁREA DE ATUAÇÃO'!$A:$C,3,0), "")</f>
        <v>ATENÇÃO PRIMÁRIA</v>
      </c>
      <c r="O2638" t="str">
        <f>'Lotações convertidas'!B2640</f>
        <v>CENTRO DE SAÚDE MENINO JESUS</v>
      </c>
    </row>
    <row r="2639" spans="1:15" x14ac:dyDescent="0.25">
      <c r="A2639">
        <v>1339573</v>
      </c>
      <c r="B2639" t="s">
        <v>924</v>
      </c>
      <c r="C2639" t="s">
        <v>925</v>
      </c>
      <c r="D2639" t="s">
        <v>362</v>
      </c>
      <c r="F2639" t="s">
        <v>518</v>
      </c>
      <c r="G2639" s="177">
        <v>44546</v>
      </c>
      <c r="H2639" t="s">
        <v>395</v>
      </c>
      <c r="I2639" t="s">
        <v>18168</v>
      </c>
      <c r="J2639" t="s">
        <v>927</v>
      </c>
      <c r="K2639" t="s">
        <v>353</v>
      </c>
      <c r="L2639" t="s">
        <v>365</v>
      </c>
      <c r="M2639" s="29" t="str">
        <f>IF(O2639 &lt;&gt; "", VLOOKUP(O2639,'CLASSIFICAÇÃO - ÁREA DE ATUAÇÃO'!$A:$C,2,0),"")</f>
        <v>C</v>
      </c>
      <c r="N2639" s="29" t="str">
        <f>IF(O2639 &lt;&gt; "",VLOOKUP(O2639,'CLASSIFICAÇÃO - ÁREA DE ATUAÇÃO'!$A:$C,3,0), "")</f>
        <v>ATENÇÃO PRIMÁRIA</v>
      </c>
      <c r="O2639" t="str">
        <f>'Lotações convertidas'!B2641</f>
        <v>CENTRO DE SAÚDE NOVO AARÃO REIS</v>
      </c>
    </row>
    <row r="2640" spans="1:15" x14ac:dyDescent="0.25">
      <c r="A2640">
        <v>1339603</v>
      </c>
      <c r="B2640" t="s">
        <v>1358</v>
      </c>
      <c r="C2640" t="s">
        <v>1359</v>
      </c>
      <c r="D2640" t="s">
        <v>379</v>
      </c>
      <c r="F2640" t="s">
        <v>18617</v>
      </c>
      <c r="G2640" s="177">
        <v>44545</v>
      </c>
      <c r="H2640" t="s">
        <v>457</v>
      </c>
      <c r="I2640" t="s">
        <v>18171</v>
      </c>
      <c r="J2640" t="s">
        <v>1360</v>
      </c>
      <c r="K2640" t="s">
        <v>353</v>
      </c>
      <c r="L2640" t="s">
        <v>406</v>
      </c>
      <c r="M2640" s="29" t="str">
        <f>IF(O2640 &lt;&gt; "", VLOOKUP(O2640,'CLASSIFICAÇÃO - ÁREA DE ATUAÇÃO'!$A:$C,2,0),"")</f>
        <v>D</v>
      </c>
      <c r="N2640" s="29" t="str">
        <f>IF(O2640 &lt;&gt; "",VLOOKUP(O2640,'CLASSIFICAÇÃO - ÁREA DE ATUAÇÃO'!$A:$C,3,0), "")</f>
        <v>REDE DE URGÊNCIA</v>
      </c>
      <c r="O2640" t="str">
        <f>'Lotações convertidas'!B2642</f>
        <v>UNIDADE DE PRONTO ATENDIMENTO BARREIRO</v>
      </c>
    </row>
    <row r="2641" spans="1:15" x14ac:dyDescent="0.25">
      <c r="A2641">
        <v>1339611</v>
      </c>
      <c r="B2641" t="s">
        <v>8630</v>
      </c>
      <c r="C2641" t="s">
        <v>8631</v>
      </c>
      <c r="D2641" t="s">
        <v>368</v>
      </c>
      <c r="E2641" t="s">
        <v>390</v>
      </c>
      <c r="F2641" t="s">
        <v>735</v>
      </c>
      <c r="G2641" s="177">
        <v>44545</v>
      </c>
      <c r="H2641" t="s">
        <v>818</v>
      </c>
      <c r="I2641" t="s">
        <v>18175</v>
      </c>
      <c r="J2641" t="s">
        <v>8632</v>
      </c>
      <c r="K2641" t="s">
        <v>353</v>
      </c>
      <c r="L2641" t="s">
        <v>411</v>
      </c>
      <c r="M2641" s="29" t="str">
        <f>IF(O2641 &lt;&gt; "", VLOOKUP(O2641,'CLASSIFICAÇÃO - ÁREA DE ATUAÇÃO'!$A:$C,2,0),"")</f>
        <v>A</v>
      </c>
      <c r="N2641" s="29" t="str">
        <f>IF(O2641 &lt;&gt; "",VLOOKUP(O2641,'CLASSIFICAÇÃO - ÁREA DE ATUAÇÃO'!$A:$C,3,0), "")</f>
        <v>REDE COMPLEMENTAR</v>
      </c>
      <c r="O2641" t="str">
        <f>'Lotações convertidas'!B2643</f>
        <v>CENTRO DE ESPECIALIDADES ODONTOLÓGICAS PARACATU</v>
      </c>
    </row>
    <row r="2642" spans="1:15" x14ac:dyDescent="0.25">
      <c r="A2642">
        <v>1339638</v>
      </c>
      <c r="B2642" t="s">
        <v>8633</v>
      </c>
      <c r="C2642" t="s">
        <v>8634</v>
      </c>
      <c r="D2642" t="s">
        <v>368</v>
      </c>
      <c r="E2642" t="s">
        <v>390</v>
      </c>
      <c r="F2642" t="s">
        <v>461</v>
      </c>
      <c r="G2642" s="177">
        <v>44545</v>
      </c>
      <c r="H2642" t="s">
        <v>364</v>
      </c>
      <c r="I2642" t="s">
        <v>18175</v>
      </c>
      <c r="J2642" t="s">
        <v>8635</v>
      </c>
      <c r="K2642" t="s">
        <v>353</v>
      </c>
      <c r="L2642" t="s">
        <v>354</v>
      </c>
      <c r="M2642" s="29" t="str">
        <f>IF(O2642 &lt;&gt; "", VLOOKUP(O2642,'CLASSIFICAÇÃO - ÁREA DE ATUAÇÃO'!$A:$C,2,0),"")</f>
        <v>D</v>
      </c>
      <c r="N2642" s="29" t="str">
        <f>IF(O2642 &lt;&gt; "",VLOOKUP(O2642,'CLASSIFICAÇÃO - ÁREA DE ATUAÇÃO'!$A:$C,3,0), "")</f>
        <v>ATENÇÃO PRIMÁRIA</v>
      </c>
      <c r="O2642" t="str">
        <f>'Lotações convertidas'!B2644</f>
        <v>CENTRO DE SAÚDE CALIFÓRNIA</v>
      </c>
    </row>
    <row r="2643" spans="1:15" x14ac:dyDescent="0.25">
      <c r="A2643">
        <v>1339689</v>
      </c>
      <c r="B2643" t="s">
        <v>8636</v>
      </c>
      <c r="C2643" t="s">
        <v>8637</v>
      </c>
      <c r="D2643" t="s">
        <v>368</v>
      </c>
      <c r="E2643" t="s">
        <v>390</v>
      </c>
      <c r="F2643" t="s">
        <v>1042</v>
      </c>
      <c r="G2643" s="177">
        <v>44545</v>
      </c>
      <c r="H2643" t="s">
        <v>364</v>
      </c>
      <c r="I2643" t="s">
        <v>18175</v>
      </c>
      <c r="J2643" t="s">
        <v>8638</v>
      </c>
      <c r="K2643" t="s">
        <v>353</v>
      </c>
      <c r="L2643" t="s">
        <v>406</v>
      </c>
      <c r="M2643" s="29" t="str">
        <f>IF(O2643 &lt;&gt; "", VLOOKUP(O2643,'CLASSIFICAÇÃO - ÁREA DE ATUAÇÃO'!$A:$C,2,0),"")</f>
        <v>B</v>
      </c>
      <c r="N2643" s="29" t="str">
        <f>IF(O2643 &lt;&gt; "",VLOOKUP(O2643,'CLASSIFICAÇÃO - ÁREA DE ATUAÇÃO'!$A:$C,3,0), "")</f>
        <v>ATENÇÃO PRIMÁRIA</v>
      </c>
      <c r="O2643" t="str">
        <f>'Lotações convertidas'!B2645</f>
        <v>CENTRO DE SAÚDE DR. JOSÉ DOMINGOS</v>
      </c>
    </row>
    <row r="2644" spans="1:15" x14ac:dyDescent="0.25">
      <c r="A2644">
        <v>1339697</v>
      </c>
      <c r="B2644" t="s">
        <v>8639</v>
      </c>
      <c r="C2644" t="s">
        <v>8640</v>
      </c>
      <c r="D2644" t="s">
        <v>368</v>
      </c>
      <c r="E2644" t="s">
        <v>369</v>
      </c>
      <c r="F2644" t="s">
        <v>18612</v>
      </c>
      <c r="G2644" s="177">
        <v>44545</v>
      </c>
      <c r="H2644" t="s">
        <v>364</v>
      </c>
      <c r="I2644" t="s">
        <v>18168</v>
      </c>
      <c r="J2644" t="s">
        <v>8641</v>
      </c>
      <c r="K2644" t="s">
        <v>353</v>
      </c>
      <c r="L2644" t="s">
        <v>354</v>
      </c>
      <c r="M2644" s="29" t="str">
        <f>IF(O2644 &lt;&gt; "", VLOOKUP(O2644,'CLASSIFICAÇÃO - ÁREA DE ATUAÇÃO'!$A:$C,2,0),"")</f>
        <v>A</v>
      </c>
      <c r="N2644" s="29" t="str">
        <f>IF(O2644 &lt;&gt; "",VLOOKUP(O2644,'CLASSIFICAÇÃO - ÁREA DE ATUAÇÃO'!$A:$C,3,0), "")</f>
        <v>REDE COMPLEMENTAR</v>
      </c>
      <c r="O2644" t="str">
        <f>'Lotações convertidas'!B2646</f>
        <v>CENTRAL DE ESTERILIZACAO NOROESTE</v>
      </c>
    </row>
    <row r="2645" spans="1:15" x14ac:dyDescent="0.25">
      <c r="A2645">
        <v>1339719</v>
      </c>
      <c r="B2645" t="s">
        <v>8642</v>
      </c>
      <c r="C2645" t="s">
        <v>8643</v>
      </c>
      <c r="D2645" t="s">
        <v>368</v>
      </c>
      <c r="E2645" t="s">
        <v>728</v>
      </c>
      <c r="F2645" t="s">
        <v>1337</v>
      </c>
      <c r="G2645" s="177">
        <v>44545</v>
      </c>
      <c r="H2645" t="s">
        <v>417</v>
      </c>
      <c r="I2645" t="s">
        <v>495</v>
      </c>
      <c r="K2645" t="s">
        <v>495</v>
      </c>
      <c r="L2645" t="s">
        <v>406</v>
      </c>
      <c r="M2645" s="29" t="str">
        <f>IF(O2645 &lt;&gt; "", VLOOKUP(O2645,'CLASSIFICAÇÃO - ÁREA DE ATUAÇÃO'!$A:$C,2,0),"")</f>
        <v>C</v>
      </c>
      <c r="N2645" s="29" t="str">
        <f>IF(O2645 &lt;&gt; "",VLOOKUP(O2645,'CLASSIFICAÇÃO - ÁREA DE ATUAÇÃO'!$A:$C,3,0), "")</f>
        <v>ATENÇÃO PRIMÁRIA</v>
      </c>
      <c r="O2645" t="str">
        <f>'Lotações convertidas'!B2647</f>
        <v>CENTRO DE SAÚDE FRANCISCO GOMES BARBOSA - TIROL</v>
      </c>
    </row>
    <row r="2646" spans="1:15" x14ac:dyDescent="0.25">
      <c r="A2646">
        <v>1339727</v>
      </c>
      <c r="B2646" t="s">
        <v>8644</v>
      </c>
      <c r="C2646" t="s">
        <v>8645</v>
      </c>
      <c r="D2646" t="s">
        <v>368</v>
      </c>
      <c r="E2646" t="s">
        <v>390</v>
      </c>
      <c r="F2646" t="s">
        <v>821</v>
      </c>
      <c r="G2646" s="177">
        <v>44545</v>
      </c>
      <c r="H2646" t="s">
        <v>364</v>
      </c>
      <c r="I2646" t="s">
        <v>18175</v>
      </c>
      <c r="J2646" t="s">
        <v>8646</v>
      </c>
      <c r="K2646" t="s">
        <v>353</v>
      </c>
      <c r="L2646" t="s">
        <v>372</v>
      </c>
      <c r="M2646" s="29" t="str">
        <f>IF(O2646 &lt;&gt; "", VLOOKUP(O2646,'CLASSIFICAÇÃO - ÁREA DE ATUAÇÃO'!$A:$C,2,0),"")</f>
        <v>C</v>
      </c>
      <c r="N2646" s="29" t="str">
        <f>IF(O2646 &lt;&gt; "",VLOOKUP(O2646,'CLASSIFICAÇÃO - ÁREA DE ATUAÇÃO'!$A:$C,3,0), "")</f>
        <v>ATENÇÃO PRIMÁRIA</v>
      </c>
      <c r="O2646" t="str">
        <f>'Lotações convertidas'!B2648</f>
        <v>CENTRO DE SAÚDE SANTA MÔNICA</v>
      </c>
    </row>
    <row r="2647" spans="1:15" x14ac:dyDescent="0.25">
      <c r="A2647">
        <v>1339735</v>
      </c>
      <c r="B2647" t="s">
        <v>8647</v>
      </c>
      <c r="C2647" t="s">
        <v>8648</v>
      </c>
      <c r="D2647" t="s">
        <v>379</v>
      </c>
      <c r="E2647" t="s">
        <v>620</v>
      </c>
      <c r="F2647" t="s">
        <v>298</v>
      </c>
      <c r="G2647" s="177">
        <v>44545</v>
      </c>
      <c r="H2647" t="s">
        <v>395</v>
      </c>
      <c r="I2647" t="s">
        <v>18171</v>
      </c>
      <c r="J2647" t="s">
        <v>8649</v>
      </c>
      <c r="K2647" t="s">
        <v>353</v>
      </c>
      <c r="L2647" t="s">
        <v>374</v>
      </c>
      <c r="M2647" s="29" t="str">
        <f>IF(O2647 &lt;&gt; "", VLOOKUP(O2647,'CLASSIFICAÇÃO - ÁREA DE ATUAÇÃO'!$A:$C,2,0),"")</f>
        <v>D</v>
      </c>
      <c r="N2647" s="29" t="str">
        <f>IF(O2647 &lt;&gt; "",VLOOKUP(O2647,'CLASSIFICAÇÃO - ÁREA DE ATUAÇÃO'!$A:$C,3,0), "")</f>
        <v>ATENÇÃO PRIMÁRIA</v>
      </c>
      <c r="O2647" t="str">
        <f>'Lotações convertidas'!B2649</f>
        <v>CENTRO DE SAÚDE VILA MARIA - JOÃO VITAL</v>
      </c>
    </row>
    <row r="2648" spans="1:15" x14ac:dyDescent="0.25">
      <c r="A2648">
        <v>1339743</v>
      </c>
      <c r="B2648" t="s">
        <v>8650</v>
      </c>
      <c r="C2648" t="s">
        <v>8651</v>
      </c>
      <c r="D2648" t="s">
        <v>368</v>
      </c>
      <c r="E2648" t="s">
        <v>369</v>
      </c>
      <c r="F2648" t="s">
        <v>18636</v>
      </c>
      <c r="G2648" s="177">
        <v>44545</v>
      </c>
      <c r="H2648" t="s">
        <v>441</v>
      </c>
      <c r="I2648" t="s">
        <v>18168</v>
      </c>
      <c r="J2648" t="s">
        <v>8652</v>
      </c>
      <c r="K2648" t="s">
        <v>353</v>
      </c>
      <c r="L2648" t="s">
        <v>411</v>
      </c>
      <c r="M2648" s="29" t="str">
        <f>IF(O2648 &lt;&gt; "", VLOOKUP(O2648,'CLASSIFICAÇÃO - ÁREA DE ATUAÇÃO'!$A:$C,2,0),"")</f>
        <v>A</v>
      </c>
      <c r="N2648" s="29" t="str">
        <f>IF(O2648 &lt;&gt; "",VLOOKUP(O2648,'CLASSIFICAÇÃO - ÁREA DE ATUAÇÃO'!$A:$C,3,0), "")</f>
        <v>REDE COMPLEMENTAR</v>
      </c>
      <c r="O2648" t="str">
        <f>'Lotações convertidas'!B2650</f>
        <v>CENTRO DE REFERENCIA DE IMUNOBIOLOGICOS ESPECIAIS</v>
      </c>
    </row>
    <row r="2649" spans="1:15" x14ac:dyDescent="0.25">
      <c r="A2649">
        <v>1339751</v>
      </c>
      <c r="B2649" t="s">
        <v>8653</v>
      </c>
      <c r="C2649" t="s">
        <v>8654</v>
      </c>
      <c r="D2649" t="s">
        <v>368</v>
      </c>
      <c r="E2649" t="s">
        <v>369</v>
      </c>
      <c r="F2649" t="s">
        <v>583</v>
      </c>
      <c r="G2649" s="177">
        <v>44545</v>
      </c>
      <c r="H2649" t="s">
        <v>417</v>
      </c>
      <c r="I2649" t="s">
        <v>18168</v>
      </c>
      <c r="J2649" t="s">
        <v>8655</v>
      </c>
      <c r="K2649" t="s">
        <v>353</v>
      </c>
      <c r="L2649" t="s">
        <v>354</v>
      </c>
      <c r="M2649" s="29" t="str">
        <f>IF(O2649 &lt;&gt; "", VLOOKUP(O2649,'CLASSIFICAÇÃO - ÁREA DE ATUAÇÃO'!$A:$C,2,0),"")</f>
        <v>A</v>
      </c>
      <c r="N2649" s="29" t="str">
        <f>IF(O2649 &lt;&gt; "",VLOOKUP(O2649,'CLASSIFICAÇÃO - ÁREA DE ATUAÇÃO'!$A:$C,3,0), "")</f>
        <v>REDE COMPLEMENTAR</v>
      </c>
      <c r="O2649" t="str">
        <f>'Lotações convertidas'!B2651</f>
        <v>UNIDADE DE REFERENCIA SECUNDARIA PADRE EUSTAQUIO</v>
      </c>
    </row>
    <row r="2650" spans="1:15" x14ac:dyDescent="0.25">
      <c r="A2650" t="s">
        <v>8656</v>
      </c>
      <c r="B2650" t="s">
        <v>8657</v>
      </c>
      <c r="C2650" t="s">
        <v>8658</v>
      </c>
      <c r="D2650" t="s">
        <v>368</v>
      </c>
      <c r="E2650" t="s">
        <v>369</v>
      </c>
      <c r="F2650" t="s">
        <v>414</v>
      </c>
      <c r="G2650" s="177">
        <v>44545</v>
      </c>
      <c r="H2650" t="s">
        <v>417</v>
      </c>
      <c r="I2650" t="s">
        <v>18168</v>
      </c>
      <c r="J2650" t="s">
        <v>8659</v>
      </c>
      <c r="K2650" t="s">
        <v>353</v>
      </c>
      <c r="L2650" t="s">
        <v>354</v>
      </c>
      <c r="M2650" s="29" t="str">
        <f>IF(O2650 &lt;&gt; "", VLOOKUP(O2650,'CLASSIFICAÇÃO - ÁREA DE ATUAÇÃO'!$A:$C,2,0),"")</f>
        <v>A</v>
      </c>
      <c r="N2650" s="29" t="str">
        <f>IF(O2650 &lt;&gt; "",VLOOKUP(O2650,'CLASSIFICAÇÃO - ÁREA DE ATUAÇÃO'!$A:$C,3,0), "")</f>
        <v>ATENÇÃO PRIMÁRIA</v>
      </c>
      <c r="O2650" t="str">
        <f>'Lotações convertidas'!B2652</f>
        <v>CENTRO DE SAÚDE CARLOS PRATES</v>
      </c>
    </row>
    <row r="2651" spans="1:15" x14ac:dyDescent="0.25">
      <c r="A2651">
        <v>1339786</v>
      </c>
      <c r="B2651" t="s">
        <v>8660</v>
      </c>
      <c r="C2651" t="s">
        <v>8661</v>
      </c>
      <c r="D2651" t="s">
        <v>368</v>
      </c>
      <c r="E2651" t="s">
        <v>369</v>
      </c>
      <c r="F2651" t="s">
        <v>18636</v>
      </c>
      <c r="G2651" s="177">
        <v>44545</v>
      </c>
      <c r="H2651" t="s">
        <v>441</v>
      </c>
      <c r="I2651" t="s">
        <v>18168</v>
      </c>
      <c r="J2651" t="s">
        <v>8662</v>
      </c>
      <c r="K2651" t="s">
        <v>353</v>
      </c>
      <c r="L2651" t="s">
        <v>411</v>
      </c>
      <c r="M2651" s="29" t="str">
        <f>IF(O2651 &lt;&gt; "", VLOOKUP(O2651,'CLASSIFICAÇÃO - ÁREA DE ATUAÇÃO'!$A:$C,2,0),"")</f>
        <v>A</v>
      </c>
      <c r="N2651" s="29" t="str">
        <f>IF(O2651 &lt;&gt; "",VLOOKUP(O2651,'CLASSIFICAÇÃO - ÁREA DE ATUAÇÃO'!$A:$C,3,0), "")</f>
        <v>REDE COMPLEMENTAR</v>
      </c>
      <c r="O2651" t="str">
        <f>'Lotações convertidas'!B2653</f>
        <v>CENTRO DE REFERENCIA DE IMUNOBIOLOGICOS ESPECIAIS</v>
      </c>
    </row>
    <row r="2652" spans="1:15" x14ac:dyDescent="0.25">
      <c r="A2652">
        <v>1339808</v>
      </c>
      <c r="B2652" t="s">
        <v>8663</v>
      </c>
      <c r="C2652" t="s">
        <v>8664</v>
      </c>
      <c r="D2652" t="s">
        <v>362</v>
      </c>
      <c r="F2652" t="s">
        <v>18615</v>
      </c>
      <c r="G2652" s="177">
        <v>44545</v>
      </c>
      <c r="H2652" t="s">
        <v>466</v>
      </c>
      <c r="I2652" t="s">
        <v>18168</v>
      </c>
      <c r="J2652" t="s">
        <v>8665</v>
      </c>
      <c r="K2652" t="s">
        <v>353</v>
      </c>
      <c r="L2652" t="s">
        <v>365</v>
      </c>
      <c r="M2652" s="29" t="str">
        <f>IF(O2652 &lt;&gt; "", VLOOKUP(O2652,'CLASSIFICAÇÃO - ÁREA DE ATUAÇÃO'!$A:$C,2,0),"")</f>
        <v>D</v>
      </c>
      <c r="N2652" s="29" t="str">
        <f>IF(O2652 &lt;&gt; "",VLOOKUP(O2652,'CLASSIFICAÇÃO - ÁREA DE ATUAÇÃO'!$A:$C,3,0), "")</f>
        <v>REDE DE URGÊNCIA</v>
      </c>
      <c r="O2652" t="str">
        <f>'Lotações convertidas'!B2654</f>
        <v>UNIDADE DE PRONTO ATENDIMENTO NORTE</v>
      </c>
    </row>
    <row r="2653" spans="1:15" x14ac:dyDescent="0.25">
      <c r="A2653">
        <v>1339816</v>
      </c>
      <c r="B2653" t="s">
        <v>8666</v>
      </c>
      <c r="C2653" t="s">
        <v>8667</v>
      </c>
      <c r="D2653" t="s">
        <v>349</v>
      </c>
      <c r="E2653" t="s">
        <v>350</v>
      </c>
      <c r="F2653" t="s">
        <v>461</v>
      </c>
      <c r="G2653" s="177">
        <v>44545</v>
      </c>
      <c r="H2653" t="s">
        <v>352</v>
      </c>
      <c r="I2653" t="s">
        <v>18169</v>
      </c>
      <c r="J2653" t="s">
        <v>8668</v>
      </c>
      <c r="K2653" t="s">
        <v>353</v>
      </c>
      <c r="L2653" t="s">
        <v>354</v>
      </c>
      <c r="M2653" s="29" t="str">
        <f>IF(O2653 &lt;&gt; "", VLOOKUP(O2653,'CLASSIFICAÇÃO - ÁREA DE ATUAÇÃO'!$A:$C,2,0),"")</f>
        <v>D</v>
      </c>
      <c r="N2653" s="29" t="str">
        <f>IF(O2653 &lt;&gt; "",VLOOKUP(O2653,'CLASSIFICAÇÃO - ÁREA DE ATUAÇÃO'!$A:$C,3,0), "")</f>
        <v>ATENÇÃO PRIMÁRIA</v>
      </c>
      <c r="O2653" t="str">
        <f>'Lotações convertidas'!B2655</f>
        <v>CENTRO DE SAÚDE CALIFÓRNIA</v>
      </c>
    </row>
    <row r="2654" spans="1:15" x14ac:dyDescent="0.25">
      <c r="A2654">
        <v>1339824</v>
      </c>
      <c r="B2654" t="s">
        <v>8160</v>
      </c>
      <c r="C2654" t="s">
        <v>8161</v>
      </c>
      <c r="D2654" t="s">
        <v>368</v>
      </c>
      <c r="E2654" t="s">
        <v>369</v>
      </c>
      <c r="F2654" t="s">
        <v>409</v>
      </c>
      <c r="G2654" s="177">
        <v>44546</v>
      </c>
      <c r="H2654" t="s">
        <v>2484</v>
      </c>
      <c r="I2654" t="s">
        <v>18168</v>
      </c>
      <c r="J2654" t="s">
        <v>8162</v>
      </c>
      <c r="K2654" t="s">
        <v>353</v>
      </c>
      <c r="L2654" t="s">
        <v>411</v>
      </c>
      <c r="M2654" s="29" t="str">
        <f>IF(O2654 &lt;&gt; "", VLOOKUP(O2654,'CLASSIFICAÇÃO - ÁREA DE ATUAÇÃO'!$A:$C,2,0),"")</f>
        <v>A</v>
      </c>
      <c r="N2654" s="29" t="str">
        <f>IF(O2654 &lt;&gt; "",VLOOKUP(O2654,'CLASSIFICAÇÃO - ÁREA DE ATUAÇÃO'!$A:$C,3,0), "")</f>
        <v>REDE COMPLEMENTAR</v>
      </c>
      <c r="O2654" t="str">
        <f>'Lotações convertidas'!B2656</f>
        <v>UNIDADE DE REFERENCIA SECUNDARIA CENTRO-SUL</v>
      </c>
    </row>
    <row r="2655" spans="1:15" x14ac:dyDescent="0.25">
      <c r="A2655">
        <v>1339832</v>
      </c>
      <c r="B2655" t="s">
        <v>8669</v>
      </c>
      <c r="C2655" t="s">
        <v>8670</v>
      </c>
      <c r="D2655" t="s">
        <v>379</v>
      </c>
      <c r="F2655" t="s">
        <v>442</v>
      </c>
      <c r="G2655" s="177">
        <v>44545</v>
      </c>
      <c r="H2655" t="s">
        <v>364</v>
      </c>
      <c r="I2655" t="s">
        <v>18171</v>
      </c>
      <c r="J2655" t="s">
        <v>8671</v>
      </c>
      <c r="K2655" t="s">
        <v>353</v>
      </c>
      <c r="L2655" t="s">
        <v>406</v>
      </c>
      <c r="M2655" s="29" t="str">
        <f>IF(O2655 &lt;&gt; "", VLOOKUP(O2655,'CLASSIFICAÇÃO - ÁREA DE ATUAÇÃO'!$A:$C,2,0),"")</f>
        <v>C</v>
      </c>
      <c r="N2655" s="29" t="str">
        <f>IF(O2655 &lt;&gt; "",VLOOKUP(O2655,'CLASSIFICAÇÃO - ÁREA DE ATUAÇÃO'!$A:$C,3,0), "")</f>
        <v>ATENÇÃO PRIMÁRIA</v>
      </c>
      <c r="O2655" t="str">
        <f>'Lotações convertidas'!B2657</f>
        <v>CENTRO DE SAÚDE VALE DO JATOBÁ</v>
      </c>
    </row>
    <row r="2656" spans="1:15" x14ac:dyDescent="0.25">
      <c r="A2656">
        <v>1339867</v>
      </c>
      <c r="B2656" t="s">
        <v>8672</v>
      </c>
      <c r="C2656" t="s">
        <v>8673</v>
      </c>
      <c r="D2656" t="s">
        <v>349</v>
      </c>
      <c r="E2656" t="s">
        <v>350</v>
      </c>
      <c r="F2656" t="s">
        <v>715</v>
      </c>
      <c r="G2656" s="177">
        <v>44546</v>
      </c>
      <c r="H2656" t="s">
        <v>395</v>
      </c>
      <c r="I2656" t="s">
        <v>18169</v>
      </c>
      <c r="J2656" t="s">
        <v>8674</v>
      </c>
      <c r="K2656" t="s">
        <v>353</v>
      </c>
      <c r="L2656" t="s">
        <v>374</v>
      </c>
      <c r="M2656" s="29" t="str">
        <f>IF(O2656 &lt;&gt; "", VLOOKUP(O2656,'CLASSIFICAÇÃO - ÁREA DE ATUAÇÃO'!$A:$C,2,0),"")</f>
        <v>A</v>
      </c>
      <c r="N2656" s="29" t="str">
        <f>IF(O2656 &lt;&gt; "",VLOOKUP(O2656,'CLASSIFICAÇÃO - ÁREA DE ATUAÇÃO'!$A:$C,3,0), "")</f>
        <v>REDE DE URGÊNCIA</v>
      </c>
      <c r="O2656" t="str">
        <f>'Lotações convertidas'!B2658</f>
        <v>CENTRO DE REFERENCIA EM SAUDE MENTAL INFANTIL NORDESTE</v>
      </c>
    </row>
    <row r="2657" spans="1:15" x14ac:dyDescent="0.25">
      <c r="A2657">
        <v>1339905</v>
      </c>
      <c r="B2657" t="s">
        <v>8675</v>
      </c>
      <c r="C2657" t="s">
        <v>8676</v>
      </c>
      <c r="D2657" t="s">
        <v>349</v>
      </c>
      <c r="E2657" t="s">
        <v>528</v>
      </c>
      <c r="F2657" t="s">
        <v>4223</v>
      </c>
      <c r="G2657" s="177">
        <v>44546</v>
      </c>
      <c r="H2657" t="s">
        <v>352</v>
      </c>
      <c r="I2657" t="s">
        <v>18176</v>
      </c>
      <c r="J2657" t="s">
        <v>8677</v>
      </c>
      <c r="K2657" t="s">
        <v>353</v>
      </c>
      <c r="L2657" t="s">
        <v>382</v>
      </c>
      <c r="M2657" s="29" t="str">
        <f>IF(O2657 &lt;&gt; "", VLOOKUP(O2657,'CLASSIFICAÇÃO - ÁREA DE ATUAÇÃO'!$A:$C,2,0),"")</f>
        <v>B</v>
      </c>
      <c r="N2657" s="29" t="str">
        <f>IF(O2657 &lt;&gt; "",VLOOKUP(O2657,'CLASSIFICAÇÃO - ÁREA DE ATUAÇÃO'!$A:$C,3,0), "")</f>
        <v>ATENÇÃO PRIMÁRIA</v>
      </c>
      <c r="O2657" t="str">
        <f>'Lotações convertidas'!B2659</f>
        <v>CENTRO DE SAÚDE PARAÍSO</v>
      </c>
    </row>
    <row r="2658" spans="1:15" x14ac:dyDescent="0.25">
      <c r="A2658" t="s">
        <v>8678</v>
      </c>
      <c r="B2658" t="s">
        <v>6475</v>
      </c>
      <c r="C2658" t="s">
        <v>6476</v>
      </c>
      <c r="D2658" t="s">
        <v>368</v>
      </c>
      <c r="E2658" t="s">
        <v>369</v>
      </c>
      <c r="F2658" t="s">
        <v>424</v>
      </c>
      <c r="G2658" s="177">
        <v>44548</v>
      </c>
      <c r="H2658" t="s">
        <v>441</v>
      </c>
      <c r="I2658" t="s">
        <v>18168</v>
      </c>
      <c r="J2658" t="s">
        <v>6477</v>
      </c>
      <c r="K2658" t="s">
        <v>353</v>
      </c>
      <c r="L2658" t="s">
        <v>427</v>
      </c>
      <c r="M2658" s="29" t="str">
        <f>IF(O2658 &lt;&gt; "", VLOOKUP(O2658,'CLASSIFICAÇÃO - ÁREA DE ATUAÇÃO'!$A:$C,2,0),"")</f>
        <v>D</v>
      </c>
      <c r="N2658" s="29" t="str">
        <f>IF(O2658 &lt;&gt; "",VLOOKUP(O2658,'CLASSIFICAÇÃO - ÁREA DE ATUAÇÃO'!$A:$C,3,0), "")</f>
        <v>REDE DE URGÊNCIA</v>
      </c>
      <c r="O2658" t="str">
        <f>'Lotações convertidas'!B2660</f>
        <v>SERVIÇO DE ATENDIMENTO MÓVEL DE URGÊNCIA E TRANSPORTE EM SAÚDE</v>
      </c>
    </row>
    <row r="2659" spans="1:15" x14ac:dyDescent="0.25">
      <c r="A2659">
        <v>1339948</v>
      </c>
      <c r="B2659" t="s">
        <v>8679</v>
      </c>
      <c r="C2659" t="s">
        <v>8680</v>
      </c>
      <c r="D2659" t="s">
        <v>368</v>
      </c>
      <c r="E2659" t="s">
        <v>369</v>
      </c>
      <c r="F2659" t="s">
        <v>732</v>
      </c>
      <c r="G2659" s="177">
        <v>44546</v>
      </c>
      <c r="H2659" t="s">
        <v>364</v>
      </c>
      <c r="I2659" t="s">
        <v>18168</v>
      </c>
      <c r="J2659" t="s">
        <v>8681</v>
      </c>
      <c r="K2659" t="s">
        <v>353</v>
      </c>
      <c r="L2659" t="s">
        <v>406</v>
      </c>
      <c r="M2659" s="29" t="str">
        <f>IF(O2659 &lt;&gt; "", VLOOKUP(O2659,'CLASSIFICAÇÃO - ÁREA DE ATUAÇÃO'!$A:$C,2,0),"")</f>
        <v>D</v>
      </c>
      <c r="N2659" s="29" t="str">
        <f>IF(O2659 &lt;&gt; "",VLOOKUP(O2659,'CLASSIFICAÇÃO - ÁREA DE ATUAÇÃO'!$A:$C,3,0), "")</f>
        <v>ATENÇÃO PRIMÁRIA</v>
      </c>
      <c r="O2659" t="str">
        <f>'Lotações convertidas'!B2661</f>
        <v>CENTRO DE SAÚDE VILA CEMIG</v>
      </c>
    </row>
    <row r="2660" spans="1:15" x14ac:dyDescent="0.25">
      <c r="A2660">
        <v>1339972</v>
      </c>
      <c r="B2660" t="s">
        <v>5891</v>
      </c>
      <c r="C2660" t="s">
        <v>5892</v>
      </c>
      <c r="D2660" t="s">
        <v>368</v>
      </c>
      <c r="E2660" t="s">
        <v>369</v>
      </c>
      <c r="F2660" t="s">
        <v>18611</v>
      </c>
      <c r="G2660" s="177">
        <v>44546</v>
      </c>
      <c r="H2660" t="s">
        <v>441</v>
      </c>
      <c r="I2660" t="s">
        <v>18168</v>
      </c>
      <c r="J2660" t="s">
        <v>5893</v>
      </c>
      <c r="K2660" t="s">
        <v>353</v>
      </c>
      <c r="L2660" t="s">
        <v>397</v>
      </c>
      <c r="M2660" s="29" t="str">
        <f>IF(O2660 &lt;&gt; "", VLOOKUP(O2660,'CLASSIFICAÇÃO - ÁREA DE ATUAÇÃO'!$A:$C,2,0),"")</f>
        <v>C</v>
      </c>
      <c r="N2660" s="29" t="str">
        <f>IF(O2660 &lt;&gt; "",VLOOKUP(O2660,'CLASSIFICAÇÃO - ÁREA DE ATUAÇÃO'!$A:$C,3,0), "")</f>
        <v>REDE DE URGÊNCIA</v>
      </c>
      <c r="O2660" t="str">
        <f>'Lotações convertidas'!B2662</f>
        <v>UNIDADE DE PRONTO ATENDIMENTO OESTE</v>
      </c>
    </row>
    <row r="2661" spans="1:15" x14ac:dyDescent="0.25">
      <c r="A2661">
        <v>1339980</v>
      </c>
      <c r="B2661" t="s">
        <v>8682</v>
      </c>
      <c r="C2661" t="s">
        <v>8683</v>
      </c>
      <c r="D2661" t="s">
        <v>368</v>
      </c>
      <c r="E2661" t="s">
        <v>390</v>
      </c>
      <c r="F2661" t="s">
        <v>2151</v>
      </c>
      <c r="G2661" s="177">
        <v>44546</v>
      </c>
      <c r="H2661" t="s">
        <v>417</v>
      </c>
      <c r="I2661" t="s">
        <v>18175</v>
      </c>
      <c r="J2661" t="s">
        <v>8684</v>
      </c>
      <c r="K2661" t="s">
        <v>353</v>
      </c>
      <c r="L2661" t="s">
        <v>372</v>
      </c>
      <c r="M2661" s="29" t="str">
        <f>IF(O2661 &lt;&gt; "", VLOOKUP(O2661,'CLASSIFICAÇÃO - ÁREA DE ATUAÇÃO'!$A:$C,2,0),"")</f>
        <v>C</v>
      </c>
      <c r="N2661" s="29" t="str">
        <f>IF(O2661 &lt;&gt; "",VLOOKUP(O2661,'CLASSIFICAÇÃO - ÁREA DE ATUAÇÃO'!$A:$C,3,0), "")</f>
        <v>REDE COMPLEMENTAR</v>
      </c>
      <c r="O2661" t="str">
        <f>'Lotações convertidas'!B2663</f>
        <v>CENTRO DE ESPECIALIDADES ODONTOLOGICAS VENDA NOVA</v>
      </c>
    </row>
    <row r="2662" spans="1:15" x14ac:dyDescent="0.25">
      <c r="A2662">
        <v>1339999</v>
      </c>
      <c r="B2662" t="s">
        <v>8685</v>
      </c>
      <c r="C2662" t="s">
        <v>8686</v>
      </c>
      <c r="D2662" t="s">
        <v>368</v>
      </c>
      <c r="E2662" t="s">
        <v>369</v>
      </c>
      <c r="F2662" t="s">
        <v>559</v>
      </c>
      <c r="G2662" s="177">
        <v>44547</v>
      </c>
      <c r="H2662" t="s">
        <v>1635</v>
      </c>
      <c r="I2662" t="s">
        <v>18168</v>
      </c>
      <c r="J2662" t="s">
        <v>8687</v>
      </c>
      <c r="K2662" t="s">
        <v>353</v>
      </c>
      <c r="L2662" t="s">
        <v>354</v>
      </c>
      <c r="M2662" s="29" t="str">
        <f>IF(O2662 &lt;&gt; "", VLOOKUP(O2662,'CLASSIFICAÇÃO - ÁREA DE ATUAÇÃO'!$A:$C,2,0),"")</f>
        <v>A</v>
      </c>
      <c r="N2662" s="29" t="str">
        <f>IF(O2662 &lt;&gt; "",VLOOKUP(O2662,'CLASSIFICAÇÃO - ÁREA DE ATUAÇÃO'!$A:$C,3,0), "")</f>
        <v>REDE DE URGÊNCIA</v>
      </c>
      <c r="O2662" t="str">
        <f>'Lotações convertidas'!B2664</f>
        <v>CENTRO DE REFERENCIA EM SAUDE MENTAL INFANTIL NOROESTE</v>
      </c>
    </row>
    <row r="2663" spans="1:15" x14ac:dyDescent="0.25">
      <c r="A2663">
        <v>1340008</v>
      </c>
      <c r="B2663" t="s">
        <v>8688</v>
      </c>
      <c r="C2663" t="s">
        <v>8689</v>
      </c>
      <c r="D2663" t="s">
        <v>368</v>
      </c>
      <c r="E2663" t="s">
        <v>369</v>
      </c>
      <c r="F2663" t="s">
        <v>18614</v>
      </c>
      <c r="G2663" s="177">
        <v>44546</v>
      </c>
      <c r="H2663" t="s">
        <v>425</v>
      </c>
      <c r="I2663" t="s">
        <v>18168</v>
      </c>
      <c r="J2663" t="s">
        <v>8690</v>
      </c>
      <c r="K2663" t="s">
        <v>353</v>
      </c>
      <c r="L2663" t="s">
        <v>354</v>
      </c>
      <c r="M2663" s="29" t="str">
        <f>IF(O2663 &lt;&gt; "", VLOOKUP(O2663,'CLASSIFICAÇÃO - ÁREA DE ATUAÇÃO'!$A:$C,2,0),"")</f>
        <v>A</v>
      </c>
      <c r="N2663" s="29" t="str">
        <f>IF(O2663 &lt;&gt; "",VLOOKUP(O2663,'CLASSIFICAÇÃO - ÁREA DE ATUAÇÃO'!$A:$C,3,0), "")</f>
        <v>REDE DE URGÊNCIA</v>
      </c>
      <c r="O2663" t="str">
        <f>'Lotações convertidas'!B2665</f>
        <v>CENTRO DE REFERENCIA EM SAUDE MENTAL NOROESTE</v>
      </c>
    </row>
    <row r="2664" spans="1:15" x14ac:dyDescent="0.25">
      <c r="A2664">
        <v>1340024</v>
      </c>
      <c r="B2664" t="s">
        <v>8691</v>
      </c>
      <c r="C2664" t="s">
        <v>8692</v>
      </c>
      <c r="D2664" t="s">
        <v>349</v>
      </c>
      <c r="E2664" t="s">
        <v>1022</v>
      </c>
      <c r="F2664" t="s">
        <v>695</v>
      </c>
      <c r="G2664" s="177">
        <v>44546</v>
      </c>
      <c r="H2664" t="s">
        <v>352</v>
      </c>
      <c r="I2664" t="s">
        <v>18183</v>
      </c>
      <c r="J2664" t="s">
        <v>8693</v>
      </c>
      <c r="K2664" t="s">
        <v>353</v>
      </c>
      <c r="L2664" t="s">
        <v>382</v>
      </c>
      <c r="M2664" s="29" t="str">
        <f>IF(O2664 &lt;&gt; "", VLOOKUP(O2664,'CLASSIFICAÇÃO - ÁREA DE ATUAÇÃO'!$A:$C,2,0),"")</f>
        <v>A</v>
      </c>
      <c r="N2664" s="29" t="str">
        <f>IF(O2664 &lt;&gt; "",VLOOKUP(O2664,'CLASSIFICAÇÃO - ÁREA DE ATUAÇÃO'!$A:$C,3,0), "")</f>
        <v>REDE COMPLEMENTAR</v>
      </c>
      <c r="O2664" t="str">
        <f>'Lotações convertidas'!B2666</f>
        <v>LABORATORIO REGIONAL LESTE/NORDESTE</v>
      </c>
    </row>
    <row r="2665" spans="1:15" x14ac:dyDescent="0.25">
      <c r="A2665">
        <v>1340032</v>
      </c>
      <c r="B2665" t="s">
        <v>8694</v>
      </c>
      <c r="C2665" t="s">
        <v>8695</v>
      </c>
      <c r="D2665" t="s">
        <v>368</v>
      </c>
      <c r="E2665" t="s">
        <v>369</v>
      </c>
      <c r="F2665" t="s">
        <v>18611</v>
      </c>
      <c r="G2665" s="177">
        <v>44546</v>
      </c>
      <c r="H2665" t="s">
        <v>425</v>
      </c>
      <c r="I2665" t="s">
        <v>18168</v>
      </c>
      <c r="J2665" t="s">
        <v>8696</v>
      </c>
      <c r="K2665" t="s">
        <v>353</v>
      </c>
      <c r="L2665" t="s">
        <v>397</v>
      </c>
      <c r="M2665" s="29" t="str">
        <f>IF(O2665 &lt;&gt; "", VLOOKUP(O2665,'CLASSIFICAÇÃO - ÁREA DE ATUAÇÃO'!$A:$C,2,0),"")</f>
        <v>C</v>
      </c>
      <c r="N2665" s="29" t="str">
        <f>IF(O2665 &lt;&gt; "",VLOOKUP(O2665,'CLASSIFICAÇÃO - ÁREA DE ATUAÇÃO'!$A:$C,3,0), "")</f>
        <v>REDE DE URGÊNCIA</v>
      </c>
      <c r="O2665" t="str">
        <f>'Lotações convertidas'!B2667</f>
        <v>UNIDADE DE PRONTO ATENDIMENTO OESTE</v>
      </c>
    </row>
    <row r="2666" spans="1:15" x14ac:dyDescent="0.25">
      <c r="A2666">
        <v>1340040</v>
      </c>
      <c r="B2666" t="s">
        <v>8697</v>
      </c>
      <c r="C2666" t="s">
        <v>8698</v>
      </c>
      <c r="D2666" t="s">
        <v>368</v>
      </c>
      <c r="E2666" t="s">
        <v>369</v>
      </c>
      <c r="F2666" t="s">
        <v>1861</v>
      </c>
      <c r="G2666" s="177">
        <v>44546</v>
      </c>
      <c r="H2666" t="s">
        <v>364</v>
      </c>
      <c r="I2666" t="s">
        <v>18168</v>
      </c>
      <c r="J2666" t="s">
        <v>8699</v>
      </c>
      <c r="K2666" t="s">
        <v>353</v>
      </c>
      <c r="L2666" t="s">
        <v>411</v>
      </c>
      <c r="M2666" s="29" t="str">
        <f>IF(O2666 &lt;&gt; "", VLOOKUP(O2666,'CLASSIFICAÇÃO - ÁREA DE ATUAÇÃO'!$A:$C,2,0),"")</f>
        <v>B</v>
      </c>
      <c r="N2666" s="29" t="str">
        <f>IF(O2666 &lt;&gt; "",VLOOKUP(O2666,'CLASSIFICAÇÃO - ÁREA DE ATUAÇÃO'!$A:$C,3,0), "")</f>
        <v>ATENÇÃO PRIMÁRIA</v>
      </c>
      <c r="O2666" t="str">
        <f>'Lotações convertidas'!B2668</f>
        <v>CENTRO DE SAÚDE SANTA LÚCIA</v>
      </c>
    </row>
    <row r="2667" spans="1:15" x14ac:dyDescent="0.25">
      <c r="A2667">
        <v>1340067</v>
      </c>
      <c r="B2667" t="s">
        <v>8700</v>
      </c>
      <c r="C2667" t="s">
        <v>8701</v>
      </c>
      <c r="D2667" t="s">
        <v>368</v>
      </c>
      <c r="E2667" t="s">
        <v>369</v>
      </c>
      <c r="F2667" t="s">
        <v>18649</v>
      </c>
      <c r="G2667" s="177">
        <v>44548</v>
      </c>
      <c r="H2667" t="s">
        <v>441</v>
      </c>
      <c r="I2667" t="s">
        <v>18168</v>
      </c>
      <c r="J2667" t="s">
        <v>8702</v>
      </c>
      <c r="K2667" t="s">
        <v>353</v>
      </c>
      <c r="L2667" t="s">
        <v>382</v>
      </c>
      <c r="M2667" s="29" t="str">
        <f>IF(O2667 &lt;&gt; "", VLOOKUP(O2667,'CLASSIFICAÇÃO - ÁREA DE ATUAÇÃO'!$A:$C,2,0),"")</f>
        <v>A</v>
      </c>
      <c r="N2667" s="29" t="str">
        <f>IF(O2667 &lt;&gt; "",VLOOKUP(O2667,'CLASSIFICAÇÃO - ÁREA DE ATUAÇÃO'!$A:$C,3,0), "")</f>
        <v>REDE DE URGÊNCIA</v>
      </c>
      <c r="O2667" t="str">
        <f>'Lotações convertidas'!B2669</f>
        <v>CENTRO DE REFERENCIA EM SAUDE MENTAL LESTE</v>
      </c>
    </row>
    <row r="2668" spans="1:15" x14ac:dyDescent="0.25">
      <c r="A2668">
        <v>1340075</v>
      </c>
      <c r="B2668" t="s">
        <v>8703</v>
      </c>
      <c r="C2668" t="s">
        <v>8704</v>
      </c>
      <c r="D2668" t="s">
        <v>368</v>
      </c>
      <c r="E2668" t="s">
        <v>8625</v>
      </c>
      <c r="F2668" t="s">
        <v>18620</v>
      </c>
      <c r="G2668" s="177">
        <v>44550</v>
      </c>
      <c r="H2668" t="s">
        <v>441</v>
      </c>
      <c r="I2668" t="s">
        <v>18179</v>
      </c>
      <c r="J2668" t="s">
        <v>8705</v>
      </c>
      <c r="K2668" t="s">
        <v>353</v>
      </c>
      <c r="L2668" t="s">
        <v>372</v>
      </c>
      <c r="M2668" s="29" t="str">
        <f>IF(O2668 &lt;&gt; "", VLOOKUP(O2668,'CLASSIFICAÇÃO - ÁREA DE ATUAÇÃO'!$A:$C,2,0),"")</f>
        <v>D</v>
      </c>
      <c r="N2668" s="29" t="str">
        <f>IF(O2668 &lt;&gt; "",VLOOKUP(O2668,'CLASSIFICAÇÃO - ÁREA DE ATUAÇÃO'!$A:$C,3,0), "")</f>
        <v>REDE DE URGÊNCIA</v>
      </c>
      <c r="O2668" t="str">
        <f>'Lotações convertidas'!B2670</f>
        <v>UNIDADE DE PRONTO ATENDIMENTO VENDA NOVA</v>
      </c>
    </row>
    <row r="2669" spans="1:15" x14ac:dyDescent="0.25">
      <c r="A2669">
        <v>1340091</v>
      </c>
      <c r="B2669" t="s">
        <v>8706</v>
      </c>
      <c r="C2669" t="s">
        <v>8707</v>
      </c>
      <c r="D2669" t="s">
        <v>368</v>
      </c>
      <c r="E2669" t="s">
        <v>728</v>
      </c>
      <c r="F2669" t="s">
        <v>569</v>
      </c>
      <c r="G2669" s="177">
        <v>44547</v>
      </c>
      <c r="H2669" t="s">
        <v>384</v>
      </c>
      <c r="I2669" t="s">
        <v>495</v>
      </c>
      <c r="K2669" t="s">
        <v>495</v>
      </c>
      <c r="L2669" t="s">
        <v>406</v>
      </c>
      <c r="M2669" s="29" t="str">
        <f>IF(O2669 &lt;&gt; "", VLOOKUP(O2669,'CLASSIFICAÇÃO - ÁREA DE ATUAÇÃO'!$A:$C,2,0),"")</f>
        <v>C</v>
      </c>
      <c r="N2669" s="29" t="str">
        <f>IF(O2669 &lt;&gt; "",VLOOKUP(O2669,'CLASSIFICAÇÃO - ÁREA DE ATUAÇÃO'!$A:$C,3,0), "")</f>
        <v>ATENÇÃO PRIMÁRIA</v>
      </c>
      <c r="O2669" t="str">
        <f>'Lotações convertidas'!B2671</f>
        <v>CENTRO DE SAÚDE URUCUIA</v>
      </c>
    </row>
    <row r="2670" spans="1:15" x14ac:dyDescent="0.25">
      <c r="A2670">
        <v>1340105</v>
      </c>
      <c r="B2670" t="s">
        <v>8708</v>
      </c>
      <c r="C2670" t="s">
        <v>8709</v>
      </c>
      <c r="D2670" t="s">
        <v>349</v>
      </c>
      <c r="E2670" t="s">
        <v>2855</v>
      </c>
      <c r="F2670" t="s">
        <v>18677</v>
      </c>
      <c r="G2670" s="177">
        <v>44547</v>
      </c>
      <c r="H2670" t="s">
        <v>364</v>
      </c>
      <c r="I2670" t="s">
        <v>495</v>
      </c>
      <c r="K2670" t="s">
        <v>495</v>
      </c>
      <c r="L2670" t="s">
        <v>427</v>
      </c>
      <c r="M2670" s="29" t="str">
        <f>IF(O2670 &lt;&gt; "", VLOOKUP(O2670,'CLASSIFICAÇÃO - ÁREA DE ATUAÇÃO'!$A:$C,2,0),"")</f>
        <v>A</v>
      </c>
      <c r="N2670" s="29" t="str">
        <f>IF(O2670 &lt;&gt; "",VLOOKUP(O2670,'CLASSIFICAÇÃO - ÁREA DE ATUAÇÃO'!$A:$C,3,0), "")</f>
        <v>GESTÃO</v>
      </c>
      <c r="O2670" t="str">
        <f>'Lotações convertidas'!B2672</f>
        <v>DIRETORIA DE REGULACAO DE MEDIA E ALTA COMPLEXIDADE EM SAUDE</v>
      </c>
    </row>
    <row r="2671" spans="1:15" x14ac:dyDescent="0.25">
      <c r="A2671">
        <v>1340113</v>
      </c>
      <c r="B2671" t="s">
        <v>8711</v>
      </c>
      <c r="C2671" t="s">
        <v>8712</v>
      </c>
      <c r="D2671" t="s">
        <v>368</v>
      </c>
      <c r="E2671" t="s">
        <v>8625</v>
      </c>
      <c r="F2671" t="s">
        <v>18620</v>
      </c>
      <c r="G2671" s="177">
        <v>44549</v>
      </c>
      <c r="H2671" t="s">
        <v>425</v>
      </c>
      <c r="I2671" t="s">
        <v>18179</v>
      </c>
      <c r="J2671" t="s">
        <v>8713</v>
      </c>
      <c r="K2671" t="s">
        <v>353</v>
      </c>
      <c r="L2671" t="s">
        <v>372</v>
      </c>
      <c r="M2671" s="29" t="str">
        <f>IF(O2671 &lt;&gt; "", VLOOKUP(O2671,'CLASSIFICAÇÃO - ÁREA DE ATUAÇÃO'!$A:$C,2,0),"")</f>
        <v>D</v>
      </c>
      <c r="N2671" s="29" t="str">
        <f>IF(O2671 &lt;&gt; "",VLOOKUP(O2671,'CLASSIFICAÇÃO - ÁREA DE ATUAÇÃO'!$A:$C,3,0), "")</f>
        <v>REDE DE URGÊNCIA</v>
      </c>
      <c r="O2671" t="str">
        <f>'Lotações convertidas'!B2673</f>
        <v>UNIDADE DE PRONTO ATENDIMENTO VENDA NOVA</v>
      </c>
    </row>
    <row r="2672" spans="1:15" x14ac:dyDescent="0.25">
      <c r="A2672">
        <v>1340121</v>
      </c>
      <c r="B2672" t="s">
        <v>802</v>
      </c>
      <c r="C2672" t="s">
        <v>803</v>
      </c>
      <c r="D2672" t="s">
        <v>368</v>
      </c>
      <c r="E2672" t="s">
        <v>390</v>
      </c>
      <c r="F2672" t="s">
        <v>18612</v>
      </c>
      <c r="G2672" s="177">
        <v>44550</v>
      </c>
      <c r="H2672" t="s">
        <v>1063</v>
      </c>
      <c r="I2672" t="s">
        <v>18175</v>
      </c>
      <c r="J2672" t="s">
        <v>805</v>
      </c>
      <c r="K2672" t="s">
        <v>353</v>
      </c>
      <c r="L2672" t="s">
        <v>354</v>
      </c>
      <c r="M2672" s="29" t="str">
        <f>IF(O2672 &lt;&gt; "", VLOOKUP(O2672,'CLASSIFICAÇÃO - ÁREA DE ATUAÇÃO'!$A:$C,2,0),"")</f>
        <v>A</v>
      </c>
      <c r="N2672" s="29" t="str">
        <f>IF(O2672 &lt;&gt; "",VLOOKUP(O2672,'CLASSIFICAÇÃO - ÁREA DE ATUAÇÃO'!$A:$C,3,0), "")</f>
        <v>REDE COMPLEMENTAR</v>
      </c>
      <c r="O2672" t="str">
        <f>'Lotações convertidas'!B2674</f>
        <v>CENTRAL DE ESTERILIZACAO NOROESTE</v>
      </c>
    </row>
    <row r="2673" spans="1:15" x14ac:dyDescent="0.25">
      <c r="A2673">
        <v>1340148</v>
      </c>
      <c r="B2673" t="s">
        <v>8714</v>
      </c>
      <c r="C2673" t="s">
        <v>8715</v>
      </c>
      <c r="D2673" t="s">
        <v>368</v>
      </c>
      <c r="E2673" t="s">
        <v>369</v>
      </c>
      <c r="F2673" t="s">
        <v>69</v>
      </c>
      <c r="G2673" s="177">
        <v>44550</v>
      </c>
      <c r="H2673" t="s">
        <v>746</v>
      </c>
      <c r="I2673" t="s">
        <v>18168</v>
      </c>
      <c r="J2673" t="s">
        <v>8716</v>
      </c>
      <c r="K2673" t="s">
        <v>353</v>
      </c>
      <c r="L2673" t="s">
        <v>382</v>
      </c>
      <c r="M2673" s="29" t="str">
        <f>IF(O2673 &lt;&gt; "", VLOOKUP(O2673,'CLASSIFICAÇÃO - ÁREA DE ATUAÇÃO'!$A:$C,2,0),"")</f>
        <v>A</v>
      </c>
      <c r="N2673" s="29" t="str">
        <f>IF(O2673 &lt;&gt; "",VLOOKUP(O2673,'CLASSIFICAÇÃO - ÁREA DE ATUAÇÃO'!$A:$C,3,0), "")</f>
        <v>REDE COMPLEMENTAR</v>
      </c>
      <c r="O2673" t="str">
        <f>'Lotações convertidas'!B2675</f>
        <v>CENTRO DE TESTAGEM E ACONSELHAMENTO - SERVICO DE ATENDIMENTO ESPECIALIZADO</v>
      </c>
    </row>
    <row r="2674" spans="1:15" x14ac:dyDescent="0.25">
      <c r="A2674">
        <v>1340164</v>
      </c>
      <c r="B2674" t="s">
        <v>8717</v>
      </c>
      <c r="C2674" t="s">
        <v>8718</v>
      </c>
      <c r="D2674" t="s">
        <v>368</v>
      </c>
      <c r="E2674" t="s">
        <v>369</v>
      </c>
      <c r="F2674" t="s">
        <v>18617</v>
      </c>
      <c r="G2674" s="177">
        <v>44547</v>
      </c>
      <c r="H2674" t="s">
        <v>441</v>
      </c>
      <c r="I2674" t="s">
        <v>18168</v>
      </c>
      <c r="J2674" t="s">
        <v>8719</v>
      </c>
      <c r="K2674" t="s">
        <v>353</v>
      </c>
      <c r="L2674" t="s">
        <v>406</v>
      </c>
      <c r="M2674" s="29" t="str">
        <f>IF(O2674 &lt;&gt; "", VLOOKUP(O2674,'CLASSIFICAÇÃO - ÁREA DE ATUAÇÃO'!$A:$C,2,0),"")</f>
        <v>D</v>
      </c>
      <c r="N2674" s="29" t="str">
        <f>IF(O2674 &lt;&gt; "",VLOOKUP(O2674,'CLASSIFICAÇÃO - ÁREA DE ATUAÇÃO'!$A:$C,3,0), "")</f>
        <v>REDE DE URGÊNCIA</v>
      </c>
      <c r="O2674" t="str">
        <f>'Lotações convertidas'!B2676</f>
        <v>UNIDADE DE PRONTO ATENDIMENTO BARREIRO</v>
      </c>
    </row>
    <row r="2675" spans="1:15" x14ac:dyDescent="0.25">
      <c r="A2675">
        <v>1340180</v>
      </c>
      <c r="B2675" t="s">
        <v>8720</v>
      </c>
      <c r="C2675" t="s">
        <v>8721</v>
      </c>
      <c r="D2675" t="s">
        <v>349</v>
      </c>
      <c r="E2675" t="s">
        <v>528</v>
      </c>
      <c r="F2675" t="s">
        <v>18616</v>
      </c>
      <c r="G2675" s="177">
        <v>44550</v>
      </c>
      <c r="H2675" t="s">
        <v>434</v>
      </c>
      <c r="I2675" t="s">
        <v>18176</v>
      </c>
      <c r="J2675" t="s">
        <v>8722</v>
      </c>
      <c r="K2675" t="s">
        <v>353</v>
      </c>
      <c r="L2675" t="s">
        <v>361</v>
      </c>
      <c r="M2675" s="29" t="str">
        <f>IF(O2675 &lt;&gt; "", VLOOKUP(O2675,'CLASSIFICAÇÃO - ÁREA DE ATUAÇÃO'!$A:$C,2,0),"")</f>
        <v>C</v>
      </c>
      <c r="N2675" s="29" t="str">
        <f>IF(O2675 &lt;&gt; "",VLOOKUP(O2675,'CLASSIFICAÇÃO - ÁREA DE ATUAÇÃO'!$A:$C,3,0), "")</f>
        <v>REDE DE URGÊNCIA</v>
      </c>
      <c r="O2675" t="str">
        <f>'Lotações convertidas'!B2677</f>
        <v>UNIDADE DE PRONTO ATENDIMENTO PAMPULHA</v>
      </c>
    </row>
    <row r="2676" spans="1:15" x14ac:dyDescent="0.25">
      <c r="A2676">
        <v>1340210</v>
      </c>
      <c r="B2676" t="s">
        <v>8723</v>
      </c>
      <c r="C2676" t="s">
        <v>8724</v>
      </c>
      <c r="D2676" t="s">
        <v>349</v>
      </c>
      <c r="E2676" t="s">
        <v>350</v>
      </c>
      <c r="F2676" t="s">
        <v>18667</v>
      </c>
      <c r="G2676" s="177">
        <v>44550</v>
      </c>
      <c r="H2676" t="s">
        <v>364</v>
      </c>
      <c r="I2676" t="s">
        <v>18169</v>
      </c>
      <c r="J2676" t="s">
        <v>8725</v>
      </c>
      <c r="K2676" t="s">
        <v>353</v>
      </c>
      <c r="L2676" t="s">
        <v>411</v>
      </c>
      <c r="M2676" s="29" t="str">
        <f>IF(O2676 &lt;&gt; "", VLOOKUP(O2676,'CLASSIFICAÇÃO - ÁREA DE ATUAÇÃO'!$A:$C,2,0),"")</f>
        <v>A</v>
      </c>
      <c r="N2676" s="29" t="str">
        <f>IF(O2676 &lt;&gt; "",VLOOKUP(O2676,'CLASSIFICAÇÃO - ÁREA DE ATUAÇÃO'!$A:$C,3,0), "")</f>
        <v>GESTÃO</v>
      </c>
      <c r="O2676" t="str">
        <f>'Lotações convertidas'!B2678</f>
        <v>GERENCIA DE ASSISTENCIA, EPIDEMIOLOGIA E REGULACAO CENTRO-SUL</v>
      </c>
    </row>
    <row r="2677" spans="1:15" x14ac:dyDescent="0.25">
      <c r="A2677">
        <v>1340229</v>
      </c>
      <c r="B2677" t="s">
        <v>8726</v>
      </c>
      <c r="C2677" t="s">
        <v>8727</v>
      </c>
      <c r="D2677" t="s">
        <v>362</v>
      </c>
      <c r="F2677" t="s">
        <v>1042</v>
      </c>
      <c r="G2677" s="177">
        <v>44550</v>
      </c>
      <c r="H2677" t="s">
        <v>364</v>
      </c>
      <c r="I2677" t="s">
        <v>18168</v>
      </c>
      <c r="J2677" t="s">
        <v>8728</v>
      </c>
      <c r="K2677" t="s">
        <v>353</v>
      </c>
      <c r="L2677" t="s">
        <v>406</v>
      </c>
      <c r="M2677" s="29" t="str">
        <f>IF(O2677 &lt;&gt; "", VLOOKUP(O2677,'CLASSIFICAÇÃO - ÁREA DE ATUAÇÃO'!$A:$C,2,0),"")</f>
        <v>B</v>
      </c>
      <c r="N2677" s="29" t="str">
        <f>IF(O2677 &lt;&gt; "",VLOOKUP(O2677,'CLASSIFICAÇÃO - ÁREA DE ATUAÇÃO'!$A:$C,3,0), "")</f>
        <v>ATENÇÃO PRIMÁRIA</v>
      </c>
      <c r="O2677" t="str">
        <f>'Lotações convertidas'!B2679</f>
        <v>CENTRO DE SAÚDE DR. JOSÉ DOMINGOS</v>
      </c>
    </row>
    <row r="2678" spans="1:15" x14ac:dyDescent="0.25">
      <c r="A2678">
        <v>1340237</v>
      </c>
      <c r="B2678" t="s">
        <v>8729</v>
      </c>
      <c r="C2678" t="s">
        <v>8730</v>
      </c>
      <c r="D2678" t="s">
        <v>379</v>
      </c>
      <c r="F2678" t="s">
        <v>3374</v>
      </c>
      <c r="G2678" s="177">
        <v>44550</v>
      </c>
      <c r="H2678" t="s">
        <v>364</v>
      </c>
      <c r="I2678" t="s">
        <v>18171</v>
      </c>
      <c r="J2678" t="s">
        <v>8731</v>
      </c>
      <c r="K2678" t="s">
        <v>353</v>
      </c>
      <c r="L2678" t="s">
        <v>382</v>
      </c>
      <c r="M2678" s="29" t="str">
        <f>IF(O2678 &lt;&gt; "", VLOOKUP(O2678,'CLASSIFICAÇÃO - ÁREA DE ATUAÇÃO'!$A:$C,2,0),"")</f>
        <v>A</v>
      </c>
      <c r="N2678" s="29" t="str">
        <f>IF(O2678 &lt;&gt; "",VLOOKUP(O2678,'CLASSIFICAÇÃO - ÁREA DE ATUAÇÃO'!$A:$C,3,0), "")</f>
        <v>ATENÇÃO PRIMÁRIA</v>
      </c>
      <c r="O2678" t="str">
        <f>'Lotações convertidas'!B2680</f>
        <v>CENTRO DE SAÚDE SANTA INÊS</v>
      </c>
    </row>
    <row r="2679" spans="1:15" x14ac:dyDescent="0.25">
      <c r="A2679">
        <v>1340245</v>
      </c>
      <c r="B2679" t="s">
        <v>8732</v>
      </c>
      <c r="C2679" t="s">
        <v>8733</v>
      </c>
      <c r="D2679" t="s">
        <v>368</v>
      </c>
      <c r="E2679" t="s">
        <v>369</v>
      </c>
      <c r="F2679" t="s">
        <v>639</v>
      </c>
      <c r="G2679" s="177">
        <v>44552</v>
      </c>
      <c r="H2679" t="s">
        <v>364</v>
      </c>
      <c r="I2679" t="s">
        <v>18168</v>
      </c>
      <c r="J2679" t="s">
        <v>8734</v>
      </c>
      <c r="K2679" t="s">
        <v>353</v>
      </c>
      <c r="L2679" t="s">
        <v>354</v>
      </c>
      <c r="M2679" s="29" t="str">
        <f>IF(O2679 &lt;&gt; "", VLOOKUP(O2679,'CLASSIFICAÇÃO - ÁREA DE ATUAÇÃO'!$A:$C,2,0),"")</f>
        <v>C</v>
      </c>
      <c r="N2679" s="29" t="str">
        <f>IF(O2679 &lt;&gt; "",VLOOKUP(O2679,'CLASSIFICAÇÃO - ÁREA DE ATUAÇÃO'!$A:$C,3,0), "")</f>
        <v>ATENÇÃO PRIMÁRIA</v>
      </c>
      <c r="O2679" t="str">
        <f>'Lotações convertidas'!B2681</f>
        <v>CENTRO DE SAÚDE ERMELINDA</v>
      </c>
    </row>
    <row r="2680" spans="1:15" x14ac:dyDescent="0.25">
      <c r="A2680">
        <v>1340261</v>
      </c>
      <c r="B2680" t="s">
        <v>8735</v>
      </c>
      <c r="C2680" t="s">
        <v>8736</v>
      </c>
      <c r="D2680" t="s">
        <v>368</v>
      </c>
      <c r="E2680" t="s">
        <v>369</v>
      </c>
      <c r="F2680" t="s">
        <v>531</v>
      </c>
      <c r="G2680" s="177">
        <v>44568</v>
      </c>
      <c r="H2680" t="s">
        <v>417</v>
      </c>
      <c r="I2680" t="s">
        <v>18168</v>
      </c>
      <c r="J2680" t="s">
        <v>8737</v>
      </c>
      <c r="K2680" t="s">
        <v>353</v>
      </c>
      <c r="L2680" t="s">
        <v>374</v>
      </c>
      <c r="M2680" s="29" t="str">
        <f>IF(O2680 &lt;&gt; "", VLOOKUP(O2680,'CLASSIFICAÇÃO - ÁREA DE ATUAÇÃO'!$A:$C,2,0),"")</f>
        <v>C</v>
      </c>
      <c r="N2680" s="29" t="str">
        <f>IF(O2680 &lt;&gt; "",VLOOKUP(O2680,'CLASSIFICAÇÃO - ÁREA DE ATUAÇÃO'!$A:$C,3,0), "")</f>
        <v>ATENÇÃO PRIMÁRIA</v>
      </c>
      <c r="O2680" t="str">
        <f>'Lotações convertidas'!B2682</f>
        <v>CENTRO DE SAÚDE MARIA GORETTI</v>
      </c>
    </row>
    <row r="2681" spans="1:15" x14ac:dyDescent="0.25">
      <c r="A2681" t="s">
        <v>8738</v>
      </c>
      <c r="B2681" t="s">
        <v>8739</v>
      </c>
      <c r="C2681" t="s">
        <v>8740</v>
      </c>
      <c r="D2681" t="s">
        <v>379</v>
      </c>
      <c r="F2681" t="s">
        <v>543</v>
      </c>
      <c r="G2681" s="177">
        <v>44550</v>
      </c>
      <c r="H2681" t="s">
        <v>434</v>
      </c>
      <c r="I2681" t="s">
        <v>18171</v>
      </c>
      <c r="J2681" t="s">
        <v>8741</v>
      </c>
      <c r="K2681" t="s">
        <v>353</v>
      </c>
      <c r="L2681" t="s">
        <v>365</v>
      </c>
      <c r="M2681" s="29" t="str">
        <f>IF(O2681 &lt;&gt; "", VLOOKUP(O2681,'CLASSIFICAÇÃO - ÁREA DE ATUAÇÃO'!$A:$C,2,0),"")</f>
        <v>B</v>
      </c>
      <c r="N2681" s="29" t="str">
        <f>IF(O2681 &lt;&gt; "",VLOOKUP(O2681,'CLASSIFICAÇÃO - ÁREA DE ATUAÇÃO'!$A:$C,3,0), "")</f>
        <v>ATENÇÃO PRIMÁRIA</v>
      </c>
      <c r="O2681" t="str">
        <f>'Lotações convertidas'!B2683</f>
        <v>CENTRO DE SAÚDE FLORAMAR</v>
      </c>
    </row>
    <row r="2682" spans="1:15" x14ac:dyDescent="0.25">
      <c r="A2682" t="s">
        <v>8742</v>
      </c>
      <c r="B2682" t="s">
        <v>8743</v>
      </c>
      <c r="C2682" t="s">
        <v>8744</v>
      </c>
      <c r="D2682" t="s">
        <v>368</v>
      </c>
      <c r="E2682" t="s">
        <v>524</v>
      </c>
      <c r="F2682" t="s">
        <v>494</v>
      </c>
      <c r="G2682" s="177">
        <v>44550</v>
      </c>
      <c r="H2682" t="s">
        <v>417</v>
      </c>
      <c r="I2682" t="s">
        <v>18176</v>
      </c>
      <c r="J2682" t="s">
        <v>8745</v>
      </c>
      <c r="K2682" t="s">
        <v>353</v>
      </c>
      <c r="L2682" t="s">
        <v>397</v>
      </c>
      <c r="M2682" s="29" t="str">
        <f>IF(O2682 &lt;&gt; "", VLOOKUP(O2682,'CLASSIFICAÇÃO - ÁREA DE ATUAÇÃO'!$A:$C,2,0),"")</f>
        <v>B</v>
      </c>
      <c r="N2682" s="29" t="str">
        <f>IF(O2682 &lt;&gt; "",VLOOKUP(O2682,'CLASSIFICAÇÃO - ÁREA DE ATUAÇÃO'!$A:$C,3,0), "")</f>
        <v>REDE COMPLEMENTAR</v>
      </c>
      <c r="O2682" t="str">
        <f>'Lotações convertidas'!B2684</f>
        <v>LABORATORIO REGIONAL OESTE/BARREIRO</v>
      </c>
    </row>
    <row r="2683" spans="1:15" x14ac:dyDescent="0.25">
      <c r="A2683">
        <v>1340318</v>
      </c>
      <c r="B2683" t="s">
        <v>8746</v>
      </c>
      <c r="C2683" t="s">
        <v>8747</v>
      </c>
      <c r="D2683" t="s">
        <v>368</v>
      </c>
      <c r="E2683" t="s">
        <v>634</v>
      </c>
      <c r="F2683" t="s">
        <v>18617</v>
      </c>
      <c r="G2683" s="177">
        <v>44548</v>
      </c>
      <c r="H2683" t="s">
        <v>466</v>
      </c>
      <c r="I2683" t="s">
        <v>18174</v>
      </c>
      <c r="J2683" t="s">
        <v>17155</v>
      </c>
      <c r="K2683" t="s">
        <v>353</v>
      </c>
      <c r="L2683" t="s">
        <v>406</v>
      </c>
      <c r="M2683" s="29" t="str">
        <f>IF(O2683 &lt;&gt; "", VLOOKUP(O2683,'CLASSIFICAÇÃO - ÁREA DE ATUAÇÃO'!$A:$C,2,0),"")</f>
        <v>D</v>
      </c>
      <c r="N2683" s="29" t="str">
        <f>IF(O2683 &lt;&gt; "",VLOOKUP(O2683,'CLASSIFICAÇÃO - ÁREA DE ATUAÇÃO'!$A:$C,3,0), "")</f>
        <v>REDE DE URGÊNCIA</v>
      </c>
      <c r="O2683" t="str">
        <f>'Lotações convertidas'!B2685</f>
        <v>UNIDADE DE PRONTO ATENDIMENTO BARREIRO</v>
      </c>
    </row>
    <row r="2684" spans="1:15" x14ac:dyDescent="0.25">
      <c r="A2684">
        <v>1340326</v>
      </c>
      <c r="B2684" t="s">
        <v>8748</v>
      </c>
      <c r="C2684" t="s">
        <v>8749</v>
      </c>
      <c r="D2684" t="s">
        <v>368</v>
      </c>
      <c r="E2684" t="s">
        <v>369</v>
      </c>
      <c r="F2684" t="s">
        <v>1517</v>
      </c>
      <c r="G2684" s="177">
        <v>44550</v>
      </c>
      <c r="H2684" t="s">
        <v>417</v>
      </c>
      <c r="I2684" t="s">
        <v>18168</v>
      </c>
      <c r="J2684" t="s">
        <v>8750</v>
      </c>
      <c r="K2684" t="s">
        <v>353</v>
      </c>
      <c r="L2684" t="s">
        <v>365</v>
      </c>
      <c r="M2684" s="29" t="str">
        <f>IF(O2684 &lt;&gt; "", VLOOKUP(O2684,'CLASSIFICAÇÃO - ÁREA DE ATUAÇÃO'!$A:$C,2,0),"")</f>
        <v>D</v>
      </c>
      <c r="N2684" s="29" t="str">
        <f>IF(O2684 &lt;&gt; "",VLOOKUP(O2684,'CLASSIFICAÇÃO - ÁREA DE ATUAÇÃO'!$A:$C,3,0), "")</f>
        <v>ATENÇÃO PRIMÁRIA</v>
      </c>
      <c r="O2684" t="str">
        <f>'Lotações convertidas'!B2686</f>
        <v>CENTRO DE SAÚDE LAJEDO</v>
      </c>
    </row>
    <row r="2685" spans="1:15" x14ac:dyDescent="0.25">
      <c r="A2685">
        <v>1340342</v>
      </c>
      <c r="B2685" t="s">
        <v>8751</v>
      </c>
      <c r="C2685" t="s">
        <v>8752</v>
      </c>
      <c r="D2685" t="s">
        <v>349</v>
      </c>
      <c r="E2685" t="s">
        <v>350</v>
      </c>
      <c r="F2685" t="s">
        <v>18619</v>
      </c>
      <c r="G2685" s="177">
        <v>44547</v>
      </c>
      <c r="H2685" t="s">
        <v>466</v>
      </c>
      <c r="I2685" t="s">
        <v>18169</v>
      </c>
      <c r="J2685" t="s">
        <v>8753</v>
      </c>
      <c r="K2685" t="s">
        <v>353</v>
      </c>
      <c r="L2685" t="s">
        <v>361</v>
      </c>
      <c r="M2685" s="29" t="str">
        <f>IF(O2685 &lt;&gt; "", VLOOKUP(O2685,'CLASSIFICAÇÃO - ÁREA DE ATUAÇÃO'!$A:$C,2,0),"")</f>
        <v>B</v>
      </c>
      <c r="N2685" s="29" t="str">
        <f>IF(O2685 &lt;&gt; "",VLOOKUP(O2685,'CLASSIFICAÇÃO - ÁREA DE ATUAÇÃO'!$A:$C,3,0), "")</f>
        <v>REDE DE URGÊNCIA</v>
      </c>
      <c r="O2685" t="str">
        <f>'Lotações convertidas'!B2687</f>
        <v>CENTRO DE REFERENCIA EM SAUDE MENTAL PAMPULHA</v>
      </c>
    </row>
    <row r="2686" spans="1:15" x14ac:dyDescent="0.25">
      <c r="A2686">
        <v>1340350</v>
      </c>
      <c r="B2686" t="s">
        <v>8754</v>
      </c>
      <c r="C2686" t="s">
        <v>8755</v>
      </c>
      <c r="D2686" t="s">
        <v>362</v>
      </c>
      <c r="F2686" t="s">
        <v>18616</v>
      </c>
      <c r="G2686" s="177">
        <v>44548</v>
      </c>
      <c r="H2686" t="s">
        <v>466</v>
      </c>
      <c r="I2686" t="s">
        <v>18168</v>
      </c>
      <c r="J2686" t="s">
        <v>8756</v>
      </c>
      <c r="K2686" t="s">
        <v>353</v>
      </c>
      <c r="L2686" t="s">
        <v>361</v>
      </c>
      <c r="M2686" s="29" t="str">
        <f>IF(O2686 &lt;&gt; "", VLOOKUP(O2686,'CLASSIFICAÇÃO - ÁREA DE ATUAÇÃO'!$A:$C,2,0),"")</f>
        <v>C</v>
      </c>
      <c r="N2686" s="29" t="str">
        <f>IF(O2686 &lt;&gt; "",VLOOKUP(O2686,'CLASSIFICAÇÃO - ÁREA DE ATUAÇÃO'!$A:$C,3,0), "")</f>
        <v>REDE DE URGÊNCIA</v>
      </c>
      <c r="O2686" t="str">
        <f>'Lotações convertidas'!B2688</f>
        <v>UNIDADE DE PRONTO ATENDIMENTO PAMPULHA</v>
      </c>
    </row>
    <row r="2687" spans="1:15" x14ac:dyDescent="0.25">
      <c r="A2687">
        <v>1340369</v>
      </c>
      <c r="B2687" t="s">
        <v>8757</v>
      </c>
      <c r="C2687" t="s">
        <v>8758</v>
      </c>
      <c r="D2687" t="s">
        <v>594</v>
      </c>
      <c r="F2687" t="s">
        <v>489</v>
      </c>
      <c r="G2687" s="177">
        <v>44550</v>
      </c>
      <c r="H2687" t="s">
        <v>364</v>
      </c>
      <c r="I2687" t="s">
        <v>495</v>
      </c>
      <c r="K2687" t="s">
        <v>495</v>
      </c>
      <c r="L2687" t="s">
        <v>397</v>
      </c>
      <c r="M2687" s="29" t="str">
        <f>IF(O2687 &lt;&gt; "", VLOOKUP(O2687,'CLASSIFICAÇÃO - ÁREA DE ATUAÇÃO'!$A:$C,2,0),"")</f>
        <v>C</v>
      </c>
      <c r="N2687" s="29" t="str">
        <f>IF(O2687 &lt;&gt; "",VLOOKUP(O2687,'CLASSIFICAÇÃO - ÁREA DE ATUAÇÃO'!$A:$C,3,0), "")</f>
        <v>ATENÇÃO PRIMÁRIA</v>
      </c>
      <c r="O2687" t="str">
        <f>'Lotações convertidas'!B2689</f>
        <v>CENTRO DE SAÚDE VILA LEONINA</v>
      </c>
    </row>
    <row r="2688" spans="1:15" x14ac:dyDescent="0.25">
      <c r="A2688">
        <v>1340377</v>
      </c>
      <c r="B2688" t="s">
        <v>8759</v>
      </c>
      <c r="C2688" t="s">
        <v>8760</v>
      </c>
      <c r="D2688" t="s">
        <v>368</v>
      </c>
      <c r="E2688" t="s">
        <v>524</v>
      </c>
      <c r="F2688" t="s">
        <v>792</v>
      </c>
      <c r="G2688" s="177">
        <v>44550</v>
      </c>
      <c r="H2688" t="s">
        <v>384</v>
      </c>
      <c r="I2688" t="s">
        <v>18179</v>
      </c>
      <c r="J2688" t="s">
        <v>8761</v>
      </c>
      <c r="K2688" t="s">
        <v>353</v>
      </c>
      <c r="L2688" t="s">
        <v>411</v>
      </c>
      <c r="M2688" s="29" t="str">
        <f>IF(O2688 &lt;&gt; "", VLOOKUP(O2688,'CLASSIFICAÇÃO - ÁREA DE ATUAÇÃO'!$A:$C,2,0),"")</f>
        <v>A</v>
      </c>
      <c r="N2688" s="29" t="str">
        <f>IF(O2688 &lt;&gt; "",VLOOKUP(O2688,'CLASSIFICAÇÃO - ÁREA DE ATUAÇÃO'!$A:$C,3,0), "")</f>
        <v>REDE COMPLEMENTAR</v>
      </c>
      <c r="O2688" t="str">
        <f>'Lotações convertidas'!B2690</f>
        <v>LABORATORIO REGIONAL CENTRO-SUL/PAMPULHA</v>
      </c>
    </row>
    <row r="2689" spans="1:15" x14ac:dyDescent="0.25">
      <c r="A2689">
        <v>1340385</v>
      </c>
      <c r="B2689" t="s">
        <v>8762</v>
      </c>
      <c r="C2689" t="s">
        <v>8763</v>
      </c>
      <c r="D2689" t="s">
        <v>368</v>
      </c>
      <c r="E2689" t="s">
        <v>524</v>
      </c>
      <c r="F2689" t="s">
        <v>730</v>
      </c>
      <c r="G2689" s="177">
        <v>44550</v>
      </c>
      <c r="H2689" t="s">
        <v>417</v>
      </c>
      <c r="I2689" t="s">
        <v>18179</v>
      </c>
      <c r="J2689" t="s">
        <v>8764</v>
      </c>
      <c r="K2689" t="s">
        <v>353</v>
      </c>
      <c r="L2689" t="s">
        <v>365</v>
      </c>
      <c r="M2689" s="29" t="str">
        <f>IF(O2689 &lt;&gt; "", VLOOKUP(O2689,'CLASSIFICAÇÃO - ÁREA DE ATUAÇÃO'!$A:$C,2,0),"")</f>
        <v>B</v>
      </c>
      <c r="N2689" s="29" t="str">
        <f>IF(O2689 &lt;&gt; "",VLOOKUP(O2689,'CLASSIFICAÇÃO - ÁREA DE ATUAÇÃO'!$A:$C,3,0), "")</f>
        <v>REDE COMPLEMENTAR</v>
      </c>
      <c r="O2689" t="str">
        <f>'Lotações convertidas'!B2691</f>
        <v>LABORATORIO DE ZOONOSES</v>
      </c>
    </row>
    <row r="2690" spans="1:15" x14ac:dyDescent="0.25">
      <c r="A2690">
        <v>1340393</v>
      </c>
      <c r="B2690" t="s">
        <v>8765</v>
      </c>
      <c r="C2690" t="s">
        <v>8766</v>
      </c>
      <c r="D2690" t="s">
        <v>368</v>
      </c>
      <c r="E2690" t="s">
        <v>634</v>
      </c>
      <c r="F2690" t="s">
        <v>18615</v>
      </c>
      <c r="G2690" s="177">
        <v>44550</v>
      </c>
      <c r="H2690" t="s">
        <v>466</v>
      </c>
      <c r="I2690" t="s">
        <v>18174</v>
      </c>
      <c r="J2690" t="s">
        <v>8767</v>
      </c>
      <c r="K2690" t="s">
        <v>353</v>
      </c>
      <c r="L2690" t="s">
        <v>365</v>
      </c>
      <c r="M2690" s="29" t="str">
        <f>IF(O2690 &lt;&gt; "", VLOOKUP(O2690,'CLASSIFICAÇÃO - ÁREA DE ATUAÇÃO'!$A:$C,2,0),"")</f>
        <v>D</v>
      </c>
      <c r="N2690" s="29" t="str">
        <f>IF(O2690 &lt;&gt; "",VLOOKUP(O2690,'CLASSIFICAÇÃO - ÁREA DE ATUAÇÃO'!$A:$C,3,0), "")</f>
        <v>REDE DE URGÊNCIA</v>
      </c>
      <c r="O2690" t="str">
        <f>'Lotações convertidas'!B2692</f>
        <v>UNIDADE DE PRONTO ATENDIMENTO NORTE</v>
      </c>
    </row>
    <row r="2691" spans="1:15" x14ac:dyDescent="0.25">
      <c r="A2691">
        <v>1340407</v>
      </c>
      <c r="B2691" t="s">
        <v>8768</v>
      </c>
      <c r="C2691" t="s">
        <v>8769</v>
      </c>
      <c r="D2691" t="s">
        <v>368</v>
      </c>
      <c r="E2691" t="s">
        <v>369</v>
      </c>
      <c r="F2691" t="s">
        <v>1249</v>
      </c>
      <c r="G2691" s="177">
        <v>44550</v>
      </c>
      <c r="H2691" t="s">
        <v>364</v>
      </c>
      <c r="I2691" t="s">
        <v>18168</v>
      </c>
      <c r="J2691" t="s">
        <v>8770</v>
      </c>
      <c r="K2691" t="s">
        <v>353</v>
      </c>
      <c r="L2691" t="s">
        <v>361</v>
      </c>
      <c r="M2691" s="29" t="str">
        <f>IF(O2691 &lt;&gt; "", VLOOKUP(O2691,'CLASSIFICAÇÃO - ÁREA DE ATUAÇÃO'!$A:$C,2,0),"")</f>
        <v>C</v>
      </c>
      <c r="N2691" s="29" t="str">
        <f>IF(O2691 &lt;&gt; "",VLOOKUP(O2691,'CLASSIFICAÇÃO - ÁREA DE ATUAÇÃO'!$A:$C,3,0), "")</f>
        <v>ATENÇÃO PRIMÁRIA</v>
      </c>
      <c r="O2691" t="str">
        <f>'Lotações convertidas'!B2693</f>
        <v>CENTRO DE SAÚDE OURO PRETO</v>
      </c>
    </row>
    <row r="2692" spans="1:15" x14ac:dyDescent="0.25">
      <c r="A2692">
        <v>1340415</v>
      </c>
      <c r="B2692" t="s">
        <v>8771</v>
      </c>
      <c r="C2692" t="s">
        <v>8772</v>
      </c>
      <c r="D2692" t="s">
        <v>368</v>
      </c>
      <c r="E2692" t="s">
        <v>369</v>
      </c>
      <c r="F2692" t="s">
        <v>2538</v>
      </c>
      <c r="G2692" s="177">
        <v>44550</v>
      </c>
      <c r="H2692" t="s">
        <v>417</v>
      </c>
      <c r="I2692" t="s">
        <v>18168</v>
      </c>
      <c r="J2692" t="s">
        <v>8773</v>
      </c>
      <c r="K2692" t="s">
        <v>353</v>
      </c>
      <c r="L2692" t="s">
        <v>354</v>
      </c>
      <c r="M2692" s="29" t="str">
        <f>IF(O2692 &lt;&gt; "", VLOOKUP(O2692,'CLASSIFICAÇÃO - ÁREA DE ATUAÇÃO'!$A:$C,2,0),"")</f>
        <v>C</v>
      </c>
      <c r="N2692" s="29" t="str">
        <f>IF(O2692 &lt;&gt; "",VLOOKUP(O2692,'CLASSIFICAÇÃO - ÁREA DE ATUAÇÃO'!$A:$C,3,0), "")</f>
        <v>ATENÇÃO PRIMÁRIA</v>
      </c>
      <c r="O2692" t="str">
        <f>'Lotações convertidas'!B2694</f>
        <v>CENTRO DE SAÚDE COQUEIROS</v>
      </c>
    </row>
    <row r="2693" spans="1:15" x14ac:dyDescent="0.25">
      <c r="A2693">
        <v>1340423</v>
      </c>
      <c r="B2693" t="s">
        <v>8774</v>
      </c>
      <c r="C2693" t="s">
        <v>8775</v>
      </c>
      <c r="D2693" t="s">
        <v>349</v>
      </c>
      <c r="E2693" t="s">
        <v>445</v>
      </c>
      <c r="F2693" t="s">
        <v>18621</v>
      </c>
      <c r="G2693" s="177">
        <v>44550</v>
      </c>
      <c r="H2693" t="s">
        <v>8776</v>
      </c>
      <c r="I2693" t="s">
        <v>18172</v>
      </c>
      <c r="J2693" t="s">
        <v>8777</v>
      </c>
      <c r="K2693" t="s">
        <v>353</v>
      </c>
      <c r="L2693" t="s">
        <v>397</v>
      </c>
      <c r="M2693" s="29" t="str">
        <f>IF(O2693 &lt;&gt; "", VLOOKUP(O2693,'CLASSIFICAÇÃO - ÁREA DE ATUAÇÃO'!$A:$C,2,0),"")</f>
        <v>A</v>
      </c>
      <c r="N2693" s="29" t="str">
        <f>IF(O2693 &lt;&gt; "",VLOOKUP(O2693,'CLASSIFICAÇÃO - ÁREA DE ATUAÇÃO'!$A:$C,3,0), "")</f>
        <v>REDE DE URGÊNCIA</v>
      </c>
      <c r="O2693" t="str">
        <f>'Lotações convertidas'!B2695</f>
        <v>CENTRO DE REFERENCIA EM SAUDE MENTAL OESTE</v>
      </c>
    </row>
    <row r="2694" spans="1:15" x14ac:dyDescent="0.25">
      <c r="A2694">
        <v>1340458</v>
      </c>
      <c r="B2694" t="s">
        <v>8778</v>
      </c>
      <c r="C2694" t="s">
        <v>8779</v>
      </c>
      <c r="D2694" t="s">
        <v>349</v>
      </c>
      <c r="E2694" t="s">
        <v>350</v>
      </c>
      <c r="F2694" t="s">
        <v>1062</v>
      </c>
      <c r="G2694" s="177">
        <v>44551</v>
      </c>
      <c r="H2694" t="s">
        <v>395</v>
      </c>
      <c r="I2694" t="s">
        <v>18169</v>
      </c>
      <c r="J2694" t="s">
        <v>8780</v>
      </c>
      <c r="K2694" t="s">
        <v>353</v>
      </c>
      <c r="L2694" t="s">
        <v>397</v>
      </c>
      <c r="M2694" s="29" t="str">
        <f>IF(O2694 &lt;&gt; "", VLOOKUP(O2694,'CLASSIFICAÇÃO - ÁREA DE ATUAÇÃO'!$A:$C,2,0),"")</f>
        <v>C</v>
      </c>
      <c r="N2694" s="29" t="str">
        <f>IF(O2694 &lt;&gt; "",VLOOKUP(O2694,'CLASSIFICAÇÃO - ÁREA DE ATUAÇÃO'!$A:$C,3,0), "")</f>
        <v>ATENÇÃO PRIMÁRIA</v>
      </c>
      <c r="O2694" t="str">
        <f>'Lotações convertidas'!B2696</f>
        <v>CENTRO DE SAÚDE VENTOSA</v>
      </c>
    </row>
    <row r="2695" spans="1:15" x14ac:dyDescent="0.25">
      <c r="A2695">
        <v>1340474</v>
      </c>
      <c r="B2695" t="s">
        <v>8781</v>
      </c>
      <c r="C2695" t="s">
        <v>8782</v>
      </c>
      <c r="D2695" t="s">
        <v>368</v>
      </c>
      <c r="E2695" t="s">
        <v>390</v>
      </c>
      <c r="F2695" t="s">
        <v>512</v>
      </c>
      <c r="G2695" s="177">
        <v>44551</v>
      </c>
      <c r="H2695" t="s">
        <v>364</v>
      </c>
      <c r="I2695" t="s">
        <v>18175</v>
      </c>
      <c r="J2695" t="s">
        <v>8783</v>
      </c>
      <c r="K2695" t="s">
        <v>353</v>
      </c>
      <c r="L2695" t="s">
        <v>397</v>
      </c>
      <c r="M2695" s="29" t="str">
        <f>IF(O2695 &lt;&gt; "", VLOOKUP(O2695,'CLASSIFICAÇÃO - ÁREA DE ATUAÇÃO'!$A:$C,2,0),"")</f>
        <v>B</v>
      </c>
      <c r="N2695" s="29" t="str">
        <f>IF(O2695 &lt;&gt; "",VLOOKUP(O2695,'CLASSIFICAÇÃO - ÁREA DE ATUAÇÃO'!$A:$C,3,0), "")</f>
        <v>ATENÇÃO PRIMÁRIA</v>
      </c>
      <c r="O2695" t="str">
        <f>'Lotações convertidas'!B2697</f>
        <v>CENTRO DE SAÚDE SANTA MARIA</v>
      </c>
    </row>
    <row r="2696" spans="1:15" x14ac:dyDescent="0.25">
      <c r="A2696">
        <v>1340482</v>
      </c>
      <c r="B2696" t="s">
        <v>8784</v>
      </c>
      <c r="C2696" t="s">
        <v>8785</v>
      </c>
      <c r="D2696" t="s">
        <v>368</v>
      </c>
      <c r="E2696" t="s">
        <v>369</v>
      </c>
      <c r="F2696" t="s">
        <v>554</v>
      </c>
      <c r="G2696" s="177">
        <v>44551</v>
      </c>
      <c r="H2696" t="s">
        <v>364</v>
      </c>
      <c r="I2696" t="s">
        <v>18168</v>
      </c>
      <c r="J2696" t="s">
        <v>8786</v>
      </c>
      <c r="K2696" t="s">
        <v>353</v>
      </c>
      <c r="L2696" t="s">
        <v>397</v>
      </c>
      <c r="M2696" s="29" t="str">
        <f>IF(O2696 &lt;&gt; "", VLOOKUP(O2696,'CLASSIFICAÇÃO - ÁREA DE ATUAÇÃO'!$A:$C,2,0),"")</f>
        <v>B</v>
      </c>
      <c r="N2696" s="29" t="str">
        <f>IF(O2696 &lt;&gt; "",VLOOKUP(O2696,'CLASSIFICAÇÃO - ÁREA DE ATUAÇÃO'!$A:$C,3,0), "")</f>
        <v>ATENÇÃO PRIMÁRIA</v>
      </c>
      <c r="O2696" t="str">
        <f>'Lotações convertidas'!B2698</f>
        <v>CENTRO DE SAÚDE VISTA ALEGRE</v>
      </c>
    </row>
    <row r="2697" spans="1:15" x14ac:dyDescent="0.25">
      <c r="A2697">
        <v>1340490</v>
      </c>
      <c r="B2697" t="s">
        <v>8787</v>
      </c>
      <c r="C2697" t="s">
        <v>8788</v>
      </c>
      <c r="D2697" t="s">
        <v>368</v>
      </c>
      <c r="E2697" t="s">
        <v>369</v>
      </c>
      <c r="F2697" t="s">
        <v>18630</v>
      </c>
      <c r="G2697" s="177">
        <v>44551</v>
      </c>
      <c r="H2697" t="s">
        <v>384</v>
      </c>
      <c r="I2697" t="s">
        <v>18168</v>
      </c>
      <c r="J2697" t="s">
        <v>8789</v>
      </c>
      <c r="K2697" t="s">
        <v>353</v>
      </c>
      <c r="L2697" t="s">
        <v>372</v>
      </c>
      <c r="M2697" s="29" t="str">
        <f>IF(O2697 &lt;&gt; "", VLOOKUP(O2697,'CLASSIFICAÇÃO - ÁREA DE ATUAÇÃO'!$A:$C,2,0),"")</f>
        <v>C</v>
      </c>
      <c r="N2697" s="29" t="str">
        <f>IF(O2697 &lt;&gt; "",VLOOKUP(O2697,'CLASSIFICAÇÃO - ÁREA DE ATUAÇÃO'!$A:$C,3,0), "")</f>
        <v>REDE COMPLEMENTAR</v>
      </c>
      <c r="O2697" t="str">
        <f>'Lotações convertidas'!B2699</f>
        <v>CENTRAL DE ESTERILIZACAO VENDA NOVA</v>
      </c>
    </row>
    <row r="2698" spans="1:15" x14ac:dyDescent="0.25">
      <c r="A2698">
        <v>1340504</v>
      </c>
      <c r="B2698" t="s">
        <v>8790</v>
      </c>
      <c r="C2698" t="s">
        <v>8791</v>
      </c>
      <c r="D2698" t="s">
        <v>362</v>
      </c>
      <c r="F2698" t="s">
        <v>583</v>
      </c>
      <c r="G2698" s="177">
        <v>44551</v>
      </c>
      <c r="H2698" t="s">
        <v>364</v>
      </c>
      <c r="I2698" t="s">
        <v>18168</v>
      </c>
      <c r="J2698" t="s">
        <v>8792</v>
      </c>
      <c r="K2698" t="s">
        <v>353</v>
      </c>
      <c r="L2698" t="s">
        <v>354</v>
      </c>
      <c r="M2698" s="29" t="str">
        <f>IF(O2698 &lt;&gt; "", VLOOKUP(O2698,'CLASSIFICAÇÃO - ÁREA DE ATUAÇÃO'!$A:$C,2,0),"")</f>
        <v>A</v>
      </c>
      <c r="N2698" s="29" t="str">
        <f>IF(O2698 &lt;&gt; "",VLOOKUP(O2698,'CLASSIFICAÇÃO - ÁREA DE ATUAÇÃO'!$A:$C,3,0), "")</f>
        <v>REDE COMPLEMENTAR</v>
      </c>
      <c r="O2698" t="str">
        <f>'Lotações convertidas'!B2700</f>
        <v>UNIDADE DE REFERENCIA SECUNDARIA PADRE EUSTAQUIO</v>
      </c>
    </row>
    <row r="2699" spans="1:15" x14ac:dyDescent="0.25">
      <c r="A2699">
        <v>1340512</v>
      </c>
      <c r="B2699" t="s">
        <v>8793</v>
      </c>
      <c r="C2699" t="s">
        <v>8794</v>
      </c>
      <c r="D2699" t="s">
        <v>362</v>
      </c>
      <c r="F2699" t="s">
        <v>768</v>
      </c>
      <c r="G2699" s="177">
        <v>44552</v>
      </c>
      <c r="H2699" t="s">
        <v>434</v>
      </c>
      <c r="I2699" t="s">
        <v>18168</v>
      </c>
      <c r="J2699" t="s">
        <v>8795</v>
      </c>
      <c r="K2699" t="s">
        <v>353</v>
      </c>
      <c r="L2699" t="s">
        <v>406</v>
      </c>
      <c r="M2699" s="29" t="str">
        <f>IF(O2699 &lt;&gt; "", VLOOKUP(O2699,'CLASSIFICAÇÃO - ÁREA DE ATUAÇÃO'!$A:$C,2,0),"")</f>
        <v>C</v>
      </c>
      <c r="N2699" s="29" t="str">
        <f>IF(O2699 &lt;&gt; "",VLOOKUP(O2699,'CLASSIFICAÇÃO - ÁREA DE ATUAÇÃO'!$A:$C,3,0), "")</f>
        <v>ATENÇÃO PRIMÁRIA</v>
      </c>
      <c r="O2699" t="str">
        <f>'Lotações convertidas'!B2701</f>
        <v>CENTRO DE SAÚDE BOMSUCESSO</v>
      </c>
    </row>
    <row r="2700" spans="1:15" x14ac:dyDescent="0.25">
      <c r="A2700">
        <v>1340520</v>
      </c>
      <c r="B2700" t="s">
        <v>8796</v>
      </c>
      <c r="C2700" t="s">
        <v>8797</v>
      </c>
      <c r="D2700" t="s">
        <v>368</v>
      </c>
      <c r="E2700" t="s">
        <v>369</v>
      </c>
      <c r="F2700" t="s">
        <v>1769</v>
      </c>
      <c r="G2700" s="177">
        <v>44551</v>
      </c>
      <c r="H2700" t="s">
        <v>417</v>
      </c>
      <c r="I2700" t="s">
        <v>18168</v>
      </c>
      <c r="J2700" t="s">
        <v>8798</v>
      </c>
      <c r="K2700" t="s">
        <v>353</v>
      </c>
      <c r="L2700" t="s">
        <v>411</v>
      </c>
      <c r="M2700" s="29" t="str">
        <f>IF(O2700 &lt;&gt; "", VLOOKUP(O2700,'CLASSIFICAÇÃO - ÁREA DE ATUAÇÃO'!$A:$C,2,0),"")</f>
        <v>A</v>
      </c>
      <c r="N2700" s="29" t="str">
        <f>IF(O2700 &lt;&gt; "",VLOOKUP(O2700,'CLASSIFICAÇÃO - ÁREA DE ATUAÇÃO'!$A:$C,3,0), "")</f>
        <v>REDE COMPLEMENTAR</v>
      </c>
      <c r="O2700" t="str">
        <f>'Lotações convertidas'!B2702</f>
        <v>CENTRO DE TESTAGEM E ACONSELHAMENTO CENTRO-SUL</v>
      </c>
    </row>
    <row r="2701" spans="1:15" x14ac:dyDescent="0.25">
      <c r="A2701">
        <v>1340547</v>
      </c>
      <c r="B2701" t="s">
        <v>8799</v>
      </c>
      <c r="C2701" t="s">
        <v>8800</v>
      </c>
      <c r="D2701" t="s">
        <v>368</v>
      </c>
      <c r="E2701" t="s">
        <v>369</v>
      </c>
      <c r="F2701" t="s">
        <v>465</v>
      </c>
      <c r="G2701" s="177">
        <v>44551</v>
      </c>
      <c r="H2701" t="s">
        <v>425</v>
      </c>
      <c r="I2701" t="s">
        <v>18168</v>
      </c>
      <c r="J2701" t="s">
        <v>8801</v>
      </c>
      <c r="K2701" t="s">
        <v>353</v>
      </c>
      <c r="L2701" t="s">
        <v>361</v>
      </c>
      <c r="M2701" s="29" t="str">
        <f>IF(O2701 &lt;&gt; "", VLOOKUP(O2701,'CLASSIFICAÇÃO - ÁREA DE ATUAÇÃO'!$A:$C,2,0),"")</f>
        <v>C</v>
      </c>
      <c r="N2701" s="29" t="str">
        <f>IF(O2701 &lt;&gt; "",VLOOKUP(O2701,'CLASSIFICAÇÃO - ÁREA DE ATUAÇÃO'!$A:$C,3,0), "")</f>
        <v>REDE DE URGÊNCIA</v>
      </c>
      <c r="O2701" t="str">
        <f>'Lotações convertidas'!B2703</f>
        <v>CENTRO DE REFERÊNCIA EM SAÚDE MENTAL - ÁLCOOL E DROGAS PAMPULHA/NOROESTE</v>
      </c>
    </row>
    <row r="2702" spans="1:15" x14ac:dyDescent="0.25">
      <c r="A2702">
        <v>1340571</v>
      </c>
      <c r="B2702" t="s">
        <v>8802</v>
      </c>
      <c r="C2702" t="s">
        <v>8803</v>
      </c>
      <c r="D2702" t="s">
        <v>379</v>
      </c>
      <c r="F2702" t="s">
        <v>18620</v>
      </c>
      <c r="G2702" s="177">
        <v>44553</v>
      </c>
      <c r="H2702" t="s">
        <v>466</v>
      </c>
      <c r="I2702" t="s">
        <v>18171</v>
      </c>
      <c r="J2702" t="s">
        <v>8804</v>
      </c>
      <c r="K2702" t="s">
        <v>353</v>
      </c>
      <c r="L2702" t="s">
        <v>372</v>
      </c>
      <c r="M2702" s="29" t="str">
        <f>IF(O2702 &lt;&gt; "", VLOOKUP(O2702,'CLASSIFICAÇÃO - ÁREA DE ATUAÇÃO'!$A:$C,2,0),"")</f>
        <v>D</v>
      </c>
      <c r="N2702" s="29" t="str">
        <f>IF(O2702 &lt;&gt; "",VLOOKUP(O2702,'CLASSIFICAÇÃO - ÁREA DE ATUAÇÃO'!$A:$C,3,0), "")</f>
        <v>REDE DE URGÊNCIA</v>
      </c>
      <c r="O2702" t="str">
        <f>'Lotações convertidas'!B2704</f>
        <v>UNIDADE DE PRONTO ATENDIMENTO VENDA NOVA</v>
      </c>
    </row>
    <row r="2703" spans="1:15" x14ac:dyDescent="0.25">
      <c r="A2703">
        <v>1340598</v>
      </c>
      <c r="B2703" t="s">
        <v>8805</v>
      </c>
      <c r="C2703" t="s">
        <v>8806</v>
      </c>
      <c r="D2703" t="s">
        <v>368</v>
      </c>
      <c r="E2703" t="s">
        <v>369</v>
      </c>
      <c r="F2703" t="s">
        <v>18670</v>
      </c>
      <c r="G2703" s="177">
        <v>44551</v>
      </c>
      <c r="H2703" t="s">
        <v>417</v>
      </c>
      <c r="I2703" t="s">
        <v>18168</v>
      </c>
      <c r="J2703" t="s">
        <v>8807</v>
      </c>
      <c r="K2703" t="s">
        <v>353</v>
      </c>
      <c r="L2703" t="s">
        <v>382</v>
      </c>
      <c r="M2703" s="29" t="str">
        <f>IF(O2703 &lt;&gt; "", VLOOKUP(O2703,'CLASSIFICAÇÃO - ÁREA DE ATUAÇÃO'!$A:$C,2,0),"")</f>
        <v>A</v>
      </c>
      <c r="N2703" s="29" t="str">
        <f>IF(O2703 &lt;&gt; "",VLOOKUP(O2703,'CLASSIFICAÇÃO - ÁREA DE ATUAÇÃO'!$A:$C,3,0), "")</f>
        <v>REDE COMPLEMENTAR</v>
      </c>
      <c r="O2703" t="str">
        <f>'Lotações convertidas'!B2705</f>
        <v>CENTRO DE ESPECIALIDADES MEDICAS LESTE</v>
      </c>
    </row>
    <row r="2704" spans="1:15" x14ac:dyDescent="0.25">
      <c r="A2704">
        <v>1340601</v>
      </c>
      <c r="B2704" t="s">
        <v>8808</v>
      </c>
      <c r="C2704" t="s">
        <v>8809</v>
      </c>
      <c r="D2704" t="s">
        <v>362</v>
      </c>
      <c r="F2704" t="s">
        <v>1513</v>
      </c>
      <c r="G2704" s="177">
        <v>44551</v>
      </c>
      <c r="H2704" t="s">
        <v>364</v>
      </c>
      <c r="I2704" t="s">
        <v>18168</v>
      </c>
      <c r="J2704" t="s">
        <v>8810</v>
      </c>
      <c r="K2704" t="s">
        <v>353</v>
      </c>
      <c r="L2704" t="s">
        <v>411</v>
      </c>
      <c r="M2704" s="29" t="str">
        <f>IF(O2704 &lt;&gt; "", VLOOKUP(O2704,'CLASSIFICAÇÃO - ÁREA DE ATUAÇÃO'!$A:$C,2,0),"")</f>
        <v>C</v>
      </c>
      <c r="N2704" s="29" t="str">
        <f>IF(O2704 &lt;&gt; "",VLOOKUP(O2704,'CLASSIFICAÇÃO - ÁREA DE ATUAÇÃO'!$A:$C,3,0), "")</f>
        <v>ATENÇÃO PRIMÁRIA</v>
      </c>
      <c r="O2704" t="str">
        <f>'Lotações convertidas'!B2706</f>
        <v>CENTRO DE SAÚDE CAFEZAL</v>
      </c>
    </row>
    <row r="2705" spans="1:15" x14ac:dyDescent="0.25">
      <c r="A2705">
        <v>1340628</v>
      </c>
      <c r="B2705" t="s">
        <v>8811</v>
      </c>
      <c r="C2705" t="s">
        <v>8812</v>
      </c>
      <c r="D2705" t="s">
        <v>349</v>
      </c>
      <c r="E2705" t="s">
        <v>350</v>
      </c>
      <c r="F2705" t="s">
        <v>715</v>
      </c>
      <c r="G2705" s="177">
        <v>44551</v>
      </c>
      <c r="H2705" t="s">
        <v>395</v>
      </c>
      <c r="I2705" t="s">
        <v>18169</v>
      </c>
      <c r="J2705" t="s">
        <v>8813</v>
      </c>
      <c r="K2705" t="s">
        <v>353</v>
      </c>
      <c r="L2705" t="s">
        <v>374</v>
      </c>
      <c r="M2705" s="29" t="str">
        <f>IF(O2705 &lt;&gt; "", VLOOKUP(O2705,'CLASSIFICAÇÃO - ÁREA DE ATUAÇÃO'!$A:$C,2,0),"")</f>
        <v>A</v>
      </c>
      <c r="N2705" s="29" t="str">
        <f>IF(O2705 &lt;&gt; "",VLOOKUP(O2705,'CLASSIFICAÇÃO - ÁREA DE ATUAÇÃO'!$A:$C,3,0), "")</f>
        <v>REDE DE URGÊNCIA</v>
      </c>
      <c r="O2705" t="str">
        <f>'Lotações convertidas'!B2707</f>
        <v>CENTRO DE REFERENCIA EM SAUDE MENTAL INFANTIL NORDESTE</v>
      </c>
    </row>
    <row r="2706" spans="1:15" x14ac:dyDescent="0.25">
      <c r="A2706">
        <v>1340644</v>
      </c>
      <c r="B2706" t="s">
        <v>8814</v>
      </c>
      <c r="C2706" t="s">
        <v>8815</v>
      </c>
      <c r="D2706" t="s">
        <v>379</v>
      </c>
      <c r="F2706" t="s">
        <v>18611</v>
      </c>
      <c r="G2706" s="177">
        <v>44553</v>
      </c>
      <c r="H2706" t="s">
        <v>466</v>
      </c>
      <c r="I2706" t="s">
        <v>18171</v>
      </c>
      <c r="J2706" t="s">
        <v>8816</v>
      </c>
      <c r="K2706" t="s">
        <v>353</v>
      </c>
      <c r="L2706" t="s">
        <v>397</v>
      </c>
      <c r="M2706" s="29" t="str">
        <f>IF(O2706 &lt;&gt; "", VLOOKUP(O2706,'CLASSIFICAÇÃO - ÁREA DE ATUAÇÃO'!$A:$C,2,0),"")</f>
        <v>C</v>
      </c>
      <c r="N2706" s="29" t="str">
        <f>IF(O2706 &lt;&gt; "",VLOOKUP(O2706,'CLASSIFICAÇÃO - ÁREA DE ATUAÇÃO'!$A:$C,3,0), "")</f>
        <v>REDE DE URGÊNCIA</v>
      </c>
      <c r="O2706" t="str">
        <f>'Lotações convertidas'!B2708</f>
        <v>UNIDADE DE PRONTO ATENDIMENTO OESTE</v>
      </c>
    </row>
    <row r="2707" spans="1:15" x14ac:dyDescent="0.25">
      <c r="A2707">
        <v>1340652</v>
      </c>
      <c r="B2707" t="s">
        <v>8817</v>
      </c>
      <c r="C2707" t="s">
        <v>8818</v>
      </c>
      <c r="D2707" t="s">
        <v>379</v>
      </c>
      <c r="F2707" t="s">
        <v>18611</v>
      </c>
      <c r="G2707" s="177">
        <v>44547</v>
      </c>
      <c r="H2707" t="s">
        <v>466</v>
      </c>
      <c r="I2707" t="s">
        <v>18171</v>
      </c>
      <c r="J2707" t="s">
        <v>8819</v>
      </c>
      <c r="K2707" t="s">
        <v>353</v>
      </c>
      <c r="L2707" t="s">
        <v>397</v>
      </c>
      <c r="M2707" s="29" t="str">
        <f>IF(O2707 &lt;&gt; "", VLOOKUP(O2707,'CLASSIFICAÇÃO - ÁREA DE ATUAÇÃO'!$A:$C,2,0),"")</f>
        <v>C</v>
      </c>
      <c r="N2707" s="29" t="str">
        <f>IF(O2707 &lt;&gt; "",VLOOKUP(O2707,'CLASSIFICAÇÃO - ÁREA DE ATUAÇÃO'!$A:$C,3,0), "")</f>
        <v>REDE DE URGÊNCIA</v>
      </c>
      <c r="O2707" t="str">
        <f>'Lotações convertidas'!B2709</f>
        <v>UNIDADE DE PRONTO ATENDIMENTO OESTE</v>
      </c>
    </row>
    <row r="2708" spans="1:15" x14ac:dyDescent="0.25">
      <c r="A2708">
        <v>1340687</v>
      </c>
      <c r="B2708" t="s">
        <v>8820</v>
      </c>
      <c r="C2708" t="s">
        <v>8821</v>
      </c>
      <c r="D2708" t="s">
        <v>379</v>
      </c>
      <c r="F2708" t="s">
        <v>18623</v>
      </c>
      <c r="G2708" s="177">
        <v>44555</v>
      </c>
      <c r="H2708" t="s">
        <v>457</v>
      </c>
      <c r="I2708" t="s">
        <v>18171</v>
      </c>
      <c r="J2708" t="s">
        <v>8822</v>
      </c>
      <c r="K2708" t="s">
        <v>353</v>
      </c>
      <c r="L2708" t="s">
        <v>374</v>
      </c>
      <c r="M2708" s="29" t="str">
        <f>IF(O2708 &lt;&gt; "", VLOOKUP(O2708,'CLASSIFICAÇÃO - ÁREA DE ATUAÇÃO'!$A:$C,2,0),"")</f>
        <v>C</v>
      </c>
      <c r="N2708" s="29" t="str">
        <f>IF(O2708 &lt;&gt; "",VLOOKUP(O2708,'CLASSIFICAÇÃO - ÁREA DE ATUAÇÃO'!$A:$C,3,0), "")</f>
        <v>REDE DE URGÊNCIA</v>
      </c>
      <c r="O2708" t="str">
        <f>'Lotações convertidas'!B2710</f>
        <v>UNIDADE DE PRONTO ATENDIMENTO NORDESTE</v>
      </c>
    </row>
    <row r="2709" spans="1:15" x14ac:dyDescent="0.25">
      <c r="A2709">
        <v>1340695</v>
      </c>
      <c r="B2709" t="s">
        <v>8823</v>
      </c>
      <c r="C2709" t="s">
        <v>8824</v>
      </c>
      <c r="D2709" t="s">
        <v>362</v>
      </c>
      <c r="F2709" t="s">
        <v>18611</v>
      </c>
      <c r="G2709" s="177">
        <v>44552</v>
      </c>
      <c r="H2709" t="s">
        <v>364</v>
      </c>
      <c r="I2709" t="s">
        <v>18168</v>
      </c>
      <c r="J2709" t="s">
        <v>8825</v>
      </c>
      <c r="K2709" t="s">
        <v>353</v>
      </c>
      <c r="L2709" t="s">
        <v>397</v>
      </c>
      <c r="M2709" s="29" t="str">
        <f>IF(O2709 &lt;&gt; "", VLOOKUP(O2709,'CLASSIFICAÇÃO - ÁREA DE ATUAÇÃO'!$A:$C,2,0),"")</f>
        <v>C</v>
      </c>
      <c r="N2709" s="29" t="str">
        <f>IF(O2709 &lt;&gt; "",VLOOKUP(O2709,'CLASSIFICAÇÃO - ÁREA DE ATUAÇÃO'!$A:$C,3,0), "")</f>
        <v>REDE DE URGÊNCIA</v>
      </c>
      <c r="O2709" t="str">
        <f>'Lotações convertidas'!B2711</f>
        <v>UNIDADE DE PRONTO ATENDIMENTO OESTE</v>
      </c>
    </row>
    <row r="2710" spans="1:15" x14ac:dyDescent="0.25">
      <c r="A2710">
        <v>1340709</v>
      </c>
      <c r="B2710" t="s">
        <v>8570</v>
      </c>
      <c r="C2710" t="s">
        <v>8571</v>
      </c>
      <c r="D2710" t="s">
        <v>349</v>
      </c>
      <c r="E2710" t="s">
        <v>473</v>
      </c>
      <c r="F2710" t="s">
        <v>715</v>
      </c>
      <c r="G2710" s="177">
        <v>44552</v>
      </c>
      <c r="H2710" t="s">
        <v>2309</v>
      </c>
      <c r="I2710" t="s">
        <v>18173</v>
      </c>
      <c r="J2710" t="s">
        <v>8572</v>
      </c>
      <c r="K2710" t="s">
        <v>353</v>
      </c>
      <c r="L2710" t="s">
        <v>374</v>
      </c>
      <c r="M2710" s="29" t="str">
        <f>IF(O2710 &lt;&gt; "", VLOOKUP(O2710,'CLASSIFICAÇÃO - ÁREA DE ATUAÇÃO'!$A:$C,2,0),"")</f>
        <v>A</v>
      </c>
      <c r="N2710" s="29" t="str">
        <f>IF(O2710 &lt;&gt; "",VLOOKUP(O2710,'CLASSIFICAÇÃO - ÁREA DE ATUAÇÃO'!$A:$C,3,0), "")</f>
        <v>REDE DE URGÊNCIA</v>
      </c>
      <c r="O2710" t="str">
        <f>'Lotações convertidas'!B2712</f>
        <v>CENTRO DE REFERENCIA EM SAUDE MENTAL INFANTIL NORDESTE</v>
      </c>
    </row>
    <row r="2711" spans="1:15" x14ac:dyDescent="0.25">
      <c r="A2711">
        <v>1340733</v>
      </c>
      <c r="B2711" t="s">
        <v>8826</v>
      </c>
      <c r="C2711" t="s">
        <v>8827</v>
      </c>
      <c r="D2711" t="s">
        <v>368</v>
      </c>
      <c r="E2711" t="s">
        <v>369</v>
      </c>
      <c r="F2711" t="s">
        <v>576</v>
      </c>
      <c r="G2711" s="177">
        <v>44552</v>
      </c>
      <c r="H2711" t="s">
        <v>364</v>
      </c>
      <c r="I2711" t="s">
        <v>18168</v>
      </c>
      <c r="J2711" t="s">
        <v>8828</v>
      </c>
      <c r="K2711" t="s">
        <v>353</v>
      </c>
      <c r="L2711" t="s">
        <v>361</v>
      </c>
      <c r="M2711" s="29" t="str">
        <f>IF(O2711 &lt;&gt; "", VLOOKUP(O2711,'CLASSIFICAÇÃO - ÁREA DE ATUAÇÃO'!$A:$C,2,0),"")</f>
        <v>A</v>
      </c>
      <c r="N2711" s="29" t="str">
        <f>IF(O2711 &lt;&gt; "",VLOOKUP(O2711,'CLASSIFICAÇÃO - ÁREA DE ATUAÇÃO'!$A:$C,3,0), "")</f>
        <v>ATENÇÃO PRIMÁRIA</v>
      </c>
      <c r="O2711" t="str">
        <f>'Lotações convertidas'!B2713</f>
        <v>CENTRO DE SAÚDE SÃO FRANCISCO</v>
      </c>
    </row>
    <row r="2712" spans="1:15" x14ac:dyDescent="0.25">
      <c r="A2712">
        <v>1340741</v>
      </c>
      <c r="B2712" t="s">
        <v>8829</v>
      </c>
      <c r="C2712" t="s">
        <v>8830</v>
      </c>
      <c r="D2712" t="s">
        <v>368</v>
      </c>
      <c r="E2712" t="s">
        <v>369</v>
      </c>
      <c r="F2712" t="s">
        <v>18613</v>
      </c>
      <c r="G2712" s="177">
        <v>44552</v>
      </c>
      <c r="H2712" t="s">
        <v>441</v>
      </c>
      <c r="I2712" t="s">
        <v>18168</v>
      </c>
      <c r="J2712" t="s">
        <v>8831</v>
      </c>
      <c r="K2712" t="s">
        <v>353</v>
      </c>
      <c r="L2712" t="s">
        <v>382</v>
      </c>
      <c r="M2712" s="29" t="str">
        <f>IF(O2712 &lt;&gt; "", VLOOKUP(O2712,'CLASSIFICAÇÃO - ÁREA DE ATUAÇÃO'!$A:$C,2,0),"")</f>
        <v>C</v>
      </c>
      <c r="N2712" s="29" t="str">
        <f>IF(O2712 &lt;&gt; "",VLOOKUP(O2712,'CLASSIFICAÇÃO - ÁREA DE ATUAÇÃO'!$A:$C,3,0), "")</f>
        <v>REDE DE URGÊNCIA</v>
      </c>
      <c r="O2712" t="str">
        <f>'Lotações convertidas'!B2714</f>
        <v>UNIDADE DE PRONTO ATENDIMENTO LESTE</v>
      </c>
    </row>
    <row r="2713" spans="1:15" x14ac:dyDescent="0.25">
      <c r="A2713">
        <v>1340776</v>
      </c>
      <c r="B2713" t="s">
        <v>992</v>
      </c>
      <c r="C2713" t="s">
        <v>993</v>
      </c>
      <c r="D2713" t="s">
        <v>368</v>
      </c>
      <c r="E2713" t="s">
        <v>369</v>
      </c>
      <c r="F2713" t="s">
        <v>18623</v>
      </c>
      <c r="G2713" s="177">
        <v>44552</v>
      </c>
      <c r="H2713" t="s">
        <v>425</v>
      </c>
      <c r="I2713" t="s">
        <v>18168</v>
      </c>
      <c r="J2713" t="s">
        <v>994</v>
      </c>
      <c r="K2713" t="s">
        <v>353</v>
      </c>
      <c r="L2713" t="s">
        <v>374</v>
      </c>
      <c r="M2713" s="29" t="str">
        <f>IF(O2713 &lt;&gt; "", VLOOKUP(O2713,'CLASSIFICAÇÃO - ÁREA DE ATUAÇÃO'!$A:$C,2,0),"")</f>
        <v>C</v>
      </c>
      <c r="N2713" s="29" t="str">
        <f>IF(O2713 &lt;&gt; "",VLOOKUP(O2713,'CLASSIFICAÇÃO - ÁREA DE ATUAÇÃO'!$A:$C,3,0), "")</f>
        <v>REDE DE URGÊNCIA</v>
      </c>
      <c r="O2713" t="str">
        <f>'Lotações convertidas'!B2715</f>
        <v>UNIDADE DE PRONTO ATENDIMENTO NORDESTE</v>
      </c>
    </row>
    <row r="2714" spans="1:15" x14ac:dyDescent="0.25">
      <c r="A2714">
        <v>1340784</v>
      </c>
      <c r="B2714" t="s">
        <v>1365</v>
      </c>
      <c r="C2714" t="s">
        <v>1366</v>
      </c>
      <c r="D2714" t="s">
        <v>349</v>
      </c>
      <c r="E2714" t="s">
        <v>350</v>
      </c>
      <c r="F2714" t="s">
        <v>18622</v>
      </c>
      <c r="G2714" s="177">
        <v>44553</v>
      </c>
      <c r="H2714" t="s">
        <v>8832</v>
      </c>
      <c r="I2714" t="s">
        <v>18169</v>
      </c>
      <c r="J2714" t="s">
        <v>1367</v>
      </c>
      <c r="K2714" t="s">
        <v>353</v>
      </c>
      <c r="L2714" t="s">
        <v>372</v>
      </c>
      <c r="M2714" s="29" t="str">
        <f>IF(O2714 &lt;&gt; "", VLOOKUP(O2714,'CLASSIFICAÇÃO - ÁREA DE ATUAÇÃO'!$A:$C,2,0),"")</f>
        <v>C</v>
      </c>
      <c r="N2714" s="29" t="str">
        <f>IF(O2714 &lt;&gt; "",VLOOKUP(O2714,'CLASSIFICAÇÃO - ÁREA DE ATUAÇÃO'!$A:$C,3,0), "")</f>
        <v>REDE DE URGÊNCIA</v>
      </c>
      <c r="O2714" t="str">
        <f>'Lotações convertidas'!B2716</f>
        <v>CENTRO DE REFERENCIA EM SAUDE MENTAL VENDA NOVA</v>
      </c>
    </row>
    <row r="2715" spans="1:15" x14ac:dyDescent="0.25">
      <c r="A2715">
        <v>1340806</v>
      </c>
      <c r="B2715" t="s">
        <v>8833</v>
      </c>
      <c r="C2715" t="s">
        <v>8834</v>
      </c>
      <c r="D2715" t="s">
        <v>379</v>
      </c>
      <c r="F2715" t="s">
        <v>394</v>
      </c>
      <c r="G2715" s="177">
        <v>44552</v>
      </c>
      <c r="H2715" t="s">
        <v>364</v>
      </c>
      <c r="I2715" t="s">
        <v>18171</v>
      </c>
      <c r="J2715" t="s">
        <v>8835</v>
      </c>
      <c r="K2715" t="s">
        <v>353</v>
      </c>
      <c r="L2715" t="s">
        <v>397</v>
      </c>
      <c r="M2715" s="29" t="str">
        <f>IF(O2715 &lt;&gt; "", VLOOKUP(O2715,'CLASSIFICAÇÃO - ÁREA DE ATUAÇÃO'!$A:$C,2,0),"")</f>
        <v>C</v>
      </c>
      <c r="N2715" s="29" t="str">
        <f>IF(O2715 &lt;&gt; "",VLOOKUP(O2715,'CLASSIFICAÇÃO - ÁREA DE ATUAÇÃO'!$A:$C,3,0), "")</f>
        <v>ATENÇÃO PRIMÁRIA</v>
      </c>
      <c r="O2715" t="str">
        <f>'Lotações convertidas'!B2717</f>
        <v>CENTRO DE SAÚDE CABANA</v>
      </c>
    </row>
    <row r="2716" spans="1:15" x14ac:dyDescent="0.25">
      <c r="A2716">
        <v>1340814</v>
      </c>
      <c r="B2716" t="s">
        <v>8836</v>
      </c>
      <c r="C2716" t="s">
        <v>8837</v>
      </c>
      <c r="D2716" t="s">
        <v>368</v>
      </c>
      <c r="E2716" t="s">
        <v>369</v>
      </c>
      <c r="F2716" t="s">
        <v>1802</v>
      </c>
      <c r="G2716" s="177">
        <v>44552</v>
      </c>
      <c r="H2716" t="s">
        <v>417</v>
      </c>
      <c r="I2716" t="s">
        <v>18168</v>
      </c>
      <c r="J2716" t="s">
        <v>8838</v>
      </c>
      <c r="K2716" t="s">
        <v>353</v>
      </c>
      <c r="L2716" t="s">
        <v>374</v>
      </c>
      <c r="M2716" s="29" t="str">
        <f>IF(O2716 &lt;&gt; "", VLOOKUP(O2716,'CLASSIFICAÇÃO - ÁREA DE ATUAÇÃO'!$A:$C,2,0),"")</f>
        <v>C</v>
      </c>
      <c r="N2716" s="29" t="str">
        <f>IF(O2716 &lt;&gt; "",VLOOKUP(O2716,'CLASSIFICAÇÃO - ÁREA DE ATUAÇÃO'!$A:$C,3,0), "")</f>
        <v>ATENÇÃO PRIMÁRIA</v>
      </c>
      <c r="O2716" t="str">
        <f>'Lotações convertidas'!B2718</f>
        <v>CENTRO DE SAÚDE SÃO MARCOS</v>
      </c>
    </row>
    <row r="2717" spans="1:15" x14ac:dyDescent="0.25">
      <c r="A2717">
        <v>1340849</v>
      </c>
      <c r="B2717" t="s">
        <v>8839</v>
      </c>
      <c r="C2717" t="s">
        <v>8840</v>
      </c>
      <c r="D2717" t="s">
        <v>368</v>
      </c>
      <c r="E2717" t="s">
        <v>369</v>
      </c>
      <c r="F2717" t="s">
        <v>587</v>
      </c>
      <c r="G2717" s="177">
        <v>44552</v>
      </c>
      <c r="H2717" t="s">
        <v>384</v>
      </c>
      <c r="I2717" t="s">
        <v>18168</v>
      </c>
      <c r="J2717" t="s">
        <v>8841</v>
      </c>
      <c r="K2717" t="s">
        <v>353</v>
      </c>
      <c r="L2717" t="s">
        <v>382</v>
      </c>
      <c r="M2717" s="29" t="str">
        <f>IF(O2717 &lt;&gt; "", VLOOKUP(O2717,'CLASSIFICAÇÃO - ÁREA DE ATUAÇÃO'!$A:$C,2,0),"")</f>
        <v>B</v>
      </c>
      <c r="N2717" s="29" t="str">
        <f>IF(O2717 &lt;&gt; "",VLOOKUP(O2717,'CLASSIFICAÇÃO - ÁREA DE ATUAÇÃO'!$A:$C,3,0), "")</f>
        <v>REDE COMPLEMENTAR</v>
      </c>
      <c r="O2717" t="str">
        <f>'Lotações convertidas'!B2719</f>
        <v>UNIDADE DE REFERENCIA SECUNDARIA SAUDADE</v>
      </c>
    </row>
    <row r="2718" spans="1:15" x14ac:dyDescent="0.25">
      <c r="A2718">
        <v>1340857</v>
      </c>
      <c r="B2718" t="s">
        <v>8842</v>
      </c>
      <c r="C2718" t="s">
        <v>8843</v>
      </c>
      <c r="D2718" t="s">
        <v>368</v>
      </c>
      <c r="E2718" t="s">
        <v>369</v>
      </c>
      <c r="F2718" t="s">
        <v>424</v>
      </c>
      <c r="G2718" s="177">
        <v>44552</v>
      </c>
      <c r="H2718" t="s">
        <v>441</v>
      </c>
      <c r="I2718" t="s">
        <v>18168</v>
      </c>
      <c r="J2718" t="s">
        <v>8844</v>
      </c>
      <c r="K2718" t="s">
        <v>353</v>
      </c>
      <c r="L2718" t="s">
        <v>427</v>
      </c>
      <c r="M2718" s="29" t="str">
        <f>IF(O2718 &lt;&gt; "", VLOOKUP(O2718,'CLASSIFICAÇÃO - ÁREA DE ATUAÇÃO'!$A:$C,2,0),"")</f>
        <v>D</v>
      </c>
      <c r="N2718" s="29" t="str">
        <f>IF(O2718 &lt;&gt; "",VLOOKUP(O2718,'CLASSIFICAÇÃO - ÁREA DE ATUAÇÃO'!$A:$C,3,0), "")</f>
        <v>REDE DE URGÊNCIA</v>
      </c>
      <c r="O2718" t="str">
        <f>'Lotações convertidas'!B2720</f>
        <v>SERVIÇO DE ATENDIMENTO MÓVEL DE URGÊNCIA E TRANSPORTE EM SAÚDE</v>
      </c>
    </row>
    <row r="2719" spans="1:15" x14ac:dyDescent="0.25">
      <c r="A2719">
        <v>1340873</v>
      </c>
      <c r="B2719" t="s">
        <v>8845</v>
      </c>
      <c r="C2719" t="s">
        <v>8846</v>
      </c>
      <c r="D2719" t="s">
        <v>368</v>
      </c>
      <c r="E2719" t="s">
        <v>369</v>
      </c>
      <c r="F2719" t="s">
        <v>424</v>
      </c>
      <c r="G2719" s="177">
        <v>44552</v>
      </c>
      <c r="H2719" t="s">
        <v>441</v>
      </c>
      <c r="I2719" t="s">
        <v>18168</v>
      </c>
      <c r="J2719" t="s">
        <v>8847</v>
      </c>
      <c r="K2719" t="s">
        <v>353</v>
      </c>
      <c r="L2719" t="s">
        <v>427</v>
      </c>
      <c r="M2719" s="29" t="str">
        <f>IF(O2719 &lt;&gt; "", VLOOKUP(O2719,'CLASSIFICAÇÃO - ÁREA DE ATUAÇÃO'!$A:$C,2,0),"")</f>
        <v>D</v>
      </c>
      <c r="N2719" s="29" t="str">
        <f>IF(O2719 &lt;&gt; "",VLOOKUP(O2719,'CLASSIFICAÇÃO - ÁREA DE ATUAÇÃO'!$A:$C,3,0), "")</f>
        <v>REDE DE URGÊNCIA</v>
      </c>
      <c r="O2719" t="str">
        <f>'Lotações convertidas'!B2721</f>
        <v>SERVIÇO DE ATENDIMENTO MÓVEL DE URGÊNCIA E TRANSPORTE EM SAÚDE</v>
      </c>
    </row>
    <row r="2720" spans="1:15" x14ac:dyDescent="0.25">
      <c r="A2720">
        <v>1340881</v>
      </c>
      <c r="B2720" t="s">
        <v>8848</v>
      </c>
      <c r="C2720" t="s">
        <v>8849</v>
      </c>
      <c r="D2720" t="s">
        <v>368</v>
      </c>
      <c r="E2720" t="s">
        <v>369</v>
      </c>
      <c r="F2720" t="s">
        <v>424</v>
      </c>
      <c r="G2720" s="177">
        <v>44553</v>
      </c>
      <c r="H2720" t="s">
        <v>425</v>
      </c>
      <c r="I2720" t="s">
        <v>18168</v>
      </c>
      <c r="J2720" t="s">
        <v>8850</v>
      </c>
      <c r="K2720" t="s">
        <v>353</v>
      </c>
      <c r="L2720" t="s">
        <v>427</v>
      </c>
      <c r="M2720" s="29" t="str">
        <f>IF(O2720 &lt;&gt; "", VLOOKUP(O2720,'CLASSIFICAÇÃO - ÁREA DE ATUAÇÃO'!$A:$C,2,0),"")</f>
        <v>D</v>
      </c>
      <c r="N2720" s="29" t="str">
        <f>IF(O2720 &lt;&gt; "",VLOOKUP(O2720,'CLASSIFICAÇÃO - ÁREA DE ATUAÇÃO'!$A:$C,3,0), "")</f>
        <v>REDE DE URGÊNCIA</v>
      </c>
      <c r="O2720" t="str">
        <f>'Lotações convertidas'!B2722</f>
        <v>SERVIÇO DE ATENDIMENTO MÓVEL DE URGÊNCIA E TRANSPORTE EM SAÚDE</v>
      </c>
    </row>
    <row r="2721" spans="1:15" x14ac:dyDescent="0.25">
      <c r="A2721" t="s">
        <v>8851</v>
      </c>
      <c r="B2721" t="s">
        <v>8852</v>
      </c>
      <c r="C2721" t="s">
        <v>8853</v>
      </c>
      <c r="D2721" t="s">
        <v>349</v>
      </c>
      <c r="E2721" t="s">
        <v>445</v>
      </c>
      <c r="F2721" t="s">
        <v>18649</v>
      </c>
      <c r="G2721" s="177">
        <v>44553</v>
      </c>
      <c r="H2721" t="s">
        <v>395</v>
      </c>
      <c r="I2721" t="s">
        <v>18172</v>
      </c>
      <c r="J2721" t="s">
        <v>8854</v>
      </c>
      <c r="K2721" t="s">
        <v>353</v>
      </c>
      <c r="L2721" t="s">
        <v>382</v>
      </c>
      <c r="M2721" s="29" t="str">
        <f>IF(O2721 &lt;&gt; "", VLOOKUP(O2721,'CLASSIFICAÇÃO - ÁREA DE ATUAÇÃO'!$A:$C,2,0),"")</f>
        <v>A</v>
      </c>
      <c r="N2721" s="29" t="str">
        <f>IF(O2721 &lt;&gt; "",VLOOKUP(O2721,'CLASSIFICAÇÃO - ÁREA DE ATUAÇÃO'!$A:$C,3,0), "")</f>
        <v>REDE DE URGÊNCIA</v>
      </c>
      <c r="O2721" t="str">
        <f>'Lotações convertidas'!B2723</f>
        <v>CENTRO DE REFERENCIA EM SAUDE MENTAL LESTE</v>
      </c>
    </row>
    <row r="2722" spans="1:15" x14ac:dyDescent="0.25">
      <c r="A2722">
        <v>1340903</v>
      </c>
      <c r="B2722" t="s">
        <v>8855</v>
      </c>
      <c r="C2722" t="s">
        <v>8856</v>
      </c>
      <c r="D2722" t="s">
        <v>379</v>
      </c>
      <c r="F2722" t="s">
        <v>18613</v>
      </c>
      <c r="G2722" s="177">
        <v>44554</v>
      </c>
      <c r="H2722" t="s">
        <v>482</v>
      </c>
      <c r="I2722" t="s">
        <v>18171</v>
      </c>
      <c r="J2722" t="s">
        <v>8857</v>
      </c>
      <c r="K2722" t="s">
        <v>353</v>
      </c>
      <c r="L2722" t="s">
        <v>382</v>
      </c>
      <c r="M2722" s="29" t="str">
        <f>IF(O2722 &lt;&gt; "", VLOOKUP(O2722,'CLASSIFICAÇÃO - ÁREA DE ATUAÇÃO'!$A:$C,2,0),"")</f>
        <v>C</v>
      </c>
      <c r="N2722" s="29" t="str">
        <f>IF(O2722 &lt;&gt; "",VLOOKUP(O2722,'CLASSIFICAÇÃO - ÁREA DE ATUAÇÃO'!$A:$C,3,0), "")</f>
        <v>REDE DE URGÊNCIA</v>
      </c>
      <c r="O2722" t="str">
        <f>'Lotações convertidas'!B2724</f>
        <v>UNIDADE DE PRONTO ATENDIMENTO LESTE</v>
      </c>
    </row>
    <row r="2723" spans="1:15" x14ac:dyDescent="0.25">
      <c r="A2723">
        <v>1340911</v>
      </c>
      <c r="B2723" t="s">
        <v>8858</v>
      </c>
      <c r="C2723" t="s">
        <v>8859</v>
      </c>
      <c r="D2723" t="s">
        <v>379</v>
      </c>
      <c r="F2723" t="s">
        <v>465</v>
      </c>
      <c r="G2723" s="177">
        <v>44554</v>
      </c>
      <c r="H2723" t="s">
        <v>457</v>
      </c>
      <c r="I2723" t="s">
        <v>18171</v>
      </c>
      <c r="J2723" t="s">
        <v>8860</v>
      </c>
      <c r="K2723" t="s">
        <v>353</v>
      </c>
      <c r="L2723" t="s">
        <v>361</v>
      </c>
      <c r="M2723" s="29" t="str">
        <f>IF(O2723 &lt;&gt; "", VLOOKUP(O2723,'CLASSIFICAÇÃO - ÁREA DE ATUAÇÃO'!$A:$C,2,0),"")</f>
        <v>C</v>
      </c>
      <c r="N2723" s="29" t="str">
        <f>IF(O2723 &lt;&gt; "",VLOOKUP(O2723,'CLASSIFICAÇÃO - ÁREA DE ATUAÇÃO'!$A:$C,3,0), "")</f>
        <v>REDE DE URGÊNCIA</v>
      </c>
      <c r="O2723" t="str">
        <f>'Lotações convertidas'!B2725</f>
        <v>CENTRO DE REFERÊNCIA EM SAÚDE MENTAL - ÁLCOOL E DROGAS PAMPULHA/NOROESTE</v>
      </c>
    </row>
    <row r="2724" spans="1:15" x14ac:dyDescent="0.25">
      <c r="A2724" t="s">
        <v>8861</v>
      </c>
      <c r="B2724" t="s">
        <v>8862</v>
      </c>
      <c r="C2724" t="s">
        <v>8863</v>
      </c>
      <c r="D2724" t="s">
        <v>368</v>
      </c>
      <c r="E2724" t="s">
        <v>369</v>
      </c>
      <c r="F2724" t="s">
        <v>452</v>
      </c>
      <c r="G2724" s="177">
        <v>44553</v>
      </c>
      <c r="H2724" t="s">
        <v>364</v>
      </c>
      <c r="I2724" t="s">
        <v>18168</v>
      </c>
      <c r="J2724" t="s">
        <v>8864</v>
      </c>
      <c r="K2724" t="s">
        <v>353</v>
      </c>
      <c r="L2724" t="s">
        <v>372</v>
      </c>
      <c r="M2724" s="29" t="str">
        <f>IF(O2724 &lt;&gt; "", VLOOKUP(O2724,'CLASSIFICAÇÃO - ÁREA DE ATUAÇÃO'!$A:$C,2,0),"")</f>
        <v>B</v>
      </c>
      <c r="N2724" s="29" t="str">
        <f>IF(O2724 &lt;&gt; "",VLOOKUP(O2724,'CLASSIFICAÇÃO - ÁREA DE ATUAÇÃO'!$A:$C,3,0), "")</f>
        <v>REDE DE URGÊNCIA</v>
      </c>
      <c r="O2724" t="str">
        <f>'Lotações convertidas'!B2726</f>
        <v>CENTRO DE REFERÊNCIA EM SAÚDE MENTAL - ÁLCOOL E OUTRAS DROGAS VENDA NOVA</v>
      </c>
    </row>
    <row r="2725" spans="1:15" x14ac:dyDescent="0.25">
      <c r="A2725">
        <v>1340938</v>
      </c>
      <c r="B2725" t="s">
        <v>8865</v>
      </c>
      <c r="C2725" t="s">
        <v>8866</v>
      </c>
      <c r="D2725" t="s">
        <v>368</v>
      </c>
      <c r="E2725" t="s">
        <v>369</v>
      </c>
      <c r="F2725" t="s">
        <v>4353</v>
      </c>
      <c r="G2725" s="177">
        <v>44553</v>
      </c>
      <c r="H2725" t="s">
        <v>384</v>
      </c>
      <c r="I2725" t="s">
        <v>18168</v>
      </c>
      <c r="J2725" t="s">
        <v>8867</v>
      </c>
      <c r="K2725" t="s">
        <v>353</v>
      </c>
      <c r="L2725" t="s">
        <v>397</v>
      </c>
      <c r="M2725" s="29" t="str">
        <f>IF(O2725 &lt;&gt; "", VLOOKUP(O2725,'CLASSIFICAÇÃO - ÁREA DE ATUAÇÃO'!$A:$C,2,0),"")</f>
        <v>B</v>
      </c>
      <c r="N2725" s="29" t="str">
        <f>IF(O2725 &lt;&gt; "",VLOOKUP(O2725,'CLASSIFICAÇÃO - ÁREA DE ATUAÇÃO'!$A:$C,3,0), "")</f>
        <v>ATENÇÃO PRIMÁRIA</v>
      </c>
      <c r="O2725" t="str">
        <f>'Lotações convertidas'!B2727</f>
        <v>CENTRO DE SAÚDE PALMEIRAS</v>
      </c>
    </row>
    <row r="2726" spans="1:15" x14ac:dyDescent="0.25">
      <c r="A2726">
        <v>1340946</v>
      </c>
      <c r="B2726" t="s">
        <v>8868</v>
      </c>
      <c r="C2726" t="s">
        <v>8869</v>
      </c>
      <c r="D2726" t="s">
        <v>379</v>
      </c>
      <c r="F2726" t="s">
        <v>2872</v>
      </c>
      <c r="G2726" s="177">
        <v>44557</v>
      </c>
      <c r="H2726" t="s">
        <v>364</v>
      </c>
      <c r="I2726" t="s">
        <v>18171</v>
      </c>
      <c r="J2726" t="s">
        <v>8870</v>
      </c>
      <c r="K2726" t="s">
        <v>353</v>
      </c>
      <c r="L2726" t="s">
        <v>397</v>
      </c>
      <c r="M2726" s="29" t="str">
        <f>IF(O2726 &lt;&gt; "", VLOOKUP(O2726,'CLASSIFICAÇÃO - ÁREA DE ATUAÇÃO'!$A:$C,2,0),"")</f>
        <v>A</v>
      </c>
      <c r="N2726" s="29" t="str">
        <f>IF(O2726 &lt;&gt; "",VLOOKUP(O2726,'CLASSIFICAÇÃO - ÁREA DE ATUAÇÃO'!$A:$C,3,0), "")</f>
        <v>ATENÇÃO PRIMÁRIA</v>
      </c>
      <c r="O2726" t="str">
        <f>'Lotações convertidas'!B2728</f>
        <v>CENTRO DE SAÚDE NORALDINO DE LIMA</v>
      </c>
    </row>
    <row r="2727" spans="1:15" x14ac:dyDescent="0.25">
      <c r="A2727">
        <v>1340954</v>
      </c>
      <c r="B2727" t="s">
        <v>8871</v>
      </c>
      <c r="C2727" t="s">
        <v>8872</v>
      </c>
      <c r="D2727" t="s">
        <v>368</v>
      </c>
      <c r="E2727" t="s">
        <v>369</v>
      </c>
      <c r="F2727" t="s">
        <v>543</v>
      </c>
      <c r="G2727" s="177">
        <v>44564</v>
      </c>
      <c r="H2727" t="s">
        <v>417</v>
      </c>
      <c r="I2727" t="s">
        <v>18168</v>
      </c>
      <c r="J2727" t="s">
        <v>8873</v>
      </c>
      <c r="K2727" t="s">
        <v>353</v>
      </c>
      <c r="L2727" t="s">
        <v>365</v>
      </c>
      <c r="M2727" s="29" t="str">
        <f>IF(O2727 &lt;&gt; "", VLOOKUP(O2727,'CLASSIFICAÇÃO - ÁREA DE ATUAÇÃO'!$A:$C,2,0),"")</f>
        <v>B</v>
      </c>
      <c r="N2727" s="29" t="str">
        <f>IF(O2727 &lt;&gt; "",VLOOKUP(O2727,'CLASSIFICAÇÃO - ÁREA DE ATUAÇÃO'!$A:$C,3,0), "")</f>
        <v>ATENÇÃO PRIMÁRIA</v>
      </c>
      <c r="O2727" t="str">
        <f>'Lotações convertidas'!B2729</f>
        <v>CENTRO DE SAÚDE FLORAMAR</v>
      </c>
    </row>
    <row r="2728" spans="1:15" x14ac:dyDescent="0.25">
      <c r="A2728">
        <v>1340962</v>
      </c>
      <c r="B2728" t="s">
        <v>8874</v>
      </c>
      <c r="C2728" t="s">
        <v>8875</v>
      </c>
      <c r="D2728" t="s">
        <v>368</v>
      </c>
      <c r="E2728" t="s">
        <v>369</v>
      </c>
      <c r="F2728" t="s">
        <v>424</v>
      </c>
      <c r="G2728" s="177">
        <v>44554</v>
      </c>
      <c r="H2728" t="s">
        <v>425</v>
      </c>
      <c r="I2728" t="s">
        <v>18168</v>
      </c>
      <c r="J2728" t="s">
        <v>8876</v>
      </c>
      <c r="K2728" t="s">
        <v>353</v>
      </c>
      <c r="L2728" t="s">
        <v>427</v>
      </c>
      <c r="M2728" s="29" t="str">
        <f>IF(O2728 &lt;&gt; "", VLOOKUP(O2728,'CLASSIFICAÇÃO - ÁREA DE ATUAÇÃO'!$A:$C,2,0),"")</f>
        <v>D</v>
      </c>
      <c r="N2728" s="29" t="str">
        <f>IF(O2728 &lt;&gt; "",VLOOKUP(O2728,'CLASSIFICAÇÃO - ÁREA DE ATUAÇÃO'!$A:$C,3,0), "")</f>
        <v>REDE DE URGÊNCIA</v>
      </c>
      <c r="O2728" t="str">
        <f>'Lotações convertidas'!B2730</f>
        <v>SERVIÇO DE ATENDIMENTO MÓVEL DE URGÊNCIA E TRANSPORTE EM SAÚDE</v>
      </c>
    </row>
    <row r="2729" spans="1:15" x14ac:dyDescent="0.25">
      <c r="A2729">
        <v>1341004</v>
      </c>
      <c r="B2729" t="s">
        <v>8877</v>
      </c>
      <c r="C2729" t="s">
        <v>8878</v>
      </c>
      <c r="D2729" t="s">
        <v>349</v>
      </c>
      <c r="E2729" t="s">
        <v>357</v>
      </c>
      <c r="F2729" t="s">
        <v>2099</v>
      </c>
      <c r="G2729" s="177">
        <v>44553</v>
      </c>
      <c r="H2729" t="s">
        <v>746</v>
      </c>
      <c r="I2729" t="s">
        <v>18167</v>
      </c>
      <c r="J2729" t="s">
        <v>8879</v>
      </c>
      <c r="K2729" t="s">
        <v>353</v>
      </c>
      <c r="L2729" t="s">
        <v>397</v>
      </c>
      <c r="M2729" s="29" t="str">
        <f>IF(O2729 &lt;&gt; "", VLOOKUP(O2729,'CLASSIFICAÇÃO - ÁREA DE ATUAÇÃO'!$A:$C,2,0),"")</f>
        <v>B</v>
      </c>
      <c r="N2729" s="29" t="str">
        <f>IF(O2729 &lt;&gt; "",VLOOKUP(O2729,'CLASSIFICAÇÃO - ÁREA DE ATUAÇÃO'!$A:$C,3,0), "")</f>
        <v>ATENÇÃO PRIMÁRIA</v>
      </c>
      <c r="O2729" t="str">
        <f>'Lotações convertidas'!B2731</f>
        <v>CENTRO DE SAÚDE AMÍLCAR VIANNA MARTINS</v>
      </c>
    </row>
    <row r="2730" spans="1:15" x14ac:dyDescent="0.25">
      <c r="A2730">
        <v>1341012</v>
      </c>
      <c r="B2730" t="s">
        <v>8880</v>
      </c>
      <c r="C2730" t="s">
        <v>8881</v>
      </c>
      <c r="D2730" t="s">
        <v>368</v>
      </c>
      <c r="E2730" t="s">
        <v>728</v>
      </c>
      <c r="F2730" t="s">
        <v>373</v>
      </c>
      <c r="G2730" s="177">
        <v>44553</v>
      </c>
      <c r="H2730" t="s">
        <v>417</v>
      </c>
      <c r="I2730" t="s">
        <v>495</v>
      </c>
      <c r="K2730" t="s">
        <v>495</v>
      </c>
      <c r="L2730" t="s">
        <v>374</v>
      </c>
      <c r="M2730" s="29" t="str">
        <f>IF(O2730 &lt;&gt; "", VLOOKUP(O2730,'CLASSIFICAÇÃO - ÁREA DE ATUAÇÃO'!$A:$C,2,0),"")</f>
        <v>C</v>
      </c>
      <c r="N2730" s="29" t="str">
        <f>IF(O2730 &lt;&gt; "",VLOOKUP(O2730,'CLASSIFICAÇÃO - ÁREA DE ATUAÇÃO'!$A:$C,3,0), "")</f>
        <v>ATENÇÃO PRIMÁRIA</v>
      </c>
      <c r="O2730" t="str">
        <f>'Lotações convertidas'!B2732</f>
        <v>CENTRO DE SAÚDE EFIGÊNIA MURTA DE FIGUEIREDO</v>
      </c>
    </row>
    <row r="2731" spans="1:15" x14ac:dyDescent="0.25">
      <c r="A2731">
        <v>1341020</v>
      </c>
      <c r="B2731" t="s">
        <v>8882</v>
      </c>
      <c r="C2731" t="s">
        <v>8883</v>
      </c>
      <c r="D2731" t="s">
        <v>368</v>
      </c>
      <c r="E2731" t="s">
        <v>369</v>
      </c>
      <c r="F2731" t="s">
        <v>446</v>
      </c>
      <c r="G2731" s="177">
        <v>44553</v>
      </c>
      <c r="H2731" t="s">
        <v>364</v>
      </c>
      <c r="I2731" t="s">
        <v>18168</v>
      </c>
      <c r="J2731" t="s">
        <v>8884</v>
      </c>
      <c r="K2731" t="s">
        <v>353</v>
      </c>
      <c r="L2731" t="s">
        <v>372</v>
      </c>
      <c r="M2731" s="29" t="str">
        <f>IF(O2731 &lt;&gt; "", VLOOKUP(O2731,'CLASSIFICAÇÃO - ÁREA DE ATUAÇÃO'!$A:$C,2,0),"")</f>
        <v>D</v>
      </c>
      <c r="N2731" s="29" t="str">
        <f>IF(O2731 &lt;&gt; "",VLOOKUP(O2731,'CLASSIFICAÇÃO - ÁREA DE ATUAÇÃO'!$A:$C,3,0), "")</f>
        <v>ATENÇÃO PRIMÁRIA</v>
      </c>
      <c r="O2731" t="str">
        <f>'Lotações convertidas'!B2733</f>
        <v>CENTRO DE SAÚDE LAGOA</v>
      </c>
    </row>
    <row r="2732" spans="1:15" x14ac:dyDescent="0.25">
      <c r="A2732">
        <v>1341039</v>
      </c>
      <c r="B2732" t="s">
        <v>8885</v>
      </c>
      <c r="C2732" t="s">
        <v>8886</v>
      </c>
      <c r="D2732" t="s">
        <v>349</v>
      </c>
      <c r="E2732" t="s">
        <v>350</v>
      </c>
      <c r="F2732" t="s">
        <v>18631</v>
      </c>
      <c r="G2732" s="177">
        <v>44553</v>
      </c>
      <c r="H2732" t="s">
        <v>7846</v>
      </c>
      <c r="I2732" t="s">
        <v>18169</v>
      </c>
      <c r="J2732" t="s">
        <v>8887</v>
      </c>
      <c r="K2732" t="s">
        <v>353</v>
      </c>
      <c r="L2732" t="s">
        <v>374</v>
      </c>
      <c r="M2732" s="29" t="str">
        <f>IF(O2732 &lt;&gt; "", VLOOKUP(O2732,'CLASSIFICAÇÃO - ÁREA DE ATUAÇÃO'!$A:$C,2,0),"")</f>
        <v>A</v>
      </c>
      <c r="N2732" s="29" t="str">
        <f>IF(O2732 &lt;&gt; "",VLOOKUP(O2732,'CLASSIFICAÇÃO - ÁREA DE ATUAÇÃO'!$A:$C,3,0), "")</f>
        <v>REDE DE URGÊNCIA</v>
      </c>
      <c r="O2732" t="str">
        <f>'Lotações convertidas'!B2734</f>
        <v>CENTRO DE REFERENCIA EM SAUDE MENTAL NORDESTE</v>
      </c>
    </row>
    <row r="2733" spans="1:15" x14ac:dyDescent="0.25">
      <c r="A2733">
        <v>1341047</v>
      </c>
      <c r="B2733" t="s">
        <v>8888</v>
      </c>
      <c r="C2733" t="s">
        <v>8889</v>
      </c>
      <c r="D2733" t="s">
        <v>368</v>
      </c>
      <c r="E2733" t="s">
        <v>728</v>
      </c>
      <c r="F2733" t="s">
        <v>1265</v>
      </c>
      <c r="G2733" s="177">
        <v>44557</v>
      </c>
      <c r="H2733" t="s">
        <v>417</v>
      </c>
      <c r="I2733" t="s">
        <v>495</v>
      </c>
      <c r="K2733" t="s">
        <v>495</v>
      </c>
      <c r="L2733" t="s">
        <v>365</v>
      </c>
      <c r="M2733" s="29" t="str">
        <f>IF(O2733 &lt;&gt; "", VLOOKUP(O2733,'CLASSIFICAÇÃO - ÁREA DE ATUAÇÃO'!$A:$C,2,0),"")</f>
        <v>C</v>
      </c>
      <c r="N2733" s="29" t="str">
        <f>IF(O2733 &lt;&gt; "",VLOOKUP(O2733,'CLASSIFICAÇÃO - ÁREA DE ATUAÇÃO'!$A:$C,3,0), "")</f>
        <v>ATENÇÃO PRIMÁRIA</v>
      </c>
      <c r="O2733" t="str">
        <f>'Lotações convertidas'!B2735</f>
        <v>CENTRO DE SAÚDE PRIMEIRO DE MAIO</v>
      </c>
    </row>
    <row r="2734" spans="1:15" x14ac:dyDescent="0.25">
      <c r="A2734" t="s">
        <v>8890</v>
      </c>
      <c r="B2734" t="s">
        <v>8891</v>
      </c>
      <c r="C2734" t="s">
        <v>8892</v>
      </c>
      <c r="D2734" t="s">
        <v>379</v>
      </c>
      <c r="F2734" t="s">
        <v>18613</v>
      </c>
      <c r="G2734" s="177">
        <v>44552</v>
      </c>
      <c r="H2734" t="s">
        <v>457</v>
      </c>
      <c r="I2734" t="s">
        <v>18171</v>
      </c>
      <c r="J2734" t="s">
        <v>8893</v>
      </c>
      <c r="K2734" t="s">
        <v>353</v>
      </c>
      <c r="L2734" t="s">
        <v>382</v>
      </c>
      <c r="M2734" s="29" t="str">
        <f>IF(O2734 &lt;&gt; "", VLOOKUP(O2734,'CLASSIFICAÇÃO - ÁREA DE ATUAÇÃO'!$A:$C,2,0),"")</f>
        <v>C</v>
      </c>
      <c r="N2734" s="29" t="str">
        <f>IF(O2734 &lt;&gt; "",VLOOKUP(O2734,'CLASSIFICAÇÃO - ÁREA DE ATUAÇÃO'!$A:$C,3,0), "")</f>
        <v>REDE DE URGÊNCIA</v>
      </c>
      <c r="O2734" t="str">
        <f>'Lotações convertidas'!B2736</f>
        <v>UNIDADE DE PRONTO ATENDIMENTO LESTE</v>
      </c>
    </row>
    <row r="2735" spans="1:15" x14ac:dyDescent="0.25">
      <c r="A2735">
        <v>1341101</v>
      </c>
      <c r="B2735" t="s">
        <v>8894</v>
      </c>
      <c r="C2735" t="s">
        <v>8895</v>
      </c>
      <c r="D2735" t="s">
        <v>368</v>
      </c>
      <c r="E2735" t="s">
        <v>369</v>
      </c>
      <c r="F2735" t="s">
        <v>18616</v>
      </c>
      <c r="G2735" s="177">
        <v>44554</v>
      </c>
      <c r="H2735" t="s">
        <v>425</v>
      </c>
      <c r="I2735" t="s">
        <v>18168</v>
      </c>
      <c r="J2735" t="s">
        <v>8896</v>
      </c>
      <c r="K2735" t="s">
        <v>353</v>
      </c>
      <c r="L2735" t="s">
        <v>361</v>
      </c>
      <c r="M2735" s="29" t="str">
        <f>IF(O2735 &lt;&gt; "", VLOOKUP(O2735,'CLASSIFICAÇÃO - ÁREA DE ATUAÇÃO'!$A:$C,2,0),"")</f>
        <v>C</v>
      </c>
      <c r="N2735" s="29" t="str">
        <f>IF(O2735 &lt;&gt; "",VLOOKUP(O2735,'CLASSIFICAÇÃO - ÁREA DE ATUAÇÃO'!$A:$C,3,0), "")</f>
        <v>REDE DE URGÊNCIA</v>
      </c>
      <c r="O2735" t="str">
        <f>'Lotações convertidas'!B2737</f>
        <v>UNIDADE DE PRONTO ATENDIMENTO PAMPULHA</v>
      </c>
    </row>
    <row r="2736" spans="1:15" x14ac:dyDescent="0.25">
      <c r="A2736" t="s">
        <v>8897</v>
      </c>
      <c r="B2736" t="s">
        <v>8898</v>
      </c>
      <c r="C2736" t="s">
        <v>8899</v>
      </c>
      <c r="D2736" t="s">
        <v>368</v>
      </c>
      <c r="E2736" t="s">
        <v>369</v>
      </c>
      <c r="F2736" t="s">
        <v>18623</v>
      </c>
      <c r="G2736" s="177">
        <v>44554</v>
      </c>
      <c r="H2736" t="s">
        <v>384</v>
      </c>
      <c r="I2736" t="s">
        <v>18168</v>
      </c>
      <c r="J2736" t="s">
        <v>8900</v>
      </c>
      <c r="K2736" t="s">
        <v>353</v>
      </c>
      <c r="L2736" t="s">
        <v>374</v>
      </c>
      <c r="M2736" s="29" t="str">
        <f>IF(O2736 &lt;&gt; "", VLOOKUP(O2736,'CLASSIFICAÇÃO - ÁREA DE ATUAÇÃO'!$A:$C,2,0),"")</f>
        <v>C</v>
      </c>
      <c r="N2736" s="29" t="str">
        <f>IF(O2736 &lt;&gt; "",VLOOKUP(O2736,'CLASSIFICAÇÃO - ÁREA DE ATUAÇÃO'!$A:$C,3,0), "")</f>
        <v>REDE DE URGÊNCIA</v>
      </c>
      <c r="O2736" t="str">
        <f>'Lotações convertidas'!B2738</f>
        <v>UNIDADE DE PRONTO ATENDIMENTO NORDESTE</v>
      </c>
    </row>
    <row r="2737" spans="1:15" x14ac:dyDescent="0.25">
      <c r="A2737">
        <v>1341152</v>
      </c>
      <c r="B2737" t="s">
        <v>8904</v>
      </c>
      <c r="C2737" t="s">
        <v>8905</v>
      </c>
      <c r="D2737" t="s">
        <v>594</v>
      </c>
      <c r="F2737" t="s">
        <v>627</v>
      </c>
      <c r="G2737" s="177">
        <v>44555</v>
      </c>
      <c r="H2737" t="s">
        <v>364</v>
      </c>
      <c r="I2737" t="s">
        <v>495</v>
      </c>
      <c r="K2737" t="s">
        <v>495</v>
      </c>
      <c r="L2737" t="s">
        <v>361</v>
      </c>
      <c r="M2737" s="29" t="str">
        <f>IF(O2737 &lt;&gt; "", VLOOKUP(O2737,'CLASSIFICAÇÃO - ÁREA DE ATUAÇÃO'!$A:$C,2,0),"")</f>
        <v>B</v>
      </c>
      <c r="N2737" s="29" t="str">
        <f>IF(O2737 &lt;&gt; "",VLOOKUP(O2737,'CLASSIFICAÇÃO - ÁREA DE ATUAÇÃO'!$A:$C,3,0), "")</f>
        <v>ATENÇÃO PRIMÁRIA</v>
      </c>
      <c r="O2737" t="str">
        <f>'Lotações convertidas'!B2739</f>
        <v>CENTRO DE SAÚDE SANTA AMÉLIA</v>
      </c>
    </row>
    <row r="2738" spans="1:15" x14ac:dyDescent="0.25">
      <c r="A2738">
        <v>1341195</v>
      </c>
      <c r="B2738" t="s">
        <v>5392</v>
      </c>
      <c r="C2738" t="s">
        <v>8906</v>
      </c>
      <c r="D2738" t="s">
        <v>368</v>
      </c>
      <c r="E2738" t="s">
        <v>390</v>
      </c>
      <c r="F2738" t="s">
        <v>363</v>
      </c>
      <c r="G2738" s="177">
        <v>44557</v>
      </c>
      <c r="H2738" t="s">
        <v>364</v>
      </c>
      <c r="I2738" t="s">
        <v>18175</v>
      </c>
      <c r="J2738" t="s">
        <v>8907</v>
      </c>
      <c r="K2738" t="s">
        <v>353</v>
      </c>
      <c r="L2738" t="s">
        <v>365</v>
      </c>
      <c r="M2738" s="29" t="str">
        <f>IF(O2738 &lt;&gt; "", VLOOKUP(O2738,'CLASSIFICAÇÃO - ÁREA DE ATUAÇÃO'!$A:$C,2,0),"")</f>
        <v>D</v>
      </c>
      <c r="N2738" s="29" t="str">
        <f>IF(O2738 &lt;&gt; "",VLOOKUP(O2738,'CLASSIFICAÇÃO - ÁREA DE ATUAÇÃO'!$A:$C,3,0), "")</f>
        <v>ATENÇÃO PRIMÁRIA</v>
      </c>
      <c r="O2738" t="str">
        <f>'Lotações convertidas'!B2740</f>
        <v>CENTRO DE SAÚDE ZILAH SPÓSITO</v>
      </c>
    </row>
    <row r="2739" spans="1:15" x14ac:dyDescent="0.25">
      <c r="A2739">
        <v>1341217</v>
      </c>
      <c r="B2739" t="s">
        <v>8908</v>
      </c>
      <c r="C2739" t="s">
        <v>8909</v>
      </c>
      <c r="D2739" t="s">
        <v>368</v>
      </c>
      <c r="E2739" t="s">
        <v>369</v>
      </c>
      <c r="F2739" t="s">
        <v>18630</v>
      </c>
      <c r="G2739" s="177">
        <v>44557</v>
      </c>
      <c r="H2739" t="s">
        <v>417</v>
      </c>
      <c r="I2739" t="s">
        <v>18168</v>
      </c>
      <c r="J2739" t="s">
        <v>8910</v>
      </c>
      <c r="K2739" t="s">
        <v>353</v>
      </c>
      <c r="L2739" t="s">
        <v>372</v>
      </c>
      <c r="M2739" s="29" t="str">
        <f>IF(O2739 &lt;&gt; "", VLOOKUP(O2739,'CLASSIFICAÇÃO - ÁREA DE ATUAÇÃO'!$A:$C,2,0),"")</f>
        <v>C</v>
      </c>
      <c r="N2739" s="29" t="str">
        <f>IF(O2739 &lt;&gt; "",VLOOKUP(O2739,'CLASSIFICAÇÃO - ÁREA DE ATUAÇÃO'!$A:$C,3,0), "")</f>
        <v>REDE COMPLEMENTAR</v>
      </c>
      <c r="O2739" t="str">
        <f>'Lotações convertidas'!B2741</f>
        <v>CENTRAL DE ESTERILIZACAO VENDA NOVA</v>
      </c>
    </row>
    <row r="2740" spans="1:15" x14ac:dyDescent="0.25">
      <c r="A2740">
        <v>1341225</v>
      </c>
      <c r="B2740" t="s">
        <v>8911</v>
      </c>
      <c r="C2740" t="s">
        <v>8912</v>
      </c>
      <c r="D2740" t="s">
        <v>368</v>
      </c>
      <c r="E2740" t="s">
        <v>369</v>
      </c>
      <c r="F2740" t="s">
        <v>18617</v>
      </c>
      <c r="G2740" s="177">
        <v>44557</v>
      </c>
      <c r="H2740" t="s">
        <v>425</v>
      </c>
      <c r="I2740" t="s">
        <v>18168</v>
      </c>
      <c r="J2740" t="s">
        <v>8913</v>
      </c>
      <c r="K2740" t="s">
        <v>353</v>
      </c>
      <c r="L2740" t="s">
        <v>406</v>
      </c>
      <c r="M2740" s="29" t="str">
        <f>IF(O2740 &lt;&gt; "", VLOOKUP(O2740,'CLASSIFICAÇÃO - ÁREA DE ATUAÇÃO'!$A:$C,2,0),"")</f>
        <v>D</v>
      </c>
      <c r="N2740" s="29" t="str">
        <f>IF(O2740 &lt;&gt; "",VLOOKUP(O2740,'CLASSIFICAÇÃO - ÁREA DE ATUAÇÃO'!$A:$C,3,0), "")</f>
        <v>REDE DE URGÊNCIA</v>
      </c>
      <c r="O2740" t="str">
        <f>'Lotações convertidas'!B2742</f>
        <v>UNIDADE DE PRONTO ATENDIMENTO BARREIRO</v>
      </c>
    </row>
    <row r="2741" spans="1:15" x14ac:dyDescent="0.25">
      <c r="A2741" t="s">
        <v>8914</v>
      </c>
      <c r="B2741" t="s">
        <v>8915</v>
      </c>
      <c r="C2741" t="s">
        <v>8916</v>
      </c>
      <c r="D2741" t="s">
        <v>368</v>
      </c>
      <c r="E2741" t="s">
        <v>369</v>
      </c>
      <c r="F2741" t="s">
        <v>503</v>
      </c>
      <c r="G2741" s="177">
        <v>44557</v>
      </c>
      <c r="H2741" t="s">
        <v>417</v>
      </c>
      <c r="I2741" t="s">
        <v>18168</v>
      </c>
      <c r="J2741" t="s">
        <v>8917</v>
      </c>
      <c r="K2741" t="s">
        <v>353</v>
      </c>
      <c r="L2741" t="s">
        <v>397</v>
      </c>
      <c r="M2741" s="29" t="str">
        <f>IF(O2741 &lt;&gt; "", VLOOKUP(O2741,'CLASSIFICAÇÃO - ÁREA DE ATUAÇÃO'!$A:$C,2,0),"")</f>
        <v>B</v>
      </c>
      <c r="N2741" s="29" t="str">
        <f>IF(O2741 &lt;&gt; "",VLOOKUP(O2741,'CLASSIFICAÇÃO - ÁREA DE ATUAÇÃO'!$A:$C,3,0), "")</f>
        <v>ATENÇÃO PRIMÁRIA</v>
      </c>
      <c r="O2741" t="str">
        <f>'Lotações convertidas'!B2743</f>
        <v>CENTRO DE SAÚDE BETÂNIA</v>
      </c>
    </row>
    <row r="2742" spans="1:15" x14ac:dyDescent="0.25">
      <c r="A2742">
        <v>1341276</v>
      </c>
      <c r="B2742" t="s">
        <v>8918</v>
      </c>
      <c r="C2742" t="s">
        <v>8919</v>
      </c>
      <c r="D2742" t="s">
        <v>349</v>
      </c>
      <c r="E2742" t="s">
        <v>473</v>
      </c>
      <c r="F2742" t="s">
        <v>598</v>
      </c>
      <c r="G2742" s="177">
        <v>44557</v>
      </c>
      <c r="H2742" t="s">
        <v>352</v>
      </c>
      <c r="I2742" t="s">
        <v>18173</v>
      </c>
      <c r="J2742" t="s">
        <v>8920</v>
      </c>
      <c r="K2742" t="s">
        <v>353</v>
      </c>
      <c r="L2742" t="s">
        <v>406</v>
      </c>
      <c r="M2742" s="29" t="str">
        <f>IF(O2742 &lt;&gt; "", VLOOKUP(O2742,'CLASSIFICAÇÃO - ÁREA DE ATUAÇÃO'!$A:$C,2,0),"")</f>
        <v>D</v>
      </c>
      <c r="N2742" s="29" t="str">
        <f>IF(O2742 &lt;&gt; "",VLOOKUP(O2742,'CLASSIFICAÇÃO - ÁREA DE ATUAÇÃO'!$A:$C,3,0), "")</f>
        <v>ATENÇÃO PRIMÁRIA</v>
      </c>
      <c r="O2742" t="str">
        <f>'Lotações convertidas'!B2744</f>
        <v>CENTRO DE SAÚDE VILA PINHO</v>
      </c>
    </row>
    <row r="2743" spans="1:15" x14ac:dyDescent="0.25">
      <c r="A2743">
        <v>1341284</v>
      </c>
      <c r="B2743" t="s">
        <v>8921</v>
      </c>
      <c r="C2743" t="s">
        <v>8922</v>
      </c>
      <c r="D2743" t="s">
        <v>349</v>
      </c>
      <c r="E2743" t="s">
        <v>473</v>
      </c>
      <c r="F2743" t="s">
        <v>587</v>
      </c>
      <c r="G2743" s="177">
        <v>44557</v>
      </c>
      <c r="H2743" t="s">
        <v>395</v>
      </c>
      <c r="I2743" t="s">
        <v>18173</v>
      </c>
      <c r="J2743" t="s">
        <v>1533</v>
      </c>
      <c r="K2743" t="s">
        <v>353</v>
      </c>
      <c r="L2743" t="s">
        <v>382</v>
      </c>
      <c r="M2743" s="29" t="str">
        <f>IF(O2743 &lt;&gt; "", VLOOKUP(O2743,'CLASSIFICAÇÃO - ÁREA DE ATUAÇÃO'!$A:$C,2,0),"")</f>
        <v>B</v>
      </c>
      <c r="N2743" s="29" t="str">
        <f>IF(O2743 &lt;&gt; "",VLOOKUP(O2743,'CLASSIFICAÇÃO - ÁREA DE ATUAÇÃO'!$A:$C,3,0), "")</f>
        <v>REDE COMPLEMENTAR</v>
      </c>
      <c r="O2743" t="str">
        <f>'Lotações convertidas'!B2745</f>
        <v>UNIDADE DE REFERENCIA SECUNDARIA SAUDADE</v>
      </c>
    </row>
    <row r="2744" spans="1:15" x14ac:dyDescent="0.25">
      <c r="A2744">
        <v>1341306</v>
      </c>
      <c r="B2744" t="s">
        <v>2289</v>
      </c>
      <c r="C2744" t="s">
        <v>2290</v>
      </c>
      <c r="D2744" t="s">
        <v>379</v>
      </c>
      <c r="E2744" t="s">
        <v>597</v>
      </c>
      <c r="F2744" t="s">
        <v>569</v>
      </c>
      <c r="G2744" s="177">
        <v>44557</v>
      </c>
      <c r="H2744" t="s">
        <v>352</v>
      </c>
      <c r="I2744" t="s">
        <v>18171</v>
      </c>
      <c r="J2744" t="s">
        <v>2291</v>
      </c>
      <c r="K2744" t="s">
        <v>353</v>
      </c>
      <c r="L2744" t="s">
        <v>406</v>
      </c>
      <c r="M2744" s="29" t="str">
        <f>IF(O2744 &lt;&gt; "", VLOOKUP(O2744,'CLASSIFICAÇÃO - ÁREA DE ATUAÇÃO'!$A:$C,2,0),"")</f>
        <v>C</v>
      </c>
      <c r="N2744" s="29" t="str">
        <f>IF(O2744 &lt;&gt; "",VLOOKUP(O2744,'CLASSIFICAÇÃO - ÁREA DE ATUAÇÃO'!$A:$C,3,0), "")</f>
        <v>ATENÇÃO PRIMÁRIA</v>
      </c>
      <c r="O2744" t="str">
        <f>'Lotações convertidas'!B2746</f>
        <v>CENTRO DE SAÚDE URUCUIA</v>
      </c>
    </row>
    <row r="2745" spans="1:15" x14ac:dyDescent="0.25">
      <c r="A2745">
        <v>1341314</v>
      </c>
      <c r="B2745" t="s">
        <v>8926</v>
      </c>
      <c r="C2745" t="s">
        <v>8927</v>
      </c>
      <c r="D2745" t="s">
        <v>368</v>
      </c>
      <c r="E2745" t="s">
        <v>369</v>
      </c>
      <c r="F2745" t="s">
        <v>18632</v>
      </c>
      <c r="G2745" s="177">
        <v>44558</v>
      </c>
      <c r="H2745" t="s">
        <v>441</v>
      </c>
      <c r="I2745" t="s">
        <v>18168</v>
      </c>
      <c r="J2745" t="s">
        <v>8928</v>
      </c>
      <c r="K2745" t="s">
        <v>353</v>
      </c>
      <c r="L2745" t="s">
        <v>365</v>
      </c>
      <c r="M2745" s="29" t="str">
        <f>IF(O2745 &lt;&gt; "", VLOOKUP(O2745,'CLASSIFICAÇÃO - ÁREA DE ATUAÇÃO'!$A:$C,2,0),"")</f>
        <v>C</v>
      </c>
      <c r="N2745" s="29" t="str">
        <f>IF(O2745 &lt;&gt; "",VLOOKUP(O2745,'CLASSIFICAÇÃO - ÁREA DE ATUAÇÃO'!$A:$C,3,0), "")</f>
        <v>REDE DE URGÊNCIA</v>
      </c>
      <c r="O2745" t="str">
        <f>'Lotações convertidas'!B2747</f>
        <v>CENTRO DE REFERENCIA EM SAUDE MENTAL NORTE</v>
      </c>
    </row>
    <row r="2746" spans="1:15" x14ac:dyDescent="0.25">
      <c r="A2746">
        <v>1341322</v>
      </c>
      <c r="B2746" t="s">
        <v>8929</v>
      </c>
      <c r="C2746" t="s">
        <v>8930</v>
      </c>
      <c r="D2746" t="s">
        <v>349</v>
      </c>
      <c r="E2746" t="s">
        <v>350</v>
      </c>
      <c r="F2746" t="s">
        <v>351</v>
      </c>
      <c r="G2746" s="177">
        <v>44564</v>
      </c>
      <c r="H2746" t="s">
        <v>746</v>
      </c>
      <c r="I2746" t="s">
        <v>18169</v>
      </c>
      <c r="J2746" t="s">
        <v>8931</v>
      </c>
      <c r="K2746" t="s">
        <v>353</v>
      </c>
      <c r="L2746" t="s">
        <v>354</v>
      </c>
      <c r="M2746" s="29" t="str">
        <f>IF(O2746 &lt;&gt; "", VLOOKUP(O2746,'CLASSIFICAÇÃO - ÁREA DE ATUAÇÃO'!$A:$C,2,0),"")</f>
        <v>D</v>
      </c>
      <c r="N2746" s="29" t="str">
        <f>IF(O2746 &lt;&gt; "",VLOOKUP(O2746,'CLASSIFICAÇÃO - ÁREA DE ATUAÇÃO'!$A:$C,3,0), "")</f>
        <v>ATENÇÃO PRIMÁRIA</v>
      </c>
      <c r="O2746" t="str">
        <f>'Lotações convertidas'!B2748</f>
        <v>CENTRO DE SAÚDE PEDREIRA PRADO LOPES</v>
      </c>
    </row>
    <row r="2747" spans="1:15" x14ac:dyDescent="0.25">
      <c r="A2747">
        <v>1341357</v>
      </c>
      <c r="B2747" t="s">
        <v>8932</v>
      </c>
      <c r="C2747" t="s">
        <v>8933</v>
      </c>
      <c r="D2747" t="s">
        <v>368</v>
      </c>
      <c r="E2747" t="s">
        <v>369</v>
      </c>
      <c r="F2747" t="s">
        <v>583</v>
      </c>
      <c r="G2747" s="177">
        <v>44558</v>
      </c>
      <c r="H2747" t="s">
        <v>417</v>
      </c>
      <c r="I2747" t="s">
        <v>18168</v>
      </c>
      <c r="J2747" t="s">
        <v>8934</v>
      </c>
      <c r="K2747" t="s">
        <v>353</v>
      </c>
      <c r="L2747" t="s">
        <v>354</v>
      </c>
      <c r="M2747" s="29" t="str">
        <f>IF(O2747 &lt;&gt; "", VLOOKUP(O2747,'CLASSIFICAÇÃO - ÁREA DE ATUAÇÃO'!$A:$C,2,0),"")</f>
        <v>A</v>
      </c>
      <c r="N2747" s="29" t="str">
        <f>IF(O2747 &lt;&gt; "",VLOOKUP(O2747,'CLASSIFICAÇÃO - ÁREA DE ATUAÇÃO'!$A:$C,3,0), "")</f>
        <v>REDE COMPLEMENTAR</v>
      </c>
      <c r="O2747" t="str">
        <f>'Lotações convertidas'!B2749</f>
        <v>UNIDADE DE REFERENCIA SECUNDARIA PADRE EUSTAQUIO</v>
      </c>
    </row>
    <row r="2748" spans="1:15" x14ac:dyDescent="0.25">
      <c r="A2748">
        <v>1341365</v>
      </c>
      <c r="B2748" t="s">
        <v>8935</v>
      </c>
      <c r="C2748" t="s">
        <v>8936</v>
      </c>
      <c r="D2748" t="s">
        <v>368</v>
      </c>
      <c r="E2748" t="s">
        <v>390</v>
      </c>
      <c r="F2748" t="s">
        <v>18644</v>
      </c>
      <c r="G2748" s="177">
        <v>44558</v>
      </c>
      <c r="H2748" t="s">
        <v>364</v>
      </c>
      <c r="I2748" t="s">
        <v>18175</v>
      </c>
      <c r="J2748" t="s">
        <v>8937</v>
      </c>
      <c r="K2748" t="s">
        <v>353</v>
      </c>
      <c r="L2748" t="s">
        <v>411</v>
      </c>
      <c r="M2748" s="29" t="str">
        <f>IF(O2748 &lt;&gt; "", VLOOKUP(O2748,'CLASSIFICAÇÃO - ÁREA DE ATUAÇÃO'!$A:$C,2,0),"")</f>
        <v>C</v>
      </c>
      <c r="N2748" s="29" t="str">
        <f>IF(O2748 &lt;&gt; "",VLOOKUP(O2748,'CLASSIFICAÇÃO - ÁREA DE ATUAÇÃO'!$A:$C,3,0), "")</f>
        <v>ATENÇÃO PRIMÁRIA</v>
      </c>
      <c r="O2748" t="str">
        <f>'Lotações convertidas'!B2750</f>
        <v>CENTRO DE SAÚDE SÃO MIGUEL ARCANJO</v>
      </c>
    </row>
    <row r="2749" spans="1:15" x14ac:dyDescent="0.25">
      <c r="A2749">
        <v>1341381</v>
      </c>
      <c r="B2749" t="s">
        <v>8938</v>
      </c>
      <c r="C2749" t="s">
        <v>8939</v>
      </c>
      <c r="D2749" t="s">
        <v>379</v>
      </c>
      <c r="F2749" t="s">
        <v>18620</v>
      </c>
      <c r="G2749" s="177">
        <v>44563</v>
      </c>
      <c r="H2749" t="s">
        <v>457</v>
      </c>
      <c r="I2749" t="s">
        <v>18171</v>
      </c>
      <c r="J2749" t="s">
        <v>8940</v>
      </c>
      <c r="K2749" t="s">
        <v>353</v>
      </c>
      <c r="L2749" t="s">
        <v>372</v>
      </c>
      <c r="M2749" s="29" t="str">
        <f>IF(O2749 &lt;&gt; "", VLOOKUP(O2749,'CLASSIFICAÇÃO - ÁREA DE ATUAÇÃO'!$A:$C,2,0),"")</f>
        <v>D</v>
      </c>
      <c r="N2749" s="29" t="str">
        <f>IF(O2749 &lt;&gt; "",VLOOKUP(O2749,'CLASSIFICAÇÃO - ÁREA DE ATUAÇÃO'!$A:$C,3,0), "")</f>
        <v>REDE DE URGÊNCIA</v>
      </c>
      <c r="O2749" t="str">
        <f>'Lotações convertidas'!B2751</f>
        <v>UNIDADE DE PRONTO ATENDIMENTO VENDA NOVA</v>
      </c>
    </row>
    <row r="2750" spans="1:15" x14ac:dyDescent="0.25">
      <c r="A2750" t="s">
        <v>8941</v>
      </c>
      <c r="B2750" t="s">
        <v>8942</v>
      </c>
      <c r="C2750" t="s">
        <v>8943</v>
      </c>
      <c r="D2750" t="s">
        <v>368</v>
      </c>
      <c r="E2750" t="s">
        <v>369</v>
      </c>
      <c r="F2750" t="s">
        <v>732</v>
      </c>
      <c r="G2750" s="177">
        <v>44559</v>
      </c>
      <c r="H2750" t="s">
        <v>364</v>
      </c>
      <c r="I2750" t="s">
        <v>18168</v>
      </c>
      <c r="J2750" t="s">
        <v>8944</v>
      </c>
      <c r="K2750" t="s">
        <v>353</v>
      </c>
      <c r="L2750" t="s">
        <v>406</v>
      </c>
      <c r="M2750" s="29" t="str">
        <f>IF(O2750 &lt;&gt; "", VLOOKUP(O2750,'CLASSIFICAÇÃO - ÁREA DE ATUAÇÃO'!$A:$C,2,0),"")</f>
        <v>D</v>
      </c>
      <c r="N2750" s="29" t="str">
        <f>IF(O2750 &lt;&gt; "",VLOOKUP(O2750,'CLASSIFICAÇÃO - ÁREA DE ATUAÇÃO'!$A:$C,3,0), "")</f>
        <v>ATENÇÃO PRIMÁRIA</v>
      </c>
      <c r="O2750" t="str">
        <f>'Lotações convertidas'!B2752</f>
        <v>CENTRO DE SAÚDE VILA CEMIG</v>
      </c>
    </row>
    <row r="2751" spans="1:15" x14ac:dyDescent="0.25">
      <c r="A2751">
        <v>1341411</v>
      </c>
      <c r="B2751" t="s">
        <v>8945</v>
      </c>
      <c r="C2751" t="s">
        <v>8946</v>
      </c>
      <c r="D2751" t="s">
        <v>368</v>
      </c>
      <c r="E2751" t="s">
        <v>369</v>
      </c>
      <c r="F2751" t="s">
        <v>18617</v>
      </c>
      <c r="G2751" s="177">
        <v>44559</v>
      </c>
      <c r="H2751" t="s">
        <v>425</v>
      </c>
      <c r="I2751" t="s">
        <v>18168</v>
      </c>
      <c r="J2751" t="s">
        <v>8947</v>
      </c>
      <c r="K2751" t="s">
        <v>353</v>
      </c>
      <c r="L2751" t="s">
        <v>406</v>
      </c>
      <c r="M2751" s="29" t="str">
        <f>IF(O2751 &lt;&gt; "", VLOOKUP(O2751,'CLASSIFICAÇÃO - ÁREA DE ATUAÇÃO'!$A:$C,2,0),"")</f>
        <v>D</v>
      </c>
      <c r="N2751" s="29" t="str">
        <f>IF(O2751 &lt;&gt; "",VLOOKUP(O2751,'CLASSIFICAÇÃO - ÁREA DE ATUAÇÃO'!$A:$C,3,0), "")</f>
        <v>REDE DE URGÊNCIA</v>
      </c>
      <c r="O2751" t="str">
        <f>'Lotações convertidas'!B2753</f>
        <v>UNIDADE DE PRONTO ATENDIMENTO BARREIRO</v>
      </c>
    </row>
    <row r="2752" spans="1:15" x14ac:dyDescent="0.25">
      <c r="A2752" t="s">
        <v>8948</v>
      </c>
      <c r="B2752" t="s">
        <v>8949</v>
      </c>
      <c r="C2752" t="s">
        <v>8950</v>
      </c>
      <c r="D2752" t="s">
        <v>349</v>
      </c>
      <c r="E2752" t="s">
        <v>528</v>
      </c>
      <c r="F2752" t="s">
        <v>259</v>
      </c>
      <c r="G2752" s="177">
        <v>44558</v>
      </c>
      <c r="H2752" t="s">
        <v>364</v>
      </c>
      <c r="I2752" t="s">
        <v>18176</v>
      </c>
      <c r="J2752" t="s">
        <v>8951</v>
      </c>
      <c r="K2752" t="s">
        <v>353</v>
      </c>
      <c r="L2752" t="s">
        <v>372</v>
      </c>
      <c r="M2752" s="29" t="str">
        <f>IF(O2752 &lt;&gt; "", VLOOKUP(O2752,'CLASSIFICAÇÃO - ÁREA DE ATUAÇÃO'!$A:$C,2,0),"")</f>
        <v>C</v>
      </c>
      <c r="N2752" s="29" t="str">
        <f>IF(O2752 &lt;&gt; "",VLOOKUP(O2752,'CLASSIFICAÇÃO - ÁREA DE ATUAÇÃO'!$A:$C,3,0), "")</f>
        <v>REDE COMPLEMENTAR</v>
      </c>
      <c r="O2752" t="str">
        <f>'Lotações convertidas'!B2754</f>
        <v>LABORATORIO REGIONAL NORTE/VENDA NOVA</v>
      </c>
    </row>
    <row r="2753" spans="1:15" x14ac:dyDescent="0.25">
      <c r="A2753">
        <v>1341438</v>
      </c>
      <c r="B2753" t="s">
        <v>8952</v>
      </c>
      <c r="C2753" t="s">
        <v>8953</v>
      </c>
      <c r="D2753" t="s">
        <v>368</v>
      </c>
      <c r="E2753" t="s">
        <v>369</v>
      </c>
      <c r="F2753" t="s">
        <v>18623</v>
      </c>
      <c r="G2753" s="177">
        <v>44560</v>
      </c>
      <c r="H2753" t="s">
        <v>441</v>
      </c>
      <c r="I2753" t="s">
        <v>18168</v>
      </c>
      <c r="J2753" t="s">
        <v>8954</v>
      </c>
      <c r="K2753" t="s">
        <v>353</v>
      </c>
      <c r="L2753" t="s">
        <v>374</v>
      </c>
      <c r="M2753" s="29" t="str">
        <f>IF(O2753 &lt;&gt; "", VLOOKUP(O2753,'CLASSIFICAÇÃO - ÁREA DE ATUAÇÃO'!$A:$C,2,0),"")</f>
        <v>C</v>
      </c>
      <c r="N2753" s="29" t="str">
        <f>IF(O2753 &lt;&gt; "",VLOOKUP(O2753,'CLASSIFICAÇÃO - ÁREA DE ATUAÇÃO'!$A:$C,3,0), "")</f>
        <v>REDE DE URGÊNCIA</v>
      </c>
      <c r="O2753" t="str">
        <f>'Lotações convertidas'!B2755</f>
        <v>UNIDADE DE PRONTO ATENDIMENTO NORDESTE</v>
      </c>
    </row>
    <row r="2754" spans="1:15" x14ac:dyDescent="0.25">
      <c r="A2754">
        <v>1341454</v>
      </c>
      <c r="B2754" t="s">
        <v>8955</v>
      </c>
      <c r="C2754" t="s">
        <v>8956</v>
      </c>
      <c r="D2754" t="s">
        <v>594</v>
      </c>
      <c r="F2754" t="s">
        <v>731</v>
      </c>
      <c r="G2754" s="177">
        <v>44558</v>
      </c>
      <c r="H2754" t="s">
        <v>364</v>
      </c>
      <c r="I2754" t="s">
        <v>495</v>
      </c>
      <c r="K2754" t="s">
        <v>495</v>
      </c>
      <c r="L2754" t="s">
        <v>361</v>
      </c>
      <c r="M2754" s="29" t="str">
        <f>IF(O2754 &lt;&gt; "", VLOOKUP(O2754,'CLASSIFICAÇÃO - ÁREA DE ATUAÇÃO'!$A:$C,2,0),"")</f>
        <v>B</v>
      </c>
      <c r="N2754" s="29" t="str">
        <f>IF(O2754 &lt;&gt; "",VLOOKUP(O2754,'CLASSIFICAÇÃO - ÁREA DE ATUAÇÃO'!$A:$C,3,0), "")</f>
        <v>ATENÇÃO PRIMÁRIA</v>
      </c>
      <c r="O2754" t="str">
        <f>'Lotações convertidas'!B2756</f>
        <v>CENTRO DE SAÚDE DOM ORIONE</v>
      </c>
    </row>
    <row r="2755" spans="1:15" x14ac:dyDescent="0.25">
      <c r="A2755">
        <v>1341462</v>
      </c>
      <c r="B2755" t="s">
        <v>8957</v>
      </c>
      <c r="C2755" t="s">
        <v>8958</v>
      </c>
      <c r="D2755" t="s">
        <v>362</v>
      </c>
      <c r="F2755" t="s">
        <v>446</v>
      </c>
      <c r="G2755" s="177">
        <v>44564</v>
      </c>
      <c r="H2755" t="s">
        <v>746</v>
      </c>
      <c r="I2755" t="s">
        <v>18168</v>
      </c>
      <c r="J2755" t="s">
        <v>8959</v>
      </c>
      <c r="K2755" t="s">
        <v>353</v>
      </c>
      <c r="L2755" t="s">
        <v>372</v>
      </c>
      <c r="M2755" s="29" t="str">
        <f>IF(O2755 &lt;&gt; "", VLOOKUP(O2755,'CLASSIFICAÇÃO - ÁREA DE ATUAÇÃO'!$A:$C,2,0),"")</f>
        <v>D</v>
      </c>
      <c r="N2755" s="29" t="str">
        <f>IF(O2755 &lt;&gt; "",VLOOKUP(O2755,'CLASSIFICAÇÃO - ÁREA DE ATUAÇÃO'!$A:$C,3,0), "")</f>
        <v>ATENÇÃO PRIMÁRIA</v>
      </c>
      <c r="O2755" t="str">
        <f>'Lotações convertidas'!B2757</f>
        <v>CENTRO DE SAÚDE LAGOA</v>
      </c>
    </row>
    <row r="2756" spans="1:15" x14ac:dyDescent="0.25">
      <c r="A2756">
        <v>1341470</v>
      </c>
      <c r="B2756" t="s">
        <v>8960</v>
      </c>
      <c r="C2756" t="s">
        <v>8961</v>
      </c>
      <c r="D2756" t="s">
        <v>368</v>
      </c>
      <c r="E2756" t="s">
        <v>369</v>
      </c>
      <c r="F2756" t="s">
        <v>18623</v>
      </c>
      <c r="G2756" s="177">
        <v>44558</v>
      </c>
      <c r="H2756" t="s">
        <v>441</v>
      </c>
      <c r="I2756" t="s">
        <v>18168</v>
      </c>
      <c r="J2756" t="s">
        <v>8962</v>
      </c>
      <c r="K2756" t="s">
        <v>353</v>
      </c>
      <c r="L2756" t="s">
        <v>374</v>
      </c>
      <c r="M2756" s="29" t="str">
        <f>IF(O2756 &lt;&gt; "", VLOOKUP(O2756,'CLASSIFICAÇÃO - ÁREA DE ATUAÇÃO'!$A:$C,2,0),"")</f>
        <v>C</v>
      </c>
      <c r="N2756" s="29" t="str">
        <f>IF(O2756 &lt;&gt; "",VLOOKUP(O2756,'CLASSIFICAÇÃO - ÁREA DE ATUAÇÃO'!$A:$C,3,0), "")</f>
        <v>REDE DE URGÊNCIA</v>
      </c>
      <c r="O2756" t="str">
        <f>'Lotações convertidas'!B2758</f>
        <v>UNIDADE DE PRONTO ATENDIMENTO NORDESTE</v>
      </c>
    </row>
    <row r="2757" spans="1:15" x14ac:dyDescent="0.25">
      <c r="A2757">
        <v>1341489</v>
      </c>
      <c r="B2757" t="s">
        <v>8960</v>
      </c>
      <c r="C2757" t="s">
        <v>8961</v>
      </c>
      <c r="D2757" t="s">
        <v>368</v>
      </c>
      <c r="E2757" t="s">
        <v>369</v>
      </c>
      <c r="F2757" t="s">
        <v>715</v>
      </c>
      <c r="G2757" s="177">
        <v>44566</v>
      </c>
      <c r="H2757" t="s">
        <v>441</v>
      </c>
      <c r="I2757" t="s">
        <v>18168</v>
      </c>
      <c r="J2757" t="s">
        <v>8962</v>
      </c>
      <c r="K2757" t="s">
        <v>353</v>
      </c>
      <c r="L2757" t="s">
        <v>374</v>
      </c>
      <c r="M2757" s="29" t="str">
        <f>IF(O2757 &lt;&gt; "", VLOOKUP(O2757,'CLASSIFICAÇÃO - ÁREA DE ATUAÇÃO'!$A:$C,2,0),"")</f>
        <v>A</v>
      </c>
      <c r="N2757" s="29" t="str">
        <f>IF(O2757 &lt;&gt; "",VLOOKUP(O2757,'CLASSIFICAÇÃO - ÁREA DE ATUAÇÃO'!$A:$C,3,0), "")</f>
        <v>REDE DE URGÊNCIA</v>
      </c>
      <c r="O2757" t="str">
        <f>'Lotações convertidas'!B2759</f>
        <v>CENTRO DE REFERENCIA EM SAUDE MENTAL INFANTIL NORDESTE</v>
      </c>
    </row>
    <row r="2758" spans="1:15" x14ac:dyDescent="0.25">
      <c r="A2758">
        <v>1341519</v>
      </c>
      <c r="B2758" t="s">
        <v>8963</v>
      </c>
      <c r="C2758" t="s">
        <v>8964</v>
      </c>
      <c r="D2758" t="s">
        <v>349</v>
      </c>
      <c r="E2758" t="s">
        <v>528</v>
      </c>
      <c r="F2758" t="s">
        <v>792</v>
      </c>
      <c r="G2758" s="177">
        <v>44558</v>
      </c>
      <c r="H2758" t="s">
        <v>364</v>
      </c>
      <c r="I2758" t="s">
        <v>18176</v>
      </c>
      <c r="J2758" t="s">
        <v>8965</v>
      </c>
      <c r="K2758" t="s">
        <v>353</v>
      </c>
      <c r="L2758" t="s">
        <v>411</v>
      </c>
      <c r="M2758" s="29" t="str">
        <f>IF(O2758 &lt;&gt; "", VLOOKUP(O2758,'CLASSIFICAÇÃO - ÁREA DE ATUAÇÃO'!$A:$C,2,0),"")</f>
        <v>A</v>
      </c>
      <c r="N2758" s="29" t="str">
        <f>IF(O2758 &lt;&gt; "",VLOOKUP(O2758,'CLASSIFICAÇÃO - ÁREA DE ATUAÇÃO'!$A:$C,3,0), "")</f>
        <v>REDE COMPLEMENTAR</v>
      </c>
      <c r="O2758" t="str">
        <f>'Lotações convertidas'!B2760</f>
        <v>LABORATORIO REGIONAL CENTRO-SUL/PAMPULHA</v>
      </c>
    </row>
    <row r="2759" spans="1:15" x14ac:dyDescent="0.25">
      <c r="A2759">
        <v>1341527</v>
      </c>
      <c r="B2759" t="s">
        <v>8966</v>
      </c>
      <c r="C2759" t="s">
        <v>8967</v>
      </c>
      <c r="D2759" t="s">
        <v>368</v>
      </c>
      <c r="E2759" t="s">
        <v>369</v>
      </c>
      <c r="F2759" t="s">
        <v>2789</v>
      </c>
      <c r="G2759" s="177">
        <v>44559</v>
      </c>
      <c r="H2759" t="s">
        <v>384</v>
      </c>
      <c r="I2759" t="s">
        <v>18168</v>
      </c>
      <c r="J2759" t="s">
        <v>8968</v>
      </c>
      <c r="K2759" t="s">
        <v>353</v>
      </c>
      <c r="L2759" t="s">
        <v>406</v>
      </c>
      <c r="M2759" s="29" t="str">
        <f>IF(O2759 &lt;&gt; "", VLOOKUP(O2759,'CLASSIFICAÇÃO - ÁREA DE ATUAÇÃO'!$A:$C,2,0),"")</f>
        <v>C</v>
      </c>
      <c r="N2759" s="29" t="str">
        <f>IF(O2759 &lt;&gt; "",VLOOKUP(O2759,'CLASSIFICAÇÃO - ÁREA DE ATUAÇÃO'!$A:$C,3,0), "")</f>
        <v>ATENÇÃO PRIMÁRIA</v>
      </c>
      <c r="O2759" t="str">
        <f>'Lotações convertidas'!B2761</f>
        <v>CENTRO DE SAÚDE LISANDRA ANGÉLICA DAVID JUSTINO - TÚNEL DE IBIRITÉ</v>
      </c>
    </row>
    <row r="2760" spans="1:15" x14ac:dyDescent="0.25">
      <c r="A2760">
        <v>1341535</v>
      </c>
      <c r="B2760" t="s">
        <v>8969</v>
      </c>
      <c r="C2760" t="s">
        <v>8970</v>
      </c>
      <c r="D2760" t="s">
        <v>368</v>
      </c>
      <c r="E2760" t="s">
        <v>728</v>
      </c>
      <c r="F2760" t="s">
        <v>773</v>
      </c>
      <c r="G2760" s="177">
        <v>44559</v>
      </c>
      <c r="H2760" t="s">
        <v>384</v>
      </c>
      <c r="I2760" t="s">
        <v>495</v>
      </c>
      <c r="K2760" t="s">
        <v>495</v>
      </c>
      <c r="L2760" t="s">
        <v>365</v>
      </c>
      <c r="M2760" s="29" t="str">
        <f>IF(O2760 &lt;&gt; "", VLOOKUP(O2760,'CLASSIFICAÇÃO - ÁREA DE ATUAÇÃO'!$A:$C,2,0),"")</f>
        <v>B</v>
      </c>
      <c r="N2760" s="29" t="str">
        <f>IF(O2760 &lt;&gt; "",VLOOKUP(O2760,'CLASSIFICAÇÃO - ÁREA DE ATUAÇÃO'!$A:$C,3,0), "")</f>
        <v>ATENÇÃO PRIMÁRIA</v>
      </c>
      <c r="O2760" t="str">
        <f>'Lotações convertidas'!B2762</f>
        <v>CENTRO DE SAÚDE GUARANI</v>
      </c>
    </row>
    <row r="2761" spans="1:15" x14ac:dyDescent="0.25">
      <c r="A2761">
        <v>1341551</v>
      </c>
      <c r="B2761" t="s">
        <v>8971</v>
      </c>
      <c r="C2761" t="s">
        <v>8972</v>
      </c>
      <c r="D2761" t="s">
        <v>349</v>
      </c>
      <c r="E2761" t="s">
        <v>473</v>
      </c>
      <c r="F2761" t="s">
        <v>446</v>
      </c>
      <c r="G2761" s="177">
        <v>44564</v>
      </c>
      <c r="H2761" t="s">
        <v>746</v>
      </c>
      <c r="I2761" t="s">
        <v>18181</v>
      </c>
      <c r="J2761" t="s">
        <v>8973</v>
      </c>
      <c r="K2761" t="s">
        <v>353</v>
      </c>
      <c r="L2761" t="s">
        <v>372</v>
      </c>
      <c r="M2761" s="29" t="str">
        <f>IF(O2761 &lt;&gt; "", VLOOKUP(O2761,'CLASSIFICAÇÃO - ÁREA DE ATUAÇÃO'!$A:$C,2,0),"")</f>
        <v>D</v>
      </c>
      <c r="N2761" s="29" t="str">
        <f>IF(O2761 &lt;&gt; "",VLOOKUP(O2761,'CLASSIFICAÇÃO - ÁREA DE ATUAÇÃO'!$A:$C,3,0), "")</f>
        <v>ATENÇÃO PRIMÁRIA</v>
      </c>
      <c r="O2761" t="str">
        <f>'Lotações convertidas'!B2763</f>
        <v>CENTRO DE SAÚDE LAGOA</v>
      </c>
    </row>
    <row r="2762" spans="1:15" x14ac:dyDescent="0.25">
      <c r="A2762" t="s">
        <v>8974</v>
      </c>
      <c r="B2762" t="s">
        <v>8975</v>
      </c>
      <c r="C2762" t="s">
        <v>8976</v>
      </c>
      <c r="D2762" t="s">
        <v>349</v>
      </c>
      <c r="E2762" t="s">
        <v>350</v>
      </c>
      <c r="F2762" t="s">
        <v>610</v>
      </c>
      <c r="G2762" s="177">
        <v>44558</v>
      </c>
      <c r="H2762" t="s">
        <v>395</v>
      </c>
      <c r="I2762" t="s">
        <v>18169</v>
      </c>
      <c r="J2762" t="s">
        <v>8977</v>
      </c>
      <c r="K2762" t="s">
        <v>353</v>
      </c>
      <c r="L2762" t="s">
        <v>372</v>
      </c>
      <c r="M2762" s="29" t="str">
        <f>IF(O2762 &lt;&gt; "", VLOOKUP(O2762,'CLASSIFICAÇÃO - ÁREA DE ATUAÇÃO'!$A:$C,2,0),"")</f>
        <v>C</v>
      </c>
      <c r="N2762" s="29" t="str">
        <f>IF(O2762 &lt;&gt; "",VLOOKUP(O2762,'CLASSIFICAÇÃO - ÁREA DE ATUAÇÃO'!$A:$C,3,0), "")</f>
        <v>ATENÇÃO PRIMÁRIA</v>
      </c>
      <c r="O2762" t="str">
        <f>'Lotações convertidas'!B2764</f>
        <v>CENTRO DE SAÚDE PIRATININGA</v>
      </c>
    </row>
    <row r="2763" spans="1:15" x14ac:dyDescent="0.25">
      <c r="A2763">
        <v>1341578</v>
      </c>
      <c r="B2763" t="s">
        <v>5683</v>
      </c>
      <c r="C2763" t="s">
        <v>5684</v>
      </c>
      <c r="D2763" t="s">
        <v>349</v>
      </c>
      <c r="E2763" t="s">
        <v>473</v>
      </c>
      <c r="F2763" t="s">
        <v>446</v>
      </c>
      <c r="G2763" s="177">
        <v>44564</v>
      </c>
      <c r="H2763" t="s">
        <v>746</v>
      </c>
      <c r="I2763" t="s">
        <v>18181</v>
      </c>
      <c r="J2763" t="s">
        <v>5685</v>
      </c>
      <c r="K2763" t="s">
        <v>353</v>
      </c>
      <c r="L2763" t="s">
        <v>372</v>
      </c>
      <c r="M2763" s="29" t="str">
        <f>IF(O2763 &lt;&gt; "", VLOOKUP(O2763,'CLASSIFICAÇÃO - ÁREA DE ATUAÇÃO'!$A:$C,2,0),"")</f>
        <v>D</v>
      </c>
      <c r="N2763" s="29" t="str">
        <f>IF(O2763 &lt;&gt; "",VLOOKUP(O2763,'CLASSIFICAÇÃO - ÁREA DE ATUAÇÃO'!$A:$C,3,0), "")</f>
        <v>ATENÇÃO PRIMÁRIA</v>
      </c>
      <c r="O2763" t="str">
        <f>'Lotações convertidas'!B2765</f>
        <v>CENTRO DE SAÚDE LAGOA</v>
      </c>
    </row>
    <row r="2764" spans="1:15" x14ac:dyDescent="0.25">
      <c r="A2764">
        <v>1341594</v>
      </c>
      <c r="B2764" t="s">
        <v>8978</v>
      </c>
      <c r="C2764" t="s">
        <v>8979</v>
      </c>
      <c r="D2764" t="s">
        <v>349</v>
      </c>
      <c r="E2764" t="s">
        <v>528</v>
      </c>
      <c r="F2764" t="s">
        <v>69</v>
      </c>
      <c r="G2764" s="177">
        <v>44558</v>
      </c>
      <c r="H2764" t="s">
        <v>364</v>
      </c>
      <c r="I2764" t="s">
        <v>18176</v>
      </c>
      <c r="J2764" t="s">
        <v>8980</v>
      </c>
      <c r="K2764" t="s">
        <v>353</v>
      </c>
      <c r="L2764" t="s">
        <v>382</v>
      </c>
      <c r="M2764" s="29" t="str">
        <f>IF(O2764 &lt;&gt; "", VLOOKUP(O2764,'CLASSIFICAÇÃO - ÁREA DE ATUAÇÃO'!$A:$C,2,0),"")</f>
        <v>A</v>
      </c>
      <c r="N2764" s="29" t="str">
        <f>IF(O2764 &lt;&gt; "",VLOOKUP(O2764,'CLASSIFICAÇÃO - ÁREA DE ATUAÇÃO'!$A:$C,3,0), "")</f>
        <v>REDE COMPLEMENTAR</v>
      </c>
      <c r="O2764" t="str">
        <f>'Lotações convertidas'!B2766</f>
        <v>CENTRO DE TESTAGEM E ACONSELHAMENTO - SERVICO DE ATENDIMENTO ESPECIALIZADO</v>
      </c>
    </row>
    <row r="2765" spans="1:15" x14ac:dyDescent="0.25">
      <c r="A2765">
        <v>1341608</v>
      </c>
      <c r="B2765" t="s">
        <v>8981</v>
      </c>
      <c r="C2765" t="s">
        <v>8982</v>
      </c>
      <c r="D2765" t="s">
        <v>362</v>
      </c>
      <c r="F2765" t="s">
        <v>18620</v>
      </c>
      <c r="G2765" s="177">
        <v>44559</v>
      </c>
      <c r="H2765" t="s">
        <v>466</v>
      </c>
      <c r="I2765" t="s">
        <v>18168</v>
      </c>
      <c r="J2765" t="s">
        <v>8983</v>
      </c>
      <c r="K2765" t="s">
        <v>353</v>
      </c>
      <c r="L2765" t="s">
        <v>372</v>
      </c>
      <c r="M2765" s="29" t="str">
        <f>IF(O2765 &lt;&gt; "", VLOOKUP(O2765,'CLASSIFICAÇÃO - ÁREA DE ATUAÇÃO'!$A:$C,2,0),"")</f>
        <v>D</v>
      </c>
      <c r="N2765" s="29" t="str">
        <f>IF(O2765 &lt;&gt; "",VLOOKUP(O2765,'CLASSIFICAÇÃO - ÁREA DE ATUAÇÃO'!$A:$C,3,0), "")</f>
        <v>REDE DE URGÊNCIA</v>
      </c>
      <c r="O2765" t="str">
        <f>'Lotações convertidas'!B2767</f>
        <v>UNIDADE DE PRONTO ATENDIMENTO VENDA NOVA</v>
      </c>
    </row>
    <row r="2766" spans="1:15" x14ac:dyDescent="0.25">
      <c r="A2766">
        <v>1341624</v>
      </c>
      <c r="B2766" t="s">
        <v>8984</v>
      </c>
      <c r="C2766" t="s">
        <v>8985</v>
      </c>
      <c r="D2766" t="s">
        <v>368</v>
      </c>
      <c r="E2766" t="s">
        <v>369</v>
      </c>
      <c r="F2766" t="s">
        <v>18620</v>
      </c>
      <c r="G2766" s="177">
        <v>44560</v>
      </c>
      <c r="H2766" t="s">
        <v>425</v>
      </c>
      <c r="I2766" t="s">
        <v>18168</v>
      </c>
      <c r="J2766" t="s">
        <v>8986</v>
      </c>
      <c r="K2766" t="s">
        <v>353</v>
      </c>
      <c r="L2766" t="s">
        <v>372</v>
      </c>
      <c r="M2766" s="29" t="str">
        <f>IF(O2766 &lt;&gt; "", VLOOKUP(O2766,'CLASSIFICAÇÃO - ÁREA DE ATUAÇÃO'!$A:$C,2,0),"")</f>
        <v>D</v>
      </c>
      <c r="N2766" s="29" t="str">
        <f>IF(O2766 &lt;&gt; "",VLOOKUP(O2766,'CLASSIFICAÇÃO - ÁREA DE ATUAÇÃO'!$A:$C,3,0), "")</f>
        <v>REDE DE URGÊNCIA</v>
      </c>
      <c r="O2766" t="str">
        <f>'Lotações convertidas'!B2768</f>
        <v>UNIDADE DE PRONTO ATENDIMENTO VENDA NOVA</v>
      </c>
    </row>
    <row r="2767" spans="1:15" x14ac:dyDescent="0.25">
      <c r="A2767">
        <v>1341632</v>
      </c>
      <c r="B2767" t="s">
        <v>5202</v>
      </c>
      <c r="C2767" t="s">
        <v>5203</v>
      </c>
      <c r="D2767" t="s">
        <v>349</v>
      </c>
      <c r="E2767" t="s">
        <v>473</v>
      </c>
      <c r="F2767" t="s">
        <v>446</v>
      </c>
      <c r="G2767" s="177">
        <v>44559</v>
      </c>
      <c r="H2767" t="s">
        <v>352</v>
      </c>
      <c r="I2767" t="s">
        <v>18173</v>
      </c>
      <c r="J2767" t="s">
        <v>5204</v>
      </c>
      <c r="K2767" t="s">
        <v>353</v>
      </c>
      <c r="L2767" t="s">
        <v>372</v>
      </c>
      <c r="M2767" s="29" t="str">
        <f>IF(O2767 &lt;&gt; "", VLOOKUP(O2767,'CLASSIFICAÇÃO - ÁREA DE ATUAÇÃO'!$A:$C,2,0),"")</f>
        <v>D</v>
      </c>
      <c r="N2767" s="29" t="str">
        <f>IF(O2767 &lt;&gt; "",VLOOKUP(O2767,'CLASSIFICAÇÃO - ÁREA DE ATUAÇÃO'!$A:$C,3,0), "")</f>
        <v>ATENÇÃO PRIMÁRIA</v>
      </c>
      <c r="O2767" t="str">
        <f>'Lotações convertidas'!B2769</f>
        <v>CENTRO DE SAÚDE LAGOA</v>
      </c>
    </row>
    <row r="2768" spans="1:15" x14ac:dyDescent="0.25">
      <c r="A2768">
        <v>1341640</v>
      </c>
      <c r="B2768" t="s">
        <v>8987</v>
      </c>
      <c r="C2768" t="s">
        <v>8988</v>
      </c>
      <c r="D2768" t="s">
        <v>368</v>
      </c>
      <c r="E2768" t="s">
        <v>728</v>
      </c>
      <c r="F2768" t="s">
        <v>719</v>
      </c>
      <c r="G2768" s="177">
        <v>44559</v>
      </c>
      <c r="H2768" t="s">
        <v>417</v>
      </c>
      <c r="I2768" t="s">
        <v>495</v>
      </c>
      <c r="K2768" t="s">
        <v>495</v>
      </c>
      <c r="L2768" t="s">
        <v>365</v>
      </c>
      <c r="M2768" s="29" t="str">
        <f>IF(O2768 &lt;&gt; "", VLOOKUP(O2768,'CLASSIFICAÇÃO - ÁREA DE ATUAÇÃO'!$A:$C,2,0),"")</f>
        <v>D</v>
      </c>
      <c r="N2768" s="29" t="str">
        <f>IF(O2768 &lt;&gt; "",VLOOKUP(O2768,'CLASSIFICAÇÃO - ÁREA DE ATUAÇÃO'!$A:$C,3,0), "")</f>
        <v>ATENÇÃO PRIMÁRIA</v>
      </c>
      <c r="O2768" t="str">
        <f>'Lotações convertidas'!B2770</f>
        <v>CENTRO DE SAÚDE JAQUELINE</v>
      </c>
    </row>
    <row r="2769" spans="1:15" x14ac:dyDescent="0.25">
      <c r="A2769">
        <v>1341659</v>
      </c>
      <c r="B2769" t="s">
        <v>8989</v>
      </c>
      <c r="C2769" t="s">
        <v>8990</v>
      </c>
      <c r="D2769" t="s">
        <v>368</v>
      </c>
      <c r="E2769" t="s">
        <v>369</v>
      </c>
      <c r="F2769" t="s">
        <v>1822</v>
      </c>
      <c r="G2769" s="177">
        <v>44559</v>
      </c>
      <c r="H2769" t="s">
        <v>384</v>
      </c>
      <c r="I2769" t="s">
        <v>18168</v>
      </c>
      <c r="J2769" t="s">
        <v>8991</v>
      </c>
      <c r="K2769" t="s">
        <v>353</v>
      </c>
      <c r="L2769" t="s">
        <v>372</v>
      </c>
      <c r="M2769" s="29" t="str">
        <f>IF(O2769 &lt;&gt; "", VLOOKUP(O2769,'CLASSIFICAÇÃO - ÁREA DE ATUAÇÃO'!$A:$C,2,0),"")</f>
        <v>C</v>
      </c>
      <c r="N2769" s="29" t="str">
        <f>IF(O2769 &lt;&gt; "",VLOOKUP(O2769,'CLASSIFICAÇÃO - ÁREA DE ATUAÇÃO'!$A:$C,3,0), "")</f>
        <v>ATENÇÃO PRIMÁRIA</v>
      </c>
      <c r="O2769" t="str">
        <f>'Lotações convertidas'!B2771</f>
        <v>CENTRO DE SAÚDE JARDIM EUROPA</v>
      </c>
    </row>
    <row r="2770" spans="1:15" x14ac:dyDescent="0.25">
      <c r="A2770">
        <v>1341691</v>
      </c>
      <c r="B2770" t="s">
        <v>8992</v>
      </c>
      <c r="C2770" t="s">
        <v>8993</v>
      </c>
      <c r="D2770" t="s">
        <v>362</v>
      </c>
      <c r="F2770" t="s">
        <v>1356</v>
      </c>
      <c r="G2770" s="177">
        <v>44564</v>
      </c>
      <c r="H2770" t="s">
        <v>746</v>
      </c>
      <c r="I2770" t="s">
        <v>18168</v>
      </c>
      <c r="J2770" t="s">
        <v>8994</v>
      </c>
      <c r="K2770" t="s">
        <v>353</v>
      </c>
      <c r="L2770" t="s">
        <v>411</v>
      </c>
      <c r="M2770" s="29" t="str">
        <f>IF(O2770 &lt;&gt; "", VLOOKUP(O2770,'CLASSIFICAÇÃO - ÁREA DE ATUAÇÃO'!$A:$C,2,0),"")</f>
        <v>C</v>
      </c>
      <c r="N2770" s="29" t="str">
        <f>IF(O2770 &lt;&gt; "",VLOOKUP(O2770,'CLASSIFICAÇÃO - ÁREA DE ATUAÇÃO'!$A:$C,3,0), "")</f>
        <v>ATENÇÃO PRIMÁRIA</v>
      </c>
      <c r="O2770" t="str">
        <f>'Lotações convertidas'!B2772</f>
        <v>CENTRO DE SAÚDE PADRE TARCÍSIO</v>
      </c>
    </row>
    <row r="2771" spans="1:15" x14ac:dyDescent="0.25">
      <c r="A2771">
        <v>1341705</v>
      </c>
      <c r="B2771" t="s">
        <v>8995</v>
      </c>
      <c r="C2771" t="s">
        <v>8996</v>
      </c>
      <c r="D2771" t="s">
        <v>368</v>
      </c>
      <c r="E2771" t="s">
        <v>369</v>
      </c>
      <c r="F2771" t="s">
        <v>18649</v>
      </c>
      <c r="G2771" s="177">
        <v>44561</v>
      </c>
      <c r="H2771" t="s">
        <v>1635</v>
      </c>
      <c r="I2771" t="s">
        <v>18168</v>
      </c>
      <c r="J2771" t="s">
        <v>8997</v>
      </c>
      <c r="K2771" t="s">
        <v>353</v>
      </c>
      <c r="L2771" t="s">
        <v>382</v>
      </c>
      <c r="M2771" s="29" t="str">
        <f>IF(O2771 &lt;&gt; "", VLOOKUP(O2771,'CLASSIFICAÇÃO - ÁREA DE ATUAÇÃO'!$A:$C,2,0),"")</f>
        <v>A</v>
      </c>
      <c r="N2771" s="29" t="str">
        <f>IF(O2771 &lt;&gt; "",VLOOKUP(O2771,'CLASSIFICAÇÃO - ÁREA DE ATUAÇÃO'!$A:$C,3,0), "")</f>
        <v>REDE DE URGÊNCIA</v>
      </c>
      <c r="O2771" t="str">
        <f>'Lotações convertidas'!B2773</f>
        <v>CENTRO DE REFERENCIA EM SAUDE MENTAL LESTE</v>
      </c>
    </row>
    <row r="2772" spans="1:15" x14ac:dyDescent="0.25">
      <c r="A2772">
        <v>1341713</v>
      </c>
      <c r="B2772" t="s">
        <v>8998</v>
      </c>
      <c r="C2772" t="s">
        <v>8999</v>
      </c>
      <c r="D2772" t="s">
        <v>368</v>
      </c>
      <c r="E2772" t="s">
        <v>369</v>
      </c>
      <c r="F2772" t="s">
        <v>18649</v>
      </c>
      <c r="G2772" s="177">
        <v>44559</v>
      </c>
      <c r="H2772" t="s">
        <v>441</v>
      </c>
      <c r="I2772" t="s">
        <v>18168</v>
      </c>
      <c r="J2772" t="s">
        <v>9000</v>
      </c>
      <c r="K2772" t="s">
        <v>353</v>
      </c>
      <c r="L2772" t="s">
        <v>382</v>
      </c>
      <c r="M2772" s="29" t="str">
        <f>IF(O2772 &lt;&gt; "", VLOOKUP(O2772,'CLASSIFICAÇÃO - ÁREA DE ATUAÇÃO'!$A:$C,2,0),"")</f>
        <v>A</v>
      </c>
      <c r="N2772" s="29" t="str">
        <f>IF(O2772 &lt;&gt; "",VLOOKUP(O2772,'CLASSIFICAÇÃO - ÁREA DE ATUAÇÃO'!$A:$C,3,0), "")</f>
        <v>REDE DE URGÊNCIA</v>
      </c>
      <c r="O2772" t="str">
        <f>'Lotações convertidas'!B2774</f>
        <v>CENTRO DE REFERENCIA EM SAUDE MENTAL LESTE</v>
      </c>
    </row>
    <row r="2773" spans="1:15" x14ac:dyDescent="0.25">
      <c r="A2773">
        <v>1341721</v>
      </c>
      <c r="B2773" t="s">
        <v>9001</v>
      </c>
      <c r="C2773" t="s">
        <v>9002</v>
      </c>
      <c r="D2773" t="s">
        <v>368</v>
      </c>
      <c r="E2773" t="s">
        <v>369</v>
      </c>
      <c r="F2773" t="s">
        <v>18616</v>
      </c>
      <c r="G2773" s="177">
        <v>44559</v>
      </c>
      <c r="H2773" t="s">
        <v>425</v>
      </c>
      <c r="I2773" t="s">
        <v>18168</v>
      </c>
      <c r="J2773" t="s">
        <v>9003</v>
      </c>
      <c r="K2773" t="s">
        <v>353</v>
      </c>
      <c r="L2773" t="s">
        <v>361</v>
      </c>
      <c r="M2773" s="29" t="str">
        <f>IF(O2773 &lt;&gt; "", VLOOKUP(O2773,'CLASSIFICAÇÃO - ÁREA DE ATUAÇÃO'!$A:$C,2,0),"")</f>
        <v>C</v>
      </c>
      <c r="N2773" s="29" t="str">
        <f>IF(O2773 &lt;&gt; "",VLOOKUP(O2773,'CLASSIFICAÇÃO - ÁREA DE ATUAÇÃO'!$A:$C,3,0), "")</f>
        <v>REDE DE URGÊNCIA</v>
      </c>
      <c r="O2773" t="str">
        <f>'Lotações convertidas'!B2775</f>
        <v>UNIDADE DE PRONTO ATENDIMENTO PAMPULHA</v>
      </c>
    </row>
    <row r="2774" spans="1:15" x14ac:dyDescent="0.25">
      <c r="A2774">
        <v>1341748</v>
      </c>
      <c r="B2774" t="s">
        <v>9004</v>
      </c>
      <c r="C2774" t="s">
        <v>9005</v>
      </c>
      <c r="D2774" t="s">
        <v>368</v>
      </c>
      <c r="E2774" t="s">
        <v>369</v>
      </c>
      <c r="F2774" t="s">
        <v>18649</v>
      </c>
      <c r="G2774" s="177">
        <v>44560</v>
      </c>
      <c r="H2774" t="s">
        <v>1635</v>
      </c>
      <c r="I2774" t="s">
        <v>18168</v>
      </c>
      <c r="J2774" t="s">
        <v>9006</v>
      </c>
      <c r="K2774" t="s">
        <v>353</v>
      </c>
      <c r="L2774" t="s">
        <v>382</v>
      </c>
      <c r="M2774" s="29" t="str">
        <f>IF(O2774 &lt;&gt; "", VLOOKUP(O2774,'CLASSIFICAÇÃO - ÁREA DE ATUAÇÃO'!$A:$C,2,0),"")</f>
        <v>A</v>
      </c>
      <c r="N2774" s="29" t="str">
        <f>IF(O2774 &lt;&gt; "",VLOOKUP(O2774,'CLASSIFICAÇÃO - ÁREA DE ATUAÇÃO'!$A:$C,3,0), "")</f>
        <v>REDE DE URGÊNCIA</v>
      </c>
      <c r="O2774" t="str">
        <f>'Lotações convertidas'!B2776</f>
        <v>CENTRO DE REFERENCIA EM SAUDE MENTAL LESTE</v>
      </c>
    </row>
    <row r="2775" spans="1:15" x14ac:dyDescent="0.25">
      <c r="A2775">
        <v>1341756</v>
      </c>
      <c r="B2775" t="s">
        <v>9007</v>
      </c>
      <c r="C2775" t="s">
        <v>9008</v>
      </c>
      <c r="D2775" t="s">
        <v>362</v>
      </c>
      <c r="F2775" t="s">
        <v>1373</v>
      </c>
      <c r="G2775" s="177">
        <v>44564</v>
      </c>
      <c r="H2775" t="s">
        <v>352</v>
      </c>
      <c r="I2775" t="s">
        <v>18168</v>
      </c>
      <c r="J2775" t="s">
        <v>9009</v>
      </c>
      <c r="K2775" t="s">
        <v>353</v>
      </c>
      <c r="L2775" t="s">
        <v>397</v>
      </c>
      <c r="M2775" s="29" t="str">
        <f>IF(O2775 &lt;&gt; "", VLOOKUP(O2775,'CLASSIFICAÇÃO - ÁREA DE ATUAÇÃO'!$A:$C,2,0),"")</f>
        <v>B</v>
      </c>
      <c r="N2775" s="29" t="str">
        <f>IF(O2775 &lt;&gt; "",VLOOKUP(O2775,'CLASSIFICAÇÃO - ÁREA DE ATUAÇÃO'!$A:$C,3,0), "")</f>
        <v>ATENÇÃO PRIMÁRIA</v>
      </c>
      <c r="O2775" t="str">
        <f>'Lotações convertidas'!B2777</f>
        <v>CENTRO DE SAÚDE HAVAÍ</v>
      </c>
    </row>
    <row r="2776" spans="1:15" x14ac:dyDescent="0.25">
      <c r="A2776">
        <v>1341780</v>
      </c>
      <c r="B2776" t="s">
        <v>9010</v>
      </c>
      <c r="C2776" t="s">
        <v>9011</v>
      </c>
      <c r="D2776" t="s">
        <v>379</v>
      </c>
      <c r="F2776" t="s">
        <v>18611</v>
      </c>
      <c r="G2776" s="177">
        <v>44559</v>
      </c>
      <c r="H2776" t="s">
        <v>457</v>
      </c>
      <c r="I2776" t="s">
        <v>18171</v>
      </c>
      <c r="J2776" t="s">
        <v>9012</v>
      </c>
      <c r="K2776" t="s">
        <v>353</v>
      </c>
      <c r="L2776" t="s">
        <v>397</v>
      </c>
      <c r="M2776" s="29" t="str">
        <f>IF(O2776 &lt;&gt; "", VLOOKUP(O2776,'CLASSIFICAÇÃO - ÁREA DE ATUAÇÃO'!$A:$C,2,0),"")</f>
        <v>C</v>
      </c>
      <c r="N2776" s="29" t="str">
        <f>IF(O2776 &lt;&gt; "",VLOOKUP(O2776,'CLASSIFICAÇÃO - ÁREA DE ATUAÇÃO'!$A:$C,3,0), "")</f>
        <v>REDE DE URGÊNCIA</v>
      </c>
      <c r="O2776" t="str">
        <f>'Lotações convertidas'!B2778</f>
        <v>UNIDADE DE PRONTO ATENDIMENTO OESTE</v>
      </c>
    </row>
    <row r="2777" spans="1:15" x14ac:dyDescent="0.25">
      <c r="A2777">
        <v>1341802</v>
      </c>
      <c r="B2777" t="s">
        <v>9013</v>
      </c>
      <c r="C2777" t="s">
        <v>9014</v>
      </c>
      <c r="D2777" t="s">
        <v>379</v>
      </c>
      <c r="F2777" t="s">
        <v>424</v>
      </c>
      <c r="G2777" s="177">
        <v>44560</v>
      </c>
      <c r="H2777" t="s">
        <v>466</v>
      </c>
      <c r="I2777" t="s">
        <v>18171</v>
      </c>
      <c r="J2777" t="s">
        <v>9015</v>
      </c>
      <c r="K2777" t="s">
        <v>353</v>
      </c>
      <c r="L2777" t="s">
        <v>427</v>
      </c>
      <c r="M2777" s="29" t="str">
        <f>IF(O2777 &lt;&gt; "", VLOOKUP(O2777,'CLASSIFICAÇÃO - ÁREA DE ATUAÇÃO'!$A:$C,2,0),"")</f>
        <v>D</v>
      </c>
      <c r="N2777" s="29" t="str">
        <f>IF(O2777 &lt;&gt; "",VLOOKUP(O2777,'CLASSIFICAÇÃO - ÁREA DE ATUAÇÃO'!$A:$C,3,0), "")</f>
        <v>REDE DE URGÊNCIA</v>
      </c>
      <c r="O2777" t="str">
        <f>'Lotações convertidas'!B2779</f>
        <v>SERVIÇO DE ATENDIMENTO MÓVEL DE URGÊNCIA E TRANSPORTE EM SAÚDE</v>
      </c>
    </row>
    <row r="2778" spans="1:15" x14ac:dyDescent="0.25">
      <c r="A2778">
        <v>1341810</v>
      </c>
      <c r="B2778" t="s">
        <v>5670</v>
      </c>
      <c r="C2778" t="s">
        <v>5671</v>
      </c>
      <c r="D2778" t="s">
        <v>349</v>
      </c>
      <c r="E2778" t="s">
        <v>473</v>
      </c>
      <c r="F2778" t="s">
        <v>351</v>
      </c>
      <c r="G2778" s="177">
        <v>44564</v>
      </c>
      <c r="H2778" t="s">
        <v>746</v>
      </c>
      <c r="I2778" t="s">
        <v>18173</v>
      </c>
      <c r="J2778" t="s">
        <v>5673</v>
      </c>
      <c r="K2778" t="s">
        <v>353</v>
      </c>
      <c r="L2778" t="s">
        <v>354</v>
      </c>
      <c r="M2778" s="29" t="str">
        <f>IF(O2778 &lt;&gt; "", VLOOKUP(O2778,'CLASSIFICAÇÃO - ÁREA DE ATUAÇÃO'!$A:$C,2,0),"")</f>
        <v>D</v>
      </c>
      <c r="N2778" s="29" t="str">
        <f>IF(O2778 &lt;&gt; "",VLOOKUP(O2778,'CLASSIFICAÇÃO - ÁREA DE ATUAÇÃO'!$A:$C,3,0), "")</f>
        <v>ATENÇÃO PRIMÁRIA</v>
      </c>
      <c r="O2778" t="str">
        <f>'Lotações convertidas'!B2780</f>
        <v>CENTRO DE SAÚDE PEDREIRA PRADO LOPES</v>
      </c>
    </row>
    <row r="2779" spans="1:15" x14ac:dyDescent="0.25">
      <c r="A2779">
        <v>1341829</v>
      </c>
      <c r="B2779" t="s">
        <v>9016</v>
      </c>
      <c r="C2779" t="s">
        <v>9017</v>
      </c>
      <c r="D2779" t="s">
        <v>349</v>
      </c>
      <c r="E2779" t="s">
        <v>473</v>
      </c>
      <c r="F2779" t="s">
        <v>1227</v>
      </c>
      <c r="G2779" s="177">
        <v>44564</v>
      </c>
      <c r="H2779" t="s">
        <v>746</v>
      </c>
      <c r="I2779" t="s">
        <v>18181</v>
      </c>
      <c r="J2779" t="s">
        <v>9018</v>
      </c>
      <c r="K2779" t="s">
        <v>353</v>
      </c>
      <c r="L2779" t="s">
        <v>365</v>
      </c>
      <c r="M2779" s="29" t="str">
        <f>IF(O2779 &lt;&gt; "", VLOOKUP(O2779,'CLASSIFICAÇÃO - ÁREA DE ATUAÇÃO'!$A:$C,2,0),"")</f>
        <v>D</v>
      </c>
      <c r="N2779" s="29" t="str">
        <f>IF(O2779 &lt;&gt; "",VLOOKUP(O2779,'CLASSIFICAÇÃO - ÁREA DE ATUAÇÃO'!$A:$C,3,0), "")</f>
        <v>ATENÇÃO PRIMÁRIA</v>
      </c>
      <c r="O2779" t="str">
        <f>'Lotações convertidas'!B2781</f>
        <v>CENTRO DE SAÚDE FELICIDADE II</v>
      </c>
    </row>
    <row r="2780" spans="1:15" x14ac:dyDescent="0.25">
      <c r="A2780">
        <v>1341845</v>
      </c>
      <c r="B2780" t="s">
        <v>9019</v>
      </c>
      <c r="C2780" t="s">
        <v>9020</v>
      </c>
      <c r="D2780" t="s">
        <v>349</v>
      </c>
      <c r="E2780" t="s">
        <v>350</v>
      </c>
      <c r="F2780" t="s">
        <v>1559</v>
      </c>
      <c r="G2780" s="177">
        <v>44564</v>
      </c>
      <c r="H2780" t="s">
        <v>746</v>
      </c>
      <c r="I2780" t="s">
        <v>18169</v>
      </c>
      <c r="J2780" t="s">
        <v>9021</v>
      </c>
      <c r="K2780" t="s">
        <v>353</v>
      </c>
      <c r="L2780" t="s">
        <v>411</v>
      </c>
      <c r="M2780" s="29" t="str">
        <f>IF(O2780 &lt;&gt; "", VLOOKUP(O2780,'CLASSIFICAÇÃO - ÁREA DE ATUAÇÃO'!$A:$C,2,0),"")</f>
        <v>C</v>
      </c>
      <c r="N2780" s="29" t="str">
        <f>IF(O2780 &lt;&gt; "",VLOOKUP(O2780,'CLASSIFICAÇÃO - ÁREA DE ATUAÇÃO'!$A:$C,3,0), "")</f>
        <v>ATENÇÃO PRIMÁRIA</v>
      </c>
      <c r="O2780" t="str">
        <f>'Lotações convertidas'!B2782</f>
        <v>CENTRO DE SAÚDE NOSSA SENHORA APARECIDA</v>
      </c>
    </row>
    <row r="2781" spans="1:15" x14ac:dyDescent="0.25">
      <c r="A2781">
        <v>1341853</v>
      </c>
      <c r="B2781" t="s">
        <v>9022</v>
      </c>
      <c r="C2781" t="s">
        <v>9023</v>
      </c>
      <c r="D2781" t="s">
        <v>594</v>
      </c>
      <c r="F2781" t="s">
        <v>1581</v>
      </c>
      <c r="G2781" s="177">
        <v>44559</v>
      </c>
      <c r="H2781" t="s">
        <v>364</v>
      </c>
      <c r="I2781" t="s">
        <v>495</v>
      </c>
      <c r="K2781" t="s">
        <v>495</v>
      </c>
      <c r="L2781" t="s">
        <v>382</v>
      </c>
      <c r="M2781" s="29" t="str">
        <f>IF(O2781 &lt;&gt; "", VLOOKUP(O2781,'CLASSIFICAÇÃO - ÁREA DE ATUAÇÃO'!$A:$C,2,0),"")</f>
        <v>B</v>
      </c>
      <c r="N2781" s="29" t="str">
        <f>IF(O2781 &lt;&gt; "",VLOOKUP(O2781,'CLASSIFICAÇÃO - ÁREA DE ATUAÇÃO'!$A:$C,3,0), "")</f>
        <v>ATENÇÃO PRIMÁRIA</v>
      </c>
      <c r="O2781" t="str">
        <f>'Lotações convertidas'!B2783</f>
        <v>CENTRO DE SAÚDE SÃO JOSÉ OPERÁRIO</v>
      </c>
    </row>
    <row r="2782" spans="1:15" x14ac:dyDescent="0.25">
      <c r="A2782">
        <v>1341861</v>
      </c>
      <c r="B2782" t="s">
        <v>9024</v>
      </c>
      <c r="C2782" t="s">
        <v>9025</v>
      </c>
      <c r="D2782" t="s">
        <v>379</v>
      </c>
      <c r="F2782" t="s">
        <v>18611</v>
      </c>
      <c r="G2782" s="177">
        <v>44562</v>
      </c>
      <c r="H2782" t="s">
        <v>457</v>
      </c>
      <c r="I2782" t="s">
        <v>18171</v>
      </c>
      <c r="J2782" t="s">
        <v>9026</v>
      </c>
      <c r="K2782" t="s">
        <v>353</v>
      </c>
      <c r="L2782" t="s">
        <v>397</v>
      </c>
      <c r="M2782" s="29" t="str">
        <f>IF(O2782 &lt;&gt; "", VLOOKUP(O2782,'CLASSIFICAÇÃO - ÁREA DE ATUAÇÃO'!$A:$C,2,0),"")</f>
        <v>C</v>
      </c>
      <c r="N2782" s="29" t="str">
        <f>IF(O2782 &lt;&gt; "",VLOOKUP(O2782,'CLASSIFICAÇÃO - ÁREA DE ATUAÇÃO'!$A:$C,3,0), "")</f>
        <v>REDE DE URGÊNCIA</v>
      </c>
      <c r="O2782" t="str">
        <f>'Lotações convertidas'!B2784</f>
        <v>UNIDADE DE PRONTO ATENDIMENTO OESTE</v>
      </c>
    </row>
    <row r="2783" spans="1:15" x14ac:dyDescent="0.25">
      <c r="A2783" t="s">
        <v>9027</v>
      </c>
      <c r="B2783" t="s">
        <v>9028</v>
      </c>
      <c r="C2783" t="s">
        <v>9029</v>
      </c>
      <c r="D2783" t="s">
        <v>379</v>
      </c>
      <c r="F2783" t="s">
        <v>18613</v>
      </c>
      <c r="G2783" s="177">
        <v>44558</v>
      </c>
      <c r="H2783" t="s">
        <v>457</v>
      </c>
      <c r="I2783" t="s">
        <v>18171</v>
      </c>
      <c r="J2783" t="s">
        <v>9030</v>
      </c>
      <c r="K2783" t="s">
        <v>353</v>
      </c>
      <c r="L2783" t="s">
        <v>382</v>
      </c>
      <c r="M2783" s="29" t="str">
        <f>IF(O2783 &lt;&gt; "", VLOOKUP(O2783,'CLASSIFICAÇÃO - ÁREA DE ATUAÇÃO'!$A:$C,2,0),"")</f>
        <v>C</v>
      </c>
      <c r="N2783" s="29" t="str">
        <f>IF(O2783 &lt;&gt; "",VLOOKUP(O2783,'CLASSIFICAÇÃO - ÁREA DE ATUAÇÃO'!$A:$C,3,0), "")</f>
        <v>REDE DE URGÊNCIA</v>
      </c>
      <c r="O2783" t="str">
        <f>'Lotações convertidas'!B2785</f>
        <v>UNIDADE DE PRONTO ATENDIMENTO LESTE</v>
      </c>
    </row>
    <row r="2784" spans="1:15" x14ac:dyDescent="0.25">
      <c r="A2784">
        <v>1341896</v>
      </c>
      <c r="B2784" t="s">
        <v>5374</v>
      </c>
      <c r="C2784" t="s">
        <v>5375</v>
      </c>
      <c r="D2784" t="s">
        <v>368</v>
      </c>
      <c r="E2784" t="s">
        <v>369</v>
      </c>
      <c r="F2784" t="s">
        <v>18611</v>
      </c>
      <c r="G2784" s="177">
        <v>44559</v>
      </c>
      <c r="H2784" t="s">
        <v>441</v>
      </c>
      <c r="I2784" t="s">
        <v>18168</v>
      </c>
      <c r="J2784" t="s">
        <v>5376</v>
      </c>
      <c r="K2784" t="s">
        <v>353</v>
      </c>
      <c r="L2784" t="s">
        <v>397</v>
      </c>
      <c r="M2784" s="29" t="str">
        <f>IF(O2784 &lt;&gt; "", VLOOKUP(O2784,'CLASSIFICAÇÃO - ÁREA DE ATUAÇÃO'!$A:$C,2,0),"")</f>
        <v>C</v>
      </c>
      <c r="N2784" s="29" t="str">
        <f>IF(O2784 &lt;&gt; "",VLOOKUP(O2784,'CLASSIFICAÇÃO - ÁREA DE ATUAÇÃO'!$A:$C,3,0), "")</f>
        <v>REDE DE URGÊNCIA</v>
      </c>
      <c r="O2784" t="str">
        <f>'Lotações convertidas'!B2786</f>
        <v>UNIDADE DE PRONTO ATENDIMENTO OESTE</v>
      </c>
    </row>
    <row r="2785" spans="1:15" x14ac:dyDescent="0.25">
      <c r="A2785" t="s">
        <v>9031</v>
      </c>
      <c r="B2785" t="s">
        <v>9032</v>
      </c>
      <c r="C2785" t="s">
        <v>9033</v>
      </c>
      <c r="D2785" t="s">
        <v>368</v>
      </c>
      <c r="E2785" t="s">
        <v>369</v>
      </c>
      <c r="F2785" t="s">
        <v>2760</v>
      </c>
      <c r="G2785" s="177">
        <v>44559</v>
      </c>
      <c r="H2785" t="s">
        <v>384</v>
      </c>
      <c r="I2785" t="s">
        <v>18168</v>
      </c>
      <c r="J2785" t="s">
        <v>9034</v>
      </c>
      <c r="K2785" t="s">
        <v>353</v>
      </c>
      <c r="L2785" t="s">
        <v>361</v>
      </c>
      <c r="M2785" s="29" t="str">
        <f>IF(O2785 &lt;&gt; "", VLOOKUP(O2785,'CLASSIFICAÇÃO - ÁREA DE ATUAÇÃO'!$A:$C,2,0),"")</f>
        <v>D</v>
      </c>
      <c r="N2785" s="29" t="str">
        <f>IF(O2785 &lt;&gt; "",VLOOKUP(O2785,'CLASSIFICAÇÃO - ÁREA DE ATUAÇÃO'!$A:$C,3,0), "")</f>
        <v>ATENÇÃO PRIMÁRIA</v>
      </c>
      <c r="O2785" t="str">
        <f>'Lotações convertidas'!B2787</f>
        <v>CENTRO DE SAÚDE PADRE TIAGO</v>
      </c>
    </row>
    <row r="2786" spans="1:15" x14ac:dyDescent="0.25">
      <c r="A2786">
        <v>1341918</v>
      </c>
      <c r="B2786" t="s">
        <v>9035</v>
      </c>
      <c r="C2786" t="s">
        <v>9036</v>
      </c>
      <c r="D2786" t="s">
        <v>368</v>
      </c>
      <c r="E2786" t="s">
        <v>369</v>
      </c>
      <c r="F2786" t="s">
        <v>1581</v>
      </c>
      <c r="G2786" s="177">
        <v>44559</v>
      </c>
      <c r="H2786" t="s">
        <v>364</v>
      </c>
      <c r="I2786" t="s">
        <v>18168</v>
      </c>
      <c r="J2786" t="s">
        <v>9037</v>
      </c>
      <c r="K2786" t="s">
        <v>353</v>
      </c>
      <c r="L2786" t="s">
        <v>382</v>
      </c>
      <c r="M2786" s="29" t="str">
        <f>IF(O2786 &lt;&gt; "", VLOOKUP(O2786,'CLASSIFICAÇÃO - ÁREA DE ATUAÇÃO'!$A:$C,2,0),"")</f>
        <v>B</v>
      </c>
      <c r="N2786" s="29" t="str">
        <f>IF(O2786 &lt;&gt; "",VLOOKUP(O2786,'CLASSIFICAÇÃO - ÁREA DE ATUAÇÃO'!$A:$C,3,0), "")</f>
        <v>ATENÇÃO PRIMÁRIA</v>
      </c>
      <c r="O2786" t="str">
        <f>'Lotações convertidas'!B2788</f>
        <v>CENTRO DE SAÚDE SÃO JOSÉ OPERÁRIO</v>
      </c>
    </row>
    <row r="2787" spans="1:15" x14ac:dyDescent="0.25">
      <c r="A2787">
        <v>1341934</v>
      </c>
      <c r="B2787" t="s">
        <v>9038</v>
      </c>
      <c r="C2787" t="s">
        <v>9039</v>
      </c>
      <c r="D2787" t="s">
        <v>368</v>
      </c>
      <c r="E2787" t="s">
        <v>369</v>
      </c>
      <c r="F2787" t="s">
        <v>18623</v>
      </c>
      <c r="G2787" s="177">
        <v>44560</v>
      </c>
      <c r="H2787" t="s">
        <v>425</v>
      </c>
      <c r="I2787" t="s">
        <v>18168</v>
      </c>
      <c r="J2787" t="s">
        <v>9040</v>
      </c>
      <c r="K2787" t="s">
        <v>353</v>
      </c>
      <c r="L2787" t="s">
        <v>374</v>
      </c>
      <c r="M2787" s="29" t="str">
        <f>IF(O2787 &lt;&gt; "", VLOOKUP(O2787,'CLASSIFICAÇÃO - ÁREA DE ATUAÇÃO'!$A:$C,2,0),"")</f>
        <v>C</v>
      </c>
      <c r="N2787" s="29" t="str">
        <f>IF(O2787 &lt;&gt; "",VLOOKUP(O2787,'CLASSIFICAÇÃO - ÁREA DE ATUAÇÃO'!$A:$C,3,0), "")</f>
        <v>REDE DE URGÊNCIA</v>
      </c>
      <c r="O2787" t="str">
        <f>'Lotações convertidas'!B2789</f>
        <v>UNIDADE DE PRONTO ATENDIMENTO NORDESTE</v>
      </c>
    </row>
    <row r="2788" spans="1:15" x14ac:dyDescent="0.25">
      <c r="A2788">
        <v>1341942</v>
      </c>
      <c r="B2788" t="s">
        <v>9041</v>
      </c>
      <c r="C2788" t="s">
        <v>9042</v>
      </c>
      <c r="D2788" t="s">
        <v>379</v>
      </c>
      <c r="F2788" t="s">
        <v>18613</v>
      </c>
      <c r="G2788" s="177">
        <v>44562</v>
      </c>
      <c r="H2788" t="s">
        <v>457</v>
      </c>
      <c r="I2788" t="s">
        <v>18171</v>
      </c>
      <c r="J2788" t="s">
        <v>9043</v>
      </c>
      <c r="K2788" t="s">
        <v>353</v>
      </c>
      <c r="L2788" t="s">
        <v>382</v>
      </c>
      <c r="M2788" s="29" t="str">
        <f>IF(O2788 &lt;&gt; "", VLOOKUP(O2788,'CLASSIFICAÇÃO - ÁREA DE ATUAÇÃO'!$A:$C,2,0),"")</f>
        <v>C</v>
      </c>
      <c r="N2788" s="29" t="str">
        <f>IF(O2788 &lt;&gt; "",VLOOKUP(O2788,'CLASSIFICAÇÃO - ÁREA DE ATUAÇÃO'!$A:$C,3,0), "")</f>
        <v>REDE DE URGÊNCIA</v>
      </c>
      <c r="O2788" t="str">
        <f>'Lotações convertidas'!B2790</f>
        <v>UNIDADE DE PRONTO ATENDIMENTO LESTE</v>
      </c>
    </row>
    <row r="2789" spans="1:15" x14ac:dyDescent="0.25">
      <c r="A2789">
        <v>1341977</v>
      </c>
      <c r="B2789" t="s">
        <v>9044</v>
      </c>
      <c r="C2789" t="s">
        <v>9045</v>
      </c>
      <c r="D2789" t="s">
        <v>379</v>
      </c>
      <c r="F2789" t="s">
        <v>424</v>
      </c>
      <c r="G2789" s="177">
        <v>44566</v>
      </c>
      <c r="H2789" t="s">
        <v>466</v>
      </c>
      <c r="I2789" t="s">
        <v>18171</v>
      </c>
      <c r="J2789" t="s">
        <v>9046</v>
      </c>
      <c r="K2789" t="s">
        <v>353</v>
      </c>
      <c r="L2789" t="s">
        <v>427</v>
      </c>
      <c r="M2789" s="29" t="str">
        <f>IF(O2789 &lt;&gt; "", VLOOKUP(O2789,'CLASSIFICAÇÃO - ÁREA DE ATUAÇÃO'!$A:$C,2,0),"")</f>
        <v>D</v>
      </c>
      <c r="N2789" s="29" t="str">
        <f>IF(O2789 &lt;&gt; "",VLOOKUP(O2789,'CLASSIFICAÇÃO - ÁREA DE ATUAÇÃO'!$A:$C,3,0), "")</f>
        <v>REDE DE URGÊNCIA</v>
      </c>
      <c r="O2789" t="str">
        <f>'Lotações convertidas'!B2791</f>
        <v>SERVIÇO DE ATENDIMENTO MÓVEL DE URGÊNCIA E TRANSPORTE EM SAÚDE</v>
      </c>
    </row>
    <row r="2790" spans="1:15" x14ac:dyDescent="0.25">
      <c r="A2790">
        <v>1341985</v>
      </c>
      <c r="B2790" t="s">
        <v>9047</v>
      </c>
      <c r="C2790" t="s">
        <v>9048</v>
      </c>
      <c r="D2790" t="s">
        <v>368</v>
      </c>
      <c r="E2790" t="s">
        <v>524</v>
      </c>
      <c r="F2790" t="s">
        <v>494</v>
      </c>
      <c r="G2790" s="177">
        <v>44564</v>
      </c>
      <c r="H2790" t="s">
        <v>417</v>
      </c>
      <c r="I2790" t="s">
        <v>18176</v>
      </c>
      <c r="J2790" t="s">
        <v>9049</v>
      </c>
      <c r="K2790" t="s">
        <v>353</v>
      </c>
      <c r="L2790" t="s">
        <v>397</v>
      </c>
      <c r="M2790" s="29" t="str">
        <f>IF(O2790 &lt;&gt; "", VLOOKUP(O2790,'CLASSIFICAÇÃO - ÁREA DE ATUAÇÃO'!$A:$C,2,0),"")</f>
        <v>B</v>
      </c>
      <c r="N2790" s="29" t="str">
        <f>IF(O2790 &lt;&gt; "",VLOOKUP(O2790,'CLASSIFICAÇÃO - ÁREA DE ATUAÇÃO'!$A:$C,3,0), "")</f>
        <v>REDE COMPLEMENTAR</v>
      </c>
      <c r="O2790" t="str">
        <f>'Lotações convertidas'!B2792</f>
        <v>LABORATORIO REGIONAL OESTE/BARREIRO</v>
      </c>
    </row>
    <row r="2791" spans="1:15" x14ac:dyDescent="0.25">
      <c r="A2791">
        <v>1342000</v>
      </c>
      <c r="B2791" t="s">
        <v>9050</v>
      </c>
      <c r="C2791" t="s">
        <v>9051</v>
      </c>
      <c r="D2791" t="s">
        <v>349</v>
      </c>
      <c r="E2791" t="s">
        <v>350</v>
      </c>
      <c r="F2791" t="s">
        <v>1245</v>
      </c>
      <c r="G2791" s="177">
        <v>44564</v>
      </c>
      <c r="H2791" t="s">
        <v>746</v>
      </c>
      <c r="I2791" t="s">
        <v>18169</v>
      </c>
      <c r="J2791" t="s">
        <v>9052</v>
      </c>
      <c r="K2791" t="s">
        <v>353</v>
      </c>
      <c r="L2791" t="s">
        <v>374</v>
      </c>
      <c r="M2791" s="29" t="str">
        <f>IF(O2791 &lt;&gt; "", VLOOKUP(O2791,'CLASSIFICAÇÃO - ÁREA DE ATUAÇÃO'!$A:$C,2,0),"")</f>
        <v>D</v>
      </c>
      <c r="N2791" s="29" t="str">
        <f>IF(O2791 &lt;&gt; "",VLOOKUP(O2791,'CLASSIFICAÇÃO - ÁREA DE ATUAÇÃO'!$A:$C,3,0), "")</f>
        <v>ATENÇÃO PRIMÁRIA</v>
      </c>
      <c r="O2791" t="str">
        <f>'Lotações convertidas'!B2793</f>
        <v>CENTRO DE SAÚDE GOIÂNIA</v>
      </c>
    </row>
    <row r="2792" spans="1:15" x14ac:dyDescent="0.25">
      <c r="A2792">
        <v>1342019</v>
      </c>
      <c r="B2792" t="s">
        <v>1461</v>
      </c>
      <c r="C2792" t="s">
        <v>1462</v>
      </c>
      <c r="D2792" t="s">
        <v>349</v>
      </c>
      <c r="E2792" t="s">
        <v>350</v>
      </c>
      <c r="F2792" t="s">
        <v>1227</v>
      </c>
      <c r="G2792" s="177">
        <v>44564</v>
      </c>
      <c r="H2792" t="s">
        <v>746</v>
      </c>
      <c r="I2792" t="s">
        <v>18169</v>
      </c>
      <c r="J2792" t="s">
        <v>1464</v>
      </c>
      <c r="K2792" t="s">
        <v>353</v>
      </c>
      <c r="L2792" t="s">
        <v>365</v>
      </c>
      <c r="M2792" s="29" t="str">
        <f>IF(O2792 &lt;&gt; "", VLOOKUP(O2792,'CLASSIFICAÇÃO - ÁREA DE ATUAÇÃO'!$A:$C,2,0),"")</f>
        <v>D</v>
      </c>
      <c r="N2792" s="29" t="str">
        <f>IF(O2792 &lt;&gt; "",VLOOKUP(O2792,'CLASSIFICAÇÃO - ÁREA DE ATUAÇÃO'!$A:$C,3,0), "")</f>
        <v>ATENÇÃO PRIMÁRIA</v>
      </c>
      <c r="O2792" t="str">
        <f>'Lotações convertidas'!B2794</f>
        <v>CENTRO DE SAÚDE FELICIDADE II</v>
      </c>
    </row>
    <row r="2793" spans="1:15" x14ac:dyDescent="0.25">
      <c r="A2793" t="s">
        <v>9053</v>
      </c>
      <c r="B2793" t="s">
        <v>4082</v>
      </c>
      <c r="C2793" t="s">
        <v>4083</v>
      </c>
      <c r="D2793" t="s">
        <v>379</v>
      </c>
      <c r="F2793" t="s">
        <v>18620</v>
      </c>
      <c r="G2793" s="177">
        <v>44561</v>
      </c>
      <c r="H2793" t="s">
        <v>466</v>
      </c>
      <c r="I2793" t="s">
        <v>18171</v>
      </c>
      <c r="J2793" t="s">
        <v>4084</v>
      </c>
      <c r="K2793" t="s">
        <v>353</v>
      </c>
      <c r="L2793" t="s">
        <v>372</v>
      </c>
      <c r="M2793" s="29" t="str">
        <f>IF(O2793 &lt;&gt; "", VLOOKUP(O2793,'CLASSIFICAÇÃO - ÁREA DE ATUAÇÃO'!$A:$C,2,0),"")</f>
        <v>D</v>
      </c>
      <c r="N2793" s="29" t="str">
        <f>IF(O2793 &lt;&gt; "",VLOOKUP(O2793,'CLASSIFICAÇÃO - ÁREA DE ATUAÇÃO'!$A:$C,3,0), "")</f>
        <v>REDE DE URGÊNCIA</v>
      </c>
      <c r="O2793" t="str">
        <f>'Lotações convertidas'!B2795</f>
        <v>UNIDADE DE PRONTO ATENDIMENTO VENDA NOVA</v>
      </c>
    </row>
    <row r="2794" spans="1:15" x14ac:dyDescent="0.25">
      <c r="A2794">
        <v>1342078</v>
      </c>
      <c r="B2794" t="s">
        <v>9054</v>
      </c>
      <c r="C2794" t="s">
        <v>9055</v>
      </c>
      <c r="D2794" t="s">
        <v>368</v>
      </c>
      <c r="E2794" t="s">
        <v>369</v>
      </c>
      <c r="F2794" t="s">
        <v>821</v>
      </c>
      <c r="G2794" s="177">
        <v>44564</v>
      </c>
      <c r="H2794" t="s">
        <v>417</v>
      </c>
      <c r="I2794" t="s">
        <v>18168</v>
      </c>
      <c r="J2794" t="s">
        <v>9056</v>
      </c>
      <c r="K2794" t="s">
        <v>353</v>
      </c>
      <c r="L2794" t="s">
        <v>372</v>
      </c>
      <c r="M2794" s="29" t="str">
        <f>IF(O2794 &lt;&gt; "", VLOOKUP(O2794,'CLASSIFICAÇÃO - ÁREA DE ATUAÇÃO'!$A:$C,2,0),"")</f>
        <v>C</v>
      </c>
      <c r="N2794" s="29" t="str">
        <f>IF(O2794 &lt;&gt; "",VLOOKUP(O2794,'CLASSIFICAÇÃO - ÁREA DE ATUAÇÃO'!$A:$C,3,0), "")</f>
        <v>ATENÇÃO PRIMÁRIA</v>
      </c>
      <c r="O2794" t="str">
        <f>'Lotações convertidas'!B2796</f>
        <v>CENTRO DE SAÚDE SANTA MÔNICA</v>
      </c>
    </row>
    <row r="2795" spans="1:15" x14ac:dyDescent="0.25">
      <c r="A2795">
        <v>1342086</v>
      </c>
      <c r="B2795" t="s">
        <v>9057</v>
      </c>
      <c r="C2795" t="s">
        <v>9058</v>
      </c>
      <c r="D2795" t="s">
        <v>349</v>
      </c>
      <c r="E2795" t="s">
        <v>473</v>
      </c>
      <c r="F2795" t="s">
        <v>745</v>
      </c>
      <c r="G2795" s="177">
        <v>44564</v>
      </c>
      <c r="H2795" t="s">
        <v>746</v>
      </c>
      <c r="I2795" t="s">
        <v>18181</v>
      </c>
      <c r="J2795" t="s">
        <v>9059</v>
      </c>
      <c r="K2795" t="s">
        <v>353</v>
      </c>
      <c r="L2795" t="s">
        <v>382</v>
      </c>
      <c r="M2795" s="29" t="str">
        <f>IF(O2795 &lt;&gt; "", VLOOKUP(O2795,'CLASSIFICAÇÃO - ÁREA DE ATUAÇÃO'!$A:$C,2,0),"")</f>
        <v>D</v>
      </c>
      <c r="N2795" s="29" t="str">
        <f>IF(O2795 &lt;&gt; "",VLOOKUP(O2795,'CLASSIFICAÇÃO - ÁREA DE ATUAÇÃO'!$A:$C,3,0), "")</f>
        <v>ATENÇÃO PRIMÁRIA</v>
      </c>
      <c r="O2795" t="str">
        <f>'Lotações convertidas'!B2797</f>
        <v>CENTRO DE SAÚDE MARIANO DE ABREU</v>
      </c>
    </row>
    <row r="2796" spans="1:15" x14ac:dyDescent="0.25">
      <c r="A2796">
        <v>1342094</v>
      </c>
      <c r="B2796" t="s">
        <v>9060</v>
      </c>
      <c r="C2796" t="s">
        <v>9061</v>
      </c>
      <c r="D2796" t="s">
        <v>368</v>
      </c>
      <c r="E2796" t="s">
        <v>369</v>
      </c>
      <c r="F2796" t="s">
        <v>18660</v>
      </c>
      <c r="G2796" s="177">
        <v>44560</v>
      </c>
      <c r="H2796" t="s">
        <v>417</v>
      </c>
      <c r="I2796" t="s">
        <v>18168</v>
      </c>
      <c r="J2796" t="s">
        <v>9062</v>
      </c>
      <c r="K2796" t="s">
        <v>353</v>
      </c>
      <c r="L2796" t="s">
        <v>406</v>
      </c>
      <c r="M2796" s="29" t="str">
        <f>IF(O2796 &lt;&gt; "", VLOOKUP(O2796,'CLASSIFICAÇÃO - ÁREA DE ATUAÇÃO'!$A:$C,2,0),"")</f>
        <v>C</v>
      </c>
      <c r="N2796" s="29" t="str">
        <f>IF(O2796 &lt;&gt; "",VLOOKUP(O2796,'CLASSIFICAÇÃO - ÁREA DE ATUAÇÃO'!$A:$C,3,0), "")</f>
        <v>REDE COMPLEMENTAR</v>
      </c>
      <c r="O2796" t="str">
        <f>'Lotações convertidas'!B2798</f>
        <v>CENTRAL DE ESTERILIZACAO BARREIRO</v>
      </c>
    </row>
    <row r="2797" spans="1:15" x14ac:dyDescent="0.25">
      <c r="A2797">
        <v>1342108</v>
      </c>
      <c r="B2797" t="s">
        <v>9063</v>
      </c>
      <c r="C2797" t="s">
        <v>9064</v>
      </c>
      <c r="D2797" t="s">
        <v>349</v>
      </c>
      <c r="E2797" t="s">
        <v>473</v>
      </c>
      <c r="F2797" t="s">
        <v>1245</v>
      </c>
      <c r="G2797" s="177">
        <v>44564</v>
      </c>
      <c r="H2797" t="s">
        <v>746</v>
      </c>
      <c r="I2797" t="s">
        <v>18181</v>
      </c>
      <c r="J2797" t="s">
        <v>9065</v>
      </c>
      <c r="K2797" t="s">
        <v>353</v>
      </c>
      <c r="L2797" t="s">
        <v>374</v>
      </c>
      <c r="M2797" s="29" t="str">
        <f>IF(O2797 &lt;&gt; "", VLOOKUP(O2797,'CLASSIFICAÇÃO - ÁREA DE ATUAÇÃO'!$A:$C,2,0),"")</f>
        <v>D</v>
      </c>
      <c r="N2797" s="29" t="str">
        <f>IF(O2797 &lt;&gt; "",VLOOKUP(O2797,'CLASSIFICAÇÃO - ÁREA DE ATUAÇÃO'!$A:$C,3,0), "")</f>
        <v>ATENÇÃO PRIMÁRIA</v>
      </c>
      <c r="O2797" t="str">
        <f>'Lotações convertidas'!B2799</f>
        <v>CENTRO DE SAÚDE GOIÂNIA</v>
      </c>
    </row>
    <row r="2798" spans="1:15" x14ac:dyDescent="0.25">
      <c r="A2798">
        <v>1342116</v>
      </c>
      <c r="B2798" t="s">
        <v>9066</v>
      </c>
      <c r="C2798" t="s">
        <v>9067</v>
      </c>
      <c r="D2798" t="s">
        <v>368</v>
      </c>
      <c r="E2798" t="s">
        <v>369</v>
      </c>
      <c r="F2798" t="s">
        <v>561</v>
      </c>
      <c r="G2798" s="177">
        <v>44562</v>
      </c>
      <c r="H2798" t="s">
        <v>425</v>
      </c>
      <c r="I2798" t="s">
        <v>18168</v>
      </c>
      <c r="J2798" t="s">
        <v>9068</v>
      </c>
      <c r="K2798" t="s">
        <v>353</v>
      </c>
      <c r="L2798" t="s">
        <v>374</v>
      </c>
      <c r="M2798" s="29" t="str">
        <f>IF(O2798 &lt;&gt; "", VLOOKUP(O2798,'CLASSIFICAÇÃO - ÁREA DE ATUAÇÃO'!$A:$C,2,0),"")</f>
        <v>C</v>
      </c>
      <c r="N2798" s="29" t="str">
        <f>IF(O2798 &lt;&gt; "",VLOOKUP(O2798,'CLASSIFICAÇÃO - ÁREA DE ATUAÇÃO'!$A:$C,3,0), "")</f>
        <v>REDE DE URGÊNCIA</v>
      </c>
      <c r="O2798" t="str">
        <f>'Lotações convertidas'!B2800</f>
        <v>CENTRO DE REFERENCIA EM SAUDE MENTAL ALCOOL E DROGAS NORDESTE</v>
      </c>
    </row>
    <row r="2799" spans="1:15" x14ac:dyDescent="0.25">
      <c r="A2799">
        <v>1342132</v>
      </c>
      <c r="B2799" t="s">
        <v>9069</v>
      </c>
      <c r="C2799" t="s">
        <v>9070</v>
      </c>
      <c r="D2799" t="s">
        <v>379</v>
      </c>
      <c r="F2799" t="s">
        <v>18678</v>
      </c>
      <c r="G2799" s="177">
        <v>44564</v>
      </c>
      <c r="H2799" t="s">
        <v>364</v>
      </c>
      <c r="I2799" t="s">
        <v>18171</v>
      </c>
      <c r="J2799" t="s">
        <v>9072</v>
      </c>
      <c r="K2799" t="s">
        <v>353</v>
      </c>
      <c r="L2799" t="s">
        <v>427</v>
      </c>
      <c r="M2799" s="29" t="str">
        <f>IF(O2799 &lt;&gt; "", VLOOKUP(O2799,'CLASSIFICAÇÃO - ÁREA DE ATUAÇÃO'!$A:$C,2,0),"")</f>
        <v>A</v>
      </c>
      <c r="N2799" s="29" t="str">
        <f>IF(O2799 &lt;&gt; "",VLOOKUP(O2799,'CLASSIFICAÇÃO - ÁREA DE ATUAÇÃO'!$A:$C,3,0), "")</f>
        <v>GESTÃO</v>
      </c>
      <c r="O2799" t="str">
        <f>'Lotações convertidas'!B2801</f>
        <v>SUBSECRETARIA DE PROMOCAO E VIGILANCIA A SAUDE</v>
      </c>
    </row>
    <row r="2800" spans="1:15" x14ac:dyDescent="0.25">
      <c r="A2800">
        <v>1342140</v>
      </c>
      <c r="B2800" t="s">
        <v>9073</v>
      </c>
      <c r="C2800" t="s">
        <v>9074</v>
      </c>
      <c r="D2800" t="s">
        <v>362</v>
      </c>
      <c r="F2800" t="s">
        <v>18638</v>
      </c>
      <c r="G2800" s="177">
        <v>44564</v>
      </c>
      <c r="H2800" t="s">
        <v>364</v>
      </c>
      <c r="I2800" t="s">
        <v>18168</v>
      </c>
      <c r="J2800" t="s">
        <v>9075</v>
      </c>
      <c r="K2800" t="s">
        <v>353</v>
      </c>
      <c r="L2800" t="s">
        <v>427</v>
      </c>
      <c r="M2800" s="29" t="str">
        <f>IF(O2800 &lt;&gt; "", VLOOKUP(O2800,'CLASSIFICAÇÃO - ÁREA DE ATUAÇÃO'!$A:$C,2,0),"")</f>
        <v>A</v>
      </c>
      <c r="N2800" s="29" t="str">
        <f>IF(O2800 &lt;&gt; "",VLOOKUP(O2800,'CLASSIFICAÇÃO - ÁREA DE ATUAÇÃO'!$A:$C,3,0), "")</f>
        <v>GESTÃO</v>
      </c>
      <c r="O2800" t="str">
        <f>'Lotações convertidas'!B2802</f>
        <v>GERENCIA DE VIGILANCIA EPIDEMIOLOGICA</v>
      </c>
    </row>
    <row r="2801" spans="1:15" x14ac:dyDescent="0.25">
      <c r="A2801">
        <v>1342159</v>
      </c>
      <c r="B2801" t="s">
        <v>9076</v>
      </c>
      <c r="C2801" t="s">
        <v>9077</v>
      </c>
      <c r="D2801" t="s">
        <v>9078</v>
      </c>
      <c r="F2801" t="s">
        <v>18638</v>
      </c>
      <c r="G2801" s="177">
        <v>44564</v>
      </c>
      <c r="H2801" t="s">
        <v>364</v>
      </c>
      <c r="I2801" t="s">
        <v>495</v>
      </c>
      <c r="K2801" t="s">
        <v>495</v>
      </c>
      <c r="L2801" t="s">
        <v>427</v>
      </c>
      <c r="M2801" s="29" t="str">
        <f>IF(O2801 &lt;&gt; "", VLOOKUP(O2801,'CLASSIFICAÇÃO - ÁREA DE ATUAÇÃO'!$A:$C,2,0),"")</f>
        <v>A</v>
      </c>
      <c r="N2801" s="29" t="str">
        <f>IF(O2801 &lt;&gt; "",VLOOKUP(O2801,'CLASSIFICAÇÃO - ÁREA DE ATUAÇÃO'!$A:$C,3,0), "")</f>
        <v>GESTÃO</v>
      </c>
      <c r="O2801" t="str">
        <f>'Lotações convertidas'!B2803</f>
        <v>GERENCIA DE VIGILANCIA EPIDEMIOLOGICA</v>
      </c>
    </row>
    <row r="2802" spans="1:15" x14ac:dyDescent="0.25">
      <c r="A2802">
        <v>1342183</v>
      </c>
      <c r="B2802" t="s">
        <v>9079</v>
      </c>
      <c r="C2802" t="s">
        <v>9080</v>
      </c>
      <c r="D2802" t="s">
        <v>362</v>
      </c>
      <c r="F2802" t="s">
        <v>18638</v>
      </c>
      <c r="G2802" s="177">
        <v>44564</v>
      </c>
      <c r="H2802" t="s">
        <v>364</v>
      </c>
      <c r="I2802" t="s">
        <v>18168</v>
      </c>
      <c r="J2802" t="s">
        <v>9081</v>
      </c>
      <c r="K2802" t="s">
        <v>353</v>
      </c>
      <c r="L2802" t="s">
        <v>427</v>
      </c>
      <c r="M2802" s="29" t="str">
        <f>IF(O2802 &lt;&gt; "", VLOOKUP(O2802,'CLASSIFICAÇÃO - ÁREA DE ATUAÇÃO'!$A:$C,2,0),"")</f>
        <v>A</v>
      </c>
      <c r="N2802" s="29" t="str">
        <f>IF(O2802 &lt;&gt; "",VLOOKUP(O2802,'CLASSIFICAÇÃO - ÁREA DE ATUAÇÃO'!$A:$C,3,0), "")</f>
        <v>GESTÃO</v>
      </c>
      <c r="O2802" t="str">
        <f>'Lotações convertidas'!B2804</f>
        <v>GERENCIA DE VIGILANCIA EPIDEMIOLOGICA</v>
      </c>
    </row>
    <row r="2803" spans="1:15" x14ac:dyDescent="0.25">
      <c r="A2803">
        <v>1342191</v>
      </c>
      <c r="B2803" t="s">
        <v>9082</v>
      </c>
      <c r="C2803" t="s">
        <v>9083</v>
      </c>
      <c r="D2803" t="s">
        <v>362</v>
      </c>
      <c r="F2803" t="s">
        <v>18638</v>
      </c>
      <c r="G2803" s="177">
        <v>44564</v>
      </c>
      <c r="H2803" t="s">
        <v>364</v>
      </c>
      <c r="I2803" t="s">
        <v>18168</v>
      </c>
      <c r="J2803" t="s">
        <v>9084</v>
      </c>
      <c r="K2803" t="s">
        <v>353</v>
      </c>
      <c r="L2803" t="s">
        <v>427</v>
      </c>
      <c r="M2803" s="29" t="str">
        <f>IF(O2803 &lt;&gt; "", VLOOKUP(O2803,'CLASSIFICAÇÃO - ÁREA DE ATUAÇÃO'!$A:$C,2,0),"")</f>
        <v>A</v>
      </c>
      <c r="N2803" s="29" t="str">
        <f>IF(O2803 &lt;&gt; "",VLOOKUP(O2803,'CLASSIFICAÇÃO - ÁREA DE ATUAÇÃO'!$A:$C,3,0), "")</f>
        <v>GESTÃO</v>
      </c>
      <c r="O2803" t="str">
        <f>'Lotações convertidas'!B2805</f>
        <v>GERENCIA DE VIGILANCIA EPIDEMIOLOGICA</v>
      </c>
    </row>
    <row r="2804" spans="1:15" x14ac:dyDescent="0.25">
      <c r="A2804">
        <v>1342205</v>
      </c>
      <c r="B2804" t="s">
        <v>9085</v>
      </c>
      <c r="C2804" t="s">
        <v>9086</v>
      </c>
      <c r="D2804" t="s">
        <v>362</v>
      </c>
      <c r="F2804" t="s">
        <v>18638</v>
      </c>
      <c r="G2804" s="177">
        <v>44564</v>
      </c>
      <c r="H2804" t="s">
        <v>364</v>
      </c>
      <c r="I2804" t="s">
        <v>18168</v>
      </c>
      <c r="J2804" t="s">
        <v>9087</v>
      </c>
      <c r="K2804" t="s">
        <v>353</v>
      </c>
      <c r="L2804" t="s">
        <v>427</v>
      </c>
      <c r="M2804" s="29" t="str">
        <f>IF(O2804 &lt;&gt; "", VLOOKUP(O2804,'CLASSIFICAÇÃO - ÁREA DE ATUAÇÃO'!$A:$C,2,0),"")</f>
        <v>A</v>
      </c>
      <c r="N2804" s="29" t="str">
        <f>IF(O2804 &lt;&gt; "",VLOOKUP(O2804,'CLASSIFICAÇÃO - ÁREA DE ATUAÇÃO'!$A:$C,3,0), "")</f>
        <v>GESTÃO</v>
      </c>
      <c r="O2804" t="str">
        <f>'Lotações convertidas'!B2806</f>
        <v>GERENCIA DE VIGILANCIA EPIDEMIOLOGICA</v>
      </c>
    </row>
    <row r="2805" spans="1:15" x14ac:dyDescent="0.25">
      <c r="A2805">
        <v>1342213</v>
      </c>
      <c r="B2805" t="s">
        <v>9088</v>
      </c>
      <c r="C2805" t="s">
        <v>9089</v>
      </c>
      <c r="D2805" t="s">
        <v>9078</v>
      </c>
      <c r="F2805" t="s">
        <v>9090</v>
      </c>
      <c r="G2805" s="177">
        <v>44564</v>
      </c>
      <c r="H2805" t="s">
        <v>364</v>
      </c>
      <c r="I2805" t="s">
        <v>495</v>
      </c>
      <c r="K2805" t="s">
        <v>495</v>
      </c>
      <c r="L2805" t="s">
        <v>427</v>
      </c>
      <c r="M2805" s="29" t="str">
        <f>IF(O2805 &lt;&gt; "", VLOOKUP(O2805,'CLASSIFICAÇÃO - ÁREA DE ATUAÇÃO'!$A:$C,2,0),"")</f>
        <v>A</v>
      </c>
      <c r="N2805" s="29" t="str">
        <f>IF(O2805 &lt;&gt; "",VLOOKUP(O2805,'CLASSIFICAÇÃO - ÁREA DE ATUAÇÃO'!$A:$C,3,0), "")</f>
        <v>GESTÃO</v>
      </c>
      <c r="O2805" t="str">
        <f>'Lotações convertidas'!B2807</f>
        <v>GERÊNCIA DE GESTÃO DOS CONTRATOS ADMINISTRATIVOS TEMPORÁRIOS</v>
      </c>
    </row>
    <row r="2806" spans="1:15" x14ac:dyDescent="0.25">
      <c r="A2806">
        <v>1342256</v>
      </c>
      <c r="B2806" t="s">
        <v>9091</v>
      </c>
      <c r="C2806" t="s">
        <v>9092</v>
      </c>
      <c r="D2806" t="s">
        <v>9078</v>
      </c>
      <c r="F2806" t="s">
        <v>18638</v>
      </c>
      <c r="G2806" s="177">
        <v>44564</v>
      </c>
      <c r="H2806" t="s">
        <v>364</v>
      </c>
      <c r="I2806" t="s">
        <v>495</v>
      </c>
      <c r="K2806" t="s">
        <v>495</v>
      </c>
      <c r="L2806" t="s">
        <v>427</v>
      </c>
      <c r="M2806" s="29" t="str">
        <f>IF(O2806 &lt;&gt; "", VLOOKUP(O2806,'CLASSIFICAÇÃO - ÁREA DE ATUAÇÃO'!$A:$C,2,0),"")</f>
        <v>A</v>
      </c>
      <c r="N2806" s="29" t="str">
        <f>IF(O2806 &lt;&gt; "",VLOOKUP(O2806,'CLASSIFICAÇÃO - ÁREA DE ATUAÇÃO'!$A:$C,3,0), "")</f>
        <v>GESTÃO</v>
      </c>
      <c r="O2806" t="str">
        <f>'Lotações convertidas'!B2808</f>
        <v>GERENCIA DE VIGILANCIA EPIDEMIOLOGICA</v>
      </c>
    </row>
    <row r="2807" spans="1:15" x14ac:dyDescent="0.25">
      <c r="A2807">
        <v>1342264</v>
      </c>
      <c r="B2807" t="s">
        <v>9093</v>
      </c>
      <c r="C2807" t="s">
        <v>9094</v>
      </c>
      <c r="D2807" t="s">
        <v>349</v>
      </c>
      <c r="E2807" t="s">
        <v>2927</v>
      </c>
      <c r="F2807" t="s">
        <v>18638</v>
      </c>
      <c r="G2807" s="177">
        <v>44564</v>
      </c>
      <c r="H2807" t="s">
        <v>364</v>
      </c>
      <c r="I2807" t="s">
        <v>18182</v>
      </c>
      <c r="J2807" t="s">
        <v>9095</v>
      </c>
      <c r="K2807" t="s">
        <v>353</v>
      </c>
      <c r="L2807" t="s">
        <v>427</v>
      </c>
      <c r="M2807" s="29" t="str">
        <f>IF(O2807 &lt;&gt; "", VLOOKUP(O2807,'CLASSIFICAÇÃO - ÁREA DE ATUAÇÃO'!$A:$C,2,0),"")</f>
        <v>A</v>
      </c>
      <c r="N2807" s="29" t="str">
        <f>IF(O2807 &lt;&gt; "",VLOOKUP(O2807,'CLASSIFICAÇÃO - ÁREA DE ATUAÇÃO'!$A:$C,3,0), "")</f>
        <v>GESTÃO</v>
      </c>
      <c r="O2807" t="str">
        <f>'Lotações convertidas'!B2809</f>
        <v>GERENCIA DE VIGILANCIA EPIDEMIOLOGICA</v>
      </c>
    </row>
    <row r="2808" spans="1:15" x14ac:dyDescent="0.25">
      <c r="A2808">
        <v>1342272</v>
      </c>
      <c r="B2808" t="s">
        <v>9096</v>
      </c>
      <c r="C2808" t="s">
        <v>9097</v>
      </c>
      <c r="D2808" t="s">
        <v>362</v>
      </c>
      <c r="F2808" t="s">
        <v>18638</v>
      </c>
      <c r="G2808" s="177">
        <v>44564</v>
      </c>
      <c r="H2808" t="s">
        <v>364</v>
      </c>
      <c r="I2808" t="s">
        <v>18168</v>
      </c>
      <c r="J2808" t="s">
        <v>9098</v>
      </c>
      <c r="K2808" t="s">
        <v>353</v>
      </c>
      <c r="L2808" t="s">
        <v>427</v>
      </c>
      <c r="M2808" s="29" t="str">
        <f>IF(O2808 &lt;&gt; "", VLOOKUP(O2808,'CLASSIFICAÇÃO - ÁREA DE ATUAÇÃO'!$A:$C,2,0),"")</f>
        <v>A</v>
      </c>
      <c r="N2808" s="29" t="str">
        <f>IF(O2808 &lt;&gt; "",VLOOKUP(O2808,'CLASSIFICAÇÃO - ÁREA DE ATUAÇÃO'!$A:$C,3,0), "")</f>
        <v>GESTÃO</v>
      </c>
      <c r="O2808" t="str">
        <f>'Lotações convertidas'!B2810</f>
        <v>GERENCIA DE VIGILANCIA EPIDEMIOLOGICA</v>
      </c>
    </row>
    <row r="2809" spans="1:15" x14ac:dyDescent="0.25">
      <c r="A2809">
        <v>1342299</v>
      </c>
      <c r="B2809" t="s">
        <v>9099</v>
      </c>
      <c r="C2809" t="s">
        <v>9100</v>
      </c>
      <c r="D2809" t="s">
        <v>362</v>
      </c>
      <c r="F2809" t="s">
        <v>18638</v>
      </c>
      <c r="G2809" s="177">
        <v>44564</v>
      </c>
      <c r="H2809" t="s">
        <v>364</v>
      </c>
      <c r="I2809" t="s">
        <v>18168</v>
      </c>
      <c r="J2809" t="s">
        <v>9101</v>
      </c>
      <c r="K2809" t="s">
        <v>353</v>
      </c>
      <c r="L2809" t="s">
        <v>427</v>
      </c>
      <c r="M2809" s="29" t="str">
        <f>IF(O2809 &lt;&gt; "", VLOOKUP(O2809,'CLASSIFICAÇÃO - ÁREA DE ATUAÇÃO'!$A:$C,2,0),"")</f>
        <v>A</v>
      </c>
      <c r="N2809" s="29" t="str">
        <f>IF(O2809 &lt;&gt; "",VLOOKUP(O2809,'CLASSIFICAÇÃO - ÁREA DE ATUAÇÃO'!$A:$C,3,0), "")</f>
        <v>GESTÃO</v>
      </c>
      <c r="O2809" t="str">
        <f>'Lotações convertidas'!B2811</f>
        <v>GERENCIA DE VIGILANCIA EPIDEMIOLOGICA</v>
      </c>
    </row>
    <row r="2810" spans="1:15" x14ac:dyDescent="0.25">
      <c r="A2810">
        <v>1342302</v>
      </c>
      <c r="B2810" t="s">
        <v>9102</v>
      </c>
      <c r="C2810" t="s">
        <v>9103</v>
      </c>
      <c r="D2810" t="s">
        <v>362</v>
      </c>
      <c r="F2810" t="s">
        <v>18638</v>
      </c>
      <c r="G2810" s="177">
        <v>44564</v>
      </c>
      <c r="H2810" t="s">
        <v>364</v>
      </c>
      <c r="I2810" t="s">
        <v>18168</v>
      </c>
      <c r="J2810" t="s">
        <v>9104</v>
      </c>
      <c r="K2810" t="s">
        <v>353</v>
      </c>
      <c r="L2810" t="s">
        <v>427</v>
      </c>
      <c r="M2810" s="29" t="str">
        <f>IF(O2810 &lt;&gt; "", VLOOKUP(O2810,'CLASSIFICAÇÃO - ÁREA DE ATUAÇÃO'!$A:$C,2,0),"")</f>
        <v>A</v>
      </c>
      <c r="N2810" s="29" t="str">
        <f>IF(O2810 &lt;&gt; "",VLOOKUP(O2810,'CLASSIFICAÇÃO - ÁREA DE ATUAÇÃO'!$A:$C,3,0), "")</f>
        <v>GESTÃO</v>
      </c>
      <c r="O2810" t="str">
        <f>'Lotações convertidas'!B2812</f>
        <v>GERENCIA DE VIGILANCIA EPIDEMIOLOGICA</v>
      </c>
    </row>
    <row r="2811" spans="1:15" x14ac:dyDescent="0.25">
      <c r="A2811">
        <v>1342310</v>
      </c>
      <c r="B2811" t="s">
        <v>9105</v>
      </c>
      <c r="C2811" t="s">
        <v>9106</v>
      </c>
      <c r="D2811" t="s">
        <v>9078</v>
      </c>
      <c r="F2811" t="s">
        <v>18638</v>
      </c>
      <c r="G2811" s="177">
        <v>44564</v>
      </c>
      <c r="H2811" t="s">
        <v>364</v>
      </c>
      <c r="I2811" t="s">
        <v>495</v>
      </c>
      <c r="K2811" t="s">
        <v>495</v>
      </c>
      <c r="L2811" t="s">
        <v>427</v>
      </c>
      <c r="M2811" s="29" t="str">
        <f>IF(O2811 &lt;&gt; "", VLOOKUP(O2811,'CLASSIFICAÇÃO - ÁREA DE ATUAÇÃO'!$A:$C,2,0),"")</f>
        <v>A</v>
      </c>
      <c r="N2811" s="29" t="str">
        <f>IF(O2811 &lt;&gt; "",VLOOKUP(O2811,'CLASSIFICAÇÃO - ÁREA DE ATUAÇÃO'!$A:$C,3,0), "")</f>
        <v>GESTÃO</v>
      </c>
      <c r="O2811" t="str">
        <f>'Lotações convertidas'!B2813</f>
        <v>GERENCIA DE VIGILANCIA EPIDEMIOLOGICA</v>
      </c>
    </row>
    <row r="2812" spans="1:15" x14ac:dyDescent="0.25">
      <c r="A2812">
        <v>1342329</v>
      </c>
      <c r="B2812" t="s">
        <v>9107</v>
      </c>
      <c r="C2812" t="s">
        <v>9108</v>
      </c>
      <c r="D2812" t="s">
        <v>9078</v>
      </c>
      <c r="F2812" t="s">
        <v>18638</v>
      </c>
      <c r="G2812" s="177">
        <v>44564</v>
      </c>
      <c r="H2812" t="s">
        <v>364</v>
      </c>
      <c r="I2812" t="s">
        <v>495</v>
      </c>
      <c r="K2812" t="s">
        <v>495</v>
      </c>
      <c r="L2812" t="s">
        <v>427</v>
      </c>
      <c r="M2812" s="29" t="str">
        <f>IF(O2812 &lt;&gt; "", VLOOKUP(O2812,'CLASSIFICAÇÃO - ÁREA DE ATUAÇÃO'!$A:$C,2,0),"")</f>
        <v>A</v>
      </c>
      <c r="N2812" s="29" t="str">
        <f>IF(O2812 &lt;&gt; "",VLOOKUP(O2812,'CLASSIFICAÇÃO - ÁREA DE ATUAÇÃO'!$A:$C,3,0), "")</f>
        <v>GESTÃO</v>
      </c>
      <c r="O2812" t="str">
        <f>'Lotações convertidas'!B2814</f>
        <v>GERENCIA DE VIGILANCIA EPIDEMIOLOGICA</v>
      </c>
    </row>
    <row r="2813" spans="1:15" x14ac:dyDescent="0.25">
      <c r="A2813">
        <v>1342337</v>
      </c>
      <c r="B2813" t="s">
        <v>9109</v>
      </c>
      <c r="C2813" t="s">
        <v>9110</v>
      </c>
      <c r="D2813" t="s">
        <v>9078</v>
      </c>
      <c r="F2813" t="s">
        <v>18638</v>
      </c>
      <c r="G2813" s="177">
        <v>44564</v>
      </c>
      <c r="H2813" t="s">
        <v>364</v>
      </c>
      <c r="I2813" t="s">
        <v>495</v>
      </c>
      <c r="K2813" t="s">
        <v>495</v>
      </c>
      <c r="L2813" t="s">
        <v>427</v>
      </c>
      <c r="M2813" s="29" t="str">
        <f>IF(O2813 &lt;&gt; "", VLOOKUP(O2813,'CLASSIFICAÇÃO - ÁREA DE ATUAÇÃO'!$A:$C,2,0),"")</f>
        <v>A</v>
      </c>
      <c r="N2813" s="29" t="str">
        <f>IF(O2813 &lt;&gt; "",VLOOKUP(O2813,'CLASSIFICAÇÃO - ÁREA DE ATUAÇÃO'!$A:$C,3,0), "")</f>
        <v>GESTÃO</v>
      </c>
      <c r="O2813" t="str">
        <f>'Lotações convertidas'!B2815</f>
        <v>GERENCIA DE VIGILANCIA EPIDEMIOLOGICA</v>
      </c>
    </row>
    <row r="2814" spans="1:15" x14ac:dyDescent="0.25">
      <c r="A2814">
        <v>1342345</v>
      </c>
      <c r="B2814" t="s">
        <v>9111</v>
      </c>
      <c r="C2814" t="s">
        <v>9112</v>
      </c>
      <c r="D2814" t="s">
        <v>9078</v>
      </c>
      <c r="F2814" t="s">
        <v>18638</v>
      </c>
      <c r="G2814" s="177">
        <v>44564</v>
      </c>
      <c r="H2814" t="s">
        <v>364</v>
      </c>
      <c r="I2814" t="s">
        <v>495</v>
      </c>
      <c r="K2814" t="s">
        <v>495</v>
      </c>
      <c r="L2814" t="s">
        <v>427</v>
      </c>
      <c r="M2814" s="29" t="str">
        <f>IF(O2814 &lt;&gt; "", VLOOKUP(O2814,'CLASSIFICAÇÃO - ÁREA DE ATUAÇÃO'!$A:$C,2,0),"")</f>
        <v>A</v>
      </c>
      <c r="N2814" s="29" t="str">
        <f>IF(O2814 &lt;&gt; "",VLOOKUP(O2814,'CLASSIFICAÇÃO - ÁREA DE ATUAÇÃO'!$A:$C,3,0), "")</f>
        <v>GESTÃO</v>
      </c>
      <c r="O2814" t="str">
        <f>'Lotações convertidas'!B2816</f>
        <v>GERENCIA DE VIGILANCIA EPIDEMIOLOGICA</v>
      </c>
    </row>
    <row r="2815" spans="1:15" x14ac:dyDescent="0.25">
      <c r="A2815">
        <v>1342353</v>
      </c>
      <c r="B2815" t="s">
        <v>9113</v>
      </c>
      <c r="C2815" t="s">
        <v>9114</v>
      </c>
      <c r="D2815" t="s">
        <v>9078</v>
      </c>
      <c r="F2815" t="s">
        <v>9090</v>
      </c>
      <c r="G2815" s="177">
        <v>44564</v>
      </c>
      <c r="H2815" t="s">
        <v>364</v>
      </c>
      <c r="I2815" t="s">
        <v>495</v>
      </c>
      <c r="K2815" t="s">
        <v>495</v>
      </c>
      <c r="L2815" t="s">
        <v>427</v>
      </c>
      <c r="M2815" s="29" t="str">
        <f>IF(O2815 &lt;&gt; "", VLOOKUP(O2815,'CLASSIFICAÇÃO - ÁREA DE ATUAÇÃO'!$A:$C,2,0),"")</f>
        <v>A</v>
      </c>
      <c r="N2815" s="29" t="str">
        <f>IF(O2815 &lt;&gt; "",VLOOKUP(O2815,'CLASSIFICAÇÃO - ÁREA DE ATUAÇÃO'!$A:$C,3,0), "")</f>
        <v>GESTÃO</v>
      </c>
      <c r="O2815" t="str">
        <f>'Lotações convertidas'!B2817</f>
        <v>GERÊNCIA DE GESTÃO DOS CONTRATOS ADMINISTRATIVOS TEMPORÁRIOS</v>
      </c>
    </row>
    <row r="2816" spans="1:15" x14ac:dyDescent="0.25">
      <c r="A2816">
        <v>1342361</v>
      </c>
      <c r="B2816" t="s">
        <v>9115</v>
      </c>
      <c r="C2816" t="s">
        <v>9116</v>
      </c>
      <c r="D2816" t="s">
        <v>362</v>
      </c>
      <c r="F2816" t="s">
        <v>18638</v>
      </c>
      <c r="G2816" s="177">
        <v>44564</v>
      </c>
      <c r="H2816" t="s">
        <v>364</v>
      </c>
      <c r="I2816" t="s">
        <v>18168</v>
      </c>
      <c r="J2816" t="s">
        <v>9117</v>
      </c>
      <c r="K2816" t="s">
        <v>353</v>
      </c>
      <c r="L2816" t="s">
        <v>427</v>
      </c>
      <c r="M2816" s="29" t="str">
        <f>IF(O2816 &lt;&gt; "", VLOOKUP(O2816,'CLASSIFICAÇÃO - ÁREA DE ATUAÇÃO'!$A:$C,2,0),"")</f>
        <v>A</v>
      </c>
      <c r="N2816" s="29" t="str">
        <f>IF(O2816 &lt;&gt; "",VLOOKUP(O2816,'CLASSIFICAÇÃO - ÁREA DE ATUAÇÃO'!$A:$C,3,0), "")</f>
        <v>GESTÃO</v>
      </c>
      <c r="O2816" t="str">
        <f>'Lotações convertidas'!B2818</f>
        <v>GERENCIA DE VIGILANCIA EPIDEMIOLOGICA</v>
      </c>
    </row>
    <row r="2817" spans="1:15" x14ac:dyDescent="0.25">
      <c r="A2817" t="s">
        <v>9118</v>
      </c>
      <c r="B2817" t="s">
        <v>9119</v>
      </c>
      <c r="C2817" t="s">
        <v>9120</v>
      </c>
      <c r="D2817" t="s">
        <v>362</v>
      </c>
      <c r="F2817" t="s">
        <v>18638</v>
      </c>
      <c r="G2817" s="177">
        <v>44564</v>
      </c>
      <c r="H2817" t="s">
        <v>364</v>
      </c>
      <c r="I2817" t="s">
        <v>18168</v>
      </c>
      <c r="J2817" t="s">
        <v>9121</v>
      </c>
      <c r="K2817" t="s">
        <v>353</v>
      </c>
      <c r="L2817" t="s">
        <v>427</v>
      </c>
      <c r="M2817" s="29" t="str">
        <f>IF(O2817 &lt;&gt; "", VLOOKUP(O2817,'CLASSIFICAÇÃO - ÁREA DE ATUAÇÃO'!$A:$C,2,0),"")</f>
        <v>A</v>
      </c>
      <c r="N2817" s="29" t="str">
        <f>IF(O2817 &lt;&gt; "",VLOOKUP(O2817,'CLASSIFICAÇÃO - ÁREA DE ATUAÇÃO'!$A:$C,3,0), "")</f>
        <v>GESTÃO</v>
      </c>
      <c r="O2817" t="str">
        <f>'Lotações convertidas'!B2819</f>
        <v>GERENCIA DE VIGILANCIA EPIDEMIOLOGICA</v>
      </c>
    </row>
    <row r="2818" spans="1:15" x14ac:dyDescent="0.25">
      <c r="A2818">
        <v>1342388</v>
      </c>
      <c r="B2818" t="s">
        <v>9122</v>
      </c>
      <c r="C2818" t="s">
        <v>9123</v>
      </c>
      <c r="D2818" t="s">
        <v>362</v>
      </c>
      <c r="F2818" t="s">
        <v>18638</v>
      </c>
      <c r="G2818" s="177">
        <v>44564</v>
      </c>
      <c r="H2818" t="s">
        <v>364</v>
      </c>
      <c r="I2818" t="s">
        <v>18168</v>
      </c>
      <c r="J2818" t="s">
        <v>9124</v>
      </c>
      <c r="K2818" t="s">
        <v>353</v>
      </c>
      <c r="L2818" t="s">
        <v>427</v>
      </c>
      <c r="M2818" s="29" t="str">
        <f>IF(O2818 &lt;&gt; "", VLOOKUP(O2818,'CLASSIFICAÇÃO - ÁREA DE ATUAÇÃO'!$A:$C,2,0),"")</f>
        <v>A</v>
      </c>
      <c r="N2818" s="29" t="str">
        <f>IF(O2818 &lt;&gt; "",VLOOKUP(O2818,'CLASSIFICAÇÃO - ÁREA DE ATUAÇÃO'!$A:$C,3,0), "")</f>
        <v>GESTÃO</v>
      </c>
      <c r="O2818" t="str">
        <f>'Lotações convertidas'!B2820</f>
        <v>GERENCIA DE VIGILANCIA EPIDEMIOLOGICA</v>
      </c>
    </row>
    <row r="2819" spans="1:15" x14ac:dyDescent="0.25">
      <c r="A2819">
        <v>1342663</v>
      </c>
      <c r="B2819" t="s">
        <v>9125</v>
      </c>
      <c r="C2819" t="s">
        <v>9126</v>
      </c>
      <c r="D2819" t="s">
        <v>362</v>
      </c>
      <c r="F2819" t="s">
        <v>474</v>
      </c>
      <c r="G2819" s="177">
        <v>44564</v>
      </c>
      <c r="H2819" t="s">
        <v>364</v>
      </c>
      <c r="I2819" t="s">
        <v>18168</v>
      </c>
      <c r="J2819" t="s">
        <v>9127</v>
      </c>
      <c r="K2819" t="s">
        <v>495</v>
      </c>
      <c r="L2819" t="s">
        <v>374</v>
      </c>
      <c r="M2819" s="29" t="str">
        <f>IF(O2819 &lt;&gt; "", VLOOKUP(O2819,'CLASSIFICAÇÃO - ÁREA DE ATUAÇÃO'!$A:$C,2,0),"")</f>
        <v>D</v>
      </c>
      <c r="N2819" s="29" t="str">
        <f>IF(O2819 &lt;&gt; "",VLOOKUP(O2819,'CLASSIFICAÇÃO - ÁREA DE ATUAÇÃO'!$A:$C,3,0), "")</f>
        <v>ATENÇÃO PRIMÁRIA</v>
      </c>
      <c r="O2819" t="str">
        <f>'Lotações convertidas'!B2821</f>
        <v>CENTRO DE SAÚDE CAPITÃO EDUARDO</v>
      </c>
    </row>
    <row r="2820" spans="1:15" x14ac:dyDescent="0.25">
      <c r="A2820">
        <v>1342914</v>
      </c>
      <c r="B2820" t="s">
        <v>9128</v>
      </c>
      <c r="C2820" t="s">
        <v>9129</v>
      </c>
      <c r="D2820" t="s">
        <v>362</v>
      </c>
      <c r="F2820" t="s">
        <v>394</v>
      </c>
      <c r="G2820" s="177">
        <v>44564</v>
      </c>
      <c r="H2820" t="s">
        <v>364</v>
      </c>
      <c r="I2820" t="s">
        <v>18168</v>
      </c>
      <c r="J2820" t="s">
        <v>9130</v>
      </c>
      <c r="K2820" t="s">
        <v>353</v>
      </c>
      <c r="L2820" t="s">
        <v>397</v>
      </c>
      <c r="M2820" s="29" t="str">
        <f>IF(O2820 &lt;&gt; "", VLOOKUP(O2820,'CLASSIFICAÇÃO - ÁREA DE ATUAÇÃO'!$A:$C,2,0),"")</f>
        <v>C</v>
      </c>
      <c r="N2820" s="29" t="str">
        <f>IF(O2820 &lt;&gt; "",VLOOKUP(O2820,'CLASSIFICAÇÃO - ÁREA DE ATUAÇÃO'!$A:$C,3,0), "")</f>
        <v>ATENÇÃO PRIMÁRIA</v>
      </c>
      <c r="O2820" t="str">
        <f>'Lotações convertidas'!B2822</f>
        <v>CENTRO DE SAÚDE CABANA</v>
      </c>
    </row>
    <row r="2821" spans="1:15" x14ac:dyDescent="0.25">
      <c r="A2821">
        <v>1343244</v>
      </c>
      <c r="B2821" t="s">
        <v>9131</v>
      </c>
      <c r="C2821" t="s">
        <v>9132</v>
      </c>
      <c r="D2821" t="s">
        <v>368</v>
      </c>
      <c r="E2821" t="s">
        <v>369</v>
      </c>
      <c r="F2821" t="s">
        <v>2789</v>
      </c>
      <c r="G2821" s="177">
        <v>44564</v>
      </c>
      <c r="H2821" t="s">
        <v>364</v>
      </c>
      <c r="I2821" t="s">
        <v>18168</v>
      </c>
      <c r="J2821" t="s">
        <v>9133</v>
      </c>
      <c r="K2821" t="s">
        <v>353</v>
      </c>
      <c r="L2821" t="s">
        <v>406</v>
      </c>
      <c r="M2821" s="29" t="str">
        <f>IF(O2821 &lt;&gt; "", VLOOKUP(O2821,'CLASSIFICAÇÃO - ÁREA DE ATUAÇÃO'!$A:$C,2,0),"")</f>
        <v>C</v>
      </c>
      <c r="N2821" s="29" t="str">
        <f>IF(O2821 &lt;&gt; "",VLOOKUP(O2821,'CLASSIFICAÇÃO - ÁREA DE ATUAÇÃO'!$A:$C,3,0), "")</f>
        <v>ATENÇÃO PRIMÁRIA</v>
      </c>
      <c r="O2821" t="str">
        <f>'Lotações convertidas'!B2823</f>
        <v>CENTRO DE SAÚDE LISANDRA ANGÉLICA DAVID JUSTINO - TÚNEL DE IBIRITÉ</v>
      </c>
    </row>
    <row r="2822" spans="1:15" x14ac:dyDescent="0.25">
      <c r="A2822">
        <v>1343414</v>
      </c>
      <c r="B2822" t="s">
        <v>9134</v>
      </c>
      <c r="C2822" t="s">
        <v>9135</v>
      </c>
      <c r="D2822" t="s">
        <v>362</v>
      </c>
      <c r="F2822" t="s">
        <v>391</v>
      </c>
      <c r="G2822" s="177">
        <v>44564</v>
      </c>
      <c r="H2822" t="s">
        <v>364</v>
      </c>
      <c r="I2822" t="s">
        <v>18168</v>
      </c>
      <c r="J2822" t="s">
        <v>9136</v>
      </c>
      <c r="K2822" t="s">
        <v>353</v>
      </c>
      <c r="L2822" t="s">
        <v>361</v>
      </c>
      <c r="M2822" s="29" t="str">
        <f>IF(O2822 &lt;&gt; "", VLOOKUP(O2822,'CLASSIFICAÇÃO - ÁREA DE ATUAÇÃO'!$A:$C,2,0),"")</f>
        <v>C</v>
      </c>
      <c r="N2822" s="29" t="str">
        <f>IF(O2822 &lt;&gt; "",VLOOKUP(O2822,'CLASSIFICAÇÃO - ÁREA DE ATUAÇÃO'!$A:$C,3,0), "")</f>
        <v>ATENÇÃO PRIMÁRIA</v>
      </c>
      <c r="O2822" t="str">
        <f>'Lotações convertidas'!B2824</f>
        <v>CENTRO DE SAÚDE SANTA TEREZINHA</v>
      </c>
    </row>
    <row r="2823" spans="1:15" x14ac:dyDescent="0.25">
      <c r="A2823">
        <v>1343627</v>
      </c>
      <c r="B2823" t="s">
        <v>9137</v>
      </c>
      <c r="C2823" t="s">
        <v>9138</v>
      </c>
      <c r="D2823" t="s">
        <v>368</v>
      </c>
      <c r="E2823" t="s">
        <v>369</v>
      </c>
      <c r="F2823" t="s">
        <v>516</v>
      </c>
      <c r="G2823" s="177">
        <v>44561</v>
      </c>
      <c r="H2823" t="s">
        <v>417</v>
      </c>
      <c r="I2823" t="s">
        <v>18168</v>
      </c>
      <c r="J2823" t="s">
        <v>9139</v>
      </c>
      <c r="K2823" t="s">
        <v>353</v>
      </c>
      <c r="L2823" t="s">
        <v>372</v>
      </c>
      <c r="M2823" s="29" t="str">
        <f>IF(O2823 &lt;&gt; "", VLOOKUP(O2823,'CLASSIFICAÇÃO - ÁREA DE ATUAÇÃO'!$A:$C,2,0),"")</f>
        <v>C</v>
      </c>
      <c r="N2823" s="29" t="str">
        <f>IF(O2823 &lt;&gt; "",VLOOKUP(O2823,'CLASSIFICAÇÃO - ÁREA DE ATUAÇÃO'!$A:$C,3,0), "")</f>
        <v>ATENÇÃO PRIMÁRIA</v>
      </c>
      <c r="O2823" t="str">
        <f>'Lotações convertidas'!B2825</f>
        <v>CENTRO DE SAÚDE NOVA YORK</v>
      </c>
    </row>
    <row r="2824" spans="1:15" x14ac:dyDescent="0.25">
      <c r="A2824">
        <v>1343635</v>
      </c>
      <c r="B2824" t="s">
        <v>9140</v>
      </c>
      <c r="C2824" t="s">
        <v>9141</v>
      </c>
      <c r="D2824" t="s">
        <v>368</v>
      </c>
      <c r="E2824" t="s">
        <v>369</v>
      </c>
      <c r="F2824" t="s">
        <v>608</v>
      </c>
      <c r="G2824" s="177">
        <v>44561</v>
      </c>
      <c r="H2824" t="s">
        <v>364</v>
      </c>
      <c r="I2824" t="s">
        <v>18168</v>
      </c>
      <c r="J2824" t="s">
        <v>9142</v>
      </c>
      <c r="K2824" t="s">
        <v>353</v>
      </c>
      <c r="L2824" t="s">
        <v>372</v>
      </c>
      <c r="M2824" s="29" t="str">
        <f>IF(O2824 &lt;&gt; "", VLOOKUP(O2824,'CLASSIFICAÇÃO - ÁREA DE ATUAÇÃO'!$A:$C,2,0),"")</f>
        <v>C</v>
      </c>
      <c r="N2824" s="29" t="str">
        <f>IF(O2824 &lt;&gt; "",VLOOKUP(O2824,'CLASSIFICAÇÃO - ÁREA DE ATUAÇÃO'!$A:$C,3,0), "")</f>
        <v>ATENÇÃO PRIMÁRIA</v>
      </c>
      <c r="O2824" t="str">
        <f>'Lotações convertidas'!B2826</f>
        <v>CENTRO DE SAÚDE RIO BRANCO</v>
      </c>
    </row>
    <row r="2825" spans="1:15" x14ac:dyDescent="0.25">
      <c r="A2825">
        <v>1343651</v>
      </c>
      <c r="B2825" t="s">
        <v>9143</v>
      </c>
      <c r="C2825" t="s">
        <v>9144</v>
      </c>
      <c r="D2825" t="s">
        <v>379</v>
      </c>
      <c r="F2825" t="s">
        <v>18615</v>
      </c>
      <c r="G2825" s="177">
        <v>44562</v>
      </c>
      <c r="H2825" t="s">
        <v>457</v>
      </c>
      <c r="I2825" t="s">
        <v>18171</v>
      </c>
      <c r="J2825" t="s">
        <v>9145</v>
      </c>
      <c r="K2825" t="s">
        <v>353</v>
      </c>
      <c r="L2825" t="s">
        <v>365</v>
      </c>
      <c r="M2825" s="29" t="str">
        <f>IF(O2825 &lt;&gt; "", VLOOKUP(O2825,'CLASSIFICAÇÃO - ÁREA DE ATUAÇÃO'!$A:$C,2,0),"")</f>
        <v>D</v>
      </c>
      <c r="N2825" s="29" t="str">
        <f>IF(O2825 &lt;&gt; "",VLOOKUP(O2825,'CLASSIFICAÇÃO - ÁREA DE ATUAÇÃO'!$A:$C,3,0), "")</f>
        <v>REDE DE URGÊNCIA</v>
      </c>
      <c r="O2825" t="str">
        <f>'Lotações convertidas'!B2827</f>
        <v>UNIDADE DE PRONTO ATENDIMENTO NORTE</v>
      </c>
    </row>
    <row r="2826" spans="1:15" x14ac:dyDescent="0.25">
      <c r="A2826">
        <v>1343678</v>
      </c>
      <c r="B2826" t="s">
        <v>9146</v>
      </c>
      <c r="C2826" t="s">
        <v>9147</v>
      </c>
      <c r="D2826" t="s">
        <v>368</v>
      </c>
      <c r="E2826" t="s">
        <v>369</v>
      </c>
      <c r="F2826" t="s">
        <v>18640</v>
      </c>
      <c r="G2826" s="177">
        <v>44564</v>
      </c>
      <c r="H2826" t="s">
        <v>364</v>
      </c>
      <c r="I2826" t="s">
        <v>18168</v>
      </c>
      <c r="J2826" t="s">
        <v>9148</v>
      </c>
      <c r="K2826" t="s">
        <v>353</v>
      </c>
      <c r="L2826" t="s">
        <v>411</v>
      </c>
      <c r="M2826" s="29" t="str">
        <f>IF(O2826 &lt;&gt; "", VLOOKUP(O2826,'CLASSIFICAÇÃO - ÁREA DE ATUAÇÃO'!$A:$C,2,0),"")</f>
        <v>B</v>
      </c>
      <c r="N2826" s="29" t="str">
        <f>IF(O2826 &lt;&gt; "",VLOOKUP(O2826,'CLASSIFICAÇÃO - ÁREA DE ATUAÇÃO'!$A:$C,3,0), "")</f>
        <v>REDE COMPLEMENTAR</v>
      </c>
      <c r="O2826" t="str">
        <f>'Lotações convertidas'!B2828</f>
        <v>CENTRAL DE ESTERILIZACAO CENTRO-SUL</v>
      </c>
    </row>
    <row r="2827" spans="1:15" x14ac:dyDescent="0.25">
      <c r="A2827">
        <v>1343686</v>
      </c>
      <c r="B2827" t="s">
        <v>9149</v>
      </c>
      <c r="C2827" t="s">
        <v>9150</v>
      </c>
      <c r="D2827" t="s">
        <v>368</v>
      </c>
      <c r="E2827" t="s">
        <v>369</v>
      </c>
      <c r="F2827" t="s">
        <v>1256</v>
      </c>
      <c r="G2827" s="177">
        <v>44564</v>
      </c>
      <c r="H2827" t="s">
        <v>364</v>
      </c>
      <c r="I2827" t="s">
        <v>18168</v>
      </c>
      <c r="J2827" t="s">
        <v>9151</v>
      </c>
      <c r="K2827" t="s">
        <v>353</v>
      </c>
      <c r="L2827" t="s">
        <v>372</v>
      </c>
      <c r="M2827" s="29" t="str">
        <f>IF(O2827 &lt;&gt; "", VLOOKUP(O2827,'CLASSIFICAÇÃO - ÁREA DE ATUAÇÃO'!$A:$C,2,0),"")</f>
        <v>C</v>
      </c>
      <c r="N2827" s="29" t="str">
        <f>IF(O2827 &lt;&gt; "",VLOOKUP(O2827,'CLASSIFICAÇÃO - ÁREA DE ATUAÇÃO'!$A:$C,3,0), "")</f>
        <v>ATENÇÃO PRIMÁRIA</v>
      </c>
      <c r="O2827" t="str">
        <f>'Lotações convertidas'!B2829</f>
        <v>CENTRO DE SAÚDE ALAMEDA DOS IPÊS</v>
      </c>
    </row>
    <row r="2828" spans="1:15" x14ac:dyDescent="0.25">
      <c r="A2828">
        <v>1343694</v>
      </c>
      <c r="B2828" t="s">
        <v>9152</v>
      </c>
      <c r="C2828" t="s">
        <v>9153</v>
      </c>
      <c r="D2828" t="s">
        <v>368</v>
      </c>
      <c r="E2828" t="s">
        <v>369</v>
      </c>
      <c r="F2828" t="s">
        <v>298</v>
      </c>
      <c r="G2828" s="177">
        <v>44564</v>
      </c>
      <c r="H2828" t="s">
        <v>364</v>
      </c>
      <c r="I2828" t="s">
        <v>18168</v>
      </c>
      <c r="J2828" t="s">
        <v>9154</v>
      </c>
      <c r="K2828" t="s">
        <v>353</v>
      </c>
      <c r="L2828" t="s">
        <v>374</v>
      </c>
      <c r="M2828" s="29" t="str">
        <f>IF(O2828 &lt;&gt; "", VLOOKUP(O2828,'CLASSIFICAÇÃO - ÁREA DE ATUAÇÃO'!$A:$C,2,0),"")</f>
        <v>D</v>
      </c>
      <c r="N2828" s="29" t="str">
        <f>IF(O2828 &lt;&gt; "",VLOOKUP(O2828,'CLASSIFICAÇÃO - ÁREA DE ATUAÇÃO'!$A:$C,3,0), "")</f>
        <v>ATENÇÃO PRIMÁRIA</v>
      </c>
      <c r="O2828" t="str">
        <f>'Lotações convertidas'!B2830</f>
        <v>CENTRO DE SAÚDE VILA MARIA - JOÃO VITAL</v>
      </c>
    </row>
    <row r="2829" spans="1:15" x14ac:dyDescent="0.25">
      <c r="A2829">
        <v>1343708</v>
      </c>
      <c r="B2829" t="s">
        <v>9155</v>
      </c>
      <c r="C2829" t="s">
        <v>9156</v>
      </c>
      <c r="D2829" t="s">
        <v>368</v>
      </c>
      <c r="E2829" t="s">
        <v>369</v>
      </c>
      <c r="F2829" t="s">
        <v>424</v>
      </c>
      <c r="G2829" s="177">
        <v>44564</v>
      </c>
      <c r="H2829" t="s">
        <v>441</v>
      </c>
      <c r="I2829" t="s">
        <v>18168</v>
      </c>
      <c r="J2829" t="s">
        <v>9157</v>
      </c>
      <c r="K2829" t="s">
        <v>353</v>
      </c>
      <c r="L2829" t="s">
        <v>427</v>
      </c>
      <c r="M2829" s="29" t="str">
        <f>IF(O2829 &lt;&gt; "", VLOOKUP(O2829,'CLASSIFICAÇÃO - ÁREA DE ATUAÇÃO'!$A:$C,2,0),"")</f>
        <v>D</v>
      </c>
      <c r="N2829" s="29" t="str">
        <f>IF(O2829 &lt;&gt; "",VLOOKUP(O2829,'CLASSIFICAÇÃO - ÁREA DE ATUAÇÃO'!$A:$C,3,0), "")</f>
        <v>REDE DE URGÊNCIA</v>
      </c>
      <c r="O2829" t="str">
        <f>'Lotações convertidas'!B2831</f>
        <v>SERVIÇO DE ATENDIMENTO MÓVEL DE URGÊNCIA E TRANSPORTE EM SAÚDE</v>
      </c>
    </row>
    <row r="2830" spans="1:15" x14ac:dyDescent="0.25">
      <c r="A2830">
        <v>1343724</v>
      </c>
      <c r="B2830" t="s">
        <v>9158</v>
      </c>
      <c r="C2830" t="s">
        <v>9159</v>
      </c>
      <c r="D2830" t="s">
        <v>362</v>
      </c>
      <c r="F2830" t="s">
        <v>1245</v>
      </c>
      <c r="G2830" s="177">
        <v>44564</v>
      </c>
      <c r="H2830" t="s">
        <v>746</v>
      </c>
      <c r="I2830" t="s">
        <v>18168</v>
      </c>
      <c r="J2830" t="s">
        <v>9160</v>
      </c>
      <c r="K2830" t="s">
        <v>353</v>
      </c>
      <c r="L2830" t="s">
        <v>374</v>
      </c>
      <c r="M2830" s="29" t="str">
        <f>IF(O2830 &lt;&gt; "", VLOOKUP(O2830,'CLASSIFICAÇÃO - ÁREA DE ATUAÇÃO'!$A:$C,2,0),"")</f>
        <v>D</v>
      </c>
      <c r="N2830" s="29" t="str">
        <f>IF(O2830 &lt;&gt; "",VLOOKUP(O2830,'CLASSIFICAÇÃO - ÁREA DE ATUAÇÃO'!$A:$C,3,0), "")</f>
        <v>ATENÇÃO PRIMÁRIA</v>
      </c>
      <c r="O2830" t="str">
        <f>'Lotações convertidas'!B2832</f>
        <v>CENTRO DE SAÚDE GOIÂNIA</v>
      </c>
    </row>
    <row r="2831" spans="1:15" x14ac:dyDescent="0.25">
      <c r="A2831">
        <v>1343732</v>
      </c>
      <c r="B2831" t="s">
        <v>9161</v>
      </c>
      <c r="C2831" t="s">
        <v>9162</v>
      </c>
      <c r="D2831" t="s">
        <v>362</v>
      </c>
      <c r="F2831" t="s">
        <v>18662</v>
      </c>
      <c r="G2831" s="177">
        <v>44564</v>
      </c>
      <c r="H2831" t="s">
        <v>364</v>
      </c>
      <c r="I2831" t="s">
        <v>18168</v>
      </c>
      <c r="J2831" t="s">
        <v>9163</v>
      </c>
      <c r="K2831" t="s">
        <v>353</v>
      </c>
      <c r="L2831" t="s">
        <v>382</v>
      </c>
      <c r="M2831" s="29" t="str">
        <f>IF(O2831 &lt;&gt; "", VLOOKUP(O2831,'CLASSIFICAÇÃO - ÁREA DE ATUAÇÃO'!$A:$C,2,0),"")</f>
        <v>A</v>
      </c>
      <c r="N2831" s="29" t="str">
        <f>IF(O2831 &lt;&gt; "",VLOOKUP(O2831,'CLASSIFICAÇÃO - ÁREA DE ATUAÇÃO'!$A:$C,3,0), "")</f>
        <v>GESTÃO</v>
      </c>
      <c r="O2831" t="str">
        <f>'Lotações convertidas'!B2833</f>
        <v>GERENCIA DE ASSISTENCIA, EPIDEMIOLOGIA E REGULACAO LESTE</v>
      </c>
    </row>
    <row r="2832" spans="1:15" x14ac:dyDescent="0.25">
      <c r="A2832">
        <v>1343740</v>
      </c>
      <c r="B2832" t="s">
        <v>9164</v>
      </c>
      <c r="C2832" t="s">
        <v>9165</v>
      </c>
      <c r="D2832" t="s">
        <v>362</v>
      </c>
      <c r="F2832" t="s">
        <v>967</v>
      </c>
      <c r="G2832" s="177">
        <v>44564</v>
      </c>
      <c r="H2832" t="s">
        <v>364</v>
      </c>
      <c r="I2832" t="s">
        <v>18168</v>
      </c>
      <c r="J2832" t="s">
        <v>9166</v>
      </c>
      <c r="K2832" t="s">
        <v>353</v>
      </c>
      <c r="L2832" t="s">
        <v>382</v>
      </c>
      <c r="M2832" s="29" t="str">
        <f>IF(O2832 &lt;&gt; "", VLOOKUP(O2832,'CLASSIFICAÇÃO - ÁREA DE ATUAÇÃO'!$A:$C,2,0),"")</f>
        <v>B</v>
      </c>
      <c r="N2832" s="29" t="str">
        <f>IF(O2832 &lt;&gt; "",VLOOKUP(O2832,'CLASSIFICAÇÃO - ÁREA DE ATUAÇÃO'!$A:$C,3,0), "")</f>
        <v>ATENÇÃO PRIMÁRIA</v>
      </c>
      <c r="O2832" t="str">
        <f>'Lotações convertidas'!B2834</f>
        <v>CENTRO DE SAÚDE HORTO</v>
      </c>
    </row>
    <row r="2833" spans="1:15" x14ac:dyDescent="0.25">
      <c r="A2833">
        <v>1343759</v>
      </c>
      <c r="B2833" t="s">
        <v>9167</v>
      </c>
      <c r="C2833" t="s">
        <v>9168</v>
      </c>
      <c r="D2833" t="s">
        <v>349</v>
      </c>
      <c r="E2833" t="s">
        <v>473</v>
      </c>
      <c r="F2833" t="s">
        <v>18679</v>
      </c>
      <c r="G2833" s="177">
        <v>44564</v>
      </c>
      <c r="H2833" t="s">
        <v>364</v>
      </c>
      <c r="I2833" t="s">
        <v>18173</v>
      </c>
      <c r="J2833" t="s">
        <v>9170</v>
      </c>
      <c r="K2833" t="s">
        <v>353</v>
      </c>
      <c r="L2833" t="s">
        <v>382</v>
      </c>
      <c r="M2833" s="29" t="str">
        <f>IF(O2833 &lt;&gt; "", VLOOKUP(O2833,'CLASSIFICAÇÃO - ÁREA DE ATUAÇÃO'!$A:$C,2,0),"")</f>
        <v>A</v>
      </c>
      <c r="N2833" s="29" t="str">
        <f>IF(O2833 &lt;&gt; "",VLOOKUP(O2833,'CLASSIFICAÇÃO - ÁREA DE ATUAÇÃO'!$A:$C,3,0), "")</f>
        <v>GESTÃO</v>
      </c>
      <c r="O2833" t="str">
        <f>'Lotações convertidas'!B2835</f>
        <v>DIRETORIA REGIONAL DE SAUDE LESTE</v>
      </c>
    </row>
    <row r="2834" spans="1:15" x14ac:dyDescent="0.25">
      <c r="A2834">
        <v>1343767</v>
      </c>
      <c r="B2834" t="s">
        <v>9171</v>
      </c>
      <c r="C2834" t="s">
        <v>9172</v>
      </c>
      <c r="D2834" t="s">
        <v>362</v>
      </c>
      <c r="F2834" t="s">
        <v>745</v>
      </c>
      <c r="G2834" s="177">
        <v>44564</v>
      </c>
      <c r="H2834" t="s">
        <v>434</v>
      </c>
      <c r="I2834" t="s">
        <v>18168</v>
      </c>
      <c r="J2834" t="s">
        <v>9173</v>
      </c>
      <c r="K2834" t="s">
        <v>353</v>
      </c>
      <c r="L2834" t="s">
        <v>382</v>
      </c>
      <c r="M2834" s="29" t="str">
        <f>IF(O2834 &lt;&gt; "", VLOOKUP(O2834,'CLASSIFICAÇÃO - ÁREA DE ATUAÇÃO'!$A:$C,2,0),"")</f>
        <v>D</v>
      </c>
      <c r="N2834" s="29" t="str">
        <f>IF(O2834 &lt;&gt; "",VLOOKUP(O2834,'CLASSIFICAÇÃO - ÁREA DE ATUAÇÃO'!$A:$C,3,0), "")</f>
        <v>ATENÇÃO PRIMÁRIA</v>
      </c>
      <c r="O2834" t="str">
        <f>'Lotações convertidas'!B2836</f>
        <v>CENTRO DE SAÚDE MARIANO DE ABREU</v>
      </c>
    </row>
    <row r="2835" spans="1:15" x14ac:dyDescent="0.25">
      <c r="A2835">
        <v>1343775</v>
      </c>
      <c r="B2835" t="s">
        <v>9174</v>
      </c>
      <c r="C2835" t="s">
        <v>9175</v>
      </c>
      <c r="D2835" t="s">
        <v>349</v>
      </c>
      <c r="E2835" t="s">
        <v>357</v>
      </c>
      <c r="F2835" t="s">
        <v>4868</v>
      </c>
      <c r="G2835" s="177">
        <v>44564</v>
      </c>
      <c r="H2835" t="s">
        <v>2484</v>
      </c>
      <c r="I2835" t="s">
        <v>18167</v>
      </c>
      <c r="J2835" t="s">
        <v>9176</v>
      </c>
      <c r="K2835" t="s">
        <v>353</v>
      </c>
      <c r="L2835" t="s">
        <v>365</v>
      </c>
      <c r="M2835" s="29" t="str">
        <f>IF(O2835 &lt;&gt; "", VLOOKUP(O2835,'CLASSIFICAÇÃO - ÁREA DE ATUAÇÃO'!$A:$C,2,0),"")</f>
        <v>C</v>
      </c>
      <c r="N2835" s="29" t="str">
        <f>IF(O2835 &lt;&gt; "",VLOOKUP(O2835,'CLASSIFICAÇÃO - ÁREA DE ATUAÇÃO'!$A:$C,3,0), "")</f>
        <v>ATENÇÃO PRIMÁRIA</v>
      </c>
      <c r="O2835" t="str">
        <f>'Lotações convertidas'!B2837</f>
        <v>CENTRO DE SAÚDE HELIÓPOLIS</v>
      </c>
    </row>
    <row r="2836" spans="1:15" x14ac:dyDescent="0.25">
      <c r="A2836">
        <v>1343783</v>
      </c>
      <c r="B2836" t="s">
        <v>9177</v>
      </c>
      <c r="C2836" t="s">
        <v>9178</v>
      </c>
      <c r="D2836" t="s">
        <v>349</v>
      </c>
      <c r="E2836" t="s">
        <v>350</v>
      </c>
      <c r="F2836" t="s">
        <v>18622</v>
      </c>
      <c r="G2836" s="177">
        <v>44564</v>
      </c>
      <c r="H2836" t="s">
        <v>18189</v>
      </c>
      <c r="I2836" t="s">
        <v>18169</v>
      </c>
      <c r="J2836" t="s">
        <v>9179</v>
      </c>
      <c r="K2836" t="s">
        <v>353</v>
      </c>
      <c r="L2836" t="s">
        <v>372</v>
      </c>
      <c r="M2836" s="29" t="str">
        <f>IF(O2836 &lt;&gt; "", VLOOKUP(O2836,'CLASSIFICAÇÃO - ÁREA DE ATUAÇÃO'!$A:$C,2,0),"")</f>
        <v>C</v>
      </c>
      <c r="N2836" s="29" t="str">
        <f>IF(O2836 &lt;&gt; "",VLOOKUP(O2836,'CLASSIFICAÇÃO - ÁREA DE ATUAÇÃO'!$A:$C,3,0), "")</f>
        <v>REDE DE URGÊNCIA</v>
      </c>
      <c r="O2836" t="str">
        <f>'Lotações convertidas'!B2838</f>
        <v>CENTRO DE REFERENCIA EM SAUDE MENTAL VENDA NOVA</v>
      </c>
    </row>
    <row r="2837" spans="1:15" x14ac:dyDescent="0.25">
      <c r="A2837">
        <v>1343791</v>
      </c>
      <c r="B2837" t="s">
        <v>1071</v>
      </c>
      <c r="C2837" t="s">
        <v>1072</v>
      </c>
      <c r="D2837" t="s">
        <v>379</v>
      </c>
      <c r="F2837" t="s">
        <v>18613</v>
      </c>
      <c r="G2837" s="177">
        <v>44565</v>
      </c>
      <c r="H2837" t="s">
        <v>457</v>
      </c>
      <c r="I2837" t="s">
        <v>18171</v>
      </c>
      <c r="J2837" t="s">
        <v>1073</v>
      </c>
      <c r="K2837" t="s">
        <v>353</v>
      </c>
      <c r="L2837" t="s">
        <v>382</v>
      </c>
      <c r="M2837" s="29" t="str">
        <f>IF(O2837 &lt;&gt; "", VLOOKUP(O2837,'CLASSIFICAÇÃO - ÁREA DE ATUAÇÃO'!$A:$C,2,0),"")</f>
        <v>C</v>
      </c>
      <c r="N2837" s="29" t="str">
        <f>IF(O2837 &lt;&gt; "",VLOOKUP(O2837,'CLASSIFICAÇÃO - ÁREA DE ATUAÇÃO'!$A:$C,3,0), "")</f>
        <v>REDE DE URGÊNCIA</v>
      </c>
      <c r="O2837" t="str">
        <f>'Lotações convertidas'!B2839</f>
        <v>UNIDADE DE PRONTO ATENDIMENTO LESTE</v>
      </c>
    </row>
    <row r="2838" spans="1:15" x14ac:dyDescent="0.25">
      <c r="A2838">
        <v>1343821</v>
      </c>
      <c r="B2838" t="s">
        <v>9180</v>
      </c>
      <c r="C2838" t="s">
        <v>9181</v>
      </c>
      <c r="D2838" t="s">
        <v>368</v>
      </c>
      <c r="E2838" t="s">
        <v>369</v>
      </c>
      <c r="F2838" t="s">
        <v>18613</v>
      </c>
      <c r="G2838" s="177">
        <v>44564</v>
      </c>
      <c r="H2838" t="s">
        <v>364</v>
      </c>
      <c r="I2838" t="s">
        <v>18168</v>
      </c>
      <c r="J2838" t="s">
        <v>9182</v>
      </c>
      <c r="K2838" t="s">
        <v>353</v>
      </c>
      <c r="L2838" t="s">
        <v>382</v>
      </c>
      <c r="M2838" s="29" t="str">
        <f>IF(O2838 &lt;&gt; "", VLOOKUP(O2838,'CLASSIFICAÇÃO - ÁREA DE ATUAÇÃO'!$A:$C,2,0),"")</f>
        <v>C</v>
      </c>
      <c r="N2838" s="29" t="str">
        <f>IF(O2838 &lt;&gt; "",VLOOKUP(O2838,'CLASSIFICAÇÃO - ÁREA DE ATUAÇÃO'!$A:$C,3,0), "")</f>
        <v>REDE DE URGÊNCIA</v>
      </c>
      <c r="O2838" t="str">
        <f>'Lotações convertidas'!B2840</f>
        <v>UNIDADE DE PRONTO ATENDIMENTO LESTE</v>
      </c>
    </row>
    <row r="2839" spans="1:15" x14ac:dyDescent="0.25">
      <c r="A2839">
        <v>1344283</v>
      </c>
      <c r="B2839" t="s">
        <v>9183</v>
      </c>
      <c r="C2839" t="s">
        <v>9184</v>
      </c>
      <c r="D2839" t="s">
        <v>368</v>
      </c>
      <c r="E2839" t="s">
        <v>369</v>
      </c>
      <c r="F2839" t="s">
        <v>507</v>
      </c>
      <c r="G2839" s="177">
        <v>44564</v>
      </c>
      <c r="H2839" t="s">
        <v>364</v>
      </c>
      <c r="I2839" t="s">
        <v>18168</v>
      </c>
      <c r="J2839" t="s">
        <v>9185</v>
      </c>
      <c r="K2839" t="s">
        <v>353</v>
      </c>
      <c r="L2839" t="s">
        <v>365</v>
      </c>
      <c r="M2839" s="29" t="str">
        <f>IF(O2839 &lt;&gt; "", VLOOKUP(O2839,'CLASSIFICAÇÃO - ÁREA DE ATUAÇÃO'!$A:$C,2,0),"")</f>
        <v>D</v>
      </c>
      <c r="N2839" s="29" t="str">
        <f>IF(O2839 &lt;&gt; "",VLOOKUP(O2839,'CLASSIFICAÇÃO - ÁREA DE ATUAÇÃO'!$A:$C,3,0), "")</f>
        <v>ATENÇÃO PRIMÁRIA</v>
      </c>
      <c r="O2839" t="str">
        <f>'Lotações convertidas'!B2841</f>
        <v>CENTRO DE SAÚDE JAQUELINE II</v>
      </c>
    </row>
    <row r="2840" spans="1:15" x14ac:dyDescent="0.25">
      <c r="A2840">
        <v>1344496</v>
      </c>
      <c r="B2840" t="s">
        <v>9186</v>
      </c>
      <c r="C2840" t="s">
        <v>9187</v>
      </c>
      <c r="D2840" t="s">
        <v>362</v>
      </c>
      <c r="F2840" t="s">
        <v>507</v>
      </c>
      <c r="G2840" s="177">
        <v>44564</v>
      </c>
      <c r="H2840" t="s">
        <v>364</v>
      </c>
      <c r="I2840" t="s">
        <v>18168</v>
      </c>
      <c r="J2840" t="s">
        <v>9188</v>
      </c>
      <c r="K2840" t="s">
        <v>353</v>
      </c>
      <c r="L2840" t="s">
        <v>365</v>
      </c>
      <c r="M2840" s="29" t="str">
        <f>IF(O2840 &lt;&gt; "", VLOOKUP(O2840,'CLASSIFICAÇÃO - ÁREA DE ATUAÇÃO'!$A:$C,2,0),"")</f>
        <v>D</v>
      </c>
      <c r="N2840" s="29" t="str">
        <f>IF(O2840 &lt;&gt; "",VLOOKUP(O2840,'CLASSIFICAÇÃO - ÁREA DE ATUAÇÃO'!$A:$C,3,0), "")</f>
        <v>ATENÇÃO PRIMÁRIA</v>
      </c>
      <c r="O2840" t="str">
        <f>'Lotações convertidas'!B2842</f>
        <v>CENTRO DE SAÚDE JAQUELINE II</v>
      </c>
    </row>
    <row r="2841" spans="1:15" x14ac:dyDescent="0.25">
      <c r="A2841">
        <v>1344526</v>
      </c>
      <c r="B2841" t="s">
        <v>9189</v>
      </c>
      <c r="C2841" t="s">
        <v>9190</v>
      </c>
      <c r="D2841" t="s">
        <v>362</v>
      </c>
      <c r="F2841" t="s">
        <v>507</v>
      </c>
      <c r="G2841" s="177">
        <v>44564</v>
      </c>
      <c r="H2841" t="s">
        <v>364</v>
      </c>
      <c r="I2841" t="s">
        <v>18168</v>
      </c>
      <c r="J2841" t="s">
        <v>9191</v>
      </c>
      <c r="K2841" t="s">
        <v>353</v>
      </c>
      <c r="L2841" t="s">
        <v>365</v>
      </c>
      <c r="M2841" s="29" t="str">
        <f>IF(O2841 &lt;&gt; "", VLOOKUP(O2841,'CLASSIFICAÇÃO - ÁREA DE ATUAÇÃO'!$A:$C,2,0),"")</f>
        <v>D</v>
      </c>
      <c r="N2841" s="29" t="str">
        <f>IF(O2841 &lt;&gt; "",VLOOKUP(O2841,'CLASSIFICAÇÃO - ÁREA DE ATUAÇÃO'!$A:$C,3,0), "")</f>
        <v>ATENÇÃO PRIMÁRIA</v>
      </c>
      <c r="O2841" t="str">
        <f>'Lotações convertidas'!B2843</f>
        <v>CENTRO DE SAÚDE JAQUELINE II</v>
      </c>
    </row>
    <row r="2842" spans="1:15" x14ac:dyDescent="0.25">
      <c r="A2842">
        <v>1344658</v>
      </c>
      <c r="B2842" t="s">
        <v>9192</v>
      </c>
      <c r="C2842" t="s">
        <v>9193</v>
      </c>
      <c r="D2842" t="s">
        <v>362</v>
      </c>
      <c r="F2842" t="s">
        <v>1356</v>
      </c>
      <c r="G2842" s="177">
        <v>44564</v>
      </c>
      <c r="H2842" t="s">
        <v>364</v>
      </c>
      <c r="I2842" t="s">
        <v>18168</v>
      </c>
      <c r="J2842" t="s">
        <v>9194</v>
      </c>
      <c r="K2842" t="s">
        <v>353</v>
      </c>
      <c r="L2842" t="s">
        <v>411</v>
      </c>
      <c r="M2842" s="29" t="str">
        <f>IF(O2842 &lt;&gt; "", VLOOKUP(O2842,'CLASSIFICAÇÃO - ÁREA DE ATUAÇÃO'!$A:$C,2,0),"")</f>
        <v>C</v>
      </c>
      <c r="N2842" s="29" t="str">
        <f>IF(O2842 &lt;&gt; "",VLOOKUP(O2842,'CLASSIFICAÇÃO - ÁREA DE ATUAÇÃO'!$A:$C,3,0), "")</f>
        <v>ATENÇÃO PRIMÁRIA</v>
      </c>
      <c r="O2842" t="str">
        <f>'Lotações convertidas'!B2844</f>
        <v>CENTRO DE SAÚDE PADRE TARCÍSIO</v>
      </c>
    </row>
    <row r="2843" spans="1:15" x14ac:dyDescent="0.25">
      <c r="A2843">
        <v>1344860</v>
      </c>
      <c r="B2843" t="s">
        <v>9195</v>
      </c>
      <c r="C2843" t="s">
        <v>9196</v>
      </c>
      <c r="D2843" t="s">
        <v>368</v>
      </c>
      <c r="E2843" t="s">
        <v>369</v>
      </c>
      <c r="F2843" t="s">
        <v>18637</v>
      </c>
      <c r="G2843" s="177">
        <v>44564</v>
      </c>
      <c r="H2843" t="s">
        <v>364</v>
      </c>
      <c r="I2843" t="s">
        <v>18168</v>
      </c>
      <c r="J2843" t="s">
        <v>9197</v>
      </c>
      <c r="K2843" t="s">
        <v>353</v>
      </c>
      <c r="L2843" t="s">
        <v>411</v>
      </c>
      <c r="M2843" s="29" t="str">
        <f>IF(O2843 &lt;&gt; "", VLOOKUP(O2843,'CLASSIFICAÇÃO - ÁREA DE ATUAÇÃO'!$A:$C,2,0),"")</f>
        <v>A</v>
      </c>
      <c r="N2843" s="29" t="str">
        <f>IF(O2843 &lt;&gt; "",VLOOKUP(O2843,'CLASSIFICAÇÃO - ÁREA DE ATUAÇÃO'!$A:$C,3,0), "")</f>
        <v>ATENÇÃO PRIMÁRIA</v>
      </c>
      <c r="O2843" t="str">
        <f>'Lotações convertidas'!B2845</f>
        <v>CENTRO DE SAÚDE OSWALDO CRUZ</v>
      </c>
    </row>
    <row r="2844" spans="1:15" x14ac:dyDescent="0.25">
      <c r="A2844">
        <v>1344879</v>
      </c>
      <c r="B2844" t="s">
        <v>9198</v>
      </c>
      <c r="C2844" t="s">
        <v>9199</v>
      </c>
      <c r="D2844" t="s">
        <v>368</v>
      </c>
      <c r="E2844" t="s">
        <v>369</v>
      </c>
      <c r="F2844" t="s">
        <v>1559</v>
      </c>
      <c r="G2844" s="177">
        <v>44564</v>
      </c>
      <c r="H2844" t="s">
        <v>364</v>
      </c>
      <c r="I2844" t="s">
        <v>18168</v>
      </c>
      <c r="J2844" t="s">
        <v>9200</v>
      </c>
      <c r="K2844" t="s">
        <v>353</v>
      </c>
      <c r="L2844" t="s">
        <v>411</v>
      </c>
      <c r="M2844" s="29" t="str">
        <f>IF(O2844 &lt;&gt; "", VLOOKUP(O2844,'CLASSIFICAÇÃO - ÁREA DE ATUAÇÃO'!$A:$C,2,0),"")</f>
        <v>C</v>
      </c>
      <c r="N2844" s="29" t="str">
        <f>IF(O2844 &lt;&gt; "",VLOOKUP(O2844,'CLASSIFICAÇÃO - ÁREA DE ATUAÇÃO'!$A:$C,3,0), "")</f>
        <v>ATENÇÃO PRIMÁRIA</v>
      </c>
      <c r="O2844" t="str">
        <f>'Lotações convertidas'!B2846</f>
        <v>CENTRO DE SAÚDE NOSSA SENHORA APARECIDA</v>
      </c>
    </row>
    <row r="2845" spans="1:15" x14ac:dyDescent="0.25">
      <c r="A2845">
        <v>1344933</v>
      </c>
      <c r="B2845" t="s">
        <v>9201</v>
      </c>
      <c r="C2845" t="s">
        <v>9202</v>
      </c>
      <c r="D2845" t="s">
        <v>362</v>
      </c>
      <c r="F2845" t="s">
        <v>18636</v>
      </c>
      <c r="G2845" s="177">
        <v>44564</v>
      </c>
      <c r="H2845" t="s">
        <v>364</v>
      </c>
      <c r="I2845" t="s">
        <v>18168</v>
      </c>
      <c r="J2845" t="s">
        <v>9203</v>
      </c>
      <c r="K2845" t="s">
        <v>353</v>
      </c>
      <c r="L2845" t="s">
        <v>411</v>
      </c>
      <c r="M2845" s="29" t="str">
        <f>IF(O2845 &lt;&gt; "", VLOOKUP(O2845,'CLASSIFICAÇÃO - ÁREA DE ATUAÇÃO'!$A:$C,2,0),"")</f>
        <v>A</v>
      </c>
      <c r="N2845" s="29" t="str">
        <f>IF(O2845 &lt;&gt; "",VLOOKUP(O2845,'CLASSIFICAÇÃO - ÁREA DE ATUAÇÃO'!$A:$C,3,0), "")</f>
        <v>REDE COMPLEMENTAR</v>
      </c>
      <c r="O2845" t="str">
        <f>'Lotações convertidas'!B2847</f>
        <v>CENTRO DE REFERENCIA DE IMUNOBIOLOGICOS ESPECIAIS</v>
      </c>
    </row>
    <row r="2846" spans="1:15" x14ac:dyDescent="0.25">
      <c r="A2846">
        <v>1345042</v>
      </c>
      <c r="B2846" t="s">
        <v>9204</v>
      </c>
      <c r="C2846" t="s">
        <v>9205</v>
      </c>
      <c r="D2846" t="s">
        <v>368</v>
      </c>
      <c r="E2846" t="s">
        <v>369</v>
      </c>
      <c r="F2846" t="s">
        <v>391</v>
      </c>
      <c r="G2846" s="177">
        <v>44564</v>
      </c>
      <c r="H2846" t="s">
        <v>364</v>
      </c>
      <c r="I2846" t="s">
        <v>18168</v>
      </c>
      <c r="J2846" t="s">
        <v>9206</v>
      </c>
      <c r="K2846" t="s">
        <v>353</v>
      </c>
      <c r="L2846" t="s">
        <v>361</v>
      </c>
      <c r="M2846" s="29" t="str">
        <f>IF(O2846 &lt;&gt; "", VLOOKUP(O2846,'CLASSIFICAÇÃO - ÁREA DE ATUAÇÃO'!$A:$C,2,0),"")</f>
        <v>C</v>
      </c>
      <c r="N2846" s="29" t="str">
        <f>IF(O2846 &lt;&gt; "",VLOOKUP(O2846,'CLASSIFICAÇÃO - ÁREA DE ATUAÇÃO'!$A:$C,3,0), "")</f>
        <v>ATENÇÃO PRIMÁRIA</v>
      </c>
      <c r="O2846" t="str">
        <f>'Lotações convertidas'!B2848</f>
        <v>CENTRO DE SAÚDE SANTA TEREZINHA</v>
      </c>
    </row>
    <row r="2847" spans="1:15" x14ac:dyDescent="0.25">
      <c r="A2847">
        <v>1345212</v>
      </c>
      <c r="B2847" t="s">
        <v>9207</v>
      </c>
      <c r="C2847" t="s">
        <v>9208</v>
      </c>
      <c r="D2847" t="s">
        <v>362</v>
      </c>
      <c r="F2847" t="s">
        <v>610</v>
      </c>
      <c r="G2847" s="177">
        <v>44564</v>
      </c>
      <c r="H2847" t="s">
        <v>364</v>
      </c>
      <c r="I2847" t="s">
        <v>18171</v>
      </c>
      <c r="J2847" t="s">
        <v>9209</v>
      </c>
      <c r="K2847" t="s">
        <v>353</v>
      </c>
      <c r="L2847" t="s">
        <v>372</v>
      </c>
      <c r="M2847" s="29" t="str">
        <f>IF(O2847 &lt;&gt; "", VLOOKUP(O2847,'CLASSIFICAÇÃO - ÁREA DE ATUAÇÃO'!$A:$C,2,0),"")</f>
        <v>C</v>
      </c>
      <c r="N2847" s="29" t="str">
        <f>IF(O2847 &lt;&gt; "",VLOOKUP(O2847,'CLASSIFICAÇÃO - ÁREA DE ATUAÇÃO'!$A:$C,3,0), "")</f>
        <v>ATENÇÃO PRIMÁRIA</v>
      </c>
      <c r="O2847" t="str">
        <f>'Lotações convertidas'!B2849</f>
        <v>CENTRO DE SAÚDE PIRATININGA</v>
      </c>
    </row>
    <row r="2848" spans="1:15" x14ac:dyDescent="0.25">
      <c r="A2848">
        <v>1345360</v>
      </c>
      <c r="B2848" t="s">
        <v>9210</v>
      </c>
      <c r="C2848" t="s">
        <v>9211</v>
      </c>
      <c r="D2848" t="s">
        <v>368</v>
      </c>
      <c r="E2848" t="s">
        <v>369</v>
      </c>
      <c r="F2848" t="s">
        <v>18620</v>
      </c>
      <c r="G2848" s="177">
        <v>44563</v>
      </c>
      <c r="H2848" t="s">
        <v>425</v>
      </c>
      <c r="I2848" t="s">
        <v>18168</v>
      </c>
      <c r="J2848" t="s">
        <v>9212</v>
      </c>
      <c r="K2848" t="s">
        <v>353</v>
      </c>
      <c r="L2848" t="s">
        <v>372</v>
      </c>
      <c r="M2848" s="29" t="str">
        <f>IF(O2848 &lt;&gt; "", VLOOKUP(O2848,'CLASSIFICAÇÃO - ÁREA DE ATUAÇÃO'!$A:$C,2,0),"")</f>
        <v>D</v>
      </c>
      <c r="N2848" s="29" t="str">
        <f>IF(O2848 &lt;&gt; "",VLOOKUP(O2848,'CLASSIFICAÇÃO - ÁREA DE ATUAÇÃO'!$A:$C,3,0), "")</f>
        <v>REDE DE URGÊNCIA</v>
      </c>
      <c r="O2848" t="str">
        <f>'Lotações convertidas'!B2850</f>
        <v>UNIDADE DE PRONTO ATENDIMENTO VENDA NOVA</v>
      </c>
    </row>
    <row r="2849" spans="1:15" x14ac:dyDescent="0.25">
      <c r="A2849">
        <v>1345379</v>
      </c>
      <c r="B2849" t="s">
        <v>9213</v>
      </c>
      <c r="C2849" t="s">
        <v>9214</v>
      </c>
      <c r="D2849" t="s">
        <v>368</v>
      </c>
      <c r="E2849" t="s">
        <v>728</v>
      </c>
      <c r="F2849" t="s">
        <v>351</v>
      </c>
      <c r="G2849" s="177">
        <v>44564</v>
      </c>
      <c r="H2849" t="s">
        <v>417</v>
      </c>
      <c r="I2849" t="s">
        <v>495</v>
      </c>
      <c r="K2849" t="s">
        <v>495</v>
      </c>
      <c r="L2849" t="s">
        <v>354</v>
      </c>
      <c r="M2849" s="29" t="str">
        <f>IF(O2849 &lt;&gt; "", VLOOKUP(O2849,'CLASSIFICAÇÃO - ÁREA DE ATUAÇÃO'!$A:$C,2,0),"")</f>
        <v>D</v>
      </c>
      <c r="N2849" s="29" t="str">
        <f>IF(O2849 &lt;&gt; "",VLOOKUP(O2849,'CLASSIFICAÇÃO - ÁREA DE ATUAÇÃO'!$A:$C,3,0), "")</f>
        <v>ATENÇÃO PRIMÁRIA</v>
      </c>
      <c r="O2849" t="str">
        <f>'Lotações convertidas'!B2851</f>
        <v>CENTRO DE SAÚDE PEDREIRA PRADO LOPES</v>
      </c>
    </row>
    <row r="2850" spans="1:15" x14ac:dyDescent="0.25">
      <c r="A2850">
        <v>1345387</v>
      </c>
      <c r="B2850" t="s">
        <v>9215</v>
      </c>
      <c r="C2850" t="s">
        <v>9216</v>
      </c>
      <c r="D2850" t="s">
        <v>368</v>
      </c>
      <c r="E2850" t="s">
        <v>369</v>
      </c>
      <c r="F2850" t="s">
        <v>3156</v>
      </c>
      <c r="G2850" s="177">
        <v>44564</v>
      </c>
      <c r="H2850" t="s">
        <v>818</v>
      </c>
      <c r="I2850" t="s">
        <v>18168</v>
      </c>
      <c r="J2850" t="s">
        <v>9217</v>
      </c>
      <c r="K2850" t="s">
        <v>353</v>
      </c>
      <c r="L2850" t="s">
        <v>411</v>
      </c>
      <c r="M2850" s="29" t="str">
        <f>IF(O2850 &lt;&gt; "", VLOOKUP(O2850,'CLASSIFICAÇÃO - ÁREA DE ATUAÇÃO'!$A:$C,2,0),"")</f>
        <v>B</v>
      </c>
      <c r="N2850" s="29" t="str">
        <f>IF(O2850 &lt;&gt; "",VLOOKUP(O2850,'CLASSIFICAÇÃO - ÁREA DE ATUAÇÃO'!$A:$C,3,0), "")</f>
        <v>ATENÇÃO PRIMÁRIA</v>
      </c>
      <c r="O2850" t="str">
        <f>'Lotações convertidas'!B2852</f>
        <v>CENTRO DE SAÚDE SANTA RITA DE CÁSSIA</v>
      </c>
    </row>
    <row r="2851" spans="1:15" x14ac:dyDescent="0.25">
      <c r="A2851">
        <v>1345417</v>
      </c>
      <c r="B2851" t="s">
        <v>9218</v>
      </c>
      <c r="C2851" t="s">
        <v>9219</v>
      </c>
      <c r="D2851" t="s">
        <v>368</v>
      </c>
      <c r="E2851" t="s">
        <v>369</v>
      </c>
      <c r="F2851" t="s">
        <v>933</v>
      </c>
      <c r="G2851" s="177">
        <v>44564</v>
      </c>
      <c r="H2851" t="s">
        <v>417</v>
      </c>
      <c r="I2851" t="s">
        <v>18168</v>
      </c>
      <c r="J2851" t="s">
        <v>9220</v>
      </c>
      <c r="K2851" t="s">
        <v>353</v>
      </c>
      <c r="L2851" t="s">
        <v>397</v>
      </c>
      <c r="M2851" s="29" t="str">
        <f>IF(O2851 &lt;&gt; "", VLOOKUP(O2851,'CLASSIFICAÇÃO - ÁREA DE ATUAÇÃO'!$A:$C,2,0),"")</f>
        <v>B</v>
      </c>
      <c r="N2851" s="29" t="str">
        <f>IF(O2851 &lt;&gt; "",VLOOKUP(O2851,'CLASSIFICAÇÃO - ÁREA DE ATUAÇÃO'!$A:$C,3,0), "")</f>
        <v>ATENÇÃO PRIMÁRIA</v>
      </c>
      <c r="O2851" t="str">
        <f>'Lotações convertidas'!B2853</f>
        <v>CENTRO DE SAÚDE CAMARGOS</v>
      </c>
    </row>
    <row r="2852" spans="1:15" x14ac:dyDescent="0.25">
      <c r="A2852">
        <v>1345425</v>
      </c>
      <c r="B2852" t="s">
        <v>9221</v>
      </c>
      <c r="C2852" t="s">
        <v>9222</v>
      </c>
      <c r="D2852" t="s">
        <v>368</v>
      </c>
      <c r="E2852" t="s">
        <v>369</v>
      </c>
      <c r="F2852" t="s">
        <v>1249</v>
      </c>
      <c r="G2852" s="177">
        <v>44564</v>
      </c>
      <c r="H2852" t="s">
        <v>417</v>
      </c>
      <c r="I2852" t="s">
        <v>18168</v>
      </c>
      <c r="J2852" t="s">
        <v>9223</v>
      </c>
      <c r="K2852" t="s">
        <v>353</v>
      </c>
      <c r="L2852" t="s">
        <v>361</v>
      </c>
      <c r="M2852" s="29" t="str">
        <f>IF(O2852 &lt;&gt; "", VLOOKUP(O2852,'CLASSIFICAÇÃO - ÁREA DE ATUAÇÃO'!$A:$C,2,0),"")</f>
        <v>C</v>
      </c>
      <c r="N2852" s="29" t="str">
        <f>IF(O2852 &lt;&gt; "",VLOOKUP(O2852,'CLASSIFICAÇÃO - ÁREA DE ATUAÇÃO'!$A:$C,3,0), "")</f>
        <v>ATENÇÃO PRIMÁRIA</v>
      </c>
      <c r="O2852" t="str">
        <f>'Lotações convertidas'!B2854</f>
        <v>CENTRO DE SAÚDE OURO PRETO</v>
      </c>
    </row>
    <row r="2853" spans="1:15" x14ac:dyDescent="0.25">
      <c r="A2853">
        <v>1345433</v>
      </c>
      <c r="B2853" t="s">
        <v>9224</v>
      </c>
      <c r="C2853" t="s">
        <v>9225</v>
      </c>
      <c r="D2853" t="s">
        <v>368</v>
      </c>
      <c r="E2853" t="s">
        <v>369</v>
      </c>
      <c r="F2853" t="s">
        <v>608</v>
      </c>
      <c r="G2853" s="177">
        <v>44564</v>
      </c>
      <c r="H2853" t="s">
        <v>417</v>
      </c>
      <c r="I2853" t="s">
        <v>18168</v>
      </c>
      <c r="J2853" t="s">
        <v>9226</v>
      </c>
      <c r="K2853" t="s">
        <v>353</v>
      </c>
      <c r="L2853" t="s">
        <v>372</v>
      </c>
      <c r="M2853" s="29" t="str">
        <f>IF(O2853 &lt;&gt; "", VLOOKUP(O2853,'CLASSIFICAÇÃO - ÁREA DE ATUAÇÃO'!$A:$C,2,0),"")</f>
        <v>C</v>
      </c>
      <c r="N2853" s="29" t="str">
        <f>IF(O2853 &lt;&gt; "",VLOOKUP(O2853,'CLASSIFICAÇÃO - ÁREA DE ATUAÇÃO'!$A:$C,3,0), "")</f>
        <v>ATENÇÃO PRIMÁRIA</v>
      </c>
      <c r="O2853" t="str">
        <f>'Lotações convertidas'!B2855</f>
        <v>CENTRO DE SAÚDE RIO BRANCO</v>
      </c>
    </row>
    <row r="2854" spans="1:15" x14ac:dyDescent="0.25">
      <c r="A2854">
        <v>1345441</v>
      </c>
      <c r="B2854" t="s">
        <v>9227</v>
      </c>
      <c r="C2854" t="s">
        <v>9228</v>
      </c>
      <c r="D2854" t="s">
        <v>362</v>
      </c>
      <c r="F2854" t="s">
        <v>373</v>
      </c>
      <c r="G2854" s="177">
        <v>44564</v>
      </c>
      <c r="H2854" t="s">
        <v>434</v>
      </c>
      <c r="I2854" t="s">
        <v>18168</v>
      </c>
      <c r="J2854" t="s">
        <v>9229</v>
      </c>
      <c r="K2854" t="s">
        <v>353</v>
      </c>
      <c r="L2854" t="s">
        <v>374</v>
      </c>
      <c r="M2854" s="29" t="str">
        <f>IF(O2854 &lt;&gt; "", VLOOKUP(O2854,'CLASSIFICAÇÃO - ÁREA DE ATUAÇÃO'!$A:$C,2,0),"")</f>
        <v>C</v>
      </c>
      <c r="N2854" s="29" t="str">
        <f>IF(O2854 &lt;&gt; "",VLOOKUP(O2854,'CLASSIFICAÇÃO - ÁREA DE ATUAÇÃO'!$A:$C,3,0), "")</f>
        <v>ATENÇÃO PRIMÁRIA</v>
      </c>
      <c r="O2854" t="str">
        <f>'Lotações convertidas'!B2856</f>
        <v>CENTRO DE SAÚDE EFIGÊNIA MURTA DE FIGUEIREDO</v>
      </c>
    </row>
    <row r="2855" spans="1:15" x14ac:dyDescent="0.25">
      <c r="A2855" t="s">
        <v>9230</v>
      </c>
      <c r="B2855" t="s">
        <v>9231</v>
      </c>
      <c r="C2855" t="s">
        <v>9232</v>
      </c>
      <c r="D2855" t="s">
        <v>362</v>
      </c>
      <c r="F2855" t="s">
        <v>18680</v>
      </c>
      <c r="G2855" s="177">
        <v>44564</v>
      </c>
      <c r="H2855" t="s">
        <v>364</v>
      </c>
      <c r="I2855" t="s">
        <v>18168</v>
      </c>
      <c r="J2855" t="s">
        <v>9234</v>
      </c>
      <c r="K2855" t="s">
        <v>353</v>
      </c>
      <c r="L2855" t="s">
        <v>427</v>
      </c>
      <c r="M2855" s="29" t="str">
        <f>IF(O2855 &lt;&gt; "", VLOOKUP(O2855,'CLASSIFICAÇÃO - ÁREA DE ATUAÇÃO'!$A:$C,2,0),"")</f>
        <v>A</v>
      </c>
      <c r="N2855" s="29" t="str">
        <f>IF(O2855 &lt;&gt; "",VLOOKUP(O2855,'CLASSIFICAÇÃO - ÁREA DE ATUAÇÃO'!$A:$C,3,0), "")</f>
        <v>GESTÃO</v>
      </c>
      <c r="O2855" t="str">
        <f>'Lotações convertidas'!B2857</f>
        <v>GERENCIA DE URGENCIA E EMERGENCIA</v>
      </c>
    </row>
    <row r="2856" spans="1:15" x14ac:dyDescent="0.25">
      <c r="A2856">
        <v>1345468</v>
      </c>
      <c r="B2856" t="s">
        <v>9235</v>
      </c>
      <c r="C2856" t="s">
        <v>9236</v>
      </c>
      <c r="D2856" t="s">
        <v>362</v>
      </c>
      <c r="F2856" t="s">
        <v>373</v>
      </c>
      <c r="G2856" s="177">
        <v>44564</v>
      </c>
      <c r="H2856" t="s">
        <v>364</v>
      </c>
      <c r="I2856" t="s">
        <v>18168</v>
      </c>
      <c r="J2856" t="s">
        <v>9237</v>
      </c>
      <c r="K2856" t="s">
        <v>353</v>
      </c>
      <c r="L2856" t="s">
        <v>374</v>
      </c>
      <c r="M2856" s="29" t="str">
        <f>IF(O2856 &lt;&gt; "", VLOOKUP(O2856,'CLASSIFICAÇÃO - ÁREA DE ATUAÇÃO'!$A:$C,2,0),"")</f>
        <v>C</v>
      </c>
      <c r="N2856" s="29" t="str">
        <f>IF(O2856 &lt;&gt; "",VLOOKUP(O2856,'CLASSIFICAÇÃO - ÁREA DE ATUAÇÃO'!$A:$C,3,0), "")</f>
        <v>ATENÇÃO PRIMÁRIA</v>
      </c>
      <c r="O2856" t="str">
        <f>'Lotações convertidas'!B2858</f>
        <v>CENTRO DE SAÚDE EFIGÊNIA MURTA DE FIGUEIREDO</v>
      </c>
    </row>
    <row r="2857" spans="1:15" x14ac:dyDescent="0.25">
      <c r="A2857">
        <v>1345476</v>
      </c>
      <c r="B2857" t="s">
        <v>4708</v>
      </c>
      <c r="C2857" t="s">
        <v>4709</v>
      </c>
      <c r="D2857" t="s">
        <v>349</v>
      </c>
      <c r="E2857" t="s">
        <v>473</v>
      </c>
      <c r="F2857" t="s">
        <v>351</v>
      </c>
      <c r="G2857" s="177">
        <v>44564</v>
      </c>
      <c r="H2857" t="s">
        <v>746</v>
      </c>
      <c r="I2857" t="s">
        <v>18173</v>
      </c>
      <c r="J2857" t="s">
        <v>4710</v>
      </c>
      <c r="K2857" t="s">
        <v>353</v>
      </c>
      <c r="L2857" t="s">
        <v>354</v>
      </c>
      <c r="M2857" s="29" t="str">
        <f>IF(O2857 &lt;&gt; "", VLOOKUP(O2857,'CLASSIFICAÇÃO - ÁREA DE ATUAÇÃO'!$A:$C,2,0),"")</f>
        <v>D</v>
      </c>
      <c r="N2857" s="29" t="str">
        <f>IF(O2857 &lt;&gt; "",VLOOKUP(O2857,'CLASSIFICAÇÃO - ÁREA DE ATUAÇÃO'!$A:$C,3,0), "")</f>
        <v>ATENÇÃO PRIMÁRIA</v>
      </c>
      <c r="O2857" t="str">
        <f>'Lotações convertidas'!B2859</f>
        <v>CENTRO DE SAÚDE PEDREIRA PRADO LOPES</v>
      </c>
    </row>
    <row r="2858" spans="1:15" x14ac:dyDescent="0.25">
      <c r="A2858">
        <v>1345514</v>
      </c>
      <c r="B2858" t="s">
        <v>8184</v>
      </c>
      <c r="C2858" t="s">
        <v>8185</v>
      </c>
      <c r="D2858" t="s">
        <v>379</v>
      </c>
      <c r="F2858" t="s">
        <v>18613</v>
      </c>
      <c r="G2858" s="177">
        <v>44565</v>
      </c>
      <c r="H2858" t="s">
        <v>482</v>
      </c>
      <c r="I2858" t="s">
        <v>18171</v>
      </c>
      <c r="J2858" t="s">
        <v>8186</v>
      </c>
      <c r="K2858" t="s">
        <v>353</v>
      </c>
      <c r="L2858" t="s">
        <v>382</v>
      </c>
      <c r="M2858" s="29" t="str">
        <f>IF(O2858 &lt;&gt; "", VLOOKUP(O2858,'CLASSIFICAÇÃO - ÁREA DE ATUAÇÃO'!$A:$C,2,0),"")</f>
        <v>C</v>
      </c>
      <c r="N2858" s="29" t="str">
        <f>IF(O2858 &lt;&gt; "",VLOOKUP(O2858,'CLASSIFICAÇÃO - ÁREA DE ATUAÇÃO'!$A:$C,3,0), "")</f>
        <v>REDE DE URGÊNCIA</v>
      </c>
      <c r="O2858" t="str">
        <f>'Lotações convertidas'!B2860</f>
        <v>UNIDADE DE PRONTO ATENDIMENTO LESTE</v>
      </c>
    </row>
    <row r="2859" spans="1:15" x14ac:dyDescent="0.25">
      <c r="A2859">
        <v>1345743</v>
      </c>
      <c r="B2859" t="s">
        <v>9238</v>
      </c>
      <c r="C2859" t="s">
        <v>9239</v>
      </c>
      <c r="D2859" t="s">
        <v>368</v>
      </c>
      <c r="E2859" t="s">
        <v>524</v>
      </c>
      <c r="F2859" t="s">
        <v>93</v>
      </c>
      <c r="G2859" s="177">
        <v>44564</v>
      </c>
      <c r="H2859" t="s">
        <v>417</v>
      </c>
      <c r="I2859" t="s">
        <v>18176</v>
      </c>
      <c r="J2859" t="s">
        <v>9240</v>
      </c>
      <c r="K2859" t="s">
        <v>353</v>
      </c>
      <c r="L2859" t="s">
        <v>354</v>
      </c>
      <c r="M2859" s="29" t="str">
        <f>IF(O2859 &lt;&gt; "", VLOOKUP(O2859,'CLASSIFICAÇÃO - ÁREA DE ATUAÇÃO'!$A:$C,2,0),"")</f>
        <v>A</v>
      </c>
      <c r="N2859" s="29" t="str">
        <f>IF(O2859 &lt;&gt; "",VLOOKUP(O2859,'CLASSIFICAÇÃO - ÁREA DE ATUAÇÃO'!$A:$C,3,0), "")</f>
        <v>REDE COMPLEMENTAR</v>
      </c>
      <c r="O2859" t="str">
        <f>'Lotações convertidas'!B2861</f>
        <v>LABORATORIO MUNICIPAL DE REFERENCIA DE ANALISES CLINICAS E CITOPATOLOGIA</v>
      </c>
    </row>
    <row r="2860" spans="1:15" x14ac:dyDescent="0.25">
      <c r="A2860">
        <v>1345794</v>
      </c>
      <c r="B2860" t="s">
        <v>9241</v>
      </c>
      <c r="C2860" t="s">
        <v>9242</v>
      </c>
      <c r="D2860" t="s">
        <v>368</v>
      </c>
      <c r="E2860" t="s">
        <v>524</v>
      </c>
      <c r="F2860" t="s">
        <v>93</v>
      </c>
      <c r="G2860" s="177">
        <v>44564</v>
      </c>
      <c r="H2860" t="s">
        <v>746</v>
      </c>
      <c r="I2860" t="s">
        <v>18176</v>
      </c>
      <c r="J2860" t="s">
        <v>9243</v>
      </c>
      <c r="K2860" t="s">
        <v>353</v>
      </c>
      <c r="L2860" t="s">
        <v>354</v>
      </c>
      <c r="M2860" s="29" t="str">
        <f>IF(O2860 &lt;&gt; "", VLOOKUP(O2860,'CLASSIFICAÇÃO - ÁREA DE ATUAÇÃO'!$A:$C,2,0),"")</f>
        <v>A</v>
      </c>
      <c r="N2860" s="29" t="str">
        <f>IF(O2860 &lt;&gt; "",VLOOKUP(O2860,'CLASSIFICAÇÃO - ÁREA DE ATUAÇÃO'!$A:$C,3,0), "")</f>
        <v>REDE COMPLEMENTAR</v>
      </c>
      <c r="O2860" t="str">
        <f>'Lotações convertidas'!B2862</f>
        <v>LABORATORIO MUNICIPAL DE REFERENCIA DE ANALISES CLINICAS E CITOPATOLOGIA</v>
      </c>
    </row>
    <row r="2861" spans="1:15" x14ac:dyDescent="0.25">
      <c r="A2861">
        <v>1345816</v>
      </c>
      <c r="B2861" t="s">
        <v>9244</v>
      </c>
      <c r="C2861" t="s">
        <v>9245</v>
      </c>
      <c r="D2861" t="s">
        <v>368</v>
      </c>
      <c r="E2861" t="s">
        <v>369</v>
      </c>
      <c r="F2861" t="s">
        <v>351</v>
      </c>
      <c r="G2861" s="177">
        <v>44565</v>
      </c>
      <c r="H2861" t="s">
        <v>364</v>
      </c>
      <c r="I2861" t="s">
        <v>18168</v>
      </c>
      <c r="J2861" t="s">
        <v>9246</v>
      </c>
      <c r="K2861" t="s">
        <v>353</v>
      </c>
      <c r="L2861" t="s">
        <v>354</v>
      </c>
      <c r="M2861" s="29" t="str">
        <f>IF(O2861 &lt;&gt; "", VLOOKUP(O2861,'CLASSIFICAÇÃO - ÁREA DE ATUAÇÃO'!$A:$C,2,0),"")</f>
        <v>D</v>
      </c>
      <c r="N2861" s="29" t="str">
        <f>IF(O2861 &lt;&gt; "",VLOOKUP(O2861,'CLASSIFICAÇÃO - ÁREA DE ATUAÇÃO'!$A:$C,3,0), "")</f>
        <v>ATENÇÃO PRIMÁRIA</v>
      </c>
      <c r="O2861" t="str">
        <f>'Lotações convertidas'!B2863</f>
        <v>CENTRO DE SAÚDE PEDREIRA PRADO LOPES</v>
      </c>
    </row>
    <row r="2862" spans="1:15" x14ac:dyDescent="0.25">
      <c r="A2862">
        <v>1345824</v>
      </c>
      <c r="B2862" t="s">
        <v>9247</v>
      </c>
      <c r="C2862" t="s">
        <v>9248</v>
      </c>
      <c r="D2862" t="s">
        <v>362</v>
      </c>
      <c r="F2862" t="s">
        <v>363</v>
      </c>
      <c r="G2862" s="177">
        <v>44565</v>
      </c>
      <c r="H2862" t="s">
        <v>364</v>
      </c>
      <c r="I2862" t="s">
        <v>18168</v>
      </c>
      <c r="J2862" t="s">
        <v>9249</v>
      </c>
      <c r="K2862" t="s">
        <v>353</v>
      </c>
      <c r="L2862" t="s">
        <v>365</v>
      </c>
      <c r="M2862" s="29" t="str">
        <f>IF(O2862 &lt;&gt; "", VLOOKUP(O2862,'CLASSIFICAÇÃO - ÁREA DE ATUAÇÃO'!$A:$C,2,0),"")</f>
        <v>D</v>
      </c>
      <c r="N2862" s="29" t="str">
        <f>IF(O2862 &lt;&gt; "",VLOOKUP(O2862,'CLASSIFICAÇÃO - ÁREA DE ATUAÇÃO'!$A:$C,3,0), "")</f>
        <v>ATENÇÃO PRIMÁRIA</v>
      </c>
      <c r="O2862" t="str">
        <f>'Lotações convertidas'!B2864</f>
        <v>CENTRO DE SAÚDE ZILAH SPÓSITO</v>
      </c>
    </row>
    <row r="2863" spans="1:15" x14ac:dyDescent="0.25">
      <c r="A2863">
        <v>1345832</v>
      </c>
      <c r="B2863" t="s">
        <v>9250</v>
      </c>
      <c r="C2863" t="s">
        <v>9251</v>
      </c>
      <c r="D2863" t="s">
        <v>362</v>
      </c>
      <c r="F2863" t="s">
        <v>825</v>
      </c>
      <c r="G2863" s="177">
        <v>44565</v>
      </c>
      <c r="H2863" t="s">
        <v>364</v>
      </c>
      <c r="I2863" t="s">
        <v>18168</v>
      </c>
      <c r="J2863" t="s">
        <v>9252</v>
      </c>
      <c r="K2863" t="s">
        <v>353</v>
      </c>
      <c r="L2863" t="s">
        <v>365</v>
      </c>
      <c r="M2863" s="29" t="str">
        <f>IF(O2863 &lt;&gt; "", VLOOKUP(O2863,'CLASSIFICAÇÃO - ÁREA DE ATUAÇÃO'!$A:$C,2,0),"")</f>
        <v>D</v>
      </c>
      <c r="N2863" s="29" t="str">
        <f>IF(O2863 &lt;&gt; "",VLOOKUP(O2863,'CLASSIFICAÇÃO - ÁREA DE ATUAÇÃO'!$A:$C,3,0), "")</f>
        <v>ATENÇÃO PRIMÁRIA</v>
      </c>
      <c r="O2863" t="str">
        <f>'Lotações convertidas'!B2865</f>
        <v>CENTRO DE SAÚDE TUPI</v>
      </c>
    </row>
    <row r="2864" spans="1:15" x14ac:dyDescent="0.25">
      <c r="A2864">
        <v>1345840</v>
      </c>
      <c r="B2864" t="s">
        <v>9253</v>
      </c>
      <c r="C2864" t="s">
        <v>9254</v>
      </c>
      <c r="D2864" t="s">
        <v>362</v>
      </c>
      <c r="F2864" t="s">
        <v>550</v>
      </c>
      <c r="G2864" s="177">
        <v>44565</v>
      </c>
      <c r="H2864" t="s">
        <v>364</v>
      </c>
      <c r="I2864" t="s">
        <v>18168</v>
      </c>
      <c r="J2864" t="s">
        <v>9255</v>
      </c>
      <c r="K2864" t="s">
        <v>353</v>
      </c>
      <c r="L2864" t="s">
        <v>365</v>
      </c>
      <c r="M2864" s="29" t="str">
        <f>IF(O2864 &lt;&gt; "", VLOOKUP(O2864,'CLASSIFICAÇÃO - ÁREA DE ATUAÇÃO'!$A:$C,2,0),"")</f>
        <v>C</v>
      </c>
      <c r="N2864" s="29" t="str">
        <f>IF(O2864 &lt;&gt; "",VLOOKUP(O2864,'CLASSIFICAÇÃO - ÁREA DE ATUAÇÃO'!$A:$C,3,0), "")</f>
        <v>ATENÇÃO PRIMÁRIA</v>
      </c>
      <c r="O2864" t="str">
        <f>'Lotações convertidas'!B2866</f>
        <v>CENTRO DE SAÚDE AARÃO REIS</v>
      </c>
    </row>
    <row r="2865" spans="1:15" x14ac:dyDescent="0.25">
      <c r="A2865">
        <v>1345883</v>
      </c>
      <c r="B2865" t="s">
        <v>9256</v>
      </c>
      <c r="C2865" t="s">
        <v>9257</v>
      </c>
      <c r="D2865" t="s">
        <v>368</v>
      </c>
      <c r="E2865" t="s">
        <v>390</v>
      </c>
      <c r="F2865" t="s">
        <v>1548</v>
      </c>
      <c r="G2865" s="177">
        <v>44565</v>
      </c>
      <c r="H2865" t="s">
        <v>364</v>
      </c>
      <c r="I2865" t="s">
        <v>18175</v>
      </c>
      <c r="J2865" t="s">
        <v>9258</v>
      </c>
      <c r="K2865" t="s">
        <v>353</v>
      </c>
      <c r="L2865" t="s">
        <v>374</v>
      </c>
      <c r="M2865" s="29" t="str">
        <f>IF(O2865 &lt;&gt; "", VLOOKUP(O2865,'CLASSIFICAÇÃO - ÁREA DE ATUAÇÃO'!$A:$C,2,0),"")</f>
        <v>D</v>
      </c>
      <c r="N2865" s="29" t="str">
        <f>IF(O2865 &lt;&gt; "",VLOOKUP(O2865,'CLASSIFICAÇÃO - ÁREA DE ATUAÇÃO'!$A:$C,3,0), "")</f>
        <v>ATENÇÃO PRIMÁRIA</v>
      </c>
      <c r="O2865" t="str">
        <f>'Lotações convertidas'!B2867</f>
        <v>CENTRO DE SAÚDE NAZARÉ</v>
      </c>
    </row>
    <row r="2866" spans="1:15" x14ac:dyDescent="0.25">
      <c r="A2866">
        <v>1345913</v>
      </c>
      <c r="B2866" t="s">
        <v>9259</v>
      </c>
      <c r="C2866" t="s">
        <v>9260</v>
      </c>
      <c r="D2866" t="s">
        <v>368</v>
      </c>
      <c r="E2866" t="s">
        <v>369</v>
      </c>
      <c r="F2866" t="s">
        <v>424</v>
      </c>
      <c r="G2866" s="177">
        <v>44565</v>
      </c>
      <c r="H2866" t="s">
        <v>441</v>
      </c>
      <c r="I2866" t="s">
        <v>18168</v>
      </c>
      <c r="J2866" t="s">
        <v>9261</v>
      </c>
      <c r="K2866" t="s">
        <v>353</v>
      </c>
      <c r="L2866" t="s">
        <v>427</v>
      </c>
      <c r="M2866" s="29" t="str">
        <f>IF(O2866 &lt;&gt; "", VLOOKUP(O2866,'CLASSIFICAÇÃO - ÁREA DE ATUAÇÃO'!$A:$C,2,0),"")</f>
        <v>D</v>
      </c>
      <c r="N2866" s="29" t="str">
        <f>IF(O2866 &lt;&gt; "",VLOOKUP(O2866,'CLASSIFICAÇÃO - ÁREA DE ATUAÇÃO'!$A:$C,3,0), "")</f>
        <v>REDE DE URGÊNCIA</v>
      </c>
      <c r="O2866" t="str">
        <f>'Lotações convertidas'!B2868</f>
        <v>SERVIÇO DE ATENDIMENTO MÓVEL DE URGÊNCIA E TRANSPORTE EM SAÚDE</v>
      </c>
    </row>
    <row r="2867" spans="1:15" x14ac:dyDescent="0.25">
      <c r="A2867">
        <v>1345948</v>
      </c>
      <c r="B2867" t="s">
        <v>5177</v>
      </c>
      <c r="C2867" t="s">
        <v>5178</v>
      </c>
      <c r="D2867" t="s">
        <v>368</v>
      </c>
      <c r="E2867" t="s">
        <v>369</v>
      </c>
      <c r="F2867" t="s">
        <v>18623</v>
      </c>
      <c r="G2867" s="177">
        <v>44564</v>
      </c>
      <c r="H2867" t="s">
        <v>441</v>
      </c>
      <c r="I2867" t="s">
        <v>18168</v>
      </c>
      <c r="J2867" t="s">
        <v>5179</v>
      </c>
      <c r="K2867" t="s">
        <v>353</v>
      </c>
      <c r="L2867" t="s">
        <v>374</v>
      </c>
      <c r="M2867" s="29" t="str">
        <f>IF(O2867 &lt;&gt; "", VLOOKUP(O2867,'CLASSIFICAÇÃO - ÁREA DE ATUAÇÃO'!$A:$C,2,0),"")</f>
        <v>C</v>
      </c>
      <c r="N2867" s="29" t="str">
        <f>IF(O2867 &lt;&gt; "",VLOOKUP(O2867,'CLASSIFICAÇÃO - ÁREA DE ATUAÇÃO'!$A:$C,3,0), "")</f>
        <v>REDE DE URGÊNCIA</v>
      </c>
      <c r="O2867" t="str">
        <f>'Lotações convertidas'!B2869</f>
        <v>UNIDADE DE PRONTO ATENDIMENTO NORDESTE</v>
      </c>
    </row>
    <row r="2868" spans="1:15" x14ac:dyDescent="0.25">
      <c r="A2868">
        <v>1345956</v>
      </c>
      <c r="B2868" t="s">
        <v>9262</v>
      </c>
      <c r="C2868" t="s">
        <v>9263</v>
      </c>
      <c r="D2868" t="s">
        <v>368</v>
      </c>
      <c r="E2868" t="s">
        <v>369</v>
      </c>
      <c r="F2868" t="s">
        <v>18623</v>
      </c>
      <c r="G2868" s="177">
        <v>44564</v>
      </c>
      <c r="H2868" t="s">
        <v>425</v>
      </c>
      <c r="I2868" t="s">
        <v>18168</v>
      </c>
      <c r="J2868" t="s">
        <v>9264</v>
      </c>
      <c r="K2868" t="s">
        <v>353</v>
      </c>
      <c r="L2868" t="s">
        <v>374</v>
      </c>
      <c r="M2868" s="29" t="str">
        <f>IF(O2868 &lt;&gt; "", VLOOKUP(O2868,'CLASSIFICAÇÃO - ÁREA DE ATUAÇÃO'!$A:$C,2,0),"")</f>
        <v>C</v>
      </c>
      <c r="N2868" s="29" t="str">
        <f>IF(O2868 &lt;&gt; "",VLOOKUP(O2868,'CLASSIFICAÇÃO - ÁREA DE ATUAÇÃO'!$A:$C,3,0), "")</f>
        <v>REDE DE URGÊNCIA</v>
      </c>
      <c r="O2868" t="str">
        <f>'Lotações convertidas'!B2870</f>
        <v>UNIDADE DE PRONTO ATENDIMENTO NORDESTE</v>
      </c>
    </row>
    <row r="2869" spans="1:15" x14ac:dyDescent="0.25">
      <c r="A2869">
        <v>1345964</v>
      </c>
      <c r="B2869" t="s">
        <v>9265</v>
      </c>
      <c r="C2869" t="s">
        <v>9266</v>
      </c>
      <c r="D2869" t="s">
        <v>368</v>
      </c>
      <c r="E2869" t="s">
        <v>369</v>
      </c>
      <c r="F2869" t="s">
        <v>18623</v>
      </c>
      <c r="G2869" s="177">
        <v>44564</v>
      </c>
      <c r="H2869" t="s">
        <v>441</v>
      </c>
      <c r="I2869" t="s">
        <v>18168</v>
      </c>
      <c r="J2869" t="s">
        <v>9267</v>
      </c>
      <c r="K2869" t="s">
        <v>353</v>
      </c>
      <c r="L2869" t="s">
        <v>374</v>
      </c>
      <c r="M2869" s="29" t="str">
        <f>IF(O2869 &lt;&gt; "", VLOOKUP(O2869,'CLASSIFICAÇÃO - ÁREA DE ATUAÇÃO'!$A:$C,2,0),"")</f>
        <v>C</v>
      </c>
      <c r="N2869" s="29" t="str">
        <f>IF(O2869 &lt;&gt; "",VLOOKUP(O2869,'CLASSIFICAÇÃO - ÁREA DE ATUAÇÃO'!$A:$C,3,0), "")</f>
        <v>REDE DE URGÊNCIA</v>
      </c>
      <c r="O2869" t="str">
        <f>'Lotações convertidas'!B2871</f>
        <v>UNIDADE DE PRONTO ATENDIMENTO NORDESTE</v>
      </c>
    </row>
    <row r="2870" spans="1:15" x14ac:dyDescent="0.25">
      <c r="A2870">
        <v>1346006</v>
      </c>
      <c r="B2870" t="s">
        <v>9268</v>
      </c>
      <c r="C2870" t="s">
        <v>9269</v>
      </c>
      <c r="D2870" t="s">
        <v>379</v>
      </c>
      <c r="F2870" t="s">
        <v>18623</v>
      </c>
      <c r="G2870" s="177">
        <v>44564</v>
      </c>
      <c r="H2870" t="s">
        <v>482</v>
      </c>
      <c r="I2870" t="s">
        <v>18171</v>
      </c>
      <c r="J2870" t="s">
        <v>9270</v>
      </c>
      <c r="K2870" t="s">
        <v>353</v>
      </c>
      <c r="L2870" t="s">
        <v>374</v>
      </c>
      <c r="M2870" s="29" t="str">
        <f>IF(O2870 &lt;&gt; "", VLOOKUP(O2870,'CLASSIFICAÇÃO - ÁREA DE ATUAÇÃO'!$A:$C,2,0),"")</f>
        <v>C</v>
      </c>
      <c r="N2870" s="29" t="str">
        <f>IF(O2870 &lt;&gt; "",VLOOKUP(O2870,'CLASSIFICAÇÃO - ÁREA DE ATUAÇÃO'!$A:$C,3,0), "")</f>
        <v>REDE DE URGÊNCIA</v>
      </c>
      <c r="O2870" t="str">
        <f>'Lotações convertidas'!B2872</f>
        <v>UNIDADE DE PRONTO ATENDIMENTO NORDESTE</v>
      </c>
    </row>
    <row r="2871" spans="1:15" x14ac:dyDescent="0.25">
      <c r="A2871">
        <v>1346030</v>
      </c>
      <c r="B2871" t="s">
        <v>9271</v>
      </c>
      <c r="C2871" t="s">
        <v>9272</v>
      </c>
      <c r="D2871" t="s">
        <v>368</v>
      </c>
      <c r="E2871" t="s">
        <v>369</v>
      </c>
      <c r="F2871" t="s">
        <v>18617</v>
      </c>
      <c r="G2871" s="177">
        <v>44564</v>
      </c>
      <c r="H2871" t="s">
        <v>441</v>
      </c>
      <c r="I2871" t="s">
        <v>18168</v>
      </c>
      <c r="J2871" t="s">
        <v>9273</v>
      </c>
      <c r="K2871" t="s">
        <v>353</v>
      </c>
      <c r="L2871" t="s">
        <v>406</v>
      </c>
      <c r="M2871" s="29" t="str">
        <f>IF(O2871 &lt;&gt; "", VLOOKUP(O2871,'CLASSIFICAÇÃO - ÁREA DE ATUAÇÃO'!$A:$C,2,0),"")</f>
        <v>D</v>
      </c>
      <c r="N2871" s="29" t="str">
        <f>IF(O2871 &lt;&gt; "",VLOOKUP(O2871,'CLASSIFICAÇÃO - ÁREA DE ATUAÇÃO'!$A:$C,3,0), "")</f>
        <v>REDE DE URGÊNCIA</v>
      </c>
      <c r="O2871" t="str">
        <f>'Lotações convertidas'!B2873</f>
        <v>UNIDADE DE PRONTO ATENDIMENTO BARREIRO</v>
      </c>
    </row>
    <row r="2872" spans="1:15" x14ac:dyDescent="0.25">
      <c r="A2872">
        <v>1346049</v>
      </c>
      <c r="B2872" t="s">
        <v>9274</v>
      </c>
      <c r="C2872" t="s">
        <v>9275</v>
      </c>
      <c r="D2872" t="s">
        <v>368</v>
      </c>
      <c r="E2872" t="s">
        <v>369</v>
      </c>
      <c r="F2872" t="s">
        <v>18617</v>
      </c>
      <c r="G2872" s="177">
        <v>44564</v>
      </c>
      <c r="H2872" t="s">
        <v>441</v>
      </c>
      <c r="I2872" t="s">
        <v>18168</v>
      </c>
      <c r="J2872" t="s">
        <v>9276</v>
      </c>
      <c r="K2872" t="s">
        <v>353</v>
      </c>
      <c r="L2872" t="s">
        <v>406</v>
      </c>
      <c r="M2872" s="29" t="str">
        <f>IF(O2872 &lt;&gt; "", VLOOKUP(O2872,'CLASSIFICAÇÃO - ÁREA DE ATUAÇÃO'!$A:$C,2,0),"")</f>
        <v>D</v>
      </c>
      <c r="N2872" s="29" t="str">
        <f>IF(O2872 &lt;&gt; "",VLOOKUP(O2872,'CLASSIFICAÇÃO - ÁREA DE ATUAÇÃO'!$A:$C,3,0), "")</f>
        <v>REDE DE URGÊNCIA</v>
      </c>
      <c r="O2872" t="str">
        <f>'Lotações convertidas'!B2874</f>
        <v>UNIDADE DE PRONTO ATENDIMENTO BARREIRO</v>
      </c>
    </row>
    <row r="2873" spans="1:15" x14ac:dyDescent="0.25">
      <c r="A2873">
        <v>1346057</v>
      </c>
      <c r="B2873" t="s">
        <v>9277</v>
      </c>
      <c r="C2873" t="s">
        <v>9278</v>
      </c>
      <c r="D2873" t="s">
        <v>368</v>
      </c>
      <c r="E2873" t="s">
        <v>369</v>
      </c>
      <c r="F2873" t="s">
        <v>18617</v>
      </c>
      <c r="G2873" s="177">
        <v>44564</v>
      </c>
      <c r="H2873" t="s">
        <v>441</v>
      </c>
      <c r="I2873" t="s">
        <v>18168</v>
      </c>
      <c r="J2873" t="s">
        <v>9279</v>
      </c>
      <c r="K2873" t="s">
        <v>353</v>
      </c>
      <c r="L2873" t="s">
        <v>406</v>
      </c>
      <c r="M2873" s="29" t="str">
        <f>IF(O2873 &lt;&gt; "", VLOOKUP(O2873,'CLASSIFICAÇÃO - ÁREA DE ATUAÇÃO'!$A:$C,2,0),"")</f>
        <v>D</v>
      </c>
      <c r="N2873" s="29" t="str">
        <f>IF(O2873 &lt;&gt; "",VLOOKUP(O2873,'CLASSIFICAÇÃO - ÁREA DE ATUAÇÃO'!$A:$C,3,0), "")</f>
        <v>REDE DE URGÊNCIA</v>
      </c>
      <c r="O2873" t="str">
        <f>'Lotações convertidas'!B2875</f>
        <v>UNIDADE DE PRONTO ATENDIMENTO BARREIRO</v>
      </c>
    </row>
    <row r="2874" spans="1:15" x14ac:dyDescent="0.25">
      <c r="A2874">
        <v>1346073</v>
      </c>
      <c r="B2874" t="s">
        <v>5042</v>
      </c>
      <c r="C2874" t="s">
        <v>5043</v>
      </c>
      <c r="D2874" t="s">
        <v>368</v>
      </c>
      <c r="E2874" t="s">
        <v>369</v>
      </c>
      <c r="F2874" t="s">
        <v>18617</v>
      </c>
      <c r="G2874" s="177">
        <v>44565</v>
      </c>
      <c r="H2874" t="s">
        <v>425</v>
      </c>
      <c r="I2874" t="s">
        <v>18168</v>
      </c>
      <c r="J2874" t="s">
        <v>5044</v>
      </c>
      <c r="K2874" t="s">
        <v>353</v>
      </c>
      <c r="L2874" t="s">
        <v>406</v>
      </c>
      <c r="M2874" s="29" t="str">
        <f>IF(O2874 &lt;&gt; "", VLOOKUP(O2874,'CLASSIFICAÇÃO - ÁREA DE ATUAÇÃO'!$A:$C,2,0),"")</f>
        <v>D</v>
      </c>
      <c r="N2874" s="29" t="str">
        <f>IF(O2874 &lt;&gt; "",VLOOKUP(O2874,'CLASSIFICAÇÃO - ÁREA DE ATUAÇÃO'!$A:$C,3,0), "")</f>
        <v>REDE DE URGÊNCIA</v>
      </c>
      <c r="O2874" t="str">
        <f>'Lotações convertidas'!B2876</f>
        <v>UNIDADE DE PRONTO ATENDIMENTO BARREIRO</v>
      </c>
    </row>
    <row r="2875" spans="1:15" x14ac:dyDescent="0.25">
      <c r="A2875" t="s">
        <v>9280</v>
      </c>
      <c r="B2875" t="s">
        <v>9281</v>
      </c>
      <c r="C2875" t="s">
        <v>9282</v>
      </c>
      <c r="D2875" t="s">
        <v>368</v>
      </c>
      <c r="E2875" t="s">
        <v>369</v>
      </c>
      <c r="F2875" t="s">
        <v>18617</v>
      </c>
      <c r="G2875" s="177">
        <v>44564</v>
      </c>
      <c r="H2875" t="s">
        <v>425</v>
      </c>
      <c r="I2875" t="s">
        <v>18168</v>
      </c>
      <c r="J2875" t="s">
        <v>9283</v>
      </c>
      <c r="K2875" t="s">
        <v>353</v>
      </c>
      <c r="L2875" t="s">
        <v>406</v>
      </c>
      <c r="M2875" s="29" t="str">
        <f>IF(O2875 &lt;&gt; "", VLOOKUP(O2875,'CLASSIFICAÇÃO - ÁREA DE ATUAÇÃO'!$A:$C,2,0),"")</f>
        <v>D</v>
      </c>
      <c r="N2875" s="29" t="str">
        <f>IF(O2875 &lt;&gt; "",VLOOKUP(O2875,'CLASSIFICAÇÃO - ÁREA DE ATUAÇÃO'!$A:$C,3,0), "")</f>
        <v>REDE DE URGÊNCIA</v>
      </c>
      <c r="O2875" t="str">
        <f>'Lotações convertidas'!B2877</f>
        <v>UNIDADE DE PRONTO ATENDIMENTO BARREIRO</v>
      </c>
    </row>
    <row r="2876" spans="1:15" x14ac:dyDescent="0.25">
      <c r="A2876">
        <v>1346170</v>
      </c>
      <c r="B2876" t="s">
        <v>9284</v>
      </c>
      <c r="C2876" t="s">
        <v>9285</v>
      </c>
      <c r="D2876" t="s">
        <v>368</v>
      </c>
      <c r="E2876" t="s">
        <v>369</v>
      </c>
      <c r="F2876" t="s">
        <v>18616</v>
      </c>
      <c r="G2876" s="177">
        <v>44565</v>
      </c>
      <c r="H2876" t="s">
        <v>441</v>
      </c>
      <c r="I2876" t="s">
        <v>18168</v>
      </c>
      <c r="J2876" t="s">
        <v>9286</v>
      </c>
      <c r="K2876" t="s">
        <v>353</v>
      </c>
      <c r="L2876" t="s">
        <v>361</v>
      </c>
      <c r="M2876" s="29" t="str">
        <f>IF(O2876 &lt;&gt; "", VLOOKUP(O2876,'CLASSIFICAÇÃO - ÁREA DE ATUAÇÃO'!$A:$C,2,0),"")</f>
        <v>C</v>
      </c>
      <c r="N2876" s="29" t="str">
        <f>IF(O2876 &lt;&gt; "",VLOOKUP(O2876,'CLASSIFICAÇÃO - ÁREA DE ATUAÇÃO'!$A:$C,3,0), "")</f>
        <v>REDE DE URGÊNCIA</v>
      </c>
      <c r="O2876" t="str">
        <f>'Lotações convertidas'!B2878</f>
        <v>UNIDADE DE PRONTO ATENDIMENTO PAMPULHA</v>
      </c>
    </row>
    <row r="2877" spans="1:15" x14ac:dyDescent="0.25">
      <c r="A2877">
        <v>1346197</v>
      </c>
      <c r="B2877" t="s">
        <v>6968</v>
      </c>
      <c r="C2877" t="s">
        <v>6969</v>
      </c>
      <c r="D2877" t="s">
        <v>368</v>
      </c>
      <c r="E2877" t="s">
        <v>369</v>
      </c>
      <c r="F2877" t="s">
        <v>715</v>
      </c>
      <c r="G2877" s="177">
        <v>44565</v>
      </c>
      <c r="H2877" t="s">
        <v>425</v>
      </c>
      <c r="I2877" t="s">
        <v>18168</v>
      </c>
      <c r="J2877" t="s">
        <v>6970</v>
      </c>
      <c r="K2877" t="s">
        <v>353</v>
      </c>
      <c r="L2877" t="s">
        <v>374</v>
      </c>
      <c r="M2877" s="29" t="str">
        <f>IF(O2877 &lt;&gt; "", VLOOKUP(O2877,'CLASSIFICAÇÃO - ÁREA DE ATUAÇÃO'!$A:$C,2,0),"")</f>
        <v>A</v>
      </c>
      <c r="N2877" s="29" t="str">
        <f>IF(O2877 &lt;&gt; "",VLOOKUP(O2877,'CLASSIFICAÇÃO - ÁREA DE ATUAÇÃO'!$A:$C,3,0), "")</f>
        <v>REDE DE URGÊNCIA</v>
      </c>
      <c r="O2877" t="str">
        <f>'Lotações convertidas'!B2879</f>
        <v>CENTRO DE REFERENCIA EM SAUDE MENTAL INFANTIL NORDESTE</v>
      </c>
    </row>
    <row r="2878" spans="1:15" x14ac:dyDescent="0.25">
      <c r="A2878">
        <v>1346227</v>
      </c>
      <c r="B2878" t="s">
        <v>9287</v>
      </c>
      <c r="C2878" t="s">
        <v>9288</v>
      </c>
      <c r="D2878" t="s">
        <v>349</v>
      </c>
      <c r="E2878" t="s">
        <v>528</v>
      </c>
      <c r="F2878" t="s">
        <v>70</v>
      </c>
      <c r="G2878" s="177">
        <v>44565</v>
      </c>
      <c r="H2878" t="s">
        <v>352</v>
      </c>
      <c r="I2878" t="s">
        <v>18176</v>
      </c>
      <c r="J2878" t="s">
        <v>9289</v>
      </c>
      <c r="K2878" t="s">
        <v>353</v>
      </c>
      <c r="L2878" t="s">
        <v>411</v>
      </c>
      <c r="M2878" s="29" t="str">
        <f>IF(O2878 &lt;&gt; "", VLOOKUP(O2878,'CLASSIFICAÇÃO - ÁREA DE ATUAÇÃO'!$A:$C,2,0),"")</f>
        <v>A</v>
      </c>
      <c r="N2878" s="29" t="str">
        <f>IF(O2878 &lt;&gt; "",VLOOKUP(O2878,'CLASSIFICAÇÃO - ÁREA DE ATUAÇÃO'!$A:$C,3,0), "")</f>
        <v>REDE COMPLEMENTAR</v>
      </c>
      <c r="O2878" t="str">
        <f>'Lotações convertidas'!B2880</f>
        <v>CENTRO DE TREIN. E REF. EM DOENÇAS INFECCIOSAS E PARASITÁRIAS ORESTES DINIZ</v>
      </c>
    </row>
    <row r="2879" spans="1:15" x14ac:dyDescent="0.25">
      <c r="A2879">
        <v>1346235</v>
      </c>
      <c r="B2879" t="s">
        <v>9290</v>
      </c>
      <c r="C2879" t="s">
        <v>9291</v>
      </c>
      <c r="D2879" t="s">
        <v>349</v>
      </c>
      <c r="E2879" t="s">
        <v>403</v>
      </c>
      <c r="F2879" t="s">
        <v>1422</v>
      </c>
      <c r="G2879" s="177">
        <v>44565</v>
      </c>
      <c r="H2879" t="s">
        <v>395</v>
      </c>
      <c r="I2879" t="s">
        <v>18170</v>
      </c>
      <c r="J2879" t="s">
        <v>9292</v>
      </c>
      <c r="K2879" t="s">
        <v>353</v>
      </c>
      <c r="L2879" t="s">
        <v>382</v>
      </c>
      <c r="M2879" s="29" t="str">
        <f>IF(O2879 &lt;&gt; "", VLOOKUP(O2879,'CLASSIFICAÇÃO - ÁREA DE ATUAÇÃO'!$A:$C,2,0),"")</f>
        <v>D</v>
      </c>
      <c r="N2879" s="29" t="str">
        <f>IF(O2879 &lt;&gt; "",VLOOKUP(O2879,'CLASSIFICAÇÃO - ÁREA DE ATUAÇÃO'!$A:$C,3,0), "")</f>
        <v>ATENÇÃO PRIMÁRIA</v>
      </c>
      <c r="O2879" t="str">
        <f>'Lotações convertidas'!B2881</f>
        <v>CENTRO DE SAÚDE NOVO HORIZONTE</v>
      </c>
    </row>
    <row r="2880" spans="1:15" x14ac:dyDescent="0.25">
      <c r="A2880">
        <v>1346251</v>
      </c>
      <c r="B2880" t="s">
        <v>9293</v>
      </c>
      <c r="C2880" t="s">
        <v>9294</v>
      </c>
      <c r="D2880" t="s">
        <v>368</v>
      </c>
      <c r="E2880" t="s">
        <v>390</v>
      </c>
      <c r="F2880" t="s">
        <v>767</v>
      </c>
      <c r="G2880" s="177">
        <v>44566</v>
      </c>
      <c r="H2880" t="s">
        <v>384</v>
      </c>
      <c r="I2880" t="s">
        <v>18175</v>
      </c>
      <c r="J2880" t="s">
        <v>9295</v>
      </c>
      <c r="K2880" t="s">
        <v>353</v>
      </c>
      <c r="L2880" t="s">
        <v>411</v>
      </c>
      <c r="M2880" s="29" t="str">
        <f>IF(O2880 &lt;&gt; "", VLOOKUP(O2880,'CLASSIFICAÇÃO - ÁREA DE ATUAÇÃO'!$A:$C,2,0),"")</f>
        <v>A</v>
      </c>
      <c r="N2880" s="29" t="str">
        <f>IF(O2880 &lt;&gt; "",VLOOKUP(O2880,'CLASSIFICAÇÃO - ÁREA DE ATUAÇÃO'!$A:$C,3,0), "")</f>
        <v>REDE COMPLEMENTAR</v>
      </c>
      <c r="O2880" t="str">
        <f>'Lotações convertidas'!B2882</f>
        <v>CENTRO DE ESPECIALIDADES ODONTOLOGICAS CENTRO-SUL</v>
      </c>
    </row>
    <row r="2881" spans="1:15" x14ac:dyDescent="0.25">
      <c r="A2881">
        <v>1346286</v>
      </c>
      <c r="B2881" t="s">
        <v>9296</v>
      </c>
      <c r="C2881" t="s">
        <v>9297</v>
      </c>
      <c r="D2881" t="s">
        <v>368</v>
      </c>
      <c r="E2881" t="s">
        <v>369</v>
      </c>
      <c r="F2881" t="s">
        <v>424</v>
      </c>
      <c r="G2881" s="177">
        <v>44566</v>
      </c>
      <c r="H2881" t="s">
        <v>9298</v>
      </c>
      <c r="I2881" t="s">
        <v>18168</v>
      </c>
      <c r="J2881" t="s">
        <v>9299</v>
      </c>
      <c r="K2881" t="s">
        <v>353</v>
      </c>
      <c r="L2881" t="s">
        <v>427</v>
      </c>
      <c r="M2881" s="29" t="str">
        <f>IF(O2881 &lt;&gt; "", VLOOKUP(O2881,'CLASSIFICAÇÃO - ÁREA DE ATUAÇÃO'!$A:$C,2,0),"")</f>
        <v>D</v>
      </c>
      <c r="N2881" s="29" t="str">
        <f>IF(O2881 &lt;&gt; "",VLOOKUP(O2881,'CLASSIFICAÇÃO - ÁREA DE ATUAÇÃO'!$A:$C,3,0), "")</f>
        <v>REDE DE URGÊNCIA</v>
      </c>
      <c r="O2881" t="str">
        <f>'Lotações convertidas'!B2883</f>
        <v>SERVIÇO DE ATENDIMENTO MÓVEL DE URGÊNCIA E TRANSPORTE EM SAÚDE</v>
      </c>
    </row>
    <row r="2882" spans="1:15" x14ac:dyDescent="0.25">
      <c r="A2882">
        <v>1346294</v>
      </c>
      <c r="B2882" t="s">
        <v>5021</v>
      </c>
      <c r="C2882" t="s">
        <v>5022</v>
      </c>
      <c r="D2882" t="s">
        <v>368</v>
      </c>
      <c r="E2882" t="s">
        <v>369</v>
      </c>
      <c r="F2882" t="s">
        <v>561</v>
      </c>
      <c r="G2882" s="177">
        <v>44566</v>
      </c>
      <c r="H2882" t="s">
        <v>425</v>
      </c>
      <c r="I2882" t="s">
        <v>18168</v>
      </c>
      <c r="J2882" t="s">
        <v>5023</v>
      </c>
      <c r="K2882" t="s">
        <v>353</v>
      </c>
      <c r="L2882" t="s">
        <v>374</v>
      </c>
      <c r="M2882" s="29" t="str">
        <f>IF(O2882 &lt;&gt; "", VLOOKUP(O2882,'CLASSIFICAÇÃO - ÁREA DE ATUAÇÃO'!$A:$C,2,0),"")</f>
        <v>C</v>
      </c>
      <c r="N2882" s="29" t="str">
        <f>IF(O2882 &lt;&gt; "",VLOOKUP(O2882,'CLASSIFICAÇÃO - ÁREA DE ATUAÇÃO'!$A:$C,3,0), "")</f>
        <v>REDE DE URGÊNCIA</v>
      </c>
      <c r="O2882" t="str">
        <f>'Lotações convertidas'!B2884</f>
        <v>CENTRO DE REFERENCIA EM SAUDE MENTAL ALCOOL E DROGAS NORDESTE</v>
      </c>
    </row>
    <row r="2883" spans="1:15" x14ac:dyDescent="0.25">
      <c r="A2883">
        <v>1346359</v>
      </c>
      <c r="B2883" t="s">
        <v>7278</v>
      </c>
      <c r="C2883" t="s">
        <v>7279</v>
      </c>
      <c r="D2883" t="s">
        <v>368</v>
      </c>
      <c r="E2883" t="s">
        <v>369</v>
      </c>
      <c r="F2883" t="s">
        <v>18615</v>
      </c>
      <c r="G2883" s="177">
        <v>44567</v>
      </c>
      <c r="H2883" t="s">
        <v>441</v>
      </c>
      <c r="I2883" t="s">
        <v>18168</v>
      </c>
      <c r="J2883" t="s">
        <v>7280</v>
      </c>
      <c r="K2883" t="s">
        <v>353</v>
      </c>
      <c r="L2883" t="s">
        <v>365</v>
      </c>
      <c r="M2883" s="29" t="str">
        <f>IF(O2883 &lt;&gt; "", VLOOKUP(O2883,'CLASSIFICAÇÃO - ÁREA DE ATUAÇÃO'!$A:$C,2,0),"")</f>
        <v>D</v>
      </c>
      <c r="N2883" s="29" t="str">
        <f>IF(O2883 &lt;&gt; "",VLOOKUP(O2883,'CLASSIFICAÇÃO - ÁREA DE ATUAÇÃO'!$A:$C,3,0), "")</f>
        <v>REDE DE URGÊNCIA</v>
      </c>
      <c r="O2883" t="str">
        <f>'Lotações convertidas'!B2885</f>
        <v>UNIDADE DE PRONTO ATENDIMENTO NORTE</v>
      </c>
    </row>
    <row r="2884" spans="1:15" x14ac:dyDescent="0.25">
      <c r="A2884">
        <v>1346367</v>
      </c>
      <c r="B2884" t="s">
        <v>9300</v>
      </c>
      <c r="C2884" t="s">
        <v>9301</v>
      </c>
      <c r="D2884" t="s">
        <v>368</v>
      </c>
      <c r="E2884" t="s">
        <v>369</v>
      </c>
      <c r="F2884" t="s">
        <v>18619</v>
      </c>
      <c r="G2884" s="177">
        <v>44569</v>
      </c>
      <c r="H2884" t="s">
        <v>1635</v>
      </c>
      <c r="I2884" t="s">
        <v>18168</v>
      </c>
      <c r="J2884" t="s">
        <v>9302</v>
      </c>
      <c r="K2884" t="s">
        <v>353</v>
      </c>
      <c r="L2884" t="s">
        <v>361</v>
      </c>
      <c r="M2884" s="29" t="str">
        <f>IF(O2884 &lt;&gt; "", VLOOKUP(O2884,'CLASSIFICAÇÃO - ÁREA DE ATUAÇÃO'!$A:$C,2,0),"")</f>
        <v>B</v>
      </c>
      <c r="N2884" s="29" t="str">
        <f>IF(O2884 &lt;&gt; "",VLOOKUP(O2884,'CLASSIFICAÇÃO - ÁREA DE ATUAÇÃO'!$A:$C,3,0), "")</f>
        <v>REDE DE URGÊNCIA</v>
      </c>
      <c r="O2884" t="str">
        <f>'Lotações convertidas'!B2886</f>
        <v>CENTRO DE REFERENCIA EM SAUDE MENTAL PAMPULHA</v>
      </c>
    </row>
    <row r="2885" spans="1:15" x14ac:dyDescent="0.25">
      <c r="A2885">
        <v>1346391</v>
      </c>
      <c r="B2885" t="s">
        <v>9303</v>
      </c>
      <c r="C2885" t="s">
        <v>9304</v>
      </c>
      <c r="D2885" t="s">
        <v>368</v>
      </c>
      <c r="E2885" t="s">
        <v>390</v>
      </c>
      <c r="F2885" t="s">
        <v>1513</v>
      </c>
      <c r="G2885" s="177">
        <v>44566</v>
      </c>
      <c r="H2885" t="s">
        <v>364</v>
      </c>
      <c r="I2885" t="s">
        <v>18175</v>
      </c>
      <c r="J2885" t="s">
        <v>9305</v>
      </c>
      <c r="K2885" t="s">
        <v>353</v>
      </c>
      <c r="L2885" t="s">
        <v>411</v>
      </c>
      <c r="M2885" s="29" t="str">
        <f>IF(O2885 &lt;&gt; "", VLOOKUP(O2885,'CLASSIFICAÇÃO - ÁREA DE ATUAÇÃO'!$A:$C,2,0),"")</f>
        <v>C</v>
      </c>
      <c r="N2885" s="29" t="str">
        <f>IF(O2885 &lt;&gt; "",VLOOKUP(O2885,'CLASSIFICAÇÃO - ÁREA DE ATUAÇÃO'!$A:$C,3,0), "")</f>
        <v>ATENÇÃO PRIMÁRIA</v>
      </c>
      <c r="O2885" t="str">
        <f>'Lotações convertidas'!B2887</f>
        <v>CENTRO DE SAÚDE CAFEZAL</v>
      </c>
    </row>
    <row r="2886" spans="1:15" x14ac:dyDescent="0.25">
      <c r="A2886">
        <v>1346405</v>
      </c>
      <c r="B2886" t="s">
        <v>9306</v>
      </c>
      <c r="C2886" t="s">
        <v>9307</v>
      </c>
      <c r="D2886" t="s">
        <v>368</v>
      </c>
      <c r="E2886" t="s">
        <v>390</v>
      </c>
      <c r="F2886" t="s">
        <v>616</v>
      </c>
      <c r="G2886" s="177">
        <v>44566</v>
      </c>
      <c r="H2886" t="s">
        <v>364</v>
      </c>
      <c r="I2886" t="s">
        <v>18175</v>
      </c>
      <c r="J2886" t="s">
        <v>9308</v>
      </c>
      <c r="K2886" t="s">
        <v>353</v>
      </c>
      <c r="L2886" t="s">
        <v>382</v>
      </c>
      <c r="M2886" s="29" t="str">
        <f>IF(O2886 &lt;&gt; "", VLOOKUP(O2886,'CLASSIFICAÇÃO - ÁREA DE ATUAÇÃO'!$A:$C,2,0),"")</f>
        <v>A</v>
      </c>
      <c r="N2886" s="29" t="str">
        <f>IF(O2886 &lt;&gt; "",VLOOKUP(O2886,'CLASSIFICAÇÃO - ÁREA DE ATUAÇÃO'!$A:$C,3,0), "")</f>
        <v>ATENÇÃO PRIMÁRIA</v>
      </c>
      <c r="O2886" t="str">
        <f>'Lotações convertidas'!B2888</f>
        <v>CENTRO DE SAÚDE MARCO ANTÔNIO DE MENEZES</v>
      </c>
    </row>
    <row r="2887" spans="1:15" x14ac:dyDescent="0.25">
      <c r="A2887">
        <v>1346413</v>
      </c>
      <c r="B2887" t="s">
        <v>9309</v>
      </c>
      <c r="C2887" t="s">
        <v>9310</v>
      </c>
      <c r="D2887" t="s">
        <v>368</v>
      </c>
      <c r="E2887" t="s">
        <v>369</v>
      </c>
      <c r="F2887" t="s">
        <v>715</v>
      </c>
      <c r="G2887" s="177">
        <v>44566</v>
      </c>
      <c r="H2887" t="s">
        <v>441</v>
      </c>
      <c r="I2887" t="s">
        <v>18168</v>
      </c>
      <c r="J2887" t="s">
        <v>9311</v>
      </c>
      <c r="K2887" t="s">
        <v>353</v>
      </c>
      <c r="L2887" t="s">
        <v>374</v>
      </c>
      <c r="M2887" s="29" t="str">
        <f>IF(O2887 &lt;&gt; "", VLOOKUP(O2887,'CLASSIFICAÇÃO - ÁREA DE ATUAÇÃO'!$A:$C,2,0),"")</f>
        <v>A</v>
      </c>
      <c r="N2887" s="29" t="str">
        <f>IF(O2887 &lt;&gt; "",VLOOKUP(O2887,'CLASSIFICAÇÃO - ÁREA DE ATUAÇÃO'!$A:$C,3,0), "")</f>
        <v>REDE DE URGÊNCIA</v>
      </c>
      <c r="O2887" t="str">
        <f>'Lotações convertidas'!B2889</f>
        <v>CENTRO DE REFERENCIA EM SAUDE MENTAL INFANTIL NORDESTE</v>
      </c>
    </row>
    <row r="2888" spans="1:15" x14ac:dyDescent="0.25">
      <c r="A2888" t="s">
        <v>9312</v>
      </c>
      <c r="B2888" t="s">
        <v>9313</v>
      </c>
      <c r="C2888" t="s">
        <v>9314</v>
      </c>
      <c r="D2888" t="s">
        <v>349</v>
      </c>
      <c r="E2888" t="s">
        <v>350</v>
      </c>
      <c r="F2888" t="s">
        <v>18657</v>
      </c>
      <c r="G2888" s="177">
        <v>44566</v>
      </c>
      <c r="H2888" t="s">
        <v>395</v>
      </c>
      <c r="I2888" t="s">
        <v>18169</v>
      </c>
      <c r="J2888" t="s">
        <v>9315</v>
      </c>
      <c r="K2888" t="s">
        <v>353</v>
      </c>
      <c r="L2888" t="s">
        <v>361</v>
      </c>
      <c r="M2888" s="29" t="str">
        <f>IF(O2888 &lt;&gt; "", VLOOKUP(O2888,'CLASSIFICAÇÃO - ÁREA DE ATUAÇÃO'!$A:$C,2,0),"")</f>
        <v>B</v>
      </c>
      <c r="N2888" s="29" t="str">
        <f>IF(O2888 &lt;&gt; "",VLOOKUP(O2888,'CLASSIFICAÇÃO - ÁREA DE ATUAÇÃO'!$A:$C,3,0), "")</f>
        <v>GESTÃO</v>
      </c>
      <c r="O2888" t="str">
        <f>'Lotações convertidas'!B2890</f>
        <v>GERENCIA DE ASSISTENCIA, EPIDEMIOLOGIA E REGULACAO PAMPULHA</v>
      </c>
    </row>
    <row r="2889" spans="1:15" x14ac:dyDescent="0.25">
      <c r="A2889">
        <v>1346472</v>
      </c>
      <c r="B2889" t="s">
        <v>9316</v>
      </c>
      <c r="C2889" t="s">
        <v>9317</v>
      </c>
      <c r="D2889" t="s">
        <v>520</v>
      </c>
      <c r="F2889" t="s">
        <v>596</v>
      </c>
      <c r="G2889" s="177">
        <v>44567</v>
      </c>
      <c r="H2889" t="s">
        <v>434</v>
      </c>
      <c r="I2889" t="s">
        <v>18175</v>
      </c>
      <c r="J2889" t="s">
        <v>9318</v>
      </c>
      <c r="K2889" t="s">
        <v>353</v>
      </c>
      <c r="L2889" t="s">
        <v>411</v>
      </c>
      <c r="M2889" s="29" t="str">
        <f>IF(O2889 &lt;&gt; "", VLOOKUP(O2889,'CLASSIFICAÇÃO - ÁREA DE ATUAÇÃO'!$A:$C,2,0),"")</f>
        <v>B</v>
      </c>
      <c r="N2889" s="29" t="str">
        <f>IF(O2889 &lt;&gt; "",VLOOKUP(O2889,'CLASSIFICAÇÃO - ÁREA DE ATUAÇÃO'!$A:$C,3,0), "")</f>
        <v>ATENÇÃO PRIMÁRIA</v>
      </c>
      <c r="O2889" t="str">
        <f>'Lotações convertidas'!B2891</f>
        <v>CENTRO DE SAÚDE CONJUNTO SANTA MARIA</v>
      </c>
    </row>
    <row r="2890" spans="1:15" x14ac:dyDescent="0.25">
      <c r="A2890">
        <v>1346480</v>
      </c>
      <c r="B2890" t="s">
        <v>9319</v>
      </c>
      <c r="C2890" t="s">
        <v>9320</v>
      </c>
      <c r="D2890" t="s">
        <v>368</v>
      </c>
      <c r="E2890" t="s">
        <v>369</v>
      </c>
      <c r="F2890" t="s">
        <v>561</v>
      </c>
      <c r="G2890" s="177">
        <v>44567</v>
      </c>
      <c r="H2890" t="s">
        <v>364</v>
      </c>
      <c r="I2890" t="s">
        <v>18168</v>
      </c>
      <c r="J2890" t="s">
        <v>9321</v>
      </c>
      <c r="K2890" t="s">
        <v>353</v>
      </c>
      <c r="L2890" t="s">
        <v>374</v>
      </c>
      <c r="M2890" s="29" t="str">
        <f>IF(O2890 &lt;&gt; "", VLOOKUP(O2890,'CLASSIFICAÇÃO - ÁREA DE ATUAÇÃO'!$A:$C,2,0),"")</f>
        <v>C</v>
      </c>
      <c r="N2890" s="29" t="str">
        <f>IF(O2890 &lt;&gt; "",VLOOKUP(O2890,'CLASSIFICAÇÃO - ÁREA DE ATUAÇÃO'!$A:$C,3,0), "")</f>
        <v>REDE DE URGÊNCIA</v>
      </c>
      <c r="O2890" t="str">
        <f>'Lotações convertidas'!B2892</f>
        <v>CENTRO DE REFERENCIA EM SAUDE MENTAL ALCOOL E DROGAS NORDESTE</v>
      </c>
    </row>
    <row r="2891" spans="1:15" x14ac:dyDescent="0.25">
      <c r="A2891">
        <v>1346529</v>
      </c>
      <c r="B2891" t="s">
        <v>9322</v>
      </c>
      <c r="C2891" t="s">
        <v>9323</v>
      </c>
      <c r="D2891" t="s">
        <v>368</v>
      </c>
      <c r="E2891" t="s">
        <v>390</v>
      </c>
      <c r="F2891" t="s">
        <v>2760</v>
      </c>
      <c r="G2891" s="177">
        <v>44566</v>
      </c>
      <c r="H2891" t="s">
        <v>364</v>
      </c>
      <c r="I2891" t="s">
        <v>18175</v>
      </c>
      <c r="J2891" t="s">
        <v>9324</v>
      </c>
      <c r="K2891" t="s">
        <v>353</v>
      </c>
      <c r="L2891" t="s">
        <v>361</v>
      </c>
      <c r="M2891" s="29" t="str">
        <f>IF(O2891 &lt;&gt; "", VLOOKUP(O2891,'CLASSIFICAÇÃO - ÁREA DE ATUAÇÃO'!$A:$C,2,0),"")</f>
        <v>D</v>
      </c>
      <c r="N2891" s="29" t="str">
        <f>IF(O2891 &lt;&gt; "",VLOOKUP(O2891,'CLASSIFICAÇÃO - ÁREA DE ATUAÇÃO'!$A:$C,3,0), "")</f>
        <v>ATENÇÃO PRIMÁRIA</v>
      </c>
      <c r="O2891" t="str">
        <f>'Lotações convertidas'!B2893</f>
        <v>CENTRO DE SAÚDE PADRE TIAGO</v>
      </c>
    </row>
    <row r="2892" spans="1:15" x14ac:dyDescent="0.25">
      <c r="A2892">
        <v>1346537</v>
      </c>
      <c r="B2892" t="s">
        <v>9325</v>
      </c>
      <c r="C2892" t="s">
        <v>9326</v>
      </c>
      <c r="D2892" t="s">
        <v>368</v>
      </c>
      <c r="E2892" t="s">
        <v>390</v>
      </c>
      <c r="F2892" t="s">
        <v>388</v>
      </c>
      <c r="G2892" s="177">
        <v>44566</v>
      </c>
      <c r="H2892" t="s">
        <v>364</v>
      </c>
      <c r="I2892" t="s">
        <v>18175</v>
      </c>
      <c r="J2892" t="s">
        <v>9327</v>
      </c>
      <c r="K2892" t="s">
        <v>353</v>
      </c>
      <c r="L2892" t="s">
        <v>372</v>
      </c>
      <c r="M2892" s="29" t="str">
        <f>IF(O2892 &lt;&gt; "", VLOOKUP(O2892,'CLASSIFICAÇÃO - ÁREA DE ATUAÇÃO'!$A:$C,2,0),"")</f>
        <v>D</v>
      </c>
      <c r="N2892" s="29" t="str">
        <f>IF(O2892 &lt;&gt; "",VLOOKUP(O2892,'CLASSIFICAÇÃO - ÁREA DE ATUAÇÃO'!$A:$C,3,0), "")</f>
        <v>ATENÇÃO PRIMÁRIA</v>
      </c>
      <c r="O2892" t="str">
        <f>'Lotações convertidas'!B2894</f>
        <v>CENTRO DE SAÚDE MINAS CAIXA</v>
      </c>
    </row>
    <row r="2893" spans="1:15" x14ac:dyDescent="0.25">
      <c r="A2893">
        <v>1346553</v>
      </c>
      <c r="B2893" t="s">
        <v>9328</v>
      </c>
      <c r="C2893" t="s">
        <v>9329</v>
      </c>
      <c r="D2893" t="s">
        <v>368</v>
      </c>
      <c r="E2893" t="s">
        <v>369</v>
      </c>
      <c r="F2893" t="s">
        <v>617</v>
      </c>
      <c r="G2893" s="177">
        <v>44566</v>
      </c>
      <c r="H2893" t="s">
        <v>384</v>
      </c>
      <c r="I2893" t="s">
        <v>18168</v>
      </c>
      <c r="J2893" t="s">
        <v>9330</v>
      </c>
      <c r="K2893" t="s">
        <v>353</v>
      </c>
      <c r="L2893" t="s">
        <v>354</v>
      </c>
      <c r="M2893" s="29" t="str">
        <f>IF(O2893 &lt;&gt; "", VLOOKUP(O2893,'CLASSIFICAÇÃO - ÁREA DE ATUAÇÃO'!$A:$C,2,0),"")</f>
        <v>B</v>
      </c>
      <c r="N2893" s="29" t="str">
        <f>IF(O2893 &lt;&gt; "",VLOOKUP(O2893,'CLASSIFICAÇÃO - ÁREA DE ATUAÇÃO'!$A:$C,3,0), "")</f>
        <v>ATENÇÃO PRIMÁRIA</v>
      </c>
      <c r="O2893" t="str">
        <f>'Lotações convertidas'!B2895</f>
        <v>CENTRO DE SAÚDE DOM CABRAL</v>
      </c>
    </row>
    <row r="2894" spans="1:15" x14ac:dyDescent="0.25">
      <c r="A2894">
        <v>1346561</v>
      </c>
      <c r="B2894" t="s">
        <v>778</v>
      </c>
      <c r="C2894" t="s">
        <v>779</v>
      </c>
      <c r="D2894" t="s">
        <v>368</v>
      </c>
      <c r="E2894" t="s">
        <v>369</v>
      </c>
      <c r="F2894" t="s">
        <v>424</v>
      </c>
      <c r="G2894" s="177">
        <v>44566</v>
      </c>
      <c r="H2894" t="s">
        <v>6337</v>
      </c>
      <c r="I2894" t="s">
        <v>18168</v>
      </c>
      <c r="J2894" t="s">
        <v>780</v>
      </c>
      <c r="K2894" t="s">
        <v>353</v>
      </c>
      <c r="L2894" t="s">
        <v>427</v>
      </c>
      <c r="M2894" s="29" t="str">
        <f>IF(O2894 &lt;&gt; "", VLOOKUP(O2894,'CLASSIFICAÇÃO - ÁREA DE ATUAÇÃO'!$A:$C,2,0),"")</f>
        <v>D</v>
      </c>
      <c r="N2894" s="29" t="str">
        <f>IF(O2894 &lt;&gt; "",VLOOKUP(O2894,'CLASSIFICAÇÃO - ÁREA DE ATUAÇÃO'!$A:$C,3,0), "")</f>
        <v>REDE DE URGÊNCIA</v>
      </c>
      <c r="O2894" t="str">
        <f>'Lotações convertidas'!B2896</f>
        <v>SERVIÇO DE ATENDIMENTO MÓVEL DE URGÊNCIA E TRANSPORTE EM SAÚDE</v>
      </c>
    </row>
    <row r="2895" spans="1:15" x14ac:dyDescent="0.25">
      <c r="A2895">
        <v>1346677</v>
      </c>
      <c r="B2895" t="s">
        <v>9331</v>
      </c>
      <c r="C2895" t="s">
        <v>9332</v>
      </c>
      <c r="D2895" t="s">
        <v>368</v>
      </c>
      <c r="E2895" t="s">
        <v>369</v>
      </c>
      <c r="F2895" t="s">
        <v>592</v>
      </c>
      <c r="G2895" s="177">
        <v>44567</v>
      </c>
      <c r="H2895" t="s">
        <v>9333</v>
      </c>
      <c r="I2895" t="s">
        <v>18168</v>
      </c>
      <c r="J2895" t="s">
        <v>9334</v>
      </c>
      <c r="K2895" t="s">
        <v>353</v>
      </c>
      <c r="L2895" t="s">
        <v>372</v>
      </c>
      <c r="M2895" s="29" t="str">
        <f>IF(O2895 &lt;&gt; "", VLOOKUP(O2895,'CLASSIFICAÇÃO - ÁREA DE ATUAÇÃO'!$A:$C,2,0),"")</f>
        <v>C</v>
      </c>
      <c r="N2895" s="29" t="str">
        <f>IF(O2895 &lt;&gt; "",VLOOKUP(O2895,'CLASSIFICAÇÃO - ÁREA DE ATUAÇÃO'!$A:$C,3,0), "")</f>
        <v>ATENÇÃO PRIMÁRIA</v>
      </c>
      <c r="O2895" t="str">
        <f>'Lotações convertidas'!B2897</f>
        <v>CENTRO DE SAÚDE JARDIM LEBLON</v>
      </c>
    </row>
    <row r="2896" spans="1:15" x14ac:dyDescent="0.25">
      <c r="A2896">
        <v>1346839</v>
      </c>
      <c r="B2896" t="s">
        <v>3776</v>
      </c>
      <c r="C2896" t="s">
        <v>3777</v>
      </c>
      <c r="D2896" t="s">
        <v>368</v>
      </c>
      <c r="E2896" t="s">
        <v>369</v>
      </c>
      <c r="F2896" t="s">
        <v>424</v>
      </c>
      <c r="G2896" s="177">
        <v>44567</v>
      </c>
      <c r="H2896" t="s">
        <v>441</v>
      </c>
      <c r="I2896" t="s">
        <v>18168</v>
      </c>
      <c r="J2896" t="s">
        <v>3778</v>
      </c>
      <c r="K2896" t="s">
        <v>353</v>
      </c>
      <c r="L2896" t="s">
        <v>427</v>
      </c>
      <c r="M2896" s="29" t="str">
        <f>IF(O2896 &lt;&gt; "", VLOOKUP(O2896,'CLASSIFICAÇÃO - ÁREA DE ATUAÇÃO'!$A:$C,2,0),"")</f>
        <v>D</v>
      </c>
      <c r="N2896" s="29" t="str">
        <f>IF(O2896 &lt;&gt; "",VLOOKUP(O2896,'CLASSIFICAÇÃO - ÁREA DE ATUAÇÃO'!$A:$C,3,0), "")</f>
        <v>REDE DE URGÊNCIA</v>
      </c>
      <c r="O2896" t="str">
        <f>'Lotações convertidas'!B2898</f>
        <v>SERVIÇO DE ATENDIMENTO MÓVEL DE URGÊNCIA E TRANSPORTE EM SAÚDE</v>
      </c>
    </row>
    <row r="2897" spans="1:15" x14ac:dyDescent="0.25">
      <c r="A2897">
        <v>1346863</v>
      </c>
      <c r="B2897" t="s">
        <v>4616</v>
      </c>
      <c r="C2897" t="s">
        <v>4617</v>
      </c>
      <c r="D2897" t="s">
        <v>349</v>
      </c>
      <c r="E2897" t="s">
        <v>350</v>
      </c>
      <c r="F2897" t="s">
        <v>442</v>
      </c>
      <c r="G2897" s="177">
        <v>44567</v>
      </c>
      <c r="H2897" t="s">
        <v>352</v>
      </c>
      <c r="I2897" t="s">
        <v>18169</v>
      </c>
      <c r="J2897" t="s">
        <v>4618</v>
      </c>
      <c r="K2897" t="s">
        <v>353</v>
      </c>
      <c r="L2897" t="s">
        <v>406</v>
      </c>
      <c r="M2897" s="29" t="str">
        <f>IF(O2897 &lt;&gt; "", VLOOKUP(O2897,'CLASSIFICAÇÃO - ÁREA DE ATUAÇÃO'!$A:$C,2,0),"")</f>
        <v>C</v>
      </c>
      <c r="N2897" s="29" t="str">
        <f>IF(O2897 &lt;&gt; "",VLOOKUP(O2897,'CLASSIFICAÇÃO - ÁREA DE ATUAÇÃO'!$A:$C,3,0), "")</f>
        <v>ATENÇÃO PRIMÁRIA</v>
      </c>
      <c r="O2897" t="str">
        <f>'Lotações convertidas'!B2899</f>
        <v>CENTRO DE SAÚDE VALE DO JATOBÁ</v>
      </c>
    </row>
    <row r="2898" spans="1:15" x14ac:dyDescent="0.25">
      <c r="A2898" t="s">
        <v>9335</v>
      </c>
      <c r="B2898" t="s">
        <v>9336</v>
      </c>
      <c r="C2898" t="s">
        <v>9337</v>
      </c>
      <c r="D2898" t="s">
        <v>379</v>
      </c>
      <c r="F2898" t="s">
        <v>4223</v>
      </c>
      <c r="G2898" s="177">
        <v>44567</v>
      </c>
      <c r="H2898" t="s">
        <v>364</v>
      </c>
      <c r="I2898" t="s">
        <v>18171</v>
      </c>
      <c r="J2898" t="s">
        <v>9338</v>
      </c>
      <c r="K2898" t="s">
        <v>353</v>
      </c>
      <c r="L2898" t="s">
        <v>382</v>
      </c>
      <c r="M2898" s="29" t="str">
        <f>IF(O2898 &lt;&gt; "", VLOOKUP(O2898,'CLASSIFICAÇÃO - ÁREA DE ATUAÇÃO'!$A:$C,2,0),"")</f>
        <v>B</v>
      </c>
      <c r="N2898" s="29" t="str">
        <f>IF(O2898 &lt;&gt; "",VLOOKUP(O2898,'CLASSIFICAÇÃO - ÁREA DE ATUAÇÃO'!$A:$C,3,0), "")</f>
        <v>ATENÇÃO PRIMÁRIA</v>
      </c>
      <c r="O2898" t="str">
        <f>'Lotações convertidas'!B2900</f>
        <v>CENTRO DE SAÚDE PARAÍSO</v>
      </c>
    </row>
    <row r="2899" spans="1:15" x14ac:dyDescent="0.25">
      <c r="A2899">
        <v>1346898</v>
      </c>
      <c r="B2899" t="s">
        <v>9339</v>
      </c>
      <c r="C2899" t="s">
        <v>9340</v>
      </c>
      <c r="D2899" t="s">
        <v>368</v>
      </c>
      <c r="E2899" t="s">
        <v>369</v>
      </c>
      <c r="F2899" t="s">
        <v>18631</v>
      </c>
      <c r="G2899" s="177">
        <v>44568</v>
      </c>
      <c r="H2899" t="s">
        <v>425</v>
      </c>
      <c r="I2899" t="s">
        <v>18168</v>
      </c>
      <c r="J2899" t="s">
        <v>9341</v>
      </c>
      <c r="K2899" t="s">
        <v>353</v>
      </c>
      <c r="L2899" t="s">
        <v>374</v>
      </c>
      <c r="M2899" s="29" t="str">
        <f>IF(O2899 &lt;&gt; "", VLOOKUP(O2899,'CLASSIFICAÇÃO - ÁREA DE ATUAÇÃO'!$A:$C,2,0),"")</f>
        <v>A</v>
      </c>
      <c r="N2899" s="29" t="str">
        <f>IF(O2899 &lt;&gt; "",VLOOKUP(O2899,'CLASSIFICAÇÃO - ÁREA DE ATUAÇÃO'!$A:$C,3,0), "")</f>
        <v>REDE DE URGÊNCIA</v>
      </c>
      <c r="O2899" t="str">
        <f>'Lotações convertidas'!B2901</f>
        <v>CENTRO DE REFERENCIA EM SAUDE MENTAL NORDESTE</v>
      </c>
    </row>
    <row r="2900" spans="1:15" x14ac:dyDescent="0.25">
      <c r="A2900" t="s">
        <v>9342</v>
      </c>
      <c r="B2900" t="s">
        <v>4342</v>
      </c>
      <c r="C2900" t="s">
        <v>4343</v>
      </c>
      <c r="D2900" t="s">
        <v>379</v>
      </c>
      <c r="F2900" t="s">
        <v>377</v>
      </c>
      <c r="G2900" s="177">
        <v>44568</v>
      </c>
      <c r="H2900" t="s">
        <v>352</v>
      </c>
      <c r="I2900" t="s">
        <v>18171</v>
      </c>
      <c r="J2900" t="s">
        <v>4344</v>
      </c>
      <c r="K2900" t="s">
        <v>353</v>
      </c>
      <c r="L2900" t="s">
        <v>372</v>
      </c>
      <c r="M2900" s="29" t="str">
        <f>IF(O2900 &lt;&gt; "", VLOOKUP(O2900,'CLASSIFICAÇÃO - ÁREA DE ATUAÇÃO'!$A:$C,2,0),"")</f>
        <v>C</v>
      </c>
      <c r="N2900" s="29" t="str">
        <f>IF(O2900 &lt;&gt; "",VLOOKUP(O2900,'CLASSIFICAÇÃO - ÁREA DE ATUAÇÃO'!$A:$C,3,0), "")</f>
        <v>ATENÇÃO PRIMÁRIA</v>
      </c>
      <c r="O2900" t="str">
        <f>'Lotações convertidas'!B2902</f>
        <v>CENTRO DE SAÚDE MANTIQUEIRA</v>
      </c>
    </row>
    <row r="2901" spans="1:15" x14ac:dyDescent="0.25">
      <c r="A2901">
        <v>1346944</v>
      </c>
      <c r="B2901" t="s">
        <v>9343</v>
      </c>
      <c r="C2901" t="s">
        <v>9344</v>
      </c>
      <c r="D2901" t="s">
        <v>368</v>
      </c>
      <c r="E2901" t="s">
        <v>390</v>
      </c>
      <c r="F2901" t="s">
        <v>4139</v>
      </c>
      <c r="G2901" s="177">
        <v>44571</v>
      </c>
      <c r="H2901" t="s">
        <v>364</v>
      </c>
      <c r="I2901" t="s">
        <v>18175</v>
      </c>
      <c r="J2901" t="s">
        <v>9345</v>
      </c>
      <c r="K2901" t="s">
        <v>353</v>
      </c>
      <c r="L2901" t="s">
        <v>354</v>
      </c>
      <c r="M2901" s="29" t="str">
        <f>IF(O2901 &lt;&gt; "", VLOOKUP(O2901,'CLASSIFICAÇÃO - ÁREA DE ATUAÇÃO'!$A:$C,2,0),"")</f>
        <v>C</v>
      </c>
      <c r="N2901" s="29" t="str">
        <f>IF(O2901 &lt;&gt; "",VLOOKUP(O2901,'CLASSIFICAÇÃO - ÁREA DE ATUAÇÃO'!$A:$C,3,0), "")</f>
        <v>ATENÇÃO PRIMÁRIA</v>
      </c>
      <c r="O2901" t="str">
        <f>'Lotações convertidas'!B2903</f>
        <v>CENTRO DE SAÚDE PINDORAMA - ELZA MARTINS</v>
      </c>
    </row>
    <row r="2902" spans="1:15" x14ac:dyDescent="0.25">
      <c r="A2902">
        <v>1346960</v>
      </c>
      <c r="B2902" t="s">
        <v>9346</v>
      </c>
      <c r="C2902" t="s">
        <v>9347</v>
      </c>
      <c r="D2902" t="s">
        <v>362</v>
      </c>
      <c r="F2902" t="s">
        <v>18681</v>
      </c>
      <c r="G2902" s="177">
        <v>44571</v>
      </c>
      <c r="H2902" t="s">
        <v>364</v>
      </c>
      <c r="I2902" t="s">
        <v>18168</v>
      </c>
      <c r="J2902" t="s">
        <v>9349</v>
      </c>
      <c r="K2902" t="s">
        <v>353</v>
      </c>
      <c r="L2902" t="s">
        <v>427</v>
      </c>
      <c r="M2902" s="29" t="str">
        <f>IF(O2902 &lt;&gt; "", VLOOKUP(O2902,'CLASSIFICAÇÃO - ÁREA DE ATUAÇÃO'!$A:$C,2,0),"")</f>
        <v>A</v>
      </c>
      <c r="N2902" s="29" t="str">
        <f>IF(O2902 &lt;&gt; "",VLOOKUP(O2902,'CLASSIFICAÇÃO - ÁREA DE ATUAÇÃO'!$A:$C,3,0), "")</f>
        <v>GESTÃO</v>
      </c>
      <c r="O2902" t="str">
        <f>'Lotações convertidas'!B2904</f>
        <v>DIRETORIA DE PROMOCAO A SAUDE E VIGILANCIA EPIDEMIOLOGICA</v>
      </c>
    </row>
    <row r="2903" spans="1:15" x14ac:dyDescent="0.25">
      <c r="A2903">
        <v>1347045</v>
      </c>
      <c r="B2903" t="s">
        <v>3407</v>
      </c>
      <c r="C2903" t="s">
        <v>3408</v>
      </c>
      <c r="D2903" t="s">
        <v>379</v>
      </c>
      <c r="F2903" t="s">
        <v>18617</v>
      </c>
      <c r="G2903" s="177">
        <v>44569</v>
      </c>
      <c r="H2903" t="s">
        <v>482</v>
      </c>
      <c r="I2903" t="s">
        <v>18171</v>
      </c>
      <c r="J2903" t="s">
        <v>3409</v>
      </c>
      <c r="K2903" t="s">
        <v>353</v>
      </c>
      <c r="L2903" t="s">
        <v>406</v>
      </c>
      <c r="M2903" s="29" t="str">
        <f>IF(O2903 &lt;&gt; "", VLOOKUP(O2903,'CLASSIFICAÇÃO - ÁREA DE ATUAÇÃO'!$A:$C,2,0),"")</f>
        <v>D</v>
      </c>
      <c r="N2903" s="29" t="str">
        <f>IF(O2903 &lt;&gt; "",VLOOKUP(O2903,'CLASSIFICAÇÃO - ÁREA DE ATUAÇÃO'!$A:$C,3,0), "")</f>
        <v>REDE DE URGÊNCIA</v>
      </c>
      <c r="O2903" t="str">
        <f>'Lotações convertidas'!B2905</f>
        <v>UNIDADE DE PRONTO ATENDIMENTO BARREIRO</v>
      </c>
    </row>
    <row r="2904" spans="1:15" x14ac:dyDescent="0.25">
      <c r="A2904">
        <v>1347053</v>
      </c>
      <c r="B2904" t="s">
        <v>9350</v>
      </c>
      <c r="C2904" t="s">
        <v>9351</v>
      </c>
      <c r="D2904" t="s">
        <v>349</v>
      </c>
      <c r="E2904" t="s">
        <v>6472</v>
      </c>
      <c r="F2904" t="s">
        <v>715</v>
      </c>
      <c r="G2904" s="177">
        <v>44567</v>
      </c>
      <c r="H2904" t="s">
        <v>395</v>
      </c>
      <c r="I2904" t="s">
        <v>18176</v>
      </c>
      <c r="J2904" t="s">
        <v>9352</v>
      </c>
      <c r="K2904" t="s">
        <v>353</v>
      </c>
      <c r="L2904" t="s">
        <v>374</v>
      </c>
      <c r="M2904" s="29" t="str">
        <f>IF(O2904 &lt;&gt; "", VLOOKUP(O2904,'CLASSIFICAÇÃO - ÁREA DE ATUAÇÃO'!$A:$C,2,0),"")</f>
        <v>A</v>
      </c>
      <c r="N2904" s="29" t="str">
        <f>IF(O2904 &lt;&gt; "",VLOOKUP(O2904,'CLASSIFICAÇÃO - ÁREA DE ATUAÇÃO'!$A:$C,3,0), "")</f>
        <v>REDE DE URGÊNCIA</v>
      </c>
      <c r="O2904" t="str">
        <f>'Lotações convertidas'!B2906</f>
        <v>CENTRO DE REFERENCIA EM SAUDE MENTAL INFANTIL NORDESTE</v>
      </c>
    </row>
    <row r="2905" spans="1:15" x14ac:dyDescent="0.25">
      <c r="A2905">
        <v>1347061</v>
      </c>
      <c r="B2905" t="s">
        <v>9353</v>
      </c>
      <c r="C2905" t="s">
        <v>9354</v>
      </c>
      <c r="D2905" t="s">
        <v>349</v>
      </c>
      <c r="E2905" t="s">
        <v>350</v>
      </c>
      <c r="F2905" t="s">
        <v>18622</v>
      </c>
      <c r="G2905" s="177">
        <v>44567</v>
      </c>
      <c r="H2905" t="s">
        <v>9355</v>
      </c>
      <c r="I2905" t="s">
        <v>18169</v>
      </c>
      <c r="J2905" t="s">
        <v>9356</v>
      </c>
      <c r="K2905" t="s">
        <v>353</v>
      </c>
      <c r="L2905" t="s">
        <v>372</v>
      </c>
      <c r="M2905" s="29" t="str">
        <f>IF(O2905 &lt;&gt; "", VLOOKUP(O2905,'CLASSIFICAÇÃO - ÁREA DE ATUAÇÃO'!$A:$C,2,0),"")</f>
        <v>C</v>
      </c>
      <c r="N2905" s="29" t="str">
        <f>IF(O2905 &lt;&gt; "",VLOOKUP(O2905,'CLASSIFICAÇÃO - ÁREA DE ATUAÇÃO'!$A:$C,3,0), "")</f>
        <v>REDE DE URGÊNCIA</v>
      </c>
      <c r="O2905" t="str">
        <f>'Lotações convertidas'!B2907</f>
        <v>CENTRO DE REFERENCIA EM SAUDE MENTAL VENDA NOVA</v>
      </c>
    </row>
    <row r="2906" spans="1:15" x14ac:dyDescent="0.25">
      <c r="A2906" t="s">
        <v>9360</v>
      </c>
      <c r="B2906" t="s">
        <v>9361</v>
      </c>
      <c r="C2906" t="s">
        <v>9362</v>
      </c>
      <c r="D2906" t="s">
        <v>379</v>
      </c>
      <c r="F2906" t="s">
        <v>394</v>
      </c>
      <c r="G2906" s="177">
        <v>44567</v>
      </c>
      <c r="H2906" t="s">
        <v>395</v>
      </c>
      <c r="I2906" t="s">
        <v>18171</v>
      </c>
      <c r="J2906" t="s">
        <v>9363</v>
      </c>
      <c r="K2906" t="s">
        <v>353</v>
      </c>
      <c r="L2906" t="s">
        <v>397</v>
      </c>
      <c r="M2906" s="29" t="str">
        <f>IF(O2906 &lt;&gt; "", VLOOKUP(O2906,'CLASSIFICAÇÃO - ÁREA DE ATUAÇÃO'!$A:$C,2,0),"")</f>
        <v>C</v>
      </c>
      <c r="N2906" s="29" t="str">
        <f>IF(O2906 &lt;&gt; "",VLOOKUP(O2906,'CLASSIFICAÇÃO - ÁREA DE ATUAÇÃO'!$A:$C,3,0), "")</f>
        <v>ATENÇÃO PRIMÁRIA</v>
      </c>
      <c r="O2906" t="str">
        <f>'Lotações convertidas'!B2908</f>
        <v>CENTRO DE SAÚDE CABANA</v>
      </c>
    </row>
    <row r="2907" spans="1:15" x14ac:dyDescent="0.25">
      <c r="A2907">
        <v>1347118</v>
      </c>
      <c r="B2907" t="s">
        <v>9364</v>
      </c>
      <c r="C2907" t="s">
        <v>9365</v>
      </c>
      <c r="D2907" t="s">
        <v>379</v>
      </c>
      <c r="F2907" t="s">
        <v>18617</v>
      </c>
      <c r="G2907" s="177">
        <v>44567</v>
      </c>
      <c r="H2907" t="s">
        <v>482</v>
      </c>
      <c r="I2907" t="s">
        <v>18171</v>
      </c>
      <c r="J2907" t="s">
        <v>9366</v>
      </c>
      <c r="K2907" t="s">
        <v>353</v>
      </c>
      <c r="L2907" t="s">
        <v>406</v>
      </c>
      <c r="M2907" s="29" t="str">
        <f>IF(O2907 &lt;&gt; "", VLOOKUP(O2907,'CLASSIFICAÇÃO - ÁREA DE ATUAÇÃO'!$A:$C,2,0),"")</f>
        <v>D</v>
      </c>
      <c r="N2907" s="29" t="str">
        <f>IF(O2907 &lt;&gt; "",VLOOKUP(O2907,'CLASSIFICAÇÃO - ÁREA DE ATUAÇÃO'!$A:$C,3,0), "")</f>
        <v>REDE DE URGÊNCIA</v>
      </c>
      <c r="O2907" t="str">
        <f>'Lotações convertidas'!B2909</f>
        <v>UNIDADE DE PRONTO ATENDIMENTO BARREIRO</v>
      </c>
    </row>
    <row r="2908" spans="1:15" x14ac:dyDescent="0.25">
      <c r="A2908">
        <v>1347126</v>
      </c>
      <c r="B2908" t="s">
        <v>9367</v>
      </c>
      <c r="C2908" t="s">
        <v>9368</v>
      </c>
      <c r="D2908" t="s">
        <v>379</v>
      </c>
      <c r="F2908" t="s">
        <v>512</v>
      </c>
      <c r="G2908" s="177">
        <v>44567</v>
      </c>
      <c r="H2908" t="s">
        <v>352</v>
      </c>
      <c r="I2908" t="s">
        <v>18171</v>
      </c>
      <c r="J2908" t="s">
        <v>9369</v>
      </c>
      <c r="K2908" t="s">
        <v>353</v>
      </c>
      <c r="L2908" t="s">
        <v>397</v>
      </c>
      <c r="M2908" s="29" t="str">
        <f>IF(O2908 &lt;&gt; "", VLOOKUP(O2908,'CLASSIFICAÇÃO - ÁREA DE ATUAÇÃO'!$A:$C,2,0),"")</f>
        <v>B</v>
      </c>
      <c r="N2908" s="29" t="str">
        <f>IF(O2908 &lt;&gt; "",VLOOKUP(O2908,'CLASSIFICAÇÃO - ÁREA DE ATUAÇÃO'!$A:$C,3,0), "")</f>
        <v>ATENÇÃO PRIMÁRIA</v>
      </c>
      <c r="O2908" t="str">
        <f>'Lotações convertidas'!B2910</f>
        <v>CENTRO DE SAÚDE SANTA MARIA</v>
      </c>
    </row>
    <row r="2909" spans="1:15" x14ac:dyDescent="0.25">
      <c r="A2909">
        <v>1347193</v>
      </c>
      <c r="B2909" t="s">
        <v>9370</v>
      </c>
      <c r="C2909" t="s">
        <v>9371</v>
      </c>
      <c r="D2909" t="s">
        <v>349</v>
      </c>
      <c r="E2909" t="s">
        <v>350</v>
      </c>
      <c r="F2909" t="s">
        <v>18676</v>
      </c>
      <c r="G2909" s="177">
        <v>44568</v>
      </c>
      <c r="H2909" t="s">
        <v>434</v>
      </c>
      <c r="I2909" t="s">
        <v>18169</v>
      </c>
      <c r="J2909" t="s">
        <v>9372</v>
      </c>
      <c r="K2909" t="s">
        <v>353</v>
      </c>
      <c r="L2909" t="s">
        <v>406</v>
      </c>
      <c r="M2909" s="29" t="str">
        <f>IF(O2909 &lt;&gt; "", VLOOKUP(O2909,'CLASSIFICAÇÃO - ÁREA DE ATUAÇÃO'!$A:$C,2,0),"")</f>
        <v>C</v>
      </c>
      <c r="N2909" s="29" t="str">
        <f>IF(O2909 &lt;&gt; "",VLOOKUP(O2909,'CLASSIFICAÇÃO - ÁREA DE ATUAÇÃO'!$A:$C,3,0), "")</f>
        <v>GESTÃO</v>
      </c>
      <c r="O2909" t="str">
        <f>'Lotações convertidas'!B2911</f>
        <v>DIRETORIA REGIONAL DE SAUDE BARREIRO</v>
      </c>
    </row>
    <row r="2910" spans="1:15" x14ac:dyDescent="0.25">
      <c r="A2910">
        <v>1347312</v>
      </c>
      <c r="B2910" t="s">
        <v>9373</v>
      </c>
      <c r="C2910" t="s">
        <v>9374</v>
      </c>
      <c r="D2910" t="s">
        <v>368</v>
      </c>
      <c r="E2910" t="s">
        <v>369</v>
      </c>
      <c r="F2910" t="s">
        <v>715</v>
      </c>
      <c r="G2910" s="177">
        <v>44568</v>
      </c>
      <c r="H2910" t="s">
        <v>441</v>
      </c>
      <c r="I2910" t="s">
        <v>18168</v>
      </c>
      <c r="J2910" t="s">
        <v>9375</v>
      </c>
      <c r="K2910" t="s">
        <v>353</v>
      </c>
      <c r="L2910" t="s">
        <v>374</v>
      </c>
      <c r="M2910" s="29" t="str">
        <f>IF(O2910 &lt;&gt; "", VLOOKUP(O2910,'CLASSIFICAÇÃO - ÁREA DE ATUAÇÃO'!$A:$C,2,0),"")</f>
        <v>A</v>
      </c>
      <c r="N2910" s="29" t="str">
        <f>IF(O2910 &lt;&gt; "",VLOOKUP(O2910,'CLASSIFICAÇÃO - ÁREA DE ATUAÇÃO'!$A:$C,3,0), "")</f>
        <v>REDE DE URGÊNCIA</v>
      </c>
      <c r="O2910" t="str">
        <f>'Lotações convertidas'!B2912</f>
        <v>CENTRO DE REFERENCIA EM SAUDE MENTAL INFANTIL NORDESTE</v>
      </c>
    </row>
    <row r="2911" spans="1:15" x14ac:dyDescent="0.25">
      <c r="A2911">
        <v>1347460</v>
      </c>
      <c r="B2911" t="s">
        <v>9376</v>
      </c>
      <c r="C2911" t="s">
        <v>9377</v>
      </c>
      <c r="D2911" t="s">
        <v>368</v>
      </c>
      <c r="E2911" t="s">
        <v>634</v>
      </c>
      <c r="F2911" t="s">
        <v>18623</v>
      </c>
      <c r="G2911" s="177">
        <v>44567</v>
      </c>
      <c r="H2911" t="s">
        <v>755</v>
      </c>
      <c r="I2911" t="s">
        <v>18174</v>
      </c>
      <c r="J2911" t="s">
        <v>9378</v>
      </c>
      <c r="K2911" t="s">
        <v>353</v>
      </c>
      <c r="L2911" t="s">
        <v>374</v>
      </c>
      <c r="M2911" s="29" t="str">
        <f>IF(O2911 &lt;&gt; "", VLOOKUP(O2911,'CLASSIFICAÇÃO - ÁREA DE ATUAÇÃO'!$A:$C,2,0),"")</f>
        <v>C</v>
      </c>
      <c r="N2911" s="29" t="str">
        <f>IF(O2911 &lt;&gt; "",VLOOKUP(O2911,'CLASSIFICAÇÃO - ÁREA DE ATUAÇÃO'!$A:$C,3,0), "")</f>
        <v>REDE DE URGÊNCIA</v>
      </c>
      <c r="O2911" t="str">
        <f>'Lotações convertidas'!B2913</f>
        <v>UNIDADE DE PRONTO ATENDIMENTO NORDESTE</v>
      </c>
    </row>
    <row r="2912" spans="1:15" x14ac:dyDescent="0.25">
      <c r="A2912" t="s">
        <v>9379</v>
      </c>
      <c r="B2912" t="s">
        <v>9380</v>
      </c>
      <c r="C2912" t="s">
        <v>9381</v>
      </c>
      <c r="D2912" t="s">
        <v>368</v>
      </c>
      <c r="E2912" t="s">
        <v>369</v>
      </c>
      <c r="F2912" t="s">
        <v>18613</v>
      </c>
      <c r="G2912" s="177">
        <v>44568</v>
      </c>
      <c r="H2912" t="s">
        <v>441</v>
      </c>
      <c r="I2912" t="s">
        <v>18168</v>
      </c>
      <c r="J2912" t="s">
        <v>9382</v>
      </c>
      <c r="K2912" t="s">
        <v>353</v>
      </c>
      <c r="L2912" t="s">
        <v>382</v>
      </c>
      <c r="M2912" s="29" t="str">
        <f>IF(O2912 &lt;&gt; "", VLOOKUP(O2912,'CLASSIFICAÇÃO - ÁREA DE ATUAÇÃO'!$A:$C,2,0),"")</f>
        <v>C</v>
      </c>
      <c r="N2912" s="29" t="str">
        <f>IF(O2912 &lt;&gt; "",VLOOKUP(O2912,'CLASSIFICAÇÃO - ÁREA DE ATUAÇÃO'!$A:$C,3,0), "")</f>
        <v>REDE DE URGÊNCIA</v>
      </c>
      <c r="O2912" t="str">
        <f>'Lotações convertidas'!B2914</f>
        <v>UNIDADE DE PRONTO ATENDIMENTO LESTE</v>
      </c>
    </row>
    <row r="2913" spans="1:15" x14ac:dyDescent="0.25">
      <c r="A2913">
        <v>1347592</v>
      </c>
      <c r="B2913" t="s">
        <v>9383</v>
      </c>
      <c r="C2913" t="s">
        <v>9384</v>
      </c>
      <c r="D2913" t="s">
        <v>368</v>
      </c>
      <c r="E2913" t="s">
        <v>369</v>
      </c>
      <c r="F2913" t="s">
        <v>639</v>
      </c>
      <c r="G2913" s="177">
        <v>44568</v>
      </c>
      <c r="H2913" t="s">
        <v>417</v>
      </c>
      <c r="I2913" t="s">
        <v>18168</v>
      </c>
      <c r="J2913" t="s">
        <v>9385</v>
      </c>
      <c r="K2913" t="s">
        <v>353</v>
      </c>
      <c r="L2913" t="s">
        <v>354</v>
      </c>
      <c r="M2913" s="29" t="str">
        <f>IF(O2913 &lt;&gt; "", VLOOKUP(O2913,'CLASSIFICAÇÃO - ÁREA DE ATUAÇÃO'!$A:$C,2,0),"")</f>
        <v>C</v>
      </c>
      <c r="N2913" s="29" t="str">
        <f>IF(O2913 &lt;&gt; "",VLOOKUP(O2913,'CLASSIFICAÇÃO - ÁREA DE ATUAÇÃO'!$A:$C,3,0), "")</f>
        <v>ATENÇÃO PRIMÁRIA</v>
      </c>
      <c r="O2913" t="str">
        <f>'Lotações convertidas'!B2915</f>
        <v>CENTRO DE SAÚDE ERMELINDA</v>
      </c>
    </row>
    <row r="2914" spans="1:15" x14ac:dyDescent="0.25">
      <c r="A2914">
        <v>1347681</v>
      </c>
      <c r="B2914" t="s">
        <v>9386</v>
      </c>
      <c r="C2914" t="s">
        <v>9387</v>
      </c>
      <c r="D2914" t="s">
        <v>368</v>
      </c>
      <c r="E2914" t="s">
        <v>369</v>
      </c>
      <c r="F2914" t="s">
        <v>18627</v>
      </c>
      <c r="G2914" s="177">
        <v>44571</v>
      </c>
      <c r="H2914" t="s">
        <v>417</v>
      </c>
      <c r="I2914" t="s">
        <v>18168</v>
      </c>
      <c r="J2914" t="s">
        <v>9388</v>
      </c>
      <c r="K2914" t="s">
        <v>353</v>
      </c>
      <c r="L2914" t="s">
        <v>365</v>
      </c>
      <c r="M2914" s="29" t="str">
        <f>IF(O2914 &lt;&gt; "", VLOOKUP(O2914,'CLASSIFICAÇÃO - ÁREA DE ATUAÇÃO'!$A:$C,2,0),"")</f>
        <v>B</v>
      </c>
      <c r="N2914" s="29" t="str">
        <f>IF(O2914 &lt;&gt; "",VLOOKUP(O2914,'CLASSIFICAÇÃO - ÁREA DE ATUAÇÃO'!$A:$C,3,0), "")</f>
        <v>REDE COMPLEMENTAR</v>
      </c>
      <c r="O2914" t="str">
        <f>'Lotações convertidas'!B2916</f>
        <v>CENTRAL DE ESTERILIZACAO NORTE</v>
      </c>
    </row>
    <row r="2915" spans="1:15" x14ac:dyDescent="0.25">
      <c r="A2915">
        <v>1347703</v>
      </c>
      <c r="B2915" t="s">
        <v>9389</v>
      </c>
      <c r="C2915" t="s">
        <v>9390</v>
      </c>
      <c r="D2915" t="s">
        <v>379</v>
      </c>
      <c r="F2915" t="s">
        <v>866</v>
      </c>
      <c r="G2915" s="177">
        <v>44571</v>
      </c>
      <c r="H2915" t="s">
        <v>364</v>
      </c>
      <c r="I2915" t="s">
        <v>18171</v>
      </c>
      <c r="J2915" t="s">
        <v>9391</v>
      </c>
      <c r="K2915" t="s">
        <v>353</v>
      </c>
      <c r="L2915" t="s">
        <v>354</v>
      </c>
      <c r="M2915" s="29" t="str">
        <f>IF(O2915 &lt;&gt; "", VLOOKUP(O2915,'CLASSIFICAÇÃO - ÁREA DE ATUAÇÃO'!$A:$C,2,0),"")</f>
        <v>A</v>
      </c>
      <c r="N2915" s="29" t="str">
        <f>IF(O2915 &lt;&gt; "",VLOOKUP(O2915,'CLASSIFICAÇÃO - ÁREA DE ATUAÇÃO'!$A:$C,3,0), "")</f>
        <v>ATENÇÃO PRIMÁRIA</v>
      </c>
      <c r="O2915" t="str">
        <f>'Lotações convertidas'!B2917</f>
        <v>CENTRO DE SAÚDE JARDIM MONTANHÊS</v>
      </c>
    </row>
    <row r="2916" spans="1:15" x14ac:dyDescent="0.25">
      <c r="A2916">
        <v>1347959</v>
      </c>
      <c r="B2916" t="s">
        <v>9392</v>
      </c>
      <c r="C2916" t="s">
        <v>9393</v>
      </c>
      <c r="D2916" t="s">
        <v>362</v>
      </c>
      <c r="F2916" t="s">
        <v>18617</v>
      </c>
      <c r="G2916" s="177">
        <v>44569</v>
      </c>
      <c r="H2916" t="s">
        <v>1635</v>
      </c>
      <c r="I2916" t="s">
        <v>18168</v>
      </c>
      <c r="J2916" t="s">
        <v>9394</v>
      </c>
      <c r="K2916" t="s">
        <v>353</v>
      </c>
      <c r="L2916" t="s">
        <v>406</v>
      </c>
      <c r="M2916" s="29" t="str">
        <f>IF(O2916 &lt;&gt; "", VLOOKUP(O2916,'CLASSIFICAÇÃO - ÁREA DE ATUAÇÃO'!$A:$C,2,0),"")</f>
        <v>D</v>
      </c>
      <c r="N2916" s="29" t="str">
        <f>IF(O2916 &lt;&gt; "",VLOOKUP(O2916,'CLASSIFICAÇÃO - ÁREA DE ATUAÇÃO'!$A:$C,3,0), "")</f>
        <v>REDE DE URGÊNCIA</v>
      </c>
      <c r="O2916" t="str">
        <f>'Lotações convertidas'!B2918</f>
        <v>UNIDADE DE PRONTO ATENDIMENTO BARREIRO</v>
      </c>
    </row>
    <row r="2917" spans="1:15" x14ac:dyDescent="0.25">
      <c r="A2917">
        <v>1348041</v>
      </c>
      <c r="B2917" t="s">
        <v>9395</v>
      </c>
      <c r="C2917" t="s">
        <v>9396</v>
      </c>
      <c r="D2917" t="s">
        <v>368</v>
      </c>
      <c r="E2917" t="s">
        <v>369</v>
      </c>
      <c r="F2917" t="s">
        <v>1509</v>
      </c>
      <c r="G2917" s="177">
        <v>44571</v>
      </c>
      <c r="H2917" t="s">
        <v>417</v>
      </c>
      <c r="I2917" t="s">
        <v>18168</v>
      </c>
      <c r="J2917" t="s">
        <v>9397</v>
      </c>
      <c r="K2917" t="s">
        <v>353</v>
      </c>
      <c r="L2917" t="s">
        <v>397</v>
      </c>
      <c r="M2917" s="29" t="str">
        <f>IF(O2917 &lt;&gt; "", VLOOKUP(O2917,'CLASSIFICAÇÃO - ÁREA DE ATUAÇÃO'!$A:$C,2,0),"")</f>
        <v>B</v>
      </c>
      <c r="N2917" s="29" t="str">
        <f>IF(O2917 &lt;&gt; "",VLOOKUP(O2917,'CLASSIFICAÇÃO - ÁREA DE ATUAÇÃO'!$A:$C,3,0), "")</f>
        <v>ATENÇÃO PRIMÁRIA</v>
      </c>
      <c r="O2917" t="str">
        <f>'Lotações convertidas'!B2919</f>
        <v>CENTRO DE SAÚDE SÃO JORGE</v>
      </c>
    </row>
    <row r="2918" spans="1:15" x14ac:dyDescent="0.25">
      <c r="A2918" t="s">
        <v>9398</v>
      </c>
      <c r="B2918" t="s">
        <v>9399</v>
      </c>
      <c r="C2918" t="s">
        <v>9400</v>
      </c>
      <c r="D2918" t="s">
        <v>368</v>
      </c>
      <c r="E2918" t="s">
        <v>369</v>
      </c>
      <c r="F2918" t="s">
        <v>1337</v>
      </c>
      <c r="G2918" s="177">
        <v>44571</v>
      </c>
      <c r="H2918" t="s">
        <v>417</v>
      </c>
      <c r="I2918" t="s">
        <v>18168</v>
      </c>
      <c r="J2918" t="s">
        <v>9401</v>
      </c>
      <c r="K2918" t="s">
        <v>353</v>
      </c>
      <c r="L2918" t="s">
        <v>406</v>
      </c>
      <c r="M2918" s="29" t="str">
        <f>IF(O2918 &lt;&gt; "", VLOOKUP(O2918,'CLASSIFICAÇÃO - ÁREA DE ATUAÇÃO'!$A:$C,2,0),"")</f>
        <v>C</v>
      </c>
      <c r="N2918" s="29" t="str">
        <f>IF(O2918 &lt;&gt; "",VLOOKUP(O2918,'CLASSIFICAÇÃO - ÁREA DE ATUAÇÃO'!$A:$C,3,0), "")</f>
        <v>ATENÇÃO PRIMÁRIA</v>
      </c>
      <c r="O2918" t="str">
        <f>'Lotações convertidas'!B2920</f>
        <v>CENTRO DE SAÚDE FRANCISCO GOMES BARBOSA - TIROL</v>
      </c>
    </row>
    <row r="2919" spans="1:15" x14ac:dyDescent="0.25">
      <c r="A2919">
        <v>1348076</v>
      </c>
      <c r="B2919" t="s">
        <v>9402</v>
      </c>
      <c r="C2919" t="s">
        <v>9403</v>
      </c>
      <c r="D2919" t="s">
        <v>368</v>
      </c>
      <c r="E2919" t="s">
        <v>369</v>
      </c>
      <c r="F2919" t="s">
        <v>1062</v>
      </c>
      <c r="G2919" s="177">
        <v>44571</v>
      </c>
      <c r="H2919" t="s">
        <v>417</v>
      </c>
      <c r="I2919" t="s">
        <v>18168</v>
      </c>
      <c r="J2919" t="s">
        <v>9404</v>
      </c>
      <c r="K2919" t="s">
        <v>353</v>
      </c>
      <c r="L2919" t="s">
        <v>397</v>
      </c>
      <c r="M2919" s="29" t="str">
        <f>IF(O2919 &lt;&gt; "", VLOOKUP(O2919,'CLASSIFICAÇÃO - ÁREA DE ATUAÇÃO'!$A:$C,2,0),"")</f>
        <v>C</v>
      </c>
      <c r="N2919" s="29" t="str">
        <f>IF(O2919 &lt;&gt; "",VLOOKUP(O2919,'CLASSIFICAÇÃO - ÁREA DE ATUAÇÃO'!$A:$C,3,0), "")</f>
        <v>ATENÇÃO PRIMÁRIA</v>
      </c>
      <c r="O2919" t="str">
        <f>'Lotações convertidas'!B2921</f>
        <v>CENTRO DE SAÚDE VENTOSA</v>
      </c>
    </row>
    <row r="2920" spans="1:15" x14ac:dyDescent="0.25">
      <c r="A2920">
        <v>1348084</v>
      </c>
      <c r="B2920" t="s">
        <v>9405</v>
      </c>
      <c r="C2920" t="s">
        <v>9406</v>
      </c>
      <c r="D2920" t="s">
        <v>368</v>
      </c>
      <c r="E2920" t="s">
        <v>369</v>
      </c>
      <c r="F2920" t="s">
        <v>2635</v>
      </c>
      <c r="G2920" s="177">
        <v>44571</v>
      </c>
      <c r="H2920" t="s">
        <v>417</v>
      </c>
      <c r="I2920" t="s">
        <v>18168</v>
      </c>
      <c r="J2920" t="s">
        <v>9407</v>
      </c>
      <c r="K2920" t="s">
        <v>353</v>
      </c>
      <c r="L2920" t="s">
        <v>354</v>
      </c>
      <c r="M2920" s="29" t="str">
        <f>IF(O2920 &lt;&gt; "", VLOOKUP(O2920,'CLASSIFICAÇÃO - ÁREA DE ATUAÇÃO'!$A:$C,2,0),"")</f>
        <v>A</v>
      </c>
      <c r="N2920" s="29" t="str">
        <f>IF(O2920 &lt;&gt; "",VLOOKUP(O2920,'CLASSIFICAÇÃO - ÁREA DE ATUAÇÃO'!$A:$C,3,0), "")</f>
        <v>ATENÇÃO PRIMÁRIA</v>
      </c>
      <c r="O2920" t="str">
        <f>'Lotações convertidas'!B2922</f>
        <v>CENTRO DE SAÚDE BOM JESUS</v>
      </c>
    </row>
    <row r="2921" spans="1:15" x14ac:dyDescent="0.25">
      <c r="A2921">
        <v>1348092</v>
      </c>
      <c r="B2921" t="s">
        <v>9408</v>
      </c>
      <c r="C2921" t="s">
        <v>9409</v>
      </c>
      <c r="D2921" t="s">
        <v>362</v>
      </c>
      <c r="F2921" t="s">
        <v>18668</v>
      </c>
      <c r="G2921" s="177">
        <v>44571</v>
      </c>
      <c r="H2921" t="s">
        <v>364</v>
      </c>
      <c r="I2921" t="s">
        <v>18168</v>
      </c>
      <c r="J2921" t="s">
        <v>9410</v>
      </c>
      <c r="K2921" t="s">
        <v>353</v>
      </c>
      <c r="L2921" t="s">
        <v>427</v>
      </c>
      <c r="M2921" s="29" t="str">
        <f>IF(O2921 &lt;&gt; "", VLOOKUP(O2921,'CLASSIFICAÇÃO - ÁREA DE ATUAÇÃO'!$A:$C,2,0),"")</f>
        <v>A</v>
      </c>
      <c r="N2921" s="29" t="str">
        <f>IF(O2921 &lt;&gt; "",VLOOKUP(O2921,'CLASSIFICAÇÃO - ÁREA DE ATUAÇÃO'!$A:$C,3,0), "")</f>
        <v>GESTÃO</v>
      </c>
      <c r="O2921" t="str">
        <f>'Lotações convertidas'!B2923</f>
        <v>GERENCIA DE ATENCAO PRIMARIA A SAUDE</v>
      </c>
    </row>
    <row r="2922" spans="1:15" x14ac:dyDescent="0.25">
      <c r="A2922">
        <v>1348106</v>
      </c>
      <c r="B2922" t="s">
        <v>9411</v>
      </c>
      <c r="C2922" t="s">
        <v>9412</v>
      </c>
      <c r="D2922" t="s">
        <v>362</v>
      </c>
      <c r="F2922" t="s">
        <v>598</v>
      </c>
      <c r="G2922" s="177">
        <v>44571</v>
      </c>
      <c r="H2922" t="s">
        <v>364</v>
      </c>
      <c r="I2922" t="s">
        <v>18168</v>
      </c>
      <c r="J2922" t="s">
        <v>9413</v>
      </c>
      <c r="K2922" t="s">
        <v>353</v>
      </c>
      <c r="L2922" t="s">
        <v>406</v>
      </c>
      <c r="M2922" s="29" t="str">
        <f>IF(O2922 &lt;&gt; "", VLOOKUP(O2922,'CLASSIFICAÇÃO - ÁREA DE ATUAÇÃO'!$A:$C,2,0),"")</f>
        <v>D</v>
      </c>
      <c r="N2922" s="29" t="str">
        <f>IF(O2922 &lt;&gt; "",VLOOKUP(O2922,'CLASSIFICAÇÃO - ÁREA DE ATUAÇÃO'!$A:$C,3,0), "")</f>
        <v>ATENÇÃO PRIMÁRIA</v>
      </c>
      <c r="O2922" t="str">
        <f>'Lotações convertidas'!B2924</f>
        <v>CENTRO DE SAÚDE VILA PINHO</v>
      </c>
    </row>
    <row r="2923" spans="1:15" x14ac:dyDescent="0.25">
      <c r="A2923">
        <v>1348114</v>
      </c>
      <c r="B2923" t="s">
        <v>9414</v>
      </c>
      <c r="C2923" t="s">
        <v>9415</v>
      </c>
      <c r="D2923" t="s">
        <v>349</v>
      </c>
      <c r="E2923" t="s">
        <v>357</v>
      </c>
      <c r="F2923" t="s">
        <v>404</v>
      </c>
      <c r="G2923" s="177">
        <v>44571</v>
      </c>
      <c r="H2923" t="s">
        <v>384</v>
      </c>
      <c r="I2923" t="s">
        <v>18167</v>
      </c>
      <c r="J2923" t="s">
        <v>9416</v>
      </c>
      <c r="K2923" t="s">
        <v>353</v>
      </c>
      <c r="L2923" t="s">
        <v>406</v>
      </c>
      <c r="M2923" s="29" t="str">
        <f>IF(O2923 &lt;&gt; "", VLOOKUP(O2923,'CLASSIFICAÇÃO - ÁREA DE ATUAÇÃO'!$A:$C,2,0),"")</f>
        <v>D</v>
      </c>
      <c r="N2923" s="29" t="str">
        <f>IF(O2923 &lt;&gt; "",VLOOKUP(O2923,'CLASSIFICAÇÃO - ÁREA DE ATUAÇÃO'!$A:$C,3,0), "")</f>
        <v>ATENÇÃO PRIMÁRIA</v>
      </c>
      <c r="O2923" t="str">
        <f>'Lotações convertidas'!B2925</f>
        <v>CENTRO DE SAÚDE REGINA</v>
      </c>
    </row>
    <row r="2924" spans="1:15" x14ac:dyDescent="0.25">
      <c r="A2924">
        <v>1348130</v>
      </c>
      <c r="B2924" t="s">
        <v>9418</v>
      </c>
      <c r="C2924" t="s">
        <v>9419</v>
      </c>
      <c r="D2924" t="s">
        <v>349</v>
      </c>
      <c r="E2924" t="s">
        <v>350</v>
      </c>
      <c r="F2924" t="s">
        <v>18622</v>
      </c>
      <c r="G2924" s="177">
        <v>44571</v>
      </c>
      <c r="H2924" t="s">
        <v>18190</v>
      </c>
      <c r="I2924" t="s">
        <v>18169</v>
      </c>
      <c r="J2924" t="s">
        <v>9420</v>
      </c>
      <c r="K2924" t="s">
        <v>353</v>
      </c>
      <c r="L2924" t="s">
        <v>372</v>
      </c>
      <c r="M2924" s="29" t="str">
        <f>IF(O2924 &lt;&gt; "", VLOOKUP(O2924,'CLASSIFICAÇÃO - ÁREA DE ATUAÇÃO'!$A:$C,2,0),"")</f>
        <v>C</v>
      </c>
      <c r="N2924" s="29" t="str">
        <f>IF(O2924 &lt;&gt; "",VLOOKUP(O2924,'CLASSIFICAÇÃO - ÁREA DE ATUAÇÃO'!$A:$C,3,0), "")</f>
        <v>REDE DE URGÊNCIA</v>
      </c>
      <c r="O2924" t="str">
        <f>'Lotações convertidas'!B2926</f>
        <v>CENTRO DE REFERENCIA EM SAUDE MENTAL VENDA NOVA</v>
      </c>
    </row>
    <row r="2925" spans="1:15" x14ac:dyDescent="0.25">
      <c r="A2925">
        <v>1348262</v>
      </c>
      <c r="B2925" t="s">
        <v>9421</v>
      </c>
      <c r="C2925" t="s">
        <v>9422</v>
      </c>
      <c r="D2925" t="s">
        <v>368</v>
      </c>
      <c r="E2925" t="s">
        <v>369</v>
      </c>
      <c r="F2925" t="s">
        <v>18617</v>
      </c>
      <c r="G2925" s="177">
        <v>44571</v>
      </c>
      <c r="H2925" t="s">
        <v>425</v>
      </c>
      <c r="I2925" t="s">
        <v>18168</v>
      </c>
      <c r="J2925" t="s">
        <v>9423</v>
      </c>
      <c r="K2925" t="s">
        <v>353</v>
      </c>
      <c r="L2925" t="s">
        <v>406</v>
      </c>
      <c r="M2925" s="29" t="str">
        <f>IF(O2925 &lt;&gt; "", VLOOKUP(O2925,'CLASSIFICAÇÃO - ÁREA DE ATUAÇÃO'!$A:$C,2,0),"")</f>
        <v>D</v>
      </c>
      <c r="N2925" s="29" t="str">
        <f>IF(O2925 &lt;&gt; "",VLOOKUP(O2925,'CLASSIFICAÇÃO - ÁREA DE ATUAÇÃO'!$A:$C,3,0), "")</f>
        <v>REDE DE URGÊNCIA</v>
      </c>
      <c r="O2925" t="str">
        <f>'Lotações convertidas'!B2927</f>
        <v>UNIDADE DE PRONTO ATENDIMENTO BARREIRO</v>
      </c>
    </row>
    <row r="2926" spans="1:15" x14ac:dyDescent="0.25">
      <c r="A2926">
        <v>1348319</v>
      </c>
      <c r="B2926" t="s">
        <v>9424</v>
      </c>
      <c r="C2926" t="s">
        <v>9425</v>
      </c>
      <c r="D2926" t="s">
        <v>368</v>
      </c>
      <c r="E2926" t="s">
        <v>728</v>
      </c>
      <c r="F2926" t="s">
        <v>2012</v>
      </c>
      <c r="G2926" s="177">
        <v>44572</v>
      </c>
      <c r="H2926" t="s">
        <v>417</v>
      </c>
      <c r="I2926" t="s">
        <v>495</v>
      </c>
      <c r="K2926" t="s">
        <v>495</v>
      </c>
      <c r="L2926" t="s">
        <v>372</v>
      </c>
      <c r="M2926" s="29" t="str">
        <f>IF(O2926 &lt;&gt; "", VLOOKUP(O2926,'CLASSIFICAÇÃO - ÁREA DE ATUAÇÃO'!$A:$C,2,0),"")</f>
        <v>D</v>
      </c>
      <c r="N2926" s="29" t="str">
        <f>IF(O2926 &lt;&gt; "",VLOOKUP(O2926,'CLASSIFICAÇÃO - ÁREA DE ATUAÇÃO'!$A:$C,3,0), "")</f>
        <v>ATENÇÃO PRIMÁRIA</v>
      </c>
      <c r="O2926" t="str">
        <f>'Lotações convertidas'!B2928</f>
        <v>CENTRO DE SAÚDE CÉU AZUL</v>
      </c>
    </row>
    <row r="2927" spans="1:15" x14ac:dyDescent="0.25">
      <c r="A2927">
        <v>1348327</v>
      </c>
      <c r="B2927" t="s">
        <v>9426</v>
      </c>
      <c r="C2927" t="s">
        <v>9427</v>
      </c>
      <c r="D2927" t="s">
        <v>520</v>
      </c>
      <c r="F2927" t="s">
        <v>2868</v>
      </c>
      <c r="G2927" s="177">
        <v>44572</v>
      </c>
      <c r="H2927" t="s">
        <v>364</v>
      </c>
      <c r="I2927" t="s">
        <v>18175</v>
      </c>
      <c r="J2927" t="s">
        <v>9428</v>
      </c>
      <c r="K2927" t="s">
        <v>353</v>
      </c>
      <c r="L2927" t="s">
        <v>372</v>
      </c>
      <c r="M2927" s="29" t="str">
        <f>IF(O2927 &lt;&gt; "", VLOOKUP(O2927,'CLASSIFICAÇÃO - ÁREA DE ATUAÇÃO'!$A:$C,2,0),"")</f>
        <v>C</v>
      </c>
      <c r="N2927" s="29" t="str">
        <f>IF(O2927 &lt;&gt; "",VLOOKUP(O2927,'CLASSIFICAÇÃO - ÁREA DE ATUAÇÃO'!$A:$C,3,0), "")</f>
        <v>ATENÇÃO PRIMÁRIA</v>
      </c>
      <c r="O2927" t="str">
        <f>'Lotações convertidas'!B2929</f>
        <v>CENTRO DE SAÚDE ANDRADAS</v>
      </c>
    </row>
    <row r="2928" spans="1:15" x14ac:dyDescent="0.25">
      <c r="A2928">
        <v>1348343</v>
      </c>
      <c r="B2928" t="s">
        <v>9429</v>
      </c>
      <c r="C2928" t="s">
        <v>9430</v>
      </c>
      <c r="D2928" t="s">
        <v>368</v>
      </c>
      <c r="E2928" t="s">
        <v>524</v>
      </c>
      <c r="F2928" t="s">
        <v>18617</v>
      </c>
      <c r="G2928" s="177">
        <v>44574</v>
      </c>
      <c r="H2928" t="s">
        <v>441</v>
      </c>
      <c r="I2928" t="s">
        <v>18179</v>
      </c>
      <c r="J2928" t="s">
        <v>9431</v>
      </c>
      <c r="K2928" t="s">
        <v>353</v>
      </c>
      <c r="L2928" t="s">
        <v>406</v>
      </c>
      <c r="M2928" s="29" t="str">
        <f>IF(O2928 &lt;&gt; "", VLOOKUP(O2928,'CLASSIFICAÇÃO - ÁREA DE ATUAÇÃO'!$A:$C,2,0),"")</f>
        <v>D</v>
      </c>
      <c r="N2928" s="29" t="str">
        <f>IF(O2928 &lt;&gt; "",VLOOKUP(O2928,'CLASSIFICAÇÃO - ÁREA DE ATUAÇÃO'!$A:$C,3,0), "")</f>
        <v>REDE DE URGÊNCIA</v>
      </c>
      <c r="O2928" t="str">
        <f>'Lotações convertidas'!B2930</f>
        <v>UNIDADE DE PRONTO ATENDIMENTO BARREIRO</v>
      </c>
    </row>
    <row r="2929" spans="1:15" x14ac:dyDescent="0.25">
      <c r="A2929">
        <v>1348424</v>
      </c>
      <c r="B2929" t="s">
        <v>9432</v>
      </c>
      <c r="C2929" t="s">
        <v>9433</v>
      </c>
      <c r="D2929" t="s">
        <v>368</v>
      </c>
      <c r="E2929" t="s">
        <v>369</v>
      </c>
      <c r="F2929" t="s">
        <v>18616</v>
      </c>
      <c r="G2929" s="177">
        <v>44564</v>
      </c>
      <c r="H2929" t="s">
        <v>441</v>
      </c>
      <c r="I2929" t="s">
        <v>18168</v>
      </c>
      <c r="J2929" t="s">
        <v>9434</v>
      </c>
      <c r="K2929" t="s">
        <v>353</v>
      </c>
      <c r="L2929" t="s">
        <v>361</v>
      </c>
      <c r="M2929" s="29" t="str">
        <f>IF(O2929 &lt;&gt; "", VLOOKUP(O2929,'CLASSIFICAÇÃO - ÁREA DE ATUAÇÃO'!$A:$C,2,0),"")</f>
        <v>C</v>
      </c>
      <c r="N2929" s="29" t="str">
        <f>IF(O2929 &lt;&gt; "",VLOOKUP(O2929,'CLASSIFICAÇÃO - ÁREA DE ATUAÇÃO'!$A:$C,3,0), "")</f>
        <v>REDE DE URGÊNCIA</v>
      </c>
      <c r="O2929" t="str">
        <f>'Lotações convertidas'!B2931</f>
        <v>UNIDADE DE PRONTO ATENDIMENTO PAMPULHA</v>
      </c>
    </row>
    <row r="2930" spans="1:15" x14ac:dyDescent="0.25">
      <c r="A2930">
        <v>1348432</v>
      </c>
      <c r="B2930" t="s">
        <v>9435</v>
      </c>
      <c r="C2930" t="s">
        <v>9436</v>
      </c>
      <c r="D2930" t="s">
        <v>368</v>
      </c>
      <c r="E2930" t="s">
        <v>369</v>
      </c>
      <c r="F2930" t="s">
        <v>18620</v>
      </c>
      <c r="G2930" s="177">
        <v>44564</v>
      </c>
      <c r="H2930" t="s">
        <v>441</v>
      </c>
      <c r="I2930" t="s">
        <v>18168</v>
      </c>
      <c r="J2930" t="s">
        <v>9437</v>
      </c>
      <c r="K2930" t="s">
        <v>353</v>
      </c>
      <c r="L2930" t="s">
        <v>372</v>
      </c>
      <c r="M2930" s="29" t="str">
        <f>IF(O2930 &lt;&gt; "", VLOOKUP(O2930,'CLASSIFICAÇÃO - ÁREA DE ATUAÇÃO'!$A:$C,2,0),"")</f>
        <v>D</v>
      </c>
      <c r="N2930" s="29" t="str">
        <f>IF(O2930 &lt;&gt; "",VLOOKUP(O2930,'CLASSIFICAÇÃO - ÁREA DE ATUAÇÃO'!$A:$C,3,0), "")</f>
        <v>REDE DE URGÊNCIA</v>
      </c>
      <c r="O2930" t="str">
        <f>'Lotações convertidas'!B2932</f>
        <v>UNIDADE DE PRONTO ATENDIMENTO VENDA NOVA</v>
      </c>
    </row>
    <row r="2931" spans="1:15" x14ac:dyDescent="0.25">
      <c r="A2931">
        <v>1348564</v>
      </c>
      <c r="B2931" t="s">
        <v>9440</v>
      </c>
      <c r="C2931" t="s">
        <v>9441</v>
      </c>
      <c r="D2931" t="s">
        <v>362</v>
      </c>
      <c r="F2931" t="s">
        <v>18616</v>
      </c>
      <c r="G2931" s="177">
        <v>44564</v>
      </c>
      <c r="H2931" t="s">
        <v>364</v>
      </c>
      <c r="I2931" t="s">
        <v>18168</v>
      </c>
      <c r="J2931" t="s">
        <v>9442</v>
      </c>
      <c r="K2931" t="s">
        <v>353</v>
      </c>
      <c r="L2931" t="s">
        <v>361</v>
      </c>
      <c r="M2931" s="29" t="str">
        <f>IF(O2931 &lt;&gt; "", VLOOKUP(O2931,'CLASSIFICAÇÃO - ÁREA DE ATUAÇÃO'!$A:$C,2,0),"")</f>
        <v>C</v>
      </c>
      <c r="N2931" s="29" t="str">
        <f>IF(O2931 &lt;&gt; "",VLOOKUP(O2931,'CLASSIFICAÇÃO - ÁREA DE ATUAÇÃO'!$A:$C,3,0), "")</f>
        <v>REDE DE URGÊNCIA</v>
      </c>
      <c r="O2931" t="str">
        <f>'Lotações convertidas'!B2933</f>
        <v>UNIDADE DE PRONTO ATENDIMENTO PAMPULHA</v>
      </c>
    </row>
    <row r="2932" spans="1:15" x14ac:dyDescent="0.25">
      <c r="A2932">
        <v>1348572</v>
      </c>
      <c r="B2932" t="s">
        <v>9443</v>
      </c>
      <c r="C2932" t="s">
        <v>9444</v>
      </c>
      <c r="D2932" t="s">
        <v>362</v>
      </c>
      <c r="F2932" t="s">
        <v>18620</v>
      </c>
      <c r="G2932" s="177">
        <v>44564</v>
      </c>
      <c r="H2932" t="s">
        <v>1635</v>
      </c>
      <c r="I2932" t="s">
        <v>18168</v>
      </c>
      <c r="J2932" t="s">
        <v>9445</v>
      </c>
      <c r="K2932" t="s">
        <v>353</v>
      </c>
      <c r="L2932" t="s">
        <v>372</v>
      </c>
      <c r="M2932" s="29" t="str">
        <f>IF(O2932 &lt;&gt; "", VLOOKUP(O2932,'CLASSIFICAÇÃO - ÁREA DE ATUAÇÃO'!$A:$C,2,0),"")</f>
        <v>D</v>
      </c>
      <c r="N2932" s="29" t="str">
        <f>IF(O2932 &lt;&gt; "",VLOOKUP(O2932,'CLASSIFICAÇÃO - ÁREA DE ATUAÇÃO'!$A:$C,3,0), "")</f>
        <v>REDE DE URGÊNCIA</v>
      </c>
      <c r="O2932" t="str">
        <f>'Lotações convertidas'!B2934</f>
        <v>UNIDADE DE PRONTO ATENDIMENTO VENDA NOVA</v>
      </c>
    </row>
    <row r="2933" spans="1:15" x14ac:dyDescent="0.25">
      <c r="A2933">
        <v>1348580</v>
      </c>
      <c r="B2933" t="s">
        <v>9446</v>
      </c>
      <c r="C2933" t="s">
        <v>9447</v>
      </c>
      <c r="D2933" t="s">
        <v>362</v>
      </c>
      <c r="F2933" t="s">
        <v>18620</v>
      </c>
      <c r="G2933" s="177">
        <v>44564</v>
      </c>
      <c r="H2933" t="s">
        <v>1635</v>
      </c>
      <c r="I2933" t="s">
        <v>18168</v>
      </c>
      <c r="J2933" t="s">
        <v>9448</v>
      </c>
      <c r="K2933" t="s">
        <v>353</v>
      </c>
      <c r="L2933" t="s">
        <v>372</v>
      </c>
      <c r="M2933" s="29" t="str">
        <f>IF(O2933 &lt;&gt; "", VLOOKUP(O2933,'CLASSIFICAÇÃO - ÁREA DE ATUAÇÃO'!$A:$C,2,0),"")</f>
        <v>D</v>
      </c>
      <c r="N2933" s="29" t="str">
        <f>IF(O2933 &lt;&gt; "",VLOOKUP(O2933,'CLASSIFICAÇÃO - ÁREA DE ATUAÇÃO'!$A:$C,3,0), "")</f>
        <v>REDE DE URGÊNCIA</v>
      </c>
      <c r="O2933" t="str">
        <f>'Lotações convertidas'!B2935</f>
        <v>UNIDADE DE PRONTO ATENDIMENTO VENDA NOVA</v>
      </c>
    </row>
    <row r="2934" spans="1:15" x14ac:dyDescent="0.25">
      <c r="A2934" t="s">
        <v>9449</v>
      </c>
      <c r="B2934" t="s">
        <v>9450</v>
      </c>
      <c r="C2934" t="s">
        <v>9451</v>
      </c>
      <c r="D2934" t="s">
        <v>368</v>
      </c>
      <c r="E2934" t="s">
        <v>390</v>
      </c>
      <c r="F2934" t="s">
        <v>612</v>
      </c>
      <c r="G2934" s="177">
        <v>44572</v>
      </c>
      <c r="H2934" t="s">
        <v>364</v>
      </c>
      <c r="I2934" t="s">
        <v>18175</v>
      </c>
      <c r="J2934" t="s">
        <v>9452</v>
      </c>
      <c r="K2934" t="s">
        <v>353</v>
      </c>
      <c r="L2934" t="s">
        <v>365</v>
      </c>
      <c r="M2934" s="29" t="str">
        <f>IF(O2934 &lt;&gt; "", VLOOKUP(O2934,'CLASSIFICAÇÃO - ÁREA DE ATUAÇÃO'!$A:$C,2,0),"")</f>
        <v>B</v>
      </c>
      <c r="N2934" s="29" t="str">
        <f>IF(O2934 &lt;&gt; "",VLOOKUP(O2934,'CLASSIFICAÇÃO - ÁREA DE ATUAÇÃO'!$A:$C,3,0), "")</f>
        <v>ATENÇÃO PRIMÁRIA</v>
      </c>
      <c r="O2934" t="str">
        <f>'Lotações convertidas'!B2936</f>
        <v>CENTRO DE SAÚDE PROVIDÊNCIA</v>
      </c>
    </row>
    <row r="2935" spans="1:15" x14ac:dyDescent="0.25">
      <c r="A2935">
        <v>1348769</v>
      </c>
      <c r="B2935" t="s">
        <v>9453</v>
      </c>
      <c r="C2935" t="s">
        <v>9454</v>
      </c>
      <c r="D2935" t="s">
        <v>368</v>
      </c>
      <c r="E2935" t="s">
        <v>369</v>
      </c>
      <c r="F2935" t="s">
        <v>18645</v>
      </c>
      <c r="G2935" s="177">
        <v>44572</v>
      </c>
      <c r="H2935" t="s">
        <v>417</v>
      </c>
      <c r="I2935" t="s">
        <v>18168</v>
      </c>
      <c r="J2935" t="s">
        <v>9455</v>
      </c>
      <c r="K2935" t="s">
        <v>353</v>
      </c>
      <c r="L2935" t="s">
        <v>397</v>
      </c>
      <c r="M2935" s="29" t="str">
        <f>IF(O2935 &lt;&gt; "", VLOOKUP(O2935,'CLASSIFICAÇÃO - ÁREA DE ATUAÇÃO'!$A:$C,2,0),"")</f>
        <v>A</v>
      </c>
      <c r="N2935" s="29" t="str">
        <f>IF(O2935 &lt;&gt; "",VLOOKUP(O2935,'CLASSIFICAÇÃO - ÁREA DE ATUAÇÃO'!$A:$C,3,0), "")</f>
        <v>REDE COMPLEMENTAR</v>
      </c>
      <c r="O2935" t="str">
        <f>'Lotações convertidas'!B2937</f>
        <v>CENTRAL DE ESTERILIZACAO OESTE</v>
      </c>
    </row>
    <row r="2936" spans="1:15" x14ac:dyDescent="0.25">
      <c r="A2936">
        <v>1348793</v>
      </c>
      <c r="B2936" t="s">
        <v>9456</v>
      </c>
      <c r="C2936" t="s">
        <v>9457</v>
      </c>
      <c r="D2936" t="s">
        <v>362</v>
      </c>
      <c r="F2936" t="s">
        <v>583</v>
      </c>
      <c r="G2936" s="177">
        <v>44572</v>
      </c>
      <c r="H2936" t="s">
        <v>352</v>
      </c>
      <c r="I2936" t="s">
        <v>18168</v>
      </c>
      <c r="J2936" t="s">
        <v>9458</v>
      </c>
      <c r="K2936" t="s">
        <v>353</v>
      </c>
      <c r="L2936" t="s">
        <v>354</v>
      </c>
      <c r="M2936" s="29" t="str">
        <f>IF(O2936 &lt;&gt; "", VLOOKUP(O2936,'CLASSIFICAÇÃO - ÁREA DE ATUAÇÃO'!$A:$C,2,0),"")</f>
        <v>A</v>
      </c>
      <c r="N2936" s="29" t="str">
        <f>IF(O2936 &lt;&gt; "",VLOOKUP(O2936,'CLASSIFICAÇÃO - ÁREA DE ATUAÇÃO'!$A:$C,3,0), "")</f>
        <v>REDE COMPLEMENTAR</v>
      </c>
      <c r="O2936" t="str">
        <f>'Lotações convertidas'!B2938</f>
        <v>UNIDADE DE REFERENCIA SECUNDARIA PADRE EUSTAQUIO</v>
      </c>
    </row>
    <row r="2937" spans="1:15" x14ac:dyDescent="0.25">
      <c r="A2937">
        <v>1348815</v>
      </c>
      <c r="B2937" t="s">
        <v>9459</v>
      </c>
      <c r="C2937" t="s">
        <v>9460</v>
      </c>
      <c r="D2937" t="s">
        <v>349</v>
      </c>
      <c r="E2937" t="s">
        <v>541</v>
      </c>
      <c r="F2937" t="s">
        <v>489</v>
      </c>
      <c r="G2937" s="177">
        <v>44572</v>
      </c>
      <c r="H2937" t="s">
        <v>395</v>
      </c>
      <c r="I2937" t="s">
        <v>18172</v>
      </c>
      <c r="J2937" t="s">
        <v>9461</v>
      </c>
      <c r="K2937" t="s">
        <v>353</v>
      </c>
      <c r="L2937" t="s">
        <v>397</v>
      </c>
      <c r="M2937" s="29" t="str">
        <f>IF(O2937 &lt;&gt; "", VLOOKUP(O2937,'CLASSIFICAÇÃO - ÁREA DE ATUAÇÃO'!$A:$C,2,0),"")</f>
        <v>C</v>
      </c>
      <c r="N2937" s="29" t="str">
        <f>IF(O2937 &lt;&gt; "",VLOOKUP(O2937,'CLASSIFICAÇÃO - ÁREA DE ATUAÇÃO'!$A:$C,3,0), "")</f>
        <v>ATENÇÃO PRIMÁRIA</v>
      </c>
      <c r="O2937" t="str">
        <f>'Lotações convertidas'!B2939</f>
        <v>CENTRO DE SAÚDE VILA LEONINA</v>
      </c>
    </row>
    <row r="2938" spans="1:15" x14ac:dyDescent="0.25">
      <c r="A2938">
        <v>1348882</v>
      </c>
      <c r="B2938" t="s">
        <v>9462</v>
      </c>
      <c r="C2938" t="s">
        <v>9463</v>
      </c>
      <c r="D2938" t="s">
        <v>379</v>
      </c>
      <c r="F2938" t="s">
        <v>732</v>
      </c>
      <c r="G2938" s="177">
        <v>44572</v>
      </c>
      <c r="H2938" t="s">
        <v>364</v>
      </c>
      <c r="I2938" t="s">
        <v>18171</v>
      </c>
      <c r="J2938" t="s">
        <v>9464</v>
      </c>
      <c r="K2938" t="s">
        <v>353</v>
      </c>
      <c r="L2938" t="s">
        <v>406</v>
      </c>
      <c r="M2938" s="29" t="str">
        <f>IF(O2938 &lt;&gt; "", VLOOKUP(O2938,'CLASSIFICAÇÃO - ÁREA DE ATUAÇÃO'!$A:$C,2,0),"")</f>
        <v>D</v>
      </c>
      <c r="N2938" s="29" t="str">
        <f>IF(O2938 &lt;&gt; "",VLOOKUP(O2938,'CLASSIFICAÇÃO - ÁREA DE ATUAÇÃO'!$A:$C,3,0), "")</f>
        <v>ATENÇÃO PRIMÁRIA</v>
      </c>
      <c r="O2938" t="str">
        <f>'Lotações convertidas'!B2940</f>
        <v>CENTRO DE SAÚDE VILA CEMIG</v>
      </c>
    </row>
    <row r="2939" spans="1:15" x14ac:dyDescent="0.25">
      <c r="A2939">
        <v>1348890</v>
      </c>
      <c r="B2939" t="s">
        <v>9465</v>
      </c>
      <c r="C2939" t="s">
        <v>9466</v>
      </c>
      <c r="D2939" t="s">
        <v>379</v>
      </c>
      <c r="F2939" t="s">
        <v>391</v>
      </c>
      <c r="G2939" s="177">
        <v>44572</v>
      </c>
      <c r="H2939" t="s">
        <v>395</v>
      </c>
      <c r="I2939" t="s">
        <v>18171</v>
      </c>
      <c r="J2939" t="s">
        <v>9467</v>
      </c>
      <c r="K2939" t="s">
        <v>353</v>
      </c>
      <c r="L2939" t="s">
        <v>361</v>
      </c>
      <c r="M2939" s="29" t="str">
        <f>IF(O2939 &lt;&gt; "", VLOOKUP(O2939,'CLASSIFICAÇÃO - ÁREA DE ATUAÇÃO'!$A:$C,2,0),"")</f>
        <v>C</v>
      </c>
      <c r="N2939" s="29" t="str">
        <f>IF(O2939 &lt;&gt; "",VLOOKUP(O2939,'CLASSIFICAÇÃO - ÁREA DE ATUAÇÃO'!$A:$C,3,0), "")</f>
        <v>ATENÇÃO PRIMÁRIA</v>
      </c>
      <c r="O2939" t="str">
        <f>'Lotações convertidas'!B2941</f>
        <v>CENTRO DE SAÚDE SANTA TEREZINHA</v>
      </c>
    </row>
    <row r="2940" spans="1:15" x14ac:dyDescent="0.25">
      <c r="A2940">
        <v>1348971</v>
      </c>
      <c r="B2940" t="s">
        <v>9468</v>
      </c>
      <c r="C2940" t="s">
        <v>9469</v>
      </c>
      <c r="D2940" t="s">
        <v>368</v>
      </c>
      <c r="E2940" t="s">
        <v>369</v>
      </c>
      <c r="F2940" t="s">
        <v>1559</v>
      </c>
      <c r="G2940" s="177">
        <v>44573</v>
      </c>
      <c r="H2940" t="s">
        <v>364</v>
      </c>
      <c r="I2940" t="s">
        <v>18168</v>
      </c>
      <c r="J2940" t="s">
        <v>9470</v>
      </c>
      <c r="K2940" t="s">
        <v>353</v>
      </c>
      <c r="L2940" t="s">
        <v>411</v>
      </c>
      <c r="M2940" s="29" t="str">
        <f>IF(O2940 &lt;&gt; "", VLOOKUP(O2940,'CLASSIFICAÇÃO - ÁREA DE ATUAÇÃO'!$A:$C,2,0),"")</f>
        <v>C</v>
      </c>
      <c r="N2940" s="29" t="str">
        <f>IF(O2940 &lt;&gt; "",VLOOKUP(O2940,'CLASSIFICAÇÃO - ÁREA DE ATUAÇÃO'!$A:$C,3,0), "")</f>
        <v>ATENÇÃO PRIMÁRIA</v>
      </c>
      <c r="O2940" t="str">
        <f>'Lotações convertidas'!B2942</f>
        <v>CENTRO DE SAÚDE NOSSA SENHORA APARECIDA</v>
      </c>
    </row>
    <row r="2941" spans="1:15" x14ac:dyDescent="0.25">
      <c r="A2941" t="s">
        <v>9471</v>
      </c>
      <c r="B2941" t="s">
        <v>9066</v>
      </c>
      <c r="C2941" t="s">
        <v>9067</v>
      </c>
      <c r="D2941" t="s">
        <v>368</v>
      </c>
      <c r="E2941" t="s">
        <v>369</v>
      </c>
      <c r="F2941" t="s">
        <v>18622</v>
      </c>
      <c r="G2941" s="177">
        <v>44573</v>
      </c>
      <c r="H2941" t="s">
        <v>441</v>
      </c>
      <c r="I2941" t="s">
        <v>18168</v>
      </c>
      <c r="J2941" t="s">
        <v>9068</v>
      </c>
      <c r="K2941" t="s">
        <v>353</v>
      </c>
      <c r="L2941" t="s">
        <v>372</v>
      </c>
      <c r="M2941" s="29" t="str">
        <f>IF(O2941 &lt;&gt; "", VLOOKUP(O2941,'CLASSIFICAÇÃO - ÁREA DE ATUAÇÃO'!$A:$C,2,0),"")</f>
        <v>C</v>
      </c>
      <c r="N2941" s="29" t="str">
        <f>IF(O2941 &lt;&gt; "",VLOOKUP(O2941,'CLASSIFICAÇÃO - ÁREA DE ATUAÇÃO'!$A:$C,3,0), "")</f>
        <v>REDE DE URGÊNCIA</v>
      </c>
      <c r="O2941" t="str">
        <f>'Lotações convertidas'!B2943</f>
        <v>CENTRO DE REFERENCIA EM SAUDE MENTAL VENDA NOVA</v>
      </c>
    </row>
    <row r="2942" spans="1:15" x14ac:dyDescent="0.25">
      <c r="A2942">
        <v>1348998</v>
      </c>
      <c r="B2942" t="s">
        <v>9472</v>
      </c>
      <c r="C2942" t="s">
        <v>9473</v>
      </c>
      <c r="D2942" t="s">
        <v>368</v>
      </c>
      <c r="E2942" t="s">
        <v>369</v>
      </c>
      <c r="F2942" t="s">
        <v>2538</v>
      </c>
      <c r="G2942" s="177">
        <v>44573</v>
      </c>
      <c r="H2942" t="s">
        <v>384</v>
      </c>
      <c r="I2942" t="s">
        <v>18168</v>
      </c>
      <c r="J2942" t="s">
        <v>9474</v>
      </c>
      <c r="K2942" t="s">
        <v>353</v>
      </c>
      <c r="L2942" t="s">
        <v>354</v>
      </c>
      <c r="M2942" s="29" t="str">
        <f>IF(O2942 &lt;&gt; "", VLOOKUP(O2942,'CLASSIFICAÇÃO - ÁREA DE ATUAÇÃO'!$A:$C,2,0),"")</f>
        <v>C</v>
      </c>
      <c r="N2942" s="29" t="str">
        <f>IF(O2942 &lt;&gt; "",VLOOKUP(O2942,'CLASSIFICAÇÃO - ÁREA DE ATUAÇÃO'!$A:$C,3,0), "")</f>
        <v>ATENÇÃO PRIMÁRIA</v>
      </c>
      <c r="O2942" t="str">
        <f>'Lotações convertidas'!B2944</f>
        <v>CENTRO DE SAÚDE COQUEIROS</v>
      </c>
    </row>
    <row r="2943" spans="1:15" x14ac:dyDescent="0.25">
      <c r="A2943">
        <v>1349048</v>
      </c>
      <c r="B2943" t="s">
        <v>9475</v>
      </c>
      <c r="C2943" t="s">
        <v>9476</v>
      </c>
      <c r="D2943" t="s">
        <v>379</v>
      </c>
      <c r="F2943" t="s">
        <v>705</v>
      </c>
      <c r="G2943" s="177">
        <v>44573</v>
      </c>
      <c r="H2943" t="s">
        <v>736</v>
      </c>
      <c r="I2943" t="s">
        <v>18171</v>
      </c>
      <c r="J2943" t="s">
        <v>9477</v>
      </c>
      <c r="K2943" t="s">
        <v>353</v>
      </c>
      <c r="L2943" t="s">
        <v>372</v>
      </c>
      <c r="M2943" s="29" t="str">
        <f>IF(O2943 &lt;&gt; "", VLOOKUP(O2943,'CLASSIFICAÇÃO - ÁREA DE ATUAÇÃO'!$A:$C,2,0),"")</f>
        <v>C</v>
      </c>
      <c r="N2943" s="29" t="str">
        <f>IF(O2943 &lt;&gt; "",VLOOKUP(O2943,'CLASSIFICAÇÃO - ÁREA DE ATUAÇÃO'!$A:$C,3,0), "")</f>
        <v>ATENÇÃO PRIMÁRIA</v>
      </c>
      <c r="O2943" t="str">
        <f>'Lotações convertidas'!B2945</f>
        <v>CENTRO DE SAÚDE COPACABANA</v>
      </c>
    </row>
    <row r="2944" spans="1:15" x14ac:dyDescent="0.25">
      <c r="A2944">
        <v>1349064</v>
      </c>
      <c r="B2944" t="s">
        <v>9478</v>
      </c>
      <c r="C2944" t="s">
        <v>9479</v>
      </c>
      <c r="D2944" t="s">
        <v>368</v>
      </c>
      <c r="E2944" t="s">
        <v>728</v>
      </c>
      <c r="F2944" t="s">
        <v>773</v>
      </c>
      <c r="G2944" s="177">
        <v>44574</v>
      </c>
      <c r="H2944" t="s">
        <v>417</v>
      </c>
      <c r="I2944" t="s">
        <v>18176</v>
      </c>
      <c r="K2944" t="s">
        <v>495</v>
      </c>
      <c r="L2944" t="s">
        <v>365</v>
      </c>
      <c r="M2944" s="29" t="str">
        <f>IF(O2944 &lt;&gt; "", VLOOKUP(O2944,'CLASSIFICAÇÃO - ÁREA DE ATUAÇÃO'!$A:$C,2,0),"")</f>
        <v>B</v>
      </c>
      <c r="N2944" s="29" t="str">
        <f>IF(O2944 &lt;&gt; "",VLOOKUP(O2944,'CLASSIFICAÇÃO - ÁREA DE ATUAÇÃO'!$A:$C,3,0), "")</f>
        <v>ATENÇÃO PRIMÁRIA</v>
      </c>
      <c r="O2944" t="str">
        <f>'Lotações convertidas'!B2946</f>
        <v>CENTRO DE SAÚDE GUARANI</v>
      </c>
    </row>
    <row r="2945" spans="1:15" x14ac:dyDescent="0.25">
      <c r="A2945">
        <v>1349099</v>
      </c>
      <c r="B2945" t="s">
        <v>9480</v>
      </c>
      <c r="C2945" t="s">
        <v>9481</v>
      </c>
      <c r="D2945" t="s">
        <v>368</v>
      </c>
      <c r="E2945" t="s">
        <v>369</v>
      </c>
      <c r="F2945" t="s">
        <v>18631</v>
      </c>
      <c r="G2945" s="177">
        <v>44574</v>
      </c>
      <c r="H2945" t="s">
        <v>441</v>
      </c>
      <c r="I2945" t="s">
        <v>18168</v>
      </c>
      <c r="J2945" t="s">
        <v>9482</v>
      </c>
      <c r="K2945" t="s">
        <v>353</v>
      </c>
      <c r="L2945" t="s">
        <v>374</v>
      </c>
      <c r="M2945" s="29" t="str">
        <f>IF(O2945 &lt;&gt; "", VLOOKUP(O2945,'CLASSIFICAÇÃO - ÁREA DE ATUAÇÃO'!$A:$C,2,0),"")</f>
        <v>A</v>
      </c>
      <c r="N2945" s="29" t="str">
        <f>IF(O2945 &lt;&gt; "",VLOOKUP(O2945,'CLASSIFICAÇÃO - ÁREA DE ATUAÇÃO'!$A:$C,3,0), "")</f>
        <v>REDE DE URGÊNCIA</v>
      </c>
      <c r="O2945" t="str">
        <f>'Lotações convertidas'!B2947</f>
        <v>CENTRO DE REFERENCIA EM SAUDE MENTAL NORDESTE</v>
      </c>
    </row>
    <row r="2946" spans="1:15" x14ac:dyDescent="0.25">
      <c r="A2946">
        <v>1349102</v>
      </c>
      <c r="B2946" t="s">
        <v>9483</v>
      </c>
      <c r="C2946" t="s">
        <v>9484</v>
      </c>
      <c r="D2946" t="s">
        <v>379</v>
      </c>
      <c r="F2946" t="s">
        <v>18613</v>
      </c>
      <c r="G2946" s="177">
        <v>44574</v>
      </c>
      <c r="H2946" t="s">
        <v>482</v>
      </c>
      <c r="I2946" t="s">
        <v>18171</v>
      </c>
      <c r="J2946" t="s">
        <v>9485</v>
      </c>
      <c r="K2946" t="s">
        <v>353</v>
      </c>
      <c r="L2946" t="s">
        <v>382</v>
      </c>
      <c r="M2946" s="29" t="str">
        <f>IF(O2946 &lt;&gt; "", VLOOKUP(O2946,'CLASSIFICAÇÃO - ÁREA DE ATUAÇÃO'!$A:$C,2,0),"")</f>
        <v>C</v>
      </c>
      <c r="N2946" s="29" t="str">
        <f>IF(O2946 &lt;&gt; "",VLOOKUP(O2946,'CLASSIFICAÇÃO - ÁREA DE ATUAÇÃO'!$A:$C,3,0), "")</f>
        <v>REDE DE URGÊNCIA</v>
      </c>
      <c r="O2946" t="str">
        <f>'Lotações convertidas'!B2948</f>
        <v>UNIDADE DE PRONTO ATENDIMENTO LESTE</v>
      </c>
    </row>
    <row r="2947" spans="1:15" x14ac:dyDescent="0.25">
      <c r="A2947">
        <v>1349137</v>
      </c>
      <c r="B2947" t="s">
        <v>9486</v>
      </c>
      <c r="C2947" t="s">
        <v>9487</v>
      </c>
      <c r="D2947" t="s">
        <v>349</v>
      </c>
      <c r="E2947" t="s">
        <v>473</v>
      </c>
      <c r="F2947" t="s">
        <v>732</v>
      </c>
      <c r="G2947" s="177">
        <v>44572</v>
      </c>
      <c r="H2947" t="s">
        <v>746</v>
      </c>
      <c r="I2947" t="s">
        <v>18181</v>
      </c>
      <c r="J2947" t="s">
        <v>9488</v>
      </c>
      <c r="K2947" t="s">
        <v>353</v>
      </c>
      <c r="L2947" t="s">
        <v>406</v>
      </c>
      <c r="M2947" s="29" t="str">
        <f>IF(O2947 &lt;&gt; "", VLOOKUP(O2947,'CLASSIFICAÇÃO - ÁREA DE ATUAÇÃO'!$A:$C,2,0),"")</f>
        <v>D</v>
      </c>
      <c r="N2947" s="29" t="str">
        <f>IF(O2947 &lt;&gt; "",VLOOKUP(O2947,'CLASSIFICAÇÃO - ÁREA DE ATUAÇÃO'!$A:$C,3,0), "")</f>
        <v>ATENÇÃO PRIMÁRIA</v>
      </c>
      <c r="O2947" t="str">
        <f>'Lotações convertidas'!B2949</f>
        <v>CENTRO DE SAÚDE VILA CEMIG</v>
      </c>
    </row>
    <row r="2948" spans="1:15" x14ac:dyDescent="0.25">
      <c r="A2948">
        <v>1349145</v>
      </c>
      <c r="B2948" t="s">
        <v>9489</v>
      </c>
      <c r="C2948" t="s">
        <v>9490</v>
      </c>
      <c r="D2948" t="s">
        <v>429</v>
      </c>
      <c r="E2948" t="s">
        <v>430</v>
      </c>
      <c r="F2948" t="s">
        <v>351</v>
      </c>
      <c r="G2948" s="177">
        <v>44573</v>
      </c>
      <c r="H2948" t="s">
        <v>384</v>
      </c>
      <c r="I2948" t="s">
        <v>18175</v>
      </c>
      <c r="J2948" t="s">
        <v>9491</v>
      </c>
      <c r="K2948" t="s">
        <v>353</v>
      </c>
      <c r="L2948" t="s">
        <v>354</v>
      </c>
      <c r="M2948" s="29" t="str">
        <f>IF(O2948 &lt;&gt; "", VLOOKUP(O2948,'CLASSIFICAÇÃO - ÁREA DE ATUAÇÃO'!$A:$C,2,0),"")</f>
        <v>D</v>
      </c>
      <c r="N2948" s="29" t="str">
        <f>IF(O2948 &lt;&gt; "",VLOOKUP(O2948,'CLASSIFICAÇÃO - ÁREA DE ATUAÇÃO'!$A:$C,3,0), "")</f>
        <v>ATENÇÃO PRIMÁRIA</v>
      </c>
      <c r="O2948" t="str">
        <f>'Lotações convertidas'!B2950</f>
        <v>CENTRO DE SAÚDE PEDREIRA PRADO LOPES</v>
      </c>
    </row>
    <row r="2949" spans="1:15" x14ac:dyDescent="0.25">
      <c r="A2949">
        <v>1349196</v>
      </c>
      <c r="B2949" t="s">
        <v>9492</v>
      </c>
      <c r="C2949" t="s">
        <v>9493</v>
      </c>
      <c r="D2949" t="s">
        <v>362</v>
      </c>
      <c r="F2949" t="s">
        <v>69</v>
      </c>
      <c r="G2949" s="177">
        <v>44573</v>
      </c>
      <c r="H2949" t="s">
        <v>352</v>
      </c>
      <c r="I2949" t="s">
        <v>18168</v>
      </c>
      <c r="J2949" t="s">
        <v>9494</v>
      </c>
      <c r="K2949" t="s">
        <v>353</v>
      </c>
      <c r="L2949" t="s">
        <v>382</v>
      </c>
      <c r="M2949" s="29" t="str">
        <f>IF(O2949 &lt;&gt; "", VLOOKUP(O2949,'CLASSIFICAÇÃO - ÁREA DE ATUAÇÃO'!$A:$C,2,0),"")</f>
        <v>A</v>
      </c>
      <c r="N2949" s="29" t="str">
        <f>IF(O2949 &lt;&gt; "",VLOOKUP(O2949,'CLASSIFICAÇÃO - ÁREA DE ATUAÇÃO'!$A:$C,3,0), "")</f>
        <v>REDE COMPLEMENTAR</v>
      </c>
      <c r="O2949" t="str">
        <f>'Lotações convertidas'!B2951</f>
        <v>CENTRO DE TESTAGEM E ACONSELHAMENTO - SERVICO DE ATENDIMENTO ESPECIALIZADO</v>
      </c>
    </row>
    <row r="2950" spans="1:15" x14ac:dyDescent="0.25">
      <c r="A2950">
        <v>1349250</v>
      </c>
      <c r="B2950" t="s">
        <v>9495</v>
      </c>
      <c r="C2950" t="s">
        <v>9496</v>
      </c>
      <c r="D2950" t="s">
        <v>379</v>
      </c>
      <c r="F2950" t="s">
        <v>967</v>
      </c>
      <c r="G2950" s="177">
        <v>44574</v>
      </c>
      <c r="H2950" t="s">
        <v>364</v>
      </c>
      <c r="I2950" t="s">
        <v>18171</v>
      </c>
      <c r="J2950" t="s">
        <v>9497</v>
      </c>
      <c r="K2950" t="s">
        <v>353</v>
      </c>
      <c r="L2950" t="s">
        <v>382</v>
      </c>
      <c r="M2950" s="29" t="str">
        <f>IF(O2950 &lt;&gt; "", VLOOKUP(O2950,'CLASSIFICAÇÃO - ÁREA DE ATUAÇÃO'!$A:$C,2,0),"")</f>
        <v>B</v>
      </c>
      <c r="N2950" s="29" t="str">
        <f>IF(O2950 &lt;&gt; "",VLOOKUP(O2950,'CLASSIFICAÇÃO - ÁREA DE ATUAÇÃO'!$A:$C,3,0), "")</f>
        <v>ATENÇÃO PRIMÁRIA</v>
      </c>
      <c r="O2950" t="str">
        <f>'Lotações convertidas'!B2952</f>
        <v>CENTRO DE SAÚDE HORTO</v>
      </c>
    </row>
    <row r="2951" spans="1:15" x14ac:dyDescent="0.25">
      <c r="A2951">
        <v>1349269</v>
      </c>
      <c r="B2951" t="s">
        <v>9498</v>
      </c>
      <c r="C2951" t="s">
        <v>9499</v>
      </c>
      <c r="D2951" t="s">
        <v>368</v>
      </c>
      <c r="E2951" t="s">
        <v>369</v>
      </c>
      <c r="F2951" t="s">
        <v>18619</v>
      </c>
      <c r="G2951" s="177">
        <v>44575</v>
      </c>
      <c r="H2951" t="s">
        <v>441</v>
      </c>
      <c r="I2951" t="s">
        <v>18168</v>
      </c>
      <c r="J2951" t="s">
        <v>9500</v>
      </c>
      <c r="K2951" t="s">
        <v>353</v>
      </c>
      <c r="L2951" t="s">
        <v>361</v>
      </c>
      <c r="M2951" s="29" t="str">
        <f>IF(O2951 &lt;&gt; "", VLOOKUP(O2951,'CLASSIFICAÇÃO - ÁREA DE ATUAÇÃO'!$A:$C,2,0),"")</f>
        <v>B</v>
      </c>
      <c r="N2951" s="29" t="str">
        <f>IF(O2951 &lt;&gt; "",VLOOKUP(O2951,'CLASSIFICAÇÃO - ÁREA DE ATUAÇÃO'!$A:$C,3,0), "")</f>
        <v>REDE DE URGÊNCIA</v>
      </c>
      <c r="O2951" t="str">
        <f>'Lotações convertidas'!B2953</f>
        <v>CENTRO DE REFERENCIA EM SAUDE MENTAL PAMPULHA</v>
      </c>
    </row>
    <row r="2952" spans="1:15" x14ac:dyDescent="0.25">
      <c r="A2952">
        <v>1349285</v>
      </c>
      <c r="B2952" t="s">
        <v>9501</v>
      </c>
      <c r="C2952" t="s">
        <v>9502</v>
      </c>
      <c r="D2952" t="s">
        <v>368</v>
      </c>
      <c r="E2952" t="s">
        <v>369</v>
      </c>
      <c r="F2952" t="s">
        <v>18613</v>
      </c>
      <c r="G2952" s="177">
        <v>44576</v>
      </c>
      <c r="H2952" t="s">
        <v>441</v>
      </c>
      <c r="I2952" t="s">
        <v>18168</v>
      </c>
      <c r="J2952" t="s">
        <v>9503</v>
      </c>
      <c r="K2952" t="s">
        <v>353</v>
      </c>
      <c r="L2952" t="s">
        <v>382</v>
      </c>
      <c r="M2952" s="29" t="str">
        <f>IF(O2952 &lt;&gt; "", VLOOKUP(O2952,'CLASSIFICAÇÃO - ÁREA DE ATUAÇÃO'!$A:$C,2,0),"")</f>
        <v>C</v>
      </c>
      <c r="N2952" s="29" t="str">
        <f>IF(O2952 &lt;&gt; "",VLOOKUP(O2952,'CLASSIFICAÇÃO - ÁREA DE ATUAÇÃO'!$A:$C,3,0), "")</f>
        <v>REDE DE URGÊNCIA</v>
      </c>
      <c r="O2952" t="str">
        <f>'Lotações convertidas'!B2954</f>
        <v>UNIDADE DE PRONTO ATENDIMENTO LESTE</v>
      </c>
    </row>
    <row r="2953" spans="1:15" x14ac:dyDescent="0.25">
      <c r="A2953">
        <v>1349307</v>
      </c>
      <c r="B2953" t="s">
        <v>9504</v>
      </c>
      <c r="C2953" t="s">
        <v>9505</v>
      </c>
      <c r="D2953" t="s">
        <v>368</v>
      </c>
      <c r="E2953" t="s">
        <v>369</v>
      </c>
      <c r="F2953" t="s">
        <v>18611</v>
      </c>
      <c r="G2953" s="177">
        <v>44564</v>
      </c>
      <c r="H2953" t="s">
        <v>441</v>
      </c>
      <c r="I2953" t="s">
        <v>18168</v>
      </c>
      <c r="J2953" t="s">
        <v>9506</v>
      </c>
      <c r="K2953" t="s">
        <v>353</v>
      </c>
      <c r="L2953" t="s">
        <v>397</v>
      </c>
      <c r="M2953" s="29" t="str">
        <f>IF(O2953 &lt;&gt; "", VLOOKUP(O2953,'CLASSIFICAÇÃO - ÁREA DE ATUAÇÃO'!$A:$C,2,0),"")</f>
        <v>C</v>
      </c>
      <c r="N2953" s="29" t="str">
        <f>IF(O2953 &lt;&gt; "",VLOOKUP(O2953,'CLASSIFICAÇÃO - ÁREA DE ATUAÇÃO'!$A:$C,3,0), "")</f>
        <v>REDE DE URGÊNCIA</v>
      </c>
      <c r="O2953" t="str">
        <f>'Lotações convertidas'!B2955</f>
        <v>UNIDADE DE PRONTO ATENDIMENTO OESTE</v>
      </c>
    </row>
    <row r="2954" spans="1:15" x14ac:dyDescent="0.25">
      <c r="A2954">
        <v>1349315</v>
      </c>
      <c r="B2954" t="s">
        <v>9507</v>
      </c>
      <c r="C2954" t="s">
        <v>9508</v>
      </c>
      <c r="D2954" t="s">
        <v>368</v>
      </c>
      <c r="E2954" t="s">
        <v>369</v>
      </c>
      <c r="F2954" t="s">
        <v>18611</v>
      </c>
      <c r="G2954" s="177">
        <v>44564</v>
      </c>
      <c r="H2954" t="s">
        <v>441</v>
      </c>
      <c r="I2954" t="s">
        <v>18168</v>
      </c>
      <c r="J2954" t="s">
        <v>9509</v>
      </c>
      <c r="K2954" t="s">
        <v>353</v>
      </c>
      <c r="L2954" t="s">
        <v>397</v>
      </c>
      <c r="M2954" s="29" t="str">
        <f>IF(O2954 &lt;&gt; "", VLOOKUP(O2954,'CLASSIFICAÇÃO - ÁREA DE ATUAÇÃO'!$A:$C,2,0),"")</f>
        <v>C</v>
      </c>
      <c r="N2954" s="29" t="str">
        <f>IF(O2954 &lt;&gt; "",VLOOKUP(O2954,'CLASSIFICAÇÃO - ÁREA DE ATUAÇÃO'!$A:$C,3,0), "")</f>
        <v>REDE DE URGÊNCIA</v>
      </c>
      <c r="O2954" t="str">
        <f>'Lotações convertidas'!B2956</f>
        <v>UNIDADE DE PRONTO ATENDIMENTO OESTE</v>
      </c>
    </row>
    <row r="2955" spans="1:15" x14ac:dyDescent="0.25">
      <c r="A2955">
        <v>1349323</v>
      </c>
      <c r="B2955" t="s">
        <v>9510</v>
      </c>
      <c r="C2955" t="s">
        <v>9511</v>
      </c>
      <c r="D2955" t="s">
        <v>368</v>
      </c>
      <c r="E2955" t="s">
        <v>369</v>
      </c>
      <c r="F2955" t="s">
        <v>18613</v>
      </c>
      <c r="G2955" s="177">
        <v>44564</v>
      </c>
      <c r="H2955" t="s">
        <v>441</v>
      </c>
      <c r="I2955" t="s">
        <v>18168</v>
      </c>
      <c r="J2955" t="s">
        <v>9512</v>
      </c>
      <c r="K2955" t="s">
        <v>353</v>
      </c>
      <c r="L2955" t="s">
        <v>382</v>
      </c>
      <c r="M2955" s="29" t="str">
        <f>IF(O2955 &lt;&gt; "", VLOOKUP(O2955,'CLASSIFICAÇÃO - ÁREA DE ATUAÇÃO'!$A:$C,2,0),"")</f>
        <v>C</v>
      </c>
      <c r="N2955" s="29" t="str">
        <f>IF(O2955 &lt;&gt; "",VLOOKUP(O2955,'CLASSIFICAÇÃO - ÁREA DE ATUAÇÃO'!$A:$C,3,0), "")</f>
        <v>REDE DE URGÊNCIA</v>
      </c>
      <c r="O2955" t="str">
        <f>'Lotações convertidas'!B2957</f>
        <v>UNIDADE DE PRONTO ATENDIMENTO LESTE</v>
      </c>
    </row>
    <row r="2956" spans="1:15" x14ac:dyDescent="0.25">
      <c r="A2956">
        <v>1349331</v>
      </c>
      <c r="B2956" t="s">
        <v>7205</v>
      </c>
      <c r="C2956" t="s">
        <v>7206</v>
      </c>
      <c r="D2956" t="s">
        <v>368</v>
      </c>
      <c r="E2956" t="s">
        <v>369</v>
      </c>
      <c r="F2956" t="s">
        <v>18613</v>
      </c>
      <c r="G2956" s="177">
        <v>44564</v>
      </c>
      <c r="H2956" t="s">
        <v>441</v>
      </c>
      <c r="I2956" t="s">
        <v>18168</v>
      </c>
      <c r="J2956" t="s">
        <v>7207</v>
      </c>
      <c r="K2956" t="s">
        <v>353</v>
      </c>
      <c r="L2956" t="s">
        <v>382</v>
      </c>
      <c r="M2956" s="29" t="str">
        <f>IF(O2956 &lt;&gt; "", VLOOKUP(O2956,'CLASSIFICAÇÃO - ÁREA DE ATUAÇÃO'!$A:$C,2,0),"")</f>
        <v>C</v>
      </c>
      <c r="N2956" s="29" t="str">
        <f>IF(O2956 &lt;&gt; "",VLOOKUP(O2956,'CLASSIFICAÇÃO - ÁREA DE ATUAÇÃO'!$A:$C,3,0), "")</f>
        <v>REDE DE URGÊNCIA</v>
      </c>
      <c r="O2956" t="str">
        <f>'Lotações convertidas'!B2958</f>
        <v>UNIDADE DE PRONTO ATENDIMENTO LESTE</v>
      </c>
    </row>
    <row r="2957" spans="1:15" x14ac:dyDescent="0.25">
      <c r="A2957">
        <v>1349471</v>
      </c>
      <c r="B2957" t="s">
        <v>9513</v>
      </c>
      <c r="C2957" t="s">
        <v>9514</v>
      </c>
      <c r="D2957" t="s">
        <v>362</v>
      </c>
      <c r="F2957" t="s">
        <v>18615</v>
      </c>
      <c r="G2957" s="177">
        <v>44564</v>
      </c>
      <c r="H2957" t="s">
        <v>1635</v>
      </c>
      <c r="I2957" t="s">
        <v>18168</v>
      </c>
      <c r="J2957" t="s">
        <v>9515</v>
      </c>
      <c r="K2957" t="s">
        <v>353</v>
      </c>
      <c r="L2957" t="s">
        <v>365</v>
      </c>
      <c r="M2957" s="29" t="str">
        <f>IF(O2957 &lt;&gt; "", VLOOKUP(O2957,'CLASSIFICAÇÃO - ÁREA DE ATUAÇÃO'!$A:$C,2,0),"")</f>
        <v>D</v>
      </c>
      <c r="N2957" s="29" t="str">
        <f>IF(O2957 &lt;&gt; "",VLOOKUP(O2957,'CLASSIFICAÇÃO - ÁREA DE ATUAÇÃO'!$A:$C,3,0), "")</f>
        <v>REDE DE URGÊNCIA</v>
      </c>
      <c r="O2957" t="str">
        <f>'Lotações convertidas'!B2959</f>
        <v>UNIDADE DE PRONTO ATENDIMENTO NORTE</v>
      </c>
    </row>
    <row r="2958" spans="1:15" x14ac:dyDescent="0.25">
      <c r="A2958">
        <v>1349773</v>
      </c>
      <c r="B2958" t="s">
        <v>9516</v>
      </c>
      <c r="C2958" t="s">
        <v>9517</v>
      </c>
      <c r="D2958" t="s">
        <v>362</v>
      </c>
      <c r="F2958" t="s">
        <v>18620</v>
      </c>
      <c r="G2958" s="177">
        <v>44562</v>
      </c>
      <c r="H2958" t="s">
        <v>441</v>
      </c>
      <c r="I2958" t="s">
        <v>18168</v>
      </c>
      <c r="J2958" t="s">
        <v>9518</v>
      </c>
      <c r="K2958" t="s">
        <v>353</v>
      </c>
      <c r="L2958" t="s">
        <v>372</v>
      </c>
      <c r="M2958" s="29" t="str">
        <f>IF(O2958 &lt;&gt; "", VLOOKUP(O2958,'CLASSIFICAÇÃO - ÁREA DE ATUAÇÃO'!$A:$C,2,0),"")</f>
        <v>D</v>
      </c>
      <c r="N2958" s="29" t="str">
        <f>IF(O2958 &lt;&gt; "",VLOOKUP(O2958,'CLASSIFICAÇÃO - ÁREA DE ATUAÇÃO'!$A:$C,3,0), "")</f>
        <v>REDE DE URGÊNCIA</v>
      </c>
      <c r="O2958" t="str">
        <f>'Lotações convertidas'!B2960</f>
        <v>UNIDADE DE PRONTO ATENDIMENTO VENDA NOVA</v>
      </c>
    </row>
    <row r="2959" spans="1:15" x14ac:dyDescent="0.25">
      <c r="A2959">
        <v>1349889</v>
      </c>
      <c r="B2959" t="s">
        <v>2105</v>
      </c>
      <c r="C2959" t="s">
        <v>2106</v>
      </c>
      <c r="D2959" t="s">
        <v>368</v>
      </c>
      <c r="E2959" t="s">
        <v>369</v>
      </c>
      <c r="F2959" t="s">
        <v>18615</v>
      </c>
      <c r="G2959" s="177">
        <v>44564</v>
      </c>
      <c r="H2959" t="s">
        <v>441</v>
      </c>
      <c r="I2959" t="s">
        <v>18168</v>
      </c>
      <c r="J2959" t="s">
        <v>2107</v>
      </c>
      <c r="K2959" t="s">
        <v>353</v>
      </c>
      <c r="L2959" t="s">
        <v>365</v>
      </c>
      <c r="M2959" s="29" t="str">
        <f>IF(O2959 &lt;&gt; "", VLOOKUP(O2959,'CLASSIFICAÇÃO - ÁREA DE ATUAÇÃO'!$A:$C,2,0),"")</f>
        <v>D</v>
      </c>
      <c r="N2959" s="29" t="str">
        <f>IF(O2959 &lt;&gt; "",VLOOKUP(O2959,'CLASSIFICAÇÃO - ÁREA DE ATUAÇÃO'!$A:$C,3,0), "")</f>
        <v>REDE DE URGÊNCIA</v>
      </c>
      <c r="O2959" t="str">
        <f>'Lotações convertidas'!B2961</f>
        <v>UNIDADE DE PRONTO ATENDIMENTO NORTE</v>
      </c>
    </row>
    <row r="2960" spans="1:15" x14ac:dyDescent="0.25">
      <c r="A2960">
        <v>1349900</v>
      </c>
      <c r="B2960" t="s">
        <v>7853</v>
      </c>
      <c r="C2960" t="s">
        <v>7854</v>
      </c>
      <c r="D2960" t="s">
        <v>368</v>
      </c>
      <c r="E2960" t="s">
        <v>369</v>
      </c>
      <c r="F2960" t="s">
        <v>18615</v>
      </c>
      <c r="G2960" s="177">
        <v>44564</v>
      </c>
      <c r="H2960" t="s">
        <v>441</v>
      </c>
      <c r="I2960" t="s">
        <v>18168</v>
      </c>
      <c r="J2960" t="s">
        <v>7855</v>
      </c>
      <c r="K2960" t="s">
        <v>353</v>
      </c>
      <c r="L2960" t="s">
        <v>365</v>
      </c>
      <c r="M2960" s="29" t="str">
        <f>IF(O2960 &lt;&gt; "", VLOOKUP(O2960,'CLASSIFICAÇÃO - ÁREA DE ATUAÇÃO'!$A:$C,2,0),"")</f>
        <v>D</v>
      </c>
      <c r="N2960" s="29" t="str">
        <f>IF(O2960 &lt;&gt; "",VLOOKUP(O2960,'CLASSIFICAÇÃO - ÁREA DE ATUAÇÃO'!$A:$C,3,0), "")</f>
        <v>REDE DE URGÊNCIA</v>
      </c>
      <c r="O2960" t="str">
        <f>'Lotações convertidas'!B2962</f>
        <v>UNIDADE DE PRONTO ATENDIMENTO NORTE</v>
      </c>
    </row>
    <row r="2961" spans="1:15" x14ac:dyDescent="0.25">
      <c r="A2961">
        <v>1349919</v>
      </c>
      <c r="B2961" t="s">
        <v>9519</v>
      </c>
      <c r="C2961" t="s">
        <v>9520</v>
      </c>
      <c r="D2961" t="s">
        <v>368</v>
      </c>
      <c r="E2961" t="s">
        <v>369</v>
      </c>
      <c r="F2961" t="s">
        <v>18615</v>
      </c>
      <c r="G2961" s="177">
        <v>44564</v>
      </c>
      <c r="H2961" t="s">
        <v>425</v>
      </c>
      <c r="I2961" t="s">
        <v>18168</v>
      </c>
      <c r="J2961" t="s">
        <v>9521</v>
      </c>
      <c r="K2961" t="s">
        <v>353</v>
      </c>
      <c r="L2961" t="s">
        <v>365</v>
      </c>
      <c r="M2961" s="29" t="str">
        <f>IF(O2961 &lt;&gt; "", VLOOKUP(O2961,'CLASSIFICAÇÃO - ÁREA DE ATUAÇÃO'!$A:$C,2,0),"")</f>
        <v>D</v>
      </c>
      <c r="N2961" s="29" t="str">
        <f>IF(O2961 &lt;&gt; "",VLOOKUP(O2961,'CLASSIFICAÇÃO - ÁREA DE ATUAÇÃO'!$A:$C,3,0), "")</f>
        <v>REDE DE URGÊNCIA</v>
      </c>
      <c r="O2961" t="str">
        <f>'Lotações convertidas'!B2963</f>
        <v>UNIDADE DE PRONTO ATENDIMENTO NORTE</v>
      </c>
    </row>
    <row r="2962" spans="1:15" x14ac:dyDescent="0.25">
      <c r="A2962" t="s">
        <v>9522</v>
      </c>
      <c r="B2962" t="s">
        <v>2314</v>
      </c>
      <c r="C2962" t="s">
        <v>2315</v>
      </c>
      <c r="D2962" t="s">
        <v>368</v>
      </c>
      <c r="E2962" t="s">
        <v>369</v>
      </c>
      <c r="F2962" t="s">
        <v>18620</v>
      </c>
      <c r="G2962" s="177">
        <v>44564</v>
      </c>
      <c r="H2962" t="s">
        <v>441</v>
      </c>
      <c r="I2962" t="s">
        <v>18168</v>
      </c>
      <c r="J2962" t="s">
        <v>2316</v>
      </c>
      <c r="K2962" t="s">
        <v>353</v>
      </c>
      <c r="L2962" t="s">
        <v>372</v>
      </c>
      <c r="M2962" s="29" t="str">
        <f>IF(O2962 &lt;&gt; "", VLOOKUP(O2962,'CLASSIFICAÇÃO - ÁREA DE ATUAÇÃO'!$A:$C,2,0),"")</f>
        <v>D</v>
      </c>
      <c r="N2962" s="29" t="str">
        <f>IF(O2962 &lt;&gt; "",VLOOKUP(O2962,'CLASSIFICAÇÃO - ÁREA DE ATUAÇÃO'!$A:$C,3,0), "")</f>
        <v>REDE DE URGÊNCIA</v>
      </c>
      <c r="O2962" t="str">
        <f>'Lotações convertidas'!B2964</f>
        <v>UNIDADE DE PRONTO ATENDIMENTO VENDA NOVA</v>
      </c>
    </row>
    <row r="2963" spans="1:15" x14ac:dyDescent="0.25">
      <c r="A2963">
        <v>1349978</v>
      </c>
      <c r="B2963" t="s">
        <v>9523</v>
      </c>
      <c r="C2963" t="s">
        <v>9524</v>
      </c>
      <c r="D2963" t="s">
        <v>368</v>
      </c>
      <c r="E2963" t="s">
        <v>369</v>
      </c>
      <c r="F2963" t="s">
        <v>18620</v>
      </c>
      <c r="G2963" s="177">
        <v>44563</v>
      </c>
      <c r="H2963" t="s">
        <v>441</v>
      </c>
      <c r="I2963" t="s">
        <v>18168</v>
      </c>
      <c r="J2963" t="s">
        <v>9525</v>
      </c>
      <c r="K2963" t="s">
        <v>353</v>
      </c>
      <c r="L2963" t="s">
        <v>372</v>
      </c>
      <c r="M2963" s="29" t="str">
        <f>IF(O2963 &lt;&gt; "", VLOOKUP(O2963,'CLASSIFICAÇÃO - ÁREA DE ATUAÇÃO'!$A:$C,2,0),"")</f>
        <v>D</v>
      </c>
      <c r="N2963" s="29" t="str">
        <f>IF(O2963 &lt;&gt; "",VLOOKUP(O2963,'CLASSIFICAÇÃO - ÁREA DE ATUAÇÃO'!$A:$C,3,0), "")</f>
        <v>REDE DE URGÊNCIA</v>
      </c>
      <c r="O2963" t="str">
        <f>'Lotações convertidas'!B2965</f>
        <v>UNIDADE DE PRONTO ATENDIMENTO VENDA NOVA</v>
      </c>
    </row>
    <row r="2964" spans="1:15" x14ac:dyDescent="0.25">
      <c r="A2964">
        <v>1349986</v>
      </c>
      <c r="B2964" t="s">
        <v>9526</v>
      </c>
      <c r="C2964" t="s">
        <v>9527</v>
      </c>
      <c r="D2964" t="s">
        <v>368</v>
      </c>
      <c r="E2964" t="s">
        <v>369</v>
      </c>
      <c r="F2964" t="s">
        <v>18615</v>
      </c>
      <c r="G2964" s="177">
        <v>44564</v>
      </c>
      <c r="H2964" t="s">
        <v>425</v>
      </c>
      <c r="I2964" t="s">
        <v>18168</v>
      </c>
      <c r="J2964" t="s">
        <v>9528</v>
      </c>
      <c r="K2964" t="s">
        <v>353</v>
      </c>
      <c r="L2964" t="s">
        <v>365</v>
      </c>
      <c r="M2964" s="29" t="str">
        <f>IF(O2964 &lt;&gt; "", VLOOKUP(O2964,'CLASSIFICAÇÃO - ÁREA DE ATUAÇÃO'!$A:$C,2,0),"")</f>
        <v>D</v>
      </c>
      <c r="N2964" s="29" t="str">
        <f>IF(O2964 &lt;&gt; "",VLOOKUP(O2964,'CLASSIFICAÇÃO - ÁREA DE ATUAÇÃO'!$A:$C,3,0), "")</f>
        <v>REDE DE URGÊNCIA</v>
      </c>
      <c r="O2964" t="str">
        <f>'Lotações convertidas'!B2966</f>
        <v>UNIDADE DE PRONTO ATENDIMENTO NORTE</v>
      </c>
    </row>
    <row r="2965" spans="1:15" x14ac:dyDescent="0.25">
      <c r="A2965">
        <v>1350089</v>
      </c>
      <c r="B2965" t="s">
        <v>7361</v>
      </c>
      <c r="C2965" t="s">
        <v>7362</v>
      </c>
      <c r="D2965" t="s">
        <v>362</v>
      </c>
      <c r="F2965" t="s">
        <v>18615</v>
      </c>
      <c r="G2965" s="177">
        <v>44564</v>
      </c>
      <c r="H2965" t="s">
        <v>1635</v>
      </c>
      <c r="I2965" t="s">
        <v>18168</v>
      </c>
      <c r="J2965" t="s">
        <v>7363</v>
      </c>
      <c r="K2965" t="s">
        <v>353</v>
      </c>
      <c r="L2965" t="s">
        <v>365</v>
      </c>
      <c r="M2965" s="29" t="str">
        <f>IF(O2965 &lt;&gt; "", VLOOKUP(O2965,'CLASSIFICAÇÃO - ÁREA DE ATUAÇÃO'!$A:$C,2,0),"")</f>
        <v>D</v>
      </c>
      <c r="N2965" s="29" t="str">
        <f>IF(O2965 &lt;&gt; "",VLOOKUP(O2965,'CLASSIFICAÇÃO - ÁREA DE ATUAÇÃO'!$A:$C,3,0), "")</f>
        <v>REDE DE URGÊNCIA</v>
      </c>
      <c r="O2965" t="str">
        <f>'Lotações convertidas'!B2967</f>
        <v>UNIDADE DE PRONTO ATENDIMENTO NORTE</v>
      </c>
    </row>
    <row r="2966" spans="1:15" x14ac:dyDescent="0.25">
      <c r="A2966">
        <v>1350097</v>
      </c>
      <c r="B2966" t="s">
        <v>9529</v>
      </c>
      <c r="C2966" t="s">
        <v>9530</v>
      </c>
      <c r="D2966" t="s">
        <v>362</v>
      </c>
      <c r="F2966" t="s">
        <v>18623</v>
      </c>
      <c r="G2966" s="177">
        <v>44564</v>
      </c>
      <c r="H2966" t="s">
        <v>425</v>
      </c>
      <c r="I2966" t="s">
        <v>18168</v>
      </c>
      <c r="J2966" t="s">
        <v>9531</v>
      </c>
      <c r="K2966" t="s">
        <v>353</v>
      </c>
      <c r="L2966" t="s">
        <v>374</v>
      </c>
      <c r="M2966" s="29" t="str">
        <f>IF(O2966 &lt;&gt; "", VLOOKUP(O2966,'CLASSIFICAÇÃO - ÁREA DE ATUAÇÃO'!$A:$C,2,0),"")</f>
        <v>C</v>
      </c>
      <c r="N2966" s="29" t="str">
        <f>IF(O2966 &lt;&gt; "",VLOOKUP(O2966,'CLASSIFICAÇÃO - ÁREA DE ATUAÇÃO'!$A:$C,3,0), "")</f>
        <v>REDE DE URGÊNCIA</v>
      </c>
      <c r="O2966" t="str">
        <f>'Lotações convertidas'!B2968</f>
        <v>UNIDADE DE PRONTO ATENDIMENTO NORDESTE</v>
      </c>
    </row>
    <row r="2967" spans="1:15" x14ac:dyDescent="0.25">
      <c r="A2967">
        <v>1350100</v>
      </c>
      <c r="B2967" t="s">
        <v>9532</v>
      </c>
      <c r="C2967" t="s">
        <v>9533</v>
      </c>
      <c r="D2967" t="s">
        <v>362</v>
      </c>
      <c r="F2967" t="s">
        <v>18623</v>
      </c>
      <c r="G2967" s="177">
        <v>44564</v>
      </c>
      <c r="H2967" t="s">
        <v>1635</v>
      </c>
      <c r="I2967" t="s">
        <v>18168</v>
      </c>
      <c r="J2967" t="s">
        <v>9534</v>
      </c>
      <c r="K2967" t="s">
        <v>353</v>
      </c>
      <c r="L2967" t="s">
        <v>374</v>
      </c>
      <c r="M2967" s="29" t="str">
        <f>IF(O2967 &lt;&gt; "", VLOOKUP(O2967,'CLASSIFICAÇÃO - ÁREA DE ATUAÇÃO'!$A:$C,2,0),"")</f>
        <v>C</v>
      </c>
      <c r="N2967" s="29" t="str">
        <f>IF(O2967 &lt;&gt; "",VLOOKUP(O2967,'CLASSIFICAÇÃO - ÁREA DE ATUAÇÃO'!$A:$C,3,0), "")</f>
        <v>REDE DE URGÊNCIA</v>
      </c>
      <c r="O2967" t="str">
        <f>'Lotações convertidas'!B2969</f>
        <v>UNIDADE DE PRONTO ATENDIMENTO NORDESTE</v>
      </c>
    </row>
    <row r="2968" spans="1:15" x14ac:dyDescent="0.25">
      <c r="A2968">
        <v>1350135</v>
      </c>
      <c r="B2968" t="s">
        <v>9535</v>
      </c>
      <c r="C2968" t="s">
        <v>9536</v>
      </c>
      <c r="D2968" t="s">
        <v>379</v>
      </c>
      <c r="F2968" t="s">
        <v>18615</v>
      </c>
      <c r="G2968" s="177">
        <v>44564</v>
      </c>
      <c r="H2968" t="s">
        <v>457</v>
      </c>
      <c r="I2968" t="s">
        <v>18171</v>
      </c>
      <c r="J2968" t="s">
        <v>9537</v>
      </c>
      <c r="K2968" t="s">
        <v>353</v>
      </c>
      <c r="L2968" t="s">
        <v>365</v>
      </c>
      <c r="M2968" s="29" t="str">
        <f>IF(O2968 &lt;&gt; "", VLOOKUP(O2968,'CLASSIFICAÇÃO - ÁREA DE ATUAÇÃO'!$A:$C,2,0),"")</f>
        <v>D</v>
      </c>
      <c r="N2968" s="29" t="str">
        <f>IF(O2968 &lt;&gt; "",VLOOKUP(O2968,'CLASSIFICAÇÃO - ÁREA DE ATUAÇÃO'!$A:$C,3,0), "")</f>
        <v>REDE DE URGÊNCIA</v>
      </c>
      <c r="O2968" t="str">
        <f>'Lotações convertidas'!B2970</f>
        <v>UNIDADE DE PRONTO ATENDIMENTO NORTE</v>
      </c>
    </row>
    <row r="2969" spans="1:15" x14ac:dyDescent="0.25">
      <c r="A2969">
        <v>1350232</v>
      </c>
      <c r="B2969" t="s">
        <v>9538</v>
      </c>
      <c r="C2969" t="s">
        <v>9539</v>
      </c>
      <c r="D2969" t="s">
        <v>362</v>
      </c>
      <c r="F2969" t="s">
        <v>18653</v>
      </c>
      <c r="G2969" s="177">
        <v>44566</v>
      </c>
      <c r="H2969" t="s">
        <v>364</v>
      </c>
      <c r="I2969" t="s">
        <v>18168</v>
      </c>
      <c r="J2969" t="s">
        <v>9540</v>
      </c>
      <c r="K2969" t="s">
        <v>353</v>
      </c>
      <c r="L2969" t="s">
        <v>372</v>
      </c>
      <c r="M2969" s="29" t="str">
        <f>IF(O2969 &lt;&gt; "", VLOOKUP(O2969,'CLASSIFICAÇÃO - ÁREA DE ATUAÇÃO'!$A:$C,2,0),"")</f>
        <v>C</v>
      </c>
      <c r="N2969" s="29" t="str">
        <f>IF(O2969 &lt;&gt; "",VLOOKUP(O2969,'CLASSIFICAÇÃO - ÁREA DE ATUAÇÃO'!$A:$C,3,0), "")</f>
        <v>GESTÃO</v>
      </c>
      <c r="O2969" t="str">
        <f>'Lotações convertidas'!B2971</f>
        <v>GERENCIA DE ASSISTENCIA, EPIDEMIOLOGIA E REGULACAO VENDA NOVA</v>
      </c>
    </row>
    <row r="2970" spans="1:15" x14ac:dyDescent="0.25">
      <c r="A2970">
        <v>1350267</v>
      </c>
      <c r="B2970" t="s">
        <v>9541</v>
      </c>
      <c r="C2970" t="s">
        <v>9542</v>
      </c>
      <c r="D2970" t="s">
        <v>368</v>
      </c>
      <c r="E2970" t="s">
        <v>369</v>
      </c>
      <c r="F2970" t="s">
        <v>18615</v>
      </c>
      <c r="G2970" s="177">
        <v>44565</v>
      </c>
      <c r="H2970" t="s">
        <v>441</v>
      </c>
      <c r="I2970" t="s">
        <v>18168</v>
      </c>
      <c r="J2970" t="s">
        <v>9543</v>
      </c>
      <c r="K2970" t="s">
        <v>353</v>
      </c>
      <c r="L2970" t="s">
        <v>365</v>
      </c>
      <c r="M2970" s="29" t="str">
        <f>IF(O2970 &lt;&gt; "", VLOOKUP(O2970,'CLASSIFICAÇÃO - ÁREA DE ATUAÇÃO'!$A:$C,2,0),"")</f>
        <v>D</v>
      </c>
      <c r="N2970" s="29" t="str">
        <f>IF(O2970 &lt;&gt; "",VLOOKUP(O2970,'CLASSIFICAÇÃO - ÁREA DE ATUAÇÃO'!$A:$C,3,0), "")</f>
        <v>REDE DE URGÊNCIA</v>
      </c>
      <c r="O2970" t="str">
        <f>'Lotações convertidas'!B2972</f>
        <v>UNIDADE DE PRONTO ATENDIMENTO NORTE</v>
      </c>
    </row>
    <row r="2971" spans="1:15" x14ac:dyDescent="0.25">
      <c r="A2971">
        <v>1350372</v>
      </c>
      <c r="B2971" t="s">
        <v>9544</v>
      </c>
      <c r="C2971" t="s">
        <v>9545</v>
      </c>
      <c r="D2971" t="s">
        <v>379</v>
      </c>
      <c r="F2971" t="s">
        <v>18615</v>
      </c>
      <c r="G2971" s="177">
        <v>44564</v>
      </c>
      <c r="H2971" t="s">
        <v>457</v>
      </c>
      <c r="I2971" t="s">
        <v>18171</v>
      </c>
      <c r="J2971" t="s">
        <v>9546</v>
      </c>
      <c r="K2971" t="s">
        <v>353</v>
      </c>
      <c r="L2971" t="s">
        <v>365</v>
      </c>
      <c r="M2971" s="29" t="str">
        <f>IF(O2971 &lt;&gt; "", VLOOKUP(O2971,'CLASSIFICAÇÃO - ÁREA DE ATUAÇÃO'!$A:$C,2,0),"")</f>
        <v>D</v>
      </c>
      <c r="N2971" s="29" t="str">
        <f>IF(O2971 &lt;&gt; "",VLOOKUP(O2971,'CLASSIFICAÇÃO - ÁREA DE ATUAÇÃO'!$A:$C,3,0), "")</f>
        <v>REDE DE URGÊNCIA</v>
      </c>
      <c r="O2971" t="str">
        <f>'Lotações convertidas'!B2973</f>
        <v>UNIDADE DE PRONTO ATENDIMENTO NORTE</v>
      </c>
    </row>
    <row r="2972" spans="1:15" x14ac:dyDescent="0.25">
      <c r="A2972">
        <v>1350399</v>
      </c>
      <c r="B2972" t="s">
        <v>9547</v>
      </c>
      <c r="C2972" t="s">
        <v>9548</v>
      </c>
      <c r="D2972" t="s">
        <v>368</v>
      </c>
      <c r="E2972" t="s">
        <v>524</v>
      </c>
      <c r="F2972" t="s">
        <v>695</v>
      </c>
      <c r="G2972" s="177">
        <v>44566</v>
      </c>
      <c r="H2972" t="s">
        <v>508</v>
      </c>
      <c r="I2972" t="s">
        <v>18176</v>
      </c>
      <c r="J2972" t="s">
        <v>9549</v>
      </c>
      <c r="K2972" t="s">
        <v>353</v>
      </c>
      <c r="L2972" t="s">
        <v>382</v>
      </c>
      <c r="M2972" s="29" t="str">
        <f>IF(O2972 &lt;&gt; "", VLOOKUP(O2972,'CLASSIFICAÇÃO - ÁREA DE ATUAÇÃO'!$A:$C,2,0),"")</f>
        <v>A</v>
      </c>
      <c r="N2972" s="29" t="str">
        <f>IF(O2972 &lt;&gt; "",VLOOKUP(O2972,'CLASSIFICAÇÃO - ÁREA DE ATUAÇÃO'!$A:$C,3,0), "")</f>
        <v>REDE COMPLEMENTAR</v>
      </c>
      <c r="O2972" t="str">
        <f>'Lotações convertidas'!B2974</f>
        <v>LABORATORIO REGIONAL LESTE/NORDESTE</v>
      </c>
    </row>
    <row r="2973" spans="1:15" x14ac:dyDescent="0.25">
      <c r="A2973">
        <v>1350550</v>
      </c>
      <c r="B2973" t="s">
        <v>9550</v>
      </c>
      <c r="C2973" t="s">
        <v>9551</v>
      </c>
      <c r="D2973" t="s">
        <v>368</v>
      </c>
      <c r="E2973" t="s">
        <v>369</v>
      </c>
      <c r="F2973" t="s">
        <v>424</v>
      </c>
      <c r="G2973" s="177">
        <v>44574</v>
      </c>
      <c r="H2973" t="s">
        <v>2484</v>
      </c>
      <c r="I2973" t="s">
        <v>18168</v>
      </c>
      <c r="J2973" t="s">
        <v>9552</v>
      </c>
      <c r="K2973" t="s">
        <v>353</v>
      </c>
      <c r="L2973" t="s">
        <v>427</v>
      </c>
      <c r="M2973" s="29" t="str">
        <f>IF(O2973 &lt;&gt; "", VLOOKUP(O2973,'CLASSIFICAÇÃO - ÁREA DE ATUAÇÃO'!$A:$C,2,0),"")</f>
        <v>D</v>
      </c>
      <c r="N2973" s="29" t="str">
        <f>IF(O2973 &lt;&gt; "",VLOOKUP(O2973,'CLASSIFICAÇÃO - ÁREA DE ATUAÇÃO'!$A:$C,3,0), "")</f>
        <v>REDE DE URGÊNCIA</v>
      </c>
      <c r="O2973" t="str">
        <f>'Lotações convertidas'!B2975</f>
        <v>SERVIÇO DE ATENDIMENTO MÓVEL DE URGÊNCIA E TRANSPORTE EM SAÚDE</v>
      </c>
    </row>
    <row r="2974" spans="1:15" x14ac:dyDescent="0.25">
      <c r="A2974">
        <v>1350569</v>
      </c>
      <c r="B2974" t="s">
        <v>9553</v>
      </c>
      <c r="C2974" t="s">
        <v>9554</v>
      </c>
      <c r="D2974" t="s">
        <v>368</v>
      </c>
      <c r="E2974" t="s">
        <v>369</v>
      </c>
      <c r="F2974" t="s">
        <v>592</v>
      </c>
      <c r="G2974" s="177">
        <v>44574</v>
      </c>
      <c r="H2974" t="s">
        <v>417</v>
      </c>
      <c r="I2974" t="s">
        <v>18168</v>
      </c>
      <c r="J2974" t="s">
        <v>9555</v>
      </c>
      <c r="K2974" t="s">
        <v>353</v>
      </c>
      <c r="L2974" t="s">
        <v>372</v>
      </c>
      <c r="M2974" s="29" t="str">
        <f>IF(O2974 &lt;&gt; "", VLOOKUP(O2974,'CLASSIFICAÇÃO - ÁREA DE ATUAÇÃO'!$A:$C,2,0),"")</f>
        <v>C</v>
      </c>
      <c r="N2974" s="29" t="str">
        <f>IF(O2974 &lt;&gt; "",VLOOKUP(O2974,'CLASSIFICAÇÃO - ÁREA DE ATUAÇÃO'!$A:$C,3,0), "")</f>
        <v>ATENÇÃO PRIMÁRIA</v>
      </c>
      <c r="O2974" t="str">
        <f>'Lotações convertidas'!B2976</f>
        <v>CENTRO DE SAÚDE JARDIM LEBLON</v>
      </c>
    </row>
    <row r="2975" spans="1:15" x14ac:dyDescent="0.25">
      <c r="A2975">
        <v>1350623</v>
      </c>
      <c r="B2975" t="s">
        <v>9556</v>
      </c>
      <c r="C2975" t="s">
        <v>9557</v>
      </c>
      <c r="D2975" t="s">
        <v>368</v>
      </c>
      <c r="E2975" t="s">
        <v>369</v>
      </c>
      <c r="F2975" t="s">
        <v>18623</v>
      </c>
      <c r="G2975" s="177">
        <v>44575</v>
      </c>
      <c r="H2975" t="s">
        <v>441</v>
      </c>
      <c r="I2975" t="s">
        <v>18168</v>
      </c>
      <c r="J2975" t="s">
        <v>9558</v>
      </c>
      <c r="K2975" t="s">
        <v>353</v>
      </c>
      <c r="L2975" t="s">
        <v>374</v>
      </c>
      <c r="M2975" s="29" t="str">
        <f>IF(O2975 &lt;&gt; "", VLOOKUP(O2975,'CLASSIFICAÇÃO - ÁREA DE ATUAÇÃO'!$A:$C,2,0),"")</f>
        <v>C</v>
      </c>
      <c r="N2975" s="29" t="str">
        <f>IF(O2975 &lt;&gt; "",VLOOKUP(O2975,'CLASSIFICAÇÃO - ÁREA DE ATUAÇÃO'!$A:$C,3,0), "")</f>
        <v>REDE DE URGÊNCIA</v>
      </c>
      <c r="O2975" t="str">
        <f>'Lotações convertidas'!B2977</f>
        <v>UNIDADE DE PRONTO ATENDIMENTO NORDESTE</v>
      </c>
    </row>
    <row r="2976" spans="1:15" x14ac:dyDescent="0.25">
      <c r="A2976">
        <v>1350690</v>
      </c>
      <c r="B2976" t="s">
        <v>9559</v>
      </c>
      <c r="C2976" t="s">
        <v>9560</v>
      </c>
      <c r="D2976" t="s">
        <v>368</v>
      </c>
      <c r="E2976" t="s">
        <v>390</v>
      </c>
      <c r="F2976" t="s">
        <v>2635</v>
      </c>
      <c r="G2976" s="177">
        <v>44578</v>
      </c>
      <c r="H2976" t="s">
        <v>364</v>
      </c>
      <c r="I2976" t="s">
        <v>18175</v>
      </c>
      <c r="J2976" t="s">
        <v>9561</v>
      </c>
      <c r="K2976" t="s">
        <v>353</v>
      </c>
      <c r="L2976" t="s">
        <v>354</v>
      </c>
      <c r="M2976" s="29" t="str">
        <f>IF(O2976 &lt;&gt; "", VLOOKUP(O2976,'CLASSIFICAÇÃO - ÁREA DE ATUAÇÃO'!$A:$C,2,0),"")</f>
        <v>A</v>
      </c>
      <c r="N2976" s="29" t="str">
        <f>IF(O2976 &lt;&gt; "",VLOOKUP(O2976,'CLASSIFICAÇÃO - ÁREA DE ATUAÇÃO'!$A:$C,3,0), "")</f>
        <v>ATENÇÃO PRIMÁRIA</v>
      </c>
      <c r="O2976" t="str">
        <f>'Lotações convertidas'!B2978</f>
        <v>CENTRO DE SAÚDE BOM JESUS</v>
      </c>
    </row>
    <row r="2977" spans="1:15" x14ac:dyDescent="0.25">
      <c r="A2977">
        <v>1350720</v>
      </c>
      <c r="B2977" t="s">
        <v>9562</v>
      </c>
      <c r="C2977" t="s">
        <v>9563</v>
      </c>
      <c r="D2977" t="s">
        <v>368</v>
      </c>
      <c r="E2977" t="s">
        <v>369</v>
      </c>
      <c r="F2977" t="s">
        <v>18617</v>
      </c>
      <c r="G2977" s="177">
        <v>44574</v>
      </c>
      <c r="H2977" t="s">
        <v>441</v>
      </c>
      <c r="I2977" t="s">
        <v>18168</v>
      </c>
      <c r="J2977" t="s">
        <v>9564</v>
      </c>
      <c r="K2977" t="s">
        <v>353</v>
      </c>
      <c r="L2977" t="s">
        <v>406</v>
      </c>
      <c r="M2977" s="29" t="str">
        <f>IF(O2977 &lt;&gt; "", VLOOKUP(O2977,'CLASSIFICAÇÃO - ÁREA DE ATUAÇÃO'!$A:$C,2,0),"")</f>
        <v>D</v>
      </c>
      <c r="N2977" s="29" t="str">
        <f>IF(O2977 &lt;&gt; "",VLOOKUP(O2977,'CLASSIFICAÇÃO - ÁREA DE ATUAÇÃO'!$A:$C,3,0), "")</f>
        <v>REDE DE URGÊNCIA</v>
      </c>
      <c r="O2977" t="str">
        <f>'Lotações convertidas'!B2979</f>
        <v>UNIDADE DE PRONTO ATENDIMENTO BARREIRO</v>
      </c>
    </row>
    <row r="2978" spans="1:15" x14ac:dyDescent="0.25">
      <c r="A2978">
        <v>1350763</v>
      </c>
      <c r="B2978" t="s">
        <v>9565</v>
      </c>
      <c r="C2978" t="s">
        <v>9566</v>
      </c>
      <c r="D2978" t="s">
        <v>368</v>
      </c>
      <c r="E2978" t="s">
        <v>524</v>
      </c>
      <c r="F2978" t="s">
        <v>259</v>
      </c>
      <c r="G2978" s="177">
        <v>44575</v>
      </c>
      <c r="H2978" t="s">
        <v>508</v>
      </c>
      <c r="I2978" t="s">
        <v>18179</v>
      </c>
      <c r="J2978" t="s">
        <v>9567</v>
      </c>
      <c r="K2978" t="s">
        <v>353</v>
      </c>
      <c r="L2978" t="s">
        <v>372</v>
      </c>
      <c r="M2978" s="29" t="str">
        <f>IF(O2978 &lt;&gt; "", VLOOKUP(O2978,'CLASSIFICAÇÃO - ÁREA DE ATUAÇÃO'!$A:$C,2,0),"")</f>
        <v>C</v>
      </c>
      <c r="N2978" s="29" t="str">
        <f>IF(O2978 &lt;&gt; "",VLOOKUP(O2978,'CLASSIFICAÇÃO - ÁREA DE ATUAÇÃO'!$A:$C,3,0), "")</f>
        <v>REDE COMPLEMENTAR</v>
      </c>
      <c r="O2978" t="str">
        <f>'Lotações convertidas'!B2980</f>
        <v>LABORATORIO REGIONAL NORTE/VENDA NOVA</v>
      </c>
    </row>
    <row r="2979" spans="1:15" x14ac:dyDescent="0.25">
      <c r="A2979">
        <v>1350801</v>
      </c>
      <c r="B2979" t="s">
        <v>9568</v>
      </c>
      <c r="C2979" t="s">
        <v>9569</v>
      </c>
      <c r="D2979" t="s">
        <v>368</v>
      </c>
      <c r="E2979" t="s">
        <v>369</v>
      </c>
      <c r="F2979" t="s">
        <v>284</v>
      </c>
      <c r="G2979" s="177">
        <v>44575</v>
      </c>
      <c r="H2979" t="s">
        <v>364</v>
      </c>
      <c r="I2979" t="s">
        <v>18168</v>
      </c>
      <c r="J2979" t="s">
        <v>9570</v>
      </c>
      <c r="K2979" t="s">
        <v>353</v>
      </c>
      <c r="L2979" t="s">
        <v>374</v>
      </c>
      <c r="M2979" s="29" t="str">
        <f>IF(O2979 &lt;&gt; "", VLOOKUP(O2979,'CLASSIFICAÇÃO - ÁREA DE ATUAÇÃO'!$A:$C,2,0),"")</f>
        <v>D</v>
      </c>
      <c r="N2979" s="29" t="str">
        <f>IF(O2979 &lt;&gt; "",VLOOKUP(O2979,'CLASSIFICAÇÃO - ÁREA DE ATUAÇÃO'!$A:$C,3,0), "")</f>
        <v>ATENÇÃO PRIMÁRIA</v>
      </c>
      <c r="O2979" t="str">
        <f>'Lotações convertidas'!B2981</f>
        <v>CENTRO DE SAÚDE MARIVANDA BALEEIRO - PAULO VI</v>
      </c>
    </row>
    <row r="2980" spans="1:15" x14ac:dyDescent="0.25">
      <c r="A2980">
        <v>1350836</v>
      </c>
      <c r="B2980" t="s">
        <v>9571</v>
      </c>
      <c r="C2980" t="s">
        <v>9572</v>
      </c>
      <c r="D2980" t="s">
        <v>362</v>
      </c>
      <c r="F2980" t="s">
        <v>18620</v>
      </c>
      <c r="G2980" s="177">
        <v>44575</v>
      </c>
      <c r="H2980" t="s">
        <v>1635</v>
      </c>
      <c r="I2980" t="s">
        <v>18168</v>
      </c>
      <c r="J2980" t="s">
        <v>9573</v>
      </c>
      <c r="K2980" t="s">
        <v>353</v>
      </c>
      <c r="L2980" t="s">
        <v>372</v>
      </c>
      <c r="M2980" s="29" t="str">
        <f>IF(O2980 &lt;&gt; "", VLOOKUP(O2980,'CLASSIFICAÇÃO - ÁREA DE ATUAÇÃO'!$A:$C,2,0),"")</f>
        <v>D</v>
      </c>
      <c r="N2980" s="29" t="str">
        <f>IF(O2980 &lt;&gt; "",VLOOKUP(O2980,'CLASSIFICAÇÃO - ÁREA DE ATUAÇÃO'!$A:$C,3,0), "")</f>
        <v>REDE DE URGÊNCIA</v>
      </c>
      <c r="O2980" t="str">
        <f>'Lotações convertidas'!B2982</f>
        <v>UNIDADE DE PRONTO ATENDIMENTO VENDA NOVA</v>
      </c>
    </row>
    <row r="2981" spans="1:15" x14ac:dyDescent="0.25">
      <c r="A2981">
        <v>1350844</v>
      </c>
      <c r="B2981" t="s">
        <v>9574</v>
      </c>
      <c r="C2981" t="s">
        <v>9575</v>
      </c>
      <c r="D2981" t="s">
        <v>379</v>
      </c>
      <c r="F2981" t="s">
        <v>472</v>
      </c>
      <c r="G2981" s="177">
        <v>44575</v>
      </c>
      <c r="H2981" t="s">
        <v>364</v>
      </c>
      <c r="I2981" t="s">
        <v>18171</v>
      </c>
      <c r="J2981" t="s">
        <v>9576</v>
      </c>
      <c r="K2981" t="s">
        <v>353</v>
      </c>
      <c r="L2981" t="s">
        <v>382</v>
      </c>
      <c r="M2981" s="29" t="str">
        <f>IF(O2981 &lt;&gt; "", VLOOKUP(O2981,'CLASSIFICAÇÃO - ÁREA DE ATUAÇÃO'!$A:$C,2,0),"")</f>
        <v>B</v>
      </c>
      <c r="N2981" s="29" t="str">
        <f>IF(O2981 &lt;&gt; "",VLOOKUP(O2981,'CLASSIFICAÇÃO - ÁREA DE ATUAÇÃO'!$A:$C,3,0), "")</f>
        <v>ATENÇÃO PRIMÁRIA</v>
      </c>
      <c r="O2981" t="str">
        <f>'Lotações convertidas'!B2983</f>
        <v>CENTRO DE SAÚDE TAQUARIL</v>
      </c>
    </row>
    <row r="2982" spans="1:15" x14ac:dyDescent="0.25">
      <c r="A2982">
        <v>1350852</v>
      </c>
      <c r="B2982" t="s">
        <v>9577</v>
      </c>
      <c r="C2982" t="s">
        <v>9578</v>
      </c>
      <c r="D2982" t="s">
        <v>379</v>
      </c>
      <c r="F2982" t="s">
        <v>18616</v>
      </c>
      <c r="G2982" s="177">
        <v>44576</v>
      </c>
      <c r="H2982" t="s">
        <v>482</v>
      </c>
      <c r="I2982" t="s">
        <v>18171</v>
      </c>
      <c r="J2982" t="s">
        <v>9579</v>
      </c>
      <c r="K2982" t="s">
        <v>353</v>
      </c>
      <c r="L2982" t="s">
        <v>361</v>
      </c>
      <c r="M2982" s="29" t="str">
        <f>IF(O2982 &lt;&gt; "", VLOOKUP(O2982,'CLASSIFICAÇÃO - ÁREA DE ATUAÇÃO'!$A:$C,2,0),"")</f>
        <v>C</v>
      </c>
      <c r="N2982" s="29" t="str">
        <f>IF(O2982 &lt;&gt; "",VLOOKUP(O2982,'CLASSIFICAÇÃO - ÁREA DE ATUAÇÃO'!$A:$C,3,0), "")</f>
        <v>REDE DE URGÊNCIA</v>
      </c>
      <c r="O2982" t="str">
        <f>'Lotações convertidas'!B2984</f>
        <v>UNIDADE DE PRONTO ATENDIMENTO PAMPULHA</v>
      </c>
    </row>
    <row r="2983" spans="1:15" x14ac:dyDescent="0.25">
      <c r="A2983">
        <v>1350879</v>
      </c>
      <c r="B2983" t="s">
        <v>9580</v>
      </c>
      <c r="C2983" t="s">
        <v>9581</v>
      </c>
      <c r="D2983" t="s">
        <v>368</v>
      </c>
      <c r="E2983" t="s">
        <v>369</v>
      </c>
      <c r="F2983" t="s">
        <v>574</v>
      </c>
      <c r="G2983" s="177">
        <v>44578</v>
      </c>
      <c r="H2983" t="s">
        <v>417</v>
      </c>
      <c r="I2983" t="s">
        <v>18168</v>
      </c>
      <c r="J2983" t="s">
        <v>9582</v>
      </c>
      <c r="K2983" t="s">
        <v>353</v>
      </c>
      <c r="L2983" t="s">
        <v>397</v>
      </c>
      <c r="M2983" s="29" t="str">
        <f>IF(O2983 &lt;&gt; "", VLOOKUP(O2983,'CLASSIFICAÇÃO - ÁREA DE ATUAÇÃO'!$A:$C,2,0),"")</f>
        <v>A</v>
      </c>
      <c r="N2983" s="29" t="str">
        <f>IF(O2983 &lt;&gt; "",VLOOKUP(O2983,'CLASSIFICAÇÃO - ÁREA DE ATUAÇÃO'!$A:$C,3,0), "")</f>
        <v>ATENÇÃO PRIMÁRIA</v>
      </c>
      <c r="O2983" t="str">
        <f>'Lotações convertidas'!B2985</f>
        <v>CENTRO DE SAÚDE SALGADO FILHO</v>
      </c>
    </row>
    <row r="2984" spans="1:15" x14ac:dyDescent="0.25">
      <c r="A2984">
        <v>1350917</v>
      </c>
      <c r="B2984" t="s">
        <v>9583</v>
      </c>
      <c r="C2984" t="s">
        <v>9584</v>
      </c>
      <c r="D2984" t="s">
        <v>379</v>
      </c>
      <c r="F2984" t="s">
        <v>201</v>
      </c>
      <c r="G2984" s="177">
        <v>44578</v>
      </c>
      <c r="H2984" t="s">
        <v>364</v>
      </c>
      <c r="I2984" t="s">
        <v>18171</v>
      </c>
      <c r="J2984" t="s">
        <v>9585</v>
      </c>
      <c r="K2984" t="s">
        <v>353</v>
      </c>
      <c r="L2984" t="s">
        <v>406</v>
      </c>
      <c r="M2984" s="29" t="str">
        <f>IF(O2984 &lt;&gt; "", VLOOKUP(O2984,'CLASSIFICAÇÃO - ÁREA DE ATUAÇÃO'!$A:$C,2,0),"")</f>
        <v>C</v>
      </c>
      <c r="N2984" s="29" t="str">
        <f>IF(O2984 &lt;&gt; "",VLOOKUP(O2984,'CLASSIFICAÇÃO - ÁREA DE ATUAÇÃO'!$A:$C,3,0), "")</f>
        <v>ATENÇÃO PRIMÁRIA</v>
      </c>
      <c r="O2984" t="str">
        <f>'Lotações convertidas'!B2986</f>
        <v>CENTRO DE SAÚDE DIAMANTE - TEIXEIRA DIAS</v>
      </c>
    </row>
    <row r="2985" spans="1:15" x14ac:dyDescent="0.25">
      <c r="A2985">
        <v>1350933</v>
      </c>
      <c r="B2985" t="s">
        <v>9586</v>
      </c>
      <c r="C2985" t="s">
        <v>9587</v>
      </c>
      <c r="D2985" t="s">
        <v>368</v>
      </c>
      <c r="E2985" t="s">
        <v>369</v>
      </c>
      <c r="F2985" t="s">
        <v>18617</v>
      </c>
      <c r="G2985" s="177">
        <v>44564</v>
      </c>
      <c r="H2985" t="s">
        <v>441</v>
      </c>
      <c r="I2985" t="s">
        <v>18168</v>
      </c>
      <c r="J2985" t="s">
        <v>9588</v>
      </c>
      <c r="K2985" t="s">
        <v>353</v>
      </c>
      <c r="L2985" t="s">
        <v>406</v>
      </c>
      <c r="M2985" s="29" t="str">
        <f>IF(O2985 &lt;&gt; "", VLOOKUP(O2985,'CLASSIFICAÇÃO - ÁREA DE ATUAÇÃO'!$A:$C,2,0),"")</f>
        <v>D</v>
      </c>
      <c r="N2985" s="29" t="str">
        <f>IF(O2985 &lt;&gt; "",VLOOKUP(O2985,'CLASSIFICAÇÃO - ÁREA DE ATUAÇÃO'!$A:$C,3,0), "")</f>
        <v>REDE DE URGÊNCIA</v>
      </c>
      <c r="O2985" t="str">
        <f>'Lotações convertidas'!B2987</f>
        <v>UNIDADE DE PRONTO ATENDIMENTO BARREIRO</v>
      </c>
    </row>
    <row r="2986" spans="1:15" x14ac:dyDescent="0.25">
      <c r="A2986">
        <v>1350941</v>
      </c>
      <c r="B2986" t="s">
        <v>9589</v>
      </c>
      <c r="C2986" t="s">
        <v>9590</v>
      </c>
      <c r="D2986" t="s">
        <v>368</v>
      </c>
      <c r="E2986" t="s">
        <v>369</v>
      </c>
      <c r="F2986" t="s">
        <v>18617</v>
      </c>
      <c r="G2986" s="177">
        <v>44564</v>
      </c>
      <c r="H2986" t="s">
        <v>425</v>
      </c>
      <c r="I2986" t="s">
        <v>18168</v>
      </c>
      <c r="J2986" t="s">
        <v>9591</v>
      </c>
      <c r="K2986" t="s">
        <v>353</v>
      </c>
      <c r="L2986" t="s">
        <v>406</v>
      </c>
      <c r="M2986" s="29" t="str">
        <f>IF(O2986 &lt;&gt; "", VLOOKUP(O2986,'CLASSIFICAÇÃO - ÁREA DE ATUAÇÃO'!$A:$C,2,0),"")</f>
        <v>D</v>
      </c>
      <c r="N2986" s="29" t="str">
        <f>IF(O2986 &lt;&gt; "",VLOOKUP(O2986,'CLASSIFICAÇÃO - ÁREA DE ATUAÇÃO'!$A:$C,3,0), "")</f>
        <v>REDE DE URGÊNCIA</v>
      </c>
      <c r="O2986" t="str">
        <f>'Lotações convertidas'!B2988</f>
        <v>UNIDADE DE PRONTO ATENDIMENTO BARREIRO</v>
      </c>
    </row>
    <row r="2987" spans="1:15" x14ac:dyDescent="0.25">
      <c r="A2987">
        <v>1350984</v>
      </c>
      <c r="B2987" t="s">
        <v>9592</v>
      </c>
      <c r="C2987" t="s">
        <v>9593</v>
      </c>
      <c r="D2987" t="s">
        <v>368</v>
      </c>
      <c r="E2987" t="s">
        <v>369</v>
      </c>
      <c r="F2987" t="s">
        <v>18616</v>
      </c>
      <c r="G2987" s="177">
        <v>44564</v>
      </c>
      <c r="H2987" t="s">
        <v>441</v>
      </c>
      <c r="I2987" t="s">
        <v>18168</v>
      </c>
      <c r="J2987" t="s">
        <v>9594</v>
      </c>
      <c r="K2987" t="s">
        <v>353</v>
      </c>
      <c r="L2987" t="s">
        <v>361</v>
      </c>
      <c r="M2987" s="29" t="str">
        <f>IF(O2987 &lt;&gt; "", VLOOKUP(O2987,'CLASSIFICAÇÃO - ÁREA DE ATUAÇÃO'!$A:$C,2,0),"")</f>
        <v>C</v>
      </c>
      <c r="N2987" s="29" t="str">
        <f>IF(O2987 &lt;&gt; "",VLOOKUP(O2987,'CLASSIFICAÇÃO - ÁREA DE ATUAÇÃO'!$A:$C,3,0), "")</f>
        <v>REDE DE URGÊNCIA</v>
      </c>
      <c r="O2987" t="str">
        <f>'Lotações convertidas'!B2989</f>
        <v>UNIDADE DE PRONTO ATENDIMENTO PAMPULHA</v>
      </c>
    </row>
    <row r="2988" spans="1:15" x14ac:dyDescent="0.25">
      <c r="A2988">
        <v>1351069</v>
      </c>
      <c r="B2988" t="s">
        <v>9595</v>
      </c>
      <c r="C2988" t="s">
        <v>9596</v>
      </c>
      <c r="D2988" t="s">
        <v>362</v>
      </c>
      <c r="F2988" t="s">
        <v>18616</v>
      </c>
      <c r="G2988" s="177">
        <v>44564</v>
      </c>
      <c r="H2988" t="s">
        <v>441</v>
      </c>
      <c r="I2988" t="s">
        <v>18168</v>
      </c>
      <c r="J2988" t="s">
        <v>9597</v>
      </c>
      <c r="K2988" t="s">
        <v>353</v>
      </c>
      <c r="L2988" t="s">
        <v>361</v>
      </c>
      <c r="M2988" s="29" t="str">
        <f>IF(O2988 &lt;&gt; "", VLOOKUP(O2988,'CLASSIFICAÇÃO - ÁREA DE ATUAÇÃO'!$A:$C,2,0),"")</f>
        <v>C</v>
      </c>
      <c r="N2988" s="29" t="str">
        <f>IF(O2988 &lt;&gt; "",VLOOKUP(O2988,'CLASSIFICAÇÃO - ÁREA DE ATUAÇÃO'!$A:$C,3,0), "")</f>
        <v>REDE DE URGÊNCIA</v>
      </c>
      <c r="O2988" t="str">
        <f>'Lotações convertidas'!B2990</f>
        <v>UNIDADE DE PRONTO ATENDIMENTO PAMPULHA</v>
      </c>
    </row>
    <row r="2989" spans="1:15" x14ac:dyDescent="0.25">
      <c r="A2989">
        <v>1351123</v>
      </c>
      <c r="B2989" t="s">
        <v>9598</v>
      </c>
      <c r="C2989" t="s">
        <v>9599</v>
      </c>
      <c r="D2989" t="s">
        <v>379</v>
      </c>
      <c r="F2989" t="s">
        <v>18615</v>
      </c>
      <c r="G2989" s="177">
        <v>44564</v>
      </c>
      <c r="H2989" t="s">
        <v>482</v>
      </c>
      <c r="I2989" t="s">
        <v>18171</v>
      </c>
      <c r="J2989" t="s">
        <v>9600</v>
      </c>
      <c r="K2989" t="s">
        <v>353</v>
      </c>
      <c r="L2989" t="s">
        <v>365</v>
      </c>
      <c r="M2989" s="29" t="str">
        <f>IF(O2989 &lt;&gt; "", VLOOKUP(O2989,'CLASSIFICAÇÃO - ÁREA DE ATUAÇÃO'!$A:$C,2,0),"")</f>
        <v>D</v>
      </c>
      <c r="N2989" s="29" t="str">
        <f>IF(O2989 &lt;&gt; "",VLOOKUP(O2989,'CLASSIFICAÇÃO - ÁREA DE ATUAÇÃO'!$A:$C,3,0), "")</f>
        <v>REDE DE URGÊNCIA</v>
      </c>
      <c r="O2989" t="str">
        <f>'Lotações convertidas'!B2991</f>
        <v>UNIDADE DE PRONTO ATENDIMENTO NORTE</v>
      </c>
    </row>
    <row r="2990" spans="1:15" x14ac:dyDescent="0.25">
      <c r="A2990" t="s">
        <v>9601</v>
      </c>
      <c r="B2990" t="s">
        <v>9602</v>
      </c>
      <c r="C2990" t="s">
        <v>9603</v>
      </c>
      <c r="D2990" t="s">
        <v>368</v>
      </c>
      <c r="E2990" t="s">
        <v>369</v>
      </c>
      <c r="F2990" t="s">
        <v>18623</v>
      </c>
      <c r="G2990" s="177">
        <v>44574</v>
      </c>
      <c r="H2990" t="s">
        <v>425</v>
      </c>
      <c r="I2990" t="s">
        <v>18168</v>
      </c>
      <c r="J2990" t="s">
        <v>9604</v>
      </c>
      <c r="K2990" t="s">
        <v>353</v>
      </c>
      <c r="L2990" t="s">
        <v>374</v>
      </c>
      <c r="M2990" s="29" t="str">
        <f>IF(O2990 &lt;&gt; "", VLOOKUP(O2990,'CLASSIFICAÇÃO - ÁREA DE ATUAÇÃO'!$A:$C,2,0),"")</f>
        <v>C</v>
      </c>
      <c r="N2990" s="29" t="str">
        <f>IF(O2990 &lt;&gt; "",VLOOKUP(O2990,'CLASSIFICAÇÃO - ÁREA DE ATUAÇÃO'!$A:$C,3,0), "")</f>
        <v>REDE DE URGÊNCIA</v>
      </c>
      <c r="O2990" t="str">
        <f>'Lotações convertidas'!B2992</f>
        <v>UNIDADE DE PRONTO ATENDIMENTO NORDESTE</v>
      </c>
    </row>
    <row r="2991" spans="1:15" x14ac:dyDescent="0.25">
      <c r="A2991">
        <v>1351301</v>
      </c>
      <c r="B2991" t="s">
        <v>2780</v>
      </c>
      <c r="C2991" t="s">
        <v>2781</v>
      </c>
      <c r="D2991" t="s">
        <v>368</v>
      </c>
      <c r="E2991" t="s">
        <v>524</v>
      </c>
      <c r="F2991" t="s">
        <v>18620</v>
      </c>
      <c r="G2991" s="177">
        <v>44575</v>
      </c>
      <c r="H2991" t="s">
        <v>441</v>
      </c>
      <c r="I2991" t="s">
        <v>18179</v>
      </c>
      <c r="J2991" t="s">
        <v>2782</v>
      </c>
      <c r="K2991" t="s">
        <v>353</v>
      </c>
      <c r="L2991" t="s">
        <v>372</v>
      </c>
      <c r="M2991" s="29" t="str">
        <f>IF(O2991 &lt;&gt; "", VLOOKUP(O2991,'CLASSIFICAÇÃO - ÁREA DE ATUAÇÃO'!$A:$C,2,0),"")</f>
        <v>D</v>
      </c>
      <c r="N2991" s="29" t="str">
        <f>IF(O2991 &lt;&gt; "",VLOOKUP(O2991,'CLASSIFICAÇÃO - ÁREA DE ATUAÇÃO'!$A:$C,3,0), "")</f>
        <v>REDE DE URGÊNCIA</v>
      </c>
      <c r="O2991" t="str">
        <f>'Lotações convertidas'!B2993</f>
        <v>UNIDADE DE PRONTO ATENDIMENTO VENDA NOVA</v>
      </c>
    </row>
    <row r="2992" spans="1:15" x14ac:dyDescent="0.25">
      <c r="A2992">
        <v>1351344</v>
      </c>
      <c r="B2992" t="s">
        <v>9605</v>
      </c>
      <c r="C2992" t="s">
        <v>9606</v>
      </c>
      <c r="D2992" t="s">
        <v>368</v>
      </c>
      <c r="E2992" t="s">
        <v>369</v>
      </c>
      <c r="F2992" t="s">
        <v>18617</v>
      </c>
      <c r="G2992" s="177">
        <v>44575</v>
      </c>
      <c r="H2992" t="s">
        <v>441</v>
      </c>
      <c r="I2992" t="s">
        <v>18168</v>
      </c>
      <c r="J2992" t="s">
        <v>9607</v>
      </c>
      <c r="K2992" t="s">
        <v>353</v>
      </c>
      <c r="L2992" t="s">
        <v>406</v>
      </c>
      <c r="M2992" s="29" t="str">
        <f>IF(O2992 &lt;&gt; "", VLOOKUP(O2992,'CLASSIFICAÇÃO - ÁREA DE ATUAÇÃO'!$A:$C,2,0),"")</f>
        <v>D</v>
      </c>
      <c r="N2992" s="29" t="str">
        <f>IF(O2992 &lt;&gt; "",VLOOKUP(O2992,'CLASSIFICAÇÃO - ÁREA DE ATUAÇÃO'!$A:$C,3,0), "")</f>
        <v>REDE DE URGÊNCIA</v>
      </c>
      <c r="O2992" t="str">
        <f>'Lotações convertidas'!B2994</f>
        <v>UNIDADE DE PRONTO ATENDIMENTO BARREIRO</v>
      </c>
    </row>
    <row r="2993" spans="1:15" x14ac:dyDescent="0.25">
      <c r="A2993">
        <v>1351395</v>
      </c>
      <c r="B2993" t="s">
        <v>9608</v>
      </c>
      <c r="C2993" t="s">
        <v>9609</v>
      </c>
      <c r="D2993" t="s">
        <v>362</v>
      </c>
      <c r="F2993" t="s">
        <v>2223</v>
      </c>
      <c r="G2993" s="177">
        <v>44575</v>
      </c>
      <c r="H2993" t="s">
        <v>364</v>
      </c>
      <c r="I2993" t="s">
        <v>18168</v>
      </c>
      <c r="J2993" t="s">
        <v>9610</v>
      </c>
      <c r="K2993" t="s">
        <v>353</v>
      </c>
      <c r="L2993" t="s">
        <v>372</v>
      </c>
      <c r="M2993" s="29" t="str">
        <f>IF(O2993 &lt;&gt; "", VLOOKUP(O2993,'CLASSIFICAÇÃO - ÁREA DE ATUAÇÃO'!$A:$C,2,0),"")</f>
        <v>C</v>
      </c>
      <c r="N2993" s="29" t="str">
        <f>IF(O2993 &lt;&gt; "",VLOOKUP(O2993,'CLASSIFICAÇÃO - ÁREA DE ATUAÇÃO'!$A:$C,3,0), "")</f>
        <v>ATENÇÃO PRIMÁRIA</v>
      </c>
      <c r="O2993" t="str">
        <f>'Lotações convertidas'!B2995</f>
        <v>CENTRO DE SAÚDE SANTO ANTÔNIO</v>
      </c>
    </row>
    <row r="2994" spans="1:15" x14ac:dyDescent="0.25">
      <c r="A2994">
        <v>1351417</v>
      </c>
      <c r="B2994" t="s">
        <v>9611</v>
      </c>
      <c r="C2994" t="s">
        <v>9612</v>
      </c>
      <c r="D2994" t="s">
        <v>379</v>
      </c>
      <c r="F2994" t="s">
        <v>18613</v>
      </c>
      <c r="G2994" s="177">
        <v>44575</v>
      </c>
      <c r="H2994" t="s">
        <v>457</v>
      </c>
      <c r="I2994" t="s">
        <v>18171</v>
      </c>
      <c r="J2994" t="s">
        <v>9613</v>
      </c>
      <c r="K2994" t="s">
        <v>353</v>
      </c>
      <c r="L2994" t="s">
        <v>382</v>
      </c>
      <c r="M2994" s="29" t="str">
        <f>IF(O2994 &lt;&gt; "", VLOOKUP(O2994,'CLASSIFICAÇÃO - ÁREA DE ATUAÇÃO'!$A:$C,2,0),"")</f>
        <v>C</v>
      </c>
      <c r="N2994" s="29" t="str">
        <f>IF(O2994 &lt;&gt; "",VLOOKUP(O2994,'CLASSIFICAÇÃO - ÁREA DE ATUAÇÃO'!$A:$C,3,0), "")</f>
        <v>REDE DE URGÊNCIA</v>
      </c>
      <c r="O2994" t="str">
        <f>'Lotações convertidas'!B2996</f>
        <v>UNIDADE DE PRONTO ATENDIMENTO LESTE</v>
      </c>
    </row>
    <row r="2995" spans="1:15" x14ac:dyDescent="0.25">
      <c r="A2995">
        <v>1351425</v>
      </c>
      <c r="B2995" t="s">
        <v>9614</v>
      </c>
      <c r="C2995" t="s">
        <v>9615</v>
      </c>
      <c r="D2995" t="s">
        <v>368</v>
      </c>
      <c r="E2995" t="s">
        <v>369</v>
      </c>
      <c r="F2995" t="s">
        <v>18617</v>
      </c>
      <c r="G2995" s="177">
        <v>44576</v>
      </c>
      <c r="H2995" t="s">
        <v>441</v>
      </c>
      <c r="I2995" t="s">
        <v>18168</v>
      </c>
      <c r="J2995" t="s">
        <v>9616</v>
      </c>
      <c r="K2995" t="s">
        <v>353</v>
      </c>
      <c r="L2995" t="s">
        <v>406</v>
      </c>
      <c r="M2995" s="29" t="str">
        <f>IF(O2995 &lt;&gt; "", VLOOKUP(O2995,'CLASSIFICAÇÃO - ÁREA DE ATUAÇÃO'!$A:$C,2,0),"")</f>
        <v>D</v>
      </c>
      <c r="N2995" s="29" t="str">
        <f>IF(O2995 &lt;&gt; "",VLOOKUP(O2995,'CLASSIFICAÇÃO - ÁREA DE ATUAÇÃO'!$A:$C,3,0), "")</f>
        <v>REDE DE URGÊNCIA</v>
      </c>
      <c r="O2995" t="str">
        <f>'Lotações convertidas'!B2997</f>
        <v>UNIDADE DE PRONTO ATENDIMENTO BARREIRO</v>
      </c>
    </row>
    <row r="2996" spans="1:15" x14ac:dyDescent="0.25">
      <c r="A2996">
        <v>1351484</v>
      </c>
      <c r="B2996" t="s">
        <v>9617</v>
      </c>
      <c r="C2996" t="s">
        <v>9618</v>
      </c>
      <c r="D2996" t="s">
        <v>368</v>
      </c>
      <c r="E2996" t="s">
        <v>369</v>
      </c>
      <c r="F2996" t="s">
        <v>18613</v>
      </c>
      <c r="G2996" s="177">
        <v>44577</v>
      </c>
      <c r="H2996" t="s">
        <v>441</v>
      </c>
      <c r="I2996" t="s">
        <v>18168</v>
      </c>
      <c r="J2996" t="s">
        <v>9619</v>
      </c>
      <c r="K2996" t="s">
        <v>353</v>
      </c>
      <c r="L2996" t="s">
        <v>382</v>
      </c>
      <c r="M2996" s="29" t="str">
        <f>IF(O2996 &lt;&gt; "", VLOOKUP(O2996,'CLASSIFICAÇÃO - ÁREA DE ATUAÇÃO'!$A:$C,2,0),"")</f>
        <v>C</v>
      </c>
      <c r="N2996" s="29" t="str">
        <f>IF(O2996 &lt;&gt; "",VLOOKUP(O2996,'CLASSIFICAÇÃO - ÁREA DE ATUAÇÃO'!$A:$C,3,0), "")</f>
        <v>REDE DE URGÊNCIA</v>
      </c>
      <c r="O2996" t="str">
        <f>'Lotações convertidas'!B2998</f>
        <v>UNIDADE DE PRONTO ATENDIMENTO LESTE</v>
      </c>
    </row>
    <row r="2997" spans="1:15" x14ac:dyDescent="0.25">
      <c r="A2997">
        <v>1351492</v>
      </c>
      <c r="B2997" t="s">
        <v>9620</v>
      </c>
      <c r="C2997" t="s">
        <v>9621</v>
      </c>
      <c r="D2997" t="s">
        <v>368</v>
      </c>
      <c r="E2997" t="s">
        <v>369</v>
      </c>
      <c r="F2997" t="s">
        <v>18613</v>
      </c>
      <c r="G2997" s="177">
        <v>44577</v>
      </c>
      <c r="H2997" t="s">
        <v>441</v>
      </c>
      <c r="I2997" t="s">
        <v>18168</v>
      </c>
      <c r="J2997" t="s">
        <v>9622</v>
      </c>
      <c r="K2997" t="s">
        <v>353</v>
      </c>
      <c r="L2997" t="s">
        <v>382</v>
      </c>
      <c r="M2997" s="29" t="str">
        <f>IF(O2997 &lt;&gt; "", VLOOKUP(O2997,'CLASSIFICAÇÃO - ÁREA DE ATUAÇÃO'!$A:$C,2,0),"")</f>
        <v>C</v>
      </c>
      <c r="N2997" s="29" t="str">
        <f>IF(O2997 &lt;&gt; "",VLOOKUP(O2997,'CLASSIFICAÇÃO - ÁREA DE ATUAÇÃO'!$A:$C,3,0), "")</f>
        <v>REDE DE URGÊNCIA</v>
      </c>
      <c r="O2997" t="str">
        <f>'Lotações convertidas'!B2999</f>
        <v>UNIDADE DE PRONTO ATENDIMENTO LESTE</v>
      </c>
    </row>
    <row r="2998" spans="1:15" x14ac:dyDescent="0.25">
      <c r="A2998">
        <v>1351506</v>
      </c>
      <c r="B2998" t="s">
        <v>8675</v>
      </c>
      <c r="C2998" t="s">
        <v>8676</v>
      </c>
      <c r="D2998" t="s">
        <v>349</v>
      </c>
      <c r="E2998" t="s">
        <v>528</v>
      </c>
      <c r="F2998" t="s">
        <v>4223</v>
      </c>
      <c r="G2998" s="177">
        <v>44578</v>
      </c>
      <c r="H2998" t="s">
        <v>395</v>
      </c>
      <c r="I2998" t="s">
        <v>18176</v>
      </c>
      <c r="J2998" t="s">
        <v>8677</v>
      </c>
      <c r="K2998" t="s">
        <v>353</v>
      </c>
      <c r="L2998" t="s">
        <v>382</v>
      </c>
      <c r="M2998" s="29" t="str">
        <f>IF(O2998 &lt;&gt; "", VLOOKUP(O2998,'CLASSIFICAÇÃO - ÁREA DE ATUAÇÃO'!$A:$C,2,0),"")</f>
        <v>B</v>
      </c>
      <c r="N2998" s="29" t="str">
        <f>IF(O2998 &lt;&gt; "",VLOOKUP(O2998,'CLASSIFICAÇÃO - ÁREA DE ATUAÇÃO'!$A:$C,3,0), "")</f>
        <v>ATENÇÃO PRIMÁRIA</v>
      </c>
      <c r="O2998" t="str">
        <f>'Lotações convertidas'!B3000</f>
        <v>CENTRO DE SAÚDE PARAÍSO</v>
      </c>
    </row>
    <row r="2999" spans="1:15" x14ac:dyDescent="0.25">
      <c r="A2999">
        <v>1351514</v>
      </c>
      <c r="B2999" t="s">
        <v>9623</v>
      </c>
      <c r="C2999" t="s">
        <v>9624</v>
      </c>
      <c r="D2999" t="s">
        <v>379</v>
      </c>
      <c r="F2999" t="s">
        <v>438</v>
      </c>
      <c r="G2999" s="177">
        <v>44578</v>
      </c>
      <c r="H2999" t="s">
        <v>364</v>
      </c>
      <c r="I2999" t="s">
        <v>18171</v>
      </c>
      <c r="J2999" t="s">
        <v>9625</v>
      </c>
      <c r="K2999" t="s">
        <v>353</v>
      </c>
      <c r="L2999" t="s">
        <v>382</v>
      </c>
      <c r="M2999" s="29" t="str">
        <f>IF(O2999 &lt;&gt; "", VLOOKUP(O2999,'CLASSIFICAÇÃO - ÁREA DE ATUAÇÃO'!$A:$C,2,0),"")</f>
        <v>C</v>
      </c>
      <c r="N2999" s="29" t="str">
        <f>IF(O2999 &lt;&gt; "",VLOOKUP(O2999,'CLASSIFICAÇÃO - ÁREA DE ATUAÇÃO'!$A:$C,3,0), "")</f>
        <v>ATENÇÃO PRIMÁRIA</v>
      </c>
      <c r="O2999" t="str">
        <f>'Lotações convertidas'!B3001</f>
        <v>CENTRO DE SAÚDE GRANJA DE FREITAS</v>
      </c>
    </row>
    <row r="3000" spans="1:15" x14ac:dyDescent="0.25">
      <c r="A3000">
        <v>1351743</v>
      </c>
      <c r="B3000" t="s">
        <v>9626</v>
      </c>
      <c r="C3000" t="s">
        <v>9627</v>
      </c>
      <c r="D3000" t="s">
        <v>379</v>
      </c>
      <c r="F3000" t="s">
        <v>18613</v>
      </c>
      <c r="G3000" s="177">
        <v>44564</v>
      </c>
      <c r="H3000" t="s">
        <v>457</v>
      </c>
      <c r="I3000" t="s">
        <v>18171</v>
      </c>
      <c r="J3000" t="s">
        <v>9628</v>
      </c>
      <c r="K3000" t="s">
        <v>353</v>
      </c>
      <c r="L3000" t="s">
        <v>382</v>
      </c>
      <c r="M3000" s="29" t="str">
        <f>IF(O3000 &lt;&gt; "", VLOOKUP(O3000,'CLASSIFICAÇÃO - ÁREA DE ATUAÇÃO'!$A:$C,2,0),"")</f>
        <v>C</v>
      </c>
      <c r="N3000" s="29" t="str">
        <f>IF(O3000 &lt;&gt; "",VLOOKUP(O3000,'CLASSIFICAÇÃO - ÁREA DE ATUAÇÃO'!$A:$C,3,0), "")</f>
        <v>REDE DE URGÊNCIA</v>
      </c>
      <c r="O3000" t="str">
        <f>'Lotações convertidas'!B3002</f>
        <v>UNIDADE DE PRONTO ATENDIMENTO LESTE</v>
      </c>
    </row>
    <row r="3001" spans="1:15" x14ac:dyDescent="0.25">
      <c r="A3001" t="s">
        <v>9629</v>
      </c>
      <c r="B3001" t="s">
        <v>9630</v>
      </c>
      <c r="C3001" t="s">
        <v>9631</v>
      </c>
      <c r="D3001" t="s">
        <v>368</v>
      </c>
      <c r="E3001" t="s">
        <v>369</v>
      </c>
      <c r="F3001" t="s">
        <v>18615</v>
      </c>
      <c r="G3001" s="177">
        <v>44564</v>
      </c>
      <c r="H3001" t="s">
        <v>441</v>
      </c>
      <c r="I3001" t="s">
        <v>18168</v>
      </c>
      <c r="J3001" t="s">
        <v>9632</v>
      </c>
      <c r="K3001" t="s">
        <v>353</v>
      </c>
      <c r="L3001" t="s">
        <v>365</v>
      </c>
      <c r="M3001" s="29" t="str">
        <f>IF(O3001 &lt;&gt; "", VLOOKUP(O3001,'CLASSIFICAÇÃO - ÁREA DE ATUAÇÃO'!$A:$C,2,0),"")</f>
        <v>D</v>
      </c>
      <c r="N3001" s="29" t="str">
        <f>IF(O3001 &lt;&gt; "",VLOOKUP(O3001,'CLASSIFICAÇÃO - ÁREA DE ATUAÇÃO'!$A:$C,3,0), "")</f>
        <v>REDE DE URGÊNCIA</v>
      </c>
      <c r="O3001" t="str">
        <f>'Lotações convertidas'!B3003</f>
        <v>UNIDADE DE PRONTO ATENDIMENTO NORTE</v>
      </c>
    </row>
    <row r="3002" spans="1:15" x14ac:dyDescent="0.25">
      <c r="A3002">
        <v>1351778</v>
      </c>
      <c r="B3002" t="s">
        <v>9633</v>
      </c>
      <c r="C3002" t="s">
        <v>9634</v>
      </c>
      <c r="D3002" t="s">
        <v>362</v>
      </c>
      <c r="F3002" t="s">
        <v>18615</v>
      </c>
      <c r="G3002" s="177">
        <v>44564</v>
      </c>
      <c r="H3002" t="s">
        <v>1635</v>
      </c>
      <c r="I3002" t="s">
        <v>18168</v>
      </c>
      <c r="J3002" t="s">
        <v>9635</v>
      </c>
      <c r="K3002" t="s">
        <v>353</v>
      </c>
      <c r="L3002" t="s">
        <v>365</v>
      </c>
      <c r="M3002" s="29" t="str">
        <f>IF(O3002 &lt;&gt; "", VLOOKUP(O3002,'CLASSIFICAÇÃO - ÁREA DE ATUAÇÃO'!$A:$C,2,0),"")</f>
        <v>D</v>
      </c>
      <c r="N3002" s="29" t="str">
        <f>IF(O3002 &lt;&gt; "",VLOOKUP(O3002,'CLASSIFICAÇÃO - ÁREA DE ATUAÇÃO'!$A:$C,3,0), "")</f>
        <v>REDE DE URGÊNCIA</v>
      </c>
      <c r="O3002" t="str">
        <f>'Lotações convertidas'!B3004</f>
        <v>UNIDADE DE PRONTO ATENDIMENTO NORTE</v>
      </c>
    </row>
    <row r="3003" spans="1:15" x14ac:dyDescent="0.25">
      <c r="A3003">
        <v>1351794</v>
      </c>
      <c r="B3003" t="s">
        <v>9636</v>
      </c>
      <c r="C3003" t="s">
        <v>9637</v>
      </c>
      <c r="D3003" t="s">
        <v>379</v>
      </c>
      <c r="F3003" t="s">
        <v>18617</v>
      </c>
      <c r="G3003" s="177">
        <v>44568</v>
      </c>
      <c r="H3003" t="s">
        <v>482</v>
      </c>
      <c r="I3003" t="s">
        <v>18171</v>
      </c>
      <c r="J3003" t="s">
        <v>9638</v>
      </c>
      <c r="K3003" t="s">
        <v>353</v>
      </c>
      <c r="L3003" t="s">
        <v>406</v>
      </c>
      <c r="M3003" s="29" t="str">
        <f>IF(O3003 &lt;&gt; "", VLOOKUP(O3003,'CLASSIFICAÇÃO - ÁREA DE ATUAÇÃO'!$A:$C,2,0),"")</f>
        <v>D</v>
      </c>
      <c r="N3003" s="29" t="str">
        <f>IF(O3003 &lt;&gt; "",VLOOKUP(O3003,'CLASSIFICAÇÃO - ÁREA DE ATUAÇÃO'!$A:$C,3,0), "")</f>
        <v>REDE DE URGÊNCIA</v>
      </c>
      <c r="O3003" t="str">
        <f>'Lotações convertidas'!B3005</f>
        <v>UNIDADE DE PRONTO ATENDIMENTO BARREIRO</v>
      </c>
    </row>
    <row r="3004" spans="1:15" x14ac:dyDescent="0.25">
      <c r="A3004">
        <v>1351840</v>
      </c>
      <c r="B3004" t="s">
        <v>2984</v>
      </c>
      <c r="C3004" t="s">
        <v>2985</v>
      </c>
      <c r="D3004" t="s">
        <v>368</v>
      </c>
      <c r="E3004" t="s">
        <v>369</v>
      </c>
      <c r="F3004" t="s">
        <v>18617</v>
      </c>
      <c r="G3004" s="177">
        <v>44566</v>
      </c>
      <c r="H3004" t="s">
        <v>441</v>
      </c>
      <c r="I3004" t="s">
        <v>18168</v>
      </c>
      <c r="J3004" t="s">
        <v>2986</v>
      </c>
      <c r="K3004" t="s">
        <v>353</v>
      </c>
      <c r="L3004" t="s">
        <v>406</v>
      </c>
      <c r="M3004" s="29" t="str">
        <f>IF(O3004 &lt;&gt; "", VLOOKUP(O3004,'CLASSIFICAÇÃO - ÁREA DE ATUAÇÃO'!$A:$C,2,0),"")</f>
        <v>D</v>
      </c>
      <c r="N3004" s="29" t="str">
        <f>IF(O3004 &lt;&gt; "",VLOOKUP(O3004,'CLASSIFICAÇÃO - ÁREA DE ATUAÇÃO'!$A:$C,3,0), "")</f>
        <v>REDE DE URGÊNCIA</v>
      </c>
      <c r="O3004" t="str">
        <f>'Lotações convertidas'!B3006</f>
        <v>UNIDADE DE PRONTO ATENDIMENTO BARREIRO</v>
      </c>
    </row>
    <row r="3005" spans="1:15" x14ac:dyDescent="0.25">
      <c r="A3005">
        <v>1351859</v>
      </c>
      <c r="B3005" t="s">
        <v>9639</v>
      </c>
      <c r="C3005" t="s">
        <v>9640</v>
      </c>
      <c r="D3005" t="s">
        <v>368</v>
      </c>
      <c r="E3005" t="s">
        <v>369</v>
      </c>
      <c r="F3005" t="s">
        <v>18615</v>
      </c>
      <c r="G3005" s="177">
        <v>44564</v>
      </c>
      <c r="H3005" t="s">
        <v>425</v>
      </c>
      <c r="I3005" t="s">
        <v>18168</v>
      </c>
      <c r="J3005" t="s">
        <v>9641</v>
      </c>
      <c r="K3005" t="s">
        <v>353</v>
      </c>
      <c r="L3005" t="s">
        <v>365</v>
      </c>
      <c r="M3005" s="29" t="str">
        <f>IF(O3005 &lt;&gt; "", VLOOKUP(O3005,'CLASSIFICAÇÃO - ÁREA DE ATUAÇÃO'!$A:$C,2,0),"")</f>
        <v>D</v>
      </c>
      <c r="N3005" s="29" t="str">
        <f>IF(O3005 &lt;&gt; "",VLOOKUP(O3005,'CLASSIFICAÇÃO - ÁREA DE ATUAÇÃO'!$A:$C,3,0), "")</f>
        <v>REDE DE URGÊNCIA</v>
      </c>
      <c r="O3005" t="str">
        <f>'Lotações convertidas'!B3007</f>
        <v>UNIDADE DE PRONTO ATENDIMENTO NORTE</v>
      </c>
    </row>
    <row r="3006" spans="1:15" x14ac:dyDescent="0.25">
      <c r="A3006">
        <v>1351883</v>
      </c>
      <c r="B3006" t="s">
        <v>9642</v>
      </c>
      <c r="C3006" t="s">
        <v>9643</v>
      </c>
      <c r="D3006" t="s">
        <v>362</v>
      </c>
      <c r="F3006" t="s">
        <v>18617</v>
      </c>
      <c r="G3006" s="177">
        <v>44564</v>
      </c>
      <c r="H3006" t="s">
        <v>441</v>
      </c>
      <c r="I3006" t="s">
        <v>18168</v>
      </c>
      <c r="J3006" t="s">
        <v>9644</v>
      </c>
      <c r="K3006" t="s">
        <v>353</v>
      </c>
      <c r="L3006" t="s">
        <v>406</v>
      </c>
      <c r="M3006" s="29" t="str">
        <f>IF(O3006 &lt;&gt; "", VLOOKUP(O3006,'CLASSIFICAÇÃO - ÁREA DE ATUAÇÃO'!$A:$C,2,0),"")</f>
        <v>D</v>
      </c>
      <c r="N3006" s="29" t="str">
        <f>IF(O3006 &lt;&gt; "",VLOOKUP(O3006,'CLASSIFICAÇÃO - ÁREA DE ATUAÇÃO'!$A:$C,3,0), "")</f>
        <v>REDE DE URGÊNCIA</v>
      </c>
      <c r="O3006" t="str">
        <f>'Lotações convertidas'!B3008</f>
        <v>UNIDADE DE PRONTO ATENDIMENTO BARREIRO</v>
      </c>
    </row>
    <row r="3007" spans="1:15" x14ac:dyDescent="0.25">
      <c r="A3007">
        <v>1351964</v>
      </c>
      <c r="B3007" t="s">
        <v>9645</v>
      </c>
      <c r="C3007" t="s">
        <v>9646</v>
      </c>
      <c r="D3007" t="s">
        <v>379</v>
      </c>
      <c r="F3007" t="s">
        <v>18613</v>
      </c>
      <c r="G3007" s="177">
        <v>44580</v>
      </c>
      <c r="H3007" t="s">
        <v>482</v>
      </c>
      <c r="I3007" t="s">
        <v>18171</v>
      </c>
      <c r="J3007" t="s">
        <v>9647</v>
      </c>
      <c r="K3007" t="s">
        <v>353</v>
      </c>
      <c r="L3007" t="s">
        <v>382</v>
      </c>
      <c r="M3007" s="29" t="str">
        <f>IF(O3007 &lt;&gt; "", VLOOKUP(O3007,'CLASSIFICAÇÃO - ÁREA DE ATUAÇÃO'!$A:$C,2,0),"")</f>
        <v>C</v>
      </c>
      <c r="N3007" s="29" t="str">
        <f>IF(O3007 &lt;&gt; "",VLOOKUP(O3007,'CLASSIFICAÇÃO - ÁREA DE ATUAÇÃO'!$A:$C,3,0), "")</f>
        <v>REDE DE URGÊNCIA</v>
      </c>
      <c r="O3007" t="str">
        <f>'Lotações convertidas'!B3009</f>
        <v>UNIDADE DE PRONTO ATENDIMENTO LESTE</v>
      </c>
    </row>
    <row r="3008" spans="1:15" x14ac:dyDescent="0.25">
      <c r="A3008">
        <v>1352014</v>
      </c>
      <c r="B3008" t="s">
        <v>9648</v>
      </c>
      <c r="C3008" t="s">
        <v>9649</v>
      </c>
      <c r="D3008" t="s">
        <v>368</v>
      </c>
      <c r="E3008" t="s">
        <v>369</v>
      </c>
      <c r="F3008" t="s">
        <v>18615</v>
      </c>
      <c r="G3008" s="177">
        <v>44576</v>
      </c>
      <c r="H3008" t="s">
        <v>441</v>
      </c>
      <c r="I3008" t="s">
        <v>18168</v>
      </c>
      <c r="J3008" t="s">
        <v>9650</v>
      </c>
      <c r="K3008" t="s">
        <v>353</v>
      </c>
      <c r="L3008" t="s">
        <v>365</v>
      </c>
      <c r="M3008" s="29" t="str">
        <f>IF(O3008 &lt;&gt; "", VLOOKUP(O3008,'CLASSIFICAÇÃO - ÁREA DE ATUAÇÃO'!$A:$C,2,0),"")</f>
        <v>D</v>
      </c>
      <c r="N3008" s="29" t="str">
        <f>IF(O3008 &lt;&gt; "",VLOOKUP(O3008,'CLASSIFICAÇÃO - ÁREA DE ATUAÇÃO'!$A:$C,3,0), "")</f>
        <v>REDE DE URGÊNCIA</v>
      </c>
      <c r="O3008" t="str">
        <f>'Lotações convertidas'!B3010</f>
        <v>UNIDADE DE PRONTO ATENDIMENTO NORTE</v>
      </c>
    </row>
    <row r="3009" spans="1:15" x14ac:dyDescent="0.25">
      <c r="A3009">
        <v>1352065</v>
      </c>
      <c r="B3009" t="s">
        <v>9651</v>
      </c>
      <c r="C3009" t="s">
        <v>9652</v>
      </c>
      <c r="D3009" t="s">
        <v>362</v>
      </c>
      <c r="F3009" t="s">
        <v>18611</v>
      </c>
      <c r="G3009" s="177">
        <v>44576</v>
      </c>
      <c r="H3009" t="s">
        <v>1635</v>
      </c>
      <c r="I3009" t="s">
        <v>18168</v>
      </c>
      <c r="J3009" t="s">
        <v>9653</v>
      </c>
      <c r="K3009" t="s">
        <v>353</v>
      </c>
      <c r="L3009" t="s">
        <v>397</v>
      </c>
      <c r="M3009" s="29" t="str">
        <f>IF(O3009 &lt;&gt; "", VLOOKUP(O3009,'CLASSIFICAÇÃO - ÁREA DE ATUAÇÃO'!$A:$C,2,0),"")</f>
        <v>C</v>
      </c>
      <c r="N3009" s="29" t="str">
        <f>IF(O3009 &lt;&gt; "",VLOOKUP(O3009,'CLASSIFICAÇÃO - ÁREA DE ATUAÇÃO'!$A:$C,3,0), "")</f>
        <v>REDE DE URGÊNCIA</v>
      </c>
      <c r="O3009" t="str">
        <f>'Lotações convertidas'!B3011</f>
        <v>UNIDADE DE PRONTO ATENDIMENTO OESTE</v>
      </c>
    </row>
    <row r="3010" spans="1:15" x14ac:dyDescent="0.25">
      <c r="A3010" t="s">
        <v>9654</v>
      </c>
      <c r="B3010" t="s">
        <v>5860</v>
      </c>
      <c r="C3010" t="s">
        <v>5861</v>
      </c>
      <c r="D3010" t="s">
        <v>368</v>
      </c>
      <c r="E3010" t="s">
        <v>369</v>
      </c>
      <c r="F3010" t="s">
        <v>18611</v>
      </c>
      <c r="G3010" s="177">
        <v>44577</v>
      </c>
      <c r="H3010" t="s">
        <v>441</v>
      </c>
      <c r="I3010" t="s">
        <v>18168</v>
      </c>
      <c r="J3010" t="s">
        <v>5862</v>
      </c>
      <c r="K3010" t="s">
        <v>353</v>
      </c>
      <c r="L3010" t="s">
        <v>397</v>
      </c>
      <c r="M3010" s="29" t="str">
        <f>IF(O3010 &lt;&gt; "", VLOOKUP(O3010,'CLASSIFICAÇÃO - ÁREA DE ATUAÇÃO'!$A:$C,2,0),"")</f>
        <v>C</v>
      </c>
      <c r="N3010" s="29" t="str">
        <f>IF(O3010 &lt;&gt; "",VLOOKUP(O3010,'CLASSIFICAÇÃO - ÁREA DE ATUAÇÃO'!$A:$C,3,0), "")</f>
        <v>REDE DE URGÊNCIA</v>
      </c>
      <c r="O3010" t="str">
        <f>'Lotações convertidas'!B3012</f>
        <v>UNIDADE DE PRONTO ATENDIMENTO OESTE</v>
      </c>
    </row>
    <row r="3011" spans="1:15" x14ac:dyDescent="0.25">
      <c r="A3011">
        <v>1352111</v>
      </c>
      <c r="B3011" t="s">
        <v>9655</v>
      </c>
      <c r="C3011" t="s">
        <v>9656</v>
      </c>
      <c r="D3011" t="s">
        <v>362</v>
      </c>
      <c r="F3011" t="s">
        <v>18617</v>
      </c>
      <c r="G3011" s="177">
        <v>44577</v>
      </c>
      <c r="H3011" t="s">
        <v>425</v>
      </c>
      <c r="I3011" t="s">
        <v>18168</v>
      </c>
      <c r="J3011" t="s">
        <v>9657</v>
      </c>
      <c r="K3011" t="s">
        <v>353</v>
      </c>
      <c r="L3011" t="s">
        <v>406</v>
      </c>
      <c r="M3011" s="29" t="str">
        <f>IF(O3011 &lt;&gt; "", VLOOKUP(O3011,'CLASSIFICAÇÃO - ÁREA DE ATUAÇÃO'!$A:$C,2,0),"")</f>
        <v>D</v>
      </c>
      <c r="N3011" s="29" t="str">
        <f>IF(O3011 &lt;&gt; "",VLOOKUP(O3011,'CLASSIFICAÇÃO - ÁREA DE ATUAÇÃO'!$A:$C,3,0), "")</f>
        <v>REDE DE URGÊNCIA</v>
      </c>
      <c r="O3011" t="str">
        <f>'Lotações convertidas'!B3013</f>
        <v>UNIDADE DE PRONTO ATENDIMENTO BARREIRO</v>
      </c>
    </row>
    <row r="3012" spans="1:15" x14ac:dyDescent="0.25">
      <c r="A3012">
        <v>1352138</v>
      </c>
      <c r="B3012" t="s">
        <v>9658</v>
      </c>
      <c r="C3012" t="s">
        <v>9659</v>
      </c>
      <c r="D3012" t="s">
        <v>379</v>
      </c>
      <c r="F3012" t="s">
        <v>424</v>
      </c>
      <c r="G3012" s="177">
        <v>44577</v>
      </c>
      <c r="H3012" t="s">
        <v>466</v>
      </c>
      <c r="I3012" t="s">
        <v>18171</v>
      </c>
      <c r="J3012" t="s">
        <v>9660</v>
      </c>
      <c r="K3012" t="s">
        <v>353</v>
      </c>
      <c r="L3012" t="s">
        <v>427</v>
      </c>
      <c r="M3012" s="29" t="str">
        <f>IF(O3012 &lt;&gt; "", VLOOKUP(O3012,'CLASSIFICAÇÃO - ÁREA DE ATUAÇÃO'!$A:$C,2,0),"")</f>
        <v>D</v>
      </c>
      <c r="N3012" s="29" t="str">
        <f>IF(O3012 &lt;&gt; "",VLOOKUP(O3012,'CLASSIFICAÇÃO - ÁREA DE ATUAÇÃO'!$A:$C,3,0), "")</f>
        <v>REDE DE URGÊNCIA</v>
      </c>
      <c r="O3012" t="str">
        <f>'Lotações convertidas'!B3014</f>
        <v>SERVIÇO DE ATENDIMENTO MÓVEL DE URGÊNCIA E TRANSPORTE EM SAÚDE</v>
      </c>
    </row>
    <row r="3013" spans="1:15" x14ac:dyDescent="0.25">
      <c r="A3013">
        <v>1352146</v>
      </c>
      <c r="B3013" t="s">
        <v>9661</v>
      </c>
      <c r="C3013" t="s">
        <v>9662</v>
      </c>
      <c r="D3013" t="s">
        <v>379</v>
      </c>
      <c r="F3013" t="s">
        <v>18620</v>
      </c>
      <c r="G3013" s="177">
        <v>44577</v>
      </c>
      <c r="H3013" t="s">
        <v>466</v>
      </c>
      <c r="I3013" t="s">
        <v>18171</v>
      </c>
      <c r="J3013" t="s">
        <v>9663</v>
      </c>
      <c r="K3013" t="s">
        <v>353</v>
      </c>
      <c r="L3013" t="s">
        <v>372</v>
      </c>
      <c r="M3013" s="29" t="str">
        <f>IF(O3013 &lt;&gt; "", VLOOKUP(O3013,'CLASSIFICAÇÃO - ÁREA DE ATUAÇÃO'!$A:$C,2,0),"")</f>
        <v>D</v>
      </c>
      <c r="N3013" s="29" t="str">
        <f>IF(O3013 &lt;&gt; "",VLOOKUP(O3013,'CLASSIFICAÇÃO - ÁREA DE ATUAÇÃO'!$A:$C,3,0), "")</f>
        <v>REDE DE URGÊNCIA</v>
      </c>
      <c r="O3013" t="str">
        <f>'Lotações convertidas'!B3015</f>
        <v>UNIDADE DE PRONTO ATENDIMENTO VENDA NOVA</v>
      </c>
    </row>
    <row r="3014" spans="1:15" x14ac:dyDescent="0.25">
      <c r="A3014">
        <v>1352162</v>
      </c>
      <c r="B3014" t="s">
        <v>9664</v>
      </c>
      <c r="C3014" t="s">
        <v>9665</v>
      </c>
      <c r="D3014" t="s">
        <v>9078</v>
      </c>
      <c r="F3014" t="s">
        <v>18613</v>
      </c>
      <c r="G3014" s="177">
        <v>44578</v>
      </c>
      <c r="H3014" t="s">
        <v>364</v>
      </c>
      <c r="I3014" t="s">
        <v>495</v>
      </c>
      <c r="K3014" t="s">
        <v>495</v>
      </c>
      <c r="L3014" t="s">
        <v>382</v>
      </c>
      <c r="M3014" s="29" t="str">
        <f>IF(O3014 &lt;&gt; "", VLOOKUP(O3014,'CLASSIFICAÇÃO - ÁREA DE ATUAÇÃO'!$A:$C,2,0),"")</f>
        <v>C</v>
      </c>
      <c r="N3014" s="29" t="str">
        <f>IF(O3014 &lt;&gt; "",VLOOKUP(O3014,'CLASSIFICAÇÃO - ÁREA DE ATUAÇÃO'!$A:$C,3,0), "")</f>
        <v>REDE DE URGÊNCIA</v>
      </c>
      <c r="O3014" t="str">
        <f>'Lotações convertidas'!B3016</f>
        <v>UNIDADE DE PRONTO ATENDIMENTO LESTE</v>
      </c>
    </row>
    <row r="3015" spans="1:15" x14ac:dyDescent="0.25">
      <c r="A3015">
        <v>1352189</v>
      </c>
      <c r="B3015" t="s">
        <v>9666</v>
      </c>
      <c r="C3015" t="s">
        <v>9667</v>
      </c>
      <c r="D3015" t="s">
        <v>368</v>
      </c>
      <c r="E3015" t="s">
        <v>369</v>
      </c>
      <c r="F3015" t="s">
        <v>4223</v>
      </c>
      <c r="G3015" s="177">
        <v>44578</v>
      </c>
      <c r="H3015" t="s">
        <v>417</v>
      </c>
      <c r="I3015" t="s">
        <v>18168</v>
      </c>
      <c r="J3015" t="s">
        <v>9668</v>
      </c>
      <c r="K3015" t="s">
        <v>353</v>
      </c>
      <c r="L3015" t="s">
        <v>382</v>
      </c>
      <c r="M3015" s="29" t="str">
        <f>IF(O3015 &lt;&gt; "", VLOOKUP(O3015,'CLASSIFICAÇÃO - ÁREA DE ATUAÇÃO'!$A:$C,2,0),"")</f>
        <v>B</v>
      </c>
      <c r="N3015" s="29" t="str">
        <f>IF(O3015 &lt;&gt; "",VLOOKUP(O3015,'CLASSIFICAÇÃO - ÁREA DE ATUAÇÃO'!$A:$C,3,0), "")</f>
        <v>ATENÇÃO PRIMÁRIA</v>
      </c>
      <c r="O3015" t="str">
        <f>'Lotações convertidas'!B3017</f>
        <v>CENTRO DE SAÚDE PARAÍSO</v>
      </c>
    </row>
    <row r="3016" spans="1:15" x14ac:dyDescent="0.25">
      <c r="A3016">
        <v>1352251</v>
      </c>
      <c r="B3016" t="s">
        <v>3247</v>
      </c>
      <c r="C3016" t="s">
        <v>3248</v>
      </c>
      <c r="D3016" t="s">
        <v>368</v>
      </c>
      <c r="E3016" t="s">
        <v>369</v>
      </c>
      <c r="F3016" t="s">
        <v>18615</v>
      </c>
      <c r="G3016" s="177">
        <v>44578</v>
      </c>
      <c r="H3016" t="s">
        <v>441</v>
      </c>
      <c r="I3016" t="s">
        <v>18168</v>
      </c>
      <c r="J3016" t="s">
        <v>3249</v>
      </c>
      <c r="K3016" t="s">
        <v>353</v>
      </c>
      <c r="L3016" t="s">
        <v>365</v>
      </c>
      <c r="M3016" s="29" t="str">
        <f>IF(O3016 &lt;&gt; "", VLOOKUP(O3016,'CLASSIFICAÇÃO - ÁREA DE ATUAÇÃO'!$A:$C,2,0),"")</f>
        <v>D</v>
      </c>
      <c r="N3016" s="29" t="str">
        <f>IF(O3016 &lt;&gt; "",VLOOKUP(O3016,'CLASSIFICAÇÃO - ÁREA DE ATUAÇÃO'!$A:$C,3,0), "")</f>
        <v>REDE DE URGÊNCIA</v>
      </c>
      <c r="O3016" t="str">
        <f>'Lotações convertidas'!B3018</f>
        <v>UNIDADE DE PRONTO ATENDIMENTO NORTE</v>
      </c>
    </row>
    <row r="3017" spans="1:15" x14ac:dyDescent="0.25">
      <c r="A3017">
        <v>1352294</v>
      </c>
      <c r="B3017" t="s">
        <v>9669</v>
      </c>
      <c r="C3017" t="s">
        <v>9670</v>
      </c>
      <c r="D3017" t="s">
        <v>362</v>
      </c>
      <c r="F3017" t="s">
        <v>3278</v>
      </c>
      <c r="G3017" s="177">
        <v>44578</v>
      </c>
      <c r="H3017" t="s">
        <v>364</v>
      </c>
      <c r="I3017" t="s">
        <v>18168</v>
      </c>
      <c r="J3017" t="s">
        <v>9671</v>
      </c>
      <c r="K3017" t="s">
        <v>353</v>
      </c>
      <c r="L3017" t="s">
        <v>374</v>
      </c>
      <c r="M3017" s="29" t="str">
        <f>IF(O3017 &lt;&gt; "", VLOOKUP(O3017,'CLASSIFICAÇÃO - ÁREA DE ATUAÇÃO'!$A:$C,2,0),"")</f>
        <v>B</v>
      </c>
      <c r="N3017" s="29" t="str">
        <f>IF(O3017 &lt;&gt; "",VLOOKUP(O3017,'CLASSIFICAÇÃO - ÁREA DE ATUAÇÃO'!$A:$C,3,0), "")</f>
        <v>ATENÇÃO PRIMÁRIA</v>
      </c>
      <c r="O3017" t="str">
        <f>'Lotações convertidas'!B3019</f>
        <v>CENTRO DE SAÚDE DOM JOAQUIM</v>
      </c>
    </row>
    <row r="3018" spans="1:15" x14ac:dyDescent="0.25">
      <c r="A3018">
        <v>1352324</v>
      </c>
      <c r="B3018" t="s">
        <v>9672</v>
      </c>
      <c r="C3018" t="s">
        <v>9673</v>
      </c>
      <c r="D3018" t="s">
        <v>362</v>
      </c>
      <c r="F3018" t="s">
        <v>383</v>
      </c>
      <c r="G3018" s="177">
        <v>44578</v>
      </c>
      <c r="H3018" t="s">
        <v>364</v>
      </c>
      <c r="I3018" t="s">
        <v>18168</v>
      </c>
      <c r="J3018" t="s">
        <v>9674</v>
      </c>
      <c r="K3018" t="s">
        <v>353</v>
      </c>
      <c r="L3018" t="s">
        <v>354</v>
      </c>
      <c r="M3018" s="29" t="str">
        <f>IF(O3018 &lt;&gt; "", VLOOKUP(O3018,'CLASSIFICAÇÃO - ÁREA DE ATUAÇÃO'!$A:$C,2,0),"")</f>
        <v>B</v>
      </c>
      <c r="N3018" s="29" t="str">
        <f>IF(O3018 &lt;&gt; "",VLOOKUP(O3018,'CLASSIFICAÇÃO - ÁREA DE ATUAÇÃO'!$A:$C,3,0), "")</f>
        <v>ATENÇÃO PRIMÁRIA</v>
      </c>
      <c r="O3018" t="str">
        <f>'Lotações convertidas'!B3020</f>
        <v>CENTRO DE SAÚDE SÃO CRISTÓVÃO</v>
      </c>
    </row>
    <row r="3019" spans="1:15" x14ac:dyDescent="0.25">
      <c r="A3019">
        <v>1352332</v>
      </c>
      <c r="B3019" t="s">
        <v>9675</v>
      </c>
      <c r="C3019" t="s">
        <v>9676</v>
      </c>
      <c r="D3019" t="s">
        <v>349</v>
      </c>
      <c r="E3019" t="s">
        <v>350</v>
      </c>
      <c r="F3019" t="s">
        <v>18610</v>
      </c>
      <c r="G3019" s="177">
        <v>44578</v>
      </c>
      <c r="H3019" t="s">
        <v>364</v>
      </c>
      <c r="I3019" t="s">
        <v>18169</v>
      </c>
      <c r="J3019" t="s">
        <v>9677</v>
      </c>
      <c r="K3019" t="s">
        <v>9678</v>
      </c>
      <c r="L3019" t="s">
        <v>397</v>
      </c>
      <c r="M3019" s="29" t="str">
        <f>IF(O3019 &lt;&gt; "", VLOOKUP(O3019,'CLASSIFICAÇÃO - ÁREA DE ATUAÇÃO'!$A:$C,2,0),"")</f>
        <v>A</v>
      </c>
      <c r="N3019" s="29" t="str">
        <f>IF(O3019 &lt;&gt; "",VLOOKUP(O3019,'CLASSIFICAÇÃO - ÁREA DE ATUAÇÃO'!$A:$C,3,0), "")</f>
        <v>GESTÃO</v>
      </c>
      <c r="O3019" t="str">
        <f>'Lotações convertidas'!B3021</f>
        <v>DIRETORIA REGIONAL DE SAUDE OESTE</v>
      </c>
    </row>
    <row r="3020" spans="1:15" x14ac:dyDescent="0.25">
      <c r="A3020">
        <v>1352375</v>
      </c>
      <c r="B3020" t="s">
        <v>9679</v>
      </c>
      <c r="C3020" t="s">
        <v>9680</v>
      </c>
      <c r="D3020" t="s">
        <v>379</v>
      </c>
      <c r="F3020" t="s">
        <v>18613</v>
      </c>
      <c r="G3020" s="177">
        <v>44578</v>
      </c>
      <c r="H3020" t="s">
        <v>457</v>
      </c>
      <c r="I3020" t="s">
        <v>18171</v>
      </c>
      <c r="J3020" t="s">
        <v>9681</v>
      </c>
      <c r="K3020" t="s">
        <v>353</v>
      </c>
      <c r="L3020" t="s">
        <v>382</v>
      </c>
      <c r="M3020" s="29" t="str">
        <f>IF(O3020 &lt;&gt; "", VLOOKUP(O3020,'CLASSIFICAÇÃO - ÁREA DE ATUAÇÃO'!$A:$C,2,0),"")</f>
        <v>C</v>
      </c>
      <c r="N3020" s="29" t="str">
        <f>IF(O3020 &lt;&gt; "",VLOOKUP(O3020,'CLASSIFICAÇÃO - ÁREA DE ATUAÇÃO'!$A:$C,3,0), "")</f>
        <v>REDE DE URGÊNCIA</v>
      </c>
      <c r="O3020" t="str">
        <f>'Lotações convertidas'!B3022</f>
        <v>UNIDADE DE PRONTO ATENDIMENTO LESTE</v>
      </c>
    </row>
    <row r="3021" spans="1:15" x14ac:dyDescent="0.25">
      <c r="A3021">
        <v>1352456</v>
      </c>
      <c r="B3021" t="s">
        <v>9682</v>
      </c>
      <c r="C3021" t="s">
        <v>9683</v>
      </c>
      <c r="D3021" t="s">
        <v>368</v>
      </c>
      <c r="E3021" t="s">
        <v>369</v>
      </c>
      <c r="F3021" t="s">
        <v>519</v>
      </c>
      <c r="G3021" s="177">
        <v>44579</v>
      </c>
      <c r="H3021" t="s">
        <v>384</v>
      </c>
      <c r="I3021" t="s">
        <v>18168</v>
      </c>
      <c r="J3021" t="s">
        <v>9684</v>
      </c>
      <c r="K3021" t="s">
        <v>353</v>
      </c>
      <c r="L3021" t="s">
        <v>406</v>
      </c>
      <c r="M3021" s="29" t="str">
        <f>IF(O3021 &lt;&gt; "", VLOOKUP(O3021,'CLASSIFICAÇÃO - ÁREA DE ATUAÇÃO'!$A:$C,2,0),"")</f>
        <v>B</v>
      </c>
      <c r="N3021" s="29" t="str">
        <f>IF(O3021 &lt;&gt; "",VLOOKUP(O3021,'CLASSIFICAÇÃO - ÁREA DE ATUAÇÃO'!$A:$C,3,0), "")</f>
        <v>ATENÇÃO PRIMÁRIA</v>
      </c>
      <c r="O3021" t="str">
        <f>'Lotações convertidas'!B3023</f>
        <v>CENTRO DE SAÚDE CARLOS RENATO DIAS</v>
      </c>
    </row>
    <row r="3022" spans="1:15" x14ac:dyDescent="0.25">
      <c r="A3022">
        <v>1352472</v>
      </c>
      <c r="B3022" t="s">
        <v>9685</v>
      </c>
      <c r="C3022" t="s">
        <v>9686</v>
      </c>
      <c r="D3022" t="s">
        <v>368</v>
      </c>
      <c r="E3022" t="s">
        <v>369</v>
      </c>
      <c r="F3022" t="s">
        <v>732</v>
      </c>
      <c r="G3022" s="177">
        <v>44579</v>
      </c>
      <c r="H3022" t="s">
        <v>417</v>
      </c>
      <c r="I3022" t="s">
        <v>18168</v>
      </c>
      <c r="J3022" t="s">
        <v>9687</v>
      </c>
      <c r="K3022" t="s">
        <v>353</v>
      </c>
      <c r="L3022" t="s">
        <v>406</v>
      </c>
      <c r="M3022" s="29" t="str">
        <f>IF(O3022 &lt;&gt; "", VLOOKUP(O3022,'CLASSIFICAÇÃO - ÁREA DE ATUAÇÃO'!$A:$C,2,0),"")</f>
        <v>D</v>
      </c>
      <c r="N3022" s="29" t="str">
        <f>IF(O3022 &lt;&gt; "",VLOOKUP(O3022,'CLASSIFICAÇÃO - ÁREA DE ATUAÇÃO'!$A:$C,3,0), "")</f>
        <v>ATENÇÃO PRIMÁRIA</v>
      </c>
      <c r="O3022" t="str">
        <f>'Lotações convertidas'!B3024</f>
        <v>CENTRO DE SAÚDE VILA CEMIG</v>
      </c>
    </row>
    <row r="3023" spans="1:15" x14ac:dyDescent="0.25">
      <c r="A3023">
        <v>1352480</v>
      </c>
      <c r="B3023" t="s">
        <v>9688</v>
      </c>
      <c r="C3023" t="s">
        <v>9689</v>
      </c>
      <c r="D3023" t="s">
        <v>368</v>
      </c>
      <c r="E3023" t="s">
        <v>369</v>
      </c>
      <c r="F3023" t="s">
        <v>1015</v>
      </c>
      <c r="G3023" s="177">
        <v>44579</v>
      </c>
      <c r="H3023" t="s">
        <v>417</v>
      </c>
      <c r="I3023" t="s">
        <v>18168</v>
      </c>
      <c r="J3023" t="s">
        <v>9690</v>
      </c>
      <c r="K3023" t="s">
        <v>353</v>
      </c>
      <c r="L3023" t="s">
        <v>406</v>
      </c>
      <c r="M3023" s="29" t="str">
        <f>IF(O3023 &lt;&gt; "", VLOOKUP(O3023,'CLASSIFICAÇÃO - ÁREA DE ATUAÇÃO'!$A:$C,2,0),"")</f>
        <v>C</v>
      </c>
      <c r="N3023" s="29" t="str">
        <f>IF(O3023 &lt;&gt; "",VLOOKUP(O3023,'CLASSIFICAÇÃO - ÁREA DE ATUAÇÃO'!$A:$C,3,0), "")</f>
        <v>ATENÇÃO PRIMÁRIA</v>
      </c>
      <c r="O3023" t="str">
        <f>'Lotações convertidas'!B3025</f>
        <v>CENTRO DE SAÚDE EDUARDO MAURO DE ARAÚJO - MIRAMAR</v>
      </c>
    </row>
    <row r="3024" spans="1:15" x14ac:dyDescent="0.25">
      <c r="A3024">
        <v>1352510</v>
      </c>
      <c r="B3024" t="s">
        <v>9691</v>
      </c>
      <c r="C3024" t="s">
        <v>9692</v>
      </c>
      <c r="D3024" t="s">
        <v>368</v>
      </c>
      <c r="E3024" t="s">
        <v>369</v>
      </c>
      <c r="F3024" t="s">
        <v>2099</v>
      </c>
      <c r="G3024" s="177">
        <v>44579</v>
      </c>
      <c r="H3024" t="s">
        <v>417</v>
      </c>
      <c r="I3024" t="s">
        <v>18168</v>
      </c>
      <c r="J3024" t="s">
        <v>9693</v>
      </c>
      <c r="K3024" t="s">
        <v>353</v>
      </c>
      <c r="L3024" t="s">
        <v>397</v>
      </c>
      <c r="M3024" s="29" t="str">
        <f>IF(O3024 &lt;&gt; "", VLOOKUP(O3024,'CLASSIFICAÇÃO - ÁREA DE ATUAÇÃO'!$A:$C,2,0),"")</f>
        <v>B</v>
      </c>
      <c r="N3024" s="29" t="str">
        <f>IF(O3024 &lt;&gt; "",VLOOKUP(O3024,'CLASSIFICAÇÃO - ÁREA DE ATUAÇÃO'!$A:$C,3,0), "")</f>
        <v>ATENÇÃO PRIMÁRIA</v>
      </c>
      <c r="O3024" t="str">
        <f>'Lotações convertidas'!B3026</f>
        <v>CENTRO DE SAÚDE AMÍLCAR VIANNA MARTINS</v>
      </c>
    </row>
    <row r="3025" spans="1:15" x14ac:dyDescent="0.25">
      <c r="A3025">
        <v>1352545</v>
      </c>
      <c r="B3025" t="s">
        <v>9694</v>
      </c>
      <c r="C3025" t="s">
        <v>9695</v>
      </c>
      <c r="D3025" t="s">
        <v>368</v>
      </c>
      <c r="E3025" t="s">
        <v>369</v>
      </c>
      <c r="F3025" t="s">
        <v>731</v>
      </c>
      <c r="G3025" s="177">
        <v>44579</v>
      </c>
      <c r="H3025" t="s">
        <v>384</v>
      </c>
      <c r="I3025" t="s">
        <v>18168</v>
      </c>
      <c r="J3025" t="s">
        <v>9696</v>
      </c>
      <c r="K3025" t="s">
        <v>353</v>
      </c>
      <c r="L3025" t="s">
        <v>361</v>
      </c>
      <c r="M3025" s="29" t="str">
        <f>IF(O3025 &lt;&gt; "", VLOOKUP(O3025,'CLASSIFICAÇÃO - ÁREA DE ATUAÇÃO'!$A:$C,2,0),"")</f>
        <v>B</v>
      </c>
      <c r="N3025" s="29" t="str">
        <f>IF(O3025 &lt;&gt; "",VLOOKUP(O3025,'CLASSIFICAÇÃO - ÁREA DE ATUAÇÃO'!$A:$C,3,0), "")</f>
        <v>ATENÇÃO PRIMÁRIA</v>
      </c>
      <c r="O3025" t="str">
        <f>'Lotações convertidas'!B3027</f>
        <v>CENTRO DE SAÚDE DOM ORIONE</v>
      </c>
    </row>
    <row r="3026" spans="1:15" x14ac:dyDescent="0.25">
      <c r="A3026">
        <v>1352553</v>
      </c>
      <c r="B3026" t="s">
        <v>9697</v>
      </c>
      <c r="C3026" t="s">
        <v>9698</v>
      </c>
      <c r="D3026" t="s">
        <v>368</v>
      </c>
      <c r="E3026" t="s">
        <v>369</v>
      </c>
      <c r="F3026" t="s">
        <v>608</v>
      </c>
      <c r="G3026" s="177">
        <v>44579</v>
      </c>
      <c r="H3026" t="s">
        <v>417</v>
      </c>
      <c r="I3026" t="s">
        <v>18168</v>
      </c>
      <c r="J3026" t="s">
        <v>9699</v>
      </c>
      <c r="K3026" t="s">
        <v>353</v>
      </c>
      <c r="L3026" t="s">
        <v>372</v>
      </c>
      <c r="M3026" s="29" t="str">
        <f>IF(O3026 &lt;&gt; "", VLOOKUP(O3026,'CLASSIFICAÇÃO - ÁREA DE ATUAÇÃO'!$A:$C,2,0),"")</f>
        <v>C</v>
      </c>
      <c r="N3026" s="29" t="str">
        <f>IF(O3026 &lt;&gt; "",VLOOKUP(O3026,'CLASSIFICAÇÃO - ÁREA DE ATUAÇÃO'!$A:$C,3,0), "")</f>
        <v>ATENÇÃO PRIMÁRIA</v>
      </c>
      <c r="O3026" t="str">
        <f>'Lotações convertidas'!B3028</f>
        <v>CENTRO DE SAÚDE RIO BRANCO</v>
      </c>
    </row>
    <row r="3027" spans="1:15" x14ac:dyDescent="0.25">
      <c r="A3027">
        <v>1352561</v>
      </c>
      <c r="B3027" t="s">
        <v>9700</v>
      </c>
      <c r="C3027" t="s">
        <v>9701</v>
      </c>
      <c r="D3027" t="s">
        <v>368</v>
      </c>
      <c r="E3027" t="s">
        <v>369</v>
      </c>
      <c r="F3027" t="s">
        <v>201</v>
      </c>
      <c r="G3027" s="177">
        <v>44579</v>
      </c>
      <c r="H3027" t="s">
        <v>384</v>
      </c>
      <c r="I3027" t="s">
        <v>18168</v>
      </c>
      <c r="J3027" t="s">
        <v>9702</v>
      </c>
      <c r="K3027" t="s">
        <v>353</v>
      </c>
      <c r="L3027" t="s">
        <v>406</v>
      </c>
      <c r="M3027" s="29" t="str">
        <f>IF(O3027 &lt;&gt; "", VLOOKUP(O3027,'CLASSIFICAÇÃO - ÁREA DE ATUAÇÃO'!$A:$C,2,0),"")</f>
        <v>C</v>
      </c>
      <c r="N3027" s="29" t="str">
        <f>IF(O3027 &lt;&gt; "",VLOOKUP(O3027,'CLASSIFICAÇÃO - ÁREA DE ATUAÇÃO'!$A:$C,3,0), "")</f>
        <v>ATENÇÃO PRIMÁRIA</v>
      </c>
      <c r="O3027" t="str">
        <f>'Lotações convertidas'!B3029</f>
        <v>CENTRO DE SAÚDE DIAMANTE - TEIXEIRA DIAS</v>
      </c>
    </row>
    <row r="3028" spans="1:15" x14ac:dyDescent="0.25">
      <c r="A3028" t="s">
        <v>9703</v>
      </c>
      <c r="B3028" t="s">
        <v>9704</v>
      </c>
      <c r="C3028" t="s">
        <v>9705</v>
      </c>
      <c r="D3028" t="s">
        <v>368</v>
      </c>
      <c r="E3028" t="s">
        <v>369</v>
      </c>
      <c r="F3028" t="s">
        <v>609</v>
      </c>
      <c r="G3028" s="177">
        <v>44579</v>
      </c>
      <c r="H3028" t="s">
        <v>384</v>
      </c>
      <c r="I3028" t="s">
        <v>18168</v>
      </c>
      <c r="J3028" t="s">
        <v>9706</v>
      </c>
      <c r="K3028" t="s">
        <v>353</v>
      </c>
      <c r="L3028" t="s">
        <v>374</v>
      </c>
      <c r="M3028" s="29" t="str">
        <f>IF(O3028 &lt;&gt; "", VLOOKUP(O3028,'CLASSIFICAÇÃO - ÁREA DE ATUAÇÃO'!$A:$C,2,0),"")</f>
        <v>B</v>
      </c>
      <c r="N3028" s="29" t="str">
        <f>IF(O3028 &lt;&gt; "",VLOOKUP(O3028,'CLASSIFICAÇÃO - ÁREA DE ATUAÇÃO'!$A:$C,3,0), "")</f>
        <v>ATENÇÃO PRIMÁRIA</v>
      </c>
      <c r="O3028" t="str">
        <f>'Lotações convertidas'!B3030</f>
        <v>CENTRO DE SAÚDE GENTIL GOMES</v>
      </c>
    </row>
    <row r="3029" spans="1:15" x14ac:dyDescent="0.25">
      <c r="A3029">
        <v>1352618</v>
      </c>
      <c r="B3029" t="s">
        <v>9707</v>
      </c>
      <c r="C3029" t="s">
        <v>9708</v>
      </c>
      <c r="D3029" t="s">
        <v>368</v>
      </c>
      <c r="E3029" t="s">
        <v>369</v>
      </c>
      <c r="F3029" t="s">
        <v>2012</v>
      </c>
      <c r="G3029" s="177">
        <v>44579</v>
      </c>
      <c r="H3029" t="s">
        <v>417</v>
      </c>
      <c r="I3029" t="s">
        <v>18168</v>
      </c>
      <c r="J3029" t="s">
        <v>9709</v>
      </c>
      <c r="K3029" t="s">
        <v>353</v>
      </c>
      <c r="L3029" t="s">
        <v>372</v>
      </c>
      <c r="M3029" s="29" t="str">
        <f>IF(O3029 &lt;&gt; "", VLOOKUP(O3029,'CLASSIFICAÇÃO - ÁREA DE ATUAÇÃO'!$A:$C,2,0),"")</f>
        <v>D</v>
      </c>
      <c r="N3029" s="29" t="str">
        <f>IF(O3029 &lt;&gt; "",VLOOKUP(O3029,'CLASSIFICAÇÃO - ÁREA DE ATUAÇÃO'!$A:$C,3,0), "")</f>
        <v>ATENÇÃO PRIMÁRIA</v>
      </c>
      <c r="O3029" t="str">
        <f>'Lotações convertidas'!B3031</f>
        <v>CENTRO DE SAÚDE CÉU AZUL</v>
      </c>
    </row>
    <row r="3030" spans="1:15" x14ac:dyDescent="0.25">
      <c r="A3030">
        <v>1352626</v>
      </c>
      <c r="B3030" t="s">
        <v>9710</v>
      </c>
      <c r="C3030" t="s">
        <v>9711</v>
      </c>
      <c r="D3030" t="s">
        <v>362</v>
      </c>
      <c r="F3030" t="s">
        <v>18611</v>
      </c>
      <c r="G3030" s="177">
        <v>44579</v>
      </c>
      <c r="H3030" t="s">
        <v>425</v>
      </c>
      <c r="I3030" t="s">
        <v>18168</v>
      </c>
      <c r="J3030" t="s">
        <v>9712</v>
      </c>
      <c r="K3030" t="s">
        <v>353</v>
      </c>
      <c r="L3030" t="s">
        <v>397</v>
      </c>
      <c r="M3030" s="29" t="str">
        <f>IF(O3030 &lt;&gt; "", VLOOKUP(O3030,'CLASSIFICAÇÃO - ÁREA DE ATUAÇÃO'!$A:$C,2,0),"")</f>
        <v>C</v>
      </c>
      <c r="N3030" s="29" t="str">
        <f>IF(O3030 &lt;&gt; "",VLOOKUP(O3030,'CLASSIFICAÇÃO - ÁREA DE ATUAÇÃO'!$A:$C,3,0), "")</f>
        <v>REDE DE URGÊNCIA</v>
      </c>
      <c r="O3030" t="str">
        <f>'Lotações convertidas'!B3032</f>
        <v>UNIDADE DE PRONTO ATENDIMENTO OESTE</v>
      </c>
    </row>
    <row r="3031" spans="1:15" x14ac:dyDescent="0.25">
      <c r="A3031">
        <v>1352677</v>
      </c>
      <c r="B3031" t="s">
        <v>9713</v>
      </c>
      <c r="C3031" t="s">
        <v>9714</v>
      </c>
      <c r="D3031" t="s">
        <v>379</v>
      </c>
      <c r="F3031" t="s">
        <v>18617</v>
      </c>
      <c r="G3031" s="177">
        <v>44579</v>
      </c>
      <c r="H3031" t="s">
        <v>466</v>
      </c>
      <c r="I3031" t="s">
        <v>18171</v>
      </c>
      <c r="J3031" t="s">
        <v>9715</v>
      </c>
      <c r="K3031" t="s">
        <v>353</v>
      </c>
      <c r="L3031" t="s">
        <v>406</v>
      </c>
      <c r="M3031" s="29" t="str">
        <f>IF(O3031 &lt;&gt; "", VLOOKUP(O3031,'CLASSIFICAÇÃO - ÁREA DE ATUAÇÃO'!$A:$C,2,0),"")</f>
        <v>D</v>
      </c>
      <c r="N3031" s="29" t="str">
        <f>IF(O3031 &lt;&gt; "",VLOOKUP(O3031,'CLASSIFICAÇÃO - ÁREA DE ATUAÇÃO'!$A:$C,3,0), "")</f>
        <v>REDE DE URGÊNCIA</v>
      </c>
      <c r="O3031" t="str">
        <f>'Lotações convertidas'!B3033</f>
        <v>UNIDADE DE PRONTO ATENDIMENTO BARREIRO</v>
      </c>
    </row>
    <row r="3032" spans="1:15" x14ac:dyDescent="0.25">
      <c r="A3032">
        <v>1352707</v>
      </c>
      <c r="B3032" t="s">
        <v>9716</v>
      </c>
      <c r="C3032" t="s">
        <v>9717</v>
      </c>
      <c r="D3032" t="s">
        <v>368</v>
      </c>
      <c r="E3032" t="s">
        <v>524</v>
      </c>
      <c r="F3032" t="s">
        <v>18617</v>
      </c>
      <c r="G3032" s="177">
        <v>44580</v>
      </c>
      <c r="H3032" t="s">
        <v>425</v>
      </c>
      <c r="I3032" t="s">
        <v>18179</v>
      </c>
      <c r="J3032" t="s">
        <v>9718</v>
      </c>
      <c r="K3032" t="s">
        <v>353</v>
      </c>
      <c r="L3032" t="s">
        <v>406</v>
      </c>
      <c r="M3032" s="29" t="str">
        <f>IF(O3032 &lt;&gt; "", VLOOKUP(O3032,'CLASSIFICAÇÃO - ÁREA DE ATUAÇÃO'!$A:$C,2,0),"")</f>
        <v>D</v>
      </c>
      <c r="N3032" s="29" t="str">
        <f>IF(O3032 &lt;&gt; "",VLOOKUP(O3032,'CLASSIFICAÇÃO - ÁREA DE ATUAÇÃO'!$A:$C,3,0), "")</f>
        <v>REDE DE URGÊNCIA</v>
      </c>
      <c r="O3032" t="str">
        <f>'Lotações convertidas'!B3034</f>
        <v>UNIDADE DE PRONTO ATENDIMENTO BARREIRO</v>
      </c>
    </row>
    <row r="3033" spans="1:15" x14ac:dyDescent="0.25">
      <c r="A3033" t="s">
        <v>9719</v>
      </c>
      <c r="B3033" t="s">
        <v>9720</v>
      </c>
      <c r="C3033" t="s">
        <v>9721</v>
      </c>
      <c r="D3033" t="s">
        <v>368</v>
      </c>
      <c r="E3033" t="s">
        <v>369</v>
      </c>
      <c r="F3033" t="s">
        <v>18623</v>
      </c>
      <c r="G3033" s="177">
        <v>44580</v>
      </c>
      <c r="H3033" t="s">
        <v>425</v>
      </c>
      <c r="I3033" t="s">
        <v>18168</v>
      </c>
      <c r="J3033" t="s">
        <v>9722</v>
      </c>
      <c r="K3033" t="s">
        <v>353</v>
      </c>
      <c r="L3033" t="s">
        <v>374</v>
      </c>
      <c r="M3033" s="29" t="str">
        <f>IF(O3033 &lt;&gt; "", VLOOKUP(O3033,'CLASSIFICAÇÃO - ÁREA DE ATUAÇÃO'!$A:$C,2,0),"")</f>
        <v>C</v>
      </c>
      <c r="N3033" s="29" t="str">
        <f>IF(O3033 &lt;&gt; "",VLOOKUP(O3033,'CLASSIFICAÇÃO - ÁREA DE ATUAÇÃO'!$A:$C,3,0), "")</f>
        <v>REDE DE URGÊNCIA</v>
      </c>
      <c r="O3033" t="str">
        <f>'Lotações convertidas'!B3035</f>
        <v>UNIDADE DE PRONTO ATENDIMENTO NORDESTE</v>
      </c>
    </row>
    <row r="3034" spans="1:15" x14ac:dyDescent="0.25">
      <c r="A3034">
        <v>1352790</v>
      </c>
      <c r="B3034" t="s">
        <v>1258</v>
      </c>
      <c r="C3034" t="s">
        <v>1259</v>
      </c>
      <c r="D3034" t="s">
        <v>368</v>
      </c>
      <c r="E3034" t="s">
        <v>369</v>
      </c>
      <c r="F3034" t="s">
        <v>18613</v>
      </c>
      <c r="G3034" s="177">
        <v>44580</v>
      </c>
      <c r="H3034" t="s">
        <v>425</v>
      </c>
      <c r="I3034" t="s">
        <v>18168</v>
      </c>
      <c r="J3034" t="s">
        <v>1260</v>
      </c>
      <c r="K3034" t="s">
        <v>353</v>
      </c>
      <c r="L3034" t="s">
        <v>382</v>
      </c>
      <c r="M3034" s="29" t="str">
        <f>IF(O3034 &lt;&gt; "", VLOOKUP(O3034,'CLASSIFICAÇÃO - ÁREA DE ATUAÇÃO'!$A:$C,2,0),"")</f>
        <v>C</v>
      </c>
      <c r="N3034" s="29" t="str">
        <f>IF(O3034 &lt;&gt; "",VLOOKUP(O3034,'CLASSIFICAÇÃO - ÁREA DE ATUAÇÃO'!$A:$C,3,0), "")</f>
        <v>REDE DE URGÊNCIA</v>
      </c>
      <c r="O3034" t="str">
        <f>'Lotações convertidas'!B3036</f>
        <v>UNIDADE DE PRONTO ATENDIMENTO LESTE</v>
      </c>
    </row>
    <row r="3035" spans="1:15" x14ac:dyDescent="0.25">
      <c r="A3035">
        <v>1352812</v>
      </c>
      <c r="B3035" t="s">
        <v>8468</v>
      </c>
      <c r="C3035" t="s">
        <v>8469</v>
      </c>
      <c r="D3035" t="s">
        <v>368</v>
      </c>
      <c r="E3035" t="s">
        <v>369</v>
      </c>
      <c r="F3035" t="s">
        <v>18615</v>
      </c>
      <c r="G3035" s="177">
        <v>44580</v>
      </c>
      <c r="H3035" t="s">
        <v>441</v>
      </c>
      <c r="I3035" t="s">
        <v>18168</v>
      </c>
      <c r="J3035" t="s">
        <v>8470</v>
      </c>
      <c r="K3035" t="s">
        <v>353</v>
      </c>
      <c r="L3035" t="s">
        <v>365</v>
      </c>
      <c r="M3035" s="29" t="str">
        <f>IF(O3035 &lt;&gt; "", VLOOKUP(O3035,'CLASSIFICAÇÃO - ÁREA DE ATUAÇÃO'!$A:$C,2,0),"")</f>
        <v>D</v>
      </c>
      <c r="N3035" s="29" t="str">
        <f>IF(O3035 &lt;&gt; "",VLOOKUP(O3035,'CLASSIFICAÇÃO - ÁREA DE ATUAÇÃO'!$A:$C,3,0), "")</f>
        <v>REDE DE URGÊNCIA</v>
      </c>
      <c r="O3035" t="str">
        <f>'Lotações convertidas'!B3037</f>
        <v>UNIDADE DE PRONTO ATENDIMENTO NORTE</v>
      </c>
    </row>
    <row r="3036" spans="1:15" x14ac:dyDescent="0.25">
      <c r="A3036">
        <v>1352820</v>
      </c>
      <c r="B3036" t="s">
        <v>9723</v>
      </c>
      <c r="C3036" t="s">
        <v>9724</v>
      </c>
      <c r="D3036" t="s">
        <v>362</v>
      </c>
      <c r="F3036" t="s">
        <v>626</v>
      </c>
      <c r="G3036" s="177">
        <v>44580</v>
      </c>
      <c r="H3036" t="s">
        <v>364</v>
      </c>
      <c r="I3036" t="s">
        <v>18168</v>
      </c>
      <c r="J3036" t="s">
        <v>9725</v>
      </c>
      <c r="K3036" t="s">
        <v>353</v>
      </c>
      <c r="L3036" t="s">
        <v>365</v>
      </c>
      <c r="M3036" s="29" t="str">
        <f>IF(O3036 &lt;&gt; "", VLOOKUP(O3036,'CLASSIFICAÇÃO - ÁREA DE ATUAÇÃO'!$A:$C,2,0),"")</f>
        <v>C</v>
      </c>
      <c r="N3036" s="29" t="str">
        <f>IF(O3036 &lt;&gt; "",VLOOKUP(O3036,'CLASSIFICAÇÃO - ÁREA DE ATUAÇÃO'!$A:$C,3,0), "")</f>
        <v>ATENÇÃO PRIMÁRIA</v>
      </c>
      <c r="O3036" t="str">
        <f>'Lotações convertidas'!B3038</f>
        <v>CENTRO DE SAÚDE JARDIM GUANABARA</v>
      </c>
    </row>
    <row r="3037" spans="1:15" x14ac:dyDescent="0.25">
      <c r="A3037">
        <v>1352847</v>
      </c>
      <c r="B3037" t="s">
        <v>9726</v>
      </c>
      <c r="C3037" t="s">
        <v>9727</v>
      </c>
      <c r="D3037" t="s">
        <v>379</v>
      </c>
      <c r="F3037" t="s">
        <v>18649</v>
      </c>
      <c r="G3037" s="177">
        <v>44580</v>
      </c>
      <c r="H3037" t="s">
        <v>9728</v>
      </c>
      <c r="I3037" t="s">
        <v>18171</v>
      </c>
      <c r="J3037" t="s">
        <v>9729</v>
      </c>
      <c r="K3037" t="s">
        <v>353</v>
      </c>
      <c r="L3037" t="s">
        <v>382</v>
      </c>
      <c r="M3037" s="29" t="str">
        <f>IF(O3037 &lt;&gt; "", VLOOKUP(O3037,'CLASSIFICAÇÃO - ÁREA DE ATUAÇÃO'!$A:$C,2,0),"")</f>
        <v>A</v>
      </c>
      <c r="N3037" s="29" t="str">
        <f>IF(O3037 &lt;&gt; "",VLOOKUP(O3037,'CLASSIFICAÇÃO - ÁREA DE ATUAÇÃO'!$A:$C,3,0), "")</f>
        <v>REDE DE URGÊNCIA</v>
      </c>
      <c r="O3037" t="str">
        <f>'Lotações convertidas'!B3039</f>
        <v>CENTRO DE REFERENCIA EM SAUDE MENTAL LESTE</v>
      </c>
    </row>
    <row r="3038" spans="1:15" x14ac:dyDescent="0.25">
      <c r="A3038">
        <v>1352855</v>
      </c>
      <c r="B3038" t="s">
        <v>9730</v>
      </c>
      <c r="C3038" t="s">
        <v>9731</v>
      </c>
      <c r="D3038" t="s">
        <v>379</v>
      </c>
      <c r="F3038" t="s">
        <v>18611</v>
      </c>
      <c r="G3038" s="177">
        <v>44580</v>
      </c>
      <c r="H3038" t="s">
        <v>466</v>
      </c>
      <c r="I3038" t="s">
        <v>18171</v>
      </c>
      <c r="J3038" t="s">
        <v>9732</v>
      </c>
      <c r="K3038" t="s">
        <v>353</v>
      </c>
      <c r="L3038" t="s">
        <v>397</v>
      </c>
      <c r="M3038" s="29" t="str">
        <f>IF(O3038 &lt;&gt; "", VLOOKUP(O3038,'CLASSIFICAÇÃO - ÁREA DE ATUAÇÃO'!$A:$C,2,0),"")</f>
        <v>C</v>
      </c>
      <c r="N3038" s="29" t="str">
        <f>IF(O3038 &lt;&gt; "",VLOOKUP(O3038,'CLASSIFICAÇÃO - ÁREA DE ATUAÇÃO'!$A:$C,3,0), "")</f>
        <v>REDE DE URGÊNCIA</v>
      </c>
      <c r="O3038" t="str">
        <f>'Lotações convertidas'!B3040</f>
        <v>UNIDADE DE PRONTO ATENDIMENTO OESTE</v>
      </c>
    </row>
    <row r="3039" spans="1:15" x14ac:dyDescent="0.25">
      <c r="A3039">
        <v>1352863</v>
      </c>
      <c r="B3039" t="s">
        <v>1709</v>
      </c>
      <c r="C3039" t="s">
        <v>1710</v>
      </c>
      <c r="D3039" t="s">
        <v>368</v>
      </c>
      <c r="E3039" t="s">
        <v>369</v>
      </c>
      <c r="F3039" t="s">
        <v>18611</v>
      </c>
      <c r="G3039" s="177">
        <v>44581</v>
      </c>
      <c r="H3039" t="s">
        <v>441</v>
      </c>
      <c r="I3039" t="s">
        <v>18168</v>
      </c>
      <c r="J3039" t="s">
        <v>1711</v>
      </c>
      <c r="K3039" t="s">
        <v>353</v>
      </c>
      <c r="L3039" t="s">
        <v>397</v>
      </c>
      <c r="M3039" s="29" t="str">
        <f>IF(O3039 &lt;&gt; "", VLOOKUP(O3039,'CLASSIFICAÇÃO - ÁREA DE ATUAÇÃO'!$A:$C,2,0),"")</f>
        <v>C</v>
      </c>
      <c r="N3039" s="29" t="str">
        <f>IF(O3039 &lt;&gt; "",VLOOKUP(O3039,'CLASSIFICAÇÃO - ÁREA DE ATUAÇÃO'!$A:$C,3,0), "")</f>
        <v>REDE DE URGÊNCIA</v>
      </c>
      <c r="O3039" t="str">
        <f>'Lotações convertidas'!B3041</f>
        <v>UNIDADE DE PRONTO ATENDIMENTO OESTE</v>
      </c>
    </row>
    <row r="3040" spans="1:15" x14ac:dyDescent="0.25">
      <c r="A3040">
        <v>1352871</v>
      </c>
      <c r="B3040" t="s">
        <v>9733</v>
      </c>
      <c r="C3040" t="s">
        <v>9734</v>
      </c>
      <c r="D3040" t="s">
        <v>368</v>
      </c>
      <c r="E3040" t="s">
        <v>369</v>
      </c>
      <c r="F3040" t="s">
        <v>18611</v>
      </c>
      <c r="G3040" s="177">
        <v>44581</v>
      </c>
      <c r="H3040" t="s">
        <v>441</v>
      </c>
      <c r="I3040" t="s">
        <v>18168</v>
      </c>
      <c r="J3040" t="s">
        <v>9735</v>
      </c>
      <c r="K3040" t="s">
        <v>353</v>
      </c>
      <c r="L3040" t="s">
        <v>397</v>
      </c>
      <c r="M3040" s="29" t="str">
        <f>IF(O3040 &lt;&gt; "", VLOOKUP(O3040,'CLASSIFICAÇÃO - ÁREA DE ATUAÇÃO'!$A:$C,2,0),"")</f>
        <v>C</v>
      </c>
      <c r="N3040" s="29" t="str">
        <f>IF(O3040 &lt;&gt; "",VLOOKUP(O3040,'CLASSIFICAÇÃO - ÁREA DE ATUAÇÃO'!$A:$C,3,0), "")</f>
        <v>REDE DE URGÊNCIA</v>
      </c>
      <c r="O3040" t="str">
        <f>'Lotações convertidas'!B3042</f>
        <v>UNIDADE DE PRONTO ATENDIMENTO OESTE</v>
      </c>
    </row>
    <row r="3041" spans="1:15" x14ac:dyDescent="0.25">
      <c r="A3041" t="s">
        <v>9736</v>
      </c>
      <c r="B3041" t="s">
        <v>9737</v>
      </c>
      <c r="C3041" t="s">
        <v>9738</v>
      </c>
      <c r="D3041" t="s">
        <v>362</v>
      </c>
      <c r="F3041" t="s">
        <v>18615</v>
      </c>
      <c r="G3041" s="177">
        <v>44581</v>
      </c>
      <c r="H3041" t="s">
        <v>1635</v>
      </c>
      <c r="I3041" t="s">
        <v>18168</v>
      </c>
      <c r="J3041" t="s">
        <v>9739</v>
      </c>
      <c r="K3041" t="s">
        <v>353</v>
      </c>
      <c r="L3041" t="s">
        <v>365</v>
      </c>
      <c r="M3041" s="29" t="str">
        <f>IF(O3041 &lt;&gt; "", VLOOKUP(O3041,'CLASSIFICAÇÃO - ÁREA DE ATUAÇÃO'!$A:$C,2,0),"")</f>
        <v>D</v>
      </c>
      <c r="N3041" s="29" t="str">
        <f>IF(O3041 &lt;&gt; "",VLOOKUP(O3041,'CLASSIFICAÇÃO - ÁREA DE ATUAÇÃO'!$A:$C,3,0), "")</f>
        <v>REDE DE URGÊNCIA</v>
      </c>
      <c r="O3041" t="str">
        <f>'Lotações convertidas'!B3043</f>
        <v>UNIDADE DE PRONTO ATENDIMENTO NORTE</v>
      </c>
    </row>
    <row r="3042" spans="1:15" x14ac:dyDescent="0.25">
      <c r="A3042">
        <v>1352936</v>
      </c>
      <c r="B3042" t="s">
        <v>9740</v>
      </c>
      <c r="C3042" t="s">
        <v>9741</v>
      </c>
      <c r="D3042" t="s">
        <v>362</v>
      </c>
      <c r="F3042" t="s">
        <v>18638</v>
      </c>
      <c r="G3042" s="177">
        <v>44580</v>
      </c>
      <c r="H3042" t="s">
        <v>364</v>
      </c>
      <c r="I3042" t="s">
        <v>18168</v>
      </c>
      <c r="J3042" t="s">
        <v>9742</v>
      </c>
      <c r="K3042" t="s">
        <v>353</v>
      </c>
      <c r="L3042" t="s">
        <v>427</v>
      </c>
      <c r="M3042" s="29" t="str">
        <f>IF(O3042 &lt;&gt; "", VLOOKUP(O3042,'CLASSIFICAÇÃO - ÁREA DE ATUAÇÃO'!$A:$C,2,0),"")</f>
        <v>A</v>
      </c>
      <c r="N3042" s="29" t="str">
        <f>IF(O3042 &lt;&gt; "",VLOOKUP(O3042,'CLASSIFICAÇÃO - ÁREA DE ATUAÇÃO'!$A:$C,3,0), "")</f>
        <v>GESTÃO</v>
      </c>
      <c r="O3042" t="str">
        <f>'Lotações convertidas'!B3044</f>
        <v>GERENCIA DE VIGILANCIA EPIDEMIOLOGICA</v>
      </c>
    </row>
    <row r="3043" spans="1:15" x14ac:dyDescent="0.25">
      <c r="A3043">
        <v>1352944</v>
      </c>
      <c r="B3043" t="s">
        <v>9743</v>
      </c>
      <c r="C3043" t="s">
        <v>9744</v>
      </c>
      <c r="D3043" t="s">
        <v>368</v>
      </c>
      <c r="E3043" t="s">
        <v>390</v>
      </c>
      <c r="F3043" t="s">
        <v>503</v>
      </c>
      <c r="G3043" s="177">
        <v>44580</v>
      </c>
      <c r="H3043" t="s">
        <v>364</v>
      </c>
      <c r="I3043" t="s">
        <v>18175</v>
      </c>
      <c r="J3043" t="s">
        <v>9745</v>
      </c>
      <c r="K3043" t="s">
        <v>353</v>
      </c>
      <c r="L3043" t="s">
        <v>397</v>
      </c>
      <c r="M3043" s="29" t="str">
        <f>IF(O3043 &lt;&gt; "", VLOOKUP(O3043,'CLASSIFICAÇÃO - ÁREA DE ATUAÇÃO'!$A:$C,2,0),"")</f>
        <v>B</v>
      </c>
      <c r="N3043" s="29" t="str">
        <f>IF(O3043 &lt;&gt; "",VLOOKUP(O3043,'CLASSIFICAÇÃO - ÁREA DE ATUAÇÃO'!$A:$C,3,0), "")</f>
        <v>ATENÇÃO PRIMÁRIA</v>
      </c>
      <c r="O3043" t="str">
        <f>'Lotações convertidas'!B3045</f>
        <v>CENTRO DE SAÚDE BETÂNIA</v>
      </c>
    </row>
    <row r="3044" spans="1:15" x14ac:dyDescent="0.25">
      <c r="A3044">
        <v>1352960</v>
      </c>
      <c r="B3044" t="s">
        <v>9746</v>
      </c>
      <c r="C3044" t="s">
        <v>9747</v>
      </c>
      <c r="D3044" t="s">
        <v>379</v>
      </c>
      <c r="F3044" t="s">
        <v>18620</v>
      </c>
      <c r="G3044" s="177">
        <v>44586</v>
      </c>
      <c r="H3044" t="s">
        <v>457</v>
      </c>
      <c r="I3044" t="s">
        <v>18171</v>
      </c>
      <c r="J3044" t="s">
        <v>9748</v>
      </c>
      <c r="K3044" t="s">
        <v>353</v>
      </c>
      <c r="L3044" t="s">
        <v>372</v>
      </c>
      <c r="M3044" s="29" t="str">
        <f>IF(O3044 &lt;&gt; "", VLOOKUP(O3044,'CLASSIFICAÇÃO - ÁREA DE ATUAÇÃO'!$A:$C,2,0),"")</f>
        <v>D</v>
      </c>
      <c r="N3044" s="29" t="str">
        <f>IF(O3044 &lt;&gt; "",VLOOKUP(O3044,'CLASSIFICAÇÃO - ÁREA DE ATUAÇÃO'!$A:$C,3,0), "")</f>
        <v>REDE DE URGÊNCIA</v>
      </c>
      <c r="O3044" t="str">
        <f>'Lotações convertidas'!B3046</f>
        <v>UNIDADE DE PRONTO ATENDIMENTO VENDA NOVA</v>
      </c>
    </row>
    <row r="3045" spans="1:15" x14ac:dyDescent="0.25">
      <c r="A3045">
        <v>1353088</v>
      </c>
      <c r="B3045" t="s">
        <v>9749</v>
      </c>
      <c r="C3045" t="s">
        <v>9750</v>
      </c>
      <c r="D3045" t="s">
        <v>429</v>
      </c>
      <c r="E3045" t="s">
        <v>430</v>
      </c>
      <c r="F3045" t="s">
        <v>284</v>
      </c>
      <c r="G3045" s="177">
        <v>44580</v>
      </c>
      <c r="H3045" t="s">
        <v>364</v>
      </c>
      <c r="I3045" t="s">
        <v>18175</v>
      </c>
      <c r="J3045" t="s">
        <v>9751</v>
      </c>
      <c r="K3045" t="s">
        <v>353</v>
      </c>
      <c r="L3045" t="s">
        <v>374</v>
      </c>
      <c r="M3045" s="29" t="str">
        <f>IF(O3045 &lt;&gt; "", VLOOKUP(O3045,'CLASSIFICAÇÃO - ÁREA DE ATUAÇÃO'!$A:$C,2,0),"")</f>
        <v>D</v>
      </c>
      <c r="N3045" s="29" t="str">
        <f>IF(O3045 &lt;&gt; "",VLOOKUP(O3045,'CLASSIFICAÇÃO - ÁREA DE ATUAÇÃO'!$A:$C,3,0), "")</f>
        <v>ATENÇÃO PRIMÁRIA</v>
      </c>
      <c r="O3045" t="str">
        <f>'Lotações convertidas'!B3047</f>
        <v>CENTRO DE SAÚDE MARIVANDA BALEEIRO - PAULO VI</v>
      </c>
    </row>
    <row r="3046" spans="1:15" x14ac:dyDescent="0.25">
      <c r="A3046" t="s">
        <v>9752</v>
      </c>
      <c r="B3046" t="s">
        <v>9753</v>
      </c>
      <c r="C3046" t="s">
        <v>9754</v>
      </c>
      <c r="D3046" t="s">
        <v>368</v>
      </c>
      <c r="E3046" t="s">
        <v>369</v>
      </c>
      <c r="F3046" t="s">
        <v>1337</v>
      </c>
      <c r="G3046" s="177">
        <v>44580</v>
      </c>
      <c r="H3046" t="s">
        <v>417</v>
      </c>
      <c r="I3046" t="s">
        <v>18168</v>
      </c>
      <c r="J3046" t="s">
        <v>9755</v>
      </c>
      <c r="K3046" t="s">
        <v>353</v>
      </c>
      <c r="L3046" t="s">
        <v>406</v>
      </c>
      <c r="M3046" s="29" t="str">
        <f>IF(O3046 &lt;&gt; "", VLOOKUP(O3046,'CLASSIFICAÇÃO - ÁREA DE ATUAÇÃO'!$A:$C,2,0),"")</f>
        <v>C</v>
      </c>
      <c r="N3046" s="29" t="str">
        <f>IF(O3046 &lt;&gt; "",VLOOKUP(O3046,'CLASSIFICAÇÃO - ÁREA DE ATUAÇÃO'!$A:$C,3,0), "")</f>
        <v>ATENÇÃO PRIMÁRIA</v>
      </c>
      <c r="O3046" t="str">
        <f>'Lotações convertidas'!B3048</f>
        <v>CENTRO DE SAÚDE FRANCISCO GOMES BARBOSA - TIROL</v>
      </c>
    </row>
    <row r="3047" spans="1:15" x14ac:dyDescent="0.25">
      <c r="A3047">
        <v>1353185</v>
      </c>
      <c r="B3047" t="s">
        <v>9756</v>
      </c>
      <c r="C3047" t="s">
        <v>9757</v>
      </c>
      <c r="D3047" t="s">
        <v>368</v>
      </c>
      <c r="E3047" t="s">
        <v>369</v>
      </c>
      <c r="F3047" t="s">
        <v>18613</v>
      </c>
      <c r="G3047" s="177">
        <v>44582</v>
      </c>
      <c r="H3047" t="s">
        <v>441</v>
      </c>
      <c r="I3047" t="s">
        <v>18168</v>
      </c>
      <c r="J3047" t="s">
        <v>9758</v>
      </c>
      <c r="K3047" t="s">
        <v>353</v>
      </c>
      <c r="L3047" t="s">
        <v>382</v>
      </c>
      <c r="M3047" s="29" t="str">
        <f>IF(O3047 &lt;&gt; "", VLOOKUP(O3047,'CLASSIFICAÇÃO - ÁREA DE ATUAÇÃO'!$A:$C,2,0),"")</f>
        <v>C</v>
      </c>
      <c r="N3047" s="29" t="str">
        <f>IF(O3047 &lt;&gt; "",VLOOKUP(O3047,'CLASSIFICAÇÃO - ÁREA DE ATUAÇÃO'!$A:$C,3,0), "")</f>
        <v>REDE DE URGÊNCIA</v>
      </c>
      <c r="O3047" t="str">
        <f>'Lotações convertidas'!B3049</f>
        <v>UNIDADE DE PRONTO ATENDIMENTO LESTE</v>
      </c>
    </row>
    <row r="3048" spans="1:15" x14ac:dyDescent="0.25">
      <c r="A3048">
        <v>1353207</v>
      </c>
      <c r="B3048" t="s">
        <v>9759</v>
      </c>
      <c r="C3048" t="s">
        <v>9760</v>
      </c>
      <c r="D3048" t="s">
        <v>379</v>
      </c>
      <c r="E3048" t="s">
        <v>2138</v>
      </c>
      <c r="F3048" t="s">
        <v>587</v>
      </c>
      <c r="G3048" s="177">
        <v>44585</v>
      </c>
      <c r="H3048" t="s">
        <v>9761</v>
      </c>
      <c r="I3048" t="s">
        <v>18171</v>
      </c>
      <c r="J3048" t="s">
        <v>9762</v>
      </c>
      <c r="K3048" t="s">
        <v>353</v>
      </c>
      <c r="L3048" t="s">
        <v>382</v>
      </c>
      <c r="M3048" s="29" t="str">
        <f>IF(O3048 &lt;&gt; "", VLOOKUP(O3048,'CLASSIFICAÇÃO - ÁREA DE ATUAÇÃO'!$A:$C,2,0),"")</f>
        <v>B</v>
      </c>
      <c r="N3048" s="29" t="str">
        <f>IF(O3048 &lt;&gt; "",VLOOKUP(O3048,'CLASSIFICAÇÃO - ÁREA DE ATUAÇÃO'!$A:$C,3,0), "")</f>
        <v>REDE COMPLEMENTAR</v>
      </c>
      <c r="O3048" t="str">
        <f>'Lotações convertidas'!B3050</f>
        <v>UNIDADE DE REFERENCIA SECUNDARIA SAUDADE</v>
      </c>
    </row>
    <row r="3049" spans="1:15" x14ac:dyDescent="0.25">
      <c r="A3049" t="s">
        <v>9763</v>
      </c>
      <c r="B3049" t="s">
        <v>2251</v>
      </c>
      <c r="C3049" t="s">
        <v>2252</v>
      </c>
      <c r="D3049" t="s">
        <v>368</v>
      </c>
      <c r="E3049" t="s">
        <v>524</v>
      </c>
      <c r="F3049" t="s">
        <v>18617</v>
      </c>
      <c r="G3049" s="177">
        <v>44581</v>
      </c>
      <c r="H3049" t="s">
        <v>425</v>
      </c>
      <c r="I3049" t="s">
        <v>18176</v>
      </c>
      <c r="J3049" t="s">
        <v>2253</v>
      </c>
      <c r="K3049" t="s">
        <v>353</v>
      </c>
      <c r="L3049" t="s">
        <v>406</v>
      </c>
      <c r="M3049" s="29" t="str">
        <f>IF(O3049 &lt;&gt; "", VLOOKUP(O3049,'CLASSIFICAÇÃO - ÁREA DE ATUAÇÃO'!$A:$C,2,0),"")</f>
        <v>D</v>
      </c>
      <c r="N3049" s="29" t="str">
        <f>IF(O3049 &lt;&gt; "",VLOOKUP(O3049,'CLASSIFICAÇÃO - ÁREA DE ATUAÇÃO'!$A:$C,3,0), "")</f>
        <v>REDE DE URGÊNCIA</v>
      </c>
      <c r="O3049" t="str">
        <f>'Lotações convertidas'!B3051</f>
        <v>UNIDADE DE PRONTO ATENDIMENTO BARREIRO</v>
      </c>
    </row>
    <row r="3050" spans="1:15" x14ac:dyDescent="0.25">
      <c r="A3050">
        <v>1353339</v>
      </c>
      <c r="B3050" t="s">
        <v>9764</v>
      </c>
      <c r="C3050" t="s">
        <v>9765</v>
      </c>
      <c r="D3050" t="s">
        <v>362</v>
      </c>
      <c r="F3050" t="s">
        <v>18615</v>
      </c>
      <c r="G3050" s="177">
        <v>44581</v>
      </c>
      <c r="H3050" t="s">
        <v>1635</v>
      </c>
      <c r="I3050" t="s">
        <v>18168</v>
      </c>
      <c r="J3050" t="s">
        <v>9766</v>
      </c>
      <c r="K3050" t="s">
        <v>353</v>
      </c>
      <c r="L3050" t="s">
        <v>365</v>
      </c>
      <c r="M3050" s="29" t="str">
        <f>IF(O3050 &lt;&gt; "", VLOOKUP(O3050,'CLASSIFICAÇÃO - ÁREA DE ATUAÇÃO'!$A:$C,2,0),"")</f>
        <v>D</v>
      </c>
      <c r="N3050" s="29" t="str">
        <f>IF(O3050 &lt;&gt; "",VLOOKUP(O3050,'CLASSIFICAÇÃO - ÁREA DE ATUAÇÃO'!$A:$C,3,0), "")</f>
        <v>REDE DE URGÊNCIA</v>
      </c>
      <c r="O3050" t="str">
        <f>'Lotações convertidas'!B3052</f>
        <v>UNIDADE DE PRONTO ATENDIMENTO NORTE</v>
      </c>
    </row>
    <row r="3051" spans="1:15" x14ac:dyDescent="0.25">
      <c r="A3051">
        <v>1353355</v>
      </c>
      <c r="B3051" t="s">
        <v>9767</v>
      </c>
      <c r="C3051" t="s">
        <v>9768</v>
      </c>
      <c r="D3051" t="s">
        <v>362</v>
      </c>
      <c r="F3051" t="s">
        <v>639</v>
      </c>
      <c r="G3051" s="177">
        <v>44581</v>
      </c>
      <c r="H3051" t="s">
        <v>364</v>
      </c>
      <c r="I3051" t="s">
        <v>18168</v>
      </c>
      <c r="J3051" t="s">
        <v>9769</v>
      </c>
      <c r="K3051" t="s">
        <v>353</v>
      </c>
      <c r="L3051" t="s">
        <v>354</v>
      </c>
      <c r="M3051" s="29" t="str">
        <f>IF(O3051 &lt;&gt; "", VLOOKUP(O3051,'CLASSIFICAÇÃO - ÁREA DE ATUAÇÃO'!$A:$C,2,0),"")</f>
        <v>C</v>
      </c>
      <c r="N3051" s="29" t="str">
        <f>IF(O3051 &lt;&gt; "",VLOOKUP(O3051,'CLASSIFICAÇÃO - ÁREA DE ATUAÇÃO'!$A:$C,3,0), "")</f>
        <v>ATENÇÃO PRIMÁRIA</v>
      </c>
      <c r="O3051" t="str">
        <f>'Lotações convertidas'!B3053</f>
        <v>CENTRO DE SAÚDE ERMELINDA</v>
      </c>
    </row>
    <row r="3052" spans="1:15" x14ac:dyDescent="0.25">
      <c r="A3052">
        <v>1353487</v>
      </c>
      <c r="B3052" t="s">
        <v>9770</v>
      </c>
      <c r="C3052" t="s">
        <v>9771</v>
      </c>
      <c r="D3052" t="s">
        <v>368</v>
      </c>
      <c r="E3052" t="s">
        <v>369</v>
      </c>
      <c r="F3052" t="s">
        <v>18613</v>
      </c>
      <c r="G3052" s="177">
        <v>44584</v>
      </c>
      <c r="H3052" t="s">
        <v>441</v>
      </c>
      <c r="I3052" t="s">
        <v>18168</v>
      </c>
      <c r="J3052" t="s">
        <v>9772</v>
      </c>
      <c r="K3052" t="s">
        <v>353</v>
      </c>
      <c r="L3052" t="s">
        <v>382</v>
      </c>
      <c r="M3052" s="29" t="str">
        <f>IF(O3052 &lt;&gt; "", VLOOKUP(O3052,'CLASSIFICAÇÃO - ÁREA DE ATUAÇÃO'!$A:$C,2,0),"")</f>
        <v>C</v>
      </c>
      <c r="N3052" s="29" t="str">
        <f>IF(O3052 &lt;&gt; "",VLOOKUP(O3052,'CLASSIFICAÇÃO - ÁREA DE ATUAÇÃO'!$A:$C,3,0), "")</f>
        <v>REDE DE URGÊNCIA</v>
      </c>
      <c r="O3052" t="str">
        <f>'Lotações convertidas'!B3054</f>
        <v>UNIDADE DE PRONTO ATENDIMENTO LESTE</v>
      </c>
    </row>
    <row r="3053" spans="1:15" x14ac:dyDescent="0.25">
      <c r="A3053">
        <v>1353533</v>
      </c>
      <c r="B3053" t="s">
        <v>9773</v>
      </c>
      <c r="C3053" t="s">
        <v>9774</v>
      </c>
      <c r="D3053" t="s">
        <v>520</v>
      </c>
      <c r="F3053" t="s">
        <v>612</v>
      </c>
      <c r="G3053" s="177">
        <v>44586</v>
      </c>
      <c r="H3053" t="s">
        <v>364</v>
      </c>
      <c r="I3053" t="s">
        <v>18175</v>
      </c>
      <c r="J3053" t="s">
        <v>9775</v>
      </c>
      <c r="K3053" t="s">
        <v>353</v>
      </c>
      <c r="L3053" t="s">
        <v>365</v>
      </c>
      <c r="M3053" s="29" t="str">
        <f>IF(O3053 &lt;&gt; "", VLOOKUP(O3053,'CLASSIFICAÇÃO - ÁREA DE ATUAÇÃO'!$A:$C,2,0),"")</f>
        <v>B</v>
      </c>
      <c r="N3053" s="29" t="str">
        <f>IF(O3053 &lt;&gt; "",VLOOKUP(O3053,'CLASSIFICAÇÃO - ÁREA DE ATUAÇÃO'!$A:$C,3,0), "")</f>
        <v>ATENÇÃO PRIMÁRIA</v>
      </c>
      <c r="O3053" t="str">
        <f>'Lotações convertidas'!B3055</f>
        <v>CENTRO DE SAÚDE PROVIDÊNCIA</v>
      </c>
    </row>
    <row r="3054" spans="1:15" x14ac:dyDescent="0.25">
      <c r="A3054">
        <v>1353568</v>
      </c>
      <c r="B3054" t="s">
        <v>8945</v>
      </c>
      <c r="C3054" t="s">
        <v>8946</v>
      </c>
      <c r="D3054" t="s">
        <v>368</v>
      </c>
      <c r="E3054" t="s">
        <v>369</v>
      </c>
      <c r="F3054" t="s">
        <v>18660</v>
      </c>
      <c r="G3054" s="177">
        <v>44582</v>
      </c>
      <c r="H3054" t="s">
        <v>384</v>
      </c>
      <c r="I3054" t="s">
        <v>18168</v>
      </c>
      <c r="J3054" t="s">
        <v>8947</v>
      </c>
      <c r="K3054" t="s">
        <v>353</v>
      </c>
      <c r="L3054" t="s">
        <v>406</v>
      </c>
      <c r="M3054" s="29" t="str">
        <f>IF(O3054 &lt;&gt; "", VLOOKUP(O3054,'CLASSIFICAÇÃO - ÁREA DE ATUAÇÃO'!$A:$C,2,0),"")</f>
        <v>C</v>
      </c>
      <c r="N3054" s="29" t="str">
        <f>IF(O3054 &lt;&gt; "",VLOOKUP(O3054,'CLASSIFICAÇÃO - ÁREA DE ATUAÇÃO'!$A:$C,3,0), "")</f>
        <v>REDE COMPLEMENTAR</v>
      </c>
      <c r="O3054" t="str">
        <f>'Lotações convertidas'!B3056</f>
        <v>CENTRAL DE ESTERILIZACAO BARREIRO</v>
      </c>
    </row>
    <row r="3055" spans="1:15" x14ac:dyDescent="0.25">
      <c r="A3055">
        <v>1353754</v>
      </c>
      <c r="B3055" t="s">
        <v>9776</v>
      </c>
      <c r="C3055" t="s">
        <v>9777</v>
      </c>
      <c r="D3055" t="s">
        <v>362</v>
      </c>
      <c r="F3055" t="s">
        <v>18615</v>
      </c>
      <c r="G3055" s="177">
        <v>44583</v>
      </c>
      <c r="H3055" t="s">
        <v>1635</v>
      </c>
      <c r="I3055" t="s">
        <v>18168</v>
      </c>
      <c r="J3055" t="s">
        <v>9778</v>
      </c>
      <c r="K3055" t="s">
        <v>353</v>
      </c>
      <c r="L3055" t="s">
        <v>365</v>
      </c>
      <c r="M3055" s="29" t="str">
        <f>IF(O3055 &lt;&gt; "", VLOOKUP(O3055,'CLASSIFICAÇÃO - ÁREA DE ATUAÇÃO'!$A:$C,2,0),"")</f>
        <v>D</v>
      </c>
      <c r="N3055" s="29" t="str">
        <f>IF(O3055 &lt;&gt; "",VLOOKUP(O3055,'CLASSIFICAÇÃO - ÁREA DE ATUAÇÃO'!$A:$C,3,0), "")</f>
        <v>REDE DE URGÊNCIA</v>
      </c>
      <c r="O3055" t="str">
        <f>'Lotações convertidas'!B3057</f>
        <v>UNIDADE DE PRONTO ATENDIMENTO NORTE</v>
      </c>
    </row>
    <row r="3056" spans="1:15" x14ac:dyDescent="0.25">
      <c r="A3056">
        <v>1353797</v>
      </c>
      <c r="B3056" t="s">
        <v>9779</v>
      </c>
      <c r="C3056" t="s">
        <v>9780</v>
      </c>
      <c r="D3056" t="s">
        <v>362</v>
      </c>
      <c r="F3056" t="s">
        <v>18638</v>
      </c>
      <c r="G3056" s="177">
        <v>44582</v>
      </c>
      <c r="H3056" t="s">
        <v>364</v>
      </c>
      <c r="I3056" t="s">
        <v>18168</v>
      </c>
      <c r="J3056" t="s">
        <v>9781</v>
      </c>
      <c r="K3056" t="s">
        <v>353</v>
      </c>
      <c r="L3056" t="s">
        <v>427</v>
      </c>
      <c r="M3056" s="29" t="str">
        <f>IF(O3056 &lt;&gt; "", VLOOKUP(O3056,'CLASSIFICAÇÃO - ÁREA DE ATUAÇÃO'!$A:$C,2,0),"")</f>
        <v>A</v>
      </c>
      <c r="N3056" s="29" t="str">
        <f>IF(O3056 &lt;&gt; "",VLOOKUP(O3056,'CLASSIFICAÇÃO - ÁREA DE ATUAÇÃO'!$A:$C,3,0), "")</f>
        <v>GESTÃO</v>
      </c>
      <c r="O3056" t="str">
        <f>'Lotações convertidas'!B3058</f>
        <v>GERENCIA DE VIGILANCIA EPIDEMIOLOGICA</v>
      </c>
    </row>
    <row r="3057" spans="1:15" x14ac:dyDescent="0.25">
      <c r="A3057">
        <v>1353894</v>
      </c>
      <c r="B3057" t="s">
        <v>9782</v>
      </c>
      <c r="C3057" t="s">
        <v>9783</v>
      </c>
      <c r="D3057" t="s">
        <v>379</v>
      </c>
      <c r="F3057" t="s">
        <v>18611</v>
      </c>
      <c r="G3057" s="177">
        <v>44583</v>
      </c>
      <c r="H3057" t="s">
        <v>482</v>
      </c>
      <c r="I3057" t="s">
        <v>18171</v>
      </c>
      <c r="J3057" t="s">
        <v>9784</v>
      </c>
      <c r="K3057" t="s">
        <v>353</v>
      </c>
      <c r="L3057" t="s">
        <v>397</v>
      </c>
      <c r="M3057" s="29" t="str">
        <f>IF(O3057 &lt;&gt; "", VLOOKUP(O3057,'CLASSIFICAÇÃO - ÁREA DE ATUAÇÃO'!$A:$C,2,0),"")</f>
        <v>C</v>
      </c>
      <c r="N3057" s="29" t="str">
        <f>IF(O3057 &lt;&gt; "",VLOOKUP(O3057,'CLASSIFICAÇÃO - ÁREA DE ATUAÇÃO'!$A:$C,3,0), "")</f>
        <v>REDE DE URGÊNCIA</v>
      </c>
      <c r="O3057" t="str">
        <f>'Lotações convertidas'!B3059</f>
        <v>UNIDADE DE PRONTO ATENDIMENTO OESTE</v>
      </c>
    </row>
    <row r="3058" spans="1:15" x14ac:dyDescent="0.25">
      <c r="A3058">
        <v>1353908</v>
      </c>
      <c r="B3058" t="s">
        <v>9785</v>
      </c>
      <c r="C3058" t="s">
        <v>9786</v>
      </c>
      <c r="D3058" t="s">
        <v>368</v>
      </c>
      <c r="E3058" t="s">
        <v>390</v>
      </c>
      <c r="F3058" t="s">
        <v>609</v>
      </c>
      <c r="G3058" s="177">
        <v>44585</v>
      </c>
      <c r="H3058" t="s">
        <v>364</v>
      </c>
      <c r="I3058" t="s">
        <v>18175</v>
      </c>
      <c r="J3058" t="s">
        <v>9787</v>
      </c>
      <c r="K3058" t="s">
        <v>353</v>
      </c>
      <c r="L3058" t="s">
        <v>374</v>
      </c>
      <c r="M3058" s="29" t="str">
        <f>IF(O3058 &lt;&gt; "", VLOOKUP(O3058,'CLASSIFICAÇÃO - ÁREA DE ATUAÇÃO'!$A:$C,2,0),"")</f>
        <v>B</v>
      </c>
      <c r="N3058" s="29" t="str">
        <f>IF(O3058 &lt;&gt; "",VLOOKUP(O3058,'CLASSIFICAÇÃO - ÁREA DE ATUAÇÃO'!$A:$C,3,0), "")</f>
        <v>ATENÇÃO PRIMÁRIA</v>
      </c>
      <c r="O3058" t="str">
        <f>'Lotações convertidas'!B3060</f>
        <v>CENTRO DE SAÚDE GENTIL GOMES</v>
      </c>
    </row>
    <row r="3059" spans="1:15" x14ac:dyDescent="0.25">
      <c r="A3059">
        <v>1353991</v>
      </c>
      <c r="B3059" t="s">
        <v>9788</v>
      </c>
      <c r="C3059" t="s">
        <v>9789</v>
      </c>
      <c r="D3059" t="s">
        <v>362</v>
      </c>
      <c r="F3059" t="s">
        <v>18623</v>
      </c>
      <c r="G3059" s="177">
        <v>44577</v>
      </c>
      <c r="H3059" t="s">
        <v>5220</v>
      </c>
      <c r="I3059" t="s">
        <v>18168</v>
      </c>
      <c r="J3059" t="s">
        <v>9790</v>
      </c>
      <c r="K3059" t="s">
        <v>353</v>
      </c>
      <c r="L3059" t="s">
        <v>374</v>
      </c>
      <c r="M3059" s="29" t="str">
        <f>IF(O3059 &lt;&gt; "", VLOOKUP(O3059,'CLASSIFICAÇÃO - ÁREA DE ATUAÇÃO'!$A:$C,2,0),"")</f>
        <v>C</v>
      </c>
      <c r="N3059" s="29" t="str">
        <f>IF(O3059 &lt;&gt; "",VLOOKUP(O3059,'CLASSIFICAÇÃO - ÁREA DE ATUAÇÃO'!$A:$C,3,0), "")</f>
        <v>REDE DE URGÊNCIA</v>
      </c>
      <c r="O3059" t="str">
        <f>'Lotações convertidas'!B3061</f>
        <v>UNIDADE DE PRONTO ATENDIMENTO NORDESTE</v>
      </c>
    </row>
    <row r="3060" spans="1:15" x14ac:dyDescent="0.25">
      <c r="A3060">
        <v>1354025</v>
      </c>
      <c r="B3060" t="s">
        <v>9791</v>
      </c>
      <c r="C3060" t="s">
        <v>9792</v>
      </c>
      <c r="D3060" t="s">
        <v>362</v>
      </c>
      <c r="F3060" t="s">
        <v>18613</v>
      </c>
      <c r="G3060" s="177">
        <v>44578</v>
      </c>
      <c r="H3060" t="s">
        <v>364</v>
      </c>
      <c r="I3060" t="s">
        <v>18168</v>
      </c>
      <c r="J3060" t="s">
        <v>9793</v>
      </c>
      <c r="K3060" t="s">
        <v>353</v>
      </c>
      <c r="L3060" t="s">
        <v>382</v>
      </c>
      <c r="M3060" s="29" t="str">
        <f>IF(O3060 &lt;&gt; "", VLOOKUP(O3060,'CLASSIFICAÇÃO - ÁREA DE ATUAÇÃO'!$A:$C,2,0),"")</f>
        <v>C</v>
      </c>
      <c r="N3060" s="29" t="str">
        <f>IF(O3060 &lt;&gt; "",VLOOKUP(O3060,'CLASSIFICAÇÃO - ÁREA DE ATUAÇÃO'!$A:$C,3,0), "")</f>
        <v>REDE DE URGÊNCIA</v>
      </c>
      <c r="O3060" t="str">
        <f>'Lotações convertidas'!B3062</f>
        <v>UNIDADE DE PRONTO ATENDIMENTO LESTE</v>
      </c>
    </row>
    <row r="3061" spans="1:15" x14ac:dyDescent="0.25">
      <c r="A3061">
        <v>1354041</v>
      </c>
      <c r="B3061" t="s">
        <v>1361</v>
      </c>
      <c r="C3061" t="s">
        <v>1362</v>
      </c>
      <c r="D3061" t="s">
        <v>349</v>
      </c>
      <c r="E3061" t="s">
        <v>445</v>
      </c>
      <c r="F3061" t="s">
        <v>18619</v>
      </c>
      <c r="G3061" s="177">
        <v>44578</v>
      </c>
      <c r="H3061" t="s">
        <v>9794</v>
      </c>
      <c r="I3061" t="s">
        <v>18172</v>
      </c>
      <c r="J3061" t="s">
        <v>1364</v>
      </c>
      <c r="K3061" t="s">
        <v>353</v>
      </c>
      <c r="L3061" t="s">
        <v>361</v>
      </c>
      <c r="M3061" s="29" t="str">
        <f>IF(O3061 &lt;&gt; "", VLOOKUP(O3061,'CLASSIFICAÇÃO - ÁREA DE ATUAÇÃO'!$A:$C,2,0),"")</f>
        <v>B</v>
      </c>
      <c r="N3061" s="29" t="str">
        <f>IF(O3061 &lt;&gt; "",VLOOKUP(O3061,'CLASSIFICAÇÃO - ÁREA DE ATUAÇÃO'!$A:$C,3,0), "")</f>
        <v>REDE DE URGÊNCIA</v>
      </c>
      <c r="O3061" t="str">
        <f>'Lotações convertidas'!B3063</f>
        <v>CENTRO DE REFERENCIA EM SAUDE MENTAL PAMPULHA</v>
      </c>
    </row>
    <row r="3062" spans="1:15" x14ac:dyDescent="0.25">
      <c r="A3062">
        <v>1354076</v>
      </c>
      <c r="B3062" t="s">
        <v>9795</v>
      </c>
      <c r="C3062" t="s">
        <v>9796</v>
      </c>
      <c r="D3062" t="s">
        <v>368</v>
      </c>
      <c r="E3062" t="s">
        <v>369</v>
      </c>
      <c r="F3062" t="s">
        <v>583</v>
      </c>
      <c r="G3062" s="177">
        <v>44581</v>
      </c>
      <c r="H3062" t="s">
        <v>384</v>
      </c>
      <c r="I3062" t="s">
        <v>18168</v>
      </c>
      <c r="J3062" t="s">
        <v>9797</v>
      </c>
      <c r="K3062" t="s">
        <v>353</v>
      </c>
      <c r="L3062" t="s">
        <v>354</v>
      </c>
      <c r="M3062" s="29" t="str">
        <f>IF(O3062 &lt;&gt; "", VLOOKUP(O3062,'CLASSIFICAÇÃO - ÁREA DE ATUAÇÃO'!$A:$C,2,0),"")</f>
        <v>A</v>
      </c>
      <c r="N3062" s="29" t="str">
        <f>IF(O3062 &lt;&gt; "",VLOOKUP(O3062,'CLASSIFICAÇÃO - ÁREA DE ATUAÇÃO'!$A:$C,3,0), "")</f>
        <v>REDE COMPLEMENTAR</v>
      </c>
      <c r="O3062" t="str">
        <f>'Lotações convertidas'!B3064</f>
        <v>UNIDADE DE REFERENCIA SECUNDARIA PADRE EUSTAQUIO</v>
      </c>
    </row>
    <row r="3063" spans="1:15" x14ac:dyDescent="0.25">
      <c r="A3063">
        <v>1354114</v>
      </c>
      <c r="B3063" t="s">
        <v>9798</v>
      </c>
      <c r="C3063" t="s">
        <v>9799</v>
      </c>
      <c r="D3063" t="s">
        <v>349</v>
      </c>
      <c r="E3063" t="s">
        <v>6472</v>
      </c>
      <c r="F3063" t="s">
        <v>6473</v>
      </c>
      <c r="G3063" s="177">
        <v>44581</v>
      </c>
      <c r="H3063" t="s">
        <v>395</v>
      </c>
      <c r="I3063" t="s">
        <v>18176</v>
      </c>
      <c r="J3063" t="s">
        <v>9800</v>
      </c>
      <c r="K3063" t="s">
        <v>353</v>
      </c>
      <c r="L3063" t="s">
        <v>427</v>
      </c>
      <c r="M3063" s="29" t="str">
        <f>IF(O3063 &lt;&gt; "", VLOOKUP(O3063,'CLASSIFICAÇÃO - ÁREA DE ATUAÇÃO'!$A:$C,2,0),"")</f>
        <v>A</v>
      </c>
      <c r="N3063" s="29" t="str">
        <f>IF(O3063 &lt;&gt; "",VLOOKUP(O3063,'CLASSIFICAÇÃO - ÁREA DE ATUAÇÃO'!$A:$C,3,0), "")</f>
        <v>GESTÃO</v>
      </c>
      <c r="O3063" t="str">
        <f>'Lotações convertidas'!B3065</f>
        <v>GERÊNCIA DE ASSISTÊNCIA FARMACÊUTICA E INSUMOS ESSENCIAIS</v>
      </c>
    </row>
    <row r="3064" spans="1:15" x14ac:dyDescent="0.25">
      <c r="A3064">
        <v>1354254</v>
      </c>
      <c r="B3064" t="s">
        <v>9801</v>
      </c>
      <c r="C3064" t="s">
        <v>9802</v>
      </c>
      <c r="D3064" t="s">
        <v>349</v>
      </c>
      <c r="E3064" t="s">
        <v>350</v>
      </c>
      <c r="F3064" t="s">
        <v>825</v>
      </c>
      <c r="G3064" s="177">
        <v>44582</v>
      </c>
      <c r="H3064" t="s">
        <v>352</v>
      </c>
      <c r="I3064" t="s">
        <v>18169</v>
      </c>
      <c r="J3064" t="s">
        <v>9803</v>
      </c>
      <c r="K3064" t="s">
        <v>353</v>
      </c>
      <c r="L3064" t="s">
        <v>365</v>
      </c>
      <c r="M3064" s="29" t="str">
        <f>IF(O3064 &lt;&gt; "", VLOOKUP(O3064,'CLASSIFICAÇÃO - ÁREA DE ATUAÇÃO'!$A:$C,2,0),"")</f>
        <v>D</v>
      </c>
      <c r="N3064" s="29" t="str">
        <f>IF(O3064 &lt;&gt; "",VLOOKUP(O3064,'CLASSIFICAÇÃO - ÁREA DE ATUAÇÃO'!$A:$C,3,0), "")</f>
        <v>ATENÇÃO PRIMÁRIA</v>
      </c>
      <c r="O3064" t="str">
        <f>'Lotações convertidas'!B3066</f>
        <v>CENTRO DE SAÚDE TUPI</v>
      </c>
    </row>
    <row r="3065" spans="1:15" x14ac:dyDescent="0.25">
      <c r="A3065">
        <v>1354297</v>
      </c>
      <c r="B3065" t="s">
        <v>9804</v>
      </c>
      <c r="C3065" t="s">
        <v>9805</v>
      </c>
      <c r="D3065" t="s">
        <v>362</v>
      </c>
      <c r="F3065" t="s">
        <v>18616</v>
      </c>
      <c r="G3065" s="177">
        <v>44583</v>
      </c>
      <c r="H3065" t="s">
        <v>441</v>
      </c>
      <c r="I3065" t="s">
        <v>18168</v>
      </c>
      <c r="J3065" t="s">
        <v>9806</v>
      </c>
      <c r="K3065" t="s">
        <v>353</v>
      </c>
      <c r="L3065" t="s">
        <v>361</v>
      </c>
      <c r="M3065" s="29" t="str">
        <f>IF(O3065 &lt;&gt; "", VLOOKUP(O3065,'CLASSIFICAÇÃO - ÁREA DE ATUAÇÃO'!$A:$C,2,0),"")</f>
        <v>C</v>
      </c>
      <c r="N3065" s="29" t="str">
        <f>IF(O3065 &lt;&gt; "",VLOOKUP(O3065,'CLASSIFICAÇÃO - ÁREA DE ATUAÇÃO'!$A:$C,3,0), "")</f>
        <v>REDE DE URGÊNCIA</v>
      </c>
      <c r="O3065" t="str">
        <f>'Lotações convertidas'!B3067</f>
        <v>UNIDADE DE PRONTO ATENDIMENTO PAMPULHA</v>
      </c>
    </row>
    <row r="3066" spans="1:15" x14ac:dyDescent="0.25">
      <c r="A3066">
        <v>1354378</v>
      </c>
      <c r="B3066" t="s">
        <v>9807</v>
      </c>
      <c r="C3066" t="s">
        <v>9808</v>
      </c>
      <c r="D3066" t="s">
        <v>368</v>
      </c>
      <c r="E3066" t="s">
        <v>369</v>
      </c>
      <c r="F3066" t="s">
        <v>18620</v>
      </c>
      <c r="G3066" s="177">
        <v>44585</v>
      </c>
      <c r="H3066" t="s">
        <v>441</v>
      </c>
      <c r="I3066" t="s">
        <v>18168</v>
      </c>
      <c r="J3066" t="s">
        <v>9809</v>
      </c>
      <c r="K3066" t="s">
        <v>353</v>
      </c>
      <c r="L3066" t="s">
        <v>372</v>
      </c>
      <c r="M3066" s="29" t="str">
        <f>IF(O3066 &lt;&gt; "", VLOOKUP(O3066,'CLASSIFICAÇÃO - ÁREA DE ATUAÇÃO'!$A:$C,2,0),"")</f>
        <v>D</v>
      </c>
      <c r="N3066" s="29" t="str">
        <f>IF(O3066 &lt;&gt; "",VLOOKUP(O3066,'CLASSIFICAÇÃO - ÁREA DE ATUAÇÃO'!$A:$C,3,0), "")</f>
        <v>REDE DE URGÊNCIA</v>
      </c>
      <c r="O3066" t="str">
        <f>'Lotações convertidas'!B3068</f>
        <v>UNIDADE DE PRONTO ATENDIMENTO VENDA NOVA</v>
      </c>
    </row>
    <row r="3067" spans="1:15" x14ac:dyDescent="0.25">
      <c r="A3067">
        <v>1354394</v>
      </c>
      <c r="B3067" t="s">
        <v>9810</v>
      </c>
      <c r="C3067" t="s">
        <v>9811</v>
      </c>
      <c r="D3067" t="s">
        <v>362</v>
      </c>
      <c r="F3067" t="s">
        <v>18662</v>
      </c>
      <c r="G3067" s="177">
        <v>44585</v>
      </c>
      <c r="H3067" t="s">
        <v>364</v>
      </c>
      <c r="I3067" t="s">
        <v>18168</v>
      </c>
      <c r="J3067" t="s">
        <v>9812</v>
      </c>
      <c r="K3067" t="s">
        <v>353</v>
      </c>
      <c r="L3067" t="s">
        <v>382</v>
      </c>
      <c r="M3067" s="29" t="str">
        <f>IF(O3067 &lt;&gt; "", VLOOKUP(O3067,'CLASSIFICAÇÃO - ÁREA DE ATUAÇÃO'!$A:$C,2,0),"")</f>
        <v>A</v>
      </c>
      <c r="N3067" s="29" t="str">
        <f>IF(O3067 &lt;&gt; "",VLOOKUP(O3067,'CLASSIFICAÇÃO - ÁREA DE ATUAÇÃO'!$A:$C,3,0), "")</f>
        <v>GESTÃO</v>
      </c>
      <c r="O3067" t="str">
        <f>'Lotações convertidas'!B3069</f>
        <v>GERENCIA DE ASSISTENCIA, EPIDEMIOLOGIA E REGULACAO LESTE</v>
      </c>
    </row>
    <row r="3068" spans="1:15" x14ac:dyDescent="0.25">
      <c r="A3068">
        <v>1354440</v>
      </c>
      <c r="B3068" t="s">
        <v>9813</v>
      </c>
      <c r="C3068" t="s">
        <v>9814</v>
      </c>
      <c r="D3068" t="s">
        <v>379</v>
      </c>
      <c r="F3068" t="s">
        <v>424</v>
      </c>
      <c r="G3068" s="177">
        <v>44585</v>
      </c>
      <c r="H3068" t="s">
        <v>466</v>
      </c>
      <c r="I3068" t="s">
        <v>18171</v>
      </c>
      <c r="J3068" t="s">
        <v>9815</v>
      </c>
      <c r="K3068" t="s">
        <v>353</v>
      </c>
      <c r="L3068" t="s">
        <v>427</v>
      </c>
      <c r="M3068" s="29" t="str">
        <f>IF(O3068 &lt;&gt; "", VLOOKUP(O3068,'CLASSIFICAÇÃO - ÁREA DE ATUAÇÃO'!$A:$C,2,0),"")</f>
        <v>D</v>
      </c>
      <c r="N3068" s="29" t="str">
        <f>IF(O3068 &lt;&gt; "",VLOOKUP(O3068,'CLASSIFICAÇÃO - ÁREA DE ATUAÇÃO'!$A:$C,3,0), "")</f>
        <v>REDE DE URGÊNCIA</v>
      </c>
      <c r="O3068" t="str">
        <f>'Lotações convertidas'!B3070</f>
        <v>SERVIÇO DE ATENDIMENTO MÓVEL DE URGÊNCIA E TRANSPORTE EM SAÚDE</v>
      </c>
    </row>
    <row r="3069" spans="1:15" x14ac:dyDescent="0.25">
      <c r="A3069">
        <v>1354505</v>
      </c>
      <c r="B3069" t="s">
        <v>9816</v>
      </c>
      <c r="C3069" t="s">
        <v>9817</v>
      </c>
      <c r="D3069" t="s">
        <v>362</v>
      </c>
      <c r="F3069" t="s">
        <v>18615</v>
      </c>
      <c r="G3069" s="177">
        <v>44582</v>
      </c>
      <c r="H3069" t="s">
        <v>3871</v>
      </c>
      <c r="I3069" t="s">
        <v>18168</v>
      </c>
      <c r="J3069" t="s">
        <v>9818</v>
      </c>
      <c r="K3069" t="s">
        <v>353</v>
      </c>
      <c r="L3069" t="s">
        <v>365</v>
      </c>
      <c r="M3069" s="29" t="str">
        <f>IF(O3069 &lt;&gt; "", VLOOKUP(O3069,'CLASSIFICAÇÃO - ÁREA DE ATUAÇÃO'!$A:$C,2,0),"")</f>
        <v>D</v>
      </c>
      <c r="N3069" s="29" t="str">
        <f>IF(O3069 &lt;&gt; "",VLOOKUP(O3069,'CLASSIFICAÇÃO - ÁREA DE ATUAÇÃO'!$A:$C,3,0), "")</f>
        <v>REDE DE URGÊNCIA</v>
      </c>
      <c r="O3069" t="str">
        <f>'Lotações convertidas'!B3071</f>
        <v>UNIDADE DE PRONTO ATENDIMENTO NORTE</v>
      </c>
    </row>
    <row r="3070" spans="1:15" x14ac:dyDescent="0.25">
      <c r="A3070">
        <v>1354513</v>
      </c>
      <c r="B3070" t="s">
        <v>764</v>
      </c>
      <c r="C3070" t="s">
        <v>765</v>
      </c>
      <c r="D3070" t="s">
        <v>368</v>
      </c>
      <c r="E3070" t="s">
        <v>369</v>
      </c>
      <c r="F3070" t="s">
        <v>18616</v>
      </c>
      <c r="G3070" s="177">
        <v>44583</v>
      </c>
      <c r="H3070" t="s">
        <v>441</v>
      </c>
      <c r="I3070" t="s">
        <v>18168</v>
      </c>
      <c r="J3070" t="s">
        <v>766</v>
      </c>
      <c r="K3070" t="s">
        <v>353</v>
      </c>
      <c r="L3070" t="s">
        <v>361</v>
      </c>
      <c r="M3070" s="29" t="str">
        <f>IF(O3070 &lt;&gt; "", VLOOKUP(O3070,'CLASSIFICAÇÃO - ÁREA DE ATUAÇÃO'!$A:$C,2,0),"")</f>
        <v>C</v>
      </c>
      <c r="N3070" s="29" t="str">
        <f>IF(O3070 &lt;&gt; "",VLOOKUP(O3070,'CLASSIFICAÇÃO - ÁREA DE ATUAÇÃO'!$A:$C,3,0), "")</f>
        <v>REDE DE URGÊNCIA</v>
      </c>
      <c r="O3070" t="str">
        <f>'Lotações convertidas'!B3072</f>
        <v>UNIDADE DE PRONTO ATENDIMENTO PAMPULHA</v>
      </c>
    </row>
    <row r="3071" spans="1:15" x14ac:dyDescent="0.25">
      <c r="A3071" t="s">
        <v>9819</v>
      </c>
      <c r="B3071" t="s">
        <v>7376</v>
      </c>
      <c r="C3071" t="s">
        <v>7377</v>
      </c>
      <c r="D3071" t="s">
        <v>368</v>
      </c>
      <c r="E3071" t="s">
        <v>369</v>
      </c>
      <c r="F3071" t="s">
        <v>18616</v>
      </c>
      <c r="G3071" s="177">
        <v>44583</v>
      </c>
      <c r="H3071" t="s">
        <v>441</v>
      </c>
      <c r="I3071" t="s">
        <v>18168</v>
      </c>
      <c r="J3071" t="s">
        <v>7378</v>
      </c>
      <c r="K3071" t="s">
        <v>353</v>
      </c>
      <c r="L3071" t="s">
        <v>361</v>
      </c>
      <c r="M3071" s="29" t="str">
        <f>IF(O3071 &lt;&gt; "", VLOOKUP(O3071,'CLASSIFICAÇÃO - ÁREA DE ATUAÇÃO'!$A:$C,2,0),"")</f>
        <v>C</v>
      </c>
      <c r="N3071" s="29" t="str">
        <f>IF(O3071 &lt;&gt; "",VLOOKUP(O3071,'CLASSIFICAÇÃO - ÁREA DE ATUAÇÃO'!$A:$C,3,0), "")</f>
        <v>REDE DE URGÊNCIA</v>
      </c>
      <c r="O3071" t="str">
        <f>'Lotações convertidas'!B3073</f>
        <v>UNIDADE DE PRONTO ATENDIMENTO PAMPULHA</v>
      </c>
    </row>
    <row r="3072" spans="1:15" x14ac:dyDescent="0.25">
      <c r="A3072">
        <v>1354548</v>
      </c>
      <c r="B3072" t="s">
        <v>9820</v>
      </c>
      <c r="C3072" t="s">
        <v>9821</v>
      </c>
      <c r="D3072" t="s">
        <v>368</v>
      </c>
      <c r="E3072" t="s">
        <v>369</v>
      </c>
      <c r="F3072" t="s">
        <v>18648</v>
      </c>
      <c r="G3072" s="177">
        <v>44583</v>
      </c>
      <c r="H3072" t="s">
        <v>425</v>
      </c>
      <c r="I3072" t="s">
        <v>18168</v>
      </c>
      <c r="J3072" t="s">
        <v>9822</v>
      </c>
      <c r="K3072" t="s">
        <v>353</v>
      </c>
      <c r="L3072" t="s">
        <v>406</v>
      </c>
      <c r="M3072" s="29" t="str">
        <f>IF(O3072 &lt;&gt; "", VLOOKUP(O3072,'CLASSIFICAÇÃO - ÁREA DE ATUAÇÃO'!$A:$C,2,0),"")</f>
        <v>B</v>
      </c>
      <c r="N3072" s="29" t="str">
        <f>IF(O3072 &lt;&gt; "",VLOOKUP(O3072,'CLASSIFICAÇÃO - ÁREA DE ATUAÇÃO'!$A:$C,3,0), "")</f>
        <v>REDE DE URGÊNCIA</v>
      </c>
      <c r="O3072" t="str">
        <f>'Lotações convertidas'!B3074</f>
        <v>CENTRO DE REFERENCIA EM SAUDE MENTAL BARREIRO</v>
      </c>
    </row>
    <row r="3073" spans="1:15" x14ac:dyDescent="0.25">
      <c r="A3073">
        <v>1354637</v>
      </c>
      <c r="B3073" t="s">
        <v>9823</v>
      </c>
      <c r="C3073" t="s">
        <v>9824</v>
      </c>
      <c r="D3073" t="s">
        <v>368</v>
      </c>
      <c r="E3073" t="s">
        <v>369</v>
      </c>
      <c r="F3073" t="s">
        <v>1256</v>
      </c>
      <c r="G3073" s="177">
        <v>44585</v>
      </c>
      <c r="H3073" t="s">
        <v>384</v>
      </c>
      <c r="I3073" t="s">
        <v>18168</v>
      </c>
      <c r="J3073" t="s">
        <v>9825</v>
      </c>
      <c r="K3073" t="s">
        <v>353</v>
      </c>
      <c r="L3073" t="s">
        <v>372</v>
      </c>
      <c r="M3073" s="29" t="str">
        <f>IF(O3073 &lt;&gt; "", VLOOKUP(O3073,'CLASSIFICAÇÃO - ÁREA DE ATUAÇÃO'!$A:$C,2,0),"")</f>
        <v>C</v>
      </c>
      <c r="N3073" s="29" t="str">
        <f>IF(O3073 &lt;&gt; "",VLOOKUP(O3073,'CLASSIFICAÇÃO - ÁREA DE ATUAÇÃO'!$A:$C,3,0), "")</f>
        <v>ATENÇÃO PRIMÁRIA</v>
      </c>
      <c r="O3073" t="str">
        <f>'Lotações convertidas'!B3075</f>
        <v>CENTRO DE SAÚDE ALAMEDA DOS IPÊS</v>
      </c>
    </row>
    <row r="3074" spans="1:15" x14ac:dyDescent="0.25">
      <c r="A3074">
        <v>1354661</v>
      </c>
      <c r="B3074" t="s">
        <v>9826</v>
      </c>
      <c r="C3074" t="s">
        <v>9827</v>
      </c>
      <c r="D3074" t="s">
        <v>368</v>
      </c>
      <c r="E3074" t="s">
        <v>369</v>
      </c>
      <c r="F3074" t="s">
        <v>639</v>
      </c>
      <c r="G3074" s="177">
        <v>44585</v>
      </c>
      <c r="H3074" t="s">
        <v>9828</v>
      </c>
      <c r="I3074" t="s">
        <v>18168</v>
      </c>
      <c r="J3074" t="s">
        <v>9829</v>
      </c>
      <c r="K3074" t="s">
        <v>353</v>
      </c>
      <c r="L3074" t="s">
        <v>354</v>
      </c>
      <c r="M3074" s="29" t="str">
        <f>IF(O3074 &lt;&gt; "", VLOOKUP(O3074,'CLASSIFICAÇÃO - ÁREA DE ATUAÇÃO'!$A:$C,2,0),"")</f>
        <v>C</v>
      </c>
      <c r="N3074" s="29" t="str">
        <f>IF(O3074 &lt;&gt; "",VLOOKUP(O3074,'CLASSIFICAÇÃO - ÁREA DE ATUAÇÃO'!$A:$C,3,0), "")</f>
        <v>ATENÇÃO PRIMÁRIA</v>
      </c>
      <c r="O3074" t="str">
        <f>'Lotações convertidas'!B3076</f>
        <v>CENTRO DE SAÚDE ERMELINDA</v>
      </c>
    </row>
    <row r="3075" spans="1:15" x14ac:dyDescent="0.25">
      <c r="A3075">
        <v>1354726</v>
      </c>
      <c r="B3075" t="s">
        <v>9830</v>
      </c>
      <c r="C3075" t="s">
        <v>9831</v>
      </c>
      <c r="D3075" t="s">
        <v>362</v>
      </c>
      <c r="F3075" t="s">
        <v>217</v>
      </c>
      <c r="G3075" s="177">
        <v>44585</v>
      </c>
      <c r="H3075" t="s">
        <v>364</v>
      </c>
      <c r="I3075" t="s">
        <v>18168</v>
      </c>
      <c r="J3075" t="s">
        <v>9832</v>
      </c>
      <c r="K3075" t="s">
        <v>353</v>
      </c>
      <c r="L3075" t="s">
        <v>406</v>
      </c>
      <c r="M3075" s="29" t="str">
        <f>IF(O3075 &lt;&gt; "", VLOOKUP(O3075,'CLASSIFICAÇÃO - ÁREA DE ATUAÇÃO'!$A:$C,2,0),"")</f>
        <v>C</v>
      </c>
      <c r="N3075" s="29" t="str">
        <f>IF(O3075 &lt;&gt; "",VLOOKUP(O3075,'CLASSIFICAÇÃO - ÁREA DE ATUAÇÃO'!$A:$C,3,0), "")</f>
        <v>ATENÇÃO PRIMÁRIA</v>
      </c>
      <c r="O3075" t="str">
        <f>'Lotações convertidas'!B3077</f>
        <v>CENTRO DE SAÚDE. MARIA MADALENA TEODORO - LINDÉIA</v>
      </c>
    </row>
    <row r="3076" spans="1:15" x14ac:dyDescent="0.25">
      <c r="A3076">
        <v>1354793</v>
      </c>
      <c r="B3076" t="s">
        <v>9833</v>
      </c>
      <c r="C3076" t="s">
        <v>9834</v>
      </c>
      <c r="D3076" t="s">
        <v>349</v>
      </c>
      <c r="E3076" t="s">
        <v>350</v>
      </c>
      <c r="F3076" t="s">
        <v>18647</v>
      </c>
      <c r="G3076" s="177">
        <v>44585</v>
      </c>
      <c r="H3076" t="s">
        <v>364</v>
      </c>
      <c r="I3076" t="s">
        <v>18169</v>
      </c>
      <c r="J3076" t="s">
        <v>9835</v>
      </c>
      <c r="K3076" t="s">
        <v>353</v>
      </c>
      <c r="L3076" t="s">
        <v>354</v>
      </c>
      <c r="M3076" s="29" t="str">
        <f>IF(O3076 &lt;&gt; "", VLOOKUP(O3076,'CLASSIFICAÇÃO - ÁREA DE ATUAÇÃO'!$A:$C,2,0),"")</f>
        <v>A</v>
      </c>
      <c r="N3076" s="29" t="str">
        <f>IF(O3076 &lt;&gt; "",VLOOKUP(O3076,'CLASSIFICAÇÃO - ÁREA DE ATUAÇÃO'!$A:$C,3,0), "")</f>
        <v>GESTÃO</v>
      </c>
      <c r="O3076" t="str">
        <f>'Lotações convertidas'!B3078</f>
        <v>DIRETORIA REGIONAL DE SAUDE NOROESTE</v>
      </c>
    </row>
    <row r="3077" spans="1:15" x14ac:dyDescent="0.25">
      <c r="A3077">
        <v>1354807</v>
      </c>
      <c r="B3077" t="s">
        <v>9836</v>
      </c>
      <c r="C3077" t="s">
        <v>9837</v>
      </c>
      <c r="D3077" t="s">
        <v>349</v>
      </c>
      <c r="E3077" t="s">
        <v>350</v>
      </c>
      <c r="F3077" t="s">
        <v>603</v>
      </c>
      <c r="G3077" s="177">
        <v>44585</v>
      </c>
      <c r="H3077" t="s">
        <v>395</v>
      </c>
      <c r="I3077" t="s">
        <v>18169</v>
      </c>
      <c r="J3077" t="s">
        <v>9838</v>
      </c>
      <c r="K3077" t="s">
        <v>353</v>
      </c>
      <c r="L3077" t="s">
        <v>374</v>
      </c>
      <c r="M3077" s="29" t="str">
        <f>IF(O3077 &lt;&gt; "", VLOOKUP(O3077,'CLASSIFICAÇÃO - ÁREA DE ATUAÇÃO'!$A:$C,2,0),"")</f>
        <v>D</v>
      </c>
      <c r="N3077" s="29" t="str">
        <f>IF(O3077 &lt;&gt; "",VLOOKUP(O3077,'CLASSIFICAÇÃO - ÁREA DE ATUAÇÃO'!$A:$C,3,0), "")</f>
        <v>ATENÇÃO PRIMÁRIA</v>
      </c>
      <c r="O3077" t="str">
        <f>'Lotações convertidas'!B3079</f>
        <v>CENTRO DE SAÚDE RIBEIRO DE ABREU</v>
      </c>
    </row>
    <row r="3078" spans="1:15" x14ac:dyDescent="0.25">
      <c r="A3078" t="s">
        <v>9839</v>
      </c>
      <c r="B3078" t="s">
        <v>9840</v>
      </c>
      <c r="C3078" t="s">
        <v>9841</v>
      </c>
      <c r="D3078" t="s">
        <v>368</v>
      </c>
      <c r="E3078" t="s">
        <v>369</v>
      </c>
      <c r="F3078" t="s">
        <v>394</v>
      </c>
      <c r="G3078" s="177">
        <v>44586</v>
      </c>
      <c r="H3078" t="s">
        <v>364</v>
      </c>
      <c r="I3078" t="s">
        <v>18168</v>
      </c>
      <c r="J3078" t="s">
        <v>9842</v>
      </c>
      <c r="K3078" t="s">
        <v>353</v>
      </c>
      <c r="L3078" t="s">
        <v>397</v>
      </c>
      <c r="M3078" s="29" t="str">
        <f>IF(O3078 &lt;&gt; "", VLOOKUP(O3078,'CLASSIFICAÇÃO - ÁREA DE ATUAÇÃO'!$A:$C,2,0),"")</f>
        <v>C</v>
      </c>
      <c r="N3078" s="29" t="str">
        <f>IF(O3078 &lt;&gt; "",VLOOKUP(O3078,'CLASSIFICAÇÃO - ÁREA DE ATUAÇÃO'!$A:$C,3,0), "")</f>
        <v>ATENÇÃO PRIMÁRIA</v>
      </c>
      <c r="O3078" t="str">
        <f>'Lotações convertidas'!B3080</f>
        <v>CENTRO DE SAÚDE CABANA</v>
      </c>
    </row>
    <row r="3079" spans="1:15" x14ac:dyDescent="0.25">
      <c r="A3079">
        <v>1354882</v>
      </c>
      <c r="B3079" t="s">
        <v>7394</v>
      </c>
      <c r="C3079" t="s">
        <v>7395</v>
      </c>
      <c r="D3079" t="s">
        <v>349</v>
      </c>
      <c r="E3079" t="s">
        <v>528</v>
      </c>
      <c r="F3079" t="s">
        <v>394</v>
      </c>
      <c r="G3079" s="177">
        <v>44586</v>
      </c>
      <c r="H3079" t="s">
        <v>364</v>
      </c>
      <c r="I3079" t="s">
        <v>18176</v>
      </c>
      <c r="J3079" t="s">
        <v>7396</v>
      </c>
      <c r="K3079" t="s">
        <v>353</v>
      </c>
      <c r="L3079" t="s">
        <v>397</v>
      </c>
      <c r="M3079" s="29" t="str">
        <f>IF(O3079 &lt;&gt; "", VLOOKUP(O3079,'CLASSIFICAÇÃO - ÁREA DE ATUAÇÃO'!$A:$C,2,0),"")</f>
        <v>C</v>
      </c>
      <c r="N3079" s="29" t="str">
        <f>IF(O3079 &lt;&gt; "",VLOOKUP(O3079,'CLASSIFICAÇÃO - ÁREA DE ATUAÇÃO'!$A:$C,3,0), "")</f>
        <v>ATENÇÃO PRIMÁRIA</v>
      </c>
      <c r="O3079" t="str">
        <f>'Lotações convertidas'!B3081</f>
        <v>CENTRO DE SAÚDE CABANA</v>
      </c>
    </row>
    <row r="3080" spans="1:15" x14ac:dyDescent="0.25">
      <c r="A3080">
        <v>1354904</v>
      </c>
      <c r="B3080" t="s">
        <v>9843</v>
      </c>
      <c r="C3080" t="s">
        <v>9844</v>
      </c>
      <c r="D3080" t="s">
        <v>379</v>
      </c>
      <c r="F3080" t="s">
        <v>18615</v>
      </c>
      <c r="G3080" s="177">
        <v>44586</v>
      </c>
      <c r="H3080" t="s">
        <v>482</v>
      </c>
      <c r="I3080" t="s">
        <v>18171</v>
      </c>
      <c r="J3080" t="s">
        <v>9845</v>
      </c>
      <c r="K3080" t="s">
        <v>353</v>
      </c>
      <c r="L3080" t="s">
        <v>365</v>
      </c>
      <c r="M3080" s="29" t="str">
        <f>IF(O3080 &lt;&gt; "", VLOOKUP(O3080,'CLASSIFICAÇÃO - ÁREA DE ATUAÇÃO'!$A:$C,2,0),"")</f>
        <v>D</v>
      </c>
      <c r="N3080" s="29" t="str">
        <f>IF(O3080 &lt;&gt; "",VLOOKUP(O3080,'CLASSIFICAÇÃO - ÁREA DE ATUAÇÃO'!$A:$C,3,0), "")</f>
        <v>REDE DE URGÊNCIA</v>
      </c>
      <c r="O3080" t="str">
        <f>'Lotações convertidas'!B3082</f>
        <v>UNIDADE DE PRONTO ATENDIMENTO NORTE</v>
      </c>
    </row>
    <row r="3081" spans="1:15" x14ac:dyDescent="0.25">
      <c r="A3081">
        <v>1354920</v>
      </c>
      <c r="B3081" t="s">
        <v>9846</v>
      </c>
      <c r="C3081" t="s">
        <v>9847</v>
      </c>
      <c r="D3081" t="s">
        <v>379</v>
      </c>
      <c r="F3081" t="s">
        <v>18615</v>
      </c>
      <c r="G3081" s="177">
        <v>44587</v>
      </c>
      <c r="H3081" t="s">
        <v>457</v>
      </c>
      <c r="I3081" t="s">
        <v>18171</v>
      </c>
      <c r="J3081" t="s">
        <v>9848</v>
      </c>
      <c r="K3081" t="s">
        <v>353</v>
      </c>
      <c r="L3081" t="s">
        <v>365</v>
      </c>
      <c r="M3081" s="29" t="str">
        <f>IF(O3081 &lt;&gt; "", VLOOKUP(O3081,'CLASSIFICAÇÃO - ÁREA DE ATUAÇÃO'!$A:$C,2,0),"")</f>
        <v>D</v>
      </c>
      <c r="N3081" s="29" t="str">
        <f>IF(O3081 &lt;&gt; "",VLOOKUP(O3081,'CLASSIFICAÇÃO - ÁREA DE ATUAÇÃO'!$A:$C,3,0), "")</f>
        <v>REDE DE URGÊNCIA</v>
      </c>
      <c r="O3081" t="str">
        <f>'Lotações convertidas'!B3083</f>
        <v>UNIDADE DE PRONTO ATENDIMENTO NORTE</v>
      </c>
    </row>
    <row r="3082" spans="1:15" x14ac:dyDescent="0.25">
      <c r="A3082">
        <v>1354939</v>
      </c>
      <c r="B3082" t="s">
        <v>9849</v>
      </c>
      <c r="C3082" t="s">
        <v>9850</v>
      </c>
      <c r="D3082" t="s">
        <v>368</v>
      </c>
      <c r="E3082" t="s">
        <v>369</v>
      </c>
      <c r="F3082" t="s">
        <v>18613</v>
      </c>
      <c r="G3082" s="177">
        <v>44588</v>
      </c>
      <c r="H3082" t="s">
        <v>441</v>
      </c>
      <c r="I3082" t="s">
        <v>18168</v>
      </c>
      <c r="J3082" t="s">
        <v>9851</v>
      </c>
      <c r="K3082" t="s">
        <v>353</v>
      </c>
      <c r="L3082" t="s">
        <v>382</v>
      </c>
      <c r="M3082" s="29" t="str">
        <f>IF(O3082 &lt;&gt; "", VLOOKUP(O3082,'CLASSIFICAÇÃO - ÁREA DE ATUAÇÃO'!$A:$C,2,0),"")</f>
        <v>C</v>
      </c>
      <c r="N3082" s="29" t="str">
        <f>IF(O3082 &lt;&gt; "",VLOOKUP(O3082,'CLASSIFICAÇÃO - ÁREA DE ATUAÇÃO'!$A:$C,3,0), "")</f>
        <v>REDE DE URGÊNCIA</v>
      </c>
      <c r="O3082" t="str">
        <f>'Lotações convertidas'!B3084</f>
        <v>UNIDADE DE PRONTO ATENDIMENTO LESTE</v>
      </c>
    </row>
    <row r="3083" spans="1:15" x14ac:dyDescent="0.25">
      <c r="A3083">
        <v>1354947</v>
      </c>
      <c r="B3083" t="s">
        <v>9852</v>
      </c>
      <c r="C3083" t="s">
        <v>9853</v>
      </c>
      <c r="D3083" t="s">
        <v>368</v>
      </c>
      <c r="E3083" t="s">
        <v>369</v>
      </c>
      <c r="F3083" t="s">
        <v>424</v>
      </c>
      <c r="G3083" s="177">
        <v>44586</v>
      </c>
      <c r="H3083" t="s">
        <v>425</v>
      </c>
      <c r="I3083" t="s">
        <v>18168</v>
      </c>
      <c r="J3083" t="s">
        <v>9854</v>
      </c>
      <c r="K3083" t="s">
        <v>353</v>
      </c>
      <c r="L3083" t="s">
        <v>427</v>
      </c>
      <c r="M3083" s="29" t="str">
        <f>IF(O3083 &lt;&gt; "", VLOOKUP(O3083,'CLASSIFICAÇÃO - ÁREA DE ATUAÇÃO'!$A:$C,2,0),"")</f>
        <v>D</v>
      </c>
      <c r="N3083" s="29" t="str">
        <f>IF(O3083 &lt;&gt; "",VLOOKUP(O3083,'CLASSIFICAÇÃO - ÁREA DE ATUAÇÃO'!$A:$C,3,0), "")</f>
        <v>REDE DE URGÊNCIA</v>
      </c>
      <c r="O3083" t="str">
        <f>'Lotações convertidas'!B3085</f>
        <v>SERVIÇO DE ATENDIMENTO MÓVEL DE URGÊNCIA E TRANSPORTE EM SAÚDE</v>
      </c>
    </row>
    <row r="3084" spans="1:15" x14ac:dyDescent="0.25">
      <c r="A3084">
        <v>1354955</v>
      </c>
      <c r="B3084" t="s">
        <v>9855</v>
      </c>
      <c r="C3084" t="s">
        <v>9856</v>
      </c>
      <c r="D3084" t="s">
        <v>362</v>
      </c>
      <c r="F3084" t="s">
        <v>630</v>
      </c>
      <c r="G3084" s="177">
        <v>44586</v>
      </c>
      <c r="H3084" t="s">
        <v>364</v>
      </c>
      <c r="I3084" t="s">
        <v>18168</v>
      </c>
      <c r="J3084" t="s">
        <v>9857</v>
      </c>
      <c r="K3084" t="s">
        <v>353</v>
      </c>
      <c r="L3084" t="s">
        <v>406</v>
      </c>
      <c r="M3084" s="29" t="str">
        <f>IF(O3084 &lt;&gt; "", VLOOKUP(O3084,'CLASSIFICAÇÃO - ÁREA DE ATUAÇÃO'!$A:$C,2,0),"")</f>
        <v>D</v>
      </c>
      <c r="N3084" s="29" t="str">
        <f>IF(O3084 &lt;&gt; "",VLOOKUP(O3084,'CLASSIFICAÇÃO - ÁREA DE ATUAÇÃO'!$A:$C,3,0), "")</f>
        <v>ATENÇÃO PRIMÁRIA</v>
      </c>
      <c r="O3084" t="str">
        <f>'Lotações convertidas'!B3086</f>
        <v>CENTRO DE SAÚDE INDEPENDÊNCIA</v>
      </c>
    </row>
    <row r="3085" spans="1:15" x14ac:dyDescent="0.25">
      <c r="A3085">
        <v>1354971</v>
      </c>
      <c r="B3085" t="s">
        <v>9858</v>
      </c>
      <c r="C3085" t="s">
        <v>9859</v>
      </c>
      <c r="D3085" t="s">
        <v>379</v>
      </c>
      <c r="F3085" t="s">
        <v>424</v>
      </c>
      <c r="G3085" s="177">
        <v>44589</v>
      </c>
      <c r="H3085" t="s">
        <v>466</v>
      </c>
      <c r="I3085" t="s">
        <v>18171</v>
      </c>
      <c r="J3085" t="s">
        <v>9860</v>
      </c>
      <c r="K3085" t="s">
        <v>353</v>
      </c>
      <c r="L3085" t="s">
        <v>427</v>
      </c>
      <c r="M3085" s="29" t="str">
        <f>IF(O3085 &lt;&gt; "", VLOOKUP(O3085,'CLASSIFICAÇÃO - ÁREA DE ATUAÇÃO'!$A:$C,2,0),"")</f>
        <v>D</v>
      </c>
      <c r="N3085" s="29" t="str">
        <f>IF(O3085 &lt;&gt; "",VLOOKUP(O3085,'CLASSIFICAÇÃO - ÁREA DE ATUAÇÃO'!$A:$C,3,0), "")</f>
        <v>REDE DE URGÊNCIA</v>
      </c>
      <c r="O3085" t="str">
        <f>'Lotações convertidas'!B3087</f>
        <v>SERVIÇO DE ATENDIMENTO MÓVEL DE URGÊNCIA E TRANSPORTE EM SAÚDE</v>
      </c>
    </row>
    <row r="3086" spans="1:15" x14ac:dyDescent="0.25">
      <c r="A3086" t="s">
        <v>9861</v>
      </c>
      <c r="B3086" t="s">
        <v>9862</v>
      </c>
      <c r="C3086" t="s">
        <v>9863</v>
      </c>
      <c r="D3086" t="s">
        <v>368</v>
      </c>
      <c r="E3086" t="s">
        <v>369</v>
      </c>
      <c r="F3086" t="s">
        <v>409</v>
      </c>
      <c r="G3086" s="177">
        <v>44586</v>
      </c>
      <c r="H3086" t="s">
        <v>2484</v>
      </c>
      <c r="I3086" t="s">
        <v>18168</v>
      </c>
      <c r="J3086" t="s">
        <v>9864</v>
      </c>
      <c r="K3086" t="s">
        <v>353</v>
      </c>
      <c r="L3086" t="s">
        <v>411</v>
      </c>
      <c r="M3086" s="29" t="str">
        <f>IF(O3086 &lt;&gt; "", VLOOKUP(O3086,'CLASSIFICAÇÃO - ÁREA DE ATUAÇÃO'!$A:$C,2,0),"")</f>
        <v>A</v>
      </c>
      <c r="N3086" s="29" t="str">
        <f>IF(O3086 &lt;&gt; "",VLOOKUP(O3086,'CLASSIFICAÇÃO - ÁREA DE ATUAÇÃO'!$A:$C,3,0), "")</f>
        <v>REDE COMPLEMENTAR</v>
      </c>
      <c r="O3086" t="str">
        <f>'Lotações convertidas'!B3088</f>
        <v>UNIDADE DE REFERENCIA SECUNDARIA CENTRO-SUL</v>
      </c>
    </row>
    <row r="3087" spans="1:15" x14ac:dyDescent="0.25">
      <c r="A3087" t="s">
        <v>9865</v>
      </c>
      <c r="B3087" t="s">
        <v>9866</v>
      </c>
      <c r="C3087" t="s">
        <v>9867</v>
      </c>
      <c r="D3087" t="s">
        <v>349</v>
      </c>
      <c r="E3087" t="s">
        <v>357</v>
      </c>
      <c r="F3087" t="s">
        <v>404</v>
      </c>
      <c r="G3087" s="177">
        <v>44586</v>
      </c>
      <c r="H3087" t="s">
        <v>384</v>
      </c>
      <c r="I3087" t="s">
        <v>18167</v>
      </c>
      <c r="J3087" t="s">
        <v>9868</v>
      </c>
      <c r="K3087" t="s">
        <v>353</v>
      </c>
      <c r="L3087" t="s">
        <v>406</v>
      </c>
      <c r="M3087" s="29" t="str">
        <f>IF(O3087 &lt;&gt; "", VLOOKUP(O3087,'CLASSIFICAÇÃO - ÁREA DE ATUAÇÃO'!$A:$C,2,0),"")</f>
        <v>D</v>
      </c>
      <c r="N3087" s="29" t="str">
        <f>IF(O3087 &lt;&gt; "",VLOOKUP(O3087,'CLASSIFICAÇÃO - ÁREA DE ATUAÇÃO'!$A:$C,3,0), "")</f>
        <v>ATENÇÃO PRIMÁRIA</v>
      </c>
      <c r="O3087" t="str">
        <f>'Lotações convertidas'!B3089</f>
        <v>CENTRO DE SAÚDE REGINA</v>
      </c>
    </row>
    <row r="3088" spans="1:15" x14ac:dyDescent="0.25">
      <c r="A3088">
        <v>1355218</v>
      </c>
      <c r="B3088" t="s">
        <v>9869</v>
      </c>
      <c r="C3088" t="s">
        <v>9870</v>
      </c>
      <c r="D3088" t="s">
        <v>349</v>
      </c>
      <c r="E3088" t="s">
        <v>541</v>
      </c>
      <c r="F3088" t="s">
        <v>610</v>
      </c>
      <c r="G3088" s="177">
        <v>44586</v>
      </c>
      <c r="H3088" t="s">
        <v>395</v>
      </c>
      <c r="I3088" t="s">
        <v>18172</v>
      </c>
      <c r="J3088" t="s">
        <v>9871</v>
      </c>
      <c r="K3088" t="s">
        <v>353</v>
      </c>
      <c r="L3088" t="s">
        <v>372</v>
      </c>
      <c r="M3088" s="29" t="str">
        <f>IF(O3088 &lt;&gt; "", VLOOKUP(O3088,'CLASSIFICAÇÃO - ÁREA DE ATUAÇÃO'!$A:$C,2,0),"")</f>
        <v>C</v>
      </c>
      <c r="N3088" s="29" t="str">
        <f>IF(O3088 &lt;&gt; "",VLOOKUP(O3088,'CLASSIFICAÇÃO - ÁREA DE ATUAÇÃO'!$A:$C,3,0), "")</f>
        <v>ATENÇÃO PRIMÁRIA</v>
      </c>
      <c r="O3088" t="str">
        <f>'Lotações convertidas'!B3090</f>
        <v>CENTRO DE SAÚDE PIRATININGA</v>
      </c>
    </row>
    <row r="3089" spans="1:15" x14ac:dyDescent="0.25">
      <c r="A3089">
        <v>1355226</v>
      </c>
      <c r="B3089" t="s">
        <v>9872</v>
      </c>
      <c r="C3089" t="s">
        <v>9873</v>
      </c>
      <c r="D3089" t="s">
        <v>379</v>
      </c>
      <c r="F3089" t="s">
        <v>363</v>
      </c>
      <c r="G3089" s="177">
        <v>44586</v>
      </c>
      <c r="H3089" t="s">
        <v>364</v>
      </c>
      <c r="I3089" t="s">
        <v>18171</v>
      </c>
      <c r="J3089" t="s">
        <v>9874</v>
      </c>
      <c r="K3089" t="s">
        <v>353</v>
      </c>
      <c r="L3089" t="s">
        <v>365</v>
      </c>
      <c r="M3089" s="29" t="str">
        <f>IF(O3089 &lt;&gt; "", VLOOKUP(O3089,'CLASSIFICAÇÃO - ÁREA DE ATUAÇÃO'!$A:$C,2,0),"")</f>
        <v>D</v>
      </c>
      <c r="N3089" s="29" t="str">
        <f>IF(O3089 &lt;&gt; "",VLOOKUP(O3089,'CLASSIFICAÇÃO - ÁREA DE ATUAÇÃO'!$A:$C,3,0), "")</f>
        <v>ATENÇÃO PRIMÁRIA</v>
      </c>
      <c r="O3089" t="str">
        <f>'Lotações convertidas'!B3091</f>
        <v>CENTRO DE SAÚDE ZILAH SPÓSITO</v>
      </c>
    </row>
    <row r="3090" spans="1:15" x14ac:dyDescent="0.25">
      <c r="A3090">
        <v>1355234</v>
      </c>
      <c r="B3090" t="s">
        <v>9746</v>
      </c>
      <c r="C3090" t="s">
        <v>9747</v>
      </c>
      <c r="D3090" t="s">
        <v>379</v>
      </c>
      <c r="F3090" t="s">
        <v>18620</v>
      </c>
      <c r="G3090" s="177">
        <v>44586</v>
      </c>
      <c r="H3090" t="s">
        <v>482</v>
      </c>
      <c r="I3090" t="s">
        <v>18171</v>
      </c>
      <c r="J3090" t="s">
        <v>9748</v>
      </c>
      <c r="K3090" t="s">
        <v>353</v>
      </c>
      <c r="L3090" t="s">
        <v>372</v>
      </c>
      <c r="M3090" s="29" t="str">
        <f>IF(O3090 &lt;&gt; "", VLOOKUP(O3090,'CLASSIFICAÇÃO - ÁREA DE ATUAÇÃO'!$A:$C,2,0),"")</f>
        <v>D</v>
      </c>
      <c r="N3090" s="29" t="str">
        <f>IF(O3090 &lt;&gt; "",VLOOKUP(O3090,'CLASSIFICAÇÃO - ÁREA DE ATUAÇÃO'!$A:$C,3,0), "")</f>
        <v>REDE DE URGÊNCIA</v>
      </c>
      <c r="O3090" t="str">
        <f>'Lotações convertidas'!B3092</f>
        <v>UNIDADE DE PRONTO ATENDIMENTO VENDA NOVA</v>
      </c>
    </row>
    <row r="3091" spans="1:15" x14ac:dyDescent="0.25">
      <c r="A3091">
        <v>1355242</v>
      </c>
      <c r="B3091" t="s">
        <v>9875</v>
      </c>
      <c r="C3091" t="s">
        <v>9876</v>
      </c>
      <c r="D3091" t="s">
        <v>379</v>
      </c>
      <c r="F3091" t="s">
        <v>201</v>
      </c>
      <c r="G3091" s="177">
        <v>44586</v>
      </c>
      <c r="H3091" t="s">
        <v>364</v>
      </c>
      <c r="I3091" t="s">
        <v>18171</v>
      </c>
      <c r="J3091" t="s">
        <v>9877</v>
      </c>
      <c r="K3091" t="s">
        <v>353</v>
      </c>
      <c r="L3091" t="s">
        <v>406</v>
      </c>
      <c r="M3091" s="29" t="str">
        <f>IF(O3091 &lt;&gt; "", VLOOKUP(O3091,'CLASSIFICAÇÃO - ÁREA DE ATUAÇÃO'!$A:$C,2,0),"")</f>
        <v>C</v>
      </c>
      <c r="N3091" s="29" t="str">
        <f>IF(O3091 &lt;&gt; "",VLOOKUP(O3091,'CLASSIFICAÇÃO - ÁREA DE ATUAÇÃO'!$A:$C,3,0), "")</f>
        <v>ATENÇÃO PRIMÁRIA</v>
      </c>
      <c r="O3091" t="str">
        <f>'Lotações convertidas'!B3093</f>
        <v>CENTRO DE SAÚDE DIAMANTE - TEIXEIRA DIAS</v>
      </c>
    </row>
    <row r="3092" spans="1:15" x14ac:dyDescent="0.25">
      <c r="A3092">
        <v>1355277</v>
      </c>
      <c r="B3092" t="s">
        <v>9878</v>
      </c>
      <c r="C3092" t="s">
        <v>9879</v>
      </c>
      <c r="D3092" t="s">
        <v>368</v>
      </c>
      <c r="E3092" t="s">
        <v>369</v>
      </c>
      <c r="F3092" t="s">
        <v>2234</v>
      </c>
      <c r="G3092" s="177">
        <v>44587</v>
      </c>
      <c r="H3092" t="s">
        <v>384</v>
      </c>
      <c r="I3092" t="s">
        <v>18168</v>
      </c>
      <c r="J3092" t="s">
        <v>9880</v>
      </c>
      <c r="K3092" t="s">
        <v>353</v>
      </c>
      <c r="L3092" t="s">
        <v>374</v>
      </c>
      <c r="M3092" s="29" t="str">
        <f>IF(O3092 &lt;&gt; "", VLOOKUP(O3092,'CLASSIFICAÇÃO - ÁREA DE ATUAÇÃO'!$A:$C,2,0),"")</f>
        <v>C</v>
      </c>
      <c r="N3092" s="29" t="str">
        <f>IF(O3092 &lt;&gt; "",VLOOKUP(O3092,'CLASSIFICAÇÃO - ÁREA DE ATUAÇÃO'!$A:$C,3,0), "")</f>
        <v>ATENÇÃO PRIMÁRIA</v>
      </c>
      <c r="O3092" t="str">
        <f>'Lotações convertidas'!B3094</f>
        <v>CENTRO DE SAÚDE MARCELO PONTEL GOMES</v>
      </c>
    </row>
    <row r="3093" spans="1:15" x14ac:dyDescent="0.25">
      <c r="A3093">
        <v>1355285</v>
      </c>
      <c r="B3093" t="s">
        <v>9881</v>
      </c>
      <c r="C3093" t="s">
        <v>9882</v>
      </c>
      <c r="D3093" t="s">
        <v>368</v>
      </c>
      <c r="E3093" t="s">
        <v>369</v>
      </c>
      <c r="F3093" t="s">
        <v>18616</v>
      </c>
      <c r="G3093" s="177">
        <v>44587</v>
      </c>
      <c r="H3093" t="s">
        <v>441</v>
      </c>
      <c r="I3093" t="s">
        <v>18168</v>
      </c>
      <c r="J3093" t="s">
        <v>9883</v>
      </c>
      <c r="K3093" t="s">
        <v>353</v>
      </c>
      <c r="L3093" t="s">
        <v>361</v>
      </c>
      <c r="M3093" s="29" t="str">
        <f>IF(O3093 &lt;&gt; "", VLOOKUP(O3093,'CLASSIFICAÇÃO - ÁREA DE ATUAÇÃO'!$A:$C,2,0),"")</f>
        <v>C</v>
      </c>
      <c r="N3093" s="29" t="str">
        <f>IF(O3093 &lt;&gt; "",VLOOKUP(O3093,'CLASSIFICAÇÃO - ÁREA DE ATUAÇÃO'!$A:$C,3,0), "")</f>
        <v>REDE DE URGÊNCIA</v>
      </c>
      <c r="O3093" t="str">
        <f>'Lotações convertidas'!B3095</f>
        <v>UNIDADE DE PRONTO ATENDIMENTO PAMPULHA</v>
      </c>
    </row>
    <row r="3094" spans="1:15" x14ac:dyDescent="0.25">
      <c r="A3094">
        <v>1355307</v>
      </c>
      <c r="B3094" t="s">
        <v>9884</v>
      </c>
      <c r="C3094" t="s">
        <v>9885</v>
      </c>
      <c r="D3094" t="s">
        <v>349</v>
      </c>
      <c r="E3094" t="s">
        <v>445</v>
      </c>
      <c r="F3094" t="s">
        <v>18621</v>
      </c>
      <c r="G3094" s="177">
        <v>44587</v>
      </c>
      <c r="H3094" t="s">
        <v>9886</v>
      </c>
      <c r="I3094" t="s">
        <v>18172</v>
      </c>
      <c r="J3094" t="s">
        <v>9887</v>
      </c>
      <c r="K3094" t="s">
        <v>353</v>
      </c>
      <c r="L3094" t="s">
        <v>397</v>
      </c>
      <c r="M3094" s="29" t="str">
        <f>IF(O3094 &lt;&gt; "", VLOOKUP(O3094,'CLASSIFICAÇÃO - ÁREA DE ATUAÇÃO'!$A:$C,2,0),"")</f>
        <v>A</v>
      </c>
      <c r="N3094" s="29" t="str">
        <f>IF(O3094 &lt;&gt; "",VLOOKUP(O3094,'CLASSIFICAÇÃO - ÁREA DE ATUAÇÃO'!$A:$C,3,0), "")</f>
        <v>REDE DE URGÊNCIA</v>
      </c>
      <c r="O3094" t="str">
        <f>'Lotações convertidas'!B3096</f>
        <v>CENTRO DE REFERENCIA EM SAUDE MENTAL OESTE</v>
      </c>
    </row>
    <row r="3095" spans="1:15" x14ac:dyDescent="0.25">
      <c r="A3095">
        <v>1355315</v>
      </c>
      <c r="B3095" t="s">
        <v>9888</v>
      </c>
      <c r="C3095" t="s">
        <v>9889</v>
      </c>
      <c r="D3095" t="s">
        <v>379</v>
      </c>
      <c r="F3095" t="s">
        <v>18613</v>
      </c>
      <c r="G3095" s="177">
        <v>44587</v>
      </c>
      <c r="H3095" t="s">
        <v>482</v>
      </c>
      <c r="I3095" t="s">
        <v>18171</v>
      </c>
      <c r="J3095" t="s">
        <v>9890</v>
      </c>
      <c r="K3095" t="s">
        <v>353</v>
      </c>
      <c r="L3095" t="s">
        <v>382</v>
      </c>
      <c r="M3095" s="29" t="str">
        <f>IF(O3095 &lt;&gt; "", VLOOKUP(O3095,'CLASSIFICAÇÃO - ÁREA DE ATUAÇÃO'!$A:$C,2,0),"")</f>
        <v>C</v>
      </c>
      <c r="N3095" s="29" t="str">
        <f>IF(O3095 &lt;&gt; "",VLOOKUP(O3095,'CLASSIFICAÇÃO - ÁREA DE ATUAÇÃO'!$A:$C,3,0), "")</f>
        <v>REDE DE URGÊNCIA</v>
      </c>
      <c r="O3095" t="str">
        <f>'Lotações convertidas'!B3097</f>
        <v>UNIDADE DE PRONTO ATENDIMENTO LESTE</v>
      </c>
    </row>
    <row r="3096" spans="1:15" x14ac:dyDescent="0.25">
      <c r="A3096">
        <v>1355366</v>
      </c>
      <c r="B3096" t="s">
        <v>9891</v>
      </c>
      <c r="C3096" t="s">
        <v>9892</v>
      </c>
      <c r="D3096" t="s">
        <v>379</v>
      </c>
      <c r="F3096" t="s">
        <v>18615</v>
      </c>
      <c r="G3096" s="177">
        <v>44564</v>
      </c>
      <c r="H3096" t="s">
        <v>466</v>
      </c>
      <c r="I3096" t="s">
        <v>18171</v>
      </c>
      <c r="J3096" t="s">
        <v>9893</v>
      </c>
      <c r="K3096" t="s">
        <v>9894</v>
      </c>
      <c r="L3096" t="s">
        <v>365</v>
      </c>
      <c r="M3096" s="29" t="str">
        <f>IF(O3096 &lt;&gt; "", VLOOKUP(O3096,'CLASSIFICAÇÃO - ÁREA DE ATUAÇÃO'!$A:$C,2,0),"")</f>
        <v>D</v>
      </c>
      <c r="N3096" s="29" t="str">
        <f>IF(O3096 &lt;&gt; "",VLOOKUP(O3096,'CLASSIFICAÇÃO - ÁREA DE ATUAÇÃO'!$A:$C,3,0), "")</f>
        <v>REDE DE URGÊNCIA</v>
      </c>
      <c r="O3096" t="str">
        <f>'Lotações convertidas'!B3098</f>
        <v>UNIDADE DE PRONTO ATENDIMENTO NORTE</v>
      </c>
    </row>
    <row r="3097" spans="1:15" x14ac:dyDescent="0.25">
      <c r="A3097">
        <v>1355382</v>
      </c>
      <c r="B3097" t="s">
        <v>9895</v>
      </c>
      <c r="C3097" t="s">
        <v>9896</v>
      </c>
      <c r="D3097" t="s">
        <v>379</v>
      </c>
      <c r="F3097" t="s">
        <v>18615</v>
      </c>
      <c r="G3097" s="177">
        <v>44564</v>
      </c>
      <c r="H3097" t="s">
        <v>457</v>
      </c>
      <c r="I3097" t="s">
        <v>18171</v>
      </c>
      <c r="J3097" t="s">
        <v>9897</v>
      </c>
      <c r="K3097" t="s">
        <v>353</v>
      </c>
      <c r="L3097" t="s">
        <v>365</v>
      </c>
      <c r="M3097" s="29" t="str">
        <f>IF(O3097 &lt;&gt; "", VLOOKUP(O3097,'CLASSIFICAÇÃO - ÁREA DE ATUAÇÃO'!$A:$C,2,0),"")</f>
        <v>D</v>
      </c>
      <c r="N3097" s="29" t="str">
        <f>IF(O3097 &lt;&gt; "",VLOOKUP(O3097,'CLASSIFICAÇÃO - ÁREA DE ATUAÇÃO'!$A:$C,3,0), "")</f>
        <v>REDE DE URGÊNCIA</v>
      </c>
      <c r="O3097" t="str">
        <f>'Lotações convertidas'!B3099</f>
        <v>UNIDADE DE PRONTO ATENDIMENTO NORTE</v>
      </c>
    </row>
    <row r="3098" spans="1:15" x14ac:dyDescent="0.25">
      <c r="A3098">
        <v>1355390</v>
      </c>
      <c r="B3098" t="s">
        <v>9898</v>
      </c>
      <c r="C3098" t="s">
        <v>9899</v>
      </c>
      <c r="D3098" t="s">
        <v>379</v>
      </c>
      <c r="F3098" t="s">
        <v>18615</v>
      </c>
      <c r="G3098" s="177">
        <v>44564</v>
      </c>
      <c r="H3098" t="s">
        <v>482</v>
      </c>
      <c r="I3098" t="s">
        <v>18171</v>
      </c>
      <c r="J3098" t="s">
        <v>9900</v>
      </c>
      <c r="K3098" t="s">
        <v>353</v>
      </c>
      <c r="L3098" t="s">
        <v>365</v>
      </c>
      <c r="M3098" s="29" t="str">
        <f>IF(O3098 &lt;&gt; "", VLOOKUP(O3098,'CLASSIFICAÇÃO - ÁREA DE ATUAÇÃO'!$A:$C,2,0),"")</f>
        <v>D</v>
      </c>
      <c r="N3098" s="29" t="str">
        <f>IF(O3098 &lt;&gt; "",VLOOKUP(O3098,'CLASSIFICAÇÃO - ÁREA DE ATUAÇÃO'!$A:$C,3,0), "")</f>
        <v>REDE DE URGÊNCIA</v>
      </c>
      <c r="O3098" t="str">
        <f>'Lotações convertidas'!B3100</f>
        <v>UNIDADE DE PRONTO ATENDIMENTO NORTE</v>
      </c>
    </row>
    <row r="3099" spans="1:15" x14ac:dyDescent="0.25">
      <c r="A3099">
        <v>1355420</v>
      </c>
      <c r="B3099" t="s">
        <v>9901</v>
      </c>
      <c r="C3099" t="s">
        <v>9902</v>
      </c>
      <c r="D3099" t="s">
        <v>368</v>
      </c>
      <c r="E3099" t="s">
        <v>390</v>
      </c>
      <c r="F3099" t="s">
        <v>1388</v>
      </c>
      <c r="G3099" s="177">
        <v>44579</v>
      </c>
      <c r="H3099" t="s">
        <v>364</v>
      </c>
      <c r="I3099" t="s">
        <v>18175</v>
      </c>
      <c r="J3099" t="s">
        <v>9903</v>
      </c>
      <c r="K3099" t="s">
        <v>353</v>
      </c>
      <c r="L3099" t="s">
        <v>397</v>
      </c>
      <c r="M3099" s="29" t="str">
        <f>IF(O3099 &lt;&gt; "", VLOOKUP(O3099,'CLASSIFICAÇÃO - ÁREA DE ATUAÇÃO'!$A:$C,2,0),"")</f>
        <v>B</v>
      </c>
      <c r="N3099" s="29" t="str">
        <f>IF(O3099 &lt;&gt; "",VLOOKUP(O3099,'CLASSIFICAÇÃO - ÁREA DE ATUAÇÃO'!$A:$C,3,0), "")</f>
        <v>ATENÇÃO PRIMÁRIA</v>
      </c>
      <c r="O3099" t="str">
        <f>'Lotações convertidas'!B3101</f>
        <v>CENTRO DE SAÚDE VILA IMPERIAL</v>
      </c>
    </row>
    <row r="3100" spans="1:15" x14ac:dyDescent="0.25">
      <c r="A3100">
        <v>1355498</v>
      </c>
      <c r="B3100" t="s">
        <v>9904</v>
      </c>
      <c r="C3100" t="s">
        <v>9905</v>
      </c>
      <c r="D3100" t="s">
        <v>368</v>
      </c>
      <c r="E3100" t="s">
        <v>369</v>
      </c>
      <c r="F3100" t="s">
        <v>3278</v>
      </c>
      <c r="G3100" s="177">
        <v>44587</v>
      </c>
      <c r="H3100" t="s">
        <v>417</v>
      </c>
      <c r="I3100" t="s">
        <v>18168</v>
      </c>
      <c r="J3100" t="s">
        <v>9906</v>
      </c>
      <c r="K3100" t="s">
        <v>353</v>
      </c>
      <c r="L3100" t="s">
        <v>374</v>
      </c>
      <c r="M3100" s="29" t="str">
        <f>IF(O3100 &lt;&gt; "", VLOOKUP(O3100,'CLASSIFICAÇÃO - ÁREA DE ATUAÇÃO'!$A:$C,2,0),"")</f>
        <v>B</v>
      </c>
      <c r="N3100" s="29" t="str">
        <f>IF(O3100 &lt;&gt; "",VLOOKUP(O3100,'CLASSIFICAÇÃO - ÁREA DE ATUAÇÃO'!$A:$C,3,0), "")</f>
        <v>ATENÇÃO PRIMÁRIA</v>
      </c>
      <c r="O3100" t="str">
        <f>'Lotações convertidas'!B3102</f>
        <v>CENTRO DE SAÚDE DOM JOAQUIM</v>
      </c>
    </row>
    <row r="3101" spans="1:15" x14ac:dyDescent="0.25">
      <c r="A3101">
        <v>1355528</v>
      </c>
      <c r="B3101" t="s">
        <v>9907</v>
      </c>
      <c r="C3101" t="s">
        <v>9908</v>
      </c>
      <c r="D3101" t="s">
        <v>368</v>
      </c>
      <c r="E3101" t="s">
        <v>369</v>
      </c>
      <c r="F3101" t="s">
        <v>609</v>
      </c>
      <c r="G3101" s="177">
        <v>44587</v>
      </c>
      <c r="H3101" t="s">
        <v>417</v>
      </c>
      <c r="I3101" t="s">
        <v>18168</v>
      </c>
      <c r="J3101" t="s">
        <v>9909</v>
      </c>
      <c r="K3101" t="s">
        <v>353</v>
      </c>
      <c r="L3101" t="s">
        <v>374</v>
      </c>
      <c r="M3101" s="29" t="str">
        <f>IF(O3101 &lt;&gt; "", VLOOKUP(O3101,'CLASSIFICAÇÃO - ÁREA DE ATUAÇÃO'!$A:$C,2,0),"")</f>
        <v>B</v>
      </c>
      <c r="N3101" s="29" t="str">
        <f>IF(O3101 &lt;&gt; "",VLOOKUP(O3101,'CLASSIFICAÇÃO - ÁREA DE ATUAÇÃO'!$A:$C,3,0), "")</f>
        <v>ATENÇÃO PRIMÁRIA</v>
      </c>
      <c r="O3101" t="str">
        <f>'Lotações convertidas'!B3103</f>
        <v>CENTRO DE SAÚDE GENTIL GOMES</v>
      </c>
    </row>
    <row r="3102" spans="1:15" x14ac:dyDescent="0.25">
      <c r="A3102">
        <v>1355536</v>
      </c>
      <c r="B3102" t="s">
        <v>9910</v>
      </c>
      <c r="C3102" t="s">
        <v>9911</v>
      </c>
      <c r="D3102" t="s">
        <v>368</v>
      </c>
      <c r="E3102" t="s">
        <v>369</v>
      </c>
      <c r="F3102" t="s">
        <v>745</v>
      </c>
      <c r="G3102" s="177">
        <v>44587</v>
      </c>
      <c r="H3102" t="s">
        <v>818</v>
      </c>
      <c r="I3102" t="s">
        <v>18168</v>
      </c>
      <c r="J3102" t="s">
        <v>9912</v>
      </c>
      <c r="K3102" t="s">
        <v>353</v>
      </c>
      <c r="L3102" t="s">
        <v>382</v>
      </c>
      <c r="M3102" s="29" t="str">
        <f>IF(O3102 &lt;&gt; "", VLOOKUP(O3102,'CLASSIFICAÇÃO - ÁREA DE ATUAÇÃO'!$A:$C,2,0),"")</f>
        <v>D</v>
      </c>
      <c r="N3102" s="29" t="str">
        <f>IF(O3102 &lt;&gt; "",VLOOKUP(O3102,'CLASSIFICAÇÃO - ÁREA DE ATUAÇÃO'!$A:$C,3,0), "")</f>
        <v>ATENÇÃO PRIMÁRIA</v>
      </c>
      <c r="O3102" t="str">
        <f>'Lotações convertidas'!B3104</f>
        <v>CENTRO DE SAÚDE MARIANO DE ABREU</v>
      </c>
    </row>
    <row r="3103" spans="1:15" x14ac:dyDescent="0.25">
      <c r="A3103">
        <v>1355587</v>
      </c>
      <c r="B3103" t="s">
        <v>9913</v>
      </c>
      <c r="C3103" t="s">
        <v>9914</v>
      </c>
      <c r="D3103" t="s">
        <v>368</v>
      </c>
      <c r="E3103" t="s">
        <v>369</v>
      </c>
      <c r="F3103" t="s">
        <v>424</v>
      </c>
      <c r="G3103" s="177">
        <v>44587</v>
      </c>
      <c r="H3103" t="s">
        <v>441</v>
      </c>
      <c r="I3103" t="s">
        <v>18168</v>
      </c>
      <c r="J3103" t="s">
        <v>9915</v>
      </c>
      <c r="K3103" t="s">
        <v>353</v>
      </c>
      <c r="L3103" t="s">
        <v>427</v>
      </c>
      <c r="M3103" s="29" t="str">
        <f>IF(O3103 &lt;&gt; "", VLOOKUP(O3103,'CLASSIFICAÇÃO - ÁREA DE ATUAÇÃO'!$A:$C,2,0),"")</f>
        <v>D</v>
      </c>
      <c r="N3103" s="29" t="str">
        <f>IF(O3103 &lt;&gt; "",VLOOKUP(O3103,'CLASSIFICAÇÃO - ÁREA DE ATUAÇÃO'!$A:$C,3,0), "")</f>
        <v>REDE DE URGÊNCIA</v>
      </c>
      <c r="O3103" t="str">
        <f>'Lotações convertidas'!B3105</f>
        <v>SERVIÇO DE ATENDIMENTO MÓVEL DE URGÊNCIA E TRANSPORTE EM SAÚDE</v>
      </c>
    </row>
    <row r="3104" spans="1:15" x14ac:dyDescent="0.25">
      <c r="A3104">
        <v>1355633</v>
      </c>
      <c r="B3104" t="s">
        <v>9916</v>
      </c>
      <c r="C3104" t="s">
        <v>9917</v>
      </c>
      <c r="D3104" t="s">
        <v>520</v>
      </c>
      <c r="F3104" t="s">
        <v>442</v>
      </c>
      <c r="G3104" s="177">
        <v>44587</v>
      </c>
      <c r="H3104" t="s">
        <v>364</v>
      </c>
      <c r="I3104" t="s">
        <v>18175</v>
      </c>
      <c r="J3104" t="s">
        <v>9918</v>
      </c>
      <c r="K3104" t="s">
        <v>353</v>
      </c>
      <c r="L3104" t="s">
        <v>406</v>
      </c>
      <c r="M3104" s="29" t="str">
        <f>IF(O3104 &lt;&gt; "", VLOOKUP(O3104,'CLASSIFICAÇÃO - ÁREA DE ATUAÇÃO'!$A:$C,2,0),"")</f>
        <v>C</v>
      </c>
      <c r="N3104" s="29" t="str">
        <f>IF(O3104 &lt;&gt; "",VLOOKUP(O3104,'CLASSIFICAÇÃO - ÁREA DE ATUAÇÃO'!$A:$C,3,0), "")</f>
        <v>ATENÇÃO PRIMÁRIA</v>
      </c>
      <c r="O3104" t="str">
        <f>'Lotações convertidas'!B3106</f>
        <v>CENTRO DE SAÚDE VALE DO JATOBÁ</v>
      </c>
    </row>
    <row r="3105" spans="1:15" x14ac:dyDescent="0.25">
      <c r="A3105">
        <v>1355676</v>
      </c>
      <c r="B3105" t="s">
        <v>9919</v>
      </c>
      <c r="C3105" t="s">
        <v>9920</v>
      </c>
      <c r="D3105" t="s">
        <v>379</v>
      </c>
      <c r="F3105" t="s">
        <v>227</v>
      </c>
      <c r="G3105" s="177">
        <v>44587</v>
      </c>
      <c r="H3105" t="s">
        <v>364</v>
      </c>
      <c r="I3105" t="s">
        <v>18171</v>
      </c>
      <c r="J3105" t="s">
        <v>9921</v>
      </c>
      <c r="K3105" t="s">
        <v>353</v>
      </c>
      <c r="L3105" t="s">
        <v>406</v>
      </c>
      <c r="M3105" s="29" t="str">
        <f>IF(O3105 &lt;&gt; "", VLOOKUP(O3105,'CLASSIFICAÇÃO - ÁREA DE ATUAÇÃO'!$A:$C,2,0),"")</f>
        <v>C</v>
      </c>
      <c r="N3105" s="29" t="str">
        <f>IF(O3105 &lt;&gt; "",VLOOKUP(O3105,'CLASSIFICAÇÃO - ÁREA DE ATUAÇÃO'!$A:$C,3,0), "")</f>
        <v>ATENÇÃO PRIMÁRIA</v>
      </c>
      <c r="O3105" t="str">
        <f>'Lotações convertidas'!B3107</f>
        <v>CENTRO DE SAÚDE PILAR - OLHOS D'ÁGUA</v>
      </c>
    </row>
    <row r="3106" spans="1:15" x14ac:dyDescent="0.25">
      <c r="A3106">
        <v>1355706</v>
      </c>
      <c r="B3106" t="s">
        <v>9922</v>
      </c>
      <c r="C3106" t="s">
        <v>9923</v>
      </c>
      <c r="D3106" t="s">
        <v>362</v>
      </c>
      <c r="F3106" t="s">
        <v>18616</v>
      </c>
      <c r="G3106" s="177">
        <v>44588</v>
      </c>
      <c r="H3106" t="s">
        <v>441</v>
      </c>
      <c r="I3106" t="s">
        <v>18168</v>
      </c>
      <c r="J3106" t="s">
        <v>9924</v>
      </c>
      <c r="K3106" t="s">
        <v>353</v>
      </c>
      <c r="L3106" t="s">
        <v>361</v>
      </c>
      <c r="M3106" s="29" t="str">
        <f>IF(O3106 &lt;&gt; "", VLOOKUP(O3106,'CLASSIFICAÇÃO - ÁREA DE ATUAÇÃO'!$A:$C,2,0),"")</f>
        <v>C</v>
      </c>
      <c r="N3106" s="29" t="str">
        <f>IF(O3106 &lt;&gt; "",VLOOKUP(O3106,'CLASSIFICAÇÃO - ÁREA DE ATUAÇÃO'!$A:$C,3,0), "")</f>
        <v>REDE DE URGÊNCIA</v>
      </c>
      <c r="O3106" t="str">
        <f>'Lotações convertidas'!B3108</f>
        <v>UNIDADE DE PRONTO ATENDIMENTO PAMPULHA</v>
      </c>
    </row>
    <row r="3107" spans="1:15" x14ac:dyDescent="0.25">
      <c r="A3107">
        <v>1355730</v>
      </c>
      <c r="B3107" t="s">
        <v>9925</v>
      </c>
      <c r="C3107" t="s">
        <v>9926</v>
      </c>
      <c r="D3107" t="s">
        <v>379</v>
      </c>
      <c r="F3107" t="s">
        <v>424</v>
      </c>
      <c r="G3107" s="177">
        <v>44587</v>
      </c>
      <c r="H3107" t="s">
        <v>466</v>
      </c>
      <c r="I3107" t="s">
        <v>18171</v>
      </c>
      <c r="J3107" t="s">
        <v>9927</v>
      </c>
      <c r="K3107" t="s">
        <v>353</v>
      </c>
      <c r="L3107" t="s">
        <v>427</v>
      </c>
      <c r="M3107" s="29" t="str">
        <f>IF(O3107 &lt;&gt; "", VLOOKUP(O3107,'CLASSIFICAÇÃO - ÁREA DE ATUAÇÃO'!$A:$C,2,0),"")</f>
        <v>D</v>
      </c>
      <c r="N3107" s="29" t="str">
        <f>IF(O3107 &lt;&gt; "",VLOOKUP(O3107,'CLASSIFICAÇÃO - ÁREA DE ATUAÇÃO'!$A:$C,3,0), "")</f>
        <v>REDE DE URGÊNCIA</v>
      </c>
      <c r="O3107" t="str">
        <f>'Lotações convertidas'!B3109</f>
        <v>SERVIÇO DE ATENDIMENTO MÓVEL DE URGÊNCIA E TRANSPORTE EM SAÚDE</v>
      </c>
    </row>
    <row r="3108" spans="1:15" x14ac:dyDescent="0.25">
      <c r="A3108">
        <v>1355757</v>
      </c>
      <c r="B3108" t="s">
        <v>9928</v>
      </c>
      <c r="C3108" t="s">
        <v>9929</v>
      </c>
      <c r="D3108" t="s">
        <v>368</v>
      </c>
      <c r="E3108" t="s">
        <v>369</v>
      </c>
      <c r="F3108" t="s">
        <v>1509</v>
      </c>
      <c r="G3108" s="177">
        <v>44588</v>
      </c>
      <c r="H3108" t="s">
        <v>417</v>
      </c>
      <c r="I3108" t="s">
        <v>18168</v>
      </c>
      <c r="J3108" t="s">
        <v>9930</v>
      </c>
      <c r="K3108" t="s">
        <v>353</v>
      </c>
      <c r="L3108" t="s">
        <v>397</v>
      </c>
      <c r="M3108" s="29" t="str">
        <f>IF(O3108 &lt;&gt; "", VLOOKUP(O3108,'CLASSIFICAÇÃO - ÁREA DE ATUAÇÃO'!$A:$C,2,0),"")</f>
        <v>B</v>
      </c>
      <c r="N3108" s="29" t="str">
        <f>IF(O3108 &lt;&gt; "",VLOOKUP(O3108,'CLASSIFICAÇÃO - ÁREA DE ATUAÇÃO'!$A:$C,3,0), "")</f>
        <v>ATENÇÃO PRIMÁRIA</v>
      </c>
      <c r="O3108" t="str">
        <f>'Lotações convertidas'!B3110</f>
        <v>CENTRO DE SAÚDE SÃO JORGE</v>
      </c>
    </row>
    <row r="3109" spans="1:15" x14ac:dyDescent="0.25">
      <c r="A3109">
        <v>1355765</v>
      </c>
      <c r="B3109" t="s">
        <v>9931</v>
      </c>
      <c r="C3109" t="s">
        <v>9932</v>
      </c>
      <c r="D3109" t="s">
        <v>368</v>
      </c>
      <c r="E3109" t="s">
        <v>369</v>
      </c>
      <c r="F3109" t="s">
        <v>589</v>
      </c>
      <c r="G3109" s="177">
        <v>44588</v>
      </c>
      <c r="H3109" t="s">
        <v>384</v>
      </c>
      <c r="I3109" t="s">
        <v>18168</v>
      </c>
      <c r="J3109" t="s">
        <v>9933</v>
      </c>
      <c r="K3109" t="s">
        <v>353</v>
      </c>
      <c r="L3109" t="s">
        <v>397</v>
      </c>
      <c r="M3109" s="29" t="str">
        <f>IF(O3109 &lt;&gt; "", VLOOKUP(O3109,'CLASSIFICAÇÃO - ÁREA DE ATUAÇÃO'!$A:$C,2,0),"")</f>
        <v>A</v>
      </c>
      <c r="N3109" s="29" t="str">
        <f>IF(O3109 &lt;&gt; "",VLOOKUP(O3109,'CLASSIFICAÇÃO - ÁREA DE ATUAÇÃO'!$A:$C,3,0), "")</f>
        <v>REDE COMPLEMENTAR</v>
      </c>
      <c r="O3109" t="str">
        <f>'Lotações convertidas'!B3111</f>
        <v>UNIDADE DE REFERENCIA SECUNDARIA CAMPOS SALES</v>
      </c>
    </row>
    <row r="3110" spans="1:15" x14ac:dyDescent="0.25">
      <c r="A3110" t="s">
        <v>9934</v>
      </c>
      <c r="B3110" t="s">
        <v>9935</v>
      </c>
      <c r="C3110" t="s">
        <v>9936</v>
      </c>
      <c r="D3110" t="s">
        <v>368</v>
      </c>
      <c r="E3110" t="s">
        <v>369</v>
      </c>
      <c r="F3110" t="s">
        <v>18614</v>
      </c>
      <c r="G3110" s="177">
        <v>44588</v>
      </c>
      <c r="H3110" t="s">
        <v>441</v>
      </c>
      <c r="I3110" t="s">
        <v>18168</v>
      </c>
      <c r="J3110" t="s">
        <v>9937</v>
      </c>
      <c r="K3110" t="s">
        <v>353</v>
      </c>
      <c r="L3110" t="s">
        <v>354</v>
      </c>
      <c r="M3110" s="29" t="str">
        <f>IF(O3110 &lt;&gt; "", VLOOKUP(O3110,'CLASSIFICAÇÃO - ÁREA DE ATUAÇÃO'!$A:$C,2,0),"")</f>
        <v>A</v>
      </c>
      <c r="N3110" s="29" t="str">
        <f>IF(O3110 &lt;&gt; "",VLOOKUP(O3110,'CLASSIFICAÇÃO - ÁREA DE ATUAÇÃO'!$A:$C,3,0), "")</f>
        <v>REDE DE URGÊNCIA</v>
      </c>
      <c r="O3110" t="str">
        <f>'Lotações convertidas'!B3112</f>
        <v>CENTRO DE REFERENCIA EM SAUDE MENTAL NOROESTE</v>
      </c>
    </row>
    <row r="3111" spans="1:15" x14ac:dyDescent="0.25">
      <c r="A3111">
        <v>1355803</v>
      </c>
      <c r="B3111" t="s">
        <v>9938</v>
      </c>
      <c r="C3111" t="s">
        <v>9939</v>
      </c>
      <c r="D3111" t="s">
        <v>368</v>
      </c>
      <c r="E3111" t="s">
        <v>369</v>
      </c>
      <c r="F3111" t="s">
        <v>589</v>
      </c>
      <c r="G3111" s="177">
        <v>44588</v>
      </c>
      <c r="H3111" t="s">
        <v>417</v>
      </c>
      <c r="I3111" t="s">
        <v>18168</v>
      </c>
      <c r="J3111" t="s">
        <v>9940</v>
      </c>
      <c r="K3111" t="s">
        <v>353</v>
      </c>
      <c r="L3111" t="s">
        <v>397</v>
      </c>
      <c r="M3111" s="29" t="str">
        <f>IF(O3111 &lt;&gt; "", VLOOKUP(O3111,'CLASSIFICAÇÃO - ÁREA DE ATUAÇÃO'!$A:$C,2,0),"")</f>
        <v>A</v>
      </c>
      <c r="N3111" s="29" t="str">
        <f>IF(O3111 &lt;&gt; "",VLOOKUP(O3111,'CLASSIFICAÇÃO - ÁREA DE ATUAÇÃO'!$A:$C,3,0), "")</f>
        <v>REDE COMPLEMENTAR</v>
      </c>
      <c r="O3111" t="str">
        <f>'Lotações convertidas'!B3113</f>
        <v>UNIDADE DE REFERENCIA SECUNDARIA CAMPOS SALES</v>
      </c>
    </row>
    <row r="3112" spans="1:15" x14ac:dyDescent="0.25">
      <c r="A3112">
        <v>1355862</v>
      </c>
      <c r="B3112" t="s">
        <v>9941</v>
      </c>
      <c r="C3112" t="s">
        <v>9942</v>
      </c>
      <c r="D3112" t="s">
        <v>362</v>
      </c>
      <c r="F3112" t="s">
        <v>201</v>
      </c>
      <c r="G3112" s="177">
        <v>44588</v>
      </c>
      <c r="H3112" t="s">
        <v>364</v>
      </c>
      <c r="I3112" t="s">
        <v>18168</v>
      </c>
      <c r="J3112" t="s">
        <v>9943</v>
      </c>
      <c r="K3112" t="s">
        <v>353</v>
      </c>
      <c r="L3112" t="s">
        <v>406</v>
      </c>
      <c r="M3112" s="29" t="str">
        <f>IF(O3112 &lt;&gt; "", VLOOKUP(O3112,'CLASSIFICAÇÃO - ÁREA DE ATUAÇÃO'!$A:$C,2,0),"")</f>
        <v>C</v>
      </c>
      <c r="N3112" s="29" t="str">
        <f>IF(O3112 &lt;&gt; "",VLOOKUP(O3112,'CLASSIFICAÇÃO - ÁREA DE ATUAÇÃO'!$A:$C,3,0), "")</f>
        <v>ATENÇÃO PRIMÁRIA</v>
      </c>
      <c r="O3112" t="str">
        <f>'Lotações convertidas'!B3114</f>
        <v>CENTRO DE SAÚDE DIAMANTE - TEIXEIRA DIAS</v>
      </c>
    </row>
    <row r="3113" spans="1:15" x14ac:dyDescent="0.25">
      <c r="A3113">
        <v>1355889</v>
      </c>
      <c r="B3113" t="s">
        <v>9944</v>
      </c>
      <c r="C3113" t="s">
        <v>9945</v>
      </c>
      <c r="D3113" t="s">
        <v>349</v>
      </c>
      <c r="E3113" t="s">
        <v>350</v>
      </c>
      <c r="F3113" t="s">
        <v>628</v>
      </c>
      <c r="G3113" s="177">
        <v>44588</v>
      </c>
      <c r="H3113" t="s">
        <v>434</v>
      </c>
      <c r="I3113" t="s">
        <v>18169</v>
      </c>
      <c r="J3113" t="s">
        <v>9946</v>
      </c>
      <c r="K3113" t="s">
        <v>353</v>
      </c>
      <c r="L3113" t="s">
        <v>361</v>
      </c>
      <c r="M3113" s="29" t="str">
        <f>IF(O3113 &lt;&gt; "", VLOOKUP(O3113,'CLASSIFICAÇÃO - ÁREA DE ATUAÇÃO'!$A:$C,2,0),"")</f>
        <v>B</v>
      </c>
      <c r="N3113" s="29" t="str">
        <f>IF(O3113 &lt;&gt; "",VLOOKUP(O3113,'CLASSIFICAÇÃO - ÁREA DE ATUAÇÃO'!$A:$C,3,0), "")</f>
        <v>ATENÇÃO PRIMÁRIA</v>
      </c>
      <c r="O3113" t="str">
        <f>'Lotações convertidas'!B3115</f>
        <v>CENTRO DE SAÚDE SERRANO</v>
      </c>
    </row>
    <row r="3114" spans="1:15" x14ac:dyDescent="0.25">
      <c r="A3114">
        <v>1355897</v>
      </c>
      <c r="B3114" t="s">
        <v>9947</v>
      </c>
      <c r="C3114" t="s">
        <v>9948</v>
      </c>
      <c r="D3114" t="s">
        <v>379</v>
      </c>
      <c r="F3114" t="s">
        <v>2301</v>
      </c>
      <c r="G3114" s="177">
        <v>44588</v>
      </c>
      <c r="H3114" t="s">
        <v>364</v>
      </c>
      <c r="I3114" t="s">
        <v>18171</v>
      </c>
      <c r="J3114" t="s">
        <v>9949</v>
      </c>
      <c r="K3114" t="s">
        <v>353</v>
      </c>
      <c r="L3114" t="s">
        <v>354</v>
      </c>
      <c r="M3114" s="29" t="str">
        <f>IF(O3114 &lt;&gt; "", VLOOKUP(O3114,'CLASSIFICAÇÃO - ÁREA DE ATUAÇÃO'!$A:$C,2,0),"")</f>
        <v>A</v>
      </c>
      <c r="N3114" s="29" t="str">
        <f>IF(O3114 &lt;&gt; "",VLOOKUP(O3114,'CLASSIFICAÇÃO - ÁREA DE ATUAÇÃO'!$A:$C,3,0), "")</f>
        <v>ATENÇÃO PRIMÁRIA</v>
      </c>
      <c r="O3114" t="str">
        <f>'Lotações convertidas'!B3116</f>
        <v>CENTRO DE SAÚDE SANTOS ANJOS</v>
      </c>
    </row>
    <row r="3115" spans="1:15" x14ac:dyDescent="0.25">
      <c r="A3115">
        <v>1355943</v>
      </c>
      <c r="B3115" t="s">
        <v>9950</v>
      </c>
      <c r="C3115" t="s">
        <v>9951</v>
      </c>
      <c r="D3115" t="s">
        <v>362</v>
      </c>
      <c r="F3115" t="s">
        <v>1559</v>
      </c>
      <c r="G3115" s="177">
        <v>44589</v>
      </c>
      <c r="H3115" t="s">
        <v>364</v>
      </c>
      <c r="I3115" t="s">
        <v>18168</v>
      </c>
      <c r="J3115" t="s">
        <v>9952</v>
      </c>
      <c r="K3115" t="s">
        <v>353</v>
      </c>
      <c r="L3115" t="s">
        <v>411</v>
      </c>
      <c r="M3115" s="29" t="str">
        <f>IF(O3115 &lt;&gt; "", VLOOKUP(O3115,'CLASSIFICAÇÃO - ÁREA DE ATUAÇÃO'!$A:$C,2,0),"")</f>
        <v>C</v>
      </c>
      <c r="N3115" s="29" t="str">
        <f>IF(O3115 &lt;&gt; "",VLOOKUP(O3115,'CLASSIFICAÇÃO - ÁREA DE ATUAÇÃO'!$A:$C,3,0), "")</f>
        <v>ATENÇÃO PRIMÁRIA</v>
      </c>
      <c r="O3115" t="str">
        <f>'Lotações convertidas'!B3117</f>
        <v>CENTRO DE SAÚDE NOSSA SENHORA APARECIDA</v>
      </c>
    </row>
    <row r="3116" spans="1:15" x14ac:dyDescent="0.25">
      <c r="A3116">
        <v>1356036</v>
      </c>
      <c r="B3116" t="s">
        <v>9953</v>
      </c>
      <c r="C3116" t="s">
        <v>9954</v>
      </c>
      <c r="D3116" t="s">
        <v>349</v>
      </c>
      <c r="E3116" t="s">
        <v>350</v>
      </c>
      <c r="F3116" t="s">
        <v>512</v>
      </c>
      <c r="G3116" s="177">
        <v>44592</v>
      </c>
      <c r="H3116" t="s">
        <v>395</v>
      </c>
      <c r="I3116" t="s">
        <v>18169</v>
      </c>
      <c r="J3116" t="s">
        <v>9955</v>
      </c>
      <c r="K3116" t="s">
        <v>353</v>
      </c>
      <c r="L3116" t="s">
        <v>397</v>
      </c>
      <c r="M3116" s="29" t="str">
        <f>IF(O3116 &lt;&gt; "", VLOOKUP(O3116,'CLASSIFICAÇÃO - ÁREA DE ATUAÇÃO'!$A:$C,2,0),"")</f>
        <v>B</v>
      </c>
      <c r="N3116" s="29" t="str">
        <f>IF(O3116 &lt;&gt; "",VLOOKUP(O3116,'CLASSIFICAÇÃO - ÁREA DE ATUAÇÃO'!$A:$C,3,0), "")</f>
        <v>ATENÇÃO PRIMÁRIA</v>
      </c>
      <c r="O3116" t="str">
        <f>'Lotações convertidas'!B3118</f>
        <v>CENTRO DE SAÚDE SANTA MARIA</v>
      </c>
    </row>
    <row r="3117" spans="1:15" x14ac:dyDescent="0.25">
      <c r="A3117">
        <v>1356044</v>
      </c>
      <c r="B3117" t="s">
        <v>9956</v>
      </c>
      <c r="C3117" t="s">
        <v>9957</v>
      </c>
      <c r="D3117" t="s">
        <v>349</v>
      </c>
      <c r="E3117" t="s">
        <v>350</v>
      </c>
      <c r="F3117" t="s">
        <v>609</v>
      </c>
      <c r="G3117" s="177">
        <v>44592</v>
      </c>
      <c r="H3117" t="s">
        <v>395</v>
      </c>
      <c r="I3117" t="s">
        <v>18169</v>
      </c>
      <c r="J3117" t="s">
        <v>9958</v>
      </c>
      <c r="K3117" t="s">
        <v>353</v>
      </c>
      <c r="L3117" t="s">
        <v>374</v>
      </c>
      <c r="M3117" s="29" t="str">
        <f>IF(O3117 &lt;&gt; "", VLOOKUP(O3117,'CLASSIFICAÇÃO - ÁREA DE ATUAÇÃO'!$A:$C,2,0),"")</f>
        <v>B</v>
      </c>
      <c r="N3117" s="29" t="str">
        <f>IF(O3117 &lt;&gt; "",VLOOKUP(O3117,'CLASSIFICAÇÃO - ÁREA DE ATUAÇÃO'!$A:$C,3,0), "")</f>
        <v>ATENÇÃO PRIMÁRIA</v>
      </c>
      <c r="O3117" t="str">
        <f>'Lotações convertidas'!B3119</f>
        <v>CENTRO DE SAÚDE GENTIL GOMES</v>
      </c>
    </row>
    <row r="3118" spans="1:15" x14ac:dyDescent="0.25">
      <c r="A3118">
        <v>1356052</v>
      </c>
      <c r="B3118" t="s">
        <v>9959</v>
      </c>
      <c r="C3118" t="s">
        <v>9960</v>
      </c>
      <c r="D3118" t="s">
        <v>349</v>
      </c>
      <c r="E3118" t="s">
        <v>350</v>
      </c>
      <c r="F3118" t="s">
        <v>625</v>
      </c>
      <c r="G3118" s="177">
        <v>44592</v>
      </c>
      <c r="H3118" t="s">
        <v>434</v>
      </c>
      <c r="I3118" t="s">
        <v>18169</v>
      </c>
      <c r="J3118" t="s">
        <v>9961</v>
      </c>
      <c r="K3118" t="s">
        <v>353</v>
      </c>
      <c r="L3118" t="s">
        <v>411</v>
      </c>
      <c r="M3118" s="29" t="str">
        <f>IF(O3118 &lt;&gt; "", VLOOKUP(O3118,'CLASSIFICAÇÃO - ÁREA DE ATUAÇÃO'!$A:$C,2,0),"")</f>
        <v>C</v>
      </c>
      <c r="N3118" s="29" t="str">
        <f>IF(O3118 &lt;&gt; "",VLOOKUP(O3118,'CLASSIFICAÇÃO - ÁREA DE ATUAÇÃO'!$A:$C,3,0), "")</f>
        <v>ATENÇÃO PRIMÁRIA</v>
      </c>
      <c r="O3118" t="str">
        <f>'Lotações convertidas'!B3120</f>
        <v>CENTRO DE SAÚDE NOSSA SENHORA DE FÁTIMA</v>
      </c>
    </row>
    <row r="3119" spans="1:15" x14ac:dyDescent="0.25">
      <c r="A3119">
        <v>1356060</v>
      </c>
      <c r="B3119" t="s">
        <v>9962</v>
      </c>
      <c r="C3119" t="s">
        <v>9963</v>
      </c>
      <c r="D3119" t="s">
        <v>379</v>
      </c>
      <c r="F3119" t="s">
        <v>18611</v>
      </c>
      <c r="G3119" s="177">
        <v>44592</v>
      </c>
      <c r="H3119" t="s">
        <v>466</v>
      </c>
      <c r="I3119" t="s">
        <v>18171</v>
      </c>
      <c r="J3119" t="s">
        <v>9964</v>
      </c>
      <c r="K3119" t="s">
        <v>353</v>
      </c>
      <c r="L3119" t="s">
        <v>397</v>
      </c>
      <c r="M3119" s="29" t="str">
        <f>IF(O3119 &lt;&gt; "", VLOOKUP(O3119,'CLASSIFICAÇÃO - ÁREA DE ATUAÇÃO'!$A:$C,2,0),"")</f>
        <v>C</v>
      </c>
      <c r="N3119" s="29" t="str">
        <f>IF(O3119 &lt;&gt; "",VLOOKUP(O3119,'CLASSIFICAÇÃO - ÁREA DE ATUAÇÃO'!$A:$C,3,0), "")</f>
        <v>REDE DE URGÊNCIA</v>
      </c>
      <c r="O3119" t="str">
        <f>'Lotações convertidas'!B3121</f>
        <v>UNIDADE DE PRONTO ATENDIMENTO OESTE</v>
      </c>
    </row>
    <row r="3120" spans="1:15" x14ac:dyDescent="0.25">
      <c r="A3120">
        <v>1356095</v>
      </c>
      <c r="B3120" t="s">
        <v>9965</v>
      </c>
      <c r="C3120" t="s">
        <v>9966</v>
      </c>
      <c r="D3120" t="s">
        <v>379</v>
      </c>
      <c r="F3120" t="s">
        <v>18615</v>
      </c>
      <c r="G3120" s="177">
        <v>44564</v>
      </c>
      <c r="H3120" t="s">
        <v>466</v>
      </c>
      <c r="I3120" t="s">
        <v>18171</v>
      </c>
      <c r="J3120" t="s">
        <v>9967</v>
      </c>
      <c r="K3120" t="s">
        <v>353</v>
      </c>
      <c r="L3120" t="s">
        <v>365</v>
      </c>
      <c r="M3120" s="29" t="str">
        <f>IF(O3120 &lt;&gt; "", VLOOKUP(O3120,'CLASSIFICAÇÃO - ÁREA DE ATUAÇÃO'!$A:$C,2,0),"")</f>
        <v>D</v>
      </c>
      <c r="N3120" s="29" t="str">
        <f>IF(O3120 &lt;&gt; "",VLOOKUP(O3120,'CLASSIFICAÇÃO - ÁREA DE ATUAÇÃO'!$A:$C,3,0), "")</f>
        <v>REDE DE URGÊNCIA</v>
      </c>
      <c r="O3120" t="str">
        <f>'Lotações convertidas'!B3122</f>
        <v>UNIDADE DE PRONTO ATENDIMENTO NORTE</v>
      </c>
    </row>
    <row r="3121" spans="1:15" x14ac:dyDescent="0.25">
      <c r="A3121">
        <v>1356109</v>
      </c>
      <c r="B3121" t="s">
        <v>9968</v>
      </c>
      <c r="C3121" t="s">
        <v>9969</v>
      </c>
      <c r="D3121" t="s">
        <v>379</v>
      </c>
      <c r="F3121" t="s">
        <v>18613</v>
      </c>
      <c r="G3121" s="177">
        <v>44564</v>
      </c>
      <c r="H3121" t="s">
        <v>482</v>
      </c>
      <c r="I3121" t="s">
        <v>18171</v>
      </c>
      <c r="J3121" t="s">
        <v>9970</v>
      </c>
      <c r="K3121" t="s">
        <v>353</v>
      </c>
      <c r="L3121" t="s">
        <v>382</v>
      </c>
      <c r="M3121" s="29" t="str">
        <f>IF(O3121 &lt;&gt; "", VLOOKUP(O3121,'CLASSIFICAÇÃO - ÁREA DE ATUAÇÃO'!$A:$C,2,0),"")</f>
        <v>C</v>
      </c>
      <c r="N3121" s="29" t="str">
        <f>IF(O3121 &lt;&gt; "",VLOOKUP(O3121,'CLASSIFICAÇÃO - ÁREA DE ATUAÇÃO'!$A:$C,3,0), "")</f>
        <v>REDE DE URGÊNCIA</v>
      </c>
      <c r="O3121" t="str">
        <f>'Lotações convertidas'!B3123</f>
        <v>UNIDADE DE PRONTO ATENDIMENTO LESTE</v>
      </c>
    </row>
    <row r="3122" spans="1:15" x14ac:dyDescent="0.25">
      <c r="A3122">
        <v>1356141</v>
      </c>
      <c r="B3122" t="s">
        <v>8923</v>
      </c>
      <c r="C3122" t="s">
        <v>8924</v>
      </c>
      <c r="D3122" t="s">
        <v>379</v>
      </c>
      <c r="F3122" t="s">
        <v>18615</v>
      </c>
      <c r="G3122" s="177">
        <v>44564</v>
      </c>
      <c r="H3122" t="s">
        <v>457</v>
      </c>
      <c r="I3122" t="s">
        <v>18171</v>
      </c>
      <c r="J3122" t="s">
        <v>8925</v>
      </c>
      <c r="K3122" t="s">
        <v>353</v>
      </c>
      <c r="L3122" t="s">
        <v>365</v>
      </c>
      <c r="M3122" s="29" t="str">
        <f>IF(O3122 &lt;&gt; "", VLOOKUP(O3122,'CLASSIFICAÇÃO - ÁREA DE ATUAÇÃO'!$A:$C,2,0),"")</f>
        <v>D</v>
      </c>
      <c r="N3122" s="29" t="str">
        <f>IF(O3122 &lt;&gt; "",VLOOKUP(O3122,'CLASSIFICAÇÃO - ÁREA DE ATUAÇÃO'!$A:$C,3,0), "")</f>
        <v>REDE DE URGÊNCIA</v>
      </c>
      <c r="O3122" t="str">
        <f>'Lotações convertidas'!B3124</f>
        <v>UNIDADE DE PRONTO ATENDIMENTO NORTE</v>
      </c>
    </row>
    <row r="3123" spans="1:15" x14ac:dyDescent="0.25">
      <c r="A3123">
        <v>1356230</v>
      </c>
      <c r="B3123" t="s">
        <v>9971</v>
      </c>
      <c r="C3123" t="s">
        <v>9972</v>
      </c>
      <c r="D3123" t="s">
        <v>1211</v>
      </c>
      <c r="F3123" t="s">
        <v>1212</v>
      </c>
      <c r="G3123" s="177">
        <v>44589</v>
      </c>
      <c r="H3123" t="s">
        <v>364</v>
      </c>
      <c r="I3123" t="s">
        <v>495</v>
      </c>
      <c r="K3123" t="s">
        <v>495</v>
      </c>
      <c r="L3123" t="s">
        <v>354</v>
      </c>
      <c r="M3123" s="29" t="str">
        <f>IF(O3123 &lt;&gt; "", VLOOKUP(O3123,'CLASSIFICAÇÃO - ÁREA DE ATUAÇÃO'!$A:$C,2,0),"")</f>
        <v>A</v>
      </c>
      <c r="N3123" s="29" t="str">
        <f>IF(O3123 &lt;&gt; "",VLOOKUP(O3123,'CLASSIFICAÇÃO - ÁREA DE ATUAÇÃO'!$A:$C,3,0), "")</f>
        <v>GESTÃO</v>
      </c>
      <c r="O3123" t="str">
        <f>'Lotações convertidas'!B3125</f>
        <v>GERENCIA DE ZOONOSES NOROESTE</v>
      </c>
    </row>
    <row r="3124" spans="1:15" x14ac:dyDescent="0.25">
      <c r="A3124">
        <v>1356249</v>
      </c>
      <c r="B3124" t="s">
        <v>8169</v>
      </c>
      <c r="C3124" t="s">
        <v>8170</v>
      </c>
      <c r="D3124" t="s">
        <v>368</v>
      </c>
      <c r="E3124" t="s">
        <v>634</v>
      </c>
      <c r="F3124" t="s">
        <v>18611</v>
      </c>
      <c r="G3124" s="177">
        <v>44589</v>
      </c>
      <c r="H3124" t="s">
        <v>466</v>
      </c>
      <c r="I3124" t="s">
        <v>18174</v>
      </c>
      <c r="J3124" t="s">
        <v>8171</v>
      </c>
      <c r="K3124" t="s">
        <v>353</v>
      </c>
      <c r="L3124" t="s">
        <v>397</v>
      </c>
      <c r="M3124" s="29" t="str">
        <f>IF(O3124 &lt;&gt; "", VLOOKUP(O3124,'CLASSIFICAÇÃO - ÁREA DE ATUAÇÃO'!$A:$C,2,0),"")</f>
        <v>C</v>
      </c>
      <c r="N3124" s="29" t="str">
        <f>IF(O3124 &lt;&gt; "",VLOOKUP(O3124,'CLASSIFICAÇÃO - ÁREA DE ATUAÇÃO'!$A:$C,3,0), "")</f>
        <v>REDE DE URGÊNCIA</v>
      </c>
      <c r="O3124" t="str">
        <f>'Lotações convertidas'!B3126</f>
        <v>UNIDADE DE PRONTO ATENDIMENTO OESTE</v>
      </c>
    </row>
    <row r="3125" spans="1:15" x14ac:dyDescent="0.25">
      <c r="A3125">
        <v>1356257</v>
      </c>
      <c r="B3125" t="s">
        <v>9973</v>
      </c>
      <c r="C3125" t="s">
        <v>9974</v>
      </c>
      <c r="D3125" t="s">
        <v>368</v>
      </c>
      <c r="E3125" t="s">
        <v>524</v>
      </c>
      <c r="F3125" t="s">
        <v>695</v>
      </c>
      <c r="G3125" s="177">
        <v>44589</v>
      </c>
      <c r="H3125" t="s">
        <v>1813</v>
      </c>
      <c r="I3125" t="s">
        <v>18176</v>
      </c>
      <c r="J3125" t="s">
        <v>9975</v>
      </c>
      <c r="K3125" t="s">
        <v>353</v>
      </c>
      <c r="L3125" t="s">
        <v>382</v>
      </c>
      <c r="M3125" s="29" t="str">
        <f>IF(O3125 &lt;&gt; "", VLOOKUP(O3125,'CLASSIFICAÇÃO - ÁREA DE ATUAÇÃO'!$A:$C,2,0),"")</f>
        <v>A</v>
      </c>
      <c r="N3125" s="29" t="str">
        <f>IF(O3125 &lt;&gt; "",VLOOKUP(O3125,'CLASSIFICAÇÃO - ÁREA DE ATUAÇÃO'!$A:$C,3,0), "")</f>
        <v>REDE COMPLEMENTAR</v>
      </c>
      <c r="O3125" t="str">
        <f>'Lotações convertidas'!B3127</f>
        <v>LABORATORIO REGIONAL LESTE/NORDESTE</v>
      </c>
    </row>
    <row r="3126" spans="1:15" x14ac:dyDescent="0.25">
      <c r="A3126">
        <v>1356265</v>
      </c>
      <c r="B3126" t="s">
        <v>9976</v>
      </c>
      <c r="C3126" t="s">
        <v>9977</v>
      </c>
      <c r="D3126" t="s">
        <v>368</v>
      </c>
      <c r="E3126" t="s">
        <v>524</v>
      </c>
      <c r="F3126" t="s">
        <v>18611</v>
      </c>
      <c r="G3126" s="177">
        <v>44589</v>
      </c>
      <c r="H3126" t="s">
        <v>425</v>
      </c>
      <c r="I3126" t="s">
        <v>18176</v>
      </c>
      <c r="J3126" t="s">
        <v>9978</v>
      </c>
      <c r="K3126" t="s">
        <v>353</v>
      </c>
      <c r="L3126" t="s">
        <v>397</v>
      </c>
      <c r="M3126" s="29" t="str">
        <f>IF(O3126 &lt;&gt; "", VLOOKUP(O3126,'CLASSIFICAÇÃO - ÁREA DE ATUAÇÃO'!$A:$C,2,0),"")</f>
        <v>C</v>
      </c>
      <c r="N3126" s="29" t="str">
        <f>IF(O3126 &lt;&gt; "",VLOOKUP(O3126,'CLASSIFICAÇÃO - ÁREA DE ATUAÇÃO'!$A:$C,3,0), "")</f>
        <v>REDE DE URGÊNCIA</v>
      </c>
      <c r="O3126" t="str">
        <f>'Lotações convertidas'!B3128</f>
        <v>UNIDADE DE PRONTO ATENDIMENTO OESTE</v>
      </c>
    </row>
    <row r="3127" spans="1:15" x14ac:dyDescent="0.25">
      <c r="A3127">
        <v>1356273</v>
      </c>
      <c r="B3127" t="s">
        <v>9979</v>
      </c>
      <c r="C3127" t="s">
        <v>9980</v>
      </c>
      <c r="D3127" t="s">
        <v>368</v>
      </c>
      <c r="E3127" t="s">
        <v>369</v>
      </c>
      <c r="F3127" t="s">
        <v>394</v>
      </c>
      <c r="G3127" s="177">
        <v>44589</v>
      </c>
      <c r="H3127" t="s">
        <v>364</v>
      </c>
      <c r="I3127" t="s">
        <v>18168</v>
      </c>
      <c r="J3127" t="s">
        <v>9981</v>
      </c>
      <c r="K3127" t="s">
        <v>353</v>
      </c>
      <c r="L3127" t="s">
        <v>397</v>
      </c>
      <c r="M3127" s="29" t="str">
        <f>IF(O3127 &lt;&gt; "", VLOOKUP(O3127,'CLASSIFICAÇÃO - ÁREA DE ATUAÇÃO'!$A:$C,2,0),"")</f>
        <v>C</v>
      </c>
      <c r="N3127" s="29" t="str">
        <f>IF(O3127 &lt;&gt; "",VLOOKUP(O3127,'CLASSIFICAÇÃO - ÁREA DE ATUAÇÃO'!$A:$C,3,0), "")</f>
        <v>ATENÇÃO PRIMÁRIA</v>
      </c>
      <c r="O3127" t="str">
        <f>'Lotações convertidas'!B3129</f>
        <v>CENTRO DE SAÚDE CABANA</v>
      </c>
    </row>
    <row r="3128" spans="1:15" x14ac:dyDescent="0.25">
      <c r="A3128" t="s">
        <v>9982</v>
      </c>
      <c r="B3128" t="s">
        <v>9983</v>
      </c>
      <c r="C3128" t="s">
        <v>9984</v>
      </c>
      <c r="D3128" t="s">
        <v>368</v>
      </c>
      <c r="E3128" t="s">
        <v>369</v>
      </c>
      <c r="F3128" t="s">
        <v>18611</v>
      </c>
      <c r="G3128" s="177">
        <v>44589</v>
      </c>
      <c r="H3128" t="s">
        <v>425</v>
      </c>
      <c r="I3128" t="s">
        <v>18168</v>
      </c>
      <c r="J3128" t="s">
        <v>9985</v>
      </c>
      <c r="K3128" t="s">
        <v>353</v>
      </c>
      <c r="L3128" t="s">
        <v>397</v>
      </c>
      <c r="M3128" s="29" t="str">
        <f>IF(O3128 &lt;&gt; "", VLOOKUP(O3128,'CLASSIFICAÇÃO - ÁREA DE ATUAÇÃO'!$A:$C,2,0),"")</f>
        <v>C</v>
      </c>
      <c r="N3128" s="29" t="str">
        <f>IF(O3128 &lt;&gt; "",VLOOKUP(O3128,'CLASSIFICAÇÃO - ÁREA DE ATUAÇÃO'!$A:$C,3,0), "")</f>
        <v>REDE DE URGÊNCIA</v>
      </c>
      <c r="O3128" t="str">
        <f>'Lotações convertidas'!B3130</f>
        <v>UNIDADE DE PRONTO ATENDIMENTO OESTE</v>
      </c>
    </row>
    <row r="3129" spans="1:15" x14ac:dyDescent="0.25">
      <c r="A3129">
        <v>1356303</v>
      </c>
      <c r="B3129" t="s">
        <v>9986</v>
      </c>
      <c r="C3129" t="s">
        <v>9987</v>
      </c>
      <c r="D3129" t="s">
        <v>368</v>
      </c>
      <c r="E3129" t="s">
        <v>369</v>
      </c>
      <c r="F3129" t="s">
        <v>512</v>
      </c>
      <c r="G3129" s="177">
        <v>44589</v>
      </c>
      <c r="H3129" t="s">
        <v>364</v>
      </c>
      <c r="I3129" t="s">
        <v>18168</v>
      </c>
      <c r="J3129" t="s">
        <v>9988</v>
      </c>
      <c r="K3129" t="s">
        <v>353</v>
      </c>
      <c r="L3129" t="s">
        <v>397</v>
      </c>
      <c r="M3129" s="29" t="str">
        <f>IF(O3129 &lt;&gt; "", VLOOKUP(O3129,'CLASSIFICAÇÃO - ÁREA DE ATUAÇÃO'!$A:$C,2,0),"")</f>
        <v>B</v>
      </c>
      <c r="N3129" s="29" t="str">
        <f>IF(O3129 &lt;&gt; "",VLOOKUP(O3129,'CLASSIFICAÇÃO - ÁREA DE ATUAÇÃO'!$A:$C,3,0), "")</f>
        <v>ATENÇÃO PRIMÁRIA</v>
      </c>
      <c r="O3129" t="str">
        <f>'Lotações convertidas'!B3131</f>
        <v>CENTRO DE SAÚDE SANTA MARIA</v>
      </c>
    </row>
    <row r="3130" spans="1:15" x14ac:dyDescent="0.25">
      <c r="A3130">
        <v>1356311</v>
      </c>
      <c r="B3130" t="s">
        <v>9989</v>
      </c>
      <c r="C3130" t="s">
        <v>9990</v>
      </c>
      <c r="D3130" t="s">
        <v>368</v>
      </c>
      <c r="E3130" t="s">
        <v>369</v>
      </c>
      <c r="F3130" t="s">
        <v>503</v>
      </c>
      <c r="G3130" s="177">
        <v>44589</v>
      </c>
      <c r="H3130" t="s">
        <v>384</v>
      </c>
      <c r="I3130" t="s">
        <v>18168</v>
      </c>
      <c r="J3130" t="s">
        <v>9991</v>
      </c>
      <c r="K3130" t="s">
        <v>353</v>
      </c>
      <c r="L3130" t="s">
        <v>397</v>
      </c>
      <c r="M3130" s="29" t="str">
        <f>IF(O3130 &lt;&gt; "", VLOOKUP(O3130,'CLASSIFICAÇÃO - ÁREA DE ATUAÇÃO'!$A:$C,2,0),"")</f>
        <v>B</v>
      </c>
      <c r="N3130" s="29" t="str">
        <f>IF(O3130 &lt;&gt; "",VLOOKUP(O3130,'CLASSIFICAÇÃO - ÁREA DE ATUAÇÃO'!$A:$C,3,0), "")</f>
        <v>ATENÇÃO PRIMÁRIA</v>
      </c>
      <c r="O3130" t="str">
        <f>'Lotações convertidas'!B3132</f>
        <v>CENTRO DE SAÚDE BETÂNIA</v>
      </c>
    </row>
    <row r="3131" spans="1:15" x14ac:dyDescent="0.25">
      <c r="A3131">
        <v>1356338</v>
      </c>
      <c r="B3131" t="s">
        <v>9992</v>
      </c>
      <c r="C3131" t="s">
        <v>9993</v>
      </c>
      <c r="D3131" t="s">
        <v>379</v>
      </c>
      <c r="F3131" t="s">
        <v>18617</v>
      </c>
      <c r="G3131" s="177">
        <v>44591</v>
      </c>
      <c r="H3131" t="s">
        <v>364</v>
      </c>
      <c r="I3131" t="s">
        <v>18171</v>
      </c>
      <c r="J3131" t="s">
        <v>9994</v>
      </c>
      <c r="K3131" t="s">
        <v>353</v>
      </c>
      <c r="L3131" t="s">
        <v>406</v>
      </c>
      <c r="M3131" s="29" t="str">
        <f>IF(O3131 &lt;&gt; "", VLOOKUP(O3131,'CLASSIFICAÇÃO - ÁREA DE ATUAÇÃO'!$A:$C,2,0),"")</f>
        <v>D</v>
      </c>
      <c r="N3131" s="29" t="str">
        <f>IF(O3131 &lt;&gt; "",VLOOKUP(O3131,'CLASSIFICAÇÃO - ÁREA DE ATUAÇÃO'!$A:$C,3,0), "")</f>
        <v>REDE DE URGÊNCIA</v>
      </c>
      <c r="O3131" t="str">
        <f>'Lotações convertidas'!B3133</f>
        <v>UNIDADE DE PRONTO ATENDIMENTO BARREIRO</v>
      </c>
    </row>
    <row r="3132" spans="1:15" x14ac:dyDescent="0.25">
      <c r="A3132">
        <v>1356354</v>
      </c>
      <c r="B3132" t="s">
        <v>9995</v>
      </c>
      <c r="C3132" t="s">
        <v>9996</v>
      </c>
      <c r="D3132" t="s">
        <v>368</v>
      </c>
      <c r="E3132" t="s">
        <v>369</v>
      </c>
      <c r="F3132" t="s">
        <v>791</v>
      </c>
      <c r="G3132" s="177">
        <v>44592</v>
      </c>
      <c r="H3132" t="s">
        <v>508</v>
      </c>
      <c r="I3132" t="s">
        <v>18168</v>
      </c>
      <c r="J3132" t="s">
        <v>9997</v>
      </c>
      <c r="K3132" t="s">
        <v>353</v>
      </c>
      <c r="L3132" t="s">
        <v>365</v>
      </c>
      <c r="M3132" s="29" t="str">
        <f>IF(O3132 &lt;&gt; "", VLOOKUP(O3132,'CLASSIFICAÇÃO - ÁREA DE ATUAÇÃO'!$A:$C,2,0),"")</f>
        <v>D</v>
      </c>
      <c r="N3132" s="29" t="str">
        <f>IF(O3132 &lt;&gt; "",VLOOKUP(O3132,'CLASSIFICAÇÃO - ÁREA DE ATUAÇÃO'!$A:$C,3,0), "")</f>
        <v>ATENÇÃO PRIMÁRIA</v>
      </c>
      <c r="O3132" t="str">
        <f>'Lotações convertidas'!B3134</f>
        <v>CENTRO DE SAÚDE JARDIM FELICIDADE</v>
      </c>
    </row>
    <row r="3133" spans="1:15" x14ac:dyDescent="0.25">
      <c r="A3133">
        <v>1356443</v>
      </c>
      <c r="B3133" t="s">
        <v>9998</v>
      </c>
      <c r="C3133" t="s">
        <v>9999</v>
      </c>
      <c r="D3133" t="s">
        <v>379</v>
      </c>
      <c r="F3133" t="s">
        <v>18617</v>
      </c>
      <c r="G3133" s="177">
        <v>44589</v>
      </c>
      <c r="H3133" t="s">
        <v>457</v>
      </c>
      <c r="I3133" t="s">
        <v>18168</v>
      </c>
      <c r="J3133" t="s">
        <v>10000</v>
      </c>
      <c r="K3133" t="s">
        <v>353</v>
      </c>
      <c r="L3133" t="s">
        <v>406</v>
      </c>
      <c r="M3133" s="29" t="str">
        <f>IF(O3133 &lt;&gt; "", VLOOKUP(O3133,'CLASSIFICAÇÃO - ÁREA DE ATUAÇÃO'!$A:$C,2,0),"")</f>
        <v>D</v>
      </c>
      <c r="N3133" s="29" t="str">
        <f>IF(O3133 &lt;&gt; "",VLOOKUP(O3133,'CLASSIFICAÇÃO - ÁREA DE ATUAÇÃO'!$A:$C,3,0), "")</f>
        <v>REDE DE URGÊNCIA</v>
      </c>
      <c r="O3133" t="str">
        <f>'Lotações convertidas'!B3135</f>
        <v>UNIDADE DE PRONTO ATENDIMENTO BARREIRO</v>
      </c>
    </row>
    <row r="3134" spans="1:15" x14ac:dyDescent="0.25">
      <c r="A3134">
        <v>1356524</v>
      </c>
      <c r="B3134" t="s">
        <v>4811</v>
      </c>
      <c r="C3134" t="s">
        <v>4812</v>
      </c>
      <c r="D3134" t="s">
        <v>368</v>
      </c>
      <c r="E3134" t="s">
        <v>369</v>
      </c>
      <c r="F3134" t="s">
        <v>465</v>
      </c>
      <c r="G3134" s="177">
        <v>44591</v>
      </c>
      <c r="H3134" t="s">
        <v>425</v>
      </c>
      <c r="I3134" t="s">
        <v>18168</v>
      </c>
      <c r="J3134" t="s">
        <v>4813</v>
      </c>
      <c r="K3134" t="s">
        <v>353</v>
      </c>
      <c r="L3134" t="s">
        <v>361</v>
      </c>
      <c r="M3134" s="29" t="str">
        <f>IF(O3134 &lt;&gt; "", VLOOKUP(O3134,'CLASSIFICAÇÃO - ÁREA DE ATUAÇÃO'!$A:$C,2,0),"")</f>
        <v>C</v>
      </c>
      <c r="N3134" s="29" t="str">
        <f>IF(O3134 &lt;&gt; "",VLOOKUP(O3134,'CLASSIFICAÇÃO - ÁREA DE ATUAÇÃO'!$A:$C,3,0), "")</f>
        <v>REDE DE URGÊNCIA</v>
      </c>
      <c r="O3134" t="str">
        <f>'Lotações convertidas'!B3136</f>
        <v>CENTRO DE REFERÊNCIA EM SAÚDE MENTAL - ÁLCOOL E DROGAS PAMPULHA/NOROESTE</v>
      </c>
    </row>
    <row r="3135" spans="1:15" x14ac:dyDescent="0.25">
      <c r="A3135">
        <v>1356532</v>
      </c>
      <c r="B3135" t="s">
        <v>861</v>
      </c>
      <c r="C3135" t="s">
        <v>862</v>
      </c>
      <c r="D3135" t="s">
        <v>368</v>
      </c>
      <c r="E3135" t="s">
        <v>369</v>
      </c>
      <c r="F3135" t="s">
        <v>465</v>
      </c>
      <c r="G3135" s="177">
        <v>44591</v>
      </c>
      <c r="H3135" t="s">
        <v>425</v>
      </c>
      <c r="I3135" t="s">
        <v>18168</v>
      </c>
      <c r="J3135" t="s">
        <v>863</v>
      </c>
      <c r="K3135" t="s">
        <v>353</v>
      </c>
      <c r="L3135" t="s">
        <v>361</v>
      </c>
      <c r="M3135" s="29" t="str">
        <f>IF(O3135 &lt;&gt; "", VLOOKUP(O3135,'CLASSIFICAÇÃO - ÁREA DE ATUAÇÃO'!$A:$C,2,0),"")</f>
        <v>C</v>
      </c>
      <c r="N3135" s="29" t="str">
        <f>IF(O3135 &lt;&gt; "",VLOOKUP(O3135,'CLASSIFICAÇÃO - ÁREA DE ATUAÇÃO'!$A:$C,3,0), "")</f>
        <v>REDE DE URGÊNCIA</v>
      </c>
      <c r="O3135" t="str">
        <f>'Lotações convertidas'!B3137</f>
        <v>CENTRO DE REFERÊNCIA EM SAÚDE MENTAL - ÁLCOOL E DROGAS PAMPULHA/NOROESTE</v>
      </c>
    </row>
    <row r="3136" spans="1:15" x14ac:dyDescent="0.25">
      <c r="A3136">
        <v>1356559</v>
      </c>
      <c r="B3136" t="s">
        <v>10001</v>
      </c>
      <c r="C3136" t="s">
        <v>10002</v>
      </c>
      <c r="D3136" t="s">
        <v>379</v>
      </c>
      <c r="F3136" t="s">
        <v>424</v>
      </c>
      <c r="G3136" s="177">
        <v>44591</v>
      </c>
      <c r="H3136" t="s">
        <v>466</v>
      </c>
      <c r="I3136" t="s">
        <v>18171</v>
      </c>
      <c r="J3136" t="s">
        <v>10003</v>
      </c>
      <c r="K3136" t="s">
        <v>353</v>
      </c>
      <c r="L3136" t="s">
        <v>427</v>
      </c>
      <c r="M3136" s="29" t="str">
        <f>IF(O3136 &lt;&gt; "", VLOOKUP(O3136,'CLASSIFICAÇÃO - ÁREA DE ATUAÇÃO'!$A:$C,2,0),"")</f>
        <v>D</v>
      </c>
      <c r="N3136" s="29" t="str">
        <f>IF(O3136 &lt;&gt; "",VLOOKUP(O3136,'CLASSIFICAÇÃO - ÁREA DE ATUAÇÃO'!$A:$C,3,0), "")</f>
        <v>REDE DE URGÊNCIA</v>
      </c>
      <c r="O3136" t="str">
        <f>'Lotações convertidas'!B3138</f>
        <v>SERVIÇO DE ATENDIMENTO MÓVEL DE URGÊNCIA E TRANSPORTE EM SAÚDE</v>
      </c>
    </row>
    <row r="3137" spans="1:15" x14ac:dyDescent="0.25">
      <c r="A3137">
        <v>1356613</v>
      </c>
      <c r="B3137" t="s">
        <v>10004</v>
      </c>
      <c r="C3137" t="s">
        <v>10005</v>
      </c>
      <c r="D3137" t="s">
        <v>368</v>
      </c>
      <c r="E3137" t="s">
        <v>369</v>
      </c>
      <c r="F3137" t="s">
        <v>2012</v>
      </c>
      <c r="G3137" s="177">
        <v>44592</v>
      </c>
      <c r="H3137" t="s">
        <v>384</v>
      </c>
      <c r="I3137" t="s">
        <v>18168</v>
      </c>
      <c r="J3137" t="s">
        <v>10006</v>
      </c>
      <c r="K3137" t="s">
        <v>353</v>
      </c>
      <c r="L3137" t="s">
        <v>372</v>
      </c>
      <c r="M3137" s="29" t="str">
        <f>IF(O3137 &lt;&gt; "", VLOOKUP(O3137,'CLASSIFICAÇÃO - ÁREA DE ATUAÇÃO'!$A:$C,2,0),"")</f>
        <v>D</v>
      </c>
      <c r="N3137" s="29" t="str">
        <f>IF(O3137 &lt;&gt; "",VLOOKUP(O3137,'CLASSIFICAÇÃO - ÁREA DE ATUAÇÃO'!$A:$C,3,0), "")</f>
        <v>ATENÇÃO PRIMÁRIA</v>
      </c>
      <c r="O3137" t="str">
        <f>'Lotações convertidas'!B3139</f>
        <v>CENTRO DE SAÚDE CÉU AZUL</v>
      </c>
    </row>
    <row r="3138" spans="1:15" x14ac:dyDescent="0.25">
      <c r="A3138">
        <v>1356672</v>
      </c>
      <c r="B3138" t="s">
        <v>1994</v>
      </c>
      <c r="C3138" t="s">
        <v>1995</v>
      </c>
      <c r="D3138" t="s">
        <v>368</v>
      </c>
      <c r="E3138" t="s">
        <v>369</v>
      </c>
      <c r="F3138" t="s">
        <v>424</v>
      </c>
      <c r="G3138" s="177">
        <v>44592</v>
      </c>
      <c r="H3138" t="s">
        <v>441</v>
      </c>
      <c r="I3138" t="s">
        <v>18168</v>
      </c>
      <c r="J3138" t="s">
        <v>1996</v>
      </c>
      <c r="K3138" t="s">
        <v>353</v>
      </c>
      <c r="L3138" t="s">
        <v>427</v>
      </c>
      <c r="M3138" s="29" t="str">
        <f>IF(O3138 &lt;&gt; "", VLOOKUP(O3138,'CLASSIFICAÇÃO - ÁREA DE ATUAÇÃO'!$A:$C,2,0),"")</f>
        <v>D</v>
      </c>
      <c r="N3138" s="29" t="str">
        <f>IF(O3138 &lt;&gt; "",VLOOKUP(O3138,'CLASSIFICAÇÃO - ÁREA DE ATUAÇÃO'!$A:$C,3,0), "")</f>
        <v>REDE DE URGÊNCIA</v>
      </c>
      <c r="O3138" t="str">
        <f>'Lotações convertidas'!B3140</f>
        <v>SERVIÇO DE ATENDIMENTO MÓVEL DE URGÊNCIA E TRANSPORTE EM SAÚDE</v>
      </c>
    </row>
    <row r="3139" spans="1:15" x14ac:dyDescent="0.25">
      <c r="A3139">
        <v>1356699</v>
      </c>
      <c r="B3139" t="s">
        <v>10007</v>
      </c>
      <c r="C3139" t="s">
        <v>10008</v>
      </c>
      <c r="D3139" t="s">
        <v>368</v>
      </c>
      <c r="E3139" t="s">
        <v>369</v>
      </c>
      <c r="F3139" t="s">
        <v>2635</v>
      </c>
      <c r="G3139" s="177">
        <v>44592</v>
      </c>
      <c r="H3139" t="s">
        <v>364</v>
      </c>
      <c r="I3139" t="s">
        <v>18168</v>
      </c>
      <c r="J3139" t="s">
        <v>10009</v>
      </c>
      <c r="K3139" t="s">
        <v>353</v>
      </c>
      <c r="L3139" t="s">
        <v>354</v>
      </c>
      <c r="M3139" s="29" t="str">
        <f>IF(O3139 &lt;&gt; "", VLOOKUP(O3139,'CLASSIFICAÇÃO - ÁREA DE ATUAÇÃO'!$A:$C,2,0),"")</f>
        <v>A</v>
      </c>
      <c r="N3139" s="29" t="str">
        <f>IF(O3139 &lt;&gt; "",VLOOKUP(O3139,'CLASSIFICAÇÃO - ÁREA DE ATUAÇÃO'!$A:$C,3,0), "")</f>
        <v>ATENÇÃO PRIMÁRIA</v>
      </c>
      <c r="O3139" t="str">
        <f>'Lotações convertidas'!B3141</f>
        <v>CENTRO DE SAÚDE BOM JESUS</v>
      </c>
    </row>
    <row r="3140" spans="1:15" x14ac:dyDescent="0.25">
      <c r="A3140">
        <v>1356729</v>
      </c>
      <c r="B3140" t="s">
        <v>662</v>
      </c>
      <c r="C3140" t="s">
        <v>663</v>
      </c>
      <c r="D3140" t="s">
        <v>368</v>
      </c>
      <c r="E3140" t="s">
        <v>369</v>
      </c>
      <c r="F3140" t="s">
        <v>18620</v>
      </c>
      <c r="G3140" s="177">
        <v>44592</v>
      </c>
      <c r="H3140" t="s">
        <v>441</v>
      </c>
      <c r="I3140" t="s">
        <v>18168</v>
      </c>
      <c r="J3140" t="s">
        <v>664</v>
      </c>
      <c r="K3140" t="s">
        <v>353</v>
      </c>
      <c r="L3140" t="s">
        <v>372</v>
      </c>
      <c r="M3140" s="29" t="str">
        <f>IF(O3140 &lt;&gt; "", VLOOKUP(O3140,'CLASSIFICAÇÃO - ÁREA DE ATUAÇÃO'!$A:$C,2,0),"")</f>
        <v>D</v>
      </c>
      <c r="N3140" s="29" t="str">
        <f>IF(O3140 &lt;&gt; "",VLOOKUP(O3140,'CLASSIFICAÇÃO - ÁREA DE ATUAÇÃO'!$A:$C,3,0), "")</f>
        <v>REDE DE URGÊNCIA</v>
      </c>
      <c r="O3140" t="str">
        <f>'Lotações convertidas'!B3142</f>
        <v>UNIDADE DE PRONTO ATENDIMENTO VENDA NOVA</v>
      </c>
    </row>
    <row r="3141" spans="1:15" x14ac:dyDescent="0.25">
      <c r="A3141">
        <v>1356737</v>
      </c>
      <c r="B3141" t="s">
        <v>10010</v>
      </c>
      <c r="C3141" t="s">
        <v>10011</v>
      </c>
      <c r="D3141" t="s">
        <v>368</v>
      </c>
      <c r="E3141" t="s">
        <v>369</v>
      </c>
      <c r="F3141" t="s">
        <v>18620</v>
      </c>
      <c r="G3141" s="177">
        <v>44592</v>
      </c>
      <c r="H3141" t="s">
        <v>441</v>
      </c>
      <c r="I3141" t="s">
        <v>18168</v>
      </c>
      <c r="J3141" t="s">
        <v>10012</v>
      </c>
      <c r="K3141" t="s">
        <v>353</v>
      </c>
      <c r="L3141" t="s">
        <v>372</v>
      </c>
      <c r="M3141" s="29" t="str">
        <f>IF(O3141 &lt;&gt; "", VLOOKUP(O3141,'CLASSIFICAÇÃO - ÁREA DE ATUAÇÃO'!$A:$C,2,0),"")</f>
        <v>D</v>
      </c>
      <c r="N3141" s="29" t="str">
        <f>IF(O3141 &lt;&gt; "",VLOOKUP(O3141,'CLASSIFICAÇÃO - ÁREA DE ATUAÇÃO'!$A:$C,3,0), "")</f>
        <v>REDE DE URGÊNCIA</v>
      </c>
      <c r="O3141" t="str">
        <f>'Lotações convertidas'!B3143</f>
        <v>UNIDADE DE PRONTO ATENDIMENTO VENDA NOVA</v>
      </c>
    </row>
    <row r="3142" spans="1:15" x14ac:dyDescent="0.25">
      <c r="A3142" t="s">
        <v>10013</v>
      </c>
      <c r="B3142" t="s">
        <v>10014</v>
      </c>
      <c r="C3142" t="s">
        <v>10015</v>
      </c>
      <c r="D3142" t="s">
        <v>362</v>
      </c>
      <c r="F3142" t="s">
        <v>4223</v>
      </c>
      <c r="G3142" s="177">
        <v>44592</v>
      </c>
      <c r="H3142" t="s">
        <v>364</v>
      </c>
      <c r="I3142" t="s">
        <v>18168</v>
      </c>
      <c r="J3142" t="s">
        <v>10016</v>
      </c>
      <c r="K3142" t="s">
        <v>353</v>
      </c>
      <c r="L3142" t="s">
        <v>382</v>
      </c>
      <c r="M3142" s="29" t="str">
        <f>IF(O3142 &lt;&gt; "", VLOOKUP(O3142,'CLASSIFICAÇÃO - ÁREA DE ATUAÇÃO'!$A:$C,2,0),"")</f>
        <v>B</v>
      </c>
      <c r="N3142" s="29" t="str">
        <f>IF(O3142 &lt;&gt; "",VLOOKUP(O3142,'CLASSIFICAÇÃO - ÁREA DE ATUAÇÃO'!$A:$C,3,0), "")</f>
        <v>ATENÇÃO PRIMÁRIA</v>
      </c>
      <c r="O3142" t="str">
        <f>'Lotações convertidas'!B3144</f>
        <v>CENTRO DE SAÚDE PARAÍSO</v>
      </c>
    </row>
    <row r="3143" spans="1:15" x14ac:dyDescent="0.25">
      <c r="A3143">
        <v>1356796</v>
      </c>
      <c r="B3143" t="s">
        <v>10017</v>
      </c>
      <c r="C3143" t="s">
        <v>10018</v>
      </c>
      <c r="D3143" t="s">
        <v>362</v>
      </c>
      <c r="F3143" t="s">
        <v>284</v>
      </c>
      <c r="G3143" s="177">
        <v>44592</v>
      </c>
      <c r="H3143" t="s">
        <v>364</v>
      </c>
      <c r="I3143" t="s">
        <v>18168</v>
      </c>
      <c r="J3143" t="s">
        <v>10019</v>
      </c>
      <c r="K3143" t="s">
        <v>353</v>
      </c>
      <c r="L3143" t="s">
        <v>374</v>
      </c>
      <c r="M3143" s="29" t="str">
        <f>IF(O3143 &lt;&gt; "", VLOOKUP(O3143,'CLASSIFICAÇÃO - ÁREA DE ATUAÇÃO'!$A:$C,2,0),"")</f>
        <v>D</v>
      </c>
      <c r="N3143" s="29" t="str">
        <f>IF(O3143 &lt;&gt; "",VLOOKUP(O3143,'CLASSIFICAÇÃO - ÁREA DE ATUAÇÃO'!$A:$C,3,0), "")</f>
        <v>ATENÇÃO PRIMÁRIA</v>
      </c>
      <c r="O3143" t="str">
        <f>'Lotações convertidas'!B3145</f>
        <v>CENTRO DE SAÚDE MARIVANDA BALEEIRO - PAULO VI</v>
      </c>
    </row>
    <row r="3144" spans="1:15" x14ac:dyDescent="0.25">
      <c r="A3144">
        <v>1356818</v>
      </c>
      <c r="B3144" t="s">
        <v>10020</v>
      </c>
      <c r="C3144" t="s">
        <v>10021</v>
      </c>
      <c r="D3144" t="s">
        <v>362</v>
      </c>
      <c r="F3144" t="s">
        <v>18638</v>
      </c>
      <c r="G3144" s="177">
        <v>44592</v>
      </c>
      <c r="H3144" t="s">
        <v>364</v>
      </c>
      <c r="I3144" t="s">
        <v>18168</v>
      </c>
      <c r="J3144" t="s">
        <v>10022</v>
      </c>
      <c r="K3144" t="s">
        <v>353</v>
      </c>
      <c r="L3144" t="s">
        <v>427</v>
      </c>
      <c r="M3144" s="29" t="str">
        <f>IF(O3144 &lt;&gt; "", VLOOKUP(O3144,'CLASSIFICAÇÃO - ÁREA DE ATUAÇÃO'!$A:$C,2,0),"")</f>
        <v>A</v>
      </c>
      <c r="N3144" s="29" t="str">
        <f>IF(O3144 &lt;&gt; "",VLOOKUP(O3144,'CLASSIFICAÇÃO - ÁREA DE ATUAÇÃO'!$A:$C,3,0), "")</f>
        <v>GESTÃO</v>
      </c>
      <c r="O3144" t="str">
        <f>'Lotações convertidas'!B3146</f>
        <v>GERENCIA DE VIGILANCIA EPIDEMIOLOGICA</v>
      </c>
    </row>
    <row r="3145" spans="1:15" x14ac:dyDescent="0.25">
      <c r="A3145">
        <v>1356907</v>
      </c>
      <c r="B3145" t="s">
        <v>9852</v>
      </c>
      <c r="C3145" t="s">
        <v>9853</v>
      </c>
      <c r="D3145" t="s">
        <v>368</v>
      </c>
      <c r="E3145" t="s">
        <v>369</v>
      </c>
      <c r="F3145" t="s">
        <v>424</v>
      </c>
      <c r="G3145" s="177">
        <v>44593</v>
      </c>
      <c r="H3145" t="s">
        <v>441</v>
      </c>
      <c r="I3145" t="s">
        <v>18168</v>
      </c>
      <c r="J3145" t="s">
        <v>9854</v>
      </c>
      <c r="K3145" t="s">
        <v>353</v>
      </c>
      <c r="L3145" t="s">
        <v>427</v>
      </c>
      <c r="M3145" s="29" t="str">
        <f>IF(O3145 &lt;&gt; "", VLOOKUP(O3145,'CLASSIFICAÇÃO - ÁREA DE ATUAÇÃO'!$A:$C,2,0),"")</f>
        <v>D</v>
      </c>
      <c r="N3145" s="29" t="str">
        <f>IF(O3145 &lt;&gt; "",VLOOKUP(O3145,'CLASSIFICAÇÃO - ÁREA DE ATUAÇÃO'!$A:$C,3,0), "")</f>
        <v>REDE DE URGÊNCIA</v>
      </c>
      <c r="O3145" t="str">
        <f>'Lotações convertidas'!B3147</f>
        <v>SERVIÇO DE ATENDIMENTO MÓVEL DE URGÊNCIA E TRANSPORTE EM SAÚDE</v>
      </c>
    </row>
    <row r="3146" spans="1:15" x14ac:dyDescent="0.25">
      <c r="A3146">
        <v>1356990</v>
      </c>
      <c r="B3146" t="s">
        <v>10023</v>
      </c>
      <c r="C3146" t="s">
        <v>10024</v>
      </c>
      <c r="D3146" t="s">
        <v>368</v>
      </c>
      <c r="E3146" t="s">
        <v>369</v>
      </c>
      <c r="F3146" t="s">
        <v>391</v>
      </c>
      <c r="G3146" s="177">
        <v>44592</v>
      </c>
      <c r="H3146" t="s">
        <v>384</v>
      </c>
      <c r="I3146" t="s">
        <v>18168</v>
      </c>
      <c r="J3146" t="s">
        <v>10025</v>
      </c>
      <c r="K3146" t="s">
        <v>353</v>
      </c>
      <c r="L3146" t="s">
        <v>361</v>
      </c>
      <c r="M3146" s="29" t="str">
        <f>IF(O3146 &lt;&gt; "", VLOOKUP(O3146,'CLASSIFICAÇÃO - ÁREA DE ATUAÇÃO'!$A:$C,2,0),"")</f>
        <v>C</v>
      </c>
      <c r="N3146" s="29" t="str">
        <f>IF(O3146 &lt;&gt; "",VLOOKUP(O3146,'CLASSIFICAÇÃO - ÁREA DE ATUAÇÃO'!$A:$C,3,0), "")</f>
        <v>ATENÇÃO PRIMÁRIA</v>
      </c>
      <c r="O3146" t="str">
        <f>'Lotações convertidas'!B3148</f>
        <v>CENTRO DE SAÚDE SANTA TEREZINHA</v>
      </c>
    </row>
    <row r="3147" spans="1:15" x14ac:dyDescent="0.25">
      <c r="A3147">
        <v>1357040</v>
      </c>
      <c r="B3147" t="s">
        <v>10026</v>
      </c>
      <c r="C3147" t="s">
        <v>10027</v>
      </c>
      <c r="D3147" t="s">
        <v>9078</v>
      </c>
      <c r="F3147" t="s">
        <v>18617</v>
      </c>
      <c r="G3147" s="177">
        <v>44593</v>
      </c>
      <c r="H3147" t="s">
        <v>1635</v>
      </c>
      <c r="I3147" t="s">
        <v>495</v>
      </c>
      <c r="K3147" t="s">
        <v>495</v>
      </c>
      <c r="L3147" t="s">
        <v>406</v>
      </c>
      <c r="M3147" s="29" t="str">
        <f>IF(O3147 &lt;&gt; "", VLOOKUP(O3147,'CLASSIFICAÇÃO - ÁREA DE ATUAÇÃO'!$A:$C,2,0),"")</f>
        <v>D</v>
      </c>
      <c r="N3147" s="29" t="str">
        <f>IF(O3147 &lt;&gt; "",VLOOKUP(O3147,'CLASSIFICAÇÃO - ÁREA DE ATUAÇÃO'!$A:$C,3,0), "")</f>
        <v>REDE DE URGÊNCIA</v>
      </c>
      <c r="O3147" t="str">
        <f>'Lotações convertidas'!B3149</f>
        <v>UNIDADE DE PRONTO ATENDIMENTO BARREIRO</v>
      </c>
    </row>
    <row r="3148" spans="1:15" x14ac:dyDescent="0.25">
      <c r="A3148">
        <v>1357075</v>
      </c>
      <c r="B3148" t="s">
        <v>10028</v>
      </c>
      <c r="C3148" t="s">
        <v>10029</v>
      </c>
      <c r="D3148" t="s">
        <v>368</v>
      </c>
      <c r="E3148" t="s">
        <v>728</v>
      </c>
      <c r="F3148" t="s">
        <v>1483</v>
      </c>
      <c r="G3148" s="177">
        <v>44593</v>
      </c>
      <c r="H3148" t="s">
        <v>384</v>
      </c>
      <c r="I3148" t="s">
        <v>495</v>
      </c>
      <c r="K3148" t="s">
        <v>495</v>
      </c>
      <c r="L3148" t="s">
        <v>406</v>
      </c>
      <c r="M3148" s="29" t="str">
        <f>IF(O3148 &lt;&gt; "", VLOOKUP(O3148,'CLASSIFICAÇÃO - ÁREA DE ATUAÇÃO'!$A:$C,2,0),"")</f>
        <v>B</v>
      </c>
      <c r="N3148" s="29" t="str">
        <f>IF(O3148 &lt;&gt; "",VLOOKUP(O3148,'CLASSIFICAÇÃO - ÁREA DE ATUAÇÃO'!$A:$C,3,0), "")</f>
        <v>ATENÇÃO PRIMÁRIA</v>
      </c>
      <c r="O3148" t="str">
        <f>'Lotações convertidas'!B3150</f>
        <v>CENTRO DE SAÚDE BARREIRO DE CIMA</v>
      </c>
    </row>
    <row r="3149" spans="1:15" x14ac:dyDescent="0.25">
      <c r="A3149">
        <v>1357091</v>
      </c>
      <c r="B3149" t="s">
        <v>10030</v>
      </c>
      <c r="C3149" t="s">
        <v>10031</v>
      </c>
      <c r="D3149" t="s">
        <v>368</v>
      </c>
      <c r="E3149" t="s">
        <v>390</v>
      </c>
      <c r="F3149" t="s">
        <v>521</v>
      </c>
      <c r="G3149" s="177">
        <v>44593</v>
      </c>
      <c r="H3149" t="s">
        <v>364</v>
      </c>
      <c r="I3149" t="s">
        <v>18175</v>
      </c>
      <c r="J3149" t="s">
        <v>10032</v>
      </c>
      <c r="K3149" t="s">
        <v>353</v>
      </c>
      <c r="L3149" t="s">
        <v>361</v>
      </c>
      <c r="M3149" s="29" t="str">
        <f>IF(O3149 &lt;&gt; "", VLOOKUP(O3149,'CLASSIFICAÇÃO - ÁREA DE ATUAÇÃO'!$A:$C,2,0),"")</f>
        <v>B</v>
      </c>
      <c r="N3149" s="29" t="str">
        <f>IF(O3149 &lt;&gt; "",VLOOKUP(O3149,'CLASSIFICAÇÃO - ÁREA DE ATUAÇÃO'!$A:$C,3,0), "")</f>
        <v>ATENÇÃO PRIMÁRIA</v>
      </c>
      <c r="O3149" t="str">
        <f>'Lotações convertidas'!B3151</f>
        <v>CENTRO DE SAÚDE JARDIM ALVORADA</v>
      </c>
    </row>
    <row r="3150" spans="1:15" x14ac:dyDescent="0.25">
      <c r="A3150">
        <v>1357105</v>
      </c>
      <c r="B3150" t="s">
        <v>10033</v>
      </c>
      <c r="C3150" t="s">
        <v>10034</v>
      </c>
      <c r="D3150" t="s">
        <v>368</v>
      </c>
      <c r="E3150" t="s">
        <v>390</v>
      </c>
      <c r="F3150" t="s">
        <v>1595</v>
      </c>
      <c r="G3150" s="177">
        <v>44593</v>
      </c>
      <c r="H3150" t="s">
        <v>364</v>
      </c>
      <c r="I3150" t="s">
        <v>18175</v>
      </c>
      <c r="J3150" t="s">
        <v>10035</v>
      </c>
      <c r="K3150" t="s">
        <v>353</v>
      </c>
      <c r="L3150" t="s">
        <v>354</v>
      </c>
      <c r="M3150" s="29" t="str">
        <f>IF(O3150 &lt;&gt; "", VLOOKUP(O3150,'CLASSIFICAÇÃO - ÁREA DE ATUAÇÃO'!$A:$C,2,0),"")</f>
        <v>D</v>
      </c>
      <c r="N3150" s="29" t="str">
        <f>IF(O3150 &lt;&gt; "",VLOOKUP(O3150,'CLASSIFICAÇÃO - ÁREA DE ATUAÇÃO'!$A:$C,3,0), "")</f>
        <v>ATENÇÃO PRIMÁRIA</v>
      </c>
      <c r="O3150" t="str">
        <f>'Lotações convertidas'!B3152</f>
        <v>CENTRO DE SAÚDE JARDIM FILADÉLFIA</v>
      </c>
    </row>
    <row r="3151" spans="1:15" x14ac:dyDescent="0.25">
      <c r="A3151">
        <v>1357121</v>
      </c>
      <c r="B3151" t="s">
        <v>10036</v>
      </c>
      <c r="C3151" t="s">
        <v>10037</v>
      </c>
      <c r="D3151" t="s">
        <v>368</v>
      </c>
      <c r="E3151" t="s">
        <v>369</v>
      </c>
      <c r="F3151" t="s">
        <v>627</v>
      </c>
      <c r="G3151" s="177">
        <v>44593</v>
      </c>
      <c r="H3151" t="s">
        <v>384</v>
      </c>
      <c r="I3151" t="s">
        <v>18168</v>
      </c>
      <c r="J3151" t="s">
        <v>10038</v>
      </c>
      <c r="K3151" t="s">
        <v>353</v>
      </c>
      <c r="L3151" t="s">
        <v>361</v>
      </c>
      <c r="M3151" s="29" t="str">
        <f>IF(O3151 &lt;&gt; "", VLOOKUP(O3151,'CLASSIFICAÇÃO - ÁREA DE ATUAÇÃO'!$A:$C,2,0),"")</f>
        <v>B</v>
      </c>
      <c r="N3151" s="29" t="str">
        <f>IF(O3151 &lt;&gt; "",VLOOKUP(O3151,'CLASSIFICAÇÃO - ÁREA DE ATUAÇÃO'!$A:$C,3,0), "")</f>
        <v>ATENÇÃO PRIMÁRIA</v>
      </c>
      <c r="O3151" t="str">
        <f>'Lotações convertidas'!B3153</f>
        <v>CENTRO DE SAÚDE SANTA AMÉLIA</v>
      </c>
    </row>
    <row r="3152" spans="1:15" x14ac:dyDescent="0.25">
      <c r="A3152">
        <v>1357180</v>
      </c>
      <c r="B3152" t="s">
        <v>10039</v>
      </c>
      <c r="C3152" t="s">
        <v>10040</v>
      </c>
      <c r="D3152" t="s">
        <v>368</v>
      </c>
      <c r="E3152" t="s">
        <v>369</v>
      </c>
      <c r="F3152" t="s">
        <v>424</v>
      </c>
      <c r="G3152" s="177">
        <v>44593</v>
      </c>
      <c r="H3152" t="s">
        <v>441</v>
      </c>
      <c r="I3152" t="s">
        <v>18168</v>
      </c>
      <c r="J3152" t="s">
        <v>10041</v>
      </c>
      <c r="K3152" t="s">
        <v>353</v>
      </c>
      <c r="L3152" t="s">
        <v>427</v>
      </c>
      <c r="M3152" s="29" t="str">
        <f>IF(O3152 &lt;&gt; "", VLOOKUP(O3152,'CLASSIFICAÇÃO - ÁREA DE ATUAÇÃO'!$A:$C,2,0),"")</f>
        <v>D</v>
      </c>
      <c r="N3152" s="29" t="str">
        <f>IF(O3152 &lt;&gt; "",VLOOKUP(O3152,'CLASSIFICAÇÃO - ÁREA DE ATUAÇÃO'!$A:$C,3,0), "")</f>
        <v>REDE DE URGÊNCIA</v>
      </c>
      <c r="O3152" t="str">
        <f>'Lotações convertidas'!B3154</f>
        <v>SERVIÇO DE ATENDIMENTO MÓVEL DE URGÊNCIA E TRANSPORTE EM SAÚDE</v>
      </c>
    </row>
    <row r="3153" spans="1:15" x14ac:dyDescent="0.25">
      <c r="A3153">
        <v>1357288</v>
      </c>
      <c r="B3153" t="s">
        <v>10042</v>
      </c>
      <c r="C3153" t="s">
        <v>10043</v>
      </c>
      <c r="D3153" t="s">
        <v>368</v>
      </c>
      <c r="E3153" t="s">
        <v>369</v>
      </c>
      <c r="F3153" t="s">
        <v>18615</v>
      </c>
      <c r="G3153" s="177">
        <v>44593</v>
      </c>
      <c r="H3153" t="s">
        <v>441</v>
      </c>
      <c r="I3153" t="s">
        <v>18168</v>
      </c>
      <c r="J3153" t="s">
        <v>10044</v>
      </c>
      <c r="K3153" t="s">
        <v>353</v>
      </c>
      <c r="L3153" t="s">
        <v>365</v>
      </c>
      <c r="M3153" s="29" t="str">
        <f>IF(O3153 &lt;&gt; "", VLOOKUP(O3153,'CLASSIFICAÇÃO - ÁREA DE ATUAÇÃO'!$A:$C,2,0),"")</f>
        <v>D</v>
      </c>
      <c r="N3153" s="29" t="str">
        <f>IF(O3153 &lt;&gt; "",VLOOKUP(O3153,'CLASSIFICAÇÃO - ÁREA DE ATUAÇÃO'!$A:$C,3,0), "")</f>
        <v>REDE DE URGÊNCIA</v>
      </c>
      <c r="O3153" t="str">
        <f>'Lotações convertidas'!B3155</f>
        <v>UNIDADE DE PRONTO ATENDIMENTO NORTE</v>
      </c>
    </row>
    <row r="3154" spans="1:15" x14ac:dyDescent="0.25">
      <c r="A3154">
        <v>1357296</v>
      </c>
      <c r="B3154" t="s">
        <v>10045</v>
      </c>
      <c r="C3154" t="s">
        <v>10046</v>
      </c>
      <c r="D3154" t="s">
        <v>368</v>
      </c>
      <c r="E3154" t="s">
        <v>369</v>
      </c>
      <c r="F3154" t="s">
        <v>605</v>
      </c>
      <c r="G3154" s="177">
        <v>44593</v>
      </c>
      <c r="H3154" t="s">
        <v>417</v>
      </c>
      <c r="I3154" t="s">
        <v>18168</v>
      </c>
      <c r="J3154" t="s">
        <v>10047</v>
      </c>
      <c r="K3154" t="s">
        <v>353</v>
      </c>
      <c r="L3154" t="s">
        <v>365</v>
      </c>
      <c r="M3154" s="29" t="str">
        <f>IF(O3154 &lt;&gt; "", VLOOKUP(O3154,'CLASSIFICAÇÃO - ÁREA DE ATUAÇÃO'!$A:$C,2,0),"")</f>
        <v>C</v>
      </c>
      <c r="N3154" s="29" t="str">
        <f>IF(O3154 &lt;&gt; "",VLOOKUP(O3154,'CLASSIFICAÇÃO - ÁREA DE ATUAÇÃO'!$A:$C,3,0), "")</f>
        <v>ATENÇÃO PRIMÁRIA</v>
      </c>
      <c r="O3154" t="str">
        <f>'Lotações convertidas'!B3156</f>
        <v>CENTRO DE SAÚDE SÃO BERNARDO</v>
      </c>
    </row>
    <row r="3155" spans="1:15" x14ac:dyDescent="0.25">
      <c r="A3155" t="s">
        <v>10048</v>
      </c>
      <c r="B3155" t="s">
        <v>10049</v>
      </c>
      <c r="C3155" t="s">
        <v>10050</v>
      </c>
      <c r="D3155" t="s">
        <v>368</v>
      </c>
      <c r="E3155" t="s">
        <v>369</v>
      </c>
      <c r="F3155" t="s">
        <v>1373</v>
      </c>
      <c r="G3155" s="177">
        <v>44593</v>
      </c>
      <c r="H3155" t="s">
        <v>384</v>
      </c>
      <c r="I3155" t="s">
        <v>18168</v>
      </c>
      <c r="J3155" t="s">
        <v>10051</v>
      </c>
      <c r="K3155" t="s">
        <v>353</v>
      </c>
      <c r="L3155" t="s">
        <v>397</v>
      </c>
      <c r="M3155" s="29" t="str">
        <f>IF(O3155 &lt;&gt; "", VLOOKUP(O3155,'CLASSIFICAÇÃO - ÁREA DE ATUAÇÃO'!$A:$C,2,0),"")</f>
        <v>B</v>
      </c>
      <c r="N3155" s="29" t="str">
        <f>IF(O3155 &lt;&gt; "",VLOOKUP(O3155,'CLASSIFICAÇÃO - ÁREA DE ATUAÇÃO'!$A:$C,3,0), "")</f>
        <v>ATENÇÃO PRIMÁRIA</v>
      </c>
      <c r="O3155" t="str">
        <f>'Lotações convertidas'!B3157</f>
        <v>CENTRO DE SAÚDE HAVAÍ</v>
      </c>
    </row>
    <row r="3156" spans="1:15" x14ac:dyDescent="0.25">
      <c r="A3156">
        <v>1357369</v>
      </c>
      <c r="B3156" t="s">
        <v>10052</v>
      </c>
      <c r="C3156" t="s">
        <v>10053</v>
      </c>
      <c r="D3156" t="s">
        <v>362</v>
      </c>
      <c r="F3156" t="s">
        <v>2635</v>
      </c>
      <c r="G3156" s="177">
        <v>44593</v>
      </c>
      <c r="H3156" t="s">
        <v>395</v>
      </c>
      <c r="I3156" t="s">
        <v>18168</v>
      </c>
      <c r="J3156" t="s">
        <v>10054</v>
      </c>
      <c r="K3156" t="s">
        <v>353</v>
      </c>
      <c r="L3156" t="s">
        <v>354</v>
      </c>
      <c r="M3156" s="29" t="str">
        <f>IF(O3156 &lt;&gt; "", VLOOKUP(O3156,'CLASSIFICAÇÃO - ÁREA DE ATUAÇÃO'!$A:$C,2,0),"")</f>
        <v>A</v>
      </c>
      <c r="N3156" s="29" t="str">
        <f>IF(O3156 &lt;&gt; "",VLOOKUP(O3156,'CLASSIFICAÇÃO - ÁREA DE ATUAÇÃO'!$A:$C,3,0), "")</f>
        <v>ATENÇÃO PRIMÁRIA</v>
      </c>
      <c r="O3156" t="str">
        <f>'Lotações convertidas'!B3158</f>
        <v>CENTRO DE SAÚDE BOM JESUS</v>
      </c>
    </row>
    <row r="3157" spans="1:15" x14ac:dyDescent="0.25">
      <c r="A3157">
        <v>1357385</v>
      </c>
      <c r="B3157" t="s">
        <v>10055</v>
      </c>
      <c r="C3157" t="s">
        <v>10056</v>
      </c>
      <c r="D3157" t="s">
        <v>520</v>
      </c>
      <c r="F3157" t="s">
        <v>745</v>
      </c>
      <c r="G3157" s="177">
        <v>44593</v>
      </c>
      <c r="H3157" t="s">
        <v>352</v>
      </c>
      <c r="I3157" t="s">
        <v>18175</v>
      </c>
      <c r="J3157" t="s">
        <v>10057</v>
      </c>
      <c r="K3157" t="s">
        <v>353</v>
      </c>
      <c r="L3157" t="s">
        <v>382</v>
      </c>
      <c r="M3157" s="29" t="str">
        <f>IF(O3157 &lt;&gt; "", VLOOKUP(O3157,'CLASSIFICAÇÃO - ÁREA DE ATUAÇÃO'!$A:$C,2,0),"")</f>
        <v>D</v>
      </c>
      <c r="N3157" s="29" t="str">
        <f>IF(O3157 &lt;&gt; "",VLOOKUP(O3157,'CLASSIFICAÇÃO - ÁREA DE ATUAÇÃO'!$A:$C,3,0), "")</f>
        <v>ATENÇÃO PRIMÁRIA</v>
      </c>
      <c r="O3157" t="str">
        <f>'Lotações convertidas'!B3159</f>
        <v>CENTRO DE SAÚDE MARIANO DE ABREU</v>
      </c>
    </row>
    <row r="3158" spans="1:15" x14ac:dyDescent="0.25">
      <c r="A3158">
        <v>1357415</v>
      </c>
      <c r="B3158" t="s">
        <v>10058</v>
      </c>
      <c r="C3158" t="s">
        <v>10059</v>
      </c>
      <c r="D3158" t="s">
        <v>379</v>
      </c>
      <c r="F3158" t="s">
        <v>18615</v>
      </c>
      <c r="G3158" s="177">
        <v>44593</v>
      </c>
      <c r="H3158" t="s">
        <v>457</v>
      </c>
      <c r="I3158" t="s">
        <v>18171</v>
      </c>
      <c r="J3158" t="s">
        <v>10060</v>
      </c>
      <c r="K3158" t="s">
        <v>353</v>
      </c>
      <c r="L3158" t="s">
        <v>365</v>
      </c>
      <c r="M3158" s="29" t="str">
        <f>IF(O3158 &lt;&gt; "", VLOOKUP(O3158,'CLASSIFICAÇÃO - ÁREA DE ATUAÇÃO'!$A:$C,2,0),"")</f>
        <v>D</v>
      </c>
      <c r="N3158" s="29" t="str">
        <f>IF(O3158 &lt;&gt; "",VLOOKUP(O3158,'CLASSIFICAÇÃO - ÁREA DE ATUAÇÃO'!$A:$C,3,0), "")</f>
        <v>REDE DE URGÊNCIA</v>
      </c>
      <c r="O3158" t="str">
        <f>'Lotações convertidas'!B3160</f>
        <v>UNIDADE DE PRONTO ATENDIMENTO NORTE</v>
      </c>
    </row>
    <row r="3159" spans="1:15" x14ac:dyDescent="0.25">
      <c r="A3159">
        <v>1357466</v>
      </c>
      <c r="B3159" t="s">
        <v>10061</v>
      </c>
      <c r="C3159" t="s">
        <v>10062</v>
      </c>
      <c r="D3159" t="s">
        <v>368</v>
      </c>
      <c r="E3159" t="s">
        <v>524</v>
      </c>
      <c r="F3159" t="s">
        <v>730</v>
      </c>
      <c r="G3159" s="177">
        <v>44594</v>
      </c>
      <c r="H3159" t="s">
        <v>384</v>
      </c>
      <c r="I3159" t="s">
        <v>18176</v>
      </c>
      <c r="J3159" t="s">
        <v>10063</v>
      </c>
      <c r="K3159" t="s">
        <v>353</v>
      </c>
      <c r="L3159" t="s">
        <v>365</v>
      </c>
      <c r="M3159" s="29" t="str">
        <f>IF(O3159 &lt;&gt; "", VLOOKUP(O3159,'CLASSIFICAÇÃO - ÁREA DE ATUAÇÃO'!$A:$C,2,0),"")</f>
        <v>B</v>
      </c>
      <c r="N3159" s="29" t="str">
        <f>IF(O3159 &lt;&gt; "",VLOOKUP(O3159,'CLASSIFICAÇÃO - ÁREA DE ATUAÇÃO'!$A:$C,3,0), "")</f>
        <v>REDE COMPLEMENTAR</v>
      </c>
      <c r="O3159" t="str">
        <f>'Lotações convertidas'!B3161</f>
        <v>LABORATORIO DE ZOONOSES</v>
      </c>
    </row>
    <row r="3160" spans="1:15" x14ac:dyDescent="0.25">
      <c r="A3160">
        <v>1357539</v>
      </c>
      <c r="B3160" t="s">
        <v>7939</v>
      </c>
      <c r="C3160" t="s">
        <v>7940</v>
      </c>
      <c r="D3160" t="s">
        <v>349</v>
      </c>
      <c r="E3160" t="s">
        <v>445</v>
      </c>
      <c r="F3160" t="s">
        <v>715</v>
      </c>
      <c r="G3160" s="177">
        <v>44594</v>
      </c>
      <c r="H3160" t="s">
        <v>395</v>
      </c>
      <c r="I3160" t="s">
        <v>18172</v>
      </c>
      <c r="J3160" t="s">
        <v>7942</v>
      </c>
      <c r="K3160" t="s">
        <v>353</v>
      </c>
      <c r="L3160" t="s">
        <v>374</v>
      </c>
      <c r="M3160" s="29" t="str">
        <f>IF(O3160 &lt;&gt; "", VLOOKUP(O3160,'CLASSIFICAÇÃO - ÁREA DE ATUAÇÃO'!$A:$C,2,0),"")</f>
        <v>A</v>
      </c>
      <c r="N3160" s="29" t="str">
        <f>IF(O3160 &lt;&gt; "",VLOOKUP(O3160,'CLASSIFICAÇÃO - ÁREA DE ATUAÇÃO'!$A:$C,3,0), "")</f>
        <v>REDE DE URGÊNCIA</v>
      </c>
      <c r="O3160" t="str">
        <f>'Lotações convertidas'!B3162</f>
        <v>CENTRO DE REFERENCIA EM SAUDE MENTAL INFANTIL NORDESTE</v>
      </c>
    </row>
    <row r="3161" spans="1:15" x14ac:dyDescent="0.25">
      <c r="A3161">
        <v>1357563</v>
      </c>
      <c r="B3161" t="s">
        <v>10064</v>
      </c>
      <c r="C3161" t="s">
        <v>10065</v>
      </c>
      <c r="D3161" t="s">
        <v>368</v>
      </c>
      <c r="E3161" t="s">
        <v>369</v>
      </c>
      <c r="F3161" t="s">
        <v>424</v>
      </c>
      <c r="G3161" s="177">
        <v>44595</v>
      </c>
      <c r="H3161" t="s">
        <v>441</v>
      </c>
      <c r="I3161" t="s">
        <v>18168</v>
      </c>
      <c r="J3161" t="s">
        <v>10066</v>
      </c>
      <c r="K3161" t="s">
        <v>353</v>
      </c>
      <c r="L3161" t="s">
        <v>427</v>
      </c>
      <c r="M3161" s="29" t="str">
        <f>IF(O3161 &lt;&gt; "", VLOOKUP(O3161,'CLASSIFICAÇÃO - ÁREA DE ATUAÇÃO'!$A:$C,2,0),"")</f>
        <v>D</v>
      </c>
      <c r="N3161" s="29" t="str">
        <f>IF(O3161 &lt;&gt; "",VLOOKUP(O3161,'CLASSIFICAÇÃO - ÁREA DE ATUAÇÃO'!$A:$C,3,0), "")</f>
        <v>REDE DE URGÊNCIA</v>
      </c>
      <c r="O3161" t="str">
        <f>'Lotações convertidas'!B3163</f>
        <v>SERVIÇO DE ATENDIMENTO MÓVEL DE URGÊNCIA E TRANSPORTE EM SAÚDE</v>
      </c>
    </row>
    <row r="3162" spans="1:15" x14ac:dyDescent="0.25">
      <c r="A3162">
        <v>1357636</v>
      </c>
      <c r="B3162" t="s">
        <v>10067</v>
      </c>
      <c r="C3162" t="s">
        <v>10068</v>
      </c>
      <c r="D3162" t="s">
        <v>349</v>
      </c>
      <c r="E3162" t="s">
        <v>528</v>
      </c>
      <c r="F3162" t="s">
        <v>18613</v>
      </c>
      <c r="G3162" s="177">
        <v>44593</v>
      </c>
      <c r="H3162" t="s">
        <v>1006</v>
      </c>
      <c r="I3162" t="s">
        <v>18176</v>
      </c>
      <c r="J3162" t="s">
        <v>10069</v>
      </c>
      <c r="K3162" t="s">
        <v>353</v>
      </c>
      <c r="L3162" t="s">
        <v>382</v>
      </c>
      <c r="M3162" s="29" t="str">
        <f>IF(O3162 &lt;&gt; "", VLOOKUP(O3162,'CLASSIFICAÇÃO - ÁREA DE ATUAÇÃO'!$A:$C,2,0),"")</f>
        <v>C</v>
      </c>
      <c r="N3162" s="29" t="str">
        <f>IF(O3162 &lt;&gt; "",VLOOKUP(O3162,'CLASSIFICAÇÃO - ÁREA DE ATUAÇÃO'!$A:$C,3,0), "")</f>
        <v>REDE DE URGÊNCIA</v>
      </c>
      <c r="O3162" t="str">
        <f>'Lotações convertidas'!B3164</f>
        <v>UNIDADE DE PRONTO ATENDIMENTO LESTE</v>
      </c>
    </row>
    <row r="3163" spans="1:15" x14ac:dyDescent="0.25">
      <c r="A3163">
        <v>1357709</v>
      </c>
      <c r="B3163" t="s">
        <v>10070</v>
      </c>
      <c r="C3163" t="s">
        <v>10071</v>
      </c>
      <c r="D3163" t="s">
        <v>368</v>
      </c>
      <c r="E3163" t="s">
        <v>369</v>
      </c>
      <c r="F3163" t="s">
        <v>1509</v>
      </c>
      <c r="G3163" s="177">
        <v>44594</v>
      </c>
      <c r="H3163" t="s">
        <v>384</v>
      </c>
      <c r="I3163" t="s">
        <v>18168</v>
      </c>
      <c r="J3163" t="s">
        <v>10072</v>
      </c>
      <c r="K3163" t="s">
        <v>353</v>
      </c>
      <c r="L3163" t="s">
        <v>397</v>
      </c>
      <c r="M3163" s="29" t="str">
        <f>IF(O3163 &lt;&gt; "", VLOOKUP(O3163,'CLASSIFICAÇÃO - ÁREA DE ATUAÇÃO'!$A:$C,2,0),"")</f>
        <v>B</v>
      </c>
      <c r="N3163" s="29" t="str">
        <f>IF(O3163 &lt;&gt; "",VLOOKUP(O3163,'CLASSIFICAÇÃO - ÁREA DE ATUAÇÃO'!$A:$C,3,0), "")</f>
        <v>ATENÇÃO PRIMÁRIA</v>
      </c>
      <c r="O3163" t="str">
        <f>'Lotações convertidas'!B3165</f>
        <v>CENTRO DE SAÚDE SÃO JORGE</v>
      </c>
    </row>
    <row r="3164" spans="1:15" x14ac:dyDescent="0.25">
      <c r="A3164">
        <v>1357725</v>
      </c>
      <c r="B3164" t="s">
        <v>10073</v>
      </c>
      <c r="C3164" t="s">
        <v>10074</v>
      </c>
      <c r="D3164" t="s">
        <v>368</v>
      </c>
      <c r="E3164" t="s">
        <v>369</v>
      </c>
      <c r="F3164" t="s">
        <v>626</v>
      </c>
      <c r="G3164" s="177">
        <v>44594</v>
      </c>
      <c r="H3164" t="s">
        <v>417</v>
      </c>
      <c r="I3164" t="s">
        <v>18168</v>
      </c>
      <c r="J3164" t="s">
        <v>10075</v>
      </c>
      <c r="K3164" t="s">
        <v>353</v>
      </c>
      <c r="L3164" t="s">
        <v>365</v>
      </c>
      <c r="M3164" s="29" t="str">
        <f>IF(O3164 &lt;&gt; "", VLOOKUP(O3164,'CLASSIFICAÇÃO - ÁREA DE ATUAÇÃO'!$A:$C,2,0),"")</f>
        <v>C</v>
      </c>
      <c r="N3164" s="29" t="str">
        <f>IF(O3164 &lt;&gt; "",VLOOKUP(O3164,'CLASSIFICAÇÃO - ÁREA DE ATUAÇÃO'!$A:$C,3,0), "")</f>
        <v>ATENÇÃO PRIMÁRIA</v>
      </c>
      <c r="O3164" t="str">
        <f>'Lotações convertidas'!B3166</f>
        <v>CENTRO DE SAÚDE JARDIM GUANABARA</v>
      </c>
    </row>
    <row r="3165" spans="1:15" x14ac:dyDescent="0.25">
      <c r="A3165">
        <v>1357768</v>
      </c>
      <c r="B3165" t="s">
        <v>10076</v>
      </c>
      <c r="C3165" t="s">
        <v>10077</v>
      </c>
      <c r="D3165" t="s">
        <v>368</v>
      </c>
      <c r="E3165" t="s">
        <v>369</v>
      </c>
      <c r="F3165" t="s">
        <v>424</v>
      </c>
      <c r="G3165" s="177">
        <v>44594</v>
      </c>
      <c r="H3165" t="s">
        <v>441</v>
      </c>
      <c r="I3165" t="s">
        <v>18168</v>
      </c>
      <c r="J3165" t="s">
        <v>10078</v>
      </c>
      <c r="K3165" t="s">
        <v>353</v>
      </c>
      <c r="L3165" t="s">
        <v>427</v>
      </c>
      <c r="M3165" s="29" t="str">
        <f>IF(O3165 &lt;&gt; "", VLOOKUP(O3165,'CLASSIFICAÇÃO - ÁREA DE ATUAÇÃO'!$A:$C,2,0),"")</f>
        <v>D</v>
      </c>
      <c r="N3165" s="29" t="str">
        <f>IF(O3165 &lt;&gt; "",VLOOKUP(O3165,'CLASSIFICAÇÃO - ÁREA DE ATUAÇÃO'!$A:$C,3,0), "")</f>
        <v>REDE DE URGÊNCIA</v>
      </c>
      <c r="O3165" t="str">
        <f>'Lotações convertidas'!B3167</f>
        <v>SERVIÇO DE ATENDIMENTO MÓVEL DE URGÊNCIA E TRANSPORTE EM SAÚDE</v>
      </c>
    </row>
    <row r="3166" spans="1:15" x14ac:dyDescent="0.25">
      <c r="A3166">
        <v>1357776</v>
      </c>
      <c r="B3166" t="s">
        <v>10079</v>
      </c>
      <c r="C3166" t="s">
        <v>10080</v>
      </c>
      <c r="D3166" t="s">
        <v>368</v>
      </c>
      <c r="E3166" t="s">
        <v>369</v>
      </c>
      <c r="F3166" t="s">
        <v>424</v>
      </c>
      <c r="G3166" s="177">
        <v>44594</v>
      </c>
      <c r="H3166" t="s">
        <v>441</v>
      </c>
      <c r="I3166" t="s">
        <v>18168</v>
      </c>
      <c r="J3166" t="s">
        <v>10081</v>
      </c>
      <c r="K3166" t="s">
        <v>353</v>
      </c>
      <c r="L3166" t="s">
        <v>427</v>
      </c>
      <c r="M3166" s="29" t="str">
        <f>IF(O3166 &lt;&gt; "", VLOOKUP(O3166,'CLASSIFICAÇÃO - ÁREA DE ATUAÇÃO'!$A:$C,2,0),"")</f>
        <v>D</v>
      </c>
      <c r="N3166" s="29" t="str">
        <f>IF(O3166 &lt;&gt; "",VLOOKUP(O3166,'CLASSIFICAÇÃO - ÁREA DE ATUAÇÃO'!$A:$C,3,0), "")</f>
        <v>REDE DE URGÊNCIA</v>
      </c>
      <c r="O3166" t="str">
        <f>'Lotações convertidas'!B3168</f>
        <v>SERVIÇO DE ATENDIMENTO MÓVEL DE URGÊNCIA E TRANSPORTE EM SAÚDE</v>
      </c>
    </row>
    <row r="3167" spans="1:15" x14ac:dyDescent="0.25">
      <c r="A3167">
        <v>1357784</v>
      </c>
      <c r="B3167" t="s">
        <v>10082</v>
      </c>
      <c r="C3167" t="s">
        <v>10083</v>
      </c>
      <c r="D3167" t="s">
        <v>368</v>
      </c>
      <c r="E3167" t="s">
        <v>369</v>
      </c>
      <c r="F3167" t="s">
        <v>18613</v>
      </c>
      <c r="G3167" s="177">
        <v>44594</v>
      </c>
      <c r="H3167" t="s">
        <v>364</v>
      </c>
      <c r="I3167" t="s">
        <v>18168</v>
      </c>
      <c r="J3167" t="s">
        <v>10084</v>
      </c>
      <c r="K3167" t="s">
        <v>353</v>
      </c>
      <c r="L3167" t="s">
        <v>382</v>
      </c>
      <c r="M3167" s="29" t="str">
        <f>IF(O3167 &lt;&gt; "", VLOOKUP(O3167,'CLASSIFICAÇÃO - ÁREA DE ATUAÇÃO'!$A:$C,2,0),"")</f>
        <v>C</v>
      </c>
      <c r="N3167" s="29" t="str">
        <f>IF(O3167 &lt;&gt; "",VLOOKUP(O3167,'CLASSIFICAÇÃO - ÁREA DE ATUAÇÃO'!$A:$C,3,0), "")</f>
        <v>REDE DE URGÊNCIA</v>
      </c>
      <c r="O3167" t="str">
        <f>'Lotações convertidas'!B3169</f>
        <v>UNIDADE DE PRONTO ATENDIMENTO LESTE</v>
      </c>
    </row>
    <row r="3168" spans="1:15" x14ac:dyDescent="0.25">
      <c r="A3168">
        <v>1357857</v>
      </c>
      <c r="B3168" t="s">
        <v>10085</v>
      </c>
      <c r="C3168" t="s">
        <v>10086</v>
      </c>
      <c r="D3168" t="s">
        <v>349</v>
      </c>
      <c r="E3168" t="s">
        <v>10087</v>
      </c>
      <c r="F3168" t="s">
        <v>773</v>
      </c>
      <c r="G3168" s="177">
        <v>44594</v>
      </c>
      <c r="H3168" t="s">
        <v>395</v>
      </c>
      <c r="I3168" t="s">
        <v>18181</v>
      </c>
      <c r="J3168" t="s">
        <v>10088</v>
      </c>
      <c r="K3168" t="s">
        <v>353</v>
      </c>
      <c r="L3168" t="s">
        <v>365</v>
      </c>
      <c r="M3168" s="29" t="str">
        <f>IF(O3168 &lt;&gt; "", VLOOKUP(O3168,'CLASSIFICAÇÃO - ÁREA DE ATUAÇÃO'!$A:$C,2,0),"")</f>
        <v>B</v>
      </c>
      <c r="N3168" s="29" t="str">
        <f>IF(O3168 &lt;&gt; "",VLOOKUP(O3168,'CLASSIFICAÇÃO - ÁREA DE ATUAÇÃO'!$A:$C,3,0), "")</f>
        <v>ATENÇÃO PRIMÁRIA</v>
      </c>
      <c r="O3168" t="str">
        <f>'Lotações convertidas'!B3170</f>
        <v>CENTRO DE SAÚDE GUARANI</v>
      </c>
    </row>
    <row r="3169" spans="1:15" x14ac:dyDescent="0.25">
      <c r="A3169">
        <v>1357873</v>
      </c>
      <c r="B3169" t="s">
        <v>10089</v>
      </c>
      <c r="C3169" t="s">
        <v>10090</v>
      </c>
      <c r="D3169" t="s">
        <v>520</v>
      </c>
      <c r="F3169" t="s">
        <v>1245</v>
      </c>
      <c r="G3169" s="177">
        <v>44594</v>
      </c>
      <c r="H3169" t="s">
        <v>364</v>
      </c>
      <c r="I3169" t="s">
        <v>18175</v>
      </c>
      <c r="J3169" t="s">
        <v>10091</v>
      </c>
      <c r="K3169" t="s">
        <v>353</v>
      </c>
      <c r="L3169" t="s">
        <v>374</v>
      </c>
      <c r="M3169" s="29" t="str">
        <f>IF(O3169 &lt;&gt; "", VLOOKUP(O3169,'CLASSIFICAÇÃO - ÁREA DE ATUAÇÃO'!$A:$C,2,0),"")</f>
        <v>D</v>
      </c>
      <c r="N3169" s="29" t="str">
        <f>IF(O3169 &lt;&gt; "",VLOOKUP(O3169,'CLASSIFICAÇÃO - ÁREA DE ATUAÇÃO'!$A:$C,3,0), "")</f>
        <v>ATENÇÃO PRIMÁRIA</v>
      </c>
      <c r="O3169" t="str">
        <f>'Lotações convertidas'!B3171</f>
        <v>CENTRO DE SAÚDE GOIÂNIA</v>
      </c>
    </row>
    <row r="3170" spans="1:15" x14ac:dyDescent="0.25">
      <c r="A3170" t="s">
        <v>10092</v>
      </c>
      <c r="B3170" t="s">
        <v>10093</v>
      </c>
      <c r="C3170" t="s">
        <v>10094</v>
      </c>
      <c r="D3170" t="s">
        <v>520</v>
      </c>
      <c r="F3170" t="s">
        <v>217</v>
      </c>
      <c r="G3170" s="177">
        <v>44594</v>
      </c>
      <c r="H3170" t="s">
        <v>364</v>
      </c>
      <c r="I3170" t="s">
        <v>18175</v>
      </c>
      <c r="J3170" t="s">
        <v>10095</v>
      </c>
      <c r="K3170" t="s">
        <v>353</v>
      </c>
      <c r="L3170" t="s">
        <v>406</v>
      </c>
      <c r="M3170" s="29" t="str">
        <f>IF(O3170 &lt;&gt; "", VLOOKUP(O3170,'CLASSIFICAÇÃO - ÁREA DE ATUAÇÃO'!$A:$C,2,0),"")</f>
        <v>C</v>
      </c>
      <c r="N3170" s="29" t="str">
        <f>IF(O3170 &lt;&gt; "",VLOOKUP(O3170,'CLASSIFICAÇÃO - ÁREA DE ATUAÇÃO'!$A:$C,3,0), "")</f>
        <v>ATENÇÃO PRIMÁRIA</v>
      </c>
      <c r="O3170" t="str">
        <f>'Lotações convertidas'!B3172</f>
        <v>CENTRO DE SAÚDE. MARIA MADALENA TEODORO - LINDÉIA</v>
      </c>
    </row>
    <row r="3171" spans="1:15" x14ac:dyDescent="0.25">
      <c r="A3171">
        <v>1357903</v>
      </c>
      <c r="B3171" t="s">
        <v>10096</v>
      </c>
      <c r="C3171" t="s">
        <v>10097</v>
      </c>
      <c r="D3171" t="s">
        <v>379</v>
      </c>
      <c r="F3171" t="s">
        <v>18620</v>
      </c>
      <c r="G3171" s="177">
        <v>44594</v>
      </c>
      <c r="H3171" t="s">
        <v>482</v>
      </c>
      <c r="I3171" t="s">
        <v>18171</v>
      </c>
      <c r="J3171" t="s">
        <v>10098</v>
      </c>
      <c r="K3171" t="s">
        <v>353</v>
      </c>
      <c r="L3171" t="s">
        <v>372</v>
      </c>
      <c r="M3171" s="29" t="str">
        <f>IF(O3171 &lt;&gt; "", VLOOKUP(O3171,'CLASSIFICAÇÃO - ÁREA DE ATUAÇÃO'!$A:$C,2,0),"")</f>
        <v>D</v>
      </c>
      <c r="N3171" s="29" t="str">
        <f>IF(O3171 &lt;&gt; "",VLOOKUP(O3171,'CLASSIFICAÇÃO - ÁREA DE ATUAÇÃO'!$A:$C,3,0), "")</f>
        <v>REDE DE URGÊNCIA</v>
      </c>
      <c r="O3171" t="str">
        <f>'Lotações convertidas'!B3173</f>
        <v>UNIDADE DE PRONTO ATENDIMENTO VENDA NOVA</v>
      </c>
    </row>
    <row r="3172" spans="1:15" x14ac:dyDescent="0.25">
      <c r="A3172">
        <v>1357962</v>
      </c>
      <c r="B3172" t="s">
        <v>10099</v>
      </c>
      <c r="C3172" t="s">
        <v>10100</v>
      </c>
      <c r="D3172" t="s">
        <v>379</v>
      </c>
      <c r="F3172" t="s">
        <v>521</v>
      </c>
      <c r="G3172" s="177">
        <v>44594</v>
      </c>
      <c r="H3172" t="s">
        <v>364</v>
      </c>
      <c r="I3172" t="s">
        <v>18171</v>
      </c>
      <c r="J3172" t="s">
        <v>10101</v>
      </c>
      <c r="K3172" t="s">
        <v>353</v>
      </c>
      <c r="L3172" t="s">
        <v>361</v>
      </c>
      <c r="M3172" s="29" t="str">
        <f>IF(O3172 &lt;&gt; "", VLOOKUP(O3172,'CLASSIFICAÇÃO - ÁREA DE ATUAÇÃO'!$A:$C,2,0),"")</f>
        <v>B</v>
      </c>
      <c r="N3172" s="29" t="str">
        <f>IF(O3172 &lt;&gt; "",VLOOKUP(O3172,'CLASSIFICAÇÃO - ÁREA DE ATUAÇÃO'!$A:$C,3,0), "")</f>
        <v>ATENÇÃO PRIMÁRIA</v>
      </c>
      <c r="O3172" t="str">
        <f>'Lotações convertidas'!B3174</f>
        <v>CENTRO DE SAÚDE JARDIM ALVORADA</v>
      </c>
    </row>
    <row r="3173" spans="1:15" x14ac:dyDescent="0.25">
      <c r="A3173">
        <v>1357970</v>
      </c>
      <c r="B3173" t="s">
        <v>10102</v>
      </c>
      <c r="C3173" t="s">
        <v>10103</v>
      </c>
      <c r="D3173" t="s">
        <v>9078</v>
      </c>
      <c r="F3173" t="s">
        <v>18617</v>
      </c>
      <c r="G3173" s="177">
        <v>44595</v>
      </c>
      <c r="H3173" t="s">
        <v>364</v>
      </c>
      <c r="I3173" t="s">
        <v>495</v>
      </c>
      <c r="K3173" t="s">
        <v>495</v>
      </c>
      <c r="L3173" t="s">
        <v>406</v>
      </c>
      <c r="M3173" s="29" t="str">
        <f>IF(O3173 &lt;&gt; "", VLOOKUP(O3173,'CLASSIFICAÇÃO - ÁREA DE ATUAÇÃO'!$A:$C,2,0),"")</f>
        <v>D</v>
      </c>
      <c r="N3173" s="29" t="str">
        <f>IF(O3173 &lt;&gt; "",VLOOKUP(O3173,'CLASSIFICAÇÃO - ÁREA DE ATUAÇÃO'!$A:$C,3,0), "")</f>
        <v>REDE DE URGÊNCIA</v>
      </c>
      <c r="O3173" t="str">
        <f>'Lotações convertidas'!B3175</f>
        <v>UNIDADE DE PRONTO ATENDIMENTO BARREIRO</v>
      </c>
    </row>
    <row r="3174" spans="1:15" x14ac:dyDescent="0.25">
      <c r="A3174">
        <v>1357989</v>
      </c>
      <c r="B3174" t="s">
        <v>10104</v>
      </c>
      <c r="C3174" t="s">
        <v>10105</v>
      </c>
      <c r="D3174" t="s">
        <v>368</v>
      </c>
      <c r="E3174" t="s">
        <v>369</v>
      </c>
      <c r="F3174" t="s">
        <v>589</v>
      </c>
      <c r="G3174" s="177">
        <v>44595</v>
      </c>
      <c r="H3174" t="s">
        <v>417</v>
      </c>
      <c r="I3174" t="s">
        <v>18168</v>
      </c>
      <c r="J3174" t="s">
        <v>10106</v>
      </c>
      <c r="K3174" t="s">
        <v>353</v>
      </c>
      <c r="L3174" t="s">
        <v>397</v>
      </c>
      <c r="M3174" s="29" t="str">
        <f>IF(O3174 &lt;&gt; "", VLOOKUP(O3174,'CLASSIFICAÇÃO - ÁREA DE ATUAÇÃO'!$A:$C,2,0),"")</f>
        <v>A</v>
      </c>
      <c r="N3174" s="29" t="str">
        <f>IF(O3174 &lt;&gt; "",VLOOKUP(O3174,'CLASSIFICAÇÃO - ÁREA DE ATUAÇÃO'!$A:$C,3,0), "")</f>
        <v>REDE COMPLEMENTAR</v>
      </c>
      <c r="O3174" t="str">
        <f>'Lotações convertidas'!B3176</f>
        <v>UNIDADE DE REFERENCIA SECUNDARIA CAMPOS SALES</v>
      </c>
    </row>
    <row r="3175" spans="1:15" x14ac:dyDescent="0.25">
      <c r="A3175">
        <v>1358012</v>
      </c>
      <c r="B3175" t="s">
        <v>10107</v>
      </c>
      <c r="C3175" t="s">
        <v>10108</v>
      </c>
      <c r="D3175" t="s">
        <v>379</v>
      </c>
      <c r="F3175" t="s">
        <v>18637</v>
      </c>
      <c r="G3175" s="177">
        <v>44595</v>
      </c>
      <c r="H3175" t="s">
        <v>434</v>
      </c>
      <c r="I3175" t="s">
        <v>18171</v>
      </c>
      <c r="J3175" t="s">
        <v>10109</v>
      </c>
      <c r="K3175" t="s">
        <v>353</v>
      </c>
      <c r="L3175" t="s">
        <v>411</v>
      </c>
      <c r="M3175" s="29" t="str">
        <f>IF(O3175 &lt;&gt; "", VLOOKUP(O3175,'CLASSIFICAÇÃO - ÁREA DE ATUAÇÃO'!$A:$C,2,0),"")</f>
        <v>A</v>
      </c>
      <c r="N3175" s="29" t="str">
        <f>IF(O3175 &lt;&gt; "",VLOOKUP(O3175,'CLASSIFICAÇÃO - ÁREA DE ATUAÇÃO'!$A:$C,3,0), "")</f>
        <v>ATENÇÃO PRIMÁRIA</v>
      </c>
      <c r="O3175" t="str">
        <f>'Lotações convertidas'!B3177</f>
        <v>CENTRO DE SAÚDE OSWALDO CRUZ</v>
      </c>
    </row>
    <row r="3176" spans="1:15" x14ac:dyDescent="0.25">
      <c r="A3176">
        <v>1358020</v>
      </c>
      <c r="B3176" t="s">
        <v>10110</v>
      </c>
      <c r="C3176" t="s">
        <v>10111</v>
      </c>
      <c r="D3176" t="s">
        <v>379</v>
      </c>
      <c r="F3176" t="s">
        <v>18617</v>
      </c>
      <c r="G3176" s="177">
        <v>44596</v>
      </c>
      <c r="H3176" t="s">
        <v>457</v>
      </c>
      <c r="I3176" t="s">
        <v>18168</v>
      </c>
      <c r="J3176" t="s">
        <v>10112</v>
      </c>
      <c r="K3176" t="s">
        <v>353</v>
      </c>
      <c r="L3176" t="s">
        <v>406</v>
      </c>
      <c r="M3176" s="29" t="str">
        <f>IF(O3176 &lt;&gt; "", VLOOKUP(O3176,'CLASSIFICAÇÃO - ÁREA DE ATUAÇÃO'!$A:$C,2,0),"")</f>
        <v>D</v>
      </c>
      <c r="N3176" s="29" t="str">
        <f>IF(O3176 &lt;&gt; "",VLOOKUP(O3176,'CLASSIFICAÇÃO - ÁREA DE ATUAÇÃO'!$A:$C,3,0), "")</f>
        <v>REDE DE URGÊNCIA</v>
      </c>
      <c r="O3176" t="str">
        <f>'Lotações convertidas'!B3178</f>
        <v>UNIDADE DE PRONTO ATENDIMENTO BARREIRO</v>
      </c>
    </row>
    <row r="3177" spans="1:15" x14ac:dyDescent="0.25">
      <c r="A3177">
        <v>1358055</v>
      </c>
      <c r="B3177" t="s">
        <v>10113</v>
      </c>
      <c r="C3177" t="s">
        <v>10114</v>
      </c>
      <c r="D3177" t="s">
        <v>379</v>
      </c>
      <c r="E3177" t="s">
        <v>597</v>
      </c>
      <c r="F3177" t="s">
        <v>1249</v>
      </c>
      <c r="G3177" s="177">
        <v>44595</v>
      </c>
      <c r="H3177" t="s">
        <v>10115</v>
      </c>
      <c r="I3177" t="s">
        <v>18171</v>
      </c>
      <c r="J3177" t="s">
        <v>10116</v>
      </c>
      <c r="K3177" t="s">
        <v>353</v>
      </c>
      <c r="L3177" t="s">
        <v>361</v>
      </c>
      <c r="M3177" s="29" t="str">
        <f>IF(O3177 &lt;&gt; "", VLOOKUP(O3177,'CLASSIFICAÇÃO - ÁREA DE ATUAÇÃO'!$A:$C,2,0),"")</f>
        <v>C</v>
      </c>
      <c r="N3177" s="29" t="str">
        <f>IF(O3177 &lt;&gt; "",VLOOKUP(O3177,'CLASSIFICAÇÃO - ÁREA DE ATUAÇÃO'!$A:$C,3,0), "")</f>
        <v>ATENÇÃO PRIMÁRIA</v>
      </c>
      <c r="O3177" t="str">
        <f>'Lotações convertidas'!B3179</f>
        <v>CENTRO DE SAÚDE OURO PRETO</v>
      </c>
    </row>
    <row r="3178" spans="1:15" x14ac:dyDescent="0.25">
      <c r="A3178" t="s">
        <v>10117</v>
      </c>
      <c r="B3178" t="s">
        <v>10118</v>
      </c>
      <c r="C3178" t="s">
        <v>10119</v>
      </c>
      <c r="D3178" t="s">
        <v>368</v>
      </c>
      <c r="E3178" t="s">
        <v>369</v>
      </c>
      <c r="F3178" t="s">
        <v>373</v>
      </c>
      <c r="G3178" s="177">
        <v>44595</v>
      </c>
      <c r="H3178" t="s">
        <v>417</v>
      </c>
      <c r="I3178" t="s">
        <v>18168</v>
      </c>
      <c r="J3178" t="s">
        <v>10120</v>
      </c>
      <c r="K3178" t="s">
        <v>353</v>
      </c>
      <c r="L3178" t="s">
        <v>374</v>
      </c>
      <c r="M3178" s="29" t="str">
        <f>IF(O3178 &lt;&gt; "", VLOOKUP(O3178,'CLASSIFICAÇÃO - ÁREA DE ATUAÇÃO'!$A:$C,2,0),"")</f>
        <v>C</v>
      </c>
      <c r="N3178" s="29" t="str">
        <f>IF(O3178 &lt;&gt; "",VLOOKUP(O3178,'CLASSIFICAÇÃO - ÁREA DE ATUAÇÃO'!$A:$C,3,0), "")</f>
        <v>ATENÇÃO PRIMÁRIA</v>
      </c>
      <c r="O3178" t="str">
        <f>'Lotações convertidas'!B3180</f>
        <v>CENTRO DE SAÚDE EFIGÊNIA MURTA DE FIGUEIREDO</v>
      </c>
    </row>
    <row r="3179" spans="1:15" x14ac:dyDescent="0.25">
      <c r="A3179">
        <v>1358128</v>
      </c>
      <c r="B3179" t="s">
        <v>10121</v>
      </c>
      <c r="C3179" t="s">
        <v>10122</v>
      </c>
      <c r="D3179" t="s">
        <v>368</v>
      </c>
      <c r="E3179" t="s">
        <v>369</v>
      </c>
      <c r="F3179" t="s">
        <v>556</v>
      </c>
      <c r="G3179" s="177">
        <v>44595</v>
      </c>
      <c r="H3179" t="s">
        <v>364</v>
      </c>
      <c r="I3179" t="s">
        <v>18168</v>
      </c>
      <c r="J3179" t="s">
        <v>10123</v>
      </c>
      <c r="K3179" t="s">
        <v>353</v>
      </c>
      <c r="L3179" t="s">
        <v>411</v>
      </c>
      <c r="M3179" s="29" t="str">
        <f>IF(O3179 &lt;&gt; "", VLOOKUP(O3179,'CLASSIFICAÇÃO - ÁREA DE ATUAÇÃO'!$A:$C,2,0),"")</f>
        <v>A</v>
      </c>
      <c r="N3179" s="29" t="str">
        <f>IF(O3179 &lt;&gt; "",VLOOKUP(O3179,'CLASSIFICAÇÃO - ÁREA DE ATUAÇÃO'!$A:$C,3,0), "")</f>
        <v>ATENÇÃO PRIMÁRIA</v>
      </c>
      <c r="O3179" t="str">
        <f>'Lotações convertidas'!B3181</f>
        <v>CENTRO DE SAÚDE CARLOS CHAGAS</v>
      </c>
    </row>
    <row r="3180" spans="1:15" x14ac:dyDescent="0.25">
      <c r="A3180">
        <v>1358144</v>
      </c>
      <c r="B3180" t="s">
        <v>17156</v>
      </c>
      <c r="C3180" t="s">
        <v>17157</v>
      </c>
      <c r="D3180" t="s">
        <v>362</v>
      </c>
      <c r="F3180" t="s">
        <v>18663</v>
      </c>
      <c r="G3180" s="177">
        <v>44595</v>
      </c>
      <c r="H3180" t="s">
        <v>364</v>
      </c>
      <c r="I3180" t="s">
        <v>18168</v>
      </c>
      <c r="J3180" t="s">
        <v>17158</v>
      </c>
      <c r="K3180" t="s">
        <v>353</v>
      </c>
      <c r="L3180" t="s">
        <v>406</v>
      </c>
      <c r="M3180" s="29" t="str">
        <f>IF(O3180 &lt;&gt; "", VLOOKUP(O3180,'CLASSIFICAÇÃO - ÁREA DE ATUAÇÃO'!$A:$C,2,0),"")</f>
        <v>C</v>
      </c>
      <c r="N3180" s="29" t="str">
        <f>IF(O3180 &lt;&gt; "",VLOOKUP(O3180,'CLASSIFICAÇÃO - ÁREA DE ATUAÇÃO'!$A:$C,3,0), "")</f>
        <v>GESTÃO</v>
      </c>
      <c r="O3180" t="str">
        <f>'Lotações convertidas'!B3182</f>
        <v>GERENCIA DE ASSISTENCIA, EPIDEMIOLOGIA E REGULACAO BARREIRO</v>
      </c>
    </row>
    <row r="3181" spans="1:15" x14ac:dyDescent="0.25">
      <c r="A3181">
        <v>1358152</v>
      </c>
      <c r="B3181" t="s">
        <v>8282</v>
      </c>
      <c r="C3181" t="s">
        <v>8283</v>
      </c>
      <c r="D3181" t="s">
        <v>362</v>
      </c>
      <c r="F3181" t="s">
        <v>18623</v>
      </c>
      <c r="G3181" s="177">
        <v>44595</v>
      </c>
      <c r="H3181" t="s">
        <v>466</v>
      </c>
      <c r="I3181" t="s">
        <v>18168</v>
      </c>
      <c r="J3181" t="s">
        <v>8284</v>
      </c>
      <c r="K3181" t="s">
        <v>353</v>
      </c>
      <c r="L3181" t="s">
        <v>374</v>
      </c>
      <c r="M3181" s="29" t="str">
        <f>IF(O3181 &lt;&gt; "", VLOOKUP(O3181,'CLASSIFICAÇÃO - ÁREA DE ATUAÇÃO'!$A:$C,2,0),"")</f>
        <v>C</v>
      </c>
      <c r="N3181" s="29" t="str">
        <f>IF(O3181 &lt;&gt; "",VLOOKUP(O3181,'CLASSIFICAÇÃO - ÁREA DE ATUAÇÃO'!$A:$C,3,0), "")</f>
        <v>REDE DE URGÊNCIA</v>
      </c>
      <c r="O3181" t="str">
        <f>'Lotações convertidas'!B3183</f>
        <v>UNIDADE DE PRONTO ATENDIMENTO NORDESTE</v>
      </c>
    </row>
    <row r="3182" spans="1:15" x14ac:dyDescent="0.25">
      <c r="A3182">
        <v>1358195</v>
      </c>
      <c r="B3182" t="s">
        <v>10124</v>
      </c>
      <c r="C3182" t="s">
        <v>10125</v>
      </c>
      <c r="D3182" t="s">
        <v>379</v>
      </c>
      <c r="F3182" t="s">
        <v>1483</v>
      </c>
      <c r="G3182" s="177">
        <v>44595</v>
      </c>
      <c r="H3182" t="s">
        <v>17362</v>
      </c>
      <c r="I3182" t="s">
        <v>18171</v>
      </c>
      <c r="J3182" t="s">
        <v>10126</v>
      </c>
      <c r="K3182" t="s">
        <v>353</v>
      </c>
      <c r="L3182" t="s">
        <v>406</v>
      </c>
      <c r="M3182" s="29" t="str">
        <f>IF(O3182 &lt;&gt; "", VLOOKUP(O3182,'CLASSIFICAÇÃO - ÁREA DE ATUAÇÃO'!$A:$C,2,0),"")</f>
        <v>B</v>
      </c>
      <c r="N3182" s="29" t="str">
        <f>IF(O3182 &lt;&gt; "",VLOOKUP(O3182,'CLASSIFICAÇÃO - ÁREA DE ATUAÇÃO'!$A:$C,3,0), "")</f>
        <v>ATENÇÃO PRIMÁRIA</v>
      </c>
      <c r="O3182" t="str">
        <f>'Lotações convertidas'!B3184</f>
        <v>CENTRO DE SAÚDE BARREIRO DE CIMA</v>
      </c>
    </row>
    <row r="3183" spans="1:15" x14ac:dyDescent="0.25">
      <c r="A3183" t="s">
        <v>10127</v>
      </c>
      <c r="B3183" t="s">
        <v>10128</v>
      </c>
      <c r="C3183" t="s">
        <v>10129</v>
      </c>
      <c r="D3183" t="s">
        <v>379</v>
      </c>
      <c r="F3183" t="s">
        <v>686</v>
      </c>
      <c r="G3183" s="177">
        <v>44596</v>
      </c>
      <c r="H3183" t="s">
        <v>364</v>
      </c>
      <c r="I3183" t="s">
        <v>18171</v>
      </c>
      <c r="J3183" t="s">
        <v>10130</v>
      </c>
      <c r="K3183" t="s">
        <v>353</v>
      </c>
      <c r="L3183" t="s">
        <v>397</v>
      </c>
      <c r="M3183" s="29" t="str">
        <f>IF(O3183 &lt;&gt; "", VLOOKUP(O3183,'CLASSIFICAÇÃO - ÁREA DE ATUAÇÃO'!$A:$C,2,0),"")</f>
        <v>C</v>
      </c>
      <c r="N3183" s="29" t="str">
        <f>IF(O3183 &lt;&gt; "",VLOOKUP(O3183,'CLASSIFICAÇÃO - ÁREA DE ATUAÇÃO'!$A:$C,3,0), "")</f>
        <v>ATENÇÃO PRIMÁRIA</v>
      </c>
      <c r="O3183" t="str">
        <f>'Lotações convertidas'!B3185</f>
        <v>CENTRO DE SAÚDE CÍCERO ILDEFONSO</v>
      </c>
    </row>
    <row r="3184" spans="1:15" x14ac:dyDescent="0.25">
      <c r="A3184">
        <v>1358314</v>
      </c>
      <c r="B3184" t="s">
        <v>7214</v>
      </c>
      <c r="C3184" t="s">
        <v>7215</v>
      </c>
      <c r="D3184" t="s">
        <v>379</v>
      </c>
      <c r="E3184" t="s">
        <v>1524</v>
      </c>
      <c r="F3184" t="s">
        <v>381</v>
      </c>
      <c r="G3184" s="177">
        <v>44599</v>
      </c>
      <c r="H3184" t="s">
        <v>18394</v>
      </c>
      <c r="I3184" t="s">
        <v>18171</v>
      </c>
      <c r="J3184" t="s">
        <v>7217</v>
      </c>
      <c r="K3184" t="s">
        <v>353</v>
      </c>
      <c r="L3184" t="s">
        <v>382</v>
      </c>
      <c r="M3184" s="29" t="str">
        <f>IF(O3184 &lt;&gt; "", VLOOKUP(O3184,'CLASSIFICAÇÃO - ÁREA DE ATUAÇÃO'!$A:$C,2,0),"")</f>
        <v>A</v>
      </c>
      <c r="N3184" s="29" t="str">
        <f>IF(O3184 &lt;&gt; "",VLOOKUP(O3184,'CLASSIFICAÇÃO - ÁREA DE ATUAÇÃO'!$A:$C,3,0), "")</f>
        <v>REDE COMPLEMENTAR</v>
      </c>
      <c r="O3184" t="str">
        <f>'Lotações convertidas'!B3186</f>
        <v>UNIDADE DE REFERENCIA SECUNDARIA SAGRADA FAMILIA</v>
      </c>
    </row>
    <row r="3185" spans="1:15" x14ac:dyDescent="0.25">
      <c r="A3185">
        <v>1358365</v>
      </c>
      <c r="B3185" t="s">
        <v>10131</v>
      </c>
      <c r="C3185" t="s">
        <v>10132</v>
      </c>
      <c r="D3185" t="s">
        <v>362</v>
      </c>
      <c r="F3185" t="s">
        <v>18616</v>
      </c>
      <c r="G3185" s="177">
        <v>44595</v>
      </c>
      <c r="H3185" t="s">
        <v>466</v>
      </c>
      <c r="I3185" t="s">
        <v>18168</v>
      </c>
      <c r="J3185" t="s">
        <v>10133</v>
      </c>
      <c r="K3185" t="s">
        <v>353</v>
      </c>
      <c r="L3185" t="s">
        <v>361</v>
      </c>
      <c r="M3185" s="29" t="str">
        <f>IF(O3185 &lt;&gt; "", VLOOKUP(O3185,'CLASSIFICAÇÃO - ÁREA DE ATUAÇÃO'!$A:$C,2,0),"")</f>
        <v>C</v>
      </c>
      <c r="N3185" s="29" t="str">
        <f>IF(O3185 &lt;&gt; "",VLOOKUP(O3185,'CLASSIFICAÇÃO - ÁREA DE ATUAÇÃO'!$A:$C,3,0), "")</f>
        <v>REDE DE URGÊNCIA</v>
      </c>
      <c r="O3185" t="str">
        <f>'Lotações convertidas'!B3187</f>
        <v>UNIDADE DE PRONTO ATENDIMENTO PAMPULHA</v>
      </c>
    </row>
    <row r="3186" spans="1:15" x14ac:dyDescent="0.25">
      <c r="A3186" t="s">
        <v>10134</v>
      </c>
      <c r="B3186" t="s">
        <v>10135</v>
      </c>
      <c r="C3186" t="s">
        <v>10136</v>
      </c>
      <c r="D3186" t="s">
        <v>362</v>
      </c>
      <c r="F3186" t="s">
        <v>227</v>
      </c>
      <c r="G3186" s="177">
        <v>44596</v>
      </c>
      <c r="H3186" t="s">
        <v>352</v>
      </c>
      <c r="I3186" t="s">
        <v>18168</v>
      </c>
      <c r="J3186" t="s">
        <v>10137</v>
      </c>
      <c r="K3186" t="s">
        <v>353</v>
      </c>
      <c r="L3186" t="s">
        <v>406</v>
      </c>
      <c r="M3186" s="29" t="str">
        <f>IF(O3186 &lt;&gt; "", VLOOKUP(O3186,'CLASSIFICAÇÃO - ÁREA DE ATUAÇÃO'!$A:$C,2,0),"")</f>
        <v>C</v>
      </c>
      <c r="N3186" s="29" t="str">
        <f>IF(O3186 &lt;&gt; "",VLOOKUP(O3186,'CLASSIFICAÇÃO - ÁREA DE ATUAÇÃO'!$A:$C,3,0), "")</f>
        <v>ATENÇÃO PRIMÁRIA</v>
      </c>
      <c r="O3186" t="str">
        <f>'Lotações convertidas'!B3188</f>
        <v>CENTRO DE SAÚDE PILAR - OLHOS D'ÁGUA</v>
      </c>
    </row>
    <row r="3187" spans="1:15" x14ac:dyDescent="0.25">
      <c r="A3187">
        <v>1358497</v>
      </c>
      <c r="B3187" t="s">
        <v>10138</v>
      </c>
      <c r="C3187" t="s">
        <v>10139</v>
      </c>
      <c r="D3187" t="s">
        <v>368</v>
      </c>
      <c r="E3187" t="s">
        <v>369</v>
      </c>
      <c r="F3187" t="s">
        <v>18620</v>
      </c>
      <c r="G3187" s="177">
        <v>44599</v>
      </c>
      <c r="H3187" t="s">
        <v>425</v>
      </c>
      <c r="I3187" t="s">
        <v>18168</v>
      </c>
      <c r="J3187" t="s">
        <v>10140</v>
      </c>
      <c r="K3187" t="s">
        <v>353</v>
      </c>
      <c r="L3187" t="s">
        <v>372</v>
      </c>
      <c r="M3187" s="29" t="str">
        <f>IF(O3187 &lt;&gt; "", VLOOKUP(O3187,'CLASSIFICAÇÃO - ÁREA DE ATUAÇÃO'!$A:$C,2,0),"")</f>
        <v>D</v>
      </c>
      <c r="N3187" s="29" t="str">
        <f>IF(O3187 &lt;&gt; "",VLOOKUP(O3187,'CLASSIFICAÇÃO - ÁREA DE ATUAÇÃO'!$A:$C,3,0), "")</f>
        <v>REDE DE URGÊNCIA</v>
      </c>
      <c r="O3187" t="str">
        <f>'Lotações convertidas'!B3189</f>
        <v>UNIDADE DE PRONTO ATENDIMENTO VENDA NOVA</v>
      </c>
    </row>
    <row r="3188" spans="1:15" x14ac:dyDescent="0.25">
      <c r="A3188">
        <v>1358535</v>
      </c>
      <c r="B3188" t="s">
        <v>10144</v>
      </c>
      <c r="C3188" t="s">
        <v>10145</v>
      </c>
      <c r="D3188" t="s">
        <v>368</v>
      </c>
      <c r="E3188" t="s">
        <v>369</v>
      </c>
      <c r="F3188" t="s">
        <v>1509</v>
      </c>
      <c r="G3188" s="177">
        <v>44599</v>
      </c>
      <c r="H3188" t="s">
        <v>384</v>
      </c>
      <c r="I3188" t="s">
        <v>18168</v>
      </c>
      <c r="J3188" t="s">
        <v>10146</v>
      </c>
      <c r="K3188" t="s">
        <v>353</v>
      </c>
      <c r="L3188" t="s">
        <v>397</v>
      </c>
      <c r="M3188" s="29" t="str">
        <f>IF(O3188 &lt;&gt; "", VLOOKUP(O3188,'CLASSIFICAÇÃO - ÁREA DE ATUAÇÃO'!$A:$C,2,0),"")</f>
        <v>B</v>
      </c>
      <c r="N3188" s="29" t="str">
        <f>IF(O3188 &lt;&gt; "",VLOOKUP(O3188,'CLASSIFICAÇÃO - ÁREA DE ATUAÇÃO'!$A:$C,3,0), "")</f>
        <v>ATENÇÃO PRIMÁRIA</v>
      </c>
      <c r="O3188" t="str">
        <f>'Lotações convertidas'!B3190</f>
        <v>CENTRO DE SAÚDE SÃO JORGE</v>
      </c>
    </row>
    <row r="3189" spans="1:15" x14ac:dyDescent="0.25">
      <c r="A3189">
        <v>1358578</v>
      </c>
      <c r="B3189" t="s">
        <v>10147</v>
      </c>
      <c r="C3189" t="s">
        <v>10148</v>
      </c>
      <c r="D3189" t="s">
        <v>379</v>
      </c>
      <c r="E3189" t="s">
        <v>597</v>
      </c>
      <c r="F3189" t="s">
        <v>18635</v>
      </c>
      <c r="G3189" s="177">
        <v>44599</v>
      </c>
      <c r="H3189" t="s">
        <v>434</v>
      </c>
      <c r="I3189" t="s">
        <v>18171</v>
      </c>
      <c r="J3189" t="s">
        <v>10149</v>
      </c>
      <c r="K3189" t="s">
        <v>353</v>
      </c>
      <c r="L3189" t="s">
        <v>397</v>
      </c>
      <c r="M3189" s="29" t="str">
        <f>IF(O3189 &lt;&gt; "", VLOOKUP(O3189,'CLASSIFICAÇÃO - ÁREA DE ATUAÇÃO'!$A:$C,2,0),"")</f>
        <v>A</v>
      </c>
      <c r="N3189" s="29" t="str">
        <f>IF(O3189 &lt;&gt; "",VLOOKUP(O3189,'CLASSIFICAÇÃO - ÁREA DE ATUAÇÃO'!$A:$C,3,0), "")</f>
        <v>GESTÃO</v>
      </c>
      <c r="O3189" t="str">
        <f>'Lotações convertidas'!B3191</f>
        <v>GERENCIA DE ASSISTENCIA, EPIDEMIOLOGIA E REGULACAO OESTE</v>
      </c>
    </row>
    <row r="3190" spans="1:15" x14ac:dyDescent="0.25">
      <c r="A3190">
        <v>1358586</v>
      </c>
      <c r="B3190" t="s">
        <v>10150</v>
      </c>
      <c r="C3190" t="s">
        <v>10151</v>
      </c>
      <c r="D3190" t="s">
        <v>379</v>
      </c>
      <c r="F3190" t="s">
        <v>18620</v>
      </c>
      <c r="G3190" s="177">
        <v>44599</v>
      </c>
      <c r="H3190" t="s">
        <v>466</v>
      </c>
      <c r="I3190" t="s">
        <v>18171</v>
      </c>
      <c r="J3190" t="s">
        <v>10152</v>
      </c>
      <c r="K3190" t="s">
        <v>353</v>
      </c>
      <c r="L3190" t="s">
        <v>372</v>
      </c>
      <c r="M3190" s="29" t="str">
        <f>IF(O3190 &lt;&gt; "", VLOOKUP(O3190,'CLASSIFICAÇÃO - ÁREA DE ATUAÇÃO'!$A:$C,2,0),"")</f>
        <v>D</v>
      </c>
      <c r="N3190" s="29" t="str">
        <f>IF(O3190 &lt;&gt; "",VLOOKUP(O3190,'CLASSIFICAÇÃO - ÁREA DE ATUAÇÃO'!$A:$C,3,0), "")</f>
        <v>REDE DE URGÊNCIA</v>
      </c>
      <c r="O3190" t="str">
        <f>'Lotações convertidas'!B3192</f>
        <v>UNIDADE DE PRONTO ATENDIMENTO VENDA NOVA</v>
      </c>
    </row>
    <row r="3191" spans="1:15" x14ac:dyDescent="0.25">
      <c r="A3191">
        <v>1358594</v>
      </c>
      <c r="B3191" t="s">
        <v>10153</v>
      </c>
      <c r="C3191" t="s">
        <v>10154</v>
      </c>
      <c r="D3191" t="s">
        <v>362</v>
      </c>
      <c r="F3191" t="s">
        <v>3462</v>
      </c>
      <c r="G3191" s="177">
        <v>44600</v>
      </c>
      <c r="H3191" t="s">
        <v>352</v>
      </c>
      <c r="I3191" t="s">
        <v>18168</v>
      </c>
      <c r="J3191" t="s">
        <v>10155</v>
      </c>
      <c r="K3191" t="s">
        <v>353</v>
      </c>
      <c r="L3191" t="s">
        <v>427</v>
      </c>
      <c r="M3191" s="29" t="str">
        <f>IF(O3191 &lt;&gt; "", VLOOKUP(O3191,'CLASSIFICAÇÃO - ÁREA DE ATUAÇÃO'!$A:$C,2,0),"")</f>
        <v>A</v>
      </c>
      <c r="N3191" s="29" t="str">
        <f>IF(O3191 &lt;&gt; "",VLOOKUP(O3191,'CLASSIFICAÇÃO - ÁREA DE ATUAÇÃO'!$A:$C,3,0), "")</f>
        <v>GESTÃO</v>
      </c>
      <c r="O3191" t="str">
        <f>'Lotações convertidas'!B3193</f>
        <v>GERÊNCIA DE REGULAÇÃO DO ACESSO AMBULATORIAL</v>
      </c>
    </row>
    <row r="3192" spans="1:15" x14ac:dyDescent="0.25">
      <c r="A3192">
        <v>1358616</v>
      </c>
      <c r="B3192" t="s">
        <v>10156</v>
      </c>
      <c r="C3192" t="s">
        <v>10157</v>
      </c>
      <c r="D3192" t="s">
        <v>379</v>
      </c>
      <c r="F3192" t="s">
        <v>18611</v>
      </c>
      <c r="G3192" s="177">
        <v>44602</v>
      </c>
      <c r="H3192" t="s">
        <v>457</v>
      </c>
      <c r="I3192" t="s">
        <v>18171</v>
      </c>
      <c r="J3192" t="s">
        <v>10158</v>
      </c>
      <c r="K3192" t="s">
        <v>353</v>
      </c>
      <c r="L3192" t="s">
        <v>397</v>
      </c>
      <c r="M3192" s="29" t="str">
        <f>IF(O3192 &lt;&gt; "", VLOOKUP(O3192,'CLASSIFICAÇÃO - ÁREA DE ATUAÇÃO'!$A:$C,2,0),"")</f>
        <v>C</v>
      </c>
      <c r="N3192" s="29" t="str">
        <f>IF(O3192 &lt;&gt; "",VLOOKUP(O3192,'CLASSIFICAÇÃO - ÁREA DE ATUAÇÃO'!$A:$C,3,0), "")</f>
        <v>REDE DE URGÊNCIA</v>
      </c>
      <c r="O3192" t="str">
        <f>'Lotações convertidas'!B3194</f>
        <v>UNIDADE DE PRONTO ATENDIMENTO OESTE</v>
      </c>
    </row>
    <row r="3193" spans="1:15" x14ac:dyDescent="0.25">
      <c r="A3193">
        <v>1358632</v>
      </c>
      <c r="B3193" t="s">
        <v>10159</v>
      </c>
      <c r="C3193" t="s">
        <v>10160</v>
      </c>
      <c r="D3193" t="s">
        <v>368</v>
      </c>
      <c r="E3193" t="s">
        <v>634</v>
      </c>
      <c r="F3193" t="s">
        <v>18615</v>
      </c>
      <c r="G3193" s="177">
        <v>44596</v>
      </c>
      <c r="H3193" t="s">
        <v>466</v>
      </c>
      <c r="I3193" t="s">
        <v>18174</v>
      </c>
      <c r="J3193" t="s">
        <v>10161</v>
      </c>
      <c r="K3193" t="s">
        <v>353</v>
      </c>
      <c r="L3193" t="s">
        <v>365</v>
      </c>
      <c r="M3193" s="29" t="str">
        <f>IF(O3193 &lt;&gt; "", VLOOKUP(O3193,'CLASSIFICAÇÃO - ÁREA DE ATUAÇÃO'!$A:$C,2,0),"")</f>
        <v>D</v>
      </c>
      <c r="N3193" s="29" t="str">
        <f>IF(O3193 &lt;&gt; "",VLOOKUP(O3193,'CLASSIFICAÇÃO - ÁREA DE ATUAÇÃO'!$A:$C,3,0), "")</f>
        <v>REDE DE URGÊNCIA</v>
      </c>
      <c r="O3193" t="str">
        <f>'Lotações convertidas'!B3195</f>
        <v>UNIDADE DE PRONTO ATENDIMENTO NORTE</v>
      </c>
    </row>
    <row r="3194" spans="1:15" x14ac:dyDescent="0.25">
      <c r="A3194">
        <v>1358640</v>
      </c>
      <c r="B3194" t="s">
        <v>10162</v>
      </c>
      <c r="C3194" t="s">
        <v>10163</v>
      </c>
      <c r="D3194" t="s">
        <v>368</v>
      </c>
      <c r="E3194" t="s">
        <v>369</v>
      </c>
      <c r="F3194" t="s">
        <v>424</v>
      </c>
      <c r="G3194" s="177">
        <v>44597</v>
      </c>
      <c r="H3194" t="s">
        <v>2071</v>
      </c>
      <c r="I3194" t="s">
        <v>18168</v>
      </c>
      <c r="J3194" t="s">
        <v>10164</v>
      </c>
      <c r="K3194" t="s">
        <v>353</v>
      </c>
      <c r="L3194" t="s">
        <v>427</v>
      </c>
      <c r="M3194" s="29" t="str">
        <f>IF(O3194 &lt;&gt; "", VLOOKUP(O3194,'CLASSIFICAÇÃO - ÁREA DE ATUAÇÃO'!$A:$C,2,0),"")</f>
        <v>D</v>
      </c>
      <c r="N3194" s="29" t="str">
        <f>IF(O3194 &lt;&gt; "",VLOOKUP(O3194,'CLASSIFICAÇÃO - ÁREA DE ATUAÇÃO'!$A:$C,3,0), "")</f>
        <v>REDE DE URGÊNCIA</v>
      </c>
      <c r="O3194" t="str">
        <f>'Lotações convertidas'!B3196</f>
        <v>SERVIÇO DE ATENDIMENTO MÓVEL DE URGÊNCIA E TRANSPORTE EM SAÚDE</v>
      </c>
    </row>
    <row r="3195" spans="1:15" x14ac:dyDescent="0.25">
      <c r="A3195">
        <v>1358667</v>
      </c>
      <c r="B3195" t="s">
        <v>10165</v>
      </c>
      <c r="C3195" t="s">
        <v>10166</v>
      </c>
      <c r="D3195" t="s">
        <v>368</v>
      </c>
      <c r="E3195" t="s">
        <v>369</v>
      </c>
      <c r="F3195" t="s">
        <v>18611</v>
      </c>
      <c r="G3195" s="177">
        <v>44597</v>
      </c>
      <c r="H3195" t="s">
        <v>441</v>
      </c>
      <c r="I3195" t="s">
        <v>18168</v>
      </c>
      <c r="J3195" t="s">
        <v>10167</v>
      </c>
      <c r="K3195" t="s">
        <v>353</v>
      </c>
      <c r="L3195" t="s">
        <v>397</v>
      </c>
      <c r="M3195" s="29" t="str">
        <f>IF(O3195 &lt;&gt; "", VLOOKUP(O3195,'CLASSIFICAÇÃO - ÁREA DE ATUAÇÃO'!$A:$C,2,0),"")</f>
        <v>C</v>
      </c>
      <c r="N3195" s="29" t="str">
        <f>IF(O3195 &lt;&gt; "",VLOOKUP(O3195,'CLASSIFICAÇÃO - ÁREA DE ATUAÇÃO'!$A:$C,3,0), "")</f>
        <v>REDE DE URGÊNCIA</v>
      </c>
      <c r="O3195" t="str">
        <f>'Lotações convertidas'!B3197</f>
        <v>UNIDADE DE PRONTO ATENDIMENTO OESTE</v>
      </c>
    </row>
    <row r="3196" spans="1:15" x14ac:dyDescent="0.25">
      <c r="A3196" t="s">
        <v>10168</v>
      </c>
      <c r="B3196" t="s">
        <v>10169</v>
      </c>
      <c r="C3196" t="s">
        <v>10170</v>
      </c>
      <c r="D3196" t="s">
        <v>368</v>
      </c>
      <c r="E3196" t="s">
        <v>369</v>
      </c>
      <c r="F3196" t="s">
        <v>370</v>
      </c>
      <c r="G3196" s="177">
        <v>44599</v>
      </c>
      <c r="H3196" t="s">
        <v>417</v>
      </c>
      <c r="I3196" t="s">
        <v>18168</v>
      </c>
      <c r="J3196" t="s">
        <v>10171</v>
      </c>
      <c r="K3196" t="s">
        <v>353</v>
      </c>
      <c r="L3196" t="s">
        <v>372</v>
      </c>
      <c r="M3196" s="29" t="str">
        <f>IF(O3196 &lt;&gt; "", VLOOKUP(O3196,'CLASSIFICAÇÃO - ÁREA DE ATUAÇÃO'!$A:$C,2,0),"")</f>
        <v>D</v>
      </c>
      <c r="N3196" s="29" t="str">
        <f>IF(O3196 &lt;&gt; "",VLOOKUP(O3196,'CLASSIFICAÇÃO - ÁREA DE ATUAÇÃO'!$A:$C,3,0), "")</f>
        <v>ATENÇÃO PRIMÁRIA</v>
      </c>
      <c r="O3196" t="str">
        <f>'Lotações convertidas'!B3198</f>
        <v>CENTRO DE SAÚDE PARAÚNA</v>
      </c>
    </row>
    <row r="3197" spans="1:15" x14ac:dyDescent="0.25">
      <c r="A3197">
        <v>1358756</v>
      </c>
      <c r="B3197" t="s">
        <v>10172</v>
      </c>
      <c r="C3197" t="s">
        <v>10173</v>
      </c>
      <c r="D3197" t="s">
        <v>368</v>
      </c>
      <c r="E3197" t="s">
        <v>369</v>
      </c>
      <c r="F3197" t="s">
        <v>424</v>
      </c>
      <c r="G3197" s="177">
        <v>44599</v>
      </c>
      <c r="H3197" t="s">
        <v>2071</v>
      </c>
      <c r="I3197" t="s">
        <v>18168</v>
      </c>
      <c r="J3197" t="s">
        <v>10174</v>
      </c>
      <c r="K3197" t="s">
        <v>353</v>
      </c>
      <c r="L3197" t="s">
        <v>427</v>
      </c>
      <c r="M3197" s="29" t="str">
        <f>IF(O3197 &lt;&gt; "", VLOOKUP(O3197,'CLASSIFICAÇÃO - ÁREA DE ATUAÇÃO'!$A:$C,2,0),"")</f>
        <v>D</v>
      </c>
      <c r="N3197" s="29" t="str">
        <f>IF(O3197 &lt;&gt; "",VLOOKUP(O3197,'CLASSIFICAÇÃO - ÁREA DE ATUAÇÃO'!$A:$C,3,0), "")</f>
        <v>REDE DE URGÊNCIA</v>
      </c>
      <c r="O3197" t="str">
        <f>'Lotações convertidas'!B3199</f>
        <v>SERVIÇO DE ATENDIMENTO MÓVEL DE URGÊNCIA E TRANSPORTE EM SAÚDE</v>
      </c>
    </row>
    <row r="3198" spans="1:15" x14ac:dyDescent="0.25">
      <c r="A3198">
        <v>1358799</v>
      </c>
      <c r="B3198" t="s">
        <v>10175</v>
      </c>
      <c r="C3198" t="s">
        <v>10176</v>
      </c>
      <c r="D3198" t="s">
        <v>368</v>
      </c>
      <c r="E3198" t="s">
        <v>369</v>
      </c>
      <c r="F3198" t="s">
        <v>967</v>
      </c>
      <c r="G3198" s="177">
        <v>44599</v>
      </c>
      <c r="H3198" t="s">
        <v>364</v>
      </c>
      <c r="I3198" t="s">
        <v>18168</v>
      </c>
      <c r="J3198" t="s">
        <v>10177</v>
      </c>
      <c r="K3198" t="s">
        <v>353</v>
      </c>
      <c r="L3198" t="s">
        <v>382</v>
      </c>
      <c r="M3198" s="29" t="str">
        <f>IF(O3198 &lt;&gt; "", VLOOKUP(O3198,'CLASSIFICAÇÃO - ÁREA DE ATUAÇÃO'!$A:$C,2,0),"")</f>
        <v>B</v>
      </c>
      <c r="N3198" s="29" t="str">
        <f>IF(O3198 &lt;&gt; "",VLOOKUP(O3198,'CLASSIFICAÇÃO - ÁREA DE ATUAÇÃO'!$A:$C,3,0), "")</f>
        <v>ATENÇÃO PRIMÁRIA</v>
      </c>
      <c r="O3198" t="str">
        <f>'Lotações convertidas'!B3200</f>
        <v>CENTRO DE SAÚDE HORTO</v>
      </c>
    </row>
    <row r="3199" spans="1:15" x14ac:dyDescent="0.25">
      <c r="A3199">
        <v>1358802</v>
      </c>
      <c r="B3199" t="s">
        <v>10178</v>
      </c>
      <c r="C3199" t="s">
        <v>10179</v>
      </c>
      <c r="D3199" t="s">
        <v>368</v>
      </c>
      <c r="E3199" t="s">
        <v>369</v>
      </c>
      <c r="F3199" t="s">
        <v>424</v>
      </c>
      <c r="G3199" s="177">
        <v>44599</v>
      </c>
      <c r="H3199" t="s">
        <v>2071</v>
      </c>
      <c r="I3199" t="s">
        <v>18168</v>
      </c>
      <c r="J3199" t="s">
        <v>10180</v>
      </c>
      <c r="K3199" t="s">
        <v>353</v>
      </c>
      <c r="L3199" t="s">
        <v>427</v>
      </c>
      <c r="M3199" s="29" t="str">
        <f>IF(O3199 &lt;&gt; "", VLOOKUP(O3199,'CLASSIFICAÇÃO - ÁREA DE ATUAÇÃO'!$A:$C,2,0),"")</f>
        <v>D</v>
      </c>
      <c r="N3199" s="29" t="str">
        <f>IF(O3199 &lt;&gt; "",VLOOKUP(O3199,'CLASSIFICAÇÃO - ÁREA DE ATUAÇÃO'!$A:$C,3,0), "")</f>
        <v>REDE DE URGÊNCIA</v>
      </c>
      <c r="O3199" t="str">
        <f>'Lotações convertidas'!B3201</f>
        <v>SERVIÇO DE ATENDIMENTO MÓVEL DE URGÊNCIA E TRANSPORTE EM SAÚDE</v>
      </c>
    </row>
    <row r="3200" spans="1:15" x14ac:dyDescent="0.25">
      <c r="A3200">
        <v>1358810</v>
      </c>
      <c r="B3200" t="s">
        <v>4625</v>
      </c>
      <c r="C3200" t="s">
        <v>4626</v>
      </c>
      <c r="D3200" t="s">
        <v>368</v>
      </c>
      <c r="E3200" t="s">
        <v>369</v>
      </c>
      <c r="F3200" t="s">
        <v>424</v>
      </c>
      <c r="G3200" s="177">
        <v>44599</v>
      </c>
      <c r="H3200" t="s">
        <v>2071</v>
      </c>
      <c r="I3200" t="s">
        <v>18168</v>
      </c>
      <c r="J3200" t="s">
        <v>4627</v>
      </c>
      <c r="K3200" t="s">
        <v>353</v>
      </c>
      <c r="L3200" t="s">
        <v>427</v>
      </c>
      <c r="M3200" s="29" t="str">
        <f>IF(O3200 &lt;&gt; "", VLOOKUP(O3200,'CLASSIFICAÇÃO - ÁREA DE ATUAÇÃO'!$A:$C,2,0),"")</f>
        <v>D</v>
      </c>
      <c r="N3200" s="29" t="str">
        <f>IF(O3200 &lt;&gt; "",VLOOKUP(O3200,'CLASSIFICAÇÃO - ÁREA DE ATUAÇÃO'!$A:$C,3,0), "")</f>
        <v>REDE DE URGÊNCIA</v>
      </c>
      <c r="O3200" t="str">
        <f>'Lotações convertidas'!B3202</f>
        <v>SERVIÇO DE ATENDIMENTO MÓVEL DE URGÊNCIA E TRANSPORTE EM SAÚDE</v>
      </c>
    </row>
    <row r="3201" spans="1:15" x14ac:dyDescent="0.25">
      <c r="A3201">
        <v>1358861</v>
      </c>
      <c r="B3201" t="s">
        <v>10181</v>
      </c>
      <c r="C3201" t="s">
        <v>10182</v>
      </c>
      <c r="D3201" t="s">
        <v>368</v>
      </c>
      <c r="E3201" t="s">
        <v>369</v>
      </c>
      <c r="F3201" t="s">
        <v>1513</v>
      </c>
      <c r="G3201" s="177">
        <v>44599</v>
      </c>
      <c r="H3201" t="s">
        <v>417</v>
      </c>
      <c r="I3201" t="s">
        <v>18168</v>
      </c>
      <c r="J3201" t="s">
        <v>10183</v>
      </c>
      <c r="K3201" t="s">
        <v>353</v>
      </c>
      <c r="L3201" t="s">
        <v>411</v>
      </c>
      <c r="M3201" s="29" t="str">
        <f>IF(O3201 &lt;&gt; "", VLOOKUP(O3201,'CLASSIFICAÇÃO - ÁREA DE ATUAÇÃO'!$A:$C,2,0),"")</f>
        <v>C</v>
      </c>
      <c r="N3201" s="29" t="str">
        <f>IF(O3201 &lt;&gt; "",VLOOKUP(O3201,'CLASSIFICAÇÃO - ÁREA DE ATUAÇÃO'!$A:$C,3,0), "")</f>
        <v>ATENÇÃO PRIMÁRIA</v>
      </c>
      <c r="O3201" t="str">
        <f>'Lotações convertidas'!B3203</f>
        <v>CENTRO DE SAÚDE CAFEZAL</v>
      </c>
    </row>
    <row r="3202" spans="1:15" x14ac:dyDescent="0.25">
      <c r="A3202" t="s">
        <v>10184</v>
      </c>
      <c r="B3202" t="s">
        <v>10185</v>
      </c>
      <c r="C3202" t="s">
        <v>10186</v>
      </c>
      <c r="D3202" t="s">
        <v>368</v>
      </c>
      <c r="E3202" t="s">
        <v>369</v>
      </c>
      <c r="F3202" t="s">
        <v>424</v>
      </c>
      <c r="G3202" s="177">
        <v>44599</v>
      </c>
      <c r="H3202" t="s">
        <v>2071</v>
      </c>
      <c r="I3202" t="s">
        <v>18168</v>
      </c>
      <c r="J3202" t="s">
        <v>10187</v>
      </c>
      <c r="K3202" t="s">
        <v>353</v>
      </c>
      <c r="L3202" t="s">
        <v>427</v>
      </c>
      <c r="M3202" s="29" t="str">
        <f>IF(O3202 &lt;&gt; "", VLOOKUP(O3202,'CLASSIFICAÇÃO - ÁREA DE ATUAÇÃO'!$A:$C,2,0),"")</f>
        <v>D</v>
      </c>
      <c r="N3202" s="29" t="str">
        <f>IF(O3202 &lt;&gt; "",VLOOKUP(O3202,'CLASSIFICAÇÃO - ÁREA DE ATUAÇÃO'!$A:$C,3,0), "")</f>
        <v>REDE DE URGÊNCIA</v>
      </c>
      <c r="O3202" t="str">
        <f>'Lotações convertidas'!B3204</f>
        <v>SERVIÇO DE ATENDIMENTO MÓVEL DE URGÊNCIA E TRANSPORTE EM SAÚDE</v>
      </c>
    </row>
    <row r="3203" spans="1:15" x14ac:dyDescent="0.25">
      <c r="A3203" t="s">
        <v>10188</v>
      </c>
      <c r="B3203" t="s">
        <v>4639</v>
      </c>
      <c r="C3203" t="s">
        <v>4640</v>
      </c>
      <c r="D3203" t="s">
        <v>349</v>
      </c>
      <c r="E3203" t="s">
        <v>473</v>
      </c>
      <c r="F3203" t="s">
        <v>383</v>
      </c>
      <c r="G3203" s="177">
        <v>44599</v>
      </c>
      <c r="H3203" t="s">
        <v>395</v>
      </c>
      <c r="I3203" t="s">
        <v>18173</v>
      </c>
      <c r="J3203" t="s">
        <v>4641</v>
      </c>
      <c r="K3203" t="s">
        <v>353</v>
      </c>
      <c r="L3203" t="s">
        <v>354</v>
      </c>
      <c r="M3203" s="29" t="str">
        <f>IF(O3203 &lt;&gt; "", VLOOKUP(O3203,'CLASSIFICAÇÃO - ÁREA DE ATUAÇÃO'!$A:$C,2,0),"")</f>
        <v>B</v>
      </c>
      <c r="N3203" s="29" t="str">
        <f>IF(O3203 &lt;&gt; "",VLOOKUP(O3203,'CLASSIFICAÇÃO - ÁREA DE ATUAÇÃO'!$A:$C,3,0), "")</f>
        <v>ATENÇÃO PRIMÁRIA</v>
      </c>
      <c r="O3203" t="str">
        <f>'Lotações convertidas'!B3205</f>
        <v>CENTRO DE SAÚDE SÃO CRISTÓVÃO</v>
      </c>
    </row>
    <row r="3204" spans="1:15" x14ac:dyDescent="0.25">
      <c r="A3204">
        <v>1358942</v>
      </c>
      <c r="B3204" t="s">
        <v>10189</v>
      </c>
      <c r="C3204" t="s">
        <v>10190</v>
      </c>
      <c r="D3204" t="s">
        <v>379</v>
      </c>
      <c r="F3204" t="s">
        <v>1937</v>
      </c>
      <c r="G3204" s="177">
        <v>44599</v>
      </c>
      <c r="H3204" t="s">
        <v>352</v>
      </c>
      <c r="I3204" t="s">
        <v>18171</v>
      </c>
      <c r="J3204" t="s">
        <v>10191</v>
      </c>
      <c r="K3204" t="s">
        <v>353</v>
      </c>
      <c r="L3204" t="s">
        <v>374</v>
      </c>
      <c r="M3204" s="29" t="str">
        <f>IF(O3204 &lt;&gt; "", VLOOKUP(O3204,'CLASSIFICAÇÃO - ÁREA DE ATUAÇÃO'!$A:$C,2,0),"")</f>
        <v>C</v>
      </c>
      <c r="N3204" s="29" t="str">
        <f>IF(O3204 &lt;&gt; "",VLOOKUP(O3204,'CLASSIFICAÇÃO - ÁREA DE ATUAÇÃO'!$A:$C,3,0), "")</f>
        <v>ATENÇÃO PRIMÁRIA</v>
      </c>
      <c r="O3204" t="str">
        <f>'Lotações convertidas'!B3206</f>
        <v>CENTRO DE SAÚDE OLAVO ALBINO CORREIA</v>
      </c>
    </row>
    <row r="3205" spans="1:15" x14ac:dyDescent="0.25">
      <c r="A3205">
        <v>1358950</v>
      </c>
      <c r="B3205" t="s">
        <v>10192</v>
      </c>
      <c r="C3205" t="s">
        <v>10193</v>
      </c>
      <c r="D3205" t="s">
        <v>379</v>
      </c>
      <c r="F3205" t="s">
        <v>3561</v>
      </c>
      <c r="G3205" s="177">
        <v>44599</v>
      </c>
      <c r="H3205" t="s">
        <v>2319</v>
      </c>
      <c r="I3205" t="s">
        <v>18171</v>
      </c>
      <c r="J3205" t="s">
        <v>10194</v>
      </c>
      <c r="K3205" t="s">
        <v>353</v>
      </c>
      <c r="L3205" t="s">
        <v>427</v>
      </c>
      <c r="M3205" s="29" t="str">
        <f>IF(O3205 &lt;&gt; "", VLOOKUP(O3205,'CLASSIFICAÇÃO - ÁREA DE ATUAÇÃO'!$A:$C,2,0),"")</f>
        <v>A</v>
      </c>
      <c r="N3205" s="29" t="str">
        <f>IF(O3205 &lt;&gt; "",VLOOKUP(O3205,'CLASSIFICAÇÃO - ÁREA DE ATUAÇÃO'!$A:$C,3,0), "")</f>
        <v>GESTÃO</v>
      </c>
      <c r="O3205" t="str">
        <f>'Lotações convertidas'!B3207</f>
        <v>GERÊNCIA DE INTEGRAÇÃO DO CUIDADO À SAÚDE</v>
      </c>
    </row>
    <row r="3206" spans="1:15" x14ac:dyDescent="0.25">
      <c r="A3206">
        <v>1358993</v>
      </c>
      <c r="B3206" t="s">
        <v>10195</v>
      </c>
      <c r="C3206" t="s">
        <v>10196</v>
      </c>
      <c r="D3206" t="s">
        <v>368</v>
      </c>
      <c r="E3206" t="s">
        <v>369</v>
      </c>
      <c r="F3206" t="s">
        <v>424</v>
      </c>
      <c r="G3206" s="177">
        <v>44600</v>
      </c>
      <c r="H3206" t="s">
        <v>2071</v>
      </c>
      <c r="I3206" t="s">
        <v>18168</v>
      </c>
      <c r="J3206" t="s">
        <v>10197</v>
      </c>
      <c r="K3206" t="s">
        <v>353</v>
      </c>
      <c r="L3206" t="s">
        <v>427</v>
      </c>
      <c r="M3206" s="29" t="str">
        <f>IF(O3206 &lt;&gt; "", VLOOKUP(O3206,'CLASSIFICAÇÃO - ÁREA DE ATUAÇÃO'!$A:$C,2,0),"")</f>
        <v>D</v>
      </c>
      <c r="N3206" s="29" t="str">
        <f>IF(O3206 &lt;&gt; "",VLOOKUP(O3206,'CLASSIFICAÇÃO - ÁREA DE ATUAÇÃO'!$A:$C,3,0), "")</f>
        <v>REDE DE URGÊNCIA</v>
      </c>
      <c r="O3206" t="str">
        <f>'Lotações convertidas'!B3208</f>
        <v>SERVIÇO DE ATENDIMENTO MÓVEL DE URGÊNCIA E TRANSPORTE EM SAÚDE</v>
      </c>
    </row>
    <row r="3207" spans="1:15" x14ac:dyDescent="0.25">
      <c r="A3207">
        <v>1359027</v>
      </c>
      <c r="B3207" t="s">
        <v>3886</v>
      </c>
      <c r="C3207" t="s">
        <v>3887</v>
      </c>
      <c r="D3207" t="s">
        <v>379</v>
      </c>
      <c r="F3207" t="s">
        <v>18623</v>
      </c>
      <c r="G3207" s="177">
        <v>44600</v>
      </c>
      <c r="H3207" t="s">
        <v>466</v>
      </c>
      <c r="I3207" t="s">
        <v>18171</v>
      </c>
      <c r="J3207" t="s">
        <v>3888</v>
      </c>
      <c r="K3207" t="s">
        <v>353</v>
      </c>
      <c r="L3207" t="s">
        <v>374</v>
      </c>
      <c r="M3207" s="29" t="str">
        <f>IF(O3207 &lt;&gt; "", VLOOKUP(O3207,'CLASSIFICAÇÃO - ÁREA DE ATUAÇÃO'!$A:$C,2,0),"")</f>
        <v>C</v>
      </c>
      <c r="N3207" s="29" t="str">
        <f>IF(O3207 &lt;&gt; "",VLOOKUP(O3207,'CLASSIFICAÇÃO - ÁREA DE ATUAÇÃO'!$A:$C,3,0), "")</f>
        <v>REDE DE URGÊNCIA</v>
      </c>
      <c r="O3207" t="str">
        <f>'Lotações convertidas'!B3209</f>
        <v>UNIDADE DE PRONTO ATENDIMENTO NORDESTE</v>
      </c>
    </row>
    <row r="3208" spans="1:15" x14ac:dyDescent="0.25">
      <c r="A3208">
        <v>1359043</v>
      </c>
      <c r="B3208" t="s">
        <v>10198</v>
      </c>
      <c r="C3208" t="s">
        <v>10199</v>
      </c>
      <c r="D3208" t="s">
        <v>379</v>
      </c>
      <c r="F3208" t="s">
        <v>18613</v>
      </c>
      <c r="G3208" s="177">
        <v>44605</v>
      </c>
      <c r="H3208" t="s">
        <v>457</v>
      </c>
      <c r="I3208" t="s">
        <v>18171</v>
      </c>
      <c r="J3208" t="s">
        <v>10200</v>
      </c>
      <c r="K3208" t="s">
        <v>353</v>
      </c>
      <c r="L3208" t="s">
        <v>382</v>
      </c>
      <c r="M3208" s="29" t="str">
        <f>IF(O3208 &lt;&gt; "", VLOOKUP(O3208,'CLASSIFICAÇÃO - ÁREA DE ATUAÇÃO'!$A:$C,2,0),"")</f>
        <v>C</v>
      </c>
      <c r="N3208" s="29" t="str">
        <f>IF(O3208 &lt;&gt; "",VLOOKUP(O3208,'CLASSIFICAÇÃO - ÁREA DE ATUAÇÃO'!$A:$C,3,0), "")</f>
        <v>REDE DE URGÊNCIA</v>
      </c>
      <c r="O3208" t="str">
        <f>'Lotações convertidas'!B3210</f>
        <v>UNIDADE DE PRONTO ATENDIMENTO LESTE</v>
      </c>
    </row>
    <row r="3209" spans="1:15" x14ac:dyDescent="0.25">
      <c r="A3209">
        <v>1359086</v>
      </c>
      <c r="B3209" t="s">
        <v>10201</v>
      </c>
      <c r="C3209" t="s">
        <v>10202</v>
      </c>
      <c r="D3209" t="s">
        <v>1211</v>
      </c>
      <c r="F3209" t="s">
        <v>10203</v>
      </c>
      <c r="G3209" s="177">
        <v>44600</v>
      </c>
      <c r="H3209" t="s">
        <v>364</v>
      </c>
      <c r="I3209" t="s">
        <v>495</v>
      </c>
      <c r="K3209" t="s">
        <v>495</v>
      </c>
      <c r="L3209" t="s">
        <v>372</v>
      </c>
      <c r="M3209" s="29" t="str">
        <f>IF(O3209 &lt;&gt; "", VLOOKUP(O3209,'CLASSIFICAÇÃO - ÁREA DE ATUAÇÃO'!$A:$C,2,0),"")</f>
        <v>C</v>
      </c>
      <c r="N3209" s="29" t="str">
        <f>IF(O3209 &lt;&gt; "",VLOOKUP(O3209,'CLASSIFICAÇÃO - ÁREA DE ATUAÇÃO'!$A:$C,3,0), "")</f>
        <v>GESTÃO</v>
      </c>
      <c r="O3209" t="str">
        <f>'Lotações convertidas'!B3211</f>
        <v>GERENCIA DE ZOONOSES VENDA NOVA</v>
      </c>
    </row>
    <row r="3210" spans="1:15" x14ac:dyDescent="0.25">
      <c r="A3210">
        <v>1359124</v>
      </c>
      <c r="B3210" t="s">
        <v>10204</v>
      </c>
      <c r="C3210" t="s">
        <v>10205</v>
      </c>
      <c r="D3210" t="s">
        <v>368</v>
      </c>
      <c r="E3210" t="s">
        <v>369</v>
      </c>
      <c r="F3210" t="s">
        <v>424</v>
      </c>
      <c r="G3210" s="177">
        <v>44600</v>
      </c>
      <c r="H3210" t="s">
        <v>2071</v>
      </c>
      <c r="I3210" t="s">
        <v>18168</v>
      </c>
      <c r="J3210" t="s">
        <v>10206</v>
      </c>
      <c r="K3210" t="s">
        <v>353</v>
      </c>
      <c r="L3210" t="s">
        <v>427</v>
      </c>
      <c r="M3210" s="29" t="str">
        <f>IF(O3210 &lt;&gt; "", VLOOKUP(O3210,'CLASSIFICAÇÃO - ÁREA DE ATUAÇÃO'!$A:$C,2,0),"")</f>
        <v>D</v>
      </c>
      <c r="N3210" s="29" t="str">
        <f>IF(O3210 &lt;&gt; "",VLOOKUP(O3210,'CLASSIFICAÇÃO - ÁREA DE ATUAÇÃO'!$A:$C,3,0), "")</f>
        <v>REDE DE URGÊNCIA</v>
      </c>
      <c r="O3210" t="str">
        <f>'Lotações convertidas'!B3212</f>
        <v>SERVIÇO DE ATENDIMENTO MÓVEL DE URGÊNCIA E TRANSPORTE EM SAÚDE</v>
      </c>
    </row>
    <row r="3211" spans="1:15" x14ac:dyDescent="0.25">
      <c r="A3211">
        <v>1359167</v>
      </c>
      <c r="B3211" t="s">
        <v>10207</v>
      </c>
      <c r="C3211" t="s">
        <v>10208</v>
      </c>
      <c r="D3211" t="s">
        <v>368</v>
      </c>
      <c r="E3211" t="s">
        <v>369</v>
      </c>
      <c r="F3211" t="s">
        <v>606</v>
      </c>
      <c r="G3211" s="177">
        <v>44600</v>
      </c>
      <c r="H3211" t="s">
        <v>364</v>
      </c>
      <c r="I3211" t="s">
        <v>18168</v>
      </c>
      <c r="J3211" t="s">
        <v>10209</v>
      </c>
      <c r="K3211" t="s">
        <v>353</v>
      </c>
      <c r="L3211" t="s">
        <v>382</v>
      </c>
      <c r="M3211" s="29" t="str">
        <f>IF(O3211 &lt;&gt; "", VLOOKUP(O3211,'CLASSIFICAÇÃO - ÁREA DE ATUAÇÃO'!$A:$C,2,0),"")</f>
        <v>D</v>
      </c>
      <c r="N3211" s="29" t="str">
        <f>IF(O3211 &lt;&gt; "",VLOOKUP(O3211,'CLASSIFICAÇÃO - ÁREA DE ATUAÇÃO'!$A:$C,3,0), "")</f>
        <v>ATENÇÃO PRIMÁRIA</v>
      </c>
      <c r="O3211" t="str">
        <f>'Lotações convertidas'!B3213</f>
        <v>CENTRO DE SAÚDE ALTO VERA CRUZ</v>
      </c>
    </row>
    <row r="3212" spans="1:15" x14ac:dyDescent="0.25">
      <c r="A3212">
        <v>1359175</v>
      </c>
      <c r="B3212" t="s">
        <v>10210</v>
      </c>
      <c r="C3212" t="s">
        <v>10211</v>
      </c>
      <c r="D3212" t="s">
        <v>368</v>
      </c>
      <c r="E3212" t="s">
        <v>369</v>
      </c>
      <c r="F3212" t="s">
        <v>424</v>
      </c>
      <c r="G3212" s="177">
        <v>44600</v>
      </c>
      <c r="H3212" t="s">
        <v>2071</v>
      </c>
      <c r="I3212" t="s">
        <v>18168</v>
      </c>
      <c r="J3212" t="s">
        <v>10212</v>
      </c>
      <c r="K3212" t="s">
        <v>353</v>
      </c>
      <c r="L3212" t="s">
        <v>427</v>
      </c>
      <c r="M3212" s="29" t="str">
        <f>IF(O3212 &lt;&gt; "", VLOOKUP(O3212,'CLASSIFICAÇÃO - ÁREA DE ATUAÇÃO'!$A:$C,2,0),"")</f>
        <v>D</v>
      </c>
      <c r="N3212" s="29" t="str">
        <f>IF(O3212 &lt;&gt; "",VLOOKUP(O3212,'CLASSIFICAÇÃO - ÁREA DE ATUAÇÃO'!$A:$C,3,0), "")</f>
        <v>REDE DE URGÊNCIA</v>
      </c>
      <c r="O3212" t="str">
        <f>'Lotações convertidas'!B3214</f>
        <v>SERVIÇO DE ATENDIMENTO MÓVEL DE URGÊNCIA E TRANSPORTE EM SAÚDE</v>
      </c>
    </row>
    <row r="3213" spans="1:15" x14ac:dyDescent="0.25">
      <c r="A3213">
        <v>1359205</v>
      </c>
      <c r="B3213" t="s">
        <v>10213</v>
      </c>
      <c r="C3213" t="s">
        <v>10214</v>
      </c>
      <c r="D3213" t="s">
        <v>362</v>
      </c>
      <c r="F3213" t="s">
        <v>18682</v>
      </c>
      <c r="G3213" s="177">
        <v>44600</v>
      </c>
      <c r="H3213" t="s">
        <v>364</v>
      </c>
      <c r="I3213" t="s">
        <v>18168</v>
      </c>
      <c r="J3213" t="s">
        <v>10215</v>
      </c>
      <c r="K3213" t="s">
        <v>353</v>
      </c>
      <c r="L3213" t="s">
        <v>372</v>
      </c>
      <c r="M3213" s="29" t="str">
        <f>IF(O3213 &lt;&gt; "", VLOOKUP(O3213,'CLASSIFICAÇÃO - ÁREA DE ATUAÇÃO'!$A:$C,2,0),"")</f>
        <v>C</v>
      </c>
      <c r="N3213" s="29" t="str">
        <f>IF(O3213 &lt;&gt; "",VLOOKUP(O3213,'CLASSIFICAÇÃO - ÁREA DE ATUAÇÃO'!$A:$C,3,0), "")</f>
        <v>REDE COMPLEMENTAR</v>
      </c>
      <c r="O3213" t="str">
        <f>'Lotações convertidas'!B3215</f>
        <v>CENTRO DE ESPECIALIDADES MEDICAS VENDA NOVA</v>
      </c>
    </row>
    <row r="3214" spans="1:15" x14ac:dyDescent="0.25">
      <c r="A3214">
        <v>1359213</v>
      </c>
      <c r="B3214" t="s">
        <v>10216</v>
      </c>
      <c r="C3214" t="s">
        <v>10217</v>
      </c>
      <c r="D3214" t="s">
        <v>362</v>
      </c>
      <c r="F3214" t="s">
        <v>1422</v>
      </c>
      <c r="G3214" s="177">
        <v>44600</v>
      </c>
      <c r="H3214" t="s">
        <v>364</v>
      </c>
      <c r="I3214" t="s">
        <v>18168</v>
      </c>
      <c r="J3214" t="s">
        <v>10218</v>
      </c>
      <c r="K3214" t="s">
        <v>353</v>
      </c>
      <c r="L3214" t="s">
        <v>382</v>
      </c>
      <c r="M3214" s="29" t="str">
        <f>IF(O3214 &lt;&gt; "", VLOOKUP(O3214,'CLASSIFICAÇÃO - ÁREA DE ATUAÇÃO'!$A:$C,2,0),"")</f>
        <v>D</v>
      </c>
      <c r="N3214" s="29" t="str">
        <f>IF(O3214 &lt;&gt; "",VLOOKUP(O3214,'CLASSIFICAÇÃO - ÁREA DE ATUAÇÃO'!$A:$C,3,0), "")</f>
        <v>ATENÇÃO PRIMÁRIA</v>
      </c>
      <c r="O3214" t="str">
        <f>'Lotações convertidas'!B3216</f>
        <v>CENTRO DE SAÚDE NOVO HORIZONTE</v>
      </c>
    </row>
    <row r="3215" spans="1:15" x14ac:dyDescent="0.25">
      <c r="A3215">
        <v>1359221</v>
      </c>
      <c r="B3215" t="s">
        <v>6117</v>
      </c>
      <c r="C3215" t="s">
        <v>6118</v>
      </c>
      <c r="D3215" t="s">
        <v>349</v>
      </c>
      <c r="E3215" t="s">
        <v>528</v>
      </c>
      <c r="F3215" t="s">
        <v>259</v>
      </c>
      <c r="G3215" s="177">
        <v>44600</v>
      </c>
      <c r="H3215" t="s">
        <v>395</v>
      </c>
      <c r="I3215" t="s">
        <v>18176</v>
      </c>
      <c r="J3215" t="s">
        <v>6119</v>
      </c>
      <c r="K3215" t="s">
        <v>353</v>
      </c>
      <c r="L3215" t="s">
        <v>372</v>
      </c>
      <c r="M3215" s="29" t="str">
        <f>IF(O3215 &lt;&gt; "", VLOOKUP(O3215,'CLASSIFICAÇÃO - ÁREA DE ATUAÇÃO'!$A:$C,2,0),"")</f>
        <v>C</v>
      </c>
      <c r="N3215" s="29" t="str">
        <f>IF(O3215 &lt;&gt; "",VLOOKUP(O3215,'CLASSIFICAÇÃO - ÁREA DE ATUAÇÃO'!$A:$C,3,0), "")</f>
        <v>REDE COMPLEMENTAR</v>
      </c>
      <c r="O3215" t="str">
        <f>'Lotações convertidas'!B3217</f>
        <v>LABORATORIO REGIONAL NORTE/VENDA NOVA</v>
      </c>
    </row>
    <row r="3216" spans="1:15" x14ac:dyDescent="0.25">
      <c r="A3216" t="s">
        <v>10219</v>
      </c>
      <c r="B3216" t="s">
        <v>10220</v>
      </c>
      <c r="C3216" t="s">
        <v>10221</v>
      </c>
      <c r="D3216" t="s">
        <v>349</v>
      </c>
      <c r="E3216" t="s">
        <v>541</v>
      </c>
      <c r="F3216" t="s">
        <v>602</v>
      </c>
      <c r="G3216" s="177">
        <v>44600</v>
      </c>
      <c r="H3216" t="s">
        <v>395</v>
      </c>
      <c r="I3216" t="s">
        <v>18172</v>
      </c>
      <c r="J3216" t="s">
        <v>10222</v>
      </c>
      <c r="K3216" t="s">
        <v>353</v>
      </c>
      <c r="L3216" t="s">
        <v>372</v>
      </c>
      <c r="M3216" s="29" t="str">
        <f>IF(O3216 &lt;&gt; "", VLOOKUP(O3216,'CLASSIFICAÇÃO - ÁREA DE ATUAÇÃO'!$A:$C,2,0),"")</f>
        <v>D</v>
      </c>
      <c r="N3216" s="29" t="str">
        <f>IF(O3216 &lt;&gt; "",VLOOKUP(O3216,'CLASSIFICAÇÃO - ÁREA DE ATUAÇÃO'!$A:$C,3,0), "")</f>
        <v>ATENÇÃO PRIMÁRIA</v>
      </c>
      <c r="O3216" t="str">
        <f>'Lotações convertidas'!B3218</f>
        <v>CENTRO DE SAÚDE JARDIM COMERCIÁRIOS</v>
      </c>
    </row>
    <row r="3217" spans="1:15" x14ac:dyDescent="0.25">
      <c r="A3217">
        <v>1359248</v>
      </c>
      <c r="B3217" t="s">
        <v>10223</v>
      </c>
      <c r="C3217" t="s">
        <v>10224</v>
      </c>
      <c r="D3217" t="s">
        <v>349</v>
      </c>
      <c r="E3217" t="s">
        <v>541</v>
      </c>
      <c r="F3217" t="s">
        <v>446</v>
      </c>
      <c r="G3217" s="177">
        <v>44600</v>
      </c>
      <c r="H3217" t="s">
        <v>352</v>
      </c>
      <c r="I3217" t="s">
        <v>18172</v>
      </c>
      <c r="J3217" t="s">
        <v>10225</v>
      </c>
      <c r="K3217" t="s">
        <v>353</v>
      </c>
      <c r="L3217" t="s">
        <v>372</v>
      </c>
      <c r="M3217" s="29" t="str">
        <f>IF(O3217 &lt;&gt; "", VLOOKUP(O3217,'CLASSIFICAÇÃO - ÁREA DE ATUAÇÃO'!$A:$C,2,0),"")</f>
        <v>D</v>
      </c>
      <c r="N3217" s="29" t="str">
        <f>IF(O3217 &lt;&gt; "",VLOOKUP(O3217,'CLASSIFICAÇÃO - ÁREA DE ATUAÇÃO'!$A:$C,3,0), "")</f>
        <v>ATENÇÃO PRIMÁRIA</v>
      </c>
      <c r="O3217" t="str">
        <f>'Lotações convertidas'!B3219</f>
        <v>CENTRO DE SAÚDE LAGOA</v>
      </c>
    </row>
    <row r="3218" spans="1:15" x14ac:dyDescent="0.25">
      <c r="A3218">
        <v>1359299</v>
      </c>
      <c r="B3218" t="s">
        <v>2735</v>
      </c>
      <c r="C3218" t="s">
        <v>2736</v>
      </c>
      <c r="D3218" t="s">
        <v>379</v>
      </c>
      <c r="F3218" t="s">
        <v>18613</v>
      </c>
      <c r="G3218" s="177">
        <v>44600</v>
      </c>
      <c r="H3218" t="s">
        <v>457</v>
      </c>
      <c r="I3218" t="s">
        <v>18171</v>
      </c>
      <c r="J3218" t="s">
        <v>2737</v>
      </c>
      <c r="K3218" t="s">
        <v>353</v>
      </c>
      <c r="L3218" t="s">
        <v>382</v>
      </c>
      <c r="M3218" s="29" t="str">
        <f>IF(O3218 &lt;&gt; "", VLOOKUP(O3218,'CLASSIFICAÇÃO - ÁREA DE ATUAÇÃO'!$A:$C,2,0),"")</f>
        <v>C</v>
      </c>
      <c r="N3218" s="29" t="str">
        <f>IF(O3218 &lt;&gt; "",VLOOKUP(O3218,'CLASSIFICAÇÃO - ÁREA DE ATUAÇÃO'!$A:$C,3,0), "")</f>
        <v>REDE DE URGÊNCIA</v>
      </c>
      <c r="O3218" t="str">
        <f>'Lotações convertidas'!B3220</f>
        <v>UNIDADE DE PRONTO ATENDIMENTO LESTE</v>
      </c>
    </row>
    <row r="3219" spans="1:15" x14ac:dyDescent="0.25">
      <c r="A3219">
        <v>1359329</v>
      </c>
      <c r="B3219" t="s">
        <v>10226</v>
      </c>
      <c r="C3219" t="s">
        <v>10227</v>
      </c>
      <c r="D3219" t="s">
        <v>368</v>
      </c>
      <c r="E3219" t="s">
        <v>369</v>
      </c>
      <c r="F3219" t="s">
        <v>424</v>
      </c>
      <c r="G3219" s="177">
        <v>44601</v>
      </c>
      <c r="H3219" t="s">
        <v>2071</v>
      </c>
      <c r="I3219" t="s">
        <v>18168</v>
      </c>
      <c r="J3219" t="s">
        <v>10228</v>
      </c>
      <c r="K3219" t="s">
        <v>353</v>
      </c>
      <c r="L3219" t="s">
        <v>427</v>
      </c>
      <c r="M3219" s="29" t="str">
        <f>IF(O3219 &lt;&gt; "", VLOOKUP(O3219,'CLASSIFICAÇÃO - ÁREA DE ATUAÇÃO'!$A:$C,2,0),"")</f>
        <v>D</v>
      </c>
      <c r="N3219" s="29" t="str">
        <f>IF(O3219 &lt;&gt; "",VLOOKUP(O3219,'CLASSIFICAÇÃO - ÁREA DE ATUAÇÃO'!$A:$C,3,0), "")</f>
        <v>REDE DE URGÊNCIA</v>
      </c>
      <c r="O3219" t="str">
        <f>'Lotações convertidas'!B3221</f>
        <v>SERVIÇO DE ATENDIMENTO MÓVEL DE URGÊNCIA E TRANSPORTE EM SAÚDE</v>
      </c>
    </row>
    <row r="3220" spans="1:15" x14ac:dyDescent="0.25">
      <c r="A3220">
        <v>1359337</v>
      </c>
      <c r="B3220" t="s">
        <v>10229</v>
      </c>
      <c r="C3220" t="s">
        <v>10230</v>
      </c>
      <c r="D3220" t="s">
        <v>368</v>
      </c>
      <c r="E3220" t="s">
        <v>369</v>
      </c>
      <c r="F3220" t="s">
        <v>424</v>
      </c>
      <c r="G3220" s="177">
        <v>44601</v>
      </c>
      <c r="H3220" t="s">
        <v>2071</v>
      </c>
      <c r="I3220" t="s">
        <v>18168</v>
      </c>
      <c r="J3220" t="s">
        <v>10231</v>
      </c>
      <c r="K3220" t="s">
        <v>353</v>
      </c>
      <c r="L3220" t="s">
        <v>427</v>
      </c>
      <c r="M3220" s="29" t="str">
        <f>IF(O3220 &lt;&gt; "", VLOOKUP(O3220,'CLASSIFICAÇÃO - ÁREA DE ATUAÇÃO'!$A:$C,2,0),"")</f>
        <v>D</v>
      </c>
      <c r="N3220" s="29" t="str">
        <f>IF(O3220 &lt;&gt; "",VLOOKUP(O3220,'CLASSIFICAÇÃO - ÁREA DE ATUAÇÃO'!$A:$C,3,0), "")</f>
        <v>REDE DE URGÊNCIA</v>
      </c>
      <c r="O3220" t="str">
        <f>'Lotações convertidas'!B3222</f>
        <v>SERVIÇO DE ATENDIMENTO MÓVEL DE URGÊNCIA E TRANSPORTE EM SAÚDE</v>
      </c>
    </row>
    <row r="3221" spans="1:15" x14ac:dyDescent="0.25">
      <c r="A3221">
        <v>1359353</v>
      </c>
      <c r="B3221" t="s">
        <v>10232</v>
      </c>
      <c r="C3221" t="s">
        <v>10233</v>
      </c>
      <c r="D3221" t="s">
        <v>368</v>
      </c>
      <c r="E3221" t="s">
        <v>369</v>
      </c>
      <c r="F3221" t="s">
        <v>18631</v>
      </c>
      <c r="G3221" s="177">
        <v>44601</v>
      </c>
      <c r="H3221" t="s">
        <v>1635</v>
      </c>
      <c r="I3221" t="s">
        <v>18168</v>
      </c>
      <c r="J3221" t="s">
        <v>10234</v>
      </c>
      <c r="K3221" t="s">
        <v>353</v>
      </c>
      <c r="L3221" t="s">
        <v>374</v>
      </c>
      <c r="M3221" s="29" t="str">
        <f>IF(O3221 &lt;&gt; "", VLOOKUP(O3221,'CLASSIFICAÇÃO - ÁREA DE ATUAÇÃO'!$A:$C,2,0),"")</f>
        <v>A</v>
      </c>
      <c r="N3221" s="29" t="str">
        <f>IF(O3221 &lt;&gt; "",VLOOKUP(O3221,'CLASSIFICAÇÃO - ÁREA DE ATUAÇÃO'!$A:$C,3,0), "")</f>
        <v>REDE DE URGÊNCIA</v>
      </c>
      <c r="O3221" t="str">
        <f>'Lotações convertidas'!B3223</f>
        <v>CENTRO DE REFERENCIA EM SAUDE MENTAL NORDESTE</v>
      </c>
    </row>
    <row r="3222" spans="1:15" x14ac:dyDescent="0.25">
      <c r="A3222">
        <v>1359418</v>
      </c>
      <c r="B3222" t="s">
        <v>10235</v>
      </c>
      <c r="C3222" t="s">
        <v>10236</v>
      </c>
      <c r="D3222" t="s">
        <v>368</v>
      </c>
      <c r="E3222" t="s">
        <v>369</v>
      </c>
      <c r="F3222" t="s">
        <v>424</v>
      </c>
      <c r="G3222" s="177">
        <v>44602</v>
      </c>
      <c r="H3222" t="s">
        <v>2071</v>
      </c>
      <c r="I3222" t="s">
        <v>18168</v>
      </c>
      <c r="J3222" t="s">
        <v>10237</v>
      </c>
      <c r="K3222" t="s">
        <v>353</v>
      </c>
      <c r="L3222" t="s">
        <v>427</v>
      </c>
      <c r="M3222" s="29" t="str">
        <f>IF(O3222 &lt;&gt; "", VLOOKUP(O3222,'CLASSIFICAÇÃO - ÁREA DE ATUAÇÃO'!$A:$C,2,0),"")</f>
        <v>D</v>
      </c>
      <c r="N3222" s="29" t="str">
        <f>IF(O3222 &lt;&gt; "",VLOOKUP(O3222,'CLASSIFICAÇÃO - ÁREA DE ATUAÇÃO'!$A:$C,3,0), "")</f>
        <v>REDE DE URGÊNCIA</v>
      </c>
      <c r="O3222" t="str">
        <f>'Lotações convertidas'!B3224</f>
        <v>SERVIÇO DE ATENDIMENTO MÓVEL DE URGÊNCIA E TRANSPORTE EM SAÚDE</v>
      </c>
    </row>
    <row r="3223" spans="1:15" x14ac:dyDescent="0.25">
      <c r="A3223">
        <v>1359434</v>
      </c>
      <c r="B3223" t="s">
        <v>7624</v>
      </c>
      <c r="C3223" t="s">
        <v>7625</v>
      </c>
      <c r="D3223" t="s">
        <v>379</v>
      </c>
      <c r="F3223" t="s">
        <v>18620</v>
      </c>
      <c r="G3223" s="177">
        <v>44602</v>
      </c>
      <c r="H3223" t="s">
        <v>457</v>
      </c>
      <c r="I3223" t="s">
        <v>18171</v>
      </c>
      <c r="J3223" t="s">
        <v>7626</v>
      </c>
      <c r="K3223" t="s">
        <v>353</v>
      </c>
      <c r="L3223" t="s">
        <v>372</v>
      </c>
      <c r="M3223" s="29" t="str">
        <f>IF(O3223 &lt;&gt; "", VLOOKUP(O3223,'CLASSIFICAÇÃO - ÁREA DE ATUAÇÃO'!$A:$C,2,0),"")</f>
        <v>D</v>
      </c>
      <c r="N3223" s="29" t="str">
        <f>IF(O3223 &lt;&gt; "",VLOOKUP(O3223,'CLASSIFICAÇÃO - ÁREA DE ATUAÇÃO'!$A:$C,3,0), "")</f>
        <v>REDE DE URGÊNCIA</v>
      </c>
      <c r="O3223" t="str">
        <f>'Lotações convertidas'!B3225</f>
        <v>UNIDADE DE PRONTO ATENDIMENTO VENDA NOVA</v>
      </c>
    </row>
    <row r="3224" spans="1:15" x14ac:dyDescent="0.25">
      <c r="A3224">
        <v>1359493</v>
      </c>
      <c r="B3224" t="s">
        <v>10238</v>
      </c>
      <c r="C3224" t="s">
        <v>10239</v>
      </c>
      <c r="D3224" t="s">
        <v>1211</v>
      </c>
      <c r="F3224" t="s">
        <v>10203</v>
      </c>
      <c r="G3224" s="177">
        <v>44601</v>
      </c>
      <c r="H3224" t="s">
        <v>364</v>
      </c>
      <c r="I3224" t="s">
        <v>495</v>
      </c>
      <c r="K3224" t="s">
        <v>495</v>
      </c>
      <c r="L3224" t="s">
        <v>372</v>
      </c>
      <c r="M3224" s="29" t="str">
        <f>IF(O3224 &lt;&gt; "", VLOOKUP(O3224,'CLASSIFICAÇÃO - ÁREA DE ATUAÇÃO'!$A:$C,2,0),"")</f>
        <v>C</v>
      </c>
      <c r="N3224" s="29" t="str">
        <f>IF(O3224 &lt;&gt; "",VLOOKUP(O3224,'CLASSIFICAÇÃO - ÁREA DE ATUAÇÃO'!$A:$C,3,0), "")</f>
        <v>GESTÃO</v>
      </c>
      <c r="O3224" t="str">
        <f>'Lotações convertidas'!B3226</f>
        <v>GERENCIA DE ZOONOSES VENDA NOVA</v>
      </c>
    </row>
    <row r="3225" spans="1:15" x14ac:dyDescent="0.25">
      <c r="A3225">
        <v>1359515</v>
      </c>
      <c r="B3225" t="s">
        <v>781</v>
      </c>
      <c r="C3225" t="s">
        <v>782</v>
      </c>
      <c r="D3225" t="s">
        <v>368</v>
      </c>
      <c r="E3225" t="s">
        <v>369</v>
      </c>
      <c r="F3225" t="s">
        <v>18611</v>
      </c>
      <c r="G3225" s="177">
        <v>44601</v>
      </c>
      <c r="H3225" t="s">
        <v>441</v>
      </c>
      <c r="I3225" t="s">
        <v>18168</v>
      </c>
      <c r="J3225" t="s">
        <v>783</v>
      </c>
      <c r="K3225" t="s">
        <v>353</v>
      </c>
      <c r="L3225" t="s">
        <v>397</v>
      </c>
      <c r="M3225" s="29" t="str">
        <f>IF(O3225 &lt;&gt; "", VLOOKUP(O3225,'CLASSIFICAÇÃO - ÁREA DE ATUAÇÃO'!$A:$C,2,0),"")</f>
        <v>C</v>
      </c>
      <c r="N3225" s="29" t="str">
        <f>IF(O3225 &lt;&gt; "",VLOOKUP(O3225,'CLASSIFICAÇÃO - ÁREA DE ATUAÇÃO'!$A:$C,3,0), "")</f>
        <v>REDE DE URGÊNCIA</v>
      </c>
      <c r="O3225" t="str">
        <f>'Lotações convertidas'!B3227</f>
        <v>UNIDADE DE PRONTO ATENDIMENTO OESTE</v>
      </c>
    </row>
    <row r="3226" spans="1:15" x14ac:dyDescent="0.25">
      <c r="A3226">
        <v>1359531</v>
      </c>
      <c r="B3226" t="s">
        <v>10240</v>
      </c>
      <c r="C3226" t="s">
        <v>10241</v>
      </c>
      <c r="D3226" t="s">
        <v>368</v>
      </c>
      <c r="E3226" t="s">
        <v>369</v>
      </c>
      <c r="F3226" t="s">
        <v>424</v>
      </c>
      <c r="G3226" s="177">
        <v>44601</v>
      </c>
      <c r="H3226" t="s">
        <v>2071</v>
      </c>
      <c r="I3226" t="s">
        <v>18168</v>
      </c>
      <c r="J3226" t="s">
        <v>10242</v>
      </c>
      <c r="K3226" t="s">
        <v>353</v>
      </c>
      <c r="L3226" t="s">
        <v>427</v>
      </c>
      <c r="M3226" s="29" t="str">
        <f>IF(O3226 &lt;&gt; "", VLOOKUP(O3226,'CLASSIFICAÇÃO - ÁREA DE ATUAÇÃO'!$A:$C,2,0),"")</f>
        <v>D</v>
      </c>
      <c r="N3226" s="29" t="str">
        <f>IF(O3226 &lt;&gt; "",VLOOKUP(O3226,'CLASSIFICAÇÃO - ÁREA DE ATUAÇÃO'!$A:$C,3,0), "")</f>
        <v>REDE DE URGÊNCIA</v>
      </c>
      <c r="O3226" t="str">
        <f>'Lotações convertidas'!B3228</f>
        <v>SERVIÇO DE ATENDIMENTO MÓVEL DE URGÊNCIA E TRANSPORTE EM SAÚDE</v>
      </c>
    </row>
    <row r="3227" spans="1:15" x14ac:dyDescent="0.25">
      <c r="A3227" t="s">
        <v>10243</v>
      </c>
      <c r="B3227" t="s">
        <v>10244</v>
      </c>
      <c r="C3227" t="s">
        <v>10245</v>
      </c>
      <c r="D3227" t="s">
        <v>368</v>
      </c>
      <c r="E3227" t="s">
        <v>369</v>
      </c>
      <c r="F3227" t="s">
        <v>227</v>
      </c>
      <c r="G3227" s="177">
        <v>44601</v>
      </c>
      <c r="H3227" t="s">
        <v>417</v>
      </c>
      <c r="I3227" t="s">
        <v>18168</v>
      </c>
      <c r="J3227" t="s">
        <v>10246</v>
      </c>
      <c r="K3227" t="s">
        <v>353</v>
      </c>
      <c r="L3227" t="s">
        <v>406</v>
      </c>
      <c r="M3227" s="29" t="str">
        <f>IF(O3227 &lt;&gt; "", VLOOKUP(O3227,'CLASSIFICAÇÃO - ÁREA DE ATUAÇÃO'!$A:$C,2,0),"")</f>
        <v>C</v>
      </c>
      <c r="N3227" s="29" t="str">
        <f>IF(O3227 &lt;&gt; "",VLOOKUP(O3227,'CLASSIFICAÇÃO - ÁREA DE ATUAÇÃO'!$A:$C,3,0), "")</f>
        <v>ATENÇÃO PRIMÁRIA</v>
      </c>
      <c r="O3227" t="str">
        <f>'Lotações convertidas'!B3229</f>
        <v>CENTRO DE SAÚDE PILAR - OLHOS D'ÁGUA</v>
      </c>
    </row>
    <row r="3228" spans="1:15" x14ac:dyDescent="0.25">
      <c r="A3228">
        <v>1359558</v>
      </c>
      <c r="B3228" t="s">
        <v>10247</v>
      </c>
      <c r="C3228" t="s">
        <v>10248</v>
      </c>
      <c r="D3228" t="s">
        <v>362</v>
      </c>
      <c r="F3228" t="s">
        <v>18622</v>
      </c>
      <c r="G3228" s="177">
        <v>44601</v>
      </c>
      <c r="H3228" t="s">
        <v>364</v>
      </c>
      <c r="I3228" t="s">
        <v>18168</v>
      </c>
      <c r="J3228" t="s">
        <v>10249</v>
      </c>
      <c r="K3228" t="s">
        <v>353</v>
      </c>
      <c r="L3228" t="s">
        <v>372</v>
      </c>
      <c r="M3228" s="29" t="str">
        <f>IF(O3228 &lt;&gt; "", VLOOKUP(O3228,'CLASSIFICAÇÃO - ÁREA DE ATUAÇÃO'!$A:$C,2,0),"")</f>
        <v>C</v>
      </c>
      <c r="N3228" s="29" t="str">
        <f>IF(O3228 &lt;&gt; "",VLOOKUP(O3228,'CLASSIFICAÇÃO - ÁREA DE ATUAÇÃO'!$A:$C,3,0), "")</f>
        <v>REDE DE URGÊNCIA</v>
      </c>
      <c r="O3228" t="str">
        <f>'Lotações convertidas'!B3230</f>
        <v>CENTRO DE REFERENCIA EM SAUDE MENTAL VENDA NOVA</v>
      </c>
    </row>
    <row r="3229" spans="1:15" x14ac:dyDescent="0.25">
      <c r="A3229">
        <v>1359566</v>
      </c>
      <c r="B3229" t="s">
        <v>3743</v>
      </c>
      <c r="C3229" t="s">
        <v>3744</v>
      </c>
      <c r="D3229" t="s">
        <v>362</v>
      </c>
      <c r="F3229" t="s">
        <v>18635</v>
      </c>
      <c r="G3229" s="177">
        <v>44601</v>
      </c>
      <c r="H3229" t="s">
        <v>352</v>
      </c>
      <c r="I3229" t="s">
        <v>18168</v>
      </c>
      <c r="J3229" t="s">
        <v>3745</v>
      </c>
      <c r="K3229" t="s">
        <v>353</v>
      </c>
      <c r="L3229" t="s">
        <v>397</v>
      </c>
      <c r="M3229" s="29" t="str">
        <f>IF(O3229 &lt;&gt; "", VLOOKUP(O3229,'CLASSIFICAÇÃO - ÁREA DE ATUAÇÃO'!$A:$C,2,0),"")</f>
        <v>A</v>
      </c>
      <c r="N3229" s="29" t="str">
        <f>IF(O3229 &lt;&gt; "",VLOOKUP(O3229,'CLASSIFICAÇÃO - ÁREA DE ATUAÇÃO'!$A:$C,3,0), "")</f>
        <v>GESTÃO</v>
      </c>
      <c r="O3229" t="str">
        <f>'Lotações convertidas'!B3231</f>
        <v>GERENCIA DE ASSISTENCIA, EPIDEMIOLOGIA E REGULACAO OESTE</v>
      </c>
    </row>
    <row r="3230" spans="1:15" x14ac:dyDescent="0.25">
      <c r="A3230">
        <v>1359590</v>
      </c>
      <c r="B3230" t="s">
        <v>10250</v>
      </c>
      <c r="C3230" t="s">
        <v>10251</v>
      </c>
      <c r="D3230" t="s">
        <v>368</v>
      </c>
      <c r="E3230" t="s">
        <v>369</v>
      </c>
      <c r="F3230" t="s">
        <v>465</v>
      </c>
      <c r="G3230" s="177">
        <v>44602</v>
      </c>
      <c r="H3230" t="s">
        <v>441</v>
      </c>
      <c r="I3230" t="s">
        <v>18168</v>
      </c>
      <c r="J3230" t="s">
        <v>10252</v>
      </c>
      <c r="K3230" t="s">
        <v>353</v>
      </c>
      <c r="L3230" t="s">
        <v>361</v>
      </c>
      <c r="M3230" s="29" t="str">
        <f>IF(O3230 &lt;&gt; "", VLOOKUP(O3230,'CLASSIFICAÇÃO - ÁREA DE ATUAÇÃO'!$A:$C,2,0),"")</f>
        <v>C</v>
      </c>
      <c r="N3230" s="29" t="str">
        <f>IF(O3230 &lt;&gt; "",VLOOKUP(O3230,'CLASSIFICAÇÃO - ÁREA DE ATUAÇÃO'!$A:$C,3,0), "")</f>
        <v>REDE DE URGÊNCIA</v>
      </c>
      <c r="O3230" t="str">
        <f>'Lotações convertidas'!B3232</f>
        <v>CENTRO DE REFERÊNCIA EM SAÚDE MENTAL - ÁLCOOL E DROGAS PAMPULHA/NOROESTE</v>
      </c>
    </row>
    <row r="3231" spans="1:15" x14ac:dyDescent="0.25">
      <c r="A3231">
        <v>1359612</v>
      </c>
      <c r="B3231" t="s">
        <v>10253</v>
      </c>
      <c r="C3231" t="s">
        <v>10254</v>
      </c>
      <c r="D3231" t="s">
        <v>368</v>
      </c>
      <c r="E3231" t="s">
        <v>369</v>
      </c>
      <c r="F3231" t="s">
        <v>18623</v>
      </c>
      <c r="G3231" s="177">
        <v>44602</v>
      </c>
      <c r="H3231" t="s">
        <v>441</v>
      </c>
      <c r="I3231" t="s">
        <v>18168</v>
      </c>
      <c r="J3231" t="s">
        <v>10255</v>
      </c>
      <c r="K3231" t="s">
        <v>353</v>
      </c>
      <c r="L3231" t="s">
        <v>374</v>
      </c>
      <c r="M3231" s="29" t="str">
        <f>IF(O3231 &lt;&gt; "", VLOOKUP(O3231,'CLASSIFICAÇÃO - ÁREA DE ATUAÇÃO'!$A:$C,2,0),"")</f>
        <v>C</v>
      </c>
      <c r="N3231" s="29" t="str">
        <f>IF(O3231 &lt;&gt; "",VLOOKUP(O3231,'CLASSIFICAÇÃO - ÁREA DE ATUAÇÃO'!$A:$C,3,0), "")</f>
        <v>REDE DE URGÊNCIA</v>
      </c>
      <c r="O3231" t="str">
        <f>'Lotações convertidas'!B3233</f>
        <v>UNIDADE DE PRONTO ATENDIMENTO NORDESTE</v>
      </c>
    </row>
    <row r="3232" spans="1:15" x14ac:dyDescent="0.25">
      <c r="A3232">
        <v>1359655</v>
      </c>
      <c r="B3232" t="s">
        <v>10256</v>
      </c>
      <c r="C3232" t="s">
        <v>10257</v>
      </c>
      <c r="D3232" t="s">
        <v>349</v>
      </c>
      <c r="E3232" t="s">
        <v>473</v>
      </c>
      <c r="F3232" t="s">
        <v>612</v>
      </c>
      <c r="G3232" s="177">
        <v>44603</v>
      </c>
      <c r="H3232" t="s">
        <v>395</v>
      </c>
      <c r="I3232" t="s">
        <v>18173</v>
      </c>
      <c r="J3232" t="s">
        <v>5296</v>
      </c>
      <c r="K3232" t="s">
        <v>353</v>
      </c>
      <c r="L3232" t="s">
        <v>365</v>
      </c>
      <c r="M3232" s="29" t="str">
        <f>IF(O3232 &lt;&gt; "", VLOOKUP(O3232,'CLASSIFICAÇÃO - ÁREA DE ATUAÇÃO'!$A:$C,2,0),"")</f>
        <v>B</v>
      </c>
      <c r="N3232" s="29" t="str">
        <f>IF(O3232 &lt;&gt; "",VLOOKUP(O3232,'CLASSIFICAÇÃO - ÁREA DE ATUAÇÃO'!$A:$C,3,0), "")</f>
        <v>ATENÇÃO PRIMÁRIA</v>
      </c>
      <c r="O3232" t="str">
        <f>'Lotações convertidas'!B3234</f>
        <v>CENTRO DE SAÚDE PROVIDÊNCIA</v>
      </c>
    </row>
    <row r="3233" spans="1:15" x14ac:dyDescent="0.25">
      <c r="A3233" t="s">
        <v>10258</v>
      </c>
      <c r="B3233" t="s">
        <v>10259</v>
      </c>
      <c r="C3233" t="s">
        <v>10260</v>
      </c>
      <c r="D3233" t="s">
        <v>379</v>
      </c>
      <c r="F3233" t="s">
        <v>18617</v>
      </c>
      <c r="G3233" s="177">
        <v>44567</v>
      </c>
      <c r="H3233" t="s">
        <v>457</v>
      </c>
      <c r="I3233" t="s">
        <v>18171</v>
      </c>
      <c r="J3233" t="s">
        <v>10261</v>
      </c>
      <c r="K3233" t="s">
        <v>353</v>
      </c>
      <c r="L3233" t="s">
        <v>406</v>
      </c>
      <c r="M3233" s="29" t="str">
        <f>IF(O3233 &lt;&gt; "", VLOOKUP(O3233,'CLASSIFICAÇÃO - ÁREA DE ATUAÇÃO'!$A:$C,2,0),"")</f>
        <v>D</v>
      </c>
      <c r="N3233" s="29" t="str">
        <f>IF(O3233 &lt;&gt; "",VLOOKUP(O3233,'CLASSIFICAÇÃO - ÁREA DE ATUAÇÃO'!$A:$C,3,0), "")</f>
        <v>REDE DE URGÊNCIA</v>
      </c>
      <c r="O3233" t="str">
        <f>'Lotações convertidas'!B3235</f>
        <v>UNIDADE DE PRONTO ATENDIMENTO BARREIRO</v>
      </c>
    </row>
    <row r="3234" spans="1:15" x14ac:dyDescent="0.25">
      <c r="A3234">
        <v>1359744</v>
      </c>
      <c r="B3234" t="s">
        <v>10262</v>
      </c>
      <c r="C3234" t="s">
        <v>10263</v>
      </c>
      <c r="D3234" t="s">
        <v>368</v>
      </c>
      <c r="E3234" t="s">
        <v>369</v>
      </c>
      <c r="F3234" t="s">
        <v>442</v>
      </c>
      <c r="G3234" s="177">
        <v>44602</v>
      </c>
      <c r="H3234" t="s">
        <v>417</v>
      </c>
      <c r="I3234" t="s">
        <v>18168</v>
      </c>
      <c r="J3234" t="s">
        <v>10264</v>
      </c>
      <c r="K3234" t="s">
        <v>353</v>
      </c>
      <c r="L3234" t="s">
        <v>406</v>
      </c>
      <c r="M3234" s="29" t="str">
        <f>IF(O3234 &lt;&gt; "", VLOOKUP(O3234,'CLASSIFICAÇÃO - ÁREA DE ATUAÇÃO'!$A:$C,2,0),"")</f>
        <v>C</v>
      </c>
      <c r="N3234" s="29" t="str">
        <f>IF(O3234 &lt;&gt; "",VLOOKUP(O3234,'CLASSIFICAÇÃO - ÁREA DE ATUAÇÃO'!$A:$C,3,0), "")</f>
        <v>ATENÇÃO PRIMÁRIA</v>
      </c>
      <c r="O3234" t="str">
        <f>'Lotações convertidas'!B3236</f>
        <v>CENTRO DE SAÚDE VALE DO JATOBÁ</v>
      </c>
    </row>
    <row r="3235" spans="1:15" x14ac:dyDescent="0.25">
      <c r="A3235">
        <v>1359752</v>
      </c>
      <c r="B3235" t="s">
        <v>10265</v>
      </c>
      <c r="C3235" t="s">
        <v>10266</v>
      </c>
      <c r="D3235" t="s">
        <v>368</v>
      </c>
      <c r="E3235" t="s">
        <v>369</v>
      </c>
      <c r="F3235" t="s">
        <v>424</v>
      </c>
      <c r="G3235" s="177">
        <v>44602</v>
      </c>
      <c r="H3235" t="s">
        <v>2071</v>
      </c>
      <c r="I3235" t="s">
        <v>18168</v>
      </c>
      <c r="J3235" t="s">
        <v>10267</v>
      </c>
      <c r="K3235" t="s">
        <v>353</v>
      </c>
      <c r="L3235" t="s">
        <v>427</v>
      </c>
      <c r="M3235" s="29" t="str">
        <f>IF(O3235 &lt;&gt; "", VLOOKUP(O3235,'CLASSIFICAÇÃO - ÁREA DE ATUAÇÃO'!$A:$C,2,0),"")</f>
        <v>D</v>
      </c>
      <c r="N3235" s="29" t="str">
        <f>IF(O3235 &lt;&gt; "",VLOOKUP(O3235,'CLASSIFICAÇÃO - ÁREA DE ATUAÇÃO'!$A:$C,3,0), "")</f>
        <v>REDE DE URGÊNCIA</v>
      </c>
      <c r="O3235" t="str">
        <f>'Lotações convertidas'!B3237</f>
        <v>SERVIÇO DE ATENDIMENTO MÓVEL DE URGÊNCIA E TRANSPORTE EM SAÚDE</v>
      </c>
    </row>
    <row r="3236" spans="1:15" x14ac:dyDescent="0.25">
      <c r="A3236">
        <v>1359760</v>
      </c>
      <c r="B3236" t="s">
        <v>10268</v>
      </c>
      <c r="C3236" t="s">
        <v>10269</v>
      </c>
      <c r="D3236" t="s">
        <v>368</v>
      </c>
      <c r="E3236" t="s">
        <v>369</v>
      </c>
      <c r="F3236" t="s">
        <v>358</v>
      </c>
      <c r="G3236" s="177">
        <v>44602</v>
      </c>
      <c r="H3236" t="s">
        <v>364</v>
      </c>
      <c r="I3236" t="s">
        <v>18168</v>
      </c>
      <c r="J3236" t="s">
        <v>10270</v>
      </c>
      <c r="K3236" t="s">
        <v>353</v>
      </c>
      <c r="L3236" t="s">
        <v>361</v>
      </c>
      <c r="M3236" s="29" t="str">
        <f>IF(O3236 &lt;&gt; "", VLOOKUP(O3236,'CLASSIFICAÇÃO - ÁREA DE ATUAÇÃO'!$A:$C,2,0),"")</f>
        <v>B</v>
      </c>
      <c r="N3236" s="29" t="str">
        <f>IF(O3236 &lt;&gt; "",VLOOKUP(O3236,'CLASSIFICAÇÃO - ÁREA DE ATUAÇÃO'!$A:$C,3,0), "")</f>
        <v>ATENÇÃO PRIMÁRIA</v>
      </c>
      <c r="O3236" t="str">
        <f>'Lotações convertidas'!B3238</f>
        <v>CENTRO DE SAÚDE SANTA ROSA</v>
      </c>
    </row>
    <row r="3237" spans="1:15" x14ac:dyDescent="0.25">
      <c r="A3237">
        <v>1359779</v>
      </c>
      <c r="B3237" t="s">
        <v>10271</v>
      </c>
      <c r="C3237" t="s">
        <v>10272</v>
      </c>
      <c r="D3237" t="s">
        <v>368</v>
      </c>
      <c r="E3237" t="s">
        <v>369</v>
      </c>
      <c r="F3237" t="s">
        <v>18615</v>
      </c>
      <c r="G3237" s="177">
        <v>44602</v>
      </c>
      <c r="H3237" t="s">
        <v>441</v>
      </c>
      <c r="I3237" t="s">
        <v>18168</v>
      </c>
      <c r="J3237" t="s">
        <v>10273</v>
      </c>
      <c r="K3237" t="s">
        <v>353</v>
      </c>
      <c r="L3237" t="s">
        <v>365</v>
      </c>
      <c r="M3237" s="29" t="str">
        <f>IF(O3237 &lt;&gt; "", VLOOKUP(O3237,'CLASSIFICAÇÃO - ÁREA DE ATUAÇÃO'!$A:$C,2,0),"")</f>
        <v>D</v>
      </c>
      <c r="N3237" s="29" t="str">
        <f>IF(O3237 &lt;&gt; "",VLOOKUP(O3237,'CLASSIFICAÇÃO - ÁREA DE ATUAÇÃO'!$A:$C,3,0), "")</f>
        <v>REDE DE URGÊNCIA</v>
      </c>
      <c r="O3237" t="str">
        <f>'Lotações convertidas'!B3239</f>
        <v>UNIDADE DE PRONTO ATENDIMENTO NORTE</v>
      </c>
    </row>
    <row r="3238" spans="1:15" x14ac:dyDescent="0.25">
      <c r="A3238">
        <v>1359795</v>
      </c>
      <c r="B3238" t="s">
        <v>982</v>
      </c>
      <c r="C3238" t="s">
        <v>983</v>
      </c>
      <c r="D3238" t="s">
        <v>368</v>
      </c>
      <c r="E3238" t="s">
        <v>369</v>
      </c>
      <c r="F3238" t="s">
        <v>18615</v>
      </c>
      <c r="G3238" s="177">
        <v>44602</v>
      </c>
      <c r="H3238" t="s">
        <v>425</v>
      </c>
      <c r="I3238" t="s">
        <v>18168</v>
      </c>
      <c r="J3238" t="s">
        <v>984</v>
      </c>
      <c r="K3238" t="s">
        <v>353</v>
      </c>
      <c r="L3238" t="s">
        <v>365</v>
      </c>
      <c r="M3238" s="29" t="str">
        <f>IF(O3238 &lt;&gt; "", VLOOKUP(O3238,'CLASSIFICAÇÃO - ÁREA DE ATUAÇÃO'!$A:$C,2,0),"")</f>
        <v>D</v>
      </c>
      <c r="N3238" s="29" t="str">
        <f>IF(O3238 &lt;&gt; "",VLOOKUP(O3238,'CLASSIFICAÇÃO - ÁREA DE ATUAÇÃO'!$A:$C,3,0), "")</f>
        <v>REDE DE URGÊNCIA</v>
      </c>
      <c r="O3238" t="str">
        <f>'Lotações convertidas'!B3240</f>
        <v>UNIDADE DE PRONTO ATENDIMENTO NORTE</v>
      </c>
    </row>
    <row r="3239" spans="1:15" x14ac:dyDescent="0.25">
      <c r="A3239">
        <v>1359809</v>
      </c>
      <c r="B3239" t="s">
        <v>10274</v>
      </c>
      <c r="C3239" t="s">
        <v>10275</v>
      </c>
      <c r="D3239" t="s">
        <v>368</v>
      </c>
      <c r="E3239" t="s">
        <v>369</v>
      </c>
      <c r="F3239" t="s">
        <v>821</v>
      </c>
      <c r="G3239" s="177">
        <v>44602</v>
      </c>
      <c r="H3239" t="s">
        <v>364</v>
      </c>
      <c r="I3239" t="s">
        <v>18168</v>
      </c>
      <c r="J3239" t="s">
        <v>10276</v>
      </c>
      <c r="K3239" t="s">
        <v>353</v>
      </c>
      <c r="L3239" t="s">
        <v>372</v>
      </c>
      <c r="M3239" s="29" t="str">
        <f>IF(O3239 &lt;&gt; "", VLOOKUP(O3239,'CLASSIFICAÇÃO - ÁREA DE ATUAÇÃO'!$A:$C,2,0),"")</f>
        <v>C</v>
      </c>
      <c r="N3239" s="29" t="str">
        <f>IF(O3239 &lt;&gt; "",VLOOKUP(O3239,'CLASSIFICAÇÃO - ÁREA DE ATUAÇÃO'!$A:$C,3,0), "")</f>
        <v>ATENÇÃO PRIMÁRIA</v>
      </c>
      <c r="O3239" t="str">
        <f>'Lotações convertidas'!B3241</f>
        <v>CENTRO DE SAÚDE SANTA MÔNICA</v>
      </c>
    </row>
    <row r="3240" spans="1:15" x14ac:dyDescent="0.25">
      <c r="A3240">
        <v>1359876</v>
      </c>
      <c r="B3240" t="s">
        <v>10277</v>
      </c>
      <c r="C3240" t="s">
        <v>10278</v>
      </c>
      <c r="D3240" t="s">
        <v>362</v>
      </c>
      <c r="F3240" t="s">
        <v>18615</v>
      </c>
      <c r="G3240" s="177">
        <v>44602</v>
      </c>
      <c r="H3240" t="s">
        <v>10279</v>
      </c>
      <c r="I3240" t="s">
        <v>18168</v>
      </c>
      <c r="J3240" t="s">
        <v>10280</v>
      </c>
      <c r="K3240" t="s">
        <v>353</v>
      </c>
      <c r="L3240" t="s">
        <v>365</v>
      </c>
      <c r="M3240" s="29" t="str">
        <f>IF(O3240 &lt;&gt; "", VLOOKUP(O3240,'CLASSIFICAÇÃO - ÁREA DE ATUAÇÃO'!$A:$C,2,0),"")</f>
        <v>D</v>
      </c>
      <c r="N3240" s="29" t="str">
        <f>IF(O3240 &lt;&gt; "",VLOOKUP(O3240,'CLASSIFICAÇÃO - ÁREA DE ATUAÇÃO'!$A:$C,3,0), "")</f>
        <v>REDE DE URGÊNCIA</v>
      </c>
      <c r="O3240" t="str">
        <f>'Lotações convertidas'!B3242</f>
        <v>UNIDADE DE PRONTO ATENDIMENTO NORTE</v>
      </c>
    </row>
    <row r="3241" spans="1:15" x14ac:dyDescent="0.25">
      <c r="A3241">
        <v>1359906</v>
      </c>
      <c r="B3241" t="s">
        <v>10281</v>
      </c>
      <c r="C3241" t="s">
        <v>10282</v>
      </c>
      <c r="D3241" t="s">
        <v>349</v>
      </c>
      <c r="E3241" t="s">
        <v>403</v>
      </c>
      <c r="F3241" t="s">
        <v>2110</v>
      </c>
      <c r="G3241" s="177">
        <v>44602</v>
      </c>
      <c r="H3241" t="s">
        <v>395</v>
      </c>
      <c r="I3241" t="s">
        <v>18170</v>
      </c>
      <c r="J3241" t="s">
        <v>10283</v>
      </c>
      <c r="K3241" t="s">
        <v>353</v>
      </c>
      <c r="L3241" t="s">
        <v>397</v>
      </c>
      <c r="M3241" s="29" t="str">
        <f>IF(O3241 &lt;&gt; "", VLOOKUP(O3241,'CLASSIFICAÇÃO - ÁREA DE ATUAÇÃO'!$A:$C,2,0),"")</f>
        <v>B</v>
      </c>
      <c r="N3241" s="29" t="str">
        <f>IF(O3241 &lt;&gt; "",VLOOKUP(O3241,'CLASSIFICAÇÃO - ÁREA DE ATUAÇÃO'!$A:$C,3,0), "")</f>
        <v>ATENÇÃO PRIMÁRIA</v>
      </c>
      <c r="O3241" t="str">
        <f>'Lotações convertidas'!B3243</f>
        <v>CENTRO DE SAÚDE WALDOMIRO LOBO</v>
      </c>
    </row>
    <row r="3242" spans="1:15" x14ac:dyDescent="0.25">
      <c r="A3242">
        <v>1359914</v>
      </c>
      <c r="B3242" t="s">
        <v>10284</v>
      </c>
      <c r="C3242" t="s">
        <v>10285</v>
      </c>
      <c r="D3242" t="s">
        <v>520</v>
      </c>
      <c r="F3242" t="s">
        <v>377</v>
      </c>
      <c r="G3242" s="177">
        <v>44602</v>
      </c>
      <c r="H3242" t="s">
        <v>364</v>
      </c>
      <c r="I3242" t="s">
        <v>18175</v>
      </c>
      <c r="J3242" t="s">
        <v>10286</v>
      </c>
      <c r="K3242" t="s">
        <v>353</v>
      </c>
      <c r="L3242" t="s">
        <v>372</v>
      </c>
      <c r="M3242" s="29" t="str">
        <f>IF(O3242 &lt;&gt; "", VLOOKUP(O3242,'CLASSIFICAÇÃO - ÁREA DE ATUAÇÃO'!$A:$C,2,0),"")</f>
        <v>C</v>
      </c>
      <c r="N3242" s="29" t="str">
        <f>IF(O3242 &lt;&gt; "",VLOOKUP(O3242,'CLASSIFICAÇÃO - ÁREA DE ATUAÇÃO'!$A:$C,3,0), "")</f>
        <v>ATENÇÃO PRIMÁRIA</v>
      </c>
      <c r="O3242" t="str">
        <f>'Lotações convertidas'!B3244</f>
        <v>CENTRO DE SAÚDE MANTIQUEIRA</v>
      </c>
    </row>
    <row r="3243" spans="1:15" x14ac:dyDescent="0.25">
      <c r="A3243">
        <v>1359922</v>
      </c>
      <c r="B3243" t="s">
        <v>10287</v>
      </c>
      <c r="C3243" t="s">
        <v>10288</v>
      </c>
      <c r="D3243" t="s">
        <v>379</v>
      </c>
      <c r="F3243" t="s">
        <v>351</v>
      </c>
      <c r="G3243" s="177">
        <v>44602</v>
      </c>
      <c r="H3243" t="s">
        <v>3132</v>
      </c>
      <c r="I3243" t="s">
        <v>18171</v>
      </c>
      <c r="J3243" t="s">
        <v>10289</v>
      </c>
      <c r="K3243" t="s">
        <v>353</v>
      </c>
      <c r="L3243" t="s">
        <v>354</v>
      </c>
      <c r="M3243" s="29" t="str">
        <f>IF(O3243 &lt;&gt; "", VLOOKUP(O3243,'CLASSIFICAÇÃO - ÁREA DE ATUAÇÃO'!$A:$C,2,0),"")</f>
        <v>D</v>
      </c>
      <c r="N3243" s="29" t="str">
        <f>IF(O3243 &lt;&gt; "",VLOOKUP(O3243,'CLASSIFICAÇÃO - ÁREA DE ATUAÇÃO'!$A:$C,3,0), "")</f>
        <v>ATENÇÃO PRIMÁRIA</v>
      </c>
      <c r="O3243" t="str">
        <f>'Lotações convertidas'!B3245</f>
        <v>CENTRO DE SAÚDE PEDREIRA PRADO LOPES</v>
      </c>
    </row>
    <row r="3244" spans="1:15" x14ac:dyDescent="0.25">
      <c r="A3244">
        <v>1359930</v>
      </c>
      <c r="B3244" t="s">
        <v>10290</v>
      </c>
      <c r="C3244" t="s">
        <v>10291</v>
      </c>
      <c r="D3244" t="s">
        <v>368</v>
      </c>
      <c r="E3244" t="s">
        <v>524</v>
      </c>
      <c r="F3244" t="s">
        <v>18617</v>
      </c>
      <c r="G3244" s="177">
        <v>44603</v>
      </c>
      <c r="H3244" t="s">
        <v>425</v>
      </c>
      <c r="I3244" t="s">
        <v>18179</v>
      </c>
      <c r="J3244" t="s">
        <v>10292</v>
      </c>
      <c r="K3244" t="s">
        <v>353</v>
      </c>
      <c r="L3244" t="s">
        <v>406</v>
      </c>
      <c r="M3244" s="29" t="str">
        <f>IF(O3244 &lt;&gt; "", VLOOKUP(O3244,'CLASSIFICAÇÃO - ÁREA DE ATUAÇÃO'!$A:$C,2,0),"")</f>
        <v>D</v>
      </c>
      <c r="N3244" s="29" t="str">
        <f>IF(O3244 &lt;&gt; "",VLOOKUP(O3244,'CLASSIFICAÇÃO - ÁREA DE ATUAÇÃO'!$A:$C,3,0), "")</f>
        <v>REDE DE URGÊNCIA</v>
      </c>
      <c r="O3244" t="str">
        <f>'Lotações convertidas'!B3246</f>
        <v>UNIDADE DE PRONTO ATENDIMENTO BARREIRO</v>
      </c>
    </row>
    <row r="3245" spans="1:15" x14ac:dyDescent="0.25">
      <c r="A3245">
        <v>1359949</v>
      </c>
      <c r="B3245" t="s">
        <v>10293</v>
      </c>
      <c r="C3245" t="s">
        <v>10294</v>
      </c>
      <c r="D3245" t="s">
        <v>368</v>
      </c>
      <c r="E3245" t="s">
        <v>369</v>
      </c>
      <c r="F3245" t="s">
        <v>821</v>
      </c>
      <c r="G3245" s="177">
        <v>44603</v>
      </c>
      <c r="H3245" t="s">
        <v>417</v>
      </c>
      <c r="I3245" t="s">
        <v>18168</v>
      </c>
      <c r="J3245" t="s">
        <v>10295</v>
      </c>
      <c r="K3245" t="s">
        <v>353</v>
      </c>
      <c r="L3245" t="s">
        <v>372</v>
      </c>
      <c r="M3245" s="29" t="str">
        <f>IF(O3245 &lt;&gt; "", VLOOKUP(O3245,'CLASSIFICAÇÃO - ÁREA DE ATUAÇÃO'!$A:$C,2,0),"")</f>
        <v>C</v>
      </c>
      <c r="N3245" s="29" t="str">
        <f>IF(O3245 &lt;&gt; "",VLOOKUP(O3245,'CLASSIFICAÇÃO - ÁREA DE ATUAÇÃO'!$A:$C,3,0), "")</f>
        <v>ATENÇÃO PRIMÁRIA</v>
      </c>
      <c r="O3245" t="str">
        <f>'Lotações convertidas'!B3247</f>
        <v>CENTRO DE SAÚDE SANTA MÔNICA</v>
      </c>
    </row>
    <row r="3246" spans="1:15" x14ac:dyDescent="0.25">
      <c r="A3246">
        <v>1359965</v>
      </c>
      <c r="B3246" t="s">
        <v>10296</v>
      </c>
      <c r="C3246" t="s">
        <v>10297</v>
      </c>
      <c r="D3246" t="s">
        <v>368</v>
      </c>
      <c r="E3246" t="s">
        <v>369</v>
      </c>
      <c r="F3246" t="s">
        <v>18615</v>
      </c>
      <c r="G3246" s="177">
        <v>44603</v>
      </c>
      <c r="H3246" t="s">
        <v>425</v>
      </c>
      <c r="I3246" t="s">
        <v>18168</v>
      </c>
      <c r="J3246" t="s">
        <v>10298</v>
      </c>
      <c r="K3246" t="s">
        <v>353</v>
      </c>
      <c r="L3246" t="s">
        <v>365</v>
      </c>
      <c r="M3246" s="29" t="str">
        <f>IF(O3246 &lt;&gt; "", VLOOKUP(O3246,'CLASSIFICAÇÃO - ÁREA DE ATUAÇÃO'!$A:$C,2,0),"")</f>
        <v>D</v>
      </c>
      <c r="N3246" s="29" t="str">
        <f>IF(O3246 &lt;&gt; "",VLOOKUP(O3246,'CLASSIFICAÇÃO - ÁREA DE ATUAÇÃO'!$A:$C,3,0), "")</f>
        <v>REDE DE URGÊNCIA</v>
      </c>
      <c r="O3246" t="str">
        <f>'Lotações convertidas'!B3248</f>
        <v>UNIDADE DE PRONTO ATENDIMENTO NORTE</v>
      </c>
    </row>
    <row r="3247" spans="1:15" x14ac:dyDescent="0.25">
      <c r="A3247">
        <v>1359981</v>
      </c>
      <c r="B3247" t="s">
        <v>10299</v>
      </c>
      <c r="C3247" t="s">
        <v>10300</v>
      </c>
      <c r="D3247" t="s">
        <v>368</v>
      </c>
      <c r="E3247" t="s">
        <v>369</v>
      </c>
      <c r="F3247" t="s">
        <v>18615</v>
      </c>
      <c r="G3247" s="177">
        <v>44603</v>
      </c>
      <c r="H3247" t="s">
        <v>441</v>
      </c>
      <c r="I3247" t="s">
        <v>18168</v>
      </c>
      <c r="J3247" t="s">
        <v>10301</v>
      </c>
      <c r="K3247" t="s">
        <v>353</v>
      </c>
      <c r="L3247" t="s">
        <v>365</v>
      </c>
      <c r="M3247" s="29" t="str">
        <f>IF(O3247 &lt;&gt; "", VLOOKUP(O3247,'CLASSIFICAÇÃO - ÁREA DE ATUAÇÃO'!$A:$C,2,0),"")</f>
        <v>D</v>
      </c>
      <c r="N3247" s="29" t="str">
        <f>IF(O3247 &lt;&gt; "",VLOOKUP(O3247,'CLASSIFICAÇÃO - ÁREA DE ATUAÇÃO'!$A:$C,3,0), "")</f>
        <v>REDE DE URGÊNCIA</v>
      </c>
      <c r="O3247" t="str">
        <f>'Lotações convertidas'!B3249</f>
        <v>UNIDADE DE PRONTO ATENDIMENTO NORTE</v>
      </c>
    </row>
    <row r="3248" spans="1:15" x14ac:dyDescent="0.25">
      <c r="A3248" t="s">
        <v>10302</v>
      </c>
      <c r="B3248" t="s">
        <v>10303</v>
      </c>
      <c r="C3248" t="s">
        <v>10304</v>
      </c>
      <c r="D3248" t="s">
        <v>349</v>
      </c>
      <c r="E3248" t="s">
        <v>445</v>
      </c>
      <c r="F3248" t="s">
        <v>18656</v>
      </c>
      <c r="G3248" s="177">
        <v>44603</v>
      </c>
      <c r="H3248" t="s">
        <v>395</v>
      </c>
      <c r="I3248" t="s">
        <v>18172</v>
      </c>
      <c r="J3248" t="s">
        <v>10305</v>
      </c>
      <c r="K3248" t="s">
        <v>353</v>
      </c>
      <c r="L3248" t="s">
        <v>372</v>
      </c>
      <c r="M3248" s="29" t="str">
        <f>IF(O3248 &lt;&gt; "", VLOOKUP(O3248,'CLASSIFICAÇÃO - ÁREA DE ATUAÇÃO'!$A:$C,2,0),"")</f>
        <v>C</v>
      </c>
      <c r="N3248" s="29" t="str">
        <f>IF(O3248 &lt;&gt; "",VLOOKUP(O3248,'CLASSIFICAÇÃO - ÁREA DE ATUAÇÃO'!$A:$C,3,0), "")</f>
        <v>REDE COMPLEMENTAR</v>
      </c>
      <c r="O3248" t="str">
        <f>'Lotações convertidas'!B3250</f>
        <v>CENTRO DE REFERENCIA EM REABILITACAO VENDA NOVA</v>
      </c>
    </row>
    <row r="3249" spans="1:15" x14ac:dyDescent="0.25">
      <c r="A3249">
        <v>1360025</v>
      </c>
      <c r="B3249" t="s">
        <v>10306</v>
      </c>
      <c r="C3249" t="s">
        <v>10307</v>
      </c>
      <c r="D3249" t="s">
        <v>368</v>
      </c>
      <c r="E3249" t="s">
        <v>369</v>
      </c>
      <c r="F3249" t="s">
        <v>18615</v>
      </c>
      <c r="G3249" s="177">
        <v>44604</v>
      </c>
      <c r="H3249" t="s">
        <v>441</v>
      </c>
      <c r="I3249" t="s">
        <v>18168</v>
      </c>
      <c r="J3249" t="s">
        <v>10308</v>
      </c>
      <c r="K3249" t="s">
        <v>353</v>
      </c>
      <c r="L3249" t="s">
        <v>365</v>
      </c>
      <c r="M3249" s="29" t="str">
        <f>IF(O3249 &lt;&gt; "", VLOOKUP(O3249,'CLASSIFICAÇÃO - ÁREA DE ATUAÇÃO'!$A:$C,2,0),"")</f>
        <v>D</v>
      </c>
      <c r="N3249" s="29" t="str">
        <f>IF(O3249 &lt;&gt; "",VLOOKUP(O3249,'CLASSIFICAÇÃO - ÁREA DE ATUAÇÃO'!$A:$C,3,0), "")</f>
        <v>REDE DE URGÊNCIA</v>
      </c>
      <c r="O3249" t="str">
        <f>'Lotações convertidas'!B3251</f>
        <v>UNIDADE DE PRONTO ATENDIMENTO NORTE</v>
      </c>
    </row>
    <row r="3250" spans="1:15" x14ac:dyDescent="0.25">
      <c r="A3250">
        <v>1360041</v>
      </c>
      <c r="B3250" t="s">
        <v>10309</v>
      </c>
      <c r="C3250" t="s">
        <v>10310</v>
      </c>
      <c r="D3250" t="s">
        <v>368</v>
      </c>
      <c r="E3250" t="s">
        <v>369</v>
      </c>
      <c r="F3250" t="s">
        <v>18615</v>
      </c>
      <c r="G3250" s="177">
        <v>44604</v>
      </c>
      <c r="H3250" t="s">
        <v>441</v>
      </c>
      <c r="I3250" t="s">
        <v>18168</v>
      </c>
      <c r="J3250" t="s">
        <v>10311</v>
      </c>
      <c r="K3250" t="s">
        <v>353</v>
      </c>
      <c r="L3250" t="s">
        <v>365</v>
      </c>
      <c r="M3250" s="29" t="str">
        <f>IF(O3250 &lt;&gt; "", VLOOKUP(O3250,'CLASSIFICAÇÃO - ÁREA DE ATUAÇÃO'!$A:$C,2,0),"")</f>
        <v>D</v>
      </c>
      <c r="N3250" s="29" t="str">
        <f>IF(O3250 &lt;&gt; "",VLOOKUP(O3250,'CLASSIFICAÇÃO - ÁREA DE ATUAÇÃO'!$A:$C,3,0), "")</f>
        <v>REDE DE URGÊNCIA</v>
      </c>
      <c r="O3250" t="str">
        <f>'Lotações convertidas'!B3252</f>
        <v>UNIDADE DE PRONTO ATENDIMENTO NORTE</v>
      </c>
    </row>
    <row r="3251" spans="1:15" x14ac:dyDescent="0.25">
      <c r="A3251">
        <v>1360068</v>
      </c>
      <c r="B3251" t="s">
        <v>10312</v>
      </c>
      <c r="C3251" t="s">
        <v>10313</v>
      </c>
      <c r="D3251" t="s">
        <v>368</v>
      </c>
      <c r="E3251" t="s">
        <v>369</v>
      </c>
      <c r="F3251" t="s">
        <v>18615</v>
      </c>
      <c r="G3251" s="177">
        <v>44604</v>
      </c>
      <c r="H3251" t="s">
        <v>441</v>
      </c>
      <c r="I3251" t="s">
        <v>18168</v>
      </c>
      <c r="J3251" t="s">
        <v>10314</v>
      </c>
      <c r="K3251" t="s">
        <v>353</v>
      </c>
      <c r="L3251" t="s">
        <v>365</v>
      </c>
      <c r="M3251" s="29" t="str">
        <f>IF(O3251 &lt;&gt; "", VLOOKUP(O3251,'CLASSIFICAÇÃO - ÁREA DE ATUAÇÃO'!$A:$C,2,0),"")</f>
        <v>D</v>
      </c>
      <c r="N3251" s="29" t="str">
        <f>IF(O3251 &lt;&gt; "",VLOOKUP(O3251,'CLASSIFICAÇÃO - ÁREA DE ATUAÇÃO'!$A:$C,3,0), "")</f>
        <v>REDE DE URGÊNCIA</v>
      </c>
      <c r="O3251" t="str">
        <f>'Lotações convertidas'!B3253</f>
        <v>UNIDADE DE PRONTO ATENDIMENTO NORTE</v>
      </c>
    </row>
    <row r="3252" spans="1:15" x14ac:dyDescent="0.25">
      <c r="A3252">
        <v>1360076</v>
      </c>
      <c r="B3252" t="s">
        <v>10312</v>
      </c>
      <c r="C3252" t="s">
        <v>10313</v>
      </c>
      <c r="D3252" t="s">
        <v>368</v>
      </c>
      <c r="E3252" t="s">
        <v>369</v>
      </c>
      <c r="F3252" t="s">
        <v>18615</v>
      </c>
      <c r="G3252" s="177">
        <v>44604</v>
      </c>
      <c r="H3252" t="s">
        <v>425</v>
      </c>
      <c r="I3252" t="s">
        <v>18168</v>
      </c>
      <c r="J3252" t="s">
        <v>10314</v>
      </c>
      <c r="K3252" t="s">
        <v>353</v>
      </c>
      <c r="L3252" t="s">
        <v>365</v>
      </c>
      <c r="M3252" s="29" t="str">
        <f>IF(O3252 &lt;&gt; "", VLOOKUP(O3252,'CLASSIFICAÇÃO - ÁREA DE ATUAÇÃO'!$A:$C,2,0),"")</f>
        <v>D</v>
      </c>
      <c r="N3252" s="29" t="str">
        <f>IF(O3252 &lt;&gt; "",VLOOKUP(O3252,'CLASSIFICAÇÃO - ÁREA DE ATUAÇÃO'!$A:$C,3,0), "")</f>
        <v>REDE DE URGÊNCIA</v>
      </c>
      <c r="O3252" t="str">
        <f>'Lotações convertidas'!B3254</f>
        <v>UNIDADE DE PRONTO ATENDIMENTO NORTE</v>
      </c>
    </row>
    <row r="3253" spans="1:15" x14ac:dyDescent="0.25">
      <c r="A3253">
        <v>1360092</v>
      </c>
      <c r="B3253" t="s">
        <v>10315</v>
      </c>
      <c r="C3253" t="s">
        <v>10316</v>
      </c>
      <c r="D3253" t="s">
        <v>368</v>
      </c>
      <c r="E3253" t="s">
        <v>369</v>
      </c>
      <c r="F3253" t="s">
        <v>18644</v>
      </c>
      <c r="G3253" s="177">
        <v>44606</v>
      </c>
      <c r="H3253" t="s">
        <v>417</v>
      </c>
      <c r="I3253" t="s">
        <v>18168</v>
      </c>
      <c r="J3253" t="s">
        <v>10317</v>
      </c>
      <c r="K3253" t="s">
        <v>353</v>
      </c>
      <c r="L3253" t="s">
        <v>411</v>
      </c>
      <c r="M3253" s="29" t="str">
        <f>IF(O3253 &lt;&gt; "", VLOOKUP(O3253,'CLASSIFICAÇÃO - ÁREA DE ATUAÇÃO'!$A:$C,2,0),"")</f>
        <v>C</v>
      </c>
      <c r="N3253" s="29" t="str">
        <f>IF(O3253 &lt;&gt; "",VLOOKUP(O3253,'CLASSIFICAÇÃO - ÁREA DE ATUAÇÃO'!$A:$C,3,0), "")</f>
        <v>ATENÇÃO PRIMÁRIA</v>
      </c>
      <c r="O3253" t="str">
        <f>'Lotações convertidas'!B3255</f>
        <v>CENTRO DE SAÚDE SÃO MIGUEL ARCANJO</v>
      </c>
    </row>
    <row r="3254" spans="1:15" x14ac:dyDescent="0.25">
      <c r="A3254">
        <v>1360106</v>
      </c>
      <c r="B3254" t="s">
        <v>8614</v>
      </c>
      <c r="C3254" t="s">
        <v>8615</v>
      </c>
      <c r="D3254" t="s">
        <v>362</v>
      </c>
      <c r="F3254" t="s">
        <v>18615</v>
      </c>
      <c r="G3254" s="177">
        <v>44606</v>
      </c>
      <c r="H3254" t="s">
        <v>525</v>
      </c>
      <c r="I3254" t="s">
        <v>18168</v>
      </c>
      <c r="J3254" t="s">
        <v>8616</v>
      </c>
      <c r="K3254" t="s">
        <v>353</v>
      </c>
      <c r="L3254" t="s">
        <v>365</v>
      </c>
      <c r="M3254" s="29" t="str">
        <f>IF(O3254 &lt;&gt; "", VLOOKUP(O3254,'CLASSIFICAÇÃO - ÁREA DE ATUAÇÃO'!$A:$C,2,0),"")</f>
        <v>D</v>
      </c>
      <c r="N3254" s="29" t="str">
        <f>IF(O3254 &lt;&gt; "",VLOOKUP(O3254,'CLASSIFICAÇÃO - ÁREA DE ATUAÇÃO'!$A:$C,3,0), "")</f>
        <v>REDE DE URGÊNCIA</v>
      </c>
      <c r="O3254" t="str">
        <f>'Lotações convertidas'!B3256</f>
        <v>UNIDADE DE PRONTO ATENDIMENTO NORTE</v>
      </c>
    </row>
    <row r="3255" spans="1:15" x14ac:dyDescent="0.25">
      <c r="A3255">
        <v>1360149</v>
      </c>
      <c r="B3255" t="s">
        <v>2732</v>
      </c>
      <c r="C3255" t="s">
        <v>2733</v>
      </c>
      <c r="D3255" t="s">
        <v>368</v>
      </c>
      <c r="E3255" t="s">
        <v>369</v>
      </c>
      <c r="F3255" t="s">
        <v>424</v>
      </c>
      <c r="G3255" s="177">
        <v>44602</v>
      </c>
      <c r="H3255" t="s">
        <v>425</v>
      </c>
      <c r="I3255" t="s">
        <v>18168</v>
      </c>
      <c r="J3255" t="s">
        <v>2734</v>
      </c>
      <c r="K3255" t="s">
        <v>353</v>
      </c>
      <c r="L3255" t="s">
        <v>427</v>
      </c>
      <c r="M3255" s="29" t="str">
        <f>IF(O3255 &lt;&gt; "", VLOOKUP(O3255,'CLASSIFICAÇÃO - ÁREA DE ATUAÇÃO'!$A:$C,2,0),"")</f>
        <v>D</v>
      </c>
      <c r="N3255" s="29" t="str">
        <f>IF(O3255 &lt;&gt; "",VLOOKUP(O3255,'CLASSIFICAÇÃO - ÁREA DE ATUAÇÃO'!$A:$C,3,0), "")</f>
        <v>REDE DE URGÊNCIA</v>
      </c>
      <c r="O3255" t="str">
        <f>'Lotações convertidas'!B3257</f>
        <v>SERVIÇO DE ATENDIMENTO MÓVEL DE URGÊNCIA E TRANSPORTE EM SAÚDE</v>
      </c>
    </row>
    <row r="3256" spans="1:15" x14ac:dyDescent="0.25">
      <c r="A3256">
        <v>1360165</v>
      </c>
      <c r="B3256" t="s">
        <v>10318</v>
      </c>
      <c r="C3256" t="s">
        <v>10319</v>
      </c>
      <c r="D3256" t="s">
        <v>594</v>
      </c>
      <c r="F3256" t="s">
        <v>731</v>
      </c>
      <c r="G3256" s="177">
        <v>44603</v>
      </c>
      <c r="H3256" t="s">
        <v>364</v>
      </c>
      <c r="I3256" t="s">
        <v>495</v>
      </c>
      <c r="K3256" t="s">
        <v>495</v>
      </c>
      <c r="L3256" t="s">
        <v>361</v>
      </c>
      <c r="M3256" s="29" t="str">
        <f>IF(O3256 &lt;&gt; "", VLOOKUP(O3256,'CLASSIFICAÇÃO - ÁREA DE ATUAÇÃO'!$A:$C,2,0),"")</f>
        <v>B</v>
      </c>
      <c r="N3256" s="29" t="str">
        <f>IF(O3256 &lt;&gt; "",VLOOKUP(O3256,'CLASSIFICAÇÃO - ÁREA DE ATUAÇÃO'!$A:$C,3,0), "")</f>
        <v>ATENÇÃO PRIMÁRIA</v>
      </c>
      <c r="O3256" t="str">
        <f>'Lotações convertidas'!B3258</f>
        <v>CENTRO DE SAÚDE DOM ORIONE</v>
      </c>
    </row>
    <row r="3257" spans="1:15" x14ac:dyDescent="0.25">
      <c r="A3257">
        <v>1360173</v>
      </c>
      <c r="B3257" t="s">
        <v>10320</v>
      </c>
      <c r="C3257" t="s">
        <v>10321</v>
      </c>
      <c r="D3257" t="s">
        <v>594</v>
      </c>
      <c r="F3257" t="s">
        <v>1249</v>
      </c>
      <c r="G3257" s="177">
        <v>44603</v>
      </c>
      <c r="H3257" t="s">
        <v>364</v>
      </c>
      <c r="I3257" t="s">
        <v>495</v>
      </c>
      <c r="K3257" t="s">
        <v>495</v>
      </c>
      <c r="L3257" t="s">
        <v>361</v>
      </c>
      <c r="M3257" s="29" t="str">
        <f>IF(O3257 &lt;&gt; "", VLOOKUP(O3257,'CLASSIFICAÇÃO - ÁREA DE ATUAÇÃO'!$A:$C,2,0),"")</f>
        <v>C</v>
      </c>
      <c r="N3257" s="29" t="str">
        <f>IF(O3257 &lt;&gt; "",VLOOKUP(O3257,'CLASSIFICAÇÃO - ÁREA DE ATUAÇÃO'!$A:$C,3,0), "")</f>
        <v>ATENÇÃO PRIMÁRIA</v>
      </c>
      <c r="O3257" t="str">
        <f>'Lotações convertidas'!B3259</f>
        <v>CENTRO DE SAÚDE OURO PRETO</v>
      </c>
    </row>
    <row r="3258" spans="1:15" x14ac:dyDescent="0.25">
      <c r="A3258" t="s">
        <v>10322</v>
      </c>
      <c r="B3258" t="s">
        <v>10323</v>
      </c>
      <c r="C3258" t="s">
        <v>10324</v>
      </c>
      <c r="D3258" t="s">
        <v>368</v>
      </c>
      <c r="E3258" t="s">
        <v>369</v>
      </c>
      <c r="F3258" t="s">
        <v>424</v>
      </c>
      <c r="G3258" s="177">
        <v>44603</v>
      </c>
      <c r="H3258" t="s">
        <v>441</v>
      </c>
      <c r="I3258" t="s">
        <v>18168</v>
      </c>
      <c r="J3258" t="s">
        <v>10325</v>
      </c>
      <c r="K3258" t="s">
        <v>353</v>
      </c>
      <c r="L3258" t="s">
        <v>427</v>
      </c>
      <c r="M3258" s="29" t="str">
        <f>IF(O3258 &lt;&gt; "", VLOOKUP(O3258,'CLASSIFICAÇÃO - ÁREA DE ATUAÇÃO'!$A:$C,2,0),"")</f>
        <v>D</v>
      </c>
      <c r="N3258" s="29" t="str">
        <f>IF(O3258 &lt;&gt; "",VLOOKUP(O3258,'CLASSIFICAÇÃO - ÁREA DE ATUAÇÃO'!$A:$C,3,0), "")</f>
        <v>REDE DE URGÊNCIA</v>
      </c>
      <c r="O3258" t="str">
        <f>'Lotações convertidas'!B3260</f>
        <v>SERVIÇO DE ATENDIMENTO MÓVEL DE URGÊNCIA E TRANSPORTE EM SAÚDE</v>
      </c>
    </row>
    <row r="3259" spans="1:15" x14ac:dyDescent="0.25">
      <c r="A3259">
        <v>1360211</v>
      </c>
      <c r="B3259" t="s">
        <v>10326</v>
      </c>
      <c r="C3259" t="s">
        <v>10327</v>
      </c>
      <c r="D3259" t="s">
        <v>368</v>
      </c>
      <c r="E3259" t="s">
        <v>369</v>
      </c>
      <c r="F3259" t="s">
        <v>465</v>
      </c>
      <c r="G3259" s="177">
        <v>44603</v>
      </c>
      <c r="H3259" t="s">
        <v>441</v>
      </c>
      <c r="I3259" t="s">
        <v>18168</v>
      </c>
      <c r="J3259" t="s">
        <v>10328</v>
      </c>
      <c r="K3259" t="s">
        <v>353</v>
      </c>
      <c r="L3259" t="s">
        <v>361</v>
      </c>
      <c r="M3259" s="29" t="str">
        <f>IF(O3259 &lt;&gt; "", VLOOKUP(O3259,'CLASSIFICAÇÃO - ÁREA DE ATUAÇÃO'!$A:$C,2,0),"")</f>
        <v>C</v>
      </c>
      <c r="N3259" s="29" t="str">
        <f>IF(O3259 &lt;&gt; "",VLOOKUP(O3259,'CLASSIFICAÇÃO - ÁREA DE ATUAÇÃO'!$A:$C,3,0), "")</f>
        <v>REDE DE URGÊNCIA</v>
      </c>
      <c r="O3259" t="str">
        <f>'Lotações convertidas'!B3261</f>
        <v>CENTRO DE REFERÊNCIA EM SAÚDE MENTAL - ÁLCOOL E DROGAS PAMPULHA/NOROESTE</v>
      </c>
    </row>
    <row r="3260" spans="1:15" x14ac:dyDescent="0.25">
      <c r="A3260">
        <v>1360238</v>
      </c>
      <c r="B3260" t="s">
        <v>10329</v>
      </c>
      <c r="C3260" t="s">
        <v>10330</v>
      </c>
      <c r="D3260" t="s">
        <v>368</v>
      </c>
      <c r="E3260" t="s">
        <v>369</v>
      </c>
      <c r="F3260" t="s">
        <v>424</v>
      </c>
      <c r="G3260" s="177">
        <v>44603</v>
      </c>
      <c r="H3260" t="s">
        <v>2071</v>
      </c>
      <c r="I3260" t="s">
        <v>18168</v>
      </c>
      <c r="J3260" t="s">
        <v>10331</v>
      </c>
      <c r="K3260" t="s">
        <v>353</v>
      </c>
      <c r="L3260" t="s">
        <v>427</v>
      </c>
      <c r="M3260" s="29" t="str">
        <f>IF(O3260 &lt;&gt; "", VLOOKUP(O3260,'CLASSIFICAÇÃO - ÁREA DE ATUAÇÃO'!$A:$C,2,0),"")</f>
        <v>D</v>
      </c>
      <c r="N3260" s="29" t="str">
        <f>IF(O3260 &lt;&gt; "",VLOOKUP(O3260,'CLASSIFICAÇÃO - ÁREA DE ATUAÇÃO'!$A:$C,3,0), "")</f>
        <v>REDE DE URGÊNCIA</v>
      </c>
      <c r="O3260" t="str">
        <f>'Lotações convertidas'!B3262</f>
        <v>SERVIÇO DE ATENDIMENTO MÓVEL DE URGÊNCIA E TRANSPORTE EM SAÚDE</v>
      </c>
    </row>
    <row r="3261" spans="1:15" x14ac:dyDescent="0.25">
      <c r="A3261">
        <v>1360254</v>
      </c>
      <c r="B3261" t="s">
        <v>10332</v>
      </c>
      <c r="C3261" t="s">
        <v>10333</v>
      </c>
      <c r="D3261" t="s">
        <v>368</v>
      </c>
      <c r="E3261" t="s">
        <v>369</v>
      </c>
      <c r="F3261" t="s">
        <v>18644</v>
      </c>
      <c r="G3261" s="177">
        <v>44603</v>
      </c>
      <c r="H3261" t="s">
        <v>384</v>
      </c>
      <c r="I3261" t="s">
        <v>18168</v>
      </c>
      <c r="J3261" t="s">
        <v>10334</v>
      </c>
      <c r="K3261" t="s">
        <v>353</v>
      </c>
      <c r="L3261" t="s">
        <v>411</v>
      </c>
      <c r="M3261" s="29" t="str">
        <f>IF(O3261 &lt;&gt; "", VLOOKUP(O3261,'CLASSIFICAÇÃO - ÁREA DE ATUAÇÃO'!$A:$C,2,0),"")</f>
        <v>C</v>
      </c>
      <c r="N3261" s="29" t="str">
        <f>IF(O3261 &lt;&gt; "",VLOOKUP(O3261,'CLASSIFICAÇÃO - ÁREA DE ATUAÇÃO'!$A:$C,3,0), "")</f>
        <v>ATENÇÃO PRIMÁRIA</v>
      </c>
      <c r="O3261" t="str">
        <f>'Lotações convertidas'!B3263</f>
        <v>CENTRO DE SAÚDE SÃO MIGUEL ARCANJO</v>
      </c>
    </row>
    <row r="3262" spans="1:15" x14ac:dyDescent="0.25">
      <c r="A3262">
        <v>1360262</v>
      </c>
      <c r="B3262" t="s">
        <v>10335</v>
      </c>
      <c r="C3262" t="s">
        <v>10336</v>
      </c>
      <c r="D3262" t="s">
        <v>368</v>
      </c>
      <c r="E3262" t="s">
        <v>369</v>
      </c>
      <c r="F3262" t="s">
        <v>2789</v>
      </c>
      <c r="G3262" s="177">
        <v>44603</v>
      </c>
      <c r="H3262" t="s">
        <v>384</v>
      </c>
      <c r="I3262" t="s">
        <v>18168</v>
      </c>
      <c r="J3262" t="s">
        <v>10337</v>
      </c>
      <c r="K3262" t="s">
        <v>353</v>
      </c>
      <c r="L3262" t="s">
        <v>406</v>
      </c>
      <c r="M3262" s="29" t="str">
        <f>IF(O3262 &lt;&gt; "", VLOOKUP(O3262,'CLASSIFICAÇÃO - ÁREA DE ATUAÇÃO'!$A:$C,2,0),"")</f>
        <v>C</v>
      </c>
      <c r="N3262" s="29" t="str">
        <f>IF(O3262 &lt;&gt; "",VLOOKUP(O3262,'CLASSIFICAÇÃO - ÁREA DE ATUAÇÃO'!$A:$C,3,0), "")</f>
        <v>ATENÇÃO PRIMÁRIA</v>
      </c>
      <c r="O3262" t="str">
        <f>'Lotações convertidas'!B3264</f>
        <v>CENTRO DE SAÚDE LISANDRA ANGÉLICA DAVID JUSTINO - TÚNEL DE IBIRITÉ</v>
      </c>
    </row>
    <row r="3263" spans="1:15" x14ac:dyDescent="0.25">
      <c r="A3263">
        <v>1360297</v>
      </c>
      <c r="B3263" t="s">
        <v>10338</v>
      </c>
      <c r="C3263" t="s">
        <v>10339</v>
      </c>
      <c r="D3263" t="s">
        <v>362</v>
      </c>
      <c r="F3263" t="s">
        <v>424</v>
      </c>
      <c r="G3263" s="177">
        <v>44603</v>
      </c>
      <c r="H3263" t="s">
        <v>10340</v>
      </c>
      <c r="I3263" t="s">
        <v>18168</v>
      </c>
      <c r="J3263" t="s">
        <v>10341</v>
      </c>
      <c r="K3263" t="s">
        <v>353</v>
      </c>
      <c r="L3263" t="s">
        <v>427</v>
      </c>
      <c r="M3263" s="29" t="str">
        <f>IF(O3263 &lt;&gt; "", VLOOKUP(O3263,'CLASSIFICAÇÃO - ÁREA DE ATUAÇÃO'!$A:$C,2,0),"")</f>
        <v>D</v>
      </c>
      <c r="N3263" s="29" t="str">
        <f>IF(O3263 &lt;&gt; "",VLOOKUP(O3263,'CLASSIFICAÇÃO - ÁREA DE ATUAÇÃO'!$A:$C,3,0), "")</f>
        <v>REDE DE URGÊNCIA</v>
      </c>
      <c r="O3263" t="str">
        <f>'Lotações convertidas'!B3265</f>
        <v>SERVIÇO DE ATENDIMENTO MÓVEL DE URGÊNCIA E TRANSPORTE EM SAÚDE</v>
      </c>
    </row>
    <row r="3264" spans="1:15" x14ac:dyDescent="0.25">
      <c r="A3264">
        <v>1360300</v>
      </c>
      <c r="B3264" t="s">
        <v>10342</v>
      </c>
      <c r="C3264" t="s">
        <v>10343</v>
      </c>
      <c r="D3264" t="s">
        <v>362</v>
      </c>
      <c r="F3264" t="s">
        <v>18615</v>
      </c>
      <c r="G3264" s="177">
        <v>44603</v>
      </c>
      <c r="H3264" t="s">
        <v>525</v>
      </c>
      <c r="I3264" t="s">
        <v>18168</v>
      </c>
      <c r="J3264" t="s">
        <v>10344</v>
      </c>
      <c r="K3264" t="s">
        <v>353</v>
      </c>
      <c r="L3264" t="s">
        <v>365</v>
      </c>
      <c r="M3264" s="29" t="str">
        <f>IF(O3264 &lt;&gt; "", VLOOKUP(O3264,'CLASSIFICAÇÃO - ÁREA DE ATUAÇÃO'!$A:$C,2,0),"")</f>
        <v>D</v>
      </c>
      <c r="N3264" s="29" t="str">
        <f>IF(O3264 &lt;&gt; "",VLOOKUP(O3264,'CLASSIFICAÇÃO - ÁREA DE ATUAÇÃO'!$A:$C,3,0), "")</f>
        <v>REDE DE URGÊNCIA</v>
      </c>
      <c r="O3264" t="str">
        <f>'Lotações convertidas'!B3266</f>
        <v>UNIDADE DE PRONTO ATENDIMENTO NORTE</v>
      </c>
    </row>
    <row r="3265" spans="1:15" x14ac:dyDescent="0.25">
      <c r="A3265">
        <v>1360335</v>
      </c>
      <c r="B3265" t="s">
        <v>10345</v>
      </c>
      <c r="C3265" t="s">
        <v>10346</v>
      </c>
      <c r="D3265" t="s">
        <v>362</v>
      </c>
      <c r="F3265" t="s">
        <v>424</v>
      </c>
      <c r="G3265" s="177">
        <v>44603</v>
      </c>
      <c r="H3265" t="s">
        <v>10347</v>
      </c>
      <c r="I3265" t="s">
        <v>18168</v>
      </c>
      <c r="J3265" t="s">
        <v>10348</v>
      </c>
      <c r="K3265" t="s">
        <v>353</v>
      </c>
      <c r="L3265" t="s">
        <v>427</v>
      </c>
      <c r="M3265" s="29" t="str">
        <f>IF(O3265 &lt;&gt; "", VLOOKUP(O3265,'CLASSIFICAÇÃO - ÁREA DE ATUAÇÃO'!$A:$C,2,0),"")</f>
        <v>D</v>
      </c>
      <c r="N3265" s="29" t="str">
        <f>IF(O3265 &lt;&gt; "",VLOOKUP(O3265,'CLASSIFICAÇÃO - ÁREA DE ATUAÇÃO'!$A:$C,3,0), "")</f>
        <v>REDE DE URGÊNCIA</v>
      </c>
      <c r="O3265" t="str">
        <f>'Lotações convertidas'!B3267</f>
        <v>SERVIÇO DE ATENDIMENTO MÓVEL DE URGÊNCIA E TRANSPORTE EM SAÚDE</v>
      </c>
    </row>
    <row r="3266" spans="1:15" x14ac:dyDescent="0.25">
      <c r="A3266">
        <v>1360394</v>
      </c>
      <c r="B3266" t="s">
        <v>2841</v>
      </c>
      <c r="C3266" t="s">
        <v>2842</v>
      </c>
      <c r="D3266" t="s">
        <v>368</v>
      </c>
      <c r="E3266" t="s">
        <v>369</v>
      </c>
      <c r="F3266" t="s">
        <v>561</v>
      </c>
      <c r="G3266" s="177">
        <v>44604</v>
      </c>
      <c r="H3266" t="s">
        <v>441</v>
      </c>
      <c r="I3266" t="s">
        <v>18168</v>
      </c>
      <c r="J3266" t="s">
        <v>2843</v>
      </c>
      <c r="K3266" t="s">
        <v>353</v>
      </c>
      <c r="L3266" t="s">
        <v>374</v>
      </c>
      <c r="M3266" s="29" t="str">
        <f>IF(O3266 &lt;&gt; "", VLOOKUP(O3266,'CLASSIFICAÇÃO - ÁREA DE ATUAÇÃO'!$A:$C,2,0),"")</f>
        <v>C</v>
      </c>
      <c r="N3266" s="29" t="str">
        <f>IF(O3266 &lt;&gt; "",VLOOKUP(O3266,'CLASSIFICAÇÃO - ÁREA DE ATUAÇÃO'!$A:$C,3,0), "")</f>
        <v>REDE DE URGÊNCIA</v>
      </c>
      <c r="O3266" t="str">
        <f>'Lotações convertidas'!B3268</f>
        <v>CENTRO DE REFERENCIA EM SAUDE MENTAL ALCOOL E DROGAS NORDESTE</v>
      </c>
    </row>
    <row r="3267" spans="1:15" x14ac:dyDescent="0.25">
      <c r="A3267">
        <v>1360408</v>
      </c>
      <c r="B3267" t="s">
        <v>10352</v>
      </c>
      <c r="C3267" t="s">
        <v>10353</v>
      </c>
      <c r="D3267" t="s">
        <v>379</v>
      </c>
      <c r="F3267" t="s">
        <v>424</v>
      </c>
      <c r="G3267" s="177">
        <v>44604</v>
      </c>
      <c r="H3267" t="s">
        <v>466</v>
      </c>
      <c r="I3267" t="s">
        <v>18171</v>
      </c>
      <c r="J3267" t="s">
        <v>10354</v>
      </c>
      <c r="K3267" t="s">
        <v>353</v>
      </c>
      <c r="L3267" t="s">
        <v>427</v>
      </c>
      <c r="M3267" s="29" t="str">
        <f>IF(O3267 &lt;&gt; "", VLOOKUP(O3267,'CLASSIFICAÇÃO - ÁREA DE ATUAÇÃO'!$A:$C,2,0),"")</f>
        <v>D</v>
      </c>
      <c r="N3267" s="29" t="str">
        <f>IF(O3267 &lt;&gt; "",VLOOKUP(O3267,'CLASSIFICAÇÃO - ÁREA DE ATUAÇÃO'!$A:$C,3,0), "")</f>
        <v>REDE DE URGÊNCIA</v>
      </c>
      <c r="O3267" t="str">
        <f>'Lotações convertidas'!B3269</f>
        <v>SERVIÇO DE ATENDIMENTO MÓVEL DE URGÊNCIA E TRANSPORTE EM SAÚDE</v>
      </c>
    </row>
    <row r="3268" spans="1:15" x14ac:dyDescent="0.25">
      <c r="A3268">
        <v>1360416</v>
      </c>
      <c r="B3268" t="s">
        <v>10355</v>
      </c>
      <c r="C3268" t="s">
        <v>10356</v>
      </c>
      <c r="D3268" t="s">
        <v>368</v>
      </c>
      <c r="E3268" t="s">
        <v>369</v>
      </c>
      <c r="F3268" t="s">
        <v>18620</v>
      </c>
      <c r="G3268" s="177">
        <v>44605</v>
      </c>
      <c r="H3268" t="s">
        <v>441</v>
      </c>
      <c r="I3268" t="s">
        <v>18168</v>
      </c>
      <c r="J3268" t="s">
        <v>10357</v>
      </c>
      <c r="K3268" t="s">
        <v>353</v>
      </c>
      <c r="L3268" t="s">
        <v>372</v>
      </c>
      <c r="M3268" s="29" t="str">
        <f>IF(O3268 &lt;&gt; "", VLOOKUP(O3268,'CLASSIFICAÇÃO - ÁREA DE ATUAÇÃO'!$A:$C,2,0),"")</f>
        <v>D</v>
      </c>
      <c r="N3268" s="29" t="str">
        <f>IF(O3268 &lt;&gt; "",VLOOKUP(O3268,'CLASSIFICAÇÃO - ÁREA DE ATUAÇÃO'!$A:$C,3,0), "")</f>
        <v>REDE DE URGÊNCIA</v>
      </c>
      <c r="O3268" t="str">
        <f>'Lotações convertidas'!B3270</f>
        <v>UNIDADE DE PRONTO ATENDIMENTO VENDA NOVA</v>
      </c>
    </row>
    <row r="3269" spans="1:15" x14ac:dyDescent="0.25">
      <c r="A3269">
        <v>1360440</v>
      </c>
      <c r="B3269" t="s">
        <v>10358</v>
      </c>
      <c r="C3269" t="s">
        <v>10359</v>
      </c>
      <c r="D3269" t="s">
        <v>368</v>
      </c>
      <c r="E3269" t="s">
        <v>390</v>
      </c>
      <c r="F3269" t="s">
        <v>1194</v>
      </c>
      <c r="G3269" s="177">
        <v>44606</v>
      </c>
      <c r="H3269" t="s">
        <v>364</v>
      </c>
      <c r="I3269" t="s">
        <v>18175</v>
      </c>
      <c r="J3269" t="s">
        <v>10360</v>
      </c>
      <c r="K3269" t="s">
        <v>353</v>
      </c>
      <c r="L3269" t="s">
        <v>406</v>
      </c>
      <c r="M3269" s="29" t="str">
        <f>IF(O3269 &lt;&gt; "", VLOOKUP(O3269,'CLASSIFICAÇÃO - ÁREA DE ATUAÇÃO'!$A:$C,2,0),"")</f>
        <v>C</v>
      </c>
      <c r="N3269" s="29" t="str">
        <f>IF(O3269 &lt;&gt; "",VLOOKUP(O3269,'CLASSIFICAÇÃO - ÁREA DE ATUAÇÃO'!$A:$C,3,0), "")</f>
        <v>ATENÇÃO PRIMÁRIA</v>
      </c>
      <c r="O3269" t="str">
        <f>'Lotações convertidas'!B3271</f>
        <v>CENTRO DE SAÚDE MILIONÁRIOS</v>
      </c>
    </row>
    <row r="3270" spans="1:15" x14ac:dyDescent="0.25">
      <c r="A3270">
        <v>1360475</v>
      </c>
      <c r="B3270" t="s">
        <v>10361</v>
      </c>
      <c r="C3270" t="s">
        <v>10362</v>
      </c>
      <c r="D3270" t="s">
        <v>362</v>
      </c>
      <c r="F3270" t="s">
        <v>609</v>
      </c>
      <c r="G3270" s="177">
        <v>44606</v>
      </c>
      <c r="H3270" t="s">
        <v>352</v>
      </c>
      <c r="I3270" t="s">
        <v>18168</v>
      </c>
      <c r="J3270" t="s">
        <v>10363</v>
      </c>
      <c r="K3270" t="s">
        <v>353</v>
      </c>
      <c r="L3270" t="s">
        <v>374</v>
      </c>
      <c r="M3270" s="29" t="str">
        <f>IF(O3270 &lt;&gt; "", VLOOKUP(O3270,'CLASSIFICAÇÃO - ÁREA DE ATUAÇÃO'!$A:$C,2,0),"")</f>
        <v>B</v>
      </c>
      <c r="N3270" s="29" t="str">
        <f>IF(O3270 &lt;&gt; "",VLOOKUP(O3270,'CLASSIFICAÇÃO - ÁREA DE ATUAÇÃO'!$A:$C,3,0), "")</f>
        <v>ATENÇÃO PRIMÁRIA</v>
      </c>
      <c r="O3270" t="str">
        <f>'Lotações convertidas'!B3272</f>
        <v>CENTRO DE SAÚDE GENTIL GOMES</v>
      </c>
    </row>
    <row r="3271" spans="1:15" x14ac:dyDescent="0.25">
      <c r="A3271">
        <v>1360483</v>
      </c>
      <c r="B3271" t="s">
        <v>10364</v>
      </c>
      <c r="C3271" t="s">
        <v>10365</v>
      </c>
      <c r="D3271" t="s">
        <v>349</v>
      </c>
      <c r="E3271" t="s">
        <v>403</v>
      </c>
      <c r="F3271" t="s">
        <v>18633</v>
      </c>
      <c r="G3271" s="177">
        <v>44606</v>
      </c>
      <c r="H3271" t="s">
        <v>395</v>
      </c>
      <c r="I3271" t="s">
        <v>18170</v>
      </c>
      <c r="J3271" t="s">
        <v>10366</v>
      </c>
      <c r="K3271" t="s">
        <v>353</v>
      </c>
      <c r="L3271" t="s">
        <v>382</v>
      </c>
      <c r="M3271" s="29" t="str">
        <f>IF(O3271 &lt;&gt; "", VLOOKUP(O3271,'CLASSIFICAÇÃO - ÁREA DE ATUAÇÃO'!$A:$C,2,0),"")</f>
        <v>A</v>
      </c>
      <c r="N3271" s="29" t="str">
        <f>IF(O3271 &lt;&gt; "",VLOOKUP(O3271,'CLASSIFICAÇÃO - ÁREA DE ATUAÇÃO'!$A:$C,3,0), "")</f>
        <v>REDE COMPLEMENTAR</v>
      </c>
      <c r="O3271" t="str">
        <f>'Lotações convertidas'!B3273</f>
        <v>CENTRO DE REFERENCIA EM REABILITACAO LESTE</v>
      </c>
    </row>
    <row r="3272" spans="1:15" x14ac:dyDescent="0.25">
      <c r="A3272">
        <v>1360491</v>
      </c>
      <c r="B3272" t="s">
        <v>10367</v>
      </c>
      <c r="C3272" t="s">
        <v>10368</v>
      </c>
      <c r="D3272" t="s">
        <v>379</v>
      </c>
      <c r="F3272" t="s">
        <v>18621</v>
      </c>
      <c r="G3272" s="177">
        <v>44606</v>
      </c>
      <c r="H3272" t="s">
        <v>10369</v>
      </c>
      <c r="I3272" t="s">
        <v>18171</v>
      </c>
      <c r="J3272" t="s">
        <v>10370</v>
      </c>
      <c r="K3272" t="s">
        <v>353</v>
      </c>
      <c r="L3272" t="s">
        <v>397</v>
      </c>
      <c r="M3272" s="29" t="str">
        <f>IF(O3272 &lt;&gt; "", VLOOKUP(O3272,'CLASSIFICAÇÃO - ÁREA DE ATUAÇÃO'!$A:$C,2,0),"")</f>
        <v>A</v>
      </c>
      <c r="N3272" s="29" t="str">
        <f>IF(O3272 &lt;&gt; "",VLOOKUP(O3272,'CLASSIFICAÇÃO - ÁREA DE ATUAÇÃO'!$A:$C,3,0), "")</f>
        <v>REDE DE URGÊNCIA</v>
      </c>
      <c r="O3272" t="str">
        <f>'Lotações convertidas'!B3274</f>
        <v>CENTRO DE REFERENCIA EM SAUDE MENTAL OESTE</v>
      </c>
    </row>
    <row r="3273" spans="1:15" x14ac:dyDescent="0.25">
      <c r="A3273">
        <v>1360513</v>
      </c>
      <c r="B3273" t="s">
        <v>10371</v>
      </c>
      <c r="C3273" t="s">
        <v>10372</v>
      </c>
      <c r="D3273" t="s">
        <v>379</v>
      </c>
      <c r="F3273" t="s">
        <v>18623</v>
      </c>
      <c r="G3273" s="177">
        <v>44607</v>
      </c>
      <c r="H3273" t="s">
        <v>457</v>
      </c>
      <c r="I3273" t="s">
        <v>18171</v>
      </c>
      <c r="J3273" t="s">
        <v>10373</v>
      </c>
      <c r="K3273" t="s">
        <v>353</v>
      </c>
      <c r="L3273" t="s">
        <v>374</v>
      </c>
      <c r="M3273" s="29" t="str">
        <f>IF(O3273 &lt;&gt; "", VLOOKUP(O3273,'CLASSIFICAÇÃO - ÁREA DE ATUAÇÃO'!$A:$C,2,0),"")</f>
        <v>C</v>
      </c>
      <c r="N3273" s="29" t="str">
        <f>IF(O3273 &lt;&gt; "",VLOOKUP(O3273,'CLASSIFICAÇÃO - ÁREA DE ATUAÇÃO'!$A:$C,3,0), "")</f>
        <v>REDE DE URGÊNCIA</v>
      </c>
      <c r="O3273" t="str">
        <f>'Lotações convertidas'!B3275</f>
        <v>UNIDADE DE PRONTO ATENDIMENTO NORDESTE</v>
      </c>
    </row>
    <row r="3274" spans="1:15" x14ac:dyDescent="0.25">
      <c r="A3274" t="s">
        <v>10374</v>
      </c>
      <c r="B3274" t="s">
        <v>10375</v>
      </c>
      <c r="C3274" t="s">
        <v>10376</v>
      </c>
      <c r="D3274" t="s">
        <v>362</v>
      </c>
      <c r="F3274" t="s">
        <v>424</v>
      </c>
      <c r="G3274" s="177">
        <v>44604</v>
      </c>
      <c r="H3274" t="s">
        <v>10340</v>
      </c>
      <c r="I3274" t="s">
        <v>18168</v>
      </c>
      <c r="J3274" t="s">
        <v>10377</v>
      </c>
      <c r="K3274" t="s">
        <v>353</v>
      </c>
      <c r="L3274" t="s">
        <v>427</v>
      </c>
      <c r="M3274" s="29" t="str">
        <f>IF(O3274 &lt;&gt; "", VLOOKUP(O3274,'CLASSIFICAÇÃO - ÁREA DE ATUAÇÃO'!$A:$C,2,0),"")</f>
        <v>D</v>
      </c>
      <c r="N3274" s="29" t="str">
        <f>IF(O3274 &lt;&gt; "",VLOOKUP(O3274,'CLASSIFICAÇÃO - ÁREA DE ATUAÇÃO'!$A:$C,3,0), "")</f>
        <v>REDE DE URGÊNCIA</v>
      </c>
      <c r="O3274" t="str">
        <f>'Lotações convertidas'!B3276</f>
        <v>SERVIÇO DE ATENDIMENTO MÓVEL DE URGÊNCIA E TRANSPORTE EM SAÚDE</v>
      </c>
    </row>
    <row r="3275" spans="1:15" x14ac:dyDescent="0.25">
      <c r="A3275">
        <v>1360602</v>
      </c>
      <c r="B3275" t="s">
        <v>10378</v>
      </c>
      <c r="C3275" t="s">
        <v>10379</v>
      </c>
      <c r="D3275" t="s">
        <v>368</v>
      </c>
      <c r="E3275" t="s">
        <v>369</v>
      </c>
      <c r="F3275" t="s">
        <v>18615</v>
      </c>
      <c r="G3275" s="177">
        <v>44606</v>
      </c>
      <c r="H3275" t="s">
        <v>441</v>
      </c>
      <c r="I3275" t="s">
        <v>18168</v>
      </c>
      <c r="J3275" t="s">
        <v>10380</v>
      </c>
      <c r="K3275" t="s">
        <v>353</v>
      </c>
      <c r="L3275" t="s">
        <v>365</v>
      </c>
      <c r="M3275" s="29" t="str">
        <f>IF(O3275 &lt;&gt; "", VLOOKUP(O3275,'CLASSIFICAÇÃO - ÁREA DE ATUAÇÃO'!$A:$C,2,0),"")</f>
        <v>D</v>
      </c>
      <c r="N3275" s="29" t="str">
        <f>IF(O3275 &lt;&gt; "",VLOOKUP(O3275,'CLASSIFICAÇÃO - ÁREA DE ATUAÇÃO'!$A:$C,3,0), "")</f>
        <v>REDE DE URGÊNCIA</v>
      </c>
      <c r="O3275" t="str">
        <f>'Lotações convertidas'!B3277</f>
        <v>UNIDADE DE PRONTO ATENDIMENTO NORTE</v>
      </c>
    </row>
    <row r="3276" spans="1:15" x14ac:dyDescent="0.25">
      <c r="A3276">
        <v>1360610</v>
      </c>
      <c r="B3276" t="s">
        <v>10381</v>
      </c>
      <c r="C3276" t="s">
        <v>10382</v>
      </c>
      <c r="D3276" t="s">
        <v>368</v>
      </c>
      <c r="E3276" t="s">
        <v>369</v>
      </c>
      <c r="F3276" t="s">
        <v>424</v>
      </c>
      <c r="G3276" s="177">
        <v>44606</v>
      </c>
      <c r="H3276" t="s">
        <v>2071</v>
      </c>
      <c r="I3276" t="s">
        <v>18168</v>
      </c>
      <c r="J3276" t="s">
        <v>10383</v>
      </c>
      <c r="K3276" t="s">
        <v>353</v>
      </c>
      <c r="L3276" t="s">
        <v>427</v>
      </c>
      <c r="M3276" s="29" t="str">
        <f>IF(O3276 &lt;&gt; "", VLOOKUP(O3276,'CLASSIFICAÇÃO - ÁREA DE ATUAÇÃO'!$A:$C,2,0),"")</f>
        <v>D</v>
      </c>
      <c r="N3276" s="29" t="str">
        <f>IF(O3276 &lt;&gt; "",VLOOKUP(O3276,'CLASSIFICAÇÃO - ÁREA DE ATUAÇÃO'!$A:$C,3,0), "")</f>
        <v>REDE DE URGÊNCIA</v>
      </c>
      <c r="O3276" t="str">
        <f>'Lotações convertidas'!B3278</f>
        <v>SERVIÇO DE ATENDIMENTO MÓVEL DE URGÊNCIA E TRANSPORTE EM SAÚDE</v>
      </c>
    </row>
    <row r="3277" spans="1:15" x14ac:dyDescent="0.25">
      <c r="A3277">
        <v>1360629</v>
      </c>
      <c r="B3277" t="s">
        <v>10384</v>
      </c>
      <c r="C3277" t="s">
        <v>10385</v>
      </c>
      <c r="D3277" t="s">
        <v>368</v>
      </c>
      <c r="E3277" t="s">
        <v>369</v>
      </c>
      <c r="F3277" t="s">
        <v>821</v>
      </c>
      <c r="G3277" s="177">
        <v>44606</v>
      </c>
      <c r="H3277" t="s">
        <v>364</v>
      </c>
      <c r="I3277" t="s">
        <v>18168</v>
      </c>
      <c r="J3277" t="s">
        <v>10386</v>
      </c>
      <c r="K3277" t="s">
        <v>353</v>
      </c>
      <c r="L3277" t="s">
        <v>372</v>
      </c>
      <c r="M3277" s="29" t="str">
        <f>IF(O3277 &lt;&gt; "", VLOOKUP(O3277,'CLASSIFICAÇÃO - ÁREA DE ATUAÇÃO'!$A:$C,2,0),"")</f>
        <v>C</v>
      </c>
      <c r="N3277" s="29" t="str">
        <f>IF(O3277 &lt;&gt; "",VLOOKUP(O3277,'CLASSIFICAÇÃO - ÁREA DE ATUAÇÃO'!$A:$C,3,0), "")</f>
        <v>ATENÇÃO PRIMÁRIA</v>
      </c>
      <c r="O3277" t="str">
        <f>'Lotações convertidas'!B3279</f>
        <v>CENTRO DE SAÚDE SANTA MÔNICA</v>
      </c>
    </row>
    <row r="3278" spans="1:15" x14ac:dyDescent="0.25">
      <c r="A3278">
        <v>1360637</v>
      </c>
      <c r="B3278" t="s">
        <v>10387</v>
      </c>
      <c r="C3278" t="s">
        <v>10388</v>
      </c>
      <c r="D3278" t="s">
        <v>368</v>
      </c>
      <c r="E3278" t="s">
        <v>369</v>
      </c>
      <c r="F3278" t="s">
        <v>424</v>
      </c>
      <c r="G3278" s="177">
        <v>44606</v>
      </c>
      <c r="H3278" t="s">
        <v>2071</v>
      </c>
      <c r="I3278" t="s">
        <v>18168</v>
      </c>
      <c r="J3278" t="s">
        <v>10389</v>
      </c>
      <c r="K3278" t="s">
        <v>353</v>
      </c>
      <c r="L3278" t="s">
        <v>427</v>
      </c>
      <c r="M3278" s="29" t="str">
        <f>IF(O3278 &lt;&gt; "", VLOOKUP(O3278,'CLASSIFICAÇÃO - ÁREA DE ATUAÇÃO'!$A:$C,2,0),"")</f>
        <v>D</v>
      </c>
      <c r="N3278" s="29" t="str">
        <f>IF(O3278 &lt;&gt; "",VLOOKUP(O3278,'CLASSIFICAÇÃO - ÁREA DE ATUAÇÃO'!$A:$C,3,0), "")</f>
        <v>REDE DE URGÊNCIA</v>
      </c>
      <c r="O3278" t="str">
        <f>'Lotações convertidas'!B3280</f>
        <v>SERVIÇO DE ATENDIMENTO MÓVEL DE URGÊNCIA E TRANSPORTE EM SAÚDE</v>
      </c>
    </row>
    <row r="3279" spans="1:15" x14ac:dyDescent="0.25">
      <c r="A3279" t="s">
        <v>10390</v>
      </c>
      <c r="B3279" t="s">
        <v>10391</v>
      </c>
      <c r="C3279" t="s">
        <v>10392</v>
      </c>
      <c r="D3279" t="s">
        <v>368</v>
      </c>
      <c r="E3279" t="s">
        <v>369</v>
      </c>
      <c r="F3279" t="s">
        <v>592</v>
      </c>
      <c r="G3279" s="177">
        <v>44606</v>
      </c>
      <c r="H3279" t="s">
        <v>384</v>
      </c>
      <c r="I3279" t="s">
        <v>18168</v>
      </c>
      <c r="J3279" t="s">
        <v>10393</v>
      </c>
      <c r="K3279" t="s">
        <v>353</v>
      </c>
      <c r="L3279" t="s">
        <v>372</v>
      </c>
      <c r="M3279" s="29" t="str">
        <f>IF(O3279 &lt;&gt; "", VLOOKUP(O3279,'CLASSIFICAÇÃO - ÁREA DE ATUAÇÃO'!$A:$C,2,0),"")</f>
        <v>C</v>
      </c>
      <c r="N3279" s="29" t="str">
        <f>IF(O3279 &lt;&gt; "",VLOOKUP(O3279,'CLASSIFICAÇÃO - ÁREA DE ATUAÇÃO'!$A:$C,3,0), "")</f>
        <v>ATENÇÃO PRIMÁRIA</v>
      </c>
      <c r="O3279" t="str">
        <f>'Lotações convertidas'!B3281</f>
        <v>CENTRO DE SAÚDE JARDIM LEBLON</v>
      </c>
    </row>
    <row r="3280" spans="1:15" x14ac:dyDescent="0.25">
      <c r="A3280">
        <v>1360726</v>
      </c>
      <c r="B3280" t="s">
        <v>10394</v>
      </c>
      <c r="C3280" t="s">
        <v>10395</v>
      </c>
      <c r="D3280" t="s">
        <v>362</v>
      </c>
      <c r="F3280" t="s">
        <v>1686</v>
      </c>
      <c r="G3280" s="177">
        <v>44606</v>
      </c>
      <c r="H3280" t="s">
        <v>352</v>
      </c>
      <c r="I3280" t="s">
        <v>18168</v>
      </c>
      <c r="J3280" t="s">
        <v>10396</v>
      </c>
      <c r="K3280" t="s">
        <v>353</v>
      </c>
      <c r="L3280" t="s">
        <v>361</v>
      </c>
      <c r="M3280" s="29" t="str">
        <f>IF(O3280 &lt;&gt; "", VLOOKUP(O3280,'CLASSIFICAÇÃO - ÁREA DE ATUAÇÃO'!$A:$C,2,0),"")</f>
        <v>B</v>
      </c>
      <c r="N3280" s="29" t="str">
        <f>IF(O3280 &lt;&gt; "",VLOOKUP(O3280,'CLASSIFICAÇÃO - ÁREA DE ATUAÇÃO'!$A:$C,3,0), "")</f>
        <v>ATENÇÃO PRIMÁRIA</v>
      </c>
      <c r="O3280" t="str">
        <f>'Lotações convertidas'!B3282</f>
        <v>CENTRO DE SAÚDE ITAMARATI</v>
      </c>
    </row>
    <row r="3281" spans="1:15" x14ac:dyDescent="0.25">
      <c r="A3281">
        <v>1360734</v>
      </c>
      <c r="B3281" t="s">
        <v>10397</v>
      </c>
      <c r="C3281" t="s">
        <v>10398</v>
      </c>
      <c r="D3281" t="s">
        <v>362</v>
      </c>
      <c r="F3281" t="s">
        <v>561</v>
      </c>
      <c r="G3281" s="177">
        <v>44606</v>
      </c>
      <c r="H3281" t="s">
        <v>10399</v>
      </c>
      <c r="I3281" t="s">
        <v>18168</v>
      </c>
      <c r="J3281" t="s">
        <v>10400</v>
      </c>
      <c r="K3281" t="s">
        <v>353</v>
      </c>
      <c r="L3281" t="s">
        <v>374</v>
      </c>
      <c r="M3281" s="29" t="str">
        <f>IF(O3281 &lt;&gt; "", VLOOKUP(O3281,'CLASSIFICAÇÃO - ÁREA DE ATUAÇÃO'!$A:$C,2,0),"")</f>
        <v>C</v>
      </c>
      <c r="N3281" s="29" t="str">
        <f>IF(O3281 &lt;&gt; "",VLOOKUP(O3281,'CLASSIFICAÇÃO - ÁREA DE ATUAÇÃO'!$A:$C,3,0), "")</f>
        <v>REDE DE URGÊNCIA</v>
      </c>
      <c r="O3281" t="str">
        <f>'Lotações convertidas'!B3283</f>
        <v>CENTRO DE REFERENCIA EM SAUDE MENTAL ALCOOL E DROGAS NORDESTE</v>
      </c>
    </row>
    <row r="3282" spans="1:15" x14ac:dyDescent="0.25">
      <c r="A3282">
        <v>1360769</v>
      </c>
      <c r="B3282" t="s">
        <v>10401</v>
      </c>
      <c r="C3282" t="s">
        <v>10402</v>
      </c>
      <c r="D3282" t="s">
        <v>520</v>
      </c>
      <c r="F3282" t="s">
        <v>1042</v>
      </c>
      <c r="G3282" s="177">
        <v>44606</v>
      </c>
      <c r="H3282" t="s">
        <v>364</v>
      </c>
      <c r="I3282" t="s">
        <v>18175</v>
      </c>
      <c r="J3282" t="s">
        <v>10403</v>
      </c>
      <c r="K3282" t="s">
        <v>353</v>
      </c>
      <c r="L3282" t="s">
        <v>406</v>
      </c>
      <c r="M3282" s="29" t="str">
        <f>IF(O3282 &lt;&gt; "", VLOOKUP(O3282,'CLASSIFICAÇÃO - ÁREA DE ATUAÇÃO'!$A:$C,2,0),"")</f>
        <v>B</v>
      </c>
      <c r="N3282" s="29" t="str">
        <f>IF(O3282 &lt;&gt; "",VLOOKUP(O3282,'CLASSIFICAÇÃO - ÁREA DE ATUAÇÃO'!$A:$C,3,0), "")</f>
        <v>ATENÇÃO PRIMÁRIA</v>
      </c>
      <c r="O3282" t="str">
        <f>'Lotações convertidas'!B3284</f>
        <v>CENTRO DE SAÚDE DR. JOSÉ DOMINGOS</v>
      </c>
    </row>
    <row r="3283" spans="1:15" x14ac:dyDescent="0.25">
      <c r="A3283">
        <v>1360793</v>
      </c>
      <c r="B3283" t="s">
        <v>10404</v>
      </c>
      <c r="C3283" t="s">
        <v>10405</v>
      </c>
      <c r="D3283" t="s">
        <v>379</v>
      </c>
      <c r="F3283" t="s">
        <v>4223</v>
      </c>
      <c r="G3283" s="177">
        <v>44606</v>
      </c>
      <c r="H3283" t="s">
        <v>364</v>
      </c>
      <c r="I3283" t="s">
        <v>18171</v>
      </c>
      <c r="J3283" t="s">
        <v>10406</v>
      </c>
      <c r="K3283" t="s">
        <v>353</v>
      </c>
      <c r="L3283" t="s">
        <v>382</v>
      </c>
      <c r="M3283" s="29" t="str">
        <f>IF(O3283 &lt;&gt; "", VLOOKUP(O3283,'CLASSIFICAÇÃO - ÁREA DE ATUAÇÃO'!$A:$C,2,0),"")</f>
        <v>B</v>
      </c>
      <c r="N3283" s="29" t="str">
        <f>IF(O3283 &lt;&gt; "",VLOOKUP(O3283,'CLASSIFICAÇÃO - ÁREA DE ATUAÇÃO'!$A:$C,3,0), "")</f>
        <v>ATENÇÃO PRIMÁRIA</v>
      </c>
      <c r="O3283" t="str">
        <f>'Lotações convertidas'!B3285</f>
        <v>CENTRO DE SAÚDE PARAÍSO</v>
      </c>
    </row>
    <row r="3284" spans="1:15" x14ac:dyDescent="0.25">
      <c r="A3284">
        <v>1360807</v>
      </c>
      <c r="B3284" t="s">
        <v>10407</v>
      </c>
      <c r="C3284" t="s">
        <v>10408</v>
      </c>
      <c r="D3284" t="s">
        <v>379</v>
      </c>
      <c r="F3284" t="s">
        <v>606</v>
      </c>
      <c r="G3284" s="177">
        <v>44606</v>
      </c>
      <c r="H3284" t="s">
        <v>5197</v>
      </c>
      <c r="I3284" t="s">
        <v>18171</v>
      </c>
      <c r="J3284" t="s">
        <v>10409</v>
      </c>
      <c r="K3284" t="s">
        <v>353</v>
      </c>
      <c r="L3284" t="s">
        <v>382</v>
      </c>
      <c r="M3284" s="29" t="str">
        <f>IF(O3284 &lt;&gt; "", VLOOKUP(O3284,'CLASSIFICAÇÃO - ÁREA DE ATUAÇÃO'!$A:$C,2,0),"")</f>
        <v>D</v>
      </c>
      <c r="N3284" s="29" t="str">
        <f>IF(O3284 &lt;&gt; "",VLOOKUP(O3284,'CLASSIFICAÇÃO - ÁREA DE ATUAÇÃO'!$A:$C,3,0), "")</f>
        <v>ATENÇÃO PRIMÁRIA</v>
      </c>
      <c r="O3284" t="str">
        <f>'Lotações convertidas'!B3286</f>
        <v>CENTRO DE SAÚDE ALTO VERA CRUZ</v>
      </c>
    </row>
    <row r="3285" spans="1:15" x14ac:dyDescent="0.25">
      <c r="A3285" t="s">
        <v>10410</v>
      </c>
      <c r="B3285" t="s">
        <v>10411</v>
      </c>
      <c r="C3285" t="s">
        <v>10412</v>
      </c>
      <c r="D3285" t="s">
        <v>368</v>
      </c>
      <c r="E3285" t="s">
        <v>390</v>
      </c>
      <c r="F3285" t="s">
        <v>767</v>
      </c>
      <c r="G3285" s="177">
        <v>44607</v>
      </c>
      <c r="H3285" t="s">
        <v>417</v>
      </c>
      <c r="I3285" t="s">
        <v>18175</v>
      </c>
      <c r="J3285" t="s">
        <v>10413</v>
      </c>
      <c r="K3285" t="s">
        <v>353</v>
      </c>
      <c r="L3285" t="s">
        <v>411</v>
      </c>
      <c r="M3285" s="29" t="str">
        <f>IF(O3285 &lt;&gt; "", VLOOKUP(O3285,'CLASSIFICAÇÃO - ÁREA DE ATUAÇÃO'!$A:$C,2,0),"")</f>
        <v>A</v>
      </c>
      <c r="N3285" s="29" t="str">
        <f>IF(O3285 &lt;&gt; "",VLOOKUP(O3285,'CLASSIFICAÇÃO - ÁREA DE ATUAÇÃO'!$A:$C,3,0), "")</f>
        <v>REDE COMPLEMENTAR</v>
      </c>
      <c r="O3285" t="str">
        <f>'Lotações convertidas'!B3287</f>
        <v>CENTRO DE ESPECIALIDADES ODONTOLOGICAS CENTRO-SUL</v>
      </c>
    </row>
    <row r="3286" spans="1:15" x14ac:dyDescent="0.25">
      <c r="A3286">
        <v>1360858</v>
      </c>
      <c r="B3286" t="s">
        <v>10414</v>
      </c>
      <c r="C3286" t="s">
        <v>10415</v>
      </c>
      <c r="D3286" t="s">
        <v>368</v>
      </c>
      <c r="E3286" t="s">
        <v>390</v>
      </c>
      <c r="F3286" t="s">
        <v>1686</v>
      </c>
      <c r="G3286" s="177">
        <v>44607</v>
      </c>
      <c r="H3286" t="s">
        <v>364</v>
      </c>
      <c r="I3286" t="s">
        <v>18175</v>
      </c>
      <c r="J3286" t="s">
        <v>10416</v>
      </c>
      <c r="K3286" t="s">
        <v>353</v>
      </c>
      <c r="L3286" t="s">
        <v>361</v>
      </c>
      <c r="M3286" s="29" t="str">
        <f>IF(O3286 &lt;&gt; "", VLOOKUP(O3286,'CLASSIFICAÇÃO - ÁREA DE ATUAÇÃO'!$A:$C,2,0),"")</f>
        <v>B</v>
      </c>
      <c r="N3286" s="29" t="str">
        <f>IF(O3286 &lt;&gt; "",VLOOKUP(O3286,'CLASSIFICAÇÃO - ÁREA DE ATUAÇÃO'!$A:$C,3,0), "")</f>
        <v>ATENÇÃO PRIMÁRIA</v>
      </c>
      <c r="O3286" t="str">
        <f>'Lotações convertidas'!B3288</f>
        <v>CENTRO DE SAÚDE ITAMARATI</v>
      </c>
    </row>
    <row r="3287" spans="1:15" x14ac:dyDescent="0.25">
      <c r="A3287">
        <v>1360874</v>
      </c>
      <c r="B3287" t="s">
        <v>10417</v>
      </c>
      <c r="C3287" t="s">
        <v>10418</v>
      </c>
      <c r="D3287" t="s">
        <v>368</v>
      </c>
      <c r="E3287" t="s">
        <v>369</v>
      </c>
      <c r="F3287" t="s">
        <v>18615</v>
      </c>
      <c r="G3287" s="177">
        <v>44607</v>
      </c>
      <c r="H3287" t="s">
        <v>425</v>
      </c>
      <c r="I3287" t="s">
        <v>18168</v>
      </c>
      <c r="J3287" t="s">
        <v>10419</v>
      </c>
      <c r="K3287" t="s">
        <v>353</v>
      </c>
      <c r="L3287" t="s">
        <v>365</v>
      </c>
      <c r="M3287" s="29" t="str">
        <f>IF(O3287 &lt;&gt; "", VLOOKUP(O3287,'CLASSIFICAÇÃO - ÁREA DE ATUAÇÃO'!$A:$C,2,0),"")</f>
        <v>D</v>
      </c>
      <c r="N3287" s="29" t="str">
        <f>IF(O3287 &lt;&gt; "",VLOOKUP(O3287,'CLASSIFICAÇÃO - ÁREA DE ATUAÇÃO'!$A:$C,3,0), "")</f>
        <v>REDE DE URGÊNCIA</v>
      </c>
      <c r="O3287" t="str">
        <f>'Lotações convertidas'!B3289</f>
        <v>UNIDADE DE PRONTO ATENDIMENTO NORTE</v>
      </c>
    </row>
    <row r="3288" spans="1:15" x14ac:dyDescent="0.25">
      <c r="A3288">
        <v>1360890</v>
      </c>
      <c r="B3288" t="s">
        <v>10420</v>
      </c>
      <c r="C3288" t="s">
        <v>10421</v>
      </c>
      <c r="D3288" t="s">
        <v>368</v>
      </c>
      <c r="E3288" t="s">
        <v>369</v>
      </c>
      <c r="F3288" t="s">
        <v>18620</v>
      </c>
      <c r="G3288" s="177">
        <v>44607</v>
      </c>
      <c r="H3288" t="s">
        <v>441</v>
      </c>
      <c r="I3288" t="s">
        <v>18168</v>
      </c>
      <c r="J3288" t="s">
        <v>10422</v>
      </c>
      <c r="K3288" t="s">
        <v>353</v>
      </c>
      <c r="L3288" t="s">
        <v>372</v>
      </c>
      <c r="M3288" s="29" t="str">
        <f>IF(O3288 &lt;&gt; "", VLOOKUP(O3288,'CLASSIFICAÇÃO - ÁREA DE ATUAÇÃO'!$A:$C,2,0),"")</f>
        <v>D</v>
      </c>
      <c r="N3288" s="29" t="str">
        <f>IF(O3288 &lt;&gt; "",VLOOKUP(O3288,'CLASSIFICAÇÃO - ÁREA DE ATUAÇÃO'!$A:$C,3,0), "")</f>
        <v>REDE DE URGÊNCIA</v>
      </c>
      <c r="O3288" t="str">
        <f>'Lotações convertidas'!B3290</f>
        <v>UNIDADE DE PRONTO ATENDIMENTO VENDA NOVA</v>
      </c>
    </row>
    <row r="3289" spans="1:15" x14ac:dyDescent="0.25">
      <c r="A3289">
        <v>1360904</v>
      </c>
      <c r="B3289" t="s">
        <v>10423</v>
      </c>
      <c r="C3289" t="s">
        <v>10424</v>
      </c>
      <c r="D3289" t="s">
        <v>368</v>
      </c>
      <c r="E3289" t="s">
        <v>369</v>
      </c>
      <c r="F3289" t="s">
        <v>18615</v>
      </c>
      <c r="G3289" s="177">
        <v>44607</v>
      </c>
      <c r="H3289" t="s">
        <v>441</v>
      </c>
      <c r="I3289" t="s">
        <v>18168</v>
      </c>
      <c r="J3289" t="s">
        <v>10425</v>
      </c>
      <c r="K3289" t="s">
        <v>353</v>
      </c>
      <c r="L3289" t="s">
        <v>365</v>
      </c>
      <c r="M3289" s="29" t="str">
        <f>IF(O3289 &lt;&gt; "", VLOOKUP(O3289,'CLASSIFICAÇÃO - ÁREA DE ATUAÇÃO'!$A:$C,2,0),"")</f>
        <v>D</v>
      </c>
      <c r="N3289" s="29" t="str">
        <f>IF(O3289 &lt;&gt; "",VLOOKUP(O3289,'CLASSIFICAÇÃO - ÁREA DE ATUAÇÃO'!$A:$C,3,0), "")</f>
        <v>REDE DE URGÊNCIA</v>
      </c>
      <c r="O3289" t="str">
        <f>'Lotações convertidas'!B3291</f>
        <v>UNIDADE DE PRONTO ATENDIMENTO NORTE</v>
      </c>
    </row>
    <row r="3290" spans="1:15" x14ac:dyDescent="0.25">
      <c r="A3290">
        <v>1360939</v>
      </c>
      <c r="B3290" t="s">
        <v>10426</v>
      </c>
      <c r="C3290" t="s">
        <v>10427</v>
      </c>
      <c r="D3290" t="s">
        <v>368</v>
      </c>
      <c r="E3290" t="s">
        <v>369</v>
      </c>
      <c r="F3290" t="s">
        <v>630</v>
      </c>
      <c r="G3290" s="177">
        <v>44607</v>
      </c>
      <c r="H3290" t="s">
        <v>384</v>
      </c>
      <c r="I3290" t="s">
        <v>18168</v>
      </c>
      <c r="J3290" t="s">
        <v>10428</v>
      </c>
      <c r="K3290" t="s">
        <v>353</v>
      </c>
      <c r="L3290" t="s">
        <v>406</v>
      </c>
      <c r="M3290" s="29" t="str">
        <f>IF(O3290 &lt;&gt; "", VLOOKUP(O3290,'CLASSIFICAÇÃO - ÁREA DE ATUAÇÃO'!$A:$C,2,0),"")</f>
        <v>D</v>
      </c>
      <c r="N3290" s="29" t="str">
        <f>IF(O3290 &lt;&gt; "",VLOOKUP(O3290,'CLASSIFICAÇÃO - ÁREA DE ATUAÇÃO'!$A:$C,3,0), "")</f>
        <v>ATENÇÃO PRIMÁRIA</v>
      </c>
      <c r="O3290" t="str">
        <f>'Lotações convertidas'!B3292</f>
        <v>CENTRO DE SAÚDE INDEPENDÊNCIA</v>
      </c>
    </row>
    <row r="3291" spans="1:15" x14ac:dyDescent="0.25">
      <c r="A3291">
        <v>1360955</v>
      </c>
      <c r="B3291" t="s">
        <v>10429</v>
      </c>
      <c r="C3291" t="s">
        <v>10430</v>
      </c>
      <c r="D3291" t="s">
        <v>368</v>
      </c>
      <c r="E3291" t="s">
        <v>369</v>
      </c>
      <c r="F3291" t="s">
        <v>1997</v>
      </c>
      <c r="G3291" s="177">
        <v>44607</v>
      </c>
      <c r="H3291" t="s">
        <v>384</v>
      </c>
      <c r="I3291" t="s">
        <v>18168</v>
      </c>
      <c r="J3291" t="s">
        <v>10431</v>
      </c>
      <c r="K3291" t="s">
        <v>353</v>
      </c>
      <c r="L3291" t="s">
        <v>411</v>
      </c>
      <c r="M3291" s="29" t="str">
        <f>IF(O3291 &lt;&gt; "", VLOOKUP(O3291,'CLASSIFICAÇÃO - ÁREA DE ATUAÇÃO'!$A:$C,2,0),"")</f>
        <v>A</v>
      </c>
      <c r="N3291" s="29" t="str">
        <f>IF(O3291 &lt;&gt; "",VLOOKUP(O3291,'CLASSIFICAÇÃO - ÁREA DE ATUAÇÃO'!$A:$C,3,0), "")</f>
        <v>ATENÇÃO PRIMÁRIA</v>
      </c>
      <c r="O3291" t="str">
        <f>'Lotações convertidas'!B3293</f>
        <v>CENTRO DE SAÚDE MENINO JESUS</v>
      </c>
    </row>
    <row r="3292" spans="1:15" x14ac:dyDescent="0.25">
      <c r="A3292">
        <v>1360963</v>
      </c>
      <c r="B3292" t="s">
        <v>10432</v>
      </c>
      <c r="C3292" t="s">
        <v>10433</v>
      </c>
      <c r="D3292" t="s">
        <v>368</v>
      </c>
      <c r="E3292" t="s">
        <v>369</v>
      </c>
      <c r="F3292" t="s">
        <v>559</v>
      </c>
      <c r="G3292" s="177">
        <v>44607</v>
      </c>
      <c r="H3292" t="s">
        <v>425</v>
      </c>
      <c r="I3292" t="s">
        <v>18168</v>
      </c>
      <c r="J3292" t="s">
        <v>10434</v>
      </c>
      <c r="K3292" t="s">
        <v>353</v>
      </c>
      <c r="L3292" t="s">
        <v>354</v>
      </c>
      <c r="M3292" s="29" t="str">
        <f>IF(O3292 &lt;&gt; "", VLOOKUP(O3292,'CLASSIFICAÇÃO - ÁREA DE ATUAÇÃO'!$A:$C,2,0),"")</f>
        <v>A</v>
      </c>
      <c r="N3292" s="29" t="str">
        <f>IF(O3292 &lt;&gt; "",VLOOKUP(O3292,'CLASSIFICAÇÃO - ÁREA DE ATUAÇÃO'!$A:$C,3,0), "")</f>
        <v>REDE DE URGÊNCIA</v>
      </c>
      <c r="O3292" t="str">
        <f>'Lotações convertidas'!B3294</f>
        <v>CENTRO DE REFERENCIA EM SAUDE MENTAL INFANTIL NOROESTE</v>
      </c>
    </row>
    <row r="3293" spans="1:15" x14ac:dyDescent="0.25">
      <c r="A3293">
        <v>1360971</v>
      </c>
      <c r="B3293" t="s">
        <v>10435</v>
      </c>
      <c r="C3293" t="s">
        <v>10436</v>
      </c>
      <c r="D3293" t="s">
        <v>368</v>
      </c>
      <c r="E3293" t="s">
        <v>369</v>
      </c>
      <c r="F3293" t="s">
        <v>18612</v>
      </c>
      <c r="G3293" s="177">
        <v>44607</v>
      </c>
      <c r="H3293" t="s">
        <v>384</v>
      </c>
      <c r="I3293" t="s">
        <v>18168</v>
      </c>
      <c r="J3293" t="s">
        <v>10437</v>
      </c>
      <c r="K3293" t="s">
        <v>353</v>
      </c>
      <c r="L3293" t="s">
        <v>354</v>
      </c>
      <c r="M3293" s="29" t="str">
        <f>IF(O3293 &lt;&gt; "", VLOOKUP(O3293,'CLASSIFICAÇÃO - ÁREA DE ATUAÇÃO'!$A:$C,2,0),"")</f>
        <v>A</v>
      </c>
      <c r="N3293" s="29" t="str">
        <f>IF(O3293 &lt;&gt; "",VLOOKUP(O3293,'CLASSIFICAÇÃO - ÁREA DE ATUAÇÃO'!$A:$C,3,0), "")</f>
        <v>REDE COMPLEMENTAR</v>
      </c>
      <c r="O3293" t="str">
        <f>'Lotações convertidas'!B3295</f>
        <v>CENTRAL DE ESTERILIZACAO NOROESTE</v>
      </c>
    </row>
    <row r="3294" spans="1:15" x14ac:dyDescent="0.25">
      <c r="A3294">
        <v>1360998</v>
      </c>
      <c r="B3294" t="s">
        <v>463</v>
      </c>
      <c r="C3294" t="s">
        <v>464</v>
      </c>
      <c r="D3294" t="s">
        <v>362</v>
      </c>
      <c r="F3294" t="s">
        <v>18631</v>
      </c>
      <c r="G3294" s="177">
        <v>44607</v>
      </c>
      <c r="H3294" t="s">
        <v>10438</v>
      </c>
      <c r="I3294" t="s">
        <v>18168</v>
      </c>
      <c r="J3294" t="s">
        <v>467</v>
      </c>
      <c r="K3294" t="s">
        <v>353</v>
      </c>
      <c r="L3294" t="s">
        <v>374</v>
      </c>
      <c r="M3294" s="29" t="str">
        <f>IF(O3294 &lt;&gt; "", VLOOKUP(O3294,'CLASSIFICAÇÃO - ÁREA DE ATUAÇÃO'!$A:$C,2,0),"")</f>
        <v>A</v>
      </c>
      <c r="N3294" s="29" t="str">
        <f>IF(O3294 &lt;&gt; "",VLOOKUP(O3294,'CLASSIFICAÇÃO - ÁREA DE ATUAÇÃO'!$A:$C,3,0), "")</f>
        <v>REDE DE URGÊNCIA</v>
      </c>
      <c r="O3294" t="str">
        <f>'Lotações convertidas'!B3296</f>
        <v>CENTRO DE REFERENCIA EM SAUDE MENTAL NORDESTE</v>
      </c>
    </row>
    <row r="3295" spans="1:15" x14ac:dyDescent="0.25">
      <c r="A3295">
        <v>1361005</v>
      </c>
      <c r="B3295" t="s">
        <v>10439</v>
      </c>
      <c r="C3295" t="s">
        <v>10440</v>
      </c>
      <c r="D3295" t="s">
        <v>362</v>
      </c>
      <c r="F3295" t="s">
        <v>18638</v>
      </c>
      <c r="G3295" s="177">
        <v>44607</v>
      </c>
      <c r="H3295" t="s">
        <v>364</v>
      </c>
      <c r="I3295" t="s">
        <v>18168</v>
      </c>
      <c r="J3295" t="s">
        <v>10441</v>
      </c>
      <c r="K3295" t="s">
        <v>353</v>
      </c>
      <c r="L3295" t="s">
        <v>427</v>
      </c>
      <c r="M3295" s="29" t="str">
        <f>IF(O3295 &lt;&gt; "", VLOOKUP(O3295,'CLASSIFICAÇÃO - ÁREA DE ATUAÇÃO'!$A:$C,2,0),"")</f>
        <v>A</v>
      </c>
      <c r="N3295" s="29" t="str">
        <f>IF(O3295 &lt;&gt; "",VLOOKUP(O3295,'CLASSIFICAÇÃO - ÁREA DE ATUAÇÃO'!$A:$C,3,0), "")</f>
        <v>GESTÃO</v>
      </c>
      <c r="O3295" t="str">
        <f>'Lotações convertidas'!B3297</f>
        <v>GERENCIA DE VIGILANCIA EPIDEMIOLOGICA</v>
      </c>
    </row>
    <row r="3296" spans="1:15" x14ac:dyDescent="0.25">
      <c r="A3296">
        <v>1361013</v>
      </c>
      <c r="B3296" t="s">
        <v>10442</v>
      </c>
      <c r="C3296" t="s">
        <v>10443</v>
      </c>
      <c r="D3296" t="s">
        <v>362</v>
      </c>
      <c r="F3296" t="s">
        <v>18611</v>
      </c>
      <c r="G3296" s="177">
        <v>44607</v>
      </c>
      <c r="H3296" t="s">
        <v>466</v>
      </c>
      <c r="I3296" t="s">
        <v>18168</v>
      </c>
      <c r="J3296" t="s">
        <v>10444</v>
      </c>
      <c r="K3296" t="s">
        <v>353</v>
      </c>
      <c r="L3296" t="s">
        <v>397</v>
      </c>
      <c r="M3296" s="29" t="str">
        <f>IF(O3296 &lt;&gt; "", VLOOKUP(O3296,'CLASSIFICAÇÃO - ÁREA DE ATUAÇÃO'!$A:$C,2,0),"")</f>
        <v>C</v>
      </c>
      <c r="N3296" s="29" t="str">
        <f>IF(O3296 &lt;&gt; "",VLOOKUP(O3296,'CLASSIFICAÇÃO - ÁREA DE ATUAÇÃO'!$A:$C,3,0), "")</f>
        <v>REDE DE URGÊNCIA</v>
      </c>
      <c r="O3296" t="str">
        <f>'Lotações convertidas'!B3298</f>
        <v>UNIDADE DE PRONTO ATENDIMENTO OESTE</v>
      </c>
    </row>
    <row r="3297" spans="1:15" x14ac:dyDescent="0.25">
      <c r="A3297">
        <v>1361064</v>
      </c>
      <c r="B3297" t="s">
        <v>10445</v>
      </c>
      <c r="C3297" t="s">
        <v>10446</v>
      </c>
      <c r="D3297" t="s">
        <v>349</v>
      </c>
      <c r="E3297" t="s">
        <v>1022</v>
      </c>
      <c r="F3297" t="s">
        <v>93</v>
      </c>
      <c r="G3297" s="177">
        <v>44607</v>
      </c>
      <c r="H3297" t="s">
        <v>364</v>
      </c>
      <c r="I3297" t="s">
        <v>18183</v>
      </c>
      <c r="J3297" t="s">
        <v>10447</v>
      </c>
      <c r="K3297" t="s">
        <v>353</v>
      </c>
      <c r="L3297" t="s">
        <v>354</v>
      </c>
      <c r="M3297" s="29" t="str">
        <f>IF(O3297 &lt;&gt; "", VLOOKUP(O3297,'CLASSIFICAÇÃO - ÁREA DE ATUAÇÃO'!$A:$C,2,0),"")</f>
        <v>A</v>
      </c>
      <c r="N3297" s="29" t="str">
        <f>IF(O3297 &lt;&gt; "",VLOOKUP(O3297,'CLASSIFICAÇÃO - ÁREA DE ATUAÇÃO'!$A:$C,3,0), "")</f>
        <v>REDE COMPLEMENTAR</v>
      </c>
      <c r="O3297" t="str">
        <f>'Lotações convertidas'!B3299</f>
        <v>LABORATORIO MUNICIPAL DE REFERENCIA DE ANALISES CLINICAS E CITOPATOLOGIA</v>
      </c>
    </row>
    <row r="3298" spans="1:15" x14ac:dyDescent="0.25">
      <c r="A3298">
        <v>1361072</v>
      </c>
      <c r="B3298" t="s">
        <v>10448</v>
      </c>
      <c r="C3298" t="s">
        <v>10449</v>
      </c>
      <c r="D3298" t="s">
        <v>520</v>
      </c>
      <c r="E3298" t="s">
        <v>10450</v>
      </c>
      <c r="F3298" t="s">
        <v>735</v>
      </c>
      <c r="G3298" s="177">
        <v>44607</v>
      </c>
      <c r="H3298" t="s">
        <v>364</v>
      </c>
      <c r="I3298" t="s">
        <v>18175</v>
      </c>
      <c r="J3298" t="s">
        <v>10451</v>
      </c>
      <c r="K3298" t="s">
        <v>353</v>
      </c>
      <c r="L3298" t="s">
        <v>411</v>
      </c>
      <c r="M3298" s="29" t="str">
        <f>IF(O3298 &lt;&gt; "", VLOOKUP(O3298,'CLASSIFICAÇÃO - ÁREA DE ATUAÇÃO'!$A:$C,2,0),"")</f>
        <v>A</v>
      </c>
      <c r="N3298" s="29" t="str">
        <f>IF(O3298 &lt;&gt; "",VLOOKUP(O3298,'CLASSIFICAÇÃO - ÁREA DE ATUAÇÃO'!$A:$C,3,0), "")</f>
        <v>REDE COMPLEMENTAR</v>
      </c>
      <c r="O3298" t="str">
        <f>'Lotações convertidas'!B3300</f>
        <v>CENTRO DE ESPECIALIDADES ODONTOLÓGICAS PARACATU</v>
      </c>
    </row>
    <row r="3299" spans="1:15" x14ac:dyDescent="0.25">
      <c r="A3299">
        <v>1361080</v>
      </c>
      <c r="B3299" t="s">
        <v>10452</v>
      </c>
      <c r="C3299" t="s">
        <v>10453</v>
      </c>
      <c r="D3299" t="s">
        <v>520</v>
      </c>
      <c r="F3299" t="s">
        <v>767</v>
      </c>
      <c r="G3299" s="177">
        <v>44607</v>
      </c>
      <c r="H3299" t="s">
        <v>736</v>
      </c>
      <c r="I3299" t="s">
        <v>18175</v>
      </c>
      <c r="J3299" t="s">
        <v>10454</v>
      </c>
      <c r="K3299" t="s">
        <v>353</v>
      </c>
      <c r="L3299" t="s">
        <v>411</v>
      </c>
      <c r="M3299" s="29" t="str">
        <f>IF(O3299 &lt;&gt; "", VLOOKUP(O3299,'CLASSIFICAÇÃO - ÁREA DE ATUAÇÃO'!$A:$C,2,0),"")</f>
        <v>A</v>
      </c>
      <c r="N3299" s="29" t="str">
        <f>IF(O3299 &lt;&gt; "",VLOOKUP(O3299,'CLASSIFICAÇÃO - ÁREA DE ATUAÇÃO'!$A:$C,3,0), "")</f>
        <v>REDE COMPLEMENTAR</v>
      </c>
      <c r="O3299" t="str">
        <f>'Lotações convertidas'!B3301</f>
        <v>CENTRO DE ESPECIALIDADES ODONTOLOGICAS CENTRO-SUL</v>
      </c>
    </row>
    <row r="3300" spans="1:15" x14ac:dyDescent="0.25">
      <c r="A3300">
        <v>1361099</v>
      </c>
      <c r="B3300" t="s">
        <v>10455</v>
      </c>
      <c r="C3300" t="s">
        <v>10456</v>
      </c>
      <c r="D3300" t="s">
        <v>520</v>
      </c>
      <c r="F3300" t="s">
        <v>217</v>
      </c>
      <c r="G3300" s="177">
        <v>44607</v>
      </c>
      <c r="H3300" t="s">
        <v>364</v>
      </c>
      <c r="I3300" t="s">
        <v>18175</v>
      </c>
      <c r="J3300" t="s">
        <v>10457</v>
      </c>
      <c r="K3300" t="s">
        <v>353</v>
      </c>
      <c r="L3300" t="s">
        <v>406</v>
      </c>
      <c r="M3300" s="29" t="str">
        <f>IF(O3300 &lt;&gt; "", VLOOKUP(O3300,'CLASSIFICAÇÃO - ÁREA DE ATUAÇÃO'!$A:$C,2,0),"")</f>
        <v>C</v>
      </c>
      <c r="N3300" s="29" t="str">
        <f>IF(O3300 &lt;&gt; "",VLOOKUP(O3300,'CLASSIFICAÇÃO - ÁREA DE ATUAÇÃO'!$A:$C,3,0), "")</f>
        <v>ATENÇÃO PRIMÁRIA</v>
      </c>
      <c r="O3300" t="str">
        <f>'Lotações convertidas'!B3302</f>
        <v>CENTRO DE SAÚDE. MARIA MADALENA TEODORO - LINDÉIA</v>
      </c>
    </row>
    <row r="3301" spans="1:15" x14ac:dyDescent="0.25">
      <c r="A3301">
        <v>1361102</v>
      </c>
      <c r="B3301" t="s">
        <v>10458</v>
      </c>
      <c r="C3301" t="s">
        <v>10459</v>
      </c>
      <c r="D3301" t="s">
        <v>379</v>
      </c>
      <c r="F3301" t="s">
        <v>2234</v>
      </c>
      <c r="G3301" s="177">
        <v>44607</v>
      </c>
      <c r="H3301" t="s">
        <v>364</v>
      </c>
      <c r="I3301" t="s">
        <v>18171</v>
      </c>
      <c r="J3301" t="s">
        <v>10460</v>
      </c>
      <c r="K3301" t="s">
        <v>353</v>
      </c>
      <c r="L3301" t="s">
        <v>374</v>
      </c>
      <c r="M3301" s="29" t="str">
        <f>IF(O3301 &lt;&gt; "", VLOOKUP(O3301,'CLASSIFICAÇÃO - ÁREA DE ATUAÇÃO'!$A:$C,2,0),"")</f>
        <v>C</v>
      </c>
      <c r="N3301" s="29" t="str">
        <f>IF(O3301 &lt;&gt; "",VLOOKUP(O3301,'CLASSIFICAÇÃO - ÁREA DE ATUAÇÃO'!$A:$C,3,0), "")</f>
        <v>ATENÇÃO PRIMÁRIA</v>
      </c>
      <c r="O3301" t="str">
        <f>'Lotações convertidas'!B3303</f>
        <v>CENTRO DE SAÚDE MARCELO PONTEL GOMES</v>
      </c>
    </row>
    <row r="3302" spans="1:15" x14ac:dyDescent="0.25">
      <c r="A3302">
        <v>1361145</v>
      </c>
      <c r="B3302" t="s">
        <v>5045</v>
      </c>
      <c r="C3302" t="s">
        <v>5046</v>
      </c>
      <c r="D3302" t="s">
        <v>368</v>
      </c>
      <c r="E3302" t="s">
        <v>369</v>
      </c>
      <c r="F3302" t="s">
        <v>18615</v>
      </c>
      <c r="G3302" s="177">
        <v>44608</v>
      </c>
      <c r="H3302" t="s">
        <v>441</v>
      </c>
      <c r="I3302" t="s">
        <v>18168</v>
      </c>
      <c r="J3302" t="s">
        <v>5047</v>
      </c>
      <c r="K3302" t="s">
        <v>353</v>
      </c>
      <c r="L3302" t="s">
        <v>365</v>
      </c>
      <c r="M3302" s="29" t="str">
        <f>IF(O3302 &lt;&gt; "", VLOOKUP(O3302,'CLASSIFICAÇÃO - ÁREA DE ATUAÇÃO'!$A:$C,2,0),"")</f>
        <v>D</v>
      </c>
      <c r="N3302" s="29" t="str">
        <f>IF(O3302 &lt;&gt; "",VLOOKUP(O3302,'CLASSIFICAÇÃO - ÁREA DE ATUAÇÃO'!$A:$C,3,0), "")</f>
        <v>REDE DE URGÊNCIA</v>
      </c>
      <c r="O3302" t="str">
        <f>'Lotações convertidas'!B3304</f>
        <v>UNIDADE DE PRONTO ATENDIMENTO NORTE</v>
      </c>
    </row>
    <row r="3303" spans="1:15" x14ac:dyDescent="0.25">
      <c r="A3303" t="s">
        <v>10461</v>
      </c>
      <c r="B3303" t="s">
        <v>10462</v>
      </c>
      <c r="C3303" t="s">
        <v>10463</v>
      </c>
      <c r="D3303" t="s">
        <v>368</v>
      </c>
      <c r="E3303" t="s">
        <v>369</v>
      </c>
      <c r="F3303" t="s">
        <v>18611</v>
      </c>
      <c r="G3303" s="177">
        <v>44608</v>
      </c>
      <c r="H3303" t="s">
        <v>441</v>
      </c>
      <c r="I3303" t="s">
        <v>18168</v>
      </c>
      <c r="J3303" t="s">
        <v>10464</v>
      </c>
      <c r="K3303" t="s">
        <v>353</v>
      </c>
      <c r="L3303" t="s">
        <v>397</v>
      </c>
      <c r="M3303" s="29" t="str">
        <f>IF(O3303 &lt;&gt; "", VLOOKUP(O3303,'CLASSIFICAÇÃO - ÁREA DE ATUAÇÃO'!$A:$C,2,0),"")</f>
        <v>C</v>
      </c>
      <c r="N3303" s="29" t="str">
        <f>IF(O3303 &lt;&gt; "",VLOOKUP(O3303,'CLASSIFICAÇÃO - ÁREA DE ATUAÇÃO'!$A:$C,3,0), "")</f>
        <v>REDE DE URGÊNCIA</v>
      </c>
      <c r="O3303" t="str">
        <f>'Lotações convertidas'!B3305</f>
        <v>UNIDADE DE PRONTO ATENDIMENTO OESTE</v>
      </c>
    </row>
    <row r="3304" spans="1:15" x14ac:dyDescent="0.25">
      <c r="A3304">
        <v>1361188</v>
      </c>
      <c r="B3304" t="s">
        <v>10465</v>
      </c>
      <c r="C3304" t="s">
        <v>10466</v>
      </c>
      <c r="D3304" t="s">
        <v>362</v>
      </c>
      <c r="F3304" t="s">
        <v>519</v>
      </c>
      <c r="G3304" s="177">
        <v>44608</v>
      </c>
      <c r="H3304" t="s">
        <v>352</v>
      </c>
      <c r="I3304" t="s">
        <v>18168</v>
      </c>
      <c r="J3304" t="s">
        <v>10467</v>
      </c>
      <c r="K3304" t="s">
        <v>353</v>
      </c>
      <c r="L3304" t="s">
        <v>406</v>
      </c>
      <c r="M3304" s="29" t="str">
        <f>IF(O3304 &lt;&gt; "", VLOOKUP(O3304,'CLASSIFICAÇÃO - ÁREA DE ATUAÇÃO'!$A:$C,2,0),"")</f>
        <v>B</v>
      </c>
      <c r="N3304" s="29" t="str">
        <f>IF(O3304 &lt;&gt; "",VLOOKUP(O3304,'CLASSIFICAÇÃO - ÁREA DE ATUAÇÃO'!$A:$C,3,0), "")</f>
        <v>ATENÇÃO PRIMÁRIA</v>
      </c>
      <c r="O3304" t="str">
        <f>'Lotações convertidas'!B3306</f>
        <v>CENTRO DE SAÚDE CARLOS RENATO DIAS</v>
      </c>
    </row>
    <row r="3305" spans="1:15" x14ac:dyDescent="0.25">
      <c r="A3305">
        <v>1361196</v>
      </c>
      <c r="B3305" t="s">
        <v>10468</v>
      </c>
      <c r="C3305" t="s">
        <v>10469</v>
      </c>
      <c r="D3305" t="s">
        <v>349</v>
      </c>
      <c r="E3305" t="s">
        <v>445</v>
      </c>
      <c r="F3305" t="s">
        <v>18633</v>
      </c>
      <c r="G3305" s="177">
        <v>44608</v>
      </c>
      <c r="H3305" t="s">
        <v>352</v>
      </c>
      <c r="I3305" t="s">
        <v>18172</v>
      </c>
      <c r="J3305" t="s">
        <v>10470</v>
      </c>
      <c r="K3305" t="s">
        <v>353</v>
      </c>
      <c r="L3305" t="s">
        <v>382</v>
      </c>
      <c r="M3305" s="29" t="str">
        <f>IF(O3305 &lt;&gt; "", VLOOKUP(O3305,'CLASSIFICAÇÃO - ÁREA DE ATUAÇÃO'!$A:$C,2,0),"")</f>
        <v>A</v>
      </c>
      <c r="N3305" s="29" t="str">
        <f>IF(O3305 &lt;&gt; "",VLOOKUP(O3305,'CLASSIFICAÇÃO - ÁREA DE ATUAÇÃO'!$A:$C,3,0), "")</f>
        <v>REDE COMPLEMENTAR</v>
      </c>
      <c r="O3305" t="str">
        <f>'Lotações convertidas'!B3307</f>
        <v>CENTRO DE REFERENCIA EM REABILITACAO LESTE</v>
      </c>
    </row>
    <row r="3306" spans="1:15" x14ac:dyDescent="0.25">
      <c r="A3306">
        <v>1361218</v>
      </c>
      <c r="B3306" t="s">
        <v>10471</v>
      </c>
      <c r="C3306" t="s">
        <v>10472</v>
      </c>
      <c r="D3306" t="s">
        <v>379</v>
      </c>
      <c r="F3306" t="s">
        <v>569</v>
      </c>
      <c r="G3306" s="177">
        <v>44608</v>
      </c>
      <c r="H3306" t="s">
        <v>364</v>
      </c>
      <c r="I3306" t="s">
        <v>18171</v>
      </c>
      <c r="J3306" t="s">
        <v>10473</v>
      </c>
      <c r="K3306" t="s">
        <v>353</v>
      </c>
      <c r="L3306" t="s">
        <v>406</v>
      </c>
      <c r="M3306" s="29" t="str">
        <f>IF(O3306 &lt;&gt; "", VLOOKUP(O3306,'CLASSIFICAÇÃO - ÁREA DE ATUAÇÃO'!$A:$C,2,0),"")</f>
        <v>C</v>
      </c>
      <c r="N3306" s="29" t="str">
        <f>IF(O3306 &lt;&gt; "",VLOOKUP(O3306,'CLASSIFICAÇÃO - ÁREA DE ATUAÇÃO'!$A:$C,3,0), "")</f>
        <v>ATENÇÃO PRIMÁRIA</v>
      </c>
      <c r="O3306" t="str">
        <f>'Lotações convertidas'!B3308</f>
        <v>CENTRO DE SAÚDE URUCUIA</v>
      </c>
    </row>
    <row r="3307" spans="1:15" x14ac:dyDescent="0.25">
      <c r="A3307">
        <v>1361226</v>
      </c>
      <c r="B3307" t="s">
        <v>10474</v>
      </c>
      <c r="C3307" t="s">
        <v>10475</v>
      </c>
      <c r="D3307" t="s">
        <v>379</v>
      </c>
      <c r="F3307" t="s">
        <v>18617</v>
      </c>
      <c r="G3307" s="177">
        <v>44595</v>
      </c>
      <c r="H3307" t="s">
        <v>457</v>
      </c>
      <c r="I3307" t="s">
        <v>18171</v>
      </c>
      <c r="J3307" t="s">
        <v>10476</v>
      </c>
      <c r="K3307" t="s">
        <v>353</v>
      </c>
      <c r="L3307" t="s">
        <v>406</v>
      </c>
      <c r="M3307" s="29" t="str">
        <f>IF(O3307 &lt;&gt; "", VLOOKUP(O3307,'CLASSIFICAÇÃO - ÁREA DE ATUAÇÃO'!$A:$C,2,0),"")</f>
        <v>D</v>
      </c>
      <c r="N3307" s="29" t="str">
        <f>IF(O3307 &lt;&gt; "",VLOOKUP(O3307,'CLASSIFICAÇÃO - ÁREA DE ATUAÇÃO'!$A:$C,3,0), "")</f>
        <v>REDE DE URGÊNCIA</v>
      </c>
      <c r="O3307" t="str">
        <f>'Lotações convertidas'!B3309</f>
        <v>UNIDADE DE PRONTO ATENDIMENTO BARREIRO</v>
      </c>
    </row>
    <row r="3308" spans="1:15" x14ac:dyDescent="0.25">
      <c r="A3308">
        <v>1361242</v>
      </c>
      <c r="B3308" t="s">
        <v>10477</v>
      </c>
      <c r="C3308" t="s">
        <v>10478</v>
      </c>
      <c r="D3308" t="s">
        <v>379</v>
      </c>
      <c r="F3308" t="s">
        <v>612</v>
      </c>
      <c r="G3308" s="177">
        <v>44608</v>
      </c>
      <c r="H3308" t="s">
        <v>364</v>
      </c>
      <c r="I3308" t="s">
        <v>18171</v>
      </c>
      <c r="J3308" t="s">
        <v>10479</v>
      </c>
      <c r="K3308" t="s">
        <v>353</v>
      </c>
      <c r="L3308" t="s">
        <v>365</v>
      </c>
      <c r="M3308" s="29" t="str">
        <f>IF(O3308 &lt;&gt; "", VLOOKUP(O3308,'CLASSIFICAÇÃO - ÁREA DE ATUAÇÃO'!$A:$C,2,0),"")</f>
        <v>B</v>
      </c>
      <c r="N3308" s="29" t="str">
        <f>IF(O3308 &lt;&gt; "",VLOOKUP(O3308,'CLASSIFICAÇÃO - ÁREA DE ATUAÇÃO'!$A:$C,3,0), "")</f>
        <v>ATENÇÃO PRIMÁRIA</v>
      </c>
      <c r="O3308" t="str">
        <f>'Lotações convertidas'!B3310</f>
        <v>CENTRO DE SAÚDE PROVIDÊNCIA</v>
      </c>
    </row>
    <row r="3309" spans="1:15" x14ac:dyDescent="0.25">
      <c r="A3309">
        <v>1361250</v>
      </c>
      <c r="B3309" t="s">
        <v>10480</v>
      </c>
      <c r="C3309" t="s">
        <v>10481</v>
      </c>
      <c r="D3309" t="s">
        <v>9078</v>
      </c>
      <c r="F3309" t="s">
        <v>18638</v>
      </c>
      <c r="G3309" s="177">
        <v>44607</v>
      </c>
      <c r="H3309" t="s">
        <v>364</v>
      </c>
      <c r="I3309" t="s">
        <v>495</v>
      </c>
      <c r="K3309" t="s">
        <v>495</v>
      </c>
      <c r="L3309" t="s">
        <v>427</v>
      </c>
      <c r="M3309" s="29" t="str">
        <f>IF(O3309 &lt;&gt; "", VLOOKUP(O3309,'CLASSIFICAÇÃO - ÁREA DE ATUAÇÃO'!$A:$C,2,0),"")</f>
        <v>A</v>
      </c>
      <c r="N3309" s="29" t="str">
        <f>IF(O3309 &lt;&gt; "",VLOOKUP(O3309,'CLASSIFICAÇÃO - ÁREA DE ATUAÇÃO'!$A:$C,3,0), "")</f>
        <v>GESTÃO</v>
      </c>
      <c r="O3309" t="str">
        <f>'Lotações convertidas'!B3311</f>
        <v>GERENCIA DE VIGILANCIA EPIDEMIOLOGICA</v>
      </c>
    </row>
    <row r="3310" spans="1:15" x14ac:dyDescent="0.25">
      <c r="A3310">
        <v>1361269</v>
      </c>
      <c r="B3310" t="s">
        <v>10482</v>
      </c>
      <c r="C3310" t="s">
        <v>10483</v>
      </c>
      <c r="D3310" t="s">
        <v>368</v>
      </c>
      <c r="E3310" t="s">
        <v>390</v>
      </c>
      <c r="F3310" t="s">
        <v>767</v>
      </c>
      <c r="G3310" s="177">
        <v>44607</v>
      </c>
      <c r="H3310" t="s">
        <v>384</v>
      </c>
      <c r="I3310" t="s">
        <v>18175</v>
      </c>
      <c r="J3310" t="s">
        <v>10484</v>
      </c>
      <c r="K3310" t="s">
        <v>353</v>
      </c>
      <c r="L3310" t="s">
        <v>411</v>
      </c>
      <c r="M3310" s="29" t="str">
        <f>IF(O3310 &lt;&gt; "", VLOOKUP(O3310,'CLASSIFICAÇÃO - ÁREA DE ATUAÇÃO'!$A:$C,2,0),"")</f>
        <v>A</v>
      </c>
      <c r="N3310" s="29" t="str">
        <f>IF(O3310 &lt;&gt; "",VLOOKUP(O3310,'CLASSIFICAÇÃO - ÁREA DE ATUAÇÃO'!$A:$C,3,0), "")</f>
        <v>REDE COMPLEMENTAR</v>
      </c>
      <c r="O3310" t="str">
        <f>'Lotações convertidas'!B3312</f>
        <v>CENTRO DE ESPECIALIDADES ODONTOLOGICAS CENTRO-SUL</v>
      </c>
    </row>
    <row r="3311" spans="1:15" x14ac:dyDescent="0.25">
      <c r="A3311">
        <v>1361358</v>
      </c>
      <c r="B3311" t="s">
        <v>10485</v>
      </c>
      <c r="C3311" t="s">
        <v>10486</v>
      </c>
      <c r="D3311" t="s">
        <v>362</v>
      </c>
      <c r="F3311" t="s">
        <v>472</v>
      </c>
      <c r="G3311" s="177">
        <v>44608</v>
      </c>
      <c r="H3311" t="s">
        <v>395</v>
      </c>
      <c r="I3311" t="s">
        <v>18168</v>
      </c>
      <c r="J3311" t="s">
        <v>10487</v>
      </c>
      <c r="K3311" t="s">
        <v>353</v>
      </c>
      <c r="L3311" t="s">
        <v>382</v>
      </c>
      <c r="M3311" s="29" t="str">
        <f>IF(O3311 &lt;&gt; "", VLOOKUP(O3311,'CLASSIFICAÇÃO - ÁREA DE ATUAÇÃO'!$A:$C,2,0),"")</f>
        <v>B</v>
      </c>
      <c r="N3311" s="29" t="str">
        <f>IF(O3311 &lt;&gt; "",VLOOKUP(O3311,'CLASSIFICAÇÃO - ÁREA DE ATUAÇÃO'!$A:$C,3,0), "")</f>
        <v>ATENÇÃO PRIMÁRIA</v>
      </c>
      <c r="O3311" t="str">
        <f>'Lotações convertidas'!B3313</f>
        <v>CENTRO DE SAÚDE TAQUARIL</v>
      </c>
    </row>
    <row r="3312" spans="1:15" x14ac:dyDescent="0.25">
      <c r="A3312">
        <v>1361382</v>
      </c>
      <c r="B3312" t="s">
        <v>10488</v>
      </c>
      <c r="C3312" t="s">
        <v>10489</v>
      </c>
      <c r="D3312" t="s">
        <v>9078</v>
      </c>
      <c r="F3312" t="s">
        <v>18638</v>
      </c>
      <c r="G3312" s="177">
        <v>44608</v>
      </c>
      <c r="H3312" t="s">
        <v>364</v>
      </c>
      <c r="I3312" t="s">
        <v>495</v>
      </c>
      <c r="K3312" t="s">
        <v>495</v>
      </c>
      <c r="L3312" t="s">
        <v>427</v>
      </c>
      <c r="M3312" s="29" t="str">
        <f>IF(O3312 &lt;&gt; "", VLOOKUP(O3312,'CLASSIFICAÇÃO - ÁREA DE ATUAÇÃO'!$A:$C,2,0),"")</f>
        <v>A</v>
      </c>
      <c r="N3312" s="29" t="str">
        <f>IF(O3312 &lt;&gt; "",VLOOKUP(O3312,'CLASSIFICAÇÃO - ÁREA DE ATUAÇÃO'!$A:$C,3,0), "")</f>
        <v>GESTÃO</v>
      </c>
      <c r="O3312" t="str">
        <f>'Lotações convertidas'!B3314</f>
        <v>GERENCIA DE VIGILANCIA EPIDEMIOLOGICA</v>
      </c>
    </row>
    <row r="3313" spans="1:15" x14ac:dyDescent="0.25">
      <c r="A3313">
        <v>1361390</v>
      </c>
      <c r="B3313" t="s">
        <v>10490</v>
      </c>
      <c r="C3313" t="s">
        <v>10491</v>
      </c>
      <c r="D3313" t="s">
        <v>9078</v>
      </c>
      <c r="F3313" t="s">
        <v>18638</v>
      </c>
      <c r="G3313" s="177">
        <v>44608</v>
      </c>
      <c r="H3313" t="s">
        <v>364</v>
      </c>
      <c r="I3313" t="s">
        <v>495</v>
      </c>
      <c r="K3313" t="s">
        <v>495</v>
      </c>
      <c r="L3313" t="s">
        <v>427</v>
      </c>
      <c r="M3313" s="29" t="str">
        <f>IF(O3313 &lt;&gt; "", VLOOKUP(O3313,'CLASSIFICAÇÃO - ÁREA DE ATUAÇÃO'!$A:$C,2,0),"")</f>
        <v>A</v>
      </c>
      <c r="N3313" s="29" t="str">
        <f>IF(O3313 &lt;&gt; "",VLOOKUP(O3313,'CLASSIFICAÇÃO - ÁREA DE ATUAÇÃO'!$A:$C,3,0), "")</f>
        <v>GESTÃO</v>
      </c>
      <c r="O3313" t="str">
        <f>'Lotações convertidas'!B3315</f>
        <v>GERENCIA DE VIGILANCIA EPIDEMIOLOGICA</v>
      </c>
    </row>
    <row r="3314" spans="1:15" x14ac:dyDescent="0.25">
      <c r="A3314">
        <v>1361404</v>
      </c>
      <c r="B3314" t="s">
        <v>10492</v>
      </c>
      <c r="C3314" t="s">
        <v>10493</v>
      </c>
      <c r="D3314" t="s">
        <v>368</v>
      </c>
      <c r="E3314" t="s">
        <v>369</v>
      </c>
      <c r="F3314" t="s">
        <v>18644</v>
      </c>
      <c r="G3314" s="177">
        <v>44608</v>
      </c>
      <c r="H3314" t="s">
        <v>364</v>
      </c>
      <c r="I3314" t="s">
        <v>18168</v>
      </c>
      <c r="J3314" t="s">
        <v>10494</v>
      </c>
      <c r="K3314" t="s">
        <v>353</v>
      </c>
      <c r="L3314" t="s">
        <v>411</v>
      </c>
      <c r="M3314" s="29" t="str">
        <f>IF(O3314 &lt;&gt; "", VLOOKUP(O3314,'CLASSIFICAÇÃO - ÁREA DE ATUAÇÃO'!$A:$C,2,0),"")</f>
        <v>C</v>
      </c>
      <c r="N3314" s="29" t="str">
        <f>IF(O3314 &lt;&gt; "",VLOOKUP(O3314,'CLASSIFICAÇÃO - ÁREA DE ATUAÇÃO'!$A:$C,3,0), "")</f>
        <v>ATENÇÃO PRIMÁRIA</v>
      </c>
      <c r="O3314" t="str">
        <f>'Lotações convertidas'!B3316</f>
        <v>CENTRO DE SAÚDE SÃO MIGUEL ARCANJO</v>
      </c>
    </row>
    <row r="3315" spans="1:15" x14ac:dyDescent="0.25">
      <c r="A3315">
        <v>1361412</v>
      </c>
      <c r="B3315" t="s">
        <v>6427</v>
      </c>
      <c r="C3315" t="s">
        <v>6428</v>
      </c>
      <c r="D3315" t="s">
        <v>368</v>
      </c>
      <c r="E3315" t="s">
        <v>369</v>
      </c>
      <c r="F3315" t="s">
        <v>18614</v>
      </c>
      <c r="G3315" s="177">
        <v>44609</v>
      </c>
      <c r="H3315" t="s">
        <v>425</v>
      </c>
      <c r="I3315" t="s">
        <v>18168</v>
      </c>
      <c r="J3315" t="s">
        <v>6429</v>
      </c>
      <c r="K3315" t="s">
        <v>353</v>
      </c>
      <c r="L3315" t="s">
        <v>354</v>
      </c>
      <c r="M3315" s="29" t="str">
        <f>IF(O3315 &lt;&gt; "", VLOOKUP(O3315,'CLASSIFICAÇÃO - ÁREA DE ATUAÇÃO'!$A:$C,2,0),"")</f>
        <v>A</v>
      </c>
      <c r="N3315" s="29" t="str">
        <f>IF(O3315 &lt;&gt; "",VLOOKUP(O3315,'CLASSIFICAÇÃO - ÁREA DE ATUAÇÃO'!$A:$C,3,0), "")</f>
        <v>REDE DE URGÊNCIA</v>
      </c>
      <c r="O3315" t="str">
        <f>'Lotações convertidas'!B3317</f>
        <v>CENTRO DE REFERENCIA EM SAUDE MENTAL NOROESTE</v>
      </c>
    </row>
    <row r="3316" spans="1:15" x14ac:dyDescent="0.25">
      <c r="A3316">
        <v>1361420</v>
      </c>
      <c r="B3316" t="s">
        <v>10495</v>
      </c>
      <c r="C3316" t="s">
        <v>10496</v>
      </c>
      <c r="D3316" t="s">
        <v>368</v>
      </c>
      <c r="E3316" t="s">
        <v>369</v>
      </c>
      <c r="F3316" t="s">
        <v>18613</v>
      </c>
      <c r="G3316" s="177">
        <v>44609</v>
      </c>
      <c r="H3316" t="s">
        <v>441</v>
      </c>
      <c r="I3316" t="s">
        <v>18168</v>
      </c>
      <c r="J3316" t="s">
        <v>10497</v>
      </c>
      <c r="K3316" t="s">
        <v>353</v>
      </c>
      <c r="L3316" t="s">
        <v>382</v>
      </c>
      <c r="M3316" s="29" t="str">
        <f>IF(O3316 &lt;&gt; "", VLOOKUP(O3316,'CLASSIFICAÇÃO - ÁREA DE ATUAÇÃO'!$A:$C,2,0),"")</f>
        <v>C</v>
      </c>
      <c r="N3316" s="29" t="str">
        <f>IF(O3316 &lt;&gt; "",VLOOKUP(O3316,'CLASSIFICAÇÃO - ÁREA DE ATUAÇÃO'!$A:$C,3,0), "")</f>
        <v>REDE DE URGÊNCIA</v>
      </c>
      <c r="O3316" t="str">
        <f>'Lotações convertidas'!B3318</f>
        <v>UNIDADE DE PRONTO ATENDIMENTO LESTE</v>
      </c>
    </row>
    <row r="3317" spans="1:15" x14ac:dyDescent="0.25">
      <c r="A3317">
        <v>1361447</v>
      </c>
      <c r="B3317" t="s">
        <v>10498</v>
      </c>
      <c r="C3317" t="s">
        <v>10499</v>
      </c>
      <c r="D3317" t="s">
        <v>520</v>
      </c>
      <c r="F3317" t="s">
        <v>735</v>
      </c>
      <c r="G3317" s="177">
        <v>44609</v>
      </c>
      <c r="H3317" t="s">
        <v>736</v>
      </c>
      <c r="I3317" t="s">
        <v>18175</v>
      </c>
      <c r="J3317" t="s">
        <v>10500</v>
      </c>
      <c r="K3317" t="s">
        <v>353</v>
      </c>
      <c r="L3317" t="s">
        <v>411</v>
      </c>
      <c r="M3317" s="29" t="str">
        <f>IF(O3317 &lt;&gt; "", VLOOKUP(O3317,'CLASSIFICAÇÃO - ÁREA DE ATUAÇÃO'!$A:$C,2,0),"")</f>
        <v>A</v>
      </c>
      <c r="N3317" s="29" t="str">
        <f>IF(O3317 &lt;&gt; "",VLOOKUP(O3317,'CLASSIFICAÇÃO - ÁREA DE ATUAÇÃO'!$A:$C,3,0), "")</f>
        <v>REDE COMPLEMENTAR</v>
      </c>
      <c r="O3317" t="str">
        <f>'Lotações convertidas'!B3319</f>
        <v>CENTRO DE ESPECIALIDADES ODONTOLÓGICAS PARACATU</v>
      </c>
    </row>
    <row r="3318" spans="1:15" x14ac:dyDescent="0.25">
      <c r="A3318">
        <v>1361455</v>
      </c>
      <c r="B3318" t="s">
        <v>10501</v>
      </c>
      <c r="C3318" t="s">
        <v>10502</v>
      </c>
      <c r="D3318" t="s">
        <v>379</v>
      </c>
      <c r="F3318" t="s">
        <v>18611</v>
      </c>
      <c r="G3318" s="177">
        <v>44616</v>
      </c>
      <c r="H3318" t="s">
        <v>466</v>
      </c>
      <c r="I3318" t="s">
        <v>18171</v>
      </c>
      <c r="J3318" t="s">
        <v>10503</v>
      </c>
      <c r="K3318" t="s">
        <v>353</v>
      </c>
      <c r="L3318" t="s">
        <v>397</v>
      </c>
      <c r="M3318" s="29" t="str">
        <f>IF(O3318 &lt;&gt; "", VLOOKUP(O3318,'CLASSIFICAÇÃO - ÁREA DE ATUAÇÃO'!$A:$C,2,0),"")</f>
        <v>C</v>
      </c>
      <c r="N3318" s="29" t="str">
        <f>IF(O3318 &lt;&gt; "",VLOOKUP(O3318,'CLASSIFICAÇÃO - ÁREA DE ATUAÇÃO'!$A:$C,3,0), "")</f>
        <v>REDE DE URGÊNCIA</v>
      </c>
      <c r="O3318" t="str">
        <f>'Lotações convertidas'!B3320</f>
        <v>UNIDADE DE PRONTO ATENDIMENTO OESTE</v>
      </c>
    </row>
    <row r="3319" spans="1:15" x14ac:dyDescent="0.25">
      <c r="A3319">
        <v>1361471</v>
      </c>
      <c r="B3319" t="s">
        <v>10504</v>
      </c>
      <c r="C3319" t="s">
        <v>10505</v>
      </c>
      <c r="D3319" t="s">
        <v>362</v>
      </c>
      <c r="F3319" t="s">
        <v>595</v>
      </c>
      <c r="G3319" s="177">
        <v>44609</v>
      </c>
      <c r="H3319" t="s">
        <v>434</v>
      </c>
      <c r="I3319" t="s">
        <v>18168</v>
      </c>
      <c r="J3319" t="s">
        <v>10506</v>
      </c>
      <c r="K3319" t="s">
        <v>353</v>
      </c>
      <c r="L3319" t="s">
        <v>361</v>
      </c>
      <c r="M3319" s="29" t="str">
        <f>IF(O3319 &lt;&gt; "", VLOOKUP(O3319,'CLASSIFICAÇÃO - ÁREA DE ATUAÇÃO'!$A:$C,2,0),"")</f>
        <v>C</v>
      </c>
      <c r="N3319" s="29" t="str">
        <f>IF(O3319 &lt;&gt; "",VLOOKUP(O3319,'CLASSIFICAÇÃO - ÁREA DE ATUAÇÃO'!$A:$C,3,0), "")</f>
        <v>ATENÇÃO PRIMÁRIA</v>
      </c>
      <c r="O3319" t="str">
        <f>'Lotações convertidas'!B3321</f>
        <v>CENTRO DE SAÚDE TREVO</v>
      </c>
    </row>
    <row r="3320" spans="1:15" x14ac:dyDescent="0.25">
      <c r="A3320">
        <v>1361498</v>
      </c>
      <c r="B3320" t="s">
        <v>10507</v>
      </c>
      <c r="C3320" t="s">
        <v>10508</v>
      </c>
      <c r="D3320" t="s">
        <v>362</v>
      </c>
      <c r="F3320" t="s">
        <v>69</v>
      </c>
      <c r="G3320" s="177">
        <v>44609</v>
      </c>
      <c r="H3320" t="s">
        <v>352</v>
      </c>
      <c r="I3320" t="s">
        <v>18168</v>
      </c>
      <c r="J3320" t="s">
        <v>10509</v>
      </c>
      <c r="K3320" t="s">
        <v>353</v>
      </c>
      <c r="L3320" t="s">
        <v>382</v>
      </c>
      <c r="M3320" s="29" t="str">
        <f>IF(O3320 &lt;&gt; "", VLOOKUP(O3320,'CLASSIFICAÇÃO - ÁREA DE ATUAÇÃO'!$A:$C,2,0),"")</f>
        <v>A</v>
      </c>
      <c r="N3320" s="29" t="str">
        <f>IF(O3320 &lt;&gt; "",VLOOKUP(O3320,'CLASSIFICAÇÃO - ÁREA DE ATUAÇÃO'!$A:$C,3,0), "")</f>
        <v>REDE COMPLEMENTAR</v>
      </c>
      <c r="O3320" t="str">
        <f>'Lotações convertidas'!B3322</f>
        <v>CENTRO DE TESTAGEM E ACONSELHAMENTO - SERVICO DE ATENDIMENTO ESPECIALIZADO</v>
      </c>
    </row>
    <row r="3321" spans="1:15" x14ac:dyDescent="0.25">
      <c r="A3321">
        <v>1361528</v>
      </c>
      <c r="B3321" t="s">
        <v>10510</v>
      </c>
      <c r="C3321" t="s">
        <v>10511</v>
      </c>
      <c r="D3321" t="s">
        <v>362</v>
      </c>
      <c r="F3321" t="s">
        <v>442</v>
      </c>
      <c r="G3321" s="177">
        <v>44609</v>
      </c>
      <c r="H3321" t="s">
        <v>395</v>
      </c>
      <c r="I3321" t="s">
        <v>18168</v>
      </c>
      <c r="J3321" t="s">
        <v>10512</v>
      </c>
      <c r="K3321" t="s">
        <v>353</v>
      </c>
      <c r="L3321" t="s">
        <v>406</v>
      </c>
      <c r="M3321" s="29" t="str">
        <f>IF(O3321 &lt;&gt; "", VLOOKUP(O3321,'CLASSIFICAÇÃO - ÁREA DE ATUAÇÃO'!$A:$C,2,0),"")</f>
        <v>C</v>
      </c>
      <c r="N3321" s="29" t="str">
        <f>IF(O3321 &lt;&gt; "",VLOOKUP(O3321,'CLASSIFICAÇÃO - ÁREA DE ATUAÇÃO'!$A:$C,3,0), "")</f>
        <v>ATENÇÃO PRIMÁRIA</v>
      </c>
      <c r="O3321" t="str">
        <f>'Lotações convertidas'!B3323</f>
        <v>CENTRO DE SAÚDE VALE DO JATOBÁ</v>
      </c>
    </row>
    <row r="3322" spans="1:15" x14ac:dyDescent="0.25">
      <c r="A3322">
        <v>1361544</v>
      </c>
      <c r="B3322" t="s">
        <v>10513</v>
      </c>
      <c r="C3322" t="s">
        <v>10514</v>
      </c>
      <c r="D3322" t="s">
        <v>379</v>
      </c>
      <c r="F3322" t="s">
        <v>603</v>
      </c>
      <c r="G3322" s="177">
        <v>44609</v>
      </c>
      <c r="H3322" t="s">
        <v>395</v>
      </c>
      <c r="I3322" t="s">
        <v>18171</v>
      </c>
      <c r="J3322" t="s">
        <v>10515</v>
      </c>
      <c r="K3322" t="s">
        <v>353</v>
      </c>
      <c r="L3322" t="s">
        <v>374</v>
      </c>
      <c r="M3322" s="29" t="str">
        <f>IF(O3322 &lt;&gt; "", VLOOKUP(O3322,'CLASSIFICAÇÃO - ÁREA DE ATUAÇÃO'!$A:$C,2,0),"")</f>
        <v>D</v>
      </c>
      <c r="N3322" s="29" t="str">
        <f>IF(O3322 &lt;&gt; "",VLOOKUP(O3322,'CLASSIFICAÇÃO - ÁREA DE ATUAÇÃO'!$A:$C,3,0), "")</f>
        <v>ATENÇÃO PRIMÁRIA</v>
      </c>
      <c r="O3322" t="str">
        <f>'Lotações convertidas'!B3324</f>
        <v>CENTRO DE SAÚDE RIBEIRO DE ABREU</v>
      </c>
    </row>
    <row r="3323" spans="1:15" x14ac:dyDescent="0.25">
      <c r="A3323">
        <v>1361552</v>
      </c>
      <c r="B3323" t="s">
        <v>10516</v>
      </c>
      <c r="C3323" t="s">
        <v>10517</v>
      </c>
      <c r="D3323" t="s">
        <v>379</v>
      </c>
      <c r="F3323" t="s">
        <v>608</v>
      </c>
      <c r="G3323" s="177">
        <v>44609</v>
      </c>
      <c r="H3323" t="s">
        <v>10518</v>
      </c>
      <c r="I3323" t="s">
        <v>18171</v>
      </c>
      <c r="J3323" t="s">
        <v>10519</v>
      </c>
      <c r="K3323" t="s">
        <v>353</v>
      </c>
      <c r="L3323" t="s">
        <v>372</v>
      </c>
      <c r="M3323" s="29" t="str">
        <f>IF(O3323 &lt;&gt; "", VLOOKUP(O3323,'CLASSIFICAÇÃO - ÁREA DE ATUAÇÃO'!$A:$C,2,0),"")</f>
        <v>C</v>
      </c>
      <c r="N3323" s="29" t="str">
        <f>IF(O3323 &lt;&gt; "",VLOOKUP(O3323,'CLASSIFICAÇÃO - ÁREA DE ATUAÇÃO'!$A:$C,3,0), "")</f>
        <v>ATENÇÃO PRIMÁRIA</v>
      </c>
      <c r="O3323" t="str">
        <f>'Lotações convertidas'!B3325</f>
        <v>CENTRO DE SAÚDE RIO BRANCO</v>
      </c>
    </row>
    <row r="3324" spans="1:15" x14ac:dyDescent="0.25">
      <c r="A3324">
        <v>1361579</v>
      </c>
      <c r="B3324" t="s">
        <v>10520</v>
      </c>
      <c r="C3324" t="s">
        <v>10521</v>
      </c>
      <c r="D3324" t="s">
        <v>349</v>
      </c>
      <c r="E3324" t="s">
        <v>350</v>
      </c>
      <c r="F3324" t="s">
        <v>18629</v>
      </c>
      <c r="G3324" s="177">
        <v>44609</v>
      </c>
      <c r="H3324" t="s">
        <v>364</v>
      </c>
      <c r="I3324" t="s">
        <v>18169</v>
      </c>
      <c r="J3324" t="s">
        <v>10522</v>
      </c>
      <c r="K3324" t="s">
        <v>353</v>
      </c>
      <c r="L3324" t="s">
        <v>411</v>
      </c>
      <c r="M3324" s="29" t="str">
        <f>IF(O3324 &lt;&gt; "", VLOOKUP(O3324,'CLASSIFICAÇÃO - ÁREA DE ATUAÇÃO'!$A:$C,2,0),"")</f>
        <v>A</v>
      </c>
      <c r="N3324" s="29" t="str">
        <f>IF(O3324 &lt;&gt; "",VLOOKUP(O3324,'CLASSIFICAÇÃO - ÁREA DE ATUAÇÃO'!$A:$C,3,0), "")</f>
        <v>GESTÃO</v>
      </c>
      <c r="O3324" t="str">
        <f>'Lotações convertidas'!B3326</f>
        <v>DIRETORIA REGIONAL DE SAUDE CENTRO-SUL</v>
      </c>
    </row>
    <row r="3325" spans="1:15" x14ac:dyDescent="0.25">
      <c r="A3325">
        <v>1361587</v>
      </c>
      <c r="B3325" t="s">
        <v>10523</v>
      </c>
      <c r="C3325" t="s">
        <v>10524</v>
      </c>
      <c r="D3325" t="s">
        <v>349</v>
      </c>
      <c r="E3325" t="s">
        <v>350</v>
      </c>
      <c r="F3325" t="s">
        <v>298</v>
      </c>
      <c r="G3325" s="177">
        <v>44609</v>
      </c>
      <c r="H3325" t="s">
        <v>352</v>
      </c>
      <c r="I3325" t="s">
        <v>18169</v>
      </c>
      <c r="J3325" t="s">
        <v>10525</v>
      </c>
      <c r="K3325" t="s">
        <v>353</v>
      </c>
      <c r="L3325" t="s">
        <v>374</v>
      </c>
      <c r="M3325" s="29" t="str">
        <f>IF(O3325 &lt;&gt; "", VLOOKUP(O3325,'CLASSIFICAÇÃO - ÁREA DE ATUAÇÃO'!$A:$C,2,0),"")</f>
        <v>D</v>
      </c>
      <c r="N3325" s="29" t="str">
        <f>IF(O3325 &lt;&gt; "",VLOOKUP(O3325,'CLASSIFICAÇÃO - ÁREA DE ATUAÇÃO'!$A:$C,3,0), "")</f>
        <v>ATENÇÃO PRIMÁRIA</v>
      </c>
      <c r="O3325" t="str">
        <f>'Lotações convertidas'!B3327</f>
        <v>CENTRO DE SAÚDE VILA MARIA - JOÃO VITAL</v>
      </c>
    </row>
    <row r="3326" spans="1:15" x14ac:dyDescent="0.25">
      <c r="A3326">
        <v>1361609</v>
      </c>
      <c r="B3326" t="s">
        <v>10526</v>
      </c>
      <c r="C3326" t="s">
        <v>10527</v>
      </c>
      <c r="D3326" t="s">
        <v>9078</v>
      </c>
      <c r="F3326" t="s">
        <v>18638</v>
      </c>
      <c r="G3326" s="177">
        <v>44609</v>
      </c>
      <c r="H3326" t="s">
        <v>364</v>
      </c>
      <c r="I3326" t="s">
        <v>495</v>
      </c>
      <c r="K3326" t="s">
        <v>495</v>
      </c>
      <c r="L3326" t="s">
        <v>427</v>
      </c>
      <c r="M3326" s="29" t="str">
        <f>IF(O3326 &lt;&gt; "", VLOOKUP(O3326,'CLASSIFICAÇÃO - ÁREA DE ATUAÇÃO'!$A:$C,2,0),"")</f>
        <v>A</v>
      </c>
      <c r="N3326" s="29" t="str">
        <f>IF(O3326 &lt;&gt; "",VLOOKUP(O3326,'CLASSIFICAÇÃO - ÁREA DE ATUAÇÃO'!$A:$C,3,0), "")</f>
        <v>GESTÃO</v>
      </c>
      <c r="O3326" t="str">
        <f>'Lotações convertidas'!B3328</f>
        <v>GERENCIA DE VIGILANCIA EPIDEMIOLOGICA</v>
      </c>
    </row>
    <row r="3327" spans="1:15" x14ac:dyDescent="0.25">
      <c r="A3327">
        <v>1361633</v>
      </c>
      <c r="B3327" t="s">
        <v>10085</v>
      </c>
      <c r="C3327" t="s">
        <v>10086</v>
      </c>
      <c r="D3327" t="s">
        <v>349</v>
      </c>
      <c r="E3327" t="s">
        <v>10087</v>
      </c>
      <c r="F3327" t="s">
        <v>363</v>
      </c>
      <c r="G3327" s="177">
        <v>44609</v>
      </c>
      <c r="H3327" t="s">
        <v>395</v>
      </c>
      <c r="I3327" t="s">
        <v>18181</v>
      </c>
      <c r="J3327" t="s">
        <v>10088</v>
      </c>
      <c r="K3327" t="s">
        <v>353</v>
      </c>
      <c r="L3327" t="s">
        <v>365</v>
      </c>
      <c r="M3327" s="29" t="str">
        <f>IF(O3327 &lt;&gt; "", VLOOKUP(O3327,'CLASSIFICAÇÃO - ÁREA DE ATUAÇÃO'!$A:$C,2,0),"")</f>
        <v>D</v>
      </c>
      <c r="N3327" s="29" t="str">
        <f>IF(O3327 &lt;&gt; "",VLOOKUP(O3327,'CLASSIFICAÇÃO - ÁREA DE ATUAÇÃO'!$A:$C,3,0), "")</f>
        <v>ATENÇÃO PRIMÁRIA</v>
      </c>
      <c r="O3327" t="str">
        <f>'Lotações convertidas'!B3329</f>
        <v>CENTRO DE SAÚDE ZILAH SPÓSITO</v>
      </c>
    </row>
    <row r="3328" spans="1:15" x14ac:dyDescent="0.25">
      <c r="A3328">
        <v>1361641</v>
      </c>
      <c r="B3328" t="s">
        <v>10528</v>
      </c>
      <c r="C3328" t="s">
        <v>10529</v>
      </c>
      <c r="D3328" t="s">
        <v>349</v>
      </c>
      <c r="E3328" t="s">
        <v>528</v>
      </c>
      <c r="F3328" t="s">
        <v>695</v>
      </c>
      <c r="G3328" s="177">
        <v>44609</v>
      </c>
      <c r="H3328" t="s">
        <v>364</v>
      </c>
      <c r="I3328" t="s">
        <v>18176</v>
      </c>
      <c r="J3328" t="s">
        <v>10530</v>
      </c>
      <c r="K3328" t="s">
        <v>353</v>
      </c>
      <c r="L3328" t="s">
        <v>382</v>
      </c>
      <c r="M3328" s="29" t="str">
        <f>IF(O3328 &lt;&gt; "", VLOOKUP(O3328,'CLASSIFICAÇÃO - ÁREA DE ATUAÇÃO'!$A:$C,2,0),"")</f>
        <v>A</v>
      </c>
      <c r="N3328" s="29" t="str">
        <f>IF(O3328 &lt;&gt; "",VLOOKUP(O3328,'CLASSIFICAÇÃO - ÁREA DE ATUAÇÃO'!$A:$C,3,0), "")</f>
        <v>REDE COMPLEMENTAR</v>
      </c>
      <c r="O3328" t="str">
        <f>'Lotações convertidas'!B3330</f>
        <v>LABORATORIO REGIONAL LESTE/NORDESTE</v>
      </c>
    </row>
    <row r="3329" spans="1:15" x14ac:dyDescent="0.25">
      <c r="A3329" t="s">
        <v>10531</v>
      </c>
      <c r="B3329" t="s">
        <v>10532</v>
      </c>
      <c r="C3329" t="s">
        <v>10533</v>
      </c>
      <c r="D3329" t="s">
        <v>349</v>
      </c>
      <c r="E3329" t="s">
        <v>528</v>
      </c>
      <c r="F3329" t="s">
        <v>18683</v>
      </c>
      <c r="G3329" s="177">
        <v>44609</v>
      </c>
      <c r="H3329" t="s">
        <v>364</v>
      </c>
      <c r="I3329" t="s">
        <v>18176</v>
      </c>
      <c r="J3329" t="s">
        <v>10535</v>
      </c>
      <c r="K3329" t="s">
        <v>353</v>
      </c>
      <c r="L3329" t="s">
        <v>406</v>
      </c>
      <c r="M3329" s="29" t="str">
        <f>IF(O3329 &lt;&gt; "", VLOOKUP(O3329,'CLASSIFICAÇÃO - ÁREA DE ATUAÇÃO'!$A:$C,2,0),"")</f>
        <v>B</v>
      </c>
      <c r="N3329" s="29" t="str">
        <f>IF(O3329 &lt;&gt; "",VLOOKUP(O3329,'CLASSIFICAÇÃO - ÁREA DE ATUAÇÃO'!$A:$C,3,0), "")</f>
        <v>ATENÇÃO PRIMÁRIA</v>
      </c>
      <c r="O3329" t="str">
        <f>'Lotações convertidas'!B3331</f>
        <v>FARMACIA REGIONAL BARREIRO</v>
      </c>
    </row>
    <row r="3330" spans="1:15" x14ac:dyDescent="0.25">
      <c r="A3330">
        <v>1361668</v>
      </c>
      <c r="B3330" t="s">
        <v>10536</v>
      </c>
      <c r="C3330" t="s">
        <v>10537</v>
      </c>
      <c r="D3330" t="s">
        <v>368</v>
      </c>
      <c r="E3330" t="s">
        <v>728</v>
      </c>
      <c r="F3330" t="s">
        <v>1015</v>
      </c>
      <c r="G3330" s="177">
        <v>44609</v>
      </c>
      <c r="H3330" t="s">
        <v>417</v>
      </c>
      <c r="I3330" t="s">
        <v>495</v>
      </c>
      <c r="K3330" t="s">
        <v>495</v>
      </c>
      <c r="L3330" t="s">
        <v>406</v>
      </c>
      <c r="M3330" s="29" t="str">
        <f>IF(O3330 &lt;&gt; "", VLOOKUP(O3330,'CLASSIFICAÇÃO - ÁREA DE ATUAÇÃO'!$A:$C,2,0),"")</f>
        <v>C</v>
      </c>
      <c r="N3330" s="29" t="str">
        <f>IF(O3330 &lt;&gt; "",VLOOKUP(O3330,'CLASSIFICAÇÃO - ÁREA DE ATUAÇÃO'!$A:$C,3,0), "")</f>
        <v>ATENÇÃO PRIMÁRIA</v>
      </c>
      <c r="O3330" t="str">
        <f>'Lotações convertidas'!B3332</f>
        <v>CENTRO DE SAÚDE EDUARDO MAURO DE ARAÚJO - MIRAMAR</v>
      </c>
    </row>
    <row r="3331" spans="1:15" x14ac:dyDescent="0.25">
      <c r="A3331">
        <v>1361676</v>
      </c>
      <c r="B3331" t="s">
        <v>10538</v>
      </c>
      <c r="C3331" t="s">
        <v>10539</v>
      </c>
      <c r="D3331" t="s">
        <v>368</v>
      </c>
      <c r="E3331" t="s">
        <v>369</v>
      </c>
      <c r="F3331" t="s">
        <v>18649</v>
      </c>
      <c r="G3331" s="177">
        <v>44609</v>
      </c>
      <c r="H3331" t="s">
        <v>364</v>
      </c>
      <c r="I3331" t="s">
        <v>18168</v>
      </c>
      <c r="J3331" t="s">
        <v>10540</v>
      </c>
      <c r="K3331" t="s">
        <v>353</v>
      </c>
      <c r="L3331" t="s">
        <v>382</v>
      </c>
      <c r="M3331" s="29" t="str">
        <f>IF(O3331 &lt;&gt; "", VLOOKUP(O3331,'CLASSIFICAÇÃO - ÁREA DE ATUAÇÃO'!$A:$C,2,0),"")</f>
        <v>A</v>
      </c>
      <c r="N3331" s="29" t="str">
        <f>IF(O3331 &lt;&gt; "",VLOOKUP(O3331,'CLASSIFICAÇÃO - ÁREA DE ATUAÇÃO'!$A:$C,3,0), "")</f>
        <v>REDE DE URGÊNCIA</v>
      </c>
      <c r="O3331" t="str">
        <f>'Lotações convertidas'!B3333</f>
        <v>CENTRO DE REFERENCIA EM SAUDE MENTAL LESTE</v>
      </c>
    </row>
    <row r="3332" spans="1:15" x14ac:dyDescent="0.25">
      <c r="A3332">
        <v>1361684</v>
      </c>
      <c r="B3332" t="s">
        <v>10541</v>
      </c>
      <c r="C3332" t="s">
        <v>10542</v>
      </c>
      <c r="D3332" t="s">
        <v>368</v>
      </c>
      <c r="E3332" t="s">
        <v>369</v>
      </c>
      <c r="F3332" t="s">
        <v>605</v>
      </c>
      <c r="G3332" s="177">
        <v>44609</v>
      </c>
      <c r="H3332" t="s">
        <v>384</v>
      </c>
      <c r="I3332" t="s">
        <v>18168</v>
      </c>
      <c r="J3332" t="s">
        <v>10543</v>
      </c>
      <c r="K3332" t="s">
        <v>353</v>
      </c>
      <c r="L3332" t="s">
        <v>365</v>
      </c>
      <c r="M3332" s="29" t="str">
        <f>IF(O3332 &lt;&gt; "", VLOOKUP(O3332,'CLASSIFICAÇÃO - ÁREA DE ATUAÇÃO'!$A:$C,2,0),"")</f>
        <v>C</v>
      </c>
      <c r="N3332" s="29" t="str">
        <f>IF(O3332 &lt;&gt; "",VLOOKUP(O3332,'CLASSIFICAÇÃO - ÁREA DE ATUAÇÃO'!$A:$C,3,0), "")</f>
        <v>ATENÇÃO PRIMÁRIA</v>
      </c>
      <c r="O3332" t="str">
        <f>'Lotações convertidas'!B3334</f>
        <v>CENTRO DE SAÚDE SÃO BERNARDO</v>
      </c>
    </row>
    <row r="3333" spans="1:15" x14ac:dyDescent="0.25">
      <c r="A3333">
        <v>1361692</v>
      </c>
      <c r="B3333" t="s">
        <v>10544</v>
      </c>
      <c r="C3333" t="s">
        <v>10545</v>
      </c>
      <c r="D3333" t="s">
        <v>368</v>
      </c>
      <c r="E3333" t="s">
        <v>369</v>
      </c>
      <c r="F3333" t="s">
        <v>18684</v>
      </c>
      <c r="G3333" s="177">
        <v>44609</v>
      </c>
      <c r="H3333" t="s">
        <v>364</v>
      </c>
      <c r="I3333" t="s">
        <v>18168</v>
      </c>
      <c r="J3333" t="s">
        <v>10547</v>
      </c>
      <c r="K3333" t="s">
        <v>353</v>
      </c>
      <c r="L3333" t="s">
        <v>397</v>
      </c>
      <c r="M3333" s="29" t="str">
        <f>IF(O3333 &lt;&gt; "", VLOOKUP(O3333,'CLASSIFICAÇÃO - ÁREA DE ATUAÇÃO'!$A:$C,2,0),"")</f>
        <v>B</v>
      </c>
      <c r="N3333" s="29" t="str">
        <f>IF(O3333 &lt;&gt; "",VLOOKUP(O3333,'CLASSIFICAÇÃO - ÁREA DE ATUAÇÃO'!$A:$C,3,0), "")</f>
        <v>ATENÇÃO PRIMÁRIA</v>
      </c>
      <c r="O3333" t="str">
        <f>'Lotações convertidas'!B3335</f>
        <v>FARMACIA REGIONAL OESTE</v>
      </c>
    </row>
    <row r="3334" spans="1:15" x14ac:dyDescent="0.25">
      <c r="A3334">
        <v>1361706</v>
      </c>
      <c r="B3334" t="s">
        <v>10548</v>
      </c>
      <c r="C3334" t="s">
        <v>10549</v>
      </c>
      <c r="D3334" t="s">
        <v>368</v>
      </c>
      <c r="E3334" t="s">
        <v>369</v>
      </c>
      <c r="F3334" t="s">
        <v>70</v>
      </c>
      <c r="G3334" s="177">
        <v>44609</v>
      </c>
      <c r="H3334" t="s">
        <v>2484</v>
      </c>
      <c r="I3334" t="s">
        <v>18168</v>
      </c>
      <c r="J3334" t="s">
        <v>10550</v>
      </c>
      <c r="K3334" t="s">
        <v>353</v>
      </c>
      <c r="L3334" t="s">
        <v>411</v>
      </c>
      <c r="M3334" s="29" t="str">
        <f>IF(O3334 &lt;&gt; "", VLOOKUP(O3334,'CLASSIFICAÇÃO - ÁREA DE ATUAÇÃO'!$A:$C,2,0),"")</f>
        <v>A</v>
      </c>
      <c r="N3334" s="29" t="str">
        <f>IF(O3334 &lt;&gt; "",VLOOKUP(O3334,'CLASSIFICAÇÃO - ÁREA DE ATUAÇÃO'!$A:$C,3,0), "")</f>
        <v>REDE COMPLEMENTAR</v>
      </c>
      <c r="O3334" t="str">
        <f>'Lotações convertidas'!B3336</f>
        <v>CENTRO DE TREIN. E REF. EM DOENÇAS INFECCIOSAS E PARASITÁRIAS ORESTES DINIZ</v>
      </c>
    </row>
    <row r="3335" spans="1:15" x14ac:dyDescent="0.25">
      <c r="A3335">
        <v>1361749</v>
      </c>
      <c r="B3335" t="s">
        <v>10551</v>
      </c>
      <c r="C3335" t="s">
        <v>10552</v>
      </c>
      <c r="D3335" t="s">
        <v>379</v>
      </c>
      <c r="F3335" t="s">
        <v>18613</v>
      </c>
      <c r="G3335" s="177">
        <v>44613</v>
      </c>
      <c r="H3335" t="s">
        <v>457</v>
      </c>
      <c r="I3335" t="s">
        <v>18171</v>
      </c>
      <c r="J3335" t="s">
        <v>10553</v>
      </c>
      <c r="K3335" t="s">
        <v>353</v>
      </c>
      <c r="L3335" t="s">
        <v>382</v>
      </c>
      <c r="M3335" s="29" t="str">
        <f>IF(O3335 &lt;&gt; "", VLOOKUP(O3335,'CLASSIFICAÇÃO - ÁREA DE ATUAÇÃO'!$A:$C,2,0),"")</f>
        <v>C</v>
      </c>
      <c r="N3335" s="29" t="str">
        <f>IF(O3335 &lt;&gt; "",VLOOKUP(O3335,'CLASSIFICAÇÃO - ÁREA DE ATUAÇÃO'!$A:$C,3,0), "")</f>
        <v>REDE DE URGÊNCIA</v>
      </c>
      <c r="O3335" t="str">
        <f>'Lotações convertidas'!B3337</f>
        <v>UNIDADE DE PRONTO ATENDIMENTO LESTE</v>
      </c>
    </row>
    <row r="3336" spans="1:15" x14ac:dyDescent="0.25">
      <c r="A3336">
        <v>1361773</v>
      </c>
      <c r="B3336" t="s">
        <v>10554</v>
      </c>
      <c r="C3336" t="s">
        <v>10555</v>
      </c>
      <c r="D3336" t="s">
        <v>349</v>
      </c>
      <c r="E3336" t="s">
        <v>473</v>
      </c>
      <c r="F3336" t="s">
        <v>589</v>
      </c>
      <c r="G3336" s="177">
        <v>44613</v>
      </c>
      <c r="H3336" t="s">
        <v>395</v>
      </c>
      <c r="I3336" t="s">
        <v>18181</v>
      </c>
      <c r="J3336" t="s">
        <v>10556</v>
      </c>
      <c r="K3336" t="s">
        <v>353</v>
      </c>
      <c r="L3336" t="s">
        <v>397</v>
      </c>
      <c r="M3336" s="29" t="str">
        <f>IF(O3336 &lt;&gt; "", VLOOKUP(O3336,'CLASSIFICAÇÃO - ÁREA DE ATUAÇÃO'!$A:$C,2,0),"")</f>
        <v>A</v>
      </c>
      <c r="N3336" s="29" t="str">
        <f>IF(O3336 &lt;&gt; "",VLOOKUP(O3336,'CLASSIFICAÇÃO - ÁREA DE ATUAÇÃO'!$A:$C,3,0), "")</f>
        <v>REDE COMPLEMENTAR</v>
      </c>
      <c r="O3336" t="str">
        <f>'Lotações convertidas'!B3338</f>
        <v>UNIDADE DE REFERENCIA SECUNDARIA CAMPOS SALES</v>
      </c>
    </row>
    <row r="3337" spans="1:15" x14ac:dyDescent="0.25">
      <c r="A3337">
        <v>1361781</v>
      </c>
      <c r="B3337" t="s">
        <v>10557</v>
      </c>
      <c r="C3337" t="s">
        <v>10558</v>
      </c>
      <c r="D3337" t="s">
        <v>349</v>
      </c>
      <c r="E3337" t="s">
        <v>528</v>
      </c>
      <c r="F3337" t="s">
        <v>284</v>
      </c>
      <c r="G3337" s="177">
        <v>44613</v>
      </c>
      <c r="H3337" t="s">
        <v>364</v>
      </c>
      <c r="I3337" t="s">
        <v>18176</v>
      </c>
      <c r="J3337" t="s">
        <v>10559</v>
      </c>
      <c r="K3337" t="s">
        <v>353</v>
      </c>
      <c r="L3337" t="s">
        <v>374</v>
      </c>
      <c r="M3337" s="29" t="str">
        <f>IF(O3337 &lt;&gt; "", VLOOKUP(O3337,'CLASSIFICAÇÃO - ÁREA DE ATUAÇÃO'!$A:$C,2,0),"")</f>
        <v>D</v>
      </c>
      <c r="N3337" s="29" t="str">
        <f>IF(O3337 &lt;&gt; "",VLOOKUP(O3337,'CLASSIFICAÇÃO - ÁREA DE ATUAÇÃO'!$A:$C,3,0), "")</f>
        <v>ATENÇÃO PRIMÁRIA</v>
      </c>
      <c r="O3337" t="str">
        <f>'Lotações convertidas'!B3339</f>
        <v>CENTRO DE SAÚDE MARIVANDA BALEEIRO - PAULO VI</v>
      </c>
    </row>
    <row r="3338" spans="1:15" x14ac:dyDescent="0.25">
      <c r="A3338">
        <v>1361803</v>
      </c>
      <c r="B3338" t="s">
        <v>10306</v>
      </c>
      <c r="C3338" t="s">
        <v>10307</v>
      </c>
      <c r="D3338" t="s">
        <v>368</v>
      </c>
      <c r="E3338" t="s">
        <v>369</v>
      </c>
      <c r="F3338" t="s">
        <v>18632</v>
      </c>
      <c r="G3338" s="177">
        <v>44614</v>
      </c>
      <c r="H3338" t="s">
        <v>441</v>
      </c>
      <c r="I3338" t="s">
        <v>18168</v>
      </c>
      <c r="J3338" t="s">
        <v>10308</v>
      </c>
      <c r="K3338" t="s">
        <v>353</v>
      </c>
      <c r="L3338" t="s">
        <v>365</v>
      </c>
      <c r="M3338" s="29" t="str">
        <f>IF(O3338 &lt;&gt; "", VLOOKUP(O3338,'CLASSIFICAÇÃO - ÁREA DE ATUAÇÃO'!$A:$C,2,0),"")</f>
        <v>C</v>
      </c>
      <c r="N3338" s="29" t="str">
        <f>IF(O3338 &lt;&gt; "",VLOOKUP(O3338,'CLASSIFICAÇÃO - ÁREA DE ATUAÇÃO'!$A:$C,3,0), "")</f>
        <v>REDE DE URGÊNCIA</v>
      </c>
      <c r="O3338" t="str">
        <f>'Lotações convertidas'!B3340</f>
        <v>CENTRO DE REFERENCIA EM SAUDE MENTAL NORTE</v>
      </c>
    </row>
    <row r="3339" spans="1:15" x14ac:dyDescent="0.25">
      <c r="A3339" t="s">
        <v>10560</v>
      </c>
      <c r="B3339" t="s">
        <v>10561</v>
      </c>
      <c r="C3339" t="s">
        <v>10562</v>
      </c>
      <c r="D3339" t="s">
        <v>379</v>
      </c>
      <c r="E3339" t="s">
        <v>2478</v>
      </c>
      <c r="F3339" t="s">
        <v>18611</v>
      </c>
      <c r="G3339" s="177">
        <v>44609</v>
      </c>
      <c r="H3339" t="s">
        <v>457</v>
      </c>
      <c r="I3339" t="s">
        <v>18171</v>
      </c>
      <c r="J3339" t="s">
        <v>10563</v>
      </c>
      <c r="K3339" t="s">
        <v>353</v>
      </c>
      <c r="L3339" t="s">
        <v>397</v>
      </c>
      <c r="M3339" s="29" t="str">
        <f>IF(O3339 &lt;&gt; "", VLOOKUP(O3339,'CLASSIFICAÇÃO - ÁREA DE ATUAÇÃO'!$A:$C,2,0),"")</f>
        <v>C</v>
      </c>
      <c r="N3339" s="29" t="str">
        <f>IF(O3339 &lt;&gt; "",VLOOKUP(O3339,'CLASSIFICAÇÃO - ÁREA DE ATUAÇÃO'!$A:$C,3,0), "")</f>
        <v>REDE DE URGÊNCIA</v>
      </c>
      <c r="O3339" t="str">
        <f>'Lotações convertidas'!B3341</f>
        <v>UNIDADE DE PRONTO ATENDIMENTO OESTE</v>
      </c>
    </row>
    <row r="3340" spans="1:15" x14ac:dyDescent="0.25">
      <c r="A3340">
        <v>1361838</v>
      </c>
      <c r="B3340" t="s">
        <v>10564</v>
      </c>
      <c r="C3340" t="s">
        <v>10565</v>
      </c>
      <c r="D3340" t="s">
        <v>379</v>
      </c>
      <c r="F3340" t="s">
        <v>201</v>
      </c>
      <c r="G3340" s="177">
        <v>44610</v>
      </c>
      <c r="H3340" t="s">
        <v>395</v>
      </c>
      <c r="I3340" t="s">
        <v>18171</v>
      </c>
      <c r="J3340" t="s">
        <v>10566</v>
      </c>
      <c r="K3340" t="s">
        <v>353</v>
      </c>
      <c r="L3340" t="s">
        <v>406</v>
      </c>
      <c r="M3340" s="29" t="str">
        <f>IF(O3340 &lt;&gt; "", VLOOKUP(O3340,'CLASSIFICAÇÃO - ÁREA DE ATUAÇÃO'!$A:$C,2,0),"")</f>
        <v>C</v>
      </c>
      <c r="N3340" s="29" t="str">
        <f>IF(O3340 &lt;&gt; "",VLOOKUP(O3340,'CLASSIFICAÇÃO - ÁREA DE ATUAÇÃO'!$A:$C,3,0), "")</f>
        <v>ATENÇÃO PRIMÁRIA</v>
      </c>
      <c r="O3340" t="str">
        <f>'Lotações convertidas'!B3342</f>
        <v>CENTRO DE SAÚDE DIAMANTE - TEIXEIRA DIAS</v>
      </c>
    </row>
    <row r="3341" spans="1:15" x14ac:dyDescent="0.25">
      <c r="A3341">
        <v>1361870</v>
      </c>
      <c r="B3341" t="s">
        <v>10567</v>
      </c>
      <c r="C3341" t="s">
        <v>10568</v>
      </c>
      <c r="D3341" t="s">
        <v>362</v>
      </c>
      <c r="F3341" t="s">
        <v>18613</v>
      </c>
      <c r="G3341" s="177">
        <v>44610</v>
      </c>
      <c r="H3341" t="s">
        <v>466</v>
      </c>
      <c r="I3341" t="s">
        <v>18168</v>
      </c>
      <c r="J3341" t="s">
        <v>10569</v>
      </c>
      <c r="K3341" t="s">
        <v>353</v>
      </c>
      <c r="L3341" t="s">
        <v>382</v>
      </c>
      <c r="M3341" s="29" t="str">
        <f>IF(O3341 &lt;&gt; "", VLOOKUP(O3341,'CLASSIFICAÇÃO - ÁREA DE ATUAÇÃO'!$A:$C,2,0),"")</f>
        <v>C</v>
      </c>
      <c r="N3341" s="29" t="str">
        <f>IF(O3341 &lt;&gt; "",VLOOKUP(O3341,'CLASSIFICAÇÃO - ÁREA DE ATUAÇÃO'!$A:$C,3,0), "")</f>
        <v>REDE DE URGÊNCIA</v>
      </c>
      <c r="O3341" t="str">
        <f>'Lotações convertidas'!B3343</f>
        <v>UNIDADE DE PRONTO ATENDIMENTO LESTE</v>
      </c>
    </row>
    <row r="3342" spans="1:15" x14ac:dyDescent="0.25">
      <c r="A3342">
        <v>1361889</v>
      </c>
      <c r="B3342" t="s">
        <v>10570</v>
      </c>
      <c r="C3342" t="s">
        <v>10571</v>
      </c>
      <c r="D3342" t="s">
        <v>362</v>
      </c>
      <c r="F3342" t="s">
        <v>284</v>
      </c>
      <c r="G3342" s="177">
        <v>44610</v>
      </c>
      <c r="H3342" t="s">
        <v>395</v>
      </c>
      <c r="I3342" t="s">
        <v>18168</v>
      </c>
      <c r="J3342" t="s">
        <v>10572</v>
      </c>
      <c r="K3342" t="s">
        <v>353</v>
      </c>
      <c r="L3342" t="s">
        <v>374</v>
      </c>
      <c r="M3342" s="29" t="str">
        <f>IF(O3342 &lt;&gt; "", VLOOKUP(O3342,'CLASSIFICAÇÃO - ÁREA DE ATUAÇÃO'!$A:$C,2,0),"")</f>
        <v>D</v>
      </c>
      <c r="N3342" s="29" t="str">
        <f>IF(O3342 &lt;&gt; "",VLOOKUP(O3342,'CLASSIFICAÇÃO - ÁREA DE ATUAÇÃO'!$A:$C,3,0), "")</f>
        <v>ATENÇÃO PRIMÁRIA</v>
      </c>
      <c r="O3342" t="str">
        <f>'Lotações convertidas'!B3344</f>
        <v>CENTRO DE SAÚDE MARIVANDA BALEEIRO - PAULO VI</v>
      </c>
    </row>
    <row r="3343" spans="1:15" x14ac:dyDescent="0.25">
      <c r="A3343">
        <v>1361927</v>
      </c>
      <c r="B3343" t="s">
        <v>10573</v>
      </c>
      <c r="C3343" t="s">
        <v>10574</v>
      </c>
      <c r="D3343" t="s">
        <v>429</v>
      </c>
      <c r="E3343" t="s">
        <v>430</v>
      </c>
      <c r="F3343" t="s">
        <v>1256</v>
      </c>
      <c r="G3343" s="177">
        <v>44610</v>
      </c>
      <c r="H3343" t="s">
        <v>364</v>
      </c>
      <c r="I3343" t="s">
        <v>18175</v>
      </c>
      <c r="J3343" t="s">
        <v>10575</v>
      </c>
      <c r="K3343" t="s">
        <v>353</v>
      </c>
      <c r="L3343" t="s">
        <v>372</v>
      </c>
      <c r="M3343" s="29" t="str">
        <f>IF(O3343 &lt;&gt; "", VLOOKUP(O3343,'CLASSIFICAÇÃO - ÁREA DE ATUAÇÃO'!$A:$C,2,0),"")</f>
        <v>C</v>
      </c>
      <c r="N3343" s="29" t="str">
        <f>IF(O3343 &lt;&gt; "",VLOOKUP(O3343,'CLASSIFICAÇÃO - ÁREA DE ATUAÇÃO'!$A:$C,3,0), "")</f>
        <v>ATENÇÃO PRIMÁRIA</v>
      </c>
      <c r="O3343" t="str">
        <f>'Lotações convertidas'!B3345</f>
        <v>CENTRO DE SAÚDE ALAMEDA DOS IPÊS</v>
      </c>
    </row>
    <row r="3344" spans="1:15" x14ac:dyDescent="0.25">
      <c r="A3344">
        <v>1361935</v>
      </c>
      <c r="B3344" t="s">
        <v>10576</v>
      </c>
      <c r="C3344" t="s">
        <v>10577</v>
      </c>
      <c r="D3344" t="s">
        <v>349</v>
      </c>
      <c r="E3344" t="s">
        <v>528</v>
      </c>
      <c r="F3344" t="s">
        <v>695</v>
      </c>
      <c r="G3344" s="177">
        <v>44610</v>
      </c>
      <c r="H3344" t="s">
        <v>364</v>
      </c>
      <c r="I3344" t="s">
        <v>18176</v>
      </c>
      <c r="J3344" t="s">
        <v>10578</v>
      </c>
      <c r="K3344" t="s">
        <v>353</v>
      </c>
      <c r="L3344" t="s">
        <v>382</v>
      </c>
      <c r="M3344" s="29" t="str">
        <f>IF(O3344 &lt;&gt; "", VLOOKUP(O3344,'CLASSIFICAÇÃO - ÁREA DE ATUAÇÃO'!$A:$C,2,0),"")</f>
        <v>A</v>
      </c>
      <c r="N3344" s="29" t="str">
        <f>IF(O3344 &lt;&gt; "",VLOOKUP(O3344,'CLASSIFICAÇÃO - ÁREA DE ATUAÇÃO'!$A:$C,3,0), "")</f>
        <v>REDE COMPLEMENTAR</v>
      </c>
      <c r="O3344" t="str">
        <f>'Lotações convertidas'!B3346</f>
        <v>LABORATORIO REGIONAL LESTE/NORDESTE</v>
      </c>
    </row>
    <row r="3345" spans="1:15" x14ac:dyDescent="0.25">
      <c r="A3345">
        <v>1361943</v>
      </c>
      <c r="B3345" t="s">
        <v>4619</v>
      </c>
      <c r="C3345" t="s">
        <v>4620</v>
      </c>
      <c r="D3345" t="s">
        <v>349</v>
      </c>
      <c r="E3345" t="s">
        <v>541</v>
      </c>
      <c r="F3345" t="s">
        <v>630</v>
      </c>
      <c r="G3345" s="177">
        <v>44610</v>
      </c>
      <c r="H3345" t="s">
        <v>395</v>
      </c>
      <c r="I3345" t="s">
        <v>18172</v>
      </c>
      <c r="J3345" t="s">
        <v>4621</v>
      </c>
      <c r="K3345" t="s">
        <v>353</v>
      </c>
      <c r="L3345" t="s">
        <v>406</v>
      </c>
      <c r="M3345" s="29" t="str">
        <f>IF(O3345 &lt;&gt; "", VLOOKUP(O3345,'CLASSIFICAÇÃO - ÁREA DE ATUAÇÃO'!$A:$C,2,0),"")</f>
        <v>D</v>
      </c>
      <c r="N3345" s="29" t="str">
        <f>IF(O3345 &lt;&gt; "",VLOOKUP(O3345,'CLASSIFICAÇÃO - ÁREA DE ATUAÇÃO'!$A:$C,3,0), "")</f>
        <v>ATENÇÃO PRIMÁRIA</v>
      </c>
      <c r="O3345" t="str">
        <f>'Lotações convertidas'!B3347</f>
        <v>CENTRO DE SAÚDE INDEPENDÊNCIA</v>
      </c>
    </row>
    <row r="3346" spans="1:15" x14ac:dyDescent="0.25">
      <c r="A3346" t="s">
        <v>10579</v>
      </c>
      <c r="B3346" t="s">
        <v>10580</v>
      </c>
      <c r="C3346" t="s">
        <v>10581</v>
      </c>
      <c r="D3346" t="s">
        <v>349</v>
      </c>
      <c r="E3346" t="s">
        <v>445</v>
      </c>
      <c r="F3346" t="s">
        <v>465</v>
      </c>
      <c r="G3346" s="177">
        <v>44610</v>
      </c>
      <c r="H3346" t="s">
        <v>10582</v>
      </c>
      <c r="I3346" t="s">
        <v>18172</v>
      </c>
      <c r="J3346" t="s">
        <v>10583</v>
      </c>
      <c r="K3346" t="s">
        <v>353</v>
      </c>
      <c r="L3346" t="s">
        <v>361</v>
      </c>
      <c r="M3346" s="29" t="str">
        <f>IF(O3346 &lt;&gt; "", VLOOKUP(O3346,'CLASSIFICAÇÃO - ÁREA DE ATUAÇÃO'!$A:$C,2,0),"")</f>
        <v>C</v>
      </c>
      <c r="N3346" s="29" t="str">
        <f>IF(O3346 &lt;&gt; "",VLOOKUP(O3346,'CLASSIFICAÇÃO - ÁREA DE ATUAÇÃO'!$A:$C,3,0), "")</f>
        <v>REDE DE URGÊNCIA</v>
      </c>
      <c r="O3346" t="str">
        <f>'Lotações convertidas'!B3348</f>
        <v>CENTRO DE REFERÊNCIA EM SAÚDE MENTAL - ÁLCOOL E DROGAS PAMPULHA/NOROESTE</v>
      </c>
    </row>
    <row r="3347" spans="1:15" x14ac:dyDescent="0.25">
      <c r="A3347">
        <v>1361986</v>
      </c>
      <c r="B3347" t="s">
        <v>10584</v>
      </c>
      <c r="C3347" t="s">
        <v>10585</v>
      </c>
      <c r="D3347" t="s">
        <v>368</v>
      </c>
      <c r="E3347" t="s">
        <v>369</v>
      </c>
      <c r="F3347" t="s">
        <v>298</v>
      </c>
      <c r="G3347" s="177">
        <v>44610</v>
      </c>
      <c r="H3347" t="s">
        <v>417</v>
      </c>
      <c r="I3347" t="s">
        <v>18168</v>
      </c>
      <c r="J3347" t="s">
        <v>10586</v>
      </c>
      <c r="K3347" t="s">
        <v>353</v>
      </c>
      <c r="L3347" t="s">
        <v>374</v>
      </c>
      <c r="M3347" s="29" t="str">
        <f>IF(O3347 &lt;&gt; "", VLOOKUP(O3347,'CLASSIFICAÇÃO - ÁREA DE ATUAÇÃO'!$A:$C,2,0),"")</f>
        <v>D</v>
      </c>
      <c r="N3347" s="29" t="str">
        <f>IF(O3347 &lt;&gt; "",VLOOKUP(O3347,'CLASSIFICAÇÃO - ÁREA DE ATUAÇÃO'!$A:$C,3,0), "")</f>
        <v>ATENÇÃO PRIMÁRIA</v>
      </c>
      <c r="O3347" t="str">
        <f>'Lotações convertidas'!B3349</f>
        <v>CENTRO DE SAÚDE VILA MARIA - JOÃO VITAL</v>
      </c>
    </row>
    <row r="3348" spans="1:15" x14ac:dyDescent="0.25">
      <c r="A3348">
        <v>1361994</v>
      </c>
      <c r="B3348" t="s">
        <v>10587</v>
      </c>
      <c r="C3348" t="s">
        <v>10588</v>
      </c>
      <c r="D3348" t="s">
        <v>368</v>
      </c>
      <c r="E3348" t="s">
        <v>369</v>
      </c>
      <c r="F3348" t="s">
        <v>531</v>
      </c>
      <c r="G3348" s="177">
        <v>44610</v>
      </c>
      <c r="H3348" t="s">
        <v>364</v>
      </c>
      <c r="I3348" t="s">
        <v>18168</v>
      </c>
      <c r="J3348" t="s">
        <v>10589</v>
      </c>
      <c r="K3348" t="s">
        <v>353</v>
      </c>
      <c r="L3348" t="s">
        <v>374</v>
      </c>
      <c r="M3348" s="29" t="str">
        <f>IF(O3348 &lt;&gt; "", VLOOKUP(O3348,'CLASSIFICAÇÃO - ÁREA DE ATUAÇÃO'!$A:$C,2,0),"")</f>
        <v>C</v>
      </c>
      <c r="N3348" s="29" t="str">
        <f>IF(O3348 &lt;&gt; "",VLOOKUP(O3348,'CLASSIFICAÇÃO - ÁREA DE ATUAÇÃO'!$A:$C,3,0), "")</f>
        <v>ATENÇÃO PRIMÁRIA</v>
      </c>
      <c r="O3348" t="str">
        <f>'Lotações convertidas'!B3350</f>
        <v>CENTRO DE SAÚDE MARIA GORETTI</v>
      </c>
    </row>
    <row r="3349" spans="1:15" x14ac:dyDescent="0.25">
      <c r="A3349">
        <v>1362001</v>
      </c>
      <c r="B3349" t="s">
        <v>10590</v>
      </c>
      <c r="C3349" t="s">
        <v>10591</v>
      </c>
      <c r="D3349" t="s">
        <v>368</v>
      </c>
      <c r="E3349" t="s">
        <v>369</v>
      </c>
      <c r="F3349" t="s">
        <v>2301</v>
      </c>
      <c r="G3349" s="177">
        <v>44610</v>
      </c>
      <c r="H3349" t="s">
        <v>417</v>
      </c>
      <c r="I3349" t="s">
        <v>18168</v>
      </c>
      <c r="J3349" t="s">
        <v>10592</v>
      </c>
      <c r="K3349" t="s">
        <v>353</v>
      </c>
      <c r="L3349" t="s">
        <v>354</v>
      </c>
      <c r="M3349" s="29" t="str">
        <f>IF(O3349 &lt;&gt; "", VLOOKUP(O3349,'CLASSIFICAÇÃO - ÁREA DE ATUAÇÃO'!$A:$C,2,0),"")</f>
        <v>A</v>
      </c>
      <c r="N3349" s="29" t="str">
        <f>IF(O3349 &lt;&gt; "",VLOOKUP(O3349,'CLASSIFICAÇÃO - ÁREA DE ATUAÇÃO'!$A:$C,3,0), "")</f>
        <v>ATENÇÃO PRIMÁRIA</v>
      </c>
      <c r="O3349" t="str">
        <f>'Lotações convertidas'!B3351</f>
        <v>CENTRO DE SAÚDE SANTOS ANJOS</v>
      </c>
    </row>
    <row r="3350" spans="1:15" x14ac:dyDescent="0.25">
      <c r="A3350" t="s">
        <v>10593</v>
      </c>
      <c r="B3350" t="s">
        <v>10594</v>
      </c>
      <c r="C3350" t="s">
        <v>10595</v>
      </c>
      <c r="D3350" t="s">
        <v>368</v>
      </c>
      <c r="E3350" t="s">
        <v>369</v>
      </c>
      <c r="F3350" t="s">
        <v>69</v>
      </c>
      <c r="G3350" s="177">
        <v>44610</v>
      </c>
      <c r="H3350" t="s">
        <v>384</v>
      </c>
      <c r="I3350" t="s">
        <v>18168</v>
      </c>
      <c r="J3350" t="s">
        <v>10596</v>
      </c>
      <c r="K3350" t="s">
        <v>353</v>
      </c>
      <c r="L3350" t="s">
        <v>382</v>
      </c>
      <c r="M3350" s="29" t="str">
        <f>IF(O3350 &lt;&gt; "", VLOOKUP(O3350,'CLASSIFICAÇÃO - ÁREA DE ATUAÇÃO'!$A:$C,2,0),"")</f>
        <v>A</v>
      </c>
      <c r="N3350" s="29" t="str">
        <f>IF(O3350 &lt;&gt; "",VLOOKUP(O3350,'CLASSIFICAÇÃO - ÁREA DE ATUAÇÃO'!$A:$C,3,0), "")</f>
        <v>REDE COMPLEMENTAR</v>
      </c>
      <c r="O3350" t="str">
        <f>'Lotações convertidas'!B3352</f>
        <v>CENTRO DE TESTAGEM E ACONSELHAMENTO - SERVICO DE ATENDIMENTO ESPECIALIZADO</v>
      </c>
    </row>
    <row r="3351" spans="1:15" x14ac:dyDescent="0.25">
      <c r="A3351">
        <v>1362028</v>
      </c>
      <c r="B3351" t="s">
        <v>10597</v>
      </c>
      <c r="C3351" t="s">
        <v>10598</v>
      </c>
      <c r="D3351" t="s">
        <v>368</v>
      </c>
      <c r="E3351" t="s">
        <v>369</v>
      </c>
      <c r="F3351" t="s">
        <v>1356</v>
      </c>
      <c r="G3351" s="177">
        <v>44610</v>
      </c>
      <c r="H3351" t="s">
        <v>417</v>
      </c>
      <c r="I3351" t="s">
        <v>18168</v>
      </c>
      <c r="J3351" t="s">
        <v>10599</v>
      </c>
      <c r="K3351" t="s">
        <v>353</v>
      </c>
      <c r="L3351" t="s">
        <v>411</v>
      </c>
      <c r="M3351" s="29" t="str">
        <f>IF(O3351 &lt;&gt; "", VLOOKUP(O3351,'CLASSIFICAÇÃO - ÁREA DE ATUAÇÃO'!$A:$C,2,0),"")</f>
        <v>C</v>
      </c>
      <c r="N3351" s="29" t="str">
        <f>IF(O3351 &lt;&gt; "",VLOOKUP(O3351,'CLASSIFICAÇÃO - ÁREA DE ATUAÇÃO'!$A:$C,3,0), "")</f>
        <v>ATENÇÃO PRIMÁRIA</v>
      </c>
      <c r="O3351" t="str">
        <f>'Lotações convertidas'!B3353</f>
        <v>CENTRO DE SAÚDE PADRE TARCÍSIO</v>
      </c>
    </row>
    <row r="3352" spans="1:15" x14ac:dyDescent="0.25">
      <c r="A3352">
        <v>1362036</v>
      </c>
      <c r="B3352" t="s">
        <v>10600</v>
      </c>
      <c r="C3352" t="s">
        <v>10601</v>
      </c>
      <c r="D3352" t="s">
        <v>368</v>
      </c>
      <c r="E3352" t="s">
        <v>369</v>
      </c>
      <c r="F3352" t="s">
        <v>18616</v>
      </c>
      <c r="G3352" s="177">
        <v>44611</v>
      </c>
      <c r="H3352" t="s">
        <v>441</v>
      </c>
      <c r="I3352" t="s">
        <v>18168</v>
      </c>
      <c r="J3352" t="s">
        <v>10602</v>
      </c>
      <c r="K3352" t="s">
        <v>353</v>
      </c>
      <c r="L3352" t="s">
        <v>361</v>
      </c>
      <c r="M3352" s="29" t="str">
        <f>IF(O3352 &lt;&gt; "", VLOOKUP(O3352,'CLASSIFICAÇÃO - ÁREA DE ATUAÇÃO'!$A:$C,2,0),"")</f>
        <v>C</v>
      </c>
      <c r="N3352" s="29" t="str">
        <f>IF(O3352 &lt;&gt; "",VLOOKUP(O3352,'CLASSIFICAÇÃO - ÁREA DE ATUAÇÃO'!$A:$C,3,0), "")</f>
        <v>REDE DE URGÊNCIA</v>
      </c>
      <c r="O3352" t="str">
        <f>'Lotações convertidas'!B3354</f>
        <v>UNIDADE DE PRONTO ATENDIMENTO PAMPULHA</v>
      </c>
    </row>
    <row r="3353" spans="1:15" x14ac:dyDescent="0.25">
      <c r="A3353">
        <v>1362044</v>
      </c>
      <c r="B3353" t="s">
        <v>10603</v>
      </c>
      <c r="C3353" t="s">
        <v>10604</v>
      </c>
      <c r="D3353" t="s">
        <v>379</v>
      </c>
      <c r="F3353" t="s">
        <v>18611</v>
      </c>
      <c r="G3353" s="177">
        <v>44611</v>
      </c>
      <c r="H3353" t="s">
        <v>482</v>
      </c>
      <c r="I3353" t="s">
        <v>18171</v>
      </c>
      <c r="J3353" t="s">
        <v>10605</v>
      </c>
      <c r="K3353" t="s">
        <v>353</v>
      </c>
      <c r="L3353" t="s">
        <v>397</v>
      </c>
      <c r="M3353" s="29" t="str">
        <f>IF(O3353 &lt;&gt; "", VLOOKUP(O3353,'CLASSIFICAÇÃO - ÁREA DE ATUAÇÃO'!$A:$C,2,0),"")</f>
        <v>C</v>
      </c>
      <c r="N3353" s="29" t="str">
        <f>IF(O3353 &lt;&gt; "",VLOOKUP(O3353,'CLASSIFICAÇÃO - ÁREA DE ATUAÇÃO'!$A:$C,3,0), "")</f>
        <v>REDE DE URGÊNCIA</v>
      </c>
      <c r="O3353" t="str">
        <f>'Lotações convertidas'!B3355</f>
        <v>UNIDADE DE PRONTO ATENDIMENTO OESTE</v>
      </c>
    </row>
    <row r="3354" spans="1:15" x14ac:dyDescent="0.25">
      <c r="A3354">
        <v>1362052</v>
      </c>
      <c r="B3354" t="s">
        <v>10606</v>
      </c>
      <c r="C3354" t="s">
        <v>10607</v>
      </c>
      <c r="D3354" t="s">
        <v>379</v>
      </c>
      <c r="F3354" t="s">
        <v>18615</v>
      </c>
      <c r="G3354" s="177">
        <v>44612</v>
      </c>
      <c r="H3354" t="s">
        <v>482</v>
      </c>
      <c r="I3354" t="s">
        <v>18171</v>
      </c>
      <c r="J3354" t="s">
        <v>10608</v>
      </c>
      <c r="K3354" t="s">
        <v>353</v>
      </c>
      <c r="L3354" t="s">
        <v>365</v>
      </c>
      <c r="M3354" s="29" t="str">
        <f>IF(O3354 &lt;&gt; "", VLOOKUP(O3354,'CLASSIFICAÇÃO - ÁREA DE ATUAÇÃO'!$A:$C,2,0),"")</f>
        <v>D</v>
      </c>
      <c r="N3354" s="29" t="str">
        <f>IF(O3354 &lt;&gt; "",VLOOKUP(O3354,'CLASSIFICAÇÃO - ÁREA DE ATUAÇÃO'!$A:$C,3,0), "")</f>
        <v>REDE DE URGÊNCIA</v>
      </c>
      <c r="O3354" t="str">
        <f>'Lotações convertidas'!B3356</f>
        <v>UNIDADE DE PRONTO ATENDIMENTO NORTE</v>
      </c>
    </row>
    <row r="3355" spans="1:15" x14ac:dyDescent="0.25">
      <c r="A3355">
        <v>1362060</v>
      </c>
      <c r="B3355" t="s">
        <v>10609</v>
      </c>
      <c r="C3355" t="s">
        <v>10610</v>
      </c>
      <c r="D3355" t="s">
        <v>368</v>
      </c>
      <c r="E3355" t="s">
        <v>369</v>
      </c>
      <c r="F3355" t="s">
        <v>18649</v>
      </c>
      <c r="G3355" s="177">
        <v>44612</v>
      </c>
      <c r="H3355" t="s">
        <v>441</v>
      </c>
      <c r="I3355" t="s">
        <v>18168</v>
      </c>
      <c r="J3355" t="s">
        <v>10611</v>
      </c>
      <c r="K3355" t="s">
        <v>353</v>
      </c>
      <c r="L3355" t="s">
        <v>382</v>
      </c>
      <c r="M3355" s="29" t="str">
        <f>IF(O3355 &lt;&gt; "", VLOOKUP(O3355,'CLASSIFICAÇÃO - ÁREA DE ATUAÇÃO'!$A:$C,2,0),"")</f>
        <v>A</v>
      </c>
      <c r="N3355" s="29" t="str">
        <f>IF(O3355 &lt;&gt; "",VLOOKUP(O3355,'CLASSIFICAÇÃO - ÁREA DE ATUAÇÃO'!$A:$C,3,0), "")</f>
        <v>REDE DE URGÊNCIA</v>
      </c>
      <c r="O3355" t="str">
        <f>'Lotações convertidas'!B3357</f>
        <v>CENTRO DE REFERENCIA EM SAUDE MENTAL LESTE</v>
      </c>
    </row>
    <row r="3356" spans="1:15" x14ac:dyDescent="0.25">
      <c r="A3356">
        <v>1362079</v>
      </c>
      <c r="B3356" t="s">
        <v>7275</v>
      </c>
      <c r="C3356" t="s">
        <v>7276</v>
      </c>
      <c r="D3356" t="s">
        <v>368</v>
      </c>
      <c r="E3356" t="s">
        <v>369</v>
      </c>
      <c r="F3356" t="s">
        <v>18615</v>
      </c>
      <c r="G3356" s="177">
        <v>44612</v>
      </c>
      <c r="H3356" t="s">
        <v>441</v>
      </c>
      <c r="I3356" t="s">
        <v>18168</v>
      </c>
      <c r="J3356" t="s">
        <v>7277</v>
      </c>
      <c r="K3356" t="s">
        <v>353</v>
      </c>
      <c r="L3356" t="s">
        <v>365</v>
      </c>
      <c r="M3356" s="29" t="str">
        <f>IF(O3356 &lt;&gt; "", VLOOKUP(O3356,'CLASSIFICAÇÃO - ÁREA DE ATUAÇÃO'!$A:$C,2,0),"")</f>
        <v>D</v>
      </c>
      <c r="N3356" s="29" t="str">
        <f>IF(O3356 &lt;&gt; "",VLOOKUP(O3356,'CLASSIFICAÇÃO - ÁREA DE ATUAÇÃO'!$A:$C,3,0), "")</f>
        <v>REDE DE URGÊNCIA</v>
      </c>
      <c r="O3356" t="str">
        <f>'Lotações convertidas'!B3358</f>
        <v>UNIDADE DE PRONTO ATENDIMENTO NORTE</v>
      </c>
    </row>
    <row r="3357" spans="1:15" x14ac:dyDescent="0.25">
      <c r="A3357">
        <v>1362087</v>
      </c>
      <c r="B3357" t="s">
        <v>10612</v>
      </c>
      <c r="C3357" t="s">
        <v>10613</v>
      </c>
      <c r="D3357" t="s">
        <v>368</v>
      </c>
      <c r="E3357" t="s">
        <v>369</v>
      </c>
      <c r="F3357" t="s">
        <v>438</v>
      </c>
      <c r="G3357" s="177">
        <v>44613</v>
      </c>
      <c r="H3357" t="s">
        <v>10614</v>
      </c>
      <c r="I3357" t="s">
        <v>18168</v>
      </c>
      <c r="J3357" t="s">
        <v>10615</v>
      </c>
      <c r="K3357" t="s">
        <v>353</v>
      </c>
      <c r="L3357" t="s">
        <v>382</v>
      </c>
      <c r="M3357" s="29" t="str">
        <f>IF(O3357 &lt;&gt; "", VLOOKUP(O3357,'CLASSIFICAÇÃO - ÁREA DE ATUAÇÃO'!$A:$C,2,0),"")</f>
        <v>C</v>
      </c>
      <c r="N3357" s="29" t="str">
        <f>IF(O3357 &lt;&gt; "",VLOOKUP(O3357,'CLASSIFICAÇÃO - ÁREA DE ATUAÇÃO'!$A:$C,3,0), "")</f>
        <v>ATENÇÃO PRIMÁRIA</v>
      </c>
      <c r="O3357" t="str">
        <f>'Lotações convertidas'!B3359</f>
        <v>CENTRO DE SAÚDE GRANJA DE FREITAS</v>
      </c>
    </row>
    <row r="3358" spans="1:15" x14ac:dyDescent="0.25">
      <c r="A3358">
        <v>1362109</v>
      </c>
      <c r="B3358" t="s">
        <v>10616</v>
      </c>
      <c r="C3358" t="s">
        <v>10617</v>
      </c>
      <c r="D3358" t="s">
        <v>349</v>
      </c>
      <c r="E3358" t="s">
        <v>10087</v>
      </c>
      <c r="F3358" t="s">
        <v>18611</v>
      </c>
      <c r="G3358" s="177">
        <v>44613</v>
      </c>
      <c r="H3358" t="s">
        <v>384</v>
      </c>
      <c r="I3358" t="s">
        <v>18173</v>
      </c>
      <c r="J3358" t="s">
        <v>10618</v>
      </c>
      <c r="K3358" t="s">
        <v>353</v>
      </c>
      <c r="L3358" t="s">
        <v>397</v>
      </c>
      <c r="M3358" s="29" t="str">
        <f>IF(O3358 &lt;&gt; "", VLOOKUP(O3358,'CLASSIFICAÇÃO - ÁREA DE ATUAÇÃO'!$A:$C,2,0),"")</f>
        <v>C</v>
      </c>
      <c r="N3358" s="29" t="str">
        <f>IF(O3358 &lt;&gt; "",VLOOKUP(O3358,'CLASSIFICAÇÃO - ÁREA DE ATUAÇÃO'!$A:$C,3,0), "")</f>
        <v>REDE DE URGÊNCIA</v>
      </c>
      <c r="O3358" t="str">
        <f>'Lotações convertidas'!B3360</f>
        <v>UNIDADE DE PRONTO ATENDIMENTO OESTE</v>
      </c>
    </row>
    <row r="3359" spans="1:15" x14ac:dyDescent="0.25">
      <c r="A3359">
        <v>1362133</v>
      </c>
      <c r="B3359" t="s">
        <v>10619</v>
      </c>
      <c r="C3359" t="s">
        <v>10620</v>
      </c>
      <c r="D3359" t="s">
        <v>349</v>
      </c>
      <c r="E3359" t="s">
        <v>528</v>
      </c>
      <c r="F3359" t="s">
        <v>18614</v>
      </c>
      <c r="G3359" s="177">
        <v>44613</v>
      </c>
      <c r="H3359" t="s">
        <v>10621</v>
      </c>
      <c r="I3359" t="s">
        <v>18176</v>
      </c>
      <c r="J3359" t="s">
        <v>10622</v>
      </c>
      <c r="K3359" t="s">
        <v>353</v>
      </c>
      <c r="L3359" t="s">
        <v>354</v>
      </c>
      <c r="M3359" s="29" t="str">
        <f>IF(O3359 &lt;&gt; "", VLOOKUP(O3359,'CLASSIFICAÇÃO - ÁREA DE ATUAÇÃO'!$A:$C,2,0),"")</f>
        <v>A</v>
      </c>
      <c r="N3359" s="29" t="str">
        <f>IF(O3359 &lt;&gt; "",VLOOKUP(O3359,'CLASSIFICAÇÃO - ÁREA DE ATUAÇÃO'!$A:$C,3,0), "")</f>
        <v>REDE DE URGÊNCIA</v>
      </c>
      <c r="O3359" t="str">
        <f>'Lotações convertidas'!B3361</f>
        <v>CENTRO DE REFERENCIA EM SAUDE MENTAL NOROESTE</v>
      </c>
    </row>
    <row r="3360" spans="1:15" x14ac:dyDescent="0.25">
      <c r="A3360">
        <v>1362141</v>
      </c>
      <c r="B3360" t="s">
        <v>6168</v>
      </c>
      <c r="C3360" t="s">
        <v>6169</v>
      </c>
      <c r="D3360" t="s">
        <v>379</v>
      </c>
      <c r="F3360" t="s">
        <v>18615</v>
      </c>
      <c r="G3360" s="177">
        <v>44613</v>
      </c>
      <c r="H3360" t="s">
        <v>457</v>
      </c>
      <c r="I3360" t="s">
        <v>18171</v>
      </c>
      <c r="J3360" t="s">
        <v>6170</v>
      </c>
      <c r="K3360" t="s">
        <v>353</v>
      </c>
      <c r="L3360" t="s">
        <v>365</v>
      </c>
      <c r="M3360" s="29" t="str">
        <f>IF(O3360 &lt;&gt; "", VLOOKUP(O3360,'CLASSIFICAÇÃO - ÁREA DE ATUAÇÃO'!$A:$C,2,0),"")</f>
        <v>D</v>
      </c>
      <c r="N3360" s="29" t="str">
        <f>IF(O3360 &lt;&gt; "",VLOOKUP(O3360,'CLASSIFICAÇÃO - ÁREA DE ATUAÇÃO'!$A:$C,3,0), "")</f>
        <v>REDE DE URGÊNCIA</v>
      </c>
      <c r="O3360" t="str">
        <f>'Lotações convertidas'!B3362</f>
        <v>UNIDADE DE PRONTO ATENDIMENTO NORTE</v>
      </c>
    </row>
    <row r="3361" spans="1:15" x14ac:dyDescent="0.25">
      <c r="A3361">
        <v>1362176</v>
      </c>
      <c r="B3361" t="s">
        <v>10623</v>
      </c>
      <c r="C3361" t="s">
        <v>10624</v>
      </c>
      <c r="D3361" t="s">
        <v>594</v>
      </c>
      <c r="F3361" t="s">
        <v>550</v>
      </c>
      <c r="G3361" s="177">
        <v>44613</v>
      </c>
      <c r="H3361" t="s">
        <v>364</v>
      </c>
      <c r="I3361" t="s">
        <v>495</v>
      </c>
      <c r="K3361" t="s">
        <v>495</v>
      </c>
      <c r="L3361" t="s">
        <v>365</v>
      </c>
      <c r="M3361" s="29" t="str">
        <f>IF(O3361 &lt;&gt; "", VLOOKUP(O3361,'CLASSIFICAÇÃO - ÁREA DE ATUAÇÃO'!$A:$C,2,0),"")</f>
        <v>C</v>
      </c>
      <c r="N3361" s="29" t="str">
        <f>IF(O3361 &lt;&gt; "",VLOOKUP(O3361,'CLASSIFICAÇÃO - ÁREA DE ATUAÇÃO'!$A:$C,3,0), "")</f>
        <v>ATENÇÃO PRIMÁRIA</v>
      </c>
      <c r="O3361" t="str">
        <f>'Lotações convertidas'!B3363</f>
        <v>CENTRO DE SAÚDE AARÃO REIS</v>
      </c>
    </row>
    <row r="3362" spans="1:15" x14ac:dyDescent="0.25">
      <c r="A3362">
        <v>1362192</v>
      </c>
      <c r="B3362" t="s">
        <v>10625</v>
      </c>
      <c r="C3362" t="s">
        <v>10626</v>
      </c>
      <c r="D3362" t="s">
        <v>368</v>
      </c>
      <c r="E3362" t="s">
        <v>390</v>
      </c>
      <c r="F3362" t="s">
        <v>516</v>
      </c>
      <c r="G3362" s="177">
        <v>44613</v>
      </c>
      <c r="H3362" t="s">
        <v>364</v>
      </c>
      <c r="I3362" t="s">
        <v>18175</v>
      </c>
      <c r="J3362" t="s">
        <v>10627</v>
      </c>
      <c r="K3362" t="s">
        <v>353</v>
      </c>
      <c r="L3362" t="s">
        <v>372</v>
      </c>
      <c r="M3362" s="29" t="str">
        <f>IF(O3362 &lt;&gt; "", VLOOKUP(O3362,'CLASSIFICAÇÃO - ÁREA DE ATUAÇÃO'!$A:$C,2,0),"")</f>
        <v>C</v>
      </c>
      <c r="N3362" s="29" t="str">
        <f>IF(O3362 &lt;&gt; "",VLOOKUP(O3362,'CLASSIFICAÇÃO - ÁREA DE ATUAÇÃO'!$A:$C,3,0), "")</f>
        <v>ATENÇÃO PRIMÁRIA</v>
      </c>
      <c r="O3362" t="str">
        <f>'Lotações convertidas'!B3364</f>
        <v>CENTRO DE SAÚDE NOVA YORK</v>
      </c>
    </row>
    <row r="3363" spans="1:15" x14ac:dyDescent="0.25">
      <c r="A3363">
        <v>1362206</v>
      </c>
      <c r="B3363" t="s">
        <v>10628</v>
      </c>
      <c r="C3363" t="s">
        <v>10629</v>
      </c>
      <c r="D3363" t="s">
        <v>368</v>
      </c>
      <c r="E3363" t="s">
        <v>369</v>
      </c>
      <c r="F3363" t="s">
        <v>1388</v>
      </c>
      <c r="G3363" s="177">
        <v>44613</v>
      </c>
      <c r="H3363" t="s">
        <v>417</v>
      </c>
      <c r="I3363" t="s">
        <v>18168</v>
      </c>
      <c r="J3363" t="s">
        <v>10630</v>
      </c>
      <c r="K3363" t="s">
        <v>353</v>
      </c>
      <c r="L3363" t="s">
        <v>397</v>
      </c>
      <c r="M3363" s="29" t="str">
        <f>IF(O3363 &lt;&gt; "", VLOOKUP(O3363,'CLASSIFICAÇÃO - ÁREA DE ATUAÇÃO'!$A:$C,2,0),"")</f>
        <v>B</v>
      </c>
      <c r="N3363" s="29" t="str">
        <f>IF(O3363 &lt;&gt; "",VLOOKUP(O3363,'CLASSIFICAÇÃO - ÁREA DE ATUAÇÃO'!$A:$C,3,0), "")</f>
        <v>ATENÇÃO PRIMÁRIA</v>
      </c>
      <c r="O3363" t="str">
        <f>'Lotações convertidas'!B3365</f>
        <v>CENTRO DE SAÚDE VILA IMPERIAL</v>
      </c>
    </row>
    <row r="3364" spans="1:15" x14ac:dyDescent="0.25">
      <c r="A3364">
        <v>1362214</v>
      </c>
      <c r="B3364" t="s">
        <v>10631</v>
      </c>
      <c r="C3364" t="s">
        <v>10632</v>
      </c>
      <c r="D3364" t="s">
        <v>368</v>
      </c>
      <c r="E3364" t="s">
        <v>369</v>
      </c>
      <c r="F3364" t="s">
        <v>18624</v>
      </c>
      <c r="G3364" s="177">
        <v>44613</v>
      </c>
      <c r="H3364" t="s">
        <v>384</v>
      </c>
      <c r="I3364" t="s">
        <v>18168</v>
      </c>
      <c r="J3364" t="s">
        <v>10633</v>
      </c>
      <c r="K3364" t="s">
        <v>353</v>
      </c>
      <c r="L3364" t="s">
        <v>374</v>
      </c>
      <c r="M3364" s="29" t="str">
        <f>IF(O3364 &lt;&gt; "", VLOOKUP(O3364,'CLASSIFICAÇÃO - ÁREA DE ATUAÇÃO'!$A:$C,2,0),"")</f>
        <v>A</v>
      </c>
      <c r="N3364" s="29" t="str">
        <f>IF(O3364 &lt;&gt; "",VLOOKUP(O3364,'CLASSIFICAÇÃO - ÁREA DE ATUAÇÃO'!$A:$C,3,0), "")</f>
        <v>REDE COMPLEMENTAR</v>
      </c>
      <c r="O3364" t="str">
        <f>'Lotações convertidas'!B3366</f>
        <v>CENTRO DE ESPECIALIDADES MEDICAS NORDESTE</v>
      </c>
    </row>
    <row r="3365" spans="1:15" x14ac:dyDescent="0.25">
      <c r="A3365">
        <v>1362230</v>
      </c>
      <c r="B3365" t="s">
        <v>10634</v>
      </c>
      <c r="C3365" t="s">
        <v>10635</v>
      </c>
      <c r="D3365" t="s">
        <v>368</v>
      </c>
      <c r="E3365" t="s">
        <v>369</v>
      </c>
      <c r="F3365" t="s">
        <v>201</v>
      </c>
      <c r="G3365" s="177">
        <v>44613</v>
      </c>
      <c r="H3365" t="s">
        <v>384</v>
      </c>
      <c r="I3365" t="s">
        <v>18168</v>
      </c>
      <c r="J3365" t="s">
        <v>10636</v>
      </c>
      <c r="K3365" t="s">
        <v>353</v>
      </c>
      <c r="L3365" t="s">
        <v>406</v>
      </c>
      <c r="M3365" s="29" t="str">
        <f>IF(O3365 &lt;&gt; "", VLOOKUP(O3365,'CLASSIFICAÇÃO - ÁREA DE ATUAÇÃO'!$A:$C,2,0),"")</f>
        <v>C</v>
      </c>
      <c r="N3365" s="29" t="str">
        <f>IF(O3365 &lt;&gt; "",VLOOKUP(O3365,'CLASSIFICAÇÃO - ÁREA DE ATUAÇÃO'!$A:$C,3,0), "")</f>
        <v>ATENÇÃO PRIMÁRIA</v>
      </c>
      <c r="O3365" t="str">
        <f>'Lotações convertidas'!B3367</f>
        <v>CENTRO DE SAÚDE DIAMANTE - TEIXEIRA DIAS</v>
      </c>
    </row>
    <row r="3366" spans="1:15" x14ac:dyDescent="0.25">
      <c r="A3366">
        <v>1362249</v>
      </c>
      <c r="B3366" t="s">
        <v>10637</v>
      </c>
      <c r="C3366" t="s">
        <v>10638</v>
      </c>
      <c r="D3366" t="s">
        <v>368</v>
      </c>
      <c r="E3366" t="s">
        <v>369</v>
      </c>
      <c r="F3366" t="s">
        <v>607</v>
      </c>
      <c r="G3366" s="177">
        <v>44613</v>
      </c>
      <c r="H3366" t="s">
        <v>417</v>
      </c>
      <c r="I3366" t="s">
        <v>18168</v>
      </c>
      <c r="J3366" t="s">
        <v>10639</v>
      </c>
      <c r="K3366" t="s">
        <v>353</v>
      </c>
      <c r="L3366" t="s">
        <v>365</v>
      </c>
      <c r="M3366" s="29" t="str">
        <f>IF(O3366 &lt;&gt; "", VLOOKUP(O3366,'CLASSIFICAÇÃO - ÁREA DE ATUAÇÃO'!$A:$C,2,0),"")</f>
        <v>D</v>
      </c>
      <c r="N3366" s="29" t="str">
        <f>IF(O3366 &lt;&gt; "",VLOOKUP(O3366,'CLASSIFICAÇÃO - ÁREA DE ATUAÇÃO'!$A:$C,3,0), "")</f>
        <v>ATENÇÃO PRIMÁRIA</v>
      </c>
      <c r="O3366" t="str">
        <f>'Lotações convertidas'!B3368</f>
        <v>CENTRO DE SAÚDE SÃO TOMÁS</v>
      </c>
    </row>
    <row r="3367" spans="1:15" x14ac:dyDescent="0.25">
      <c r="A3367">
        <v>1362273</v>
      </c>
      <c r="B3367" t="s">
        <v>10640</v>
      </c>
      <c r="C3367" t="s">
        <v>10641</v>
      </c>
      <c r="D3367" t="s">
        <v>362</v>
      </c>
      <c r="F3367" t="s">
        <v>442</v>
      </c>
      <c r="G3367" s="177">
        <v>44613</v>
      </c>
      <c r="H3367" t="s">
        <v>364</v>
      </c>
      <c r="I3367" t="s">
        <v>18168</v>
      </c>
      <c r="J3367" t="s">
        <v>10642</v>
      </c>
      <c r="K3367" t="s">
        <v>353</v>
      </c>
      <c r="L3367" t="s">
        <v>406</v>
      </c>
      <c r="M3367" s="29" t="str">
        <f>IF(O3367 &lt;&gt; "", VLOOKUP(O3367,'CLASSIFICAÇÃO - ÁREA DE ATUAÇÃO'!$A:$C,2,0),"")</f>
        <v>C</v>
      </c>
      <c r="N3367" s="29" t="str">
        <f>IF(O3367 &lt;&gt; "",VLOOKUP(O3367,'CLASSIFICAÇÃO - ÁREA DE ATUAÇÃO'!$A:$C,3,0), "")</f>
        <v>ATENÇÃO PRIMÁRIA</v>
      </c>
      <c r="O3367" t="str">
        <f>'Lotações convertidas'!B3369</f>
        <v>CENTRO DE SAÚDE VALE DO JATOBÁ</v>
      </c>
    </row>
    <row r="3368" spans="1:15" x14ac:dyDescent="0.25">
      <c r="A3368">
        <v>1362281</v>
      </c>
      <c r="B3368" t="s">
        <v>10643</v>
      </c>
      <c r="C3368" t="s">
        <v>10644</v>
      </c>
      <c r="D3368" t="s">
        <v>362</v>
      </c>
      <c r="F3368" t="s">
        <v>576</v>
      </c>
      <c r="G3368" s="177">
        <v>44613</v>
      </c>
      <c r="H3368" t="s">
        <v>395</v>
      </c>
      <c r="I3368" t="s">
        <v>18168</v>
      </c>
      <c r="J3368" t="s">
        <v>10645</v>
      </c>
      <c r="K3368" t="s">
        <v>353</v>
      </c>
      <c r="L3368" t="s">
        <v>361</v>
      </c>
      <c r="M3368" s="29" t="str">
        <f>IF(O3368 &lt;&gt; "", VLOOKUP(O3368,'CLASSIFICAÇÃO - ÁREA DE ATUAÇÃO'!$A:$C,2,0),"")</f>
        <v>A</v>
      </c>
      <c r="N3368" s="29" t="str">
        <f>IF(O3368 &lt;&gt; "",VLOOKUP(O3368,'CLASSIFICAÇÃO - ÁREA DE ATUAÇÃO'!$A:$C,3,0), "")</f>
        <v>ATENÇÃO PRIMÁRIA</v>
      </c>
      <c r="O3368" t="str">
        <f>'Lotações convertidas'!B3370</f>
        <v>CENTRO DE SAÚDE SÃO FRANCISCO</v>
      </c>
    </row>
    <row r="3369" spans="1:15" x14ac:dyDescent="0.25">
      <c r="A3369" t="s">
        <v>10646</v>
      </c>
      <c r="B3369" t="s">
        <v>10647</v>
      </c>
      <c r="C3369" t="s">
        <v>10648</v>
      </c>
      <c r="D3369" t="s">
        <v>362</v>
      </c>
      <c r="F3369" t="s">
        <v>18623</v>
      </c>
      <c r="G3369" s="177">
        <v>44613</v>
      </c>
      <c r="H3369" t="s">
        <v>466</v>
      </c>
      <c r="I3369" t="s">
        <v>18168</v>
      </c>
      <c r="J3369" t="s">
        <v>10649</v>
      </c>
      <c r="K3369" t="s">
        <v>353</v>
      </c>
      <c r="L3369" t="s">
        <v>374</v>
      </c>
      <c r="M3369" s="29" t="str">
        <f>IF(O3369 &lt;&gt; "", VLOOKUP(O3369,'CLASSIFICAÇÃO - ÁREA DE ATUAÇÃO'!$A:$C,2,0),"")</f>
        <v>C</v>
      </c>
      <c r="N3369" s="29" t="str">
        <f>IF(O3369 &lt;&gt; "",VLOOKUP(O3369,'CLASSIFICAÇÃO - ÁREA DE ATUAÇÃO'!$A:$C,3,0), "")</f>
        <v>REDE DE URGÊNCIA</v>
      </c>
      <c r="O3369" t="str">
        <f>'Lotações convertidas'!B3371</f>
        <v>UNIDADE DE PRONTO ATENDIMENTO NORDESTE</v>
      </c>
    </row>
    <row r="3370" spans="1:15" x14ac:dyDescent="0.25">
      <c r="A3370">
        <v>1362303</v>
      </c>
      <c r="B3370" t="s">
        <v>10650</v>
      </c>
      <c r="C3370" t="s">
        <v>10651</v>
      </c>
      <c r="D3370" t="s">
        <v>362</v>
      </c>
      <c r="F3370" t="s">
        <v>383</v>
      </c>
      <c r="G3370" s="177">
        <v>44613</v>
      </c>
      <c r="H3370" t="s">
        <v>364</v>
      </c>
      <c r="I3370" t="s">
        <v>18168</v>
      </c>
      <c r="J3370" t="s">
        <v>10652</v>
      </c>
      <c r="K3370" t="s">
        <v>353</v>
      </c>
      <c r="L3370" t="s">
        <v>354</v>
      </c>
      <c r="M3370" s="29" t="str">
        <f>IF(O3370 &lt;&gt; "", VLOOKUP(O3370,'CLASSIFICAÇÃO - ÁREA DE ATUAÇÃO'!$A:$C,2,0),"")</f>
        <v>B</v>
      </c>
      <c r="N3370" s="29" t="str">
        <f>IF(O3370 &lt;&gt; "",VLOOKUP(O3370,'CLASSIFICAÇÃO - ÁREA DE ATUAÇÃO'!$A:$C,3,0), "")</f>
        <v>ATENÇÃO PRIMÁRIA</v>
      </c>
      <c r="O3370" t="str">
        <f>'Lotações convertidas'!B3372</f>
        <v>CENTRO DE SAÚDE SÃO CRISTÓVÃO</v>
      </c>
    </row>
    <row r="3371" spans="1:15" x14ac:dyDescent="0.25">
      <c r="A3371" t="s">
        <v>10653</v>
      </c>
      <c r="B3371" t="s">
        <v>10654</v>
      </c>
      <c r="C3371" t="s">
        <v>10655</v>
      </c>
      <c r="D3371" t="s">
        <v>349</v>
      </c>
      <c r="E3371" t="s">
        <v>528</v>
      </c>
      <c r="F3371" t="s">
        <v>792</v>
      </c>
      <c r="G3371" s="177">
        <v>44613</v>
      </c>
      <c r="H3371" t="s">
        <v>395</v>
      </c>
      <c r="I3371" t="s">
        <v>18176</v>
      </c>
      <c r="J3371" t="s">
        <v>10656</v>
      </c>
      <c r="K3371" t="s">
        <v>353</v>
      </c>
      <c r="L3371" t="s">
        <v>411</v>
      </c>
      <c r="M3371" s="29" t="str">
        <f>IF(O3371 &lt;&gt; "", VLOOKUP(O3371,'CLASSIFICAÇÃO - ÁREA DE ATUAÇÃO'!$A:$C,2,0),"")</f>
        <v>A</v>
      </c>
      <c r="N3371" s="29" t="str">
        <f>IF(O3371 &lt;&gt; "",VLOOKUP(O3371,'CLASSIFICAÇÃO - ÁREA DE ATUAÇÃO'!$A:$C,3,0), "")</f>
        <v>REDE COMPLEMENTAR</v>
      </c>
      <c r="O3371" t="str">
        <f>'Lotações convertidas'!B3373</f>
        <v>LABORATORIO REGIONAL CENTRO-SUL/PAMPULHA</v>
      </c>
    </row>
    <row r="3372" spans="1:15" x14ac:dyDescent="0.25">
      <c r="A3372">
        <v>1362346</v>
      </c>
      <c r="B3372" t="s">
        <v>10657</v>
      </c>
      <c r="C3372" t="s">
        <v>10658</v>
      </c>
      <c r="D3372" t="s">
        <v>349</v>
      </c>
      <c r="E3372" t="s">
        <v>445</v>
      </c>
      <c r="F3372" t="s">
        <v>446</v>
      </c>
      <c r="G3372" s="177">
        <v>44613</v>
      </c>
      <c r="H3372" t="s">
        <v>10659</v>
      </c>
      <c r="I3372" t="s">
        <v>18172</v>
      </c>
      <c r="J3372" t="s">
        <v>10660</v>
      </c>
      <c r="K3372" t="s">
        <v>353</v>
      </c>
      <c r="L3372" t="s">
        <v>372</v>
      </c>
      <c r="M3372" s="29" t="str">
        <f>IF(O3372 &lt;&gt; "", VLOOKUP(O3372,'CLASSIFICAÇÃO - ÁREA DE ATUAÇÃO'!$A:$C,2,0),"")</f>
        <v>D</v>
      </c>
      <c r="N3372" s="29" t="str">
        <f>IF(O3372 &lt;&gt; "",VLOOKUP(O3372,'CLASSIFICAÇÃO - ÁREA DE ATUAÇÃO'!$A:$C,3,0), "")</f>
        <v>ATENÇÃO PRIMÁRIA</v>
      </c>
      <c r="O3372" t="str">
        <f>'Lotações convertidas'!B3374</f>
        <v>CENTRO DE SAÚDE LAGOA</v>
      </c>
    </row>
    <row r="3373" spans="1:15" x14ac:dyDescent="0.25">
      <c r="A3373">
        <v>1362354</v>
      </c>
      <c r="B3373" t="s">
        <v>10661</v>
      </c>
      <c r="C3373" t="s">
        <v>10662</v>
      </c>
      <c r="D3373" t="s">
        <v>520</v>
      </c>
      <c r="F3373" t="s">
        <v>18662</v>
      </c>
      <c r="G3373" s="177">
        <v>44613</v>
      </c>
      <c r="H3373" t="s">
        <v>352</v>
      </c>
      <c r="I3373" t="s">
        <v>18175</v>
      </c>
      <c r="J3373" t="s">
        <v>10663</v>
      </c>
      <c r="K3373" t="s">
        <v>353</v>
      </c>
      <c r="L3373" t="s">
        <v>382</v>
      </c>
      <c r="M3373" s="29" t="str">
        <f>IF(O3373 &lt;&gt; "", VLOOKUP(O3373,'CLASSIFICAÇÃO - ÁREA DE ATUAÇÃO'!$A:$C,2,0),"")</f>
        <v>A</v>
      </c>
      <c r="N3373" s="29" t="str">
        <f>IF(O3373 &lt;&gt; "",VLOOKUP(O3373,'CLASSIFICAÇÃO - ÁREA DE ATUAÇÃO'!$A:$C,3,0), "")</f>
        <v>GESTÃO</v>
      </c>
      <c r="O3373" t="str">
        <f>'Lotações convertidas'!B3375</f>
        <v>GERENCIA DE ASSISTENCIA, EPIDEMIOLOGIA E REGULACAO LESTE</v>
      </c>
    </row>
    <row r="3374" spans="1:15" x14ac:dyDescent="0.25">
      <c r="A3374">
        <v>1362370</v>
      </c>
      <c r="B3374" t="s">
        <v>10664</v>
      </c>
      <c r="C3374" t="s">
        <v>10665</v>
      </c>
      <c r="D3374" t="s">
        <v>368</v>
      </c>
      <c r="E3374" t="s">
        <v>369</v>
      </c>
      <c r="F3374" t="s">
        <v>70</v>
      </c>
      <c r="G3374" s="177">
        <v>44614</v>
      </c>
      <c r="H3374" t="s">
        <v>1063</v>
      </c>
      <c r="I3374" t="s">
        <v>18168</v>
      </c>
      <c r="J3374" t="s">
        <v>10666</v>
      </c>
      <c r="K3374" t="s">
        <v>353</v>
      </c>
      <c r="L3374" t="s">
        <v>411</v>
      </c>
      <c r="M3374" s="29" t="str">
        <f>IF(O3374 &lt;&gt; "", VLOOKUP(O3374,'CLASSIFICAÇÃO - ÁREA DE ATUAÇÃO'!$A:$C,2,0),"")</f>
        <v>A</v>
      </c>
      <c r="N3374" s="29" t="str">
        <f>IF(O3374 &lt;&gt; "",VLOOKUP(O3374,'CLASSIFICAÇÃO - ÁREA DE ATUAÇÃO'!$A:$C,3,0), "")</f>
        <v>REDE COMPLEMENTAR</v>
      </c>
      <c r="O3374" t="str">
        <f>'Lotações convertidas'!B3376</f>
        <v>CENTRO DE TREIN. E REF. EM DOENÇAS INFECCIOSAS E PARASITÁRIAS ORESTES DINIZ</v>
      </c>
    </row>
    <row r="3375" spans="1:15" x14ac:dyDescent="0.25">
      <c r="A3375">
        <v>1362389</v>
      </c>
      <c r="B3375" t="s">
        <v>10554</v>
      </c>
      <c r="C3375" t="s">
        <v>10555</v>
      </c>
      <c r="D3375" t="s">
        <v>349</v>
      </c>
      <c r="E3375" t="s">
        <v>473</v>
      </c>
      <c r="F3375" t="s">
        <v>2812</v>
      </c>
      <c r="G3375" s="177">
        <v>44614</v>
      </c>
      <c r="H3375" t="s">
        <v>736</v>
      </c>
      <c r="I3375" t="s">
        <v>18181</v>
      </c>
      <c r="J3375" t="s">
        <v>10556</v>
      </c>
      <c r="K3375" t="s">
        <v>353</v>
      </c>
      <c r="L3375" t="s">
        <v>397</v>
      </c>
      <c r="M3375" s="29" t="str">
        <f>IF(O3375 &lt;&gt; "", VLOOKUP(O3375,'CLASSIFICAÇÃO - ÁREA DE ATUAÇÃO'!$A:$C,2,0),"")</f>
        <v>B</v>
      </c>
      <c r="N3375" s="29" t="str">
        <f>IF(O3375 &lt;&gt; "",VLOOKUP(O3375,'CLASSIFICAÇÃO - ÁREA DE ATUAÇÃO'!$A:$C,3,0), "")</f>
        <v>ATENÇÃO PRIMÁRIA</v>
      </c>
      <c r="O3375" t="str">
        <f>'Lotações convertidas'!B3377</f>
        <v>CENTRO DE SAÚDE CONJUNTO BETÂNIA</v>
      </c>
    </row>
    <row r="3376" spans="1:15" x14ac:dyDescent="0.25">
      <c r="A3376">
        <v>1362419</v>
      </c>
      <c r="B3376" t="s">
        <v>10667</v>
      </c>
      <c r="C3376" t="s">
        <v>10668</v>
      </c>
      <c r="D3376" t="s">
        <v>379</v>
      </c>
      <c r="F3376" t="s">
        <v>428</v>
      </c>
      <c r="G3376" s="177">
        <v>44614</v>
      </c>
      <c r="H3376" t="s">
        <v>434</v>
      </c>
      <c r="I3376" t="s">
        <v>18171</v>
      </c>
      <c r="J3376" t="s">
        <v>10669</v>
      </c>
      <c r="K3376" t="s">
        <v>353</v>
      </c>
      <c r="L3376" t="s">
        <v>382</v>
      </c>
      <c r="M3376" s="29" t="str">
        <f>IF(O3376 &lt;&gt; "", VLOOKUP(O3376,'CLASSIFICAÇÃO - ÁREA DE ATUAÇÃO'!$A:$C,2,0),"")</f>
        <v>B</v>
      </c>
      <c r="N3376" s="29" t="str">
        <f>IF(O3376 &lt;&gt; "",VLOOKUP(O3376,'CLASSIFICAÇÃO - ÁREA DE ATUAÇÃO'!$A:$C,3,0), "")</f>
        <v>ATENÇÃO PRIMÁRIA</v>
      </c>
      <c r="O3376" t="str">
        <f>'Lotações convertidas'!B3378</f>
        <v>CENTRO DE SAÚDE VERA CRUZ</v>
      </c>
    </row>
    <row r="3377" spans="1:15" x14ac:dyDescent="0.25">
      <c r="A3377">
        <v>1362427</v>
      </c>
      <c r="B3377" t="s">
        <v>10670</v>
      </c>
      <c r="C3377" t="s">
        <v>10671</v>
      </c>
      <c r="D3377" t="s">
        <v>379</v>
      </c>
      <c r="F3377" t="s">
        <v>4868</v>
      </c>
      <c r="G3377" s="177">
        <v>44614</v>
      </c>
      <c r="H3377" t="s">
        <v>364</v>
      </c>
      <c r="I3377" t="s">
        <v>18171</v>
      </c>
      <c r="J3377" t="s">
        <v>10672</v>
      </c>
      <c r="K3377" t="s">
        <v>353</v>
      </c>
      <c r="L3377" t="s">
        <v>365</v>
      </c>
      <c r="M3377" s="29" t="str">
        <f>IF(O3377 &lt;&gt; "", VLOOKUP(O3377,'CLASSIFICAÇÃO - ÁREA DE ATUAÇÃO'!$A:$C,2,0),"")</f>
        <v>C</v>
      </c>
      <c r="N3377" s="29" t="str">
        <f>IF(O3377 &lt;&gt; "",VLOOKUP(O3377,'CLASSIFICAÇÃO - ÁREA DE ATUAÇÃO'!$A:$C,3,0), "")</f>
        <v>ATENÇÃO PRIMÁRIA</v>
      </c>
      <c r="O3377" t="str">
        <f>'Lotações convertidas'!B3379</f>
        <v>CENTRO DE SAÚDE HELIÓPOLIS</v>
      </c>
    </row>
    <row r="3378" spans="1:15" x14ac:dyDescent="0.25">
      <c r="A3378">
        <v>1362443</v>
      </c>
      <c r="B3378" t="s">
        <v>10673</v>
      </c>
      <c r="C3378" t="s">
        <v>10674</v>
      </c>
      <c r="D3378" t="s">
        <v>379</v>
      </c>
      <c r="F3378" t="s">
        <v>424</v>
      </c>
      <c r="G3378" s="177">
        <v>44615</v>
      </c>
      <c r="H3378" t="s">
        <v>466</v>
      </c>
      <c r="I3378" t="s">
        <v>18171</v>
      </c>
      <c r="J3378" t="s">
        <v>10675</v>
      </c>
      <c r="K3378" t="s">
        <v>353</v>
      </c>
      <c r="L3378" t="s">
        <v>427</v>
      </c>
      <c r="M3378" s="29" t="str">
        <f>IF(O3378 &lt;&gt; "", VLOOKUP(O3378,'CLASSIFICAÇÃO - ÁREA DE ATUAÇÃO'!$A:$C,2,0),"")</f>
        <v>D</v>
      </c>
      <c r="N3378" s="29" t="str">
        <f>IF(O3378 &lt;&gt; "",VLOOKUP(O3378,'CLASSIFICAÇÃO - ÁREA DE ATUAÇÃO'!$A:$C,3,0), "")</f>
        <v>REDE DE URGÊNCIA</v>
      </c>
      <c r="O3378" t="str">
        <f>'Lotações convertidas'!B3380</f>
        <v>SERVIÇO DE ATENDIMENTO MÓVEL DE URGÊNCIA E TRANSPORTE EM SAÚDE</v>
      </c>
    </row>
    <row r="3379" spans="1:15" x14ac:dyDescent="0.25">
      <c r="A3379">
        <v>1362451</v>
      </c>
      <c r="B3379" t="s">
        <v>10676</v>
      </c>
      <c r="C3379" t="s">
        <v>10677</v>
      </c>
      <c r="D3379" t="s">
        <v>368</v>
      </c>
      <c r="E3379" t="s">
        <v>369</v>
      </c>
      <c r="F3379" t="s">
        <v>424</v>
      </c>
      <c r="G3379" s="177">
        <v>44612</v>
      </c>
      <c r="H3379" t="s">
        <v>441</v>
      </c>
      <c r="I3379" t="s">
        <v>18168</v>
      </c>
      <c r="J3379" t="s">
        <v>10678</v>
      </c>
      <c r="K3379" t="s">
        <v>353</v>
      </c>
      <c r="L3379" t="s">
        <v>427</v>
      </c>
      <c r="M3379" s="29" t="str">
        <f>IF(O3379 &lt;&gt; "", VLOOKUP(O3379,'CLASSIFICAÇÃO - ÁREA DE ATUAÇÃO'!$A:$C,2,0),"")</f>
        <v>D</v>
      </c>
      <c r="N3379" s="29" t="str">
        <f>IF(O3379 &lt;&gt; "",VLOOKUP(O3379,'CLASSIFICAÇÃO - ÁREA DE ATUAÇÃO'!$A:$C,3,0), "")</f>
        <v>REDE DE URGÊNCIA</v>
      </c>
      <c r="O3379" t="str">
        <f>'Lotações convertidas'!B3381</f>
        <v>SERVIÇO DE ATENDIMENTO MÓVEL DE URGÊNCIA E TRANSPORTE EM SAÚDE</v>
      </c>
    </row>
    <row r="3380" spans="1:15" x14ac:dyDescent="0.25">
      <c r="A3380">
        <v>1362478</v>
      </c>
      <c r="B3380" t="s">
        <v>10679</v>
      </c>
      <c r="C3380" t="s">
        <v>10680</v>
      </c>
      <c r="D3380" t="s">
        <v>368</v>
      </c>
      <c r="E3380" t="s">
        <v>728</v>
      </c>
      <c r="F3380" t="s">
        <v>1802</v>
      </c>
      <c r="G3380" s="177">
        <v>44613</v>
      </c>
      <c r="H3380" t="s">
        <v>384</v>
      </c>
      <c r="I3380" t="s">
        <v>495</v>
      </c>
      <c r="K3380" t="s">
        <v>495</v>
      </c>
      <c r="L3380" t="s">
        <v>374</v>
      </c>
      <c r="M3380" s="29" t="str">
        <f>IF(O3380 &lt;&gt; "", VLOOKUP(O3380,'CLASSIFICAÇÃO - ÁREA DE ATUAÇÃO'!$A:$C,2,0),"")</f>
        <v>C</v>
      </c>
      <c r="N3380" s="29" t="str">
        <f>IF(O3380 &lt;&gt; "",VLOOKUP(O3380,'CLASSIFICAÇÃO - ÁREA DE ATUAÇÃO'!$A:$C,3,0), "")</f>
        <v>ATENÇÃO PRIMÁRIA</v>
      </c>
      <c r="O3380" t="str">
        <f>'Lotações convertidas'!B3382</f>
        <v>CENTRO DE SAÚDE SÃO MARCOS</v>
      </c>
    </row>
    <row r="3381" spans="1:15" x14ac:dyDescent="0.25">
      <c r="A3381">
        <v>1362486</v>
      </c>
      <c r="B3381" t="s">
        <v>9807</v>
      </c>
      <c r="C3381" t="s">
        <v>9808</v>
      </c>
      <c r="D3381" t="s">
        <v>368</v>
      </c>
      <c r="E3381" t="s">
        <v>369</v>
      </c>
      <c r="F3381" t="s">
        <v>18613</v>
      </c>
      <c r="G3381" s="177">
        <v>44613</v>
      </c>
      <c r="H3381" t="s">
        <v>441</v>
      </c>
      <c r="I3381" t="s">
        <v>18168</v>
      </c>
      <c r="J3381" t="s">
        <v>9809</v>
      </c>
      <c r="K3381" t="s">
        <v>353</v>
      </c>
      <c r="L3381" t="s">
        <v>382</v>
      </c>
      <c r="M3381" s="29" t="str">
        <f>IF(O3381 &lt;&gt; "", VLOOKUP(O3381,'CLASSIFICAÇÃO - ÁREA DE ATUAÇÃO'!$A:$C,2,0),"")</f>
        <v>C</v>
      </c>
      <c r="N3381" s="29" t="str">
        <f>IF(O3381 &lt;&gt; "",VLOOKUP(O3381,'CLASSIFICAÇÃO - ÁREA DE ATUAÇÃO'!$A:$C,3,0), "")</f>
        <v>REDE DE URGÊNCIA</v>
      </c>
      <c r="O3381" t="str">
        <f>'Lotações convertidas'!B3383</f>
        <v>UNIDADE DE PRONTO ATENDIMENTO LESTE</v>
      </c>
    </row>
    <row r="3382" spans="1:15" x14ac:dyDescent="0.25">
      <c r="A3382">
        <v>1362516</v>
      </c>
      <c r="B3382" t="s">
        <v>10681</v>
      </c>
      <c r="C3382" t="s">
        <v>10682</v>
      </c>
      <c r="D3382" t="s">
        <v>349</v>
      </c>
      <c r="E3382" t="s">
        <v>403</v>
      </c>
      <c r="F3382" t="s">
        <v>18633</v>
      </c>
      <c r="G3382" s="177">
        <v>44613</v>
      </c>
      <c r="H3382" t="s">
        <v>395</v>
      </c>
      <c r="I3382" t="s">
        <v>18170</v>
      </c>
      <c r="J3382" t="s">
        <v>10683</v>
      </c>
      <c r="K3382" t="s">
        <v>353</v>
      </c>
      <c r="L3382" t="s">
        <v>382</v>
      </c>
      <c r="M3382" s="29" t="str">
        <f>IF(O3382 &lt;&gt; "", VLOOKUP(O3382,'CLASSIFICAÇÃO - ÁREA DE ATUAÇÃO'!$A:$C,2,0),"")</f>
        <v>A</v>
      </c>
      <c r="N3382" s="29" t="str">
        <f>IF(O3382 &lt;&gt; "",VLOOKUP(O3382,'CLASSIFICAÇÃO - ÁREA DE ATUAÇÃO'!$A:$C,3,0), "")</f>
        <v>REDE COMPLEMENTAR</v>
      </c>
      <c r="O3382" t="str">
        <f>'Lotações convertidas'!B3384</f>
        <v>CENTRO DE REFERENCIA EM REABILITACAO LESTE</v>
      </c>
    </row>
    <row r="3383" spans="1:15" x14ac:dyDescent="0.25">
      <c r="A3383">
        <v>1362532</v>
      </c>
      <c r="B3383" t="s">
        <v>10684</v>
      </c>
      <c r="C3383" t="s">
        <v>10685</v>
      </c>
      <c r="D3383" t="s">
        <v>368</v>
      </c>
      <c r="E3383" t="s">
        <v>524</v>
      </c>
      <c r="F3383" t="s">
        <v>18620</v>
      </c>
      <c r="G3383" s="177">
        <v>44614</v>
      </c>
      <c r="H3383" t="s">
        <v>425</v>
      </c>
      <c r="I3383" t="s">
        <v>18179</v>
      </c>
      <c r="J3383" t="s">
        <v>10686</v>
      </c>
      <c r="K3383" t="s">
        <v>353</v>
      </c>
      <c r="L3383" t="s">
        <v>372</v>
      </c>
      <c r="M3383" s="29" t="str">
        <f>IF(O3383 &lt;&gt; "", VLOOKUP(O3383,'CLASSIFICAÇÃO - ÁREA DE ATUAÇÃO'!$A:$C,2,0),"")</f>
        <v>D</v>
      </c>
      <c r="N3383" s="29" t="str">
        <f>IF(O3383 &lt;&gt; "",VLOOKUP(O3383,'CLASSIFICAÇÃO - ÁREA DE ATUAÇÃO'!$A:$C,3,0), "")</f>
        <v>REDE DE URGÊNCIA</v>
      </c>
      <c r="O3383" t="str">
        <f>'Lotações convertidas'!B3385</f>
        <v>UNIDADE DE PRONTO ATENDIMENTO VENDA NOVA</v>
      </c>
    </row>
    <row r="3384" spans="1:15" x14ac:dyDescent="0.25">
      <c r="A3384">
        <v>1362540</v>
      </c>
      <c r="B3384" t="s">
        <v>5068</v>
      </c>
      <c r="C3384" t="s">
        <v>5069</v>
      </c>
      <c r="D3384" t="s">
        <v>368</v>
      </c>
      <c r="E3384" t="s">
        <v>369</v>
      </c>
      <c r="F3384" t="s">
        <v>18611</v>
      </c>
      <c r="G3384" s="177">
        <v>44614</v>
      </c>
      <c r="H3384" t="s">
        <v>425</v>
      </c>
      <c r="I3384" t="s">
        <v>18168</v>
      </c>
      <c r="J3384" t="s">
        <v>5070</v>
      </c>
      <c r="K3384" t="s">
        <v>353</v>
      </c>
      <c r="L3384" t="s">
        <v>397</v>
      </c>
      <c r="M3384" s="29" t="str">
        <f>IF(O3384 &lt;&gt; "", VLOOKUP(O3384,'CLASSIFICAÇÃO - ÁREA DE ATUAÇÃO'!$A:$C,2,0),"")</f>
        <v>C</v>
      </c>
      <c r="N3384" s="29" t="str">
        <f>IF(O3384 &lt;&gt; "",VLOOKUP(O3384,'CLASSIFICAÇÃO - ÁREA DE ATUAÇÃO'!$A:$C,3,0), "")</f>
        <v>REDE DE URGÊNCIA</v>
      </c>
      <c r="O3384" t="str">
        <f>'Lotações convertidas'!B3386</f>
        <v>UNIDADE DE PRONTO ATENDIMENTO OESTE</v>
      </c>
    </row>
    <row r="3385" spans="1:15" x14ac:dyDescent="0.25">
      <c r="A3385">
        <v>1362583</v>
      </c>
      <c r="B3385" t="s">
        <v>10687</v>
      </c>
      <c r="C3385" t="s">
        <v>10688</v>
      </c>
      <c r="D3385" t="s">
        <v>368</v>
      </c>
      <c r="E3385" t="s">
        <v>390</v>
      </c>
      <c r="F3385" t="s">
        <v>626</v>
      </c>
      <c r="G3385" s="177">
        <v>44614</v>
      </c>
      <c r="H3385" t="s">
        <v>364</v>
      </c>
      <c r="I3385" t="s">
        <v>18175</v>
      </c>
      <c r="J3385" t="s">
        <v>10689</v>
      </c>
      <c r="K3385" t="s">
        <v>353</v>
      </c>
      <c r="L3385" t="s">
        <v>365</v>
      </c>
      <c r="M3385" s="29" t="str">
        <f>IF(O3385 &lt;&gt; "", VLOOKUP(O3385,'CLASSIFICAÇÃO - ÁREA DE ATUAÇÃO'!$A:$C,2,0),"")</f>
        <v>C</v>
      </c>
      <c r="N3385" s="29" t="str">
        <f>IF(O3385 &lt;&gt; "",VLOOKUP(O3385,'CLASSIFICAÇÃO - ÁREA DE ATUAÇÃO'!$A:$C,3,0), "")</f>
        <v>ATENÇÃO PRIMÁRIA</v>
      </c>
      <c r="O3385" t="str">
        <f>'Lotações convertidas'!B3387</f>
        <v>CENTRO DE SAÚDE JARDIM GUANABARA</v>
      </c>
    </row>
    <row r="3386" spans="1:15" x14ac:dyDescent="0.25">
      <c r="A3386">
        <v>1362591</v>
      </c>
      <c r="B3386" t="s">
        <v>10690</v>
      </c>
      <c r="C3386" t="s">
        <v>10691</v>
      </c>
      <c r="D3386" t="s">
        <v>368</v>
      </c>
      <c r="E3386" t="s">
        <v>390</v>
      </c>
      <c r="F3386" t="s">
        <v>2151</v>
      </c>
      <c r="G3386" s="177">
        <v>44614</v>
      </c>
      <c r="H3386" t="s">
        <v>417</v>
      </c>
      <c r="I3386" t="s">
        <v>18175</v>
      </c>
      <c r="J3386" t="s">
        <v>10692</v>
      </c>
      <c r="K3386" t="s">
        <v>353</v>
      </c>
      <c r="L3386" t="s">
        <v>372</v>
      </c>
      <c r="M3386" s="29" t="str">
        <f>IF(O3386 &lt;&gt; "", VLOOKUP(O3386,'CLASSIFICAÇÃO - ÁREA DE ATUAÇÃO'!$A:$C,2,0),"")</f>
        <v>C</v>
      </c>
      <c r="N3386" s="29" t="str">
        <f>IF(O3386 &lt;&gt; "",VLOOKUP(O3386,'CLASSIFICAÇÃO - ÁREA DE ATUAÇÃO'!$A:$C,3,0), "")</f>
        <v>REDE COMPLEMENTAR</v>
      </c>
      <c r="O3386" t="str">
        <f>'Lotações convertidas'!B3388</f>
        <v>CENTRO DE ESPECIALIDADES ODONTOLOGICAS VENDA NOVA</v>
      </c>
    </row>
    <row r="3387" spans="1:15" x14ac:dyDescent="0.25">
      <c r="A3387">
        <v>1362621</v>
      </c>
      <c r="B3387" t="s">
        <v>10693</v>
      </c>
      <c r="C3387" t="s">
        <v>10694</v>
      </c>
      <c r="D3387" t="s">
        <v>368</v>
      </c>
      <c r="E3387" t="s">
        <v>524</v>
      </c>
      <c r="F3387" t="s">
        <v>259</v>
      </c>
      <c r="G3387" s="177">
        <v>44614</v>
      </c>
      <c r="H3387" t="s">
        <v>364</v>
      </c>
      <c r="I3387" t="s">
        <v>18176</v>
      </c>
      <c r="J3387" t="s">
        <v>10695</v>
      </c>
      <c r="K3387" t="s">
        <v>353</v>
      </c>
      <c r="L3387" t="s">
        <v>372</v>
      </c>
      <c r="M3387" s="29" t="str">
        <f>IF(O3387 &lt;&gt; "", VLOOKUP(O3387,'CLASSIFICAÇÃO - ÁREA DE ATUAÇÃO'!$A:$C,2,0),"")</f>
        <v>C</v>
      </c>
      <c r="N3387" s="29" t="str">
        <f>IF(O3387 &lt;&gt; "",VLOOKUP(O3387,'CLASSIFICAÇÃO - ÁREA DE ATUAÇÃO'!$A:$C,3,0), "")</f>
        <v>REDE COMPLEMENTAR</v>
      </c>
      <c r="O3387" t="str">
        <f>'Lotações convertidas'!B3389</f>
        <v>LABORATORIO REGIONAL NORTE/VENDA NOVA</v>
      </c>
    </row>
    <row r="3388" spans="1:15" x14ac:dyDescent="0.25">
      <c r="A3388" t="s">
        <v>10696</v>
      </c>
      <c r="B3388" t="s">
        <v>10697</v>
      </c>
      <c r="C3388" t="s">
        <v>10698</v>
      </c>
      <c r="D3388" t="s">
        <v>368</v>
      </c>
      <c r="E3388" t="s">
        <v>369</v>
      </c>
      <c r="F3388" t="s">
        <v>516</v>
      </c>
      <c r="G3388" s="177">
        <v>44614</v>
      </c>
      <c r="H3388" t="s">
        <v>384</v>
      </c>
      <c r="I3388" t="s">
        <v>18168</v>
      </c>
      <c r="J3388" t="s">
        <v>10699</v>
      </c>
      <c r="K3388" t="s">
        <v>353</v>
      </c>
      <c r="L3388" t="s">
        <v>372</v>
      </c>
      <c r="M3388" s="29" t="str">
        <f>IF(O3388 &lt;&gt; "", VLOOKUP(O3388,'CLASSIFICAÇÃO - ÁREA DE ATUAÇÃO'!$A:$C,2,0),"")</f>
        <v>C</v>
      </c>
      <c r="N3388" s="29" t="str">
        <f>IF(O3388 &lt;&gt; "",VLOOKUP(O3388,'CLASSIFICAÇÃO - ÁREA DE ATUAÇÃO'!$A:$C,3,0), "")</f>
        <v>ATENÇÃO PRIMÁRIA</v>
      </c>
      <c r="O3388" t="str">
        <f>'Lotações convertidas'!B3390</f>
        <v>CENTRO DE SAÚDE NOVA YORK</v>
      </c>
    </row>
    <row r="3389" spans="1:15" x14ac:dyDescent="0.25">
      <c r="A3389">
        <v>1362648</v>
      </c>
      <c r="B3389" t="s">
        <v>1755</v>
      </c>
      <c r="C3389" t="s">
        <v>1756</v>
      </c>
      <c r="D3389" t="s">
        <v>368</v>
      </c>
      <c r="E3389" t="s">
        <v>369</v>
      </c>
      <c r="F3389" t="s">
        <v>1265</v>
      </c>
      <c r="G3389" s="177">
        <v>44614</v>
      </c>
      <c r="H3389" t="s">
        <v>384</v>
      </c>
      <c r="I3389" t="s">
        <v>18168</v>
      </c>
      <c r="J3389" t="s">
        <v>1757</v>
      </c>
      <c r="K3389" t="s">
        <v>353</v>
      </c>
      <c r="L3389" t="s">
        <v>365</v>
      </c>
      <c r="M3389" s="29" t="str">
        <f>IF(O3389 &lt;&gt; "", VLOOKUP(O3389,'CLASSIFICAÇÃO - ÁREA DE ATUAÇÃO'!$A:$C,2,0),"")</f>
        <v>C</v>
      </c>
      <c r="N3389" s="29" t="str">
        <f>IF(O3389 &lt;&gt; "",VLOOKUP(O3389,'CLASSIFICAÇÃO - ÁREA DE ATUAÇÃO'!$A:$C,3,0), "")</f>
        <v>ATENÇÃO PRIMÁRIA</v>
      </c>
      <c r="O3389" t="str">
        <f>'Lotações convertidas'!B3391</f>
        <v>CENTRO DE SAÚDE PRIMEIRO DE MAIO</v>
      </c>
    </row>
    <row r="3390" spans="1:15" x14ac:dyDescent="0.25">
      <c r="A3390">
        <v>1362656</v>
      </c>
      <c r="B3390" t="s">
        <v>10700</v>
      </c>
      <c r="C3390" t="s">
        <v>10701</v>
      </c>
      <c r="D3390" t="s">
        <v>368</v>
      </c>
      <c r="E3390" t="s">
        <v>369</v>
      </c>
      <c r="F3390" t="s">
        <v>18633</v>
      </c>
      <c r="G3390" s="177">
        <v>44614</v>
      </c>
      <c r="H3390" t="s">
        <v>384</v>
      </c>
      <c r="I3390" t="s">
        <v>18168</v>
      </c>
      <c r="J3390" t="s">
        <v>10702</v>
      </c>
      <c r="K3390" t="s">
        <v>353</v>
      </c>
      <c r="L3390" t="s">
        <v>382</v>
      </c>
      <c r="M3390" s="29" t="str">
        <f>IF(O3390 &lt;&gt; "", VLOOKUP(O3390,'CLASSIFICAÇÃO - ÁREA DE ATUAÇÃO'!$A:$C,2,0),"")</f>
        <v>A</v>
      </c>
      <c r="N3390" s="29" t="str">
        <f>IF(O3390 &lt;&gt; "",VLOOKUP(O3390,'CLASSIFICAÇÃO - ÁREA DE ATUAÇÃO'!$A:$C,3,0), "")</f>
        <v>REDE COMPLEMENTAR</v>
      </c>
      <c r="O3390" t="str">
        <f>'Lotações convertidas'!B3392</f>
        <v>CENTRO DE REFERENCIA EM REABILITACAO LESTE</v>
      </c>
    </row>
    <row r="3391" spans="1:15" x14ac:dyDescent="0.25">
      <c r="A3391">
        <v>1362664</v>
      </c>
      <c r="B3391" t="s">
        <v>10703</v>
      </c>
      <c r="C3391" t="s">
        <v>10704</v>
      </c>
      <c r="D3391" t="s">
        <v>368</v>
      </c>
      <c r="E3391" t="s">
        <v>369</v>
      </c>
      <c r="F3391" t="s">
        <v>856</v>
      </c>
      <c r="G3391" s="177">
        <v>44614</v>
      </c>
      <c r="H3391" t="s">
        <v>364</v>
      </c>
      <c r="I3391" t="s">
        <v>18168</v>
      </c>
      <c r="J3391" t="s">
        <v>10705</v>
      </c>
      <c r="K3391" t="s">
        <v>353</v>
      </c>
      <c r="L3391" t="s">
        <v>374</v>
      </c>
      <c r="M3391" s="29" t="str">
        <f>IF(O3391 &lt;&gt; "", VLOOKUP(O3391,'CLASSIFICAÇÃO - ÁREA DE ATUAÇÃO'!$A:$C,2,0),"")</f>
        <v>B</v>
      </c>
      <c r="N3391" s="29" t="str">
        <f>IF(O3391 &lt;&gt; "",VLOOKUP(O3391,'CLASSIFICAÇÃO - ÁREA DE ATUAÇÃO'!$A:$C,3,0), "")</f>
        <v>ATENÇÃO PRIMÁRIA</v>
      </c>
      <c r="O3391" t="str">
        <f>'Lotações convertidas'!B3393</f>
        <v>CENTRO DE SAÚDE PADRE FERNANDO DE MELO</v>
      </c>
    </row>
    <row r="3392" spans="1:15" x14ac:dyDescent="0.25">
      <c r="A3392">
        <v>1362699</v>
      </c>
      <c r="B3392" t="s">
        <v>10706</v>
      </c>
      <c r="C3392" t="s">
        <v>10707</v>
      </c>
      <c r="D3392" t="s">
        <v>368</v>
      </c>
      <c r="E3392" t="s">
        <v>369</v>
      </c>
      <c r="F3392" t="s">
        <v>298</v>
      </c>
      <c r="G3392" s="177">
        <v>44614</v>
      </c>
      <c r="H3392" t="s">
        <v>384</v>
      </c>
      <c r="I3392" t="s">
        <v>18168</v>
      </c>
      <c r="J3392" t="s">
        <v>10708</v>
      </c>
      <c r="K3392" t="s">
        <v>353</v>
      </c>
      <c r="L3392" t="s">
        <v>374</v>
      </c>
      <c r="M3392" s="29" t="str">
        <f>IF(O3392 &lt;&gt; "", VLOOKUP(O3392,'CLASSIFICAÇÃO - ÁREA DE ATUAÇÃO'!$A:$C,2,0),"")</f>
        <v>D</v>
      </c>
      <c r="N3392" s="29" t="str">
        <f>IF(O3392 &lt;&gt; "",VLOOKUP(O3392,'CLASSIFICAÇÃO - ÁREA DE ATUAÇÃO'!$A:$C,3,0), "")</f>
        <v>ATENÇÃO PRIMÁRIA</v>
      </c>
      <c r="O3392" t="str">
        <f>'Lotações convertidas'!B3394</f>
        <v>CENTRO DE SAÚDE VILA MARIA - JOÃO VITAL</v>
      </c>
    </row>
    <row r="3393" spans="1:15" x14ac:dyDescent="0.25">
      <c r="A3393">
        <v>1362702</v>
      </c>
      <c r="B3393" t="s">
        <v>9001</v>
      </c>
      <c r="C3393" t="s">
        <v>9002</v>
      </c>
      <c r="D3393" t="s">
        <v>368</v>
      </c>
      <c r="E3393" t="s">
        <v>369</v>
      </c>
      <c r="F3393" t="s">
        <v>18616</v>
      </c>
      <c r="G3393" s="177">
        <v>44614</v>
      </c>
      <c r="H3393" t="s">
        <v>441</v>
      </c>
      <c r="I3393" t="s">
        <v>18168</v>
      </c>
      <c r="J3393" t="s">
        <v>9003</v>
      </c>
      <c r="K3393" t="s">
        <v>353</v>
      </c>
      <c r="L3393" t="s">
        <v>361</v>
      </c>
      <c r="M3393" s="29" t="str">
        <f>IF(O3393 &lt;&gt; "", VLOOKUP(O3393,'CLASSIFICAÇÃO - ÁREA DE ATUAÇÃO'!$A:$C,2,0),"")</f>
        <v>C</v>
      </c>
      <c r="N3393" s="29" t="str">
        <f>IF(O3393 &lt;&gt; "",VLOOKUP(O3393,'CLASSIFICAÇÃO - ÁREA DE ATUAÇÃO'!$A:$C,3,0), "")</f>
        <v>REDE DE URGÊNCIA</v>
      </c>
      <c r="O3393" t="str">
        <f>'Lotações convertidas'!B3395</f>
        <v>UNIDADE DE PRONTO ATENDIMENTO PAMPULHA</v>
      </c>
    </row>
    <row r="3394" spans="1:15" x14ac:dyDescent="0.25">
      <c r="A3394">
        <v>1362737</v>
      </c>
      <c r="B3394" t="s">
        <v>10709</v>
      </c>
      <c r="C3394" t="s">
        <v>10710</v>
      </c>
      <c r="D3394" t="s">
        <v>368</v>
      </c>
      <c r="E3394" t="s">
        <v>369</v>
      </c>
      <c r="F3394" t="s">
        <v>1422</v>
      </c>
      <c r="G3394" s="177">
        <v>44614</v>
      </c>
      <c r="H3394" t="s">
        <v>364</v>
      </c>
      <c r="I3394" t="s">
        <v>18168</v>
      </c>
      <c r="J3394" t="s">
        <v>10711</v>
      </c>
      <c r="K3394" t="s">
        <v>353</v>
      </c>
      <c r="L3394" t="s">
        <v>382</v>
      </c>
      <c r="M3394" s="29" t="str">
        <f>IF(O3394 &lt;&gt; "", VLOOKUP(O3394,'CLASSIFICAÇÃO - ÁREA DE ATUAÇÃO'!$A:$C,2,0),"")</f>
        <v>D</v>
      </c>
      <c r="N3394" s="29" t="str">
        <f>IF(O3394 &lt;&gt; "",VLOOKUP(O3394,'CLASSIFICAÇÃO - ÁREA DE ATUAÇÃO'!$A:$C,3,0), "")</f>
        <v>ATENÇÃO PRIMÁRIA</v>
      </c>
      <c r="O3394" t="str">
        <f>'Lotações convertidas'!B3396</f>
        <v>CENTRO DE SAÚDE NOVO HORIZONTE</v>
      </c>
    </row>
    <row r="3395" spans="1:15" x14ac:dyDescent="0.25">
      <c r="A3395">
        <v>1362753</v>
      </c>
      <c r="B3395" t="s">
        <v>10712</v>
      </c>
      <c r="C3395" t="s">
        <v>10713</v>
      </c>
      <c r="D3395" t="s">
        <v>362</v>
      </c>
      <c r="F3395" t="s">
        <v>602</v>
      </c>
      <c r="G3395" s="177">
        <v>44614</v>
      </c>
      <c r="H3395" t="s">
        <v>364</v>
      </c>
      <c r="I3395" t="s">
        <v>18168</v>
      </c>
      <c r="J3395" t="s">
        <v>10714</v>
      </c>
      <c r="K3395" t="s">
        <v>353</v>
      </c>
      <c r="L3395" t="s">
        <v>372</v>
      </c>
      <c r="M3395" s="29" t="str">
        <f>IF(O3395 &lt;&gt; "", VLOOKUP(O3395,'CLASSIFICAÇÃO - ÁREA DE ATUAÇÃO'!$A:$C,2,0),"")</f>
        <v>D</v>
      </c>
      <c r="N3395" s="29" t="str">
        <f>IF(O3395 &lt;&gt; "",VLOOKUP(O3395,'CLASSIFICAÇÃO - ÁREA DE ATUAÇÃO'!$A:$C,3,0), "")</f>
        <v>ATENÇÃO PRIMÁRIA</v>
      </c>
      <c r="O3395" t="str">
        <f>'Lotações convertidas'!B3397</f>
        <v>CENTRO DE SAÚDE JARDIM COMERCIÁRIOS</v>
      </c>
    </row>
    <row r="3396" spans="1:15" x14ac:dyDescent="0.25">
      <c r="A3396" t="s">
        <v>10715</v>
      </c>
      <c r="B3396" t="s">
        <v>10716</v>
      </c>
      <c r="C3396" t="s">
        <v>10717</v>
      </c>
      <c r="D3396" t="s">
        <v>362</v>
      </c>
      <c r="F3396" t="s">
        <v>715</v>
      </c>
      <c r="G3396" s="177">
        <v>44614</v>
      </c>
      <c r="H3396" t="s">
        <v>352</v>
      </c>
      <c r="I3396" t="s">
        <v>18168</v>
      </c>
      <c r="J3396" t="s">
        <v>10718</v>
      </c>
      <c r="K3396" t="s">
        <v>353</v>
      </c>
      <c r="L3396" t="s">
        <v>374</v>
      </c>
      <c r="M3396" s="29" t="str">
        <f>IF(O3396 &lt;&gt; "", VLOOKUP(O3396,'CLASSIFICAÇÃO - ÁREA DE ATUAÇÃO'!$A:$C,2,0),"")</f>
        <v>A</v>
      </c>
      <c r="N3396" s="29" t="str">
        <f>IF(O3396 &lt;&gt; "",VLOOKUP(O3396,'CLASSIFICAÇÃO - ÁREA DE ATUAÇÃO'!$A:$C,3,0), "")</f>
        <v>REDE DE URGÊNCIA</v>
      </c>
      <c r="O3396" t="str">
        <f>'Lotações convertidas'!B3398</f>
        <v>CENTRO DE REFERENCIA EM SAUDE MENTAL INFANTIL NORDESTE</v>
      </c>
    </row>
    <row r="3397" spans="1:15" x14ac:dyDescent="0.25">
      <c r="A3397">
        <v>1362788</v>
      </c>
      <c r="B3397" t="s">
        <v>10719</v>
      </c>
      <c r="C3397" t="s">
        <v>10720</v>
      </c>
      <c r="D3397" t="s">
        <v>362</v>
      </c>
      <c r="F3397" t="s">
        <v>574</v>
      </c>
      <c r="G3397" s="177">
        <v>44614</v>
      </c>
      <c r="H3397" t="s">
        <v>364</v>
      </c>
      <c r="I3397" t="s">
        <v>18168</v>
      </c>
      <c r="J3397" t="s">
        <v>10721</v>
      </c>
      <c r="K3397" t="s">
        <v>353</v>
      </c>
      <c r="L3397" t="s">
        <v>397</v>
      </c>
      <c r="M3397" s="29" t="str">
        <f>IF(O3397 &lt;&gt; "", VLOOKUP(O3397,'CLASSIFICAÇÃO - ÁREA DE ATUAÇÃO'!$A:$C,2,0),"")</f>
        <v>A</v>
      </c>
      <c r="N3397" s="29" t="str">
        <f>IF(O3397 &lt;&gt; "",VLOOKUP(O3397,'CLASSIFICAÇÃO - ÁREA DE ATUAÇÃO'!$A:$C,3,0), "")</f>
        <v>ATENÇÃO PRIMÁRIA</v>
      </c>
      <c r="O3397" t="str">
        <f>'Lotações convertidas'!B3399</f>
        <v>CENTRO DE SAÚDE SALGADO FILHO</v>
      </c>
    </row>
    <row r="3398" spans="1:15" x14ac:dyDescent="0.25">
      <c r="A3398">
        <v>1362818</v>
      </c>
      <c r="B3398" t="s">
        <v>10722</v>
      </c>
      <c r="C3398" t="s">
        <v>10723</v>
      </c>
      <c r="D3398" t="s">
        <v>349</v>
      </c>
      <c r="E3398" t="s">
        <v>528</v>
      </c>
      <c r="F3398" t="s">
        <v>18611</v>
      </c>
      <c r="G3398" s="177">
        <v>44614</v>
      </c>
      <c r="H3398" t="s">
        <v>364</v>
      </c>
      <c r="I3398" t="s">
        <v>18176</v>
      </c>
      <c r="J3398" t="s">
        <v>10724</v>
      </c>
      <c r="K3398" t="s">
        <v>353</v>
      </c>
      <c r="L3398" t="s">
        <v>397</v>
      </c>
      <c r="M3398" s="29" t="str">
        <f>IF(O3398 &lt;&gt; "", VLOOKUP(O3398,'CLASSIFICAÇÃO - ÁREA DE ATUAÇÃO'!$A:$C,2,0),"")</f>
        <v>C</v>
      </c>
      <c r="N3398" s="29" t="str">
        <f>IF(O3398 &lt;&gt; "",VLOOKUP(O3398,'CLASSIFICAÇÃO - ÁREA DE ATUAÇÃO'!$A:$C,3,0), "")</f>
        <v>REDE DE URGÊNCIA</v>
      </c>
      <c r="O3398" t="str">
        <f>'Lotações convertidas'!B3400</f>
        <v>UNIDADE DE PRONTO ATENDIMENTO OESTE</v>
      </c>
    </row>
    <row r="3399" spans="1:15" x14ac:dyDescent="0.25">
      <c r="A3399">
        <v>1362826</v>
      </c>
      <c r="B3399" t="s">
        <v>10725</v>
      </c>
      <c r="C3399" t="s">
        <v>10726</v>
      </c>
      <c r="D3399" t="s">
        <v>349</v>
      </c>
      <c r="E3399" t="s">
        <v>541</v>
      </c>
      <c r="F3399" t="s">
        <v>572</v>
      </c>
      <c r="G3399" s="177">
        <v>44614</v>
      </c>
      <c r="H3399" t="s">
        <v>10727</v>
      </c>
      <c r="I3399" t="s">
        <v>18172</v>
      </c>
      <c r="J3399" t="s">
        <v>10728</v>
      </c>
      <c r="K3399" t="s">
        <v>353</v>
      </c>
      <c r="L3399" t="s">
        <v>427</v>
      </c>
      <c r="M3399" s="29" t="str">
        <f>IF(O3399 &lt;&gt; "", VLOOKUP(O3399,'CLASSIFICAÇÃO - ÁREA DE ATUAÇÃO'!$A:$C,2,0),"")</f>
        <v>A</v>
      </c>
      <c r="N3399" s="29" t="str">
        <f>IF(O3399 &lt;&gt; "",VLOOKUP(O3399,'CLASSIFICAÇÃO - ÁREA DE ATUAÇÃO'!$A:$C,3,0), "")</f>
        <v>GESTÃO</v>
      </c>
      <c r="O3399" t="str">
        <f>'Lotações convertidas'!B3401</f>
        <v>GERÊNCIA DA REDE AMBULATORIAL ESPECIALIZADA</v>
      </c>
    </row>
    <row r="3400" spans="1:15" x14ac:dyDescent="0.25">
      <c r="A3400">
        <v>1362834</v>
      </c>
      <c r="B3400" t="s">
        <v>10729</v>
      </c>
      <c r="C3400" t="s">
        <v>10730</v>
      </c>
      <c r="D3400" t="s">
        <v>349</v>
      </c>
      <c r="E3400" t="s">
        <v>350</v>
      </c>
      <c r="F3400" t="s">
        <v>574</v>
      </c>
      <c r="G3400" s="177">
        <v>44614</v>
      </c>
      <c r="H3400" t="s">
        <v>352</v>
      </c>
      <c r="I3400" t="s">
        <v>18169</v>
      </c>
      <c r="J3400" t="s">
        <v>10731</v>
      </c>
      <c r="K3400" t="s">
        <v>353</v>
      </c>
      <c r="L3400" t="s">
        <v>397</v>
      </c>
      <c r="M3400" s="29" t="str">
        <f>IF(O3400 &lt;&gt; "", VLOOKUP(O3400,'CLASSIFICAÇÃO - ÁREA DE ATUAÇÃO'!$A:$C,2,0),"")</f>
        <v>A</v>
      </c>
      <c r="N3400" s="29" t="str">
        <f>IF(O3400 &lt;&gt; "",VLOOKUP(O3400,'CLASSIFICAÇÃO - ÁREA DE ATUAÇÃO'!$A:$C,3,0), "")</f>
        <v>ATENÇÃO PRIMÁRIA</v>
      </c>
      <c r="O3400" t="str">
        <f>'Lotações convertidas'!B3402</f>
        <v>CENTRO DE SAÚDE SALGADO FILHO</v>
      </c>
    </row>
    <row r="3401" spans="1:15" x14ac:dyDescent="0.25">
      <c r="A3401">
        <v>1362842</v>
      </c>
      <c r="B3401" t="s">
        <v>10732</v>
      </c>
      <c r="C3401" t="s">
        <v>10733</v>
      </c>
      <c r="D3401" t="s">
        <v>520</v>
      </c>
      <c r="E3401" t="s">
        <v>10734</v>
      </c>
      <c r="F3401" t="s">
        <v>2151</v>
      </c>
      <c r="G3401" s="177">
        <v>44614</v>
      </c>
      <c r="H3401" t="s">
        <v>736</v>
      </c>
      <c r="I3401" t="s">
        <v>18175</v>
      </c>
      <c r="J3401" t="s">
        <v>10735</v>
      </c>
      <c r="K3401" t="s">
        <v>353</v>
      </c>
      <c r="L3401" t="s">
        <v>372</v>
      </c>
      <c r="M3401" s="29" t="str">
        <f>IF(O3401 &lt;&gt; "", VLOOKUP(O3401,'CLASSIFICAÇÃO - ÁREA DE ATUAÇÃO'!$A:$C,2,0),"")</f>
        <v>C</v>
      </c>
      <c r="N3401" s="29" t="str">
        <f>IF(O3401 &lt;&gt; "",VLOOKUP(O3401,'CLASSIFICAÇÃO - ÁREA DE ATUAÇÃO'!$A:$C,3,0), "")</f>
        <v>REDE COMPLEMENTAR</v>
      </c>
      <c r="O3401" t="str">
        <f>'Lotações convertidas'!B3403</f>
        <v>CENTRO DE ESPECIALIDADES ODONTOLOGICAS VENDA NOVA</v>
      </c>
    </row>
    <row r="3402" spans="1:15" x14ac:dyDescent="0.25">
      <c r="A3402">
        <v>1362850</v>
      </c>
      <c r="B3402" t="s">
        <v>10736</v>
      </c>
      <c r="C3402" t="s">
        <v>10737</v>
      </c>
      <c r="D3402" t="s">
        <v>520</v>
      </c>
      <c r="F3402" t="s">
        <v>282</v>
      </c>
      <c r="G3402" s="177">
        <v>44614</v>
      </c>
      <c r="H3402" t="s">
        <v>364</v>
      </c>
      <c r="I3402" t="s">
        <v>18175</v>
      </c>
      <c r="J3402" t="s">
        <v>10738</v>
      </c>
      <c r="K3402" t="s">
        <v>353</v>
      </c>
      <c r="L3402" t="s">
        <v>406</v>
      </c>
      <c r="M3402" s="29" t="str">
        <f>IF(O3402 &lt;&gt; "", VLOOKUP(O3402,'CLASSIFICAÇÃO - ÁREA DE ATUAÇÃO'!$A:$C,2,0),"")</f>
        <v>D</v>
      </c>
      <c r="N3402" s="29" t="str">
        <f>IF(O3402 &lt;&gt; "",VLOOKUP(O3402,'CLASSIFICAÇÃO - ÁREA DE ATUAÇÃO'!$A:$C,3,0), "")</f>
        <v>ATENÇÃO PRIMÁRIA</v>
      </c>
      <c r="O3402" t="str">
        <f>'Lotações convertidas'!B3404</f>
        <v>CENTRO DE SAÚDE MANGUEIRAS</v>
      </c>
    </row>
    <row r="3403" spans="1:15" x14ac:dyDescent="0.25">
      <c r="A3403">
        <v>1362869</v>
      </c>
      <c r="B3403" t="s">
        <v>10739</v>
      </c>
      <c r="C3403" t="s">
        <v>10740</v>
      </c>
      <c r="D3403" t="s">
        <v>520</v>
      </c>
      <c r="F3403" t="s">
        <v>2012</v>
      </c>
      <c r="G3403" s="177">
        <v>44614</v>
      </c>
      <c r="H3403" t="s">
        <v>364</v>
      </c>
      <c r="I3403" t="s">
        <v>18175</v>
      </c>
      <c r="J3403" t="s">
        <v>10741</v>
      </c>
      <c r="K3403" t="s">
        <v>353</v>
      </c>
      <c r="L3403" t="s">
        <v>372</v>
      </c>
      <c r="M3403" s="29" t="str">
        <f>IF(O3403 &lt;&gt; "", VLOOKUP(O3403,'CLASSIFICAÇÃO - ÁREA DE ATUAÇÃO'!$A:$C,2,0),"")</f>
        <v>D</v>
      </c>
      <c r="N3403" s="29" t="str">
        <f>IF(O3403 &lt;&gt; "",VLOOKUP(O3403,'CLASSIFICAÇÃO - ÁREA DE ATUAÇÃO'!$A:$C,3,0), "")</f>
        <v>ATENÇÃO PRIMÁRIA</v>
      </c>
      <c r="O3403" t="str">
        <f>'Lotações convertidas'!B3405</f>
        <v>CENTRO DE SAÚDE CÉU AZUL</v>
      </c>
    </row>
    <row r="3404" spans="1:15" x14ac:dyDescent="0.25">
      <c r="A3404">
        <v>1362877</v>
      </c>
      <c r="B3404" t="s">
        <v>10742</v>
      </c>
      <c r="C3404" t="s">
        <v>10743</v>
      </c>
      <c r="D3404" t="s">
        <v>379</v>
      </c>
      <c r="F3404" t="s">
        <v>2538</v>
      </c>
      <c r="G3404" s="177">
        <v>44614</v>
      </c>
      <c r="H3404" t="s">
        <v>395</v>
      </c>
      <c r="I3404" t="s">
        <v>18171</v>
      </c>
      <c r="J3404" t="s">
        <v>10744</v>
      </c>
      <c r="K3404" t="s">
        <v>353</v>
      </c>
      <c r="L3404" t="s">
        <v>354</v>
      </c>
      <c r="M3404" s="29" t="str">
        <f>IF(O3404 &lt;&gt; "", VLOOKUP(O3404,'CLASSIFICAÇÃO - ÁREA DE ATUAÇÃO'!$A:$C,2,0),"")</f>
        <v>C</v>
      </c>
      <c r="N3404" s="29" t="str">
        <f>IF(O3404 &lt;&gt; "",VLOOKUP(O3404,'CLASSIFICAÇÃO - ÁREA DE ATUAÇÃO'!$A:$C,3,0), "")</f>
        <v>ATENÇÃO PRIMÁRIA</v>
      </c>
      <c r="O3404" t="str">
        <f>'Lotações convertidas'!B3406</f>
        <v>CENTRO DE SAÚDE COQUEIROS</v>
      </c>
    </row>
    <row r="3405" spans="1:15" x14ac:dyDescent="0.25">
      <c r="A3405">
        <v>1362907</v>
      </c>
      <c r="B3405" t="s">
        <v>10745</v>
      </c>
      <c r="C3405" t="s">
        <v>10746</v>
      </c>
      <c r="D3405" t="s">
        <v>368</v>
      </c>
      <c r="E3405" t="s">
        <v>390</v>
      </c>
      <c r="F3405" t="s">
        <v>1062</v>
      </c>
      <c r="G3405" s="177">
        <v>44615</v>
      </c>
      <c r="H3405" t="s">
        <v>364</v>
      </c>
      <c r="I3405" t="s">
        <v>18175</v>
      </c>
      <c r="J3405" t="s">
        <v>10747</v>
      </c>
      <c r="K3405" t="s">
        <v>353</v>
      </c>
      <c r="L3405" t="s">
        <v>397</v>
      </c>
      <c r="M3405" s="29" t="str">
        <f>IF(O3405 &lt;&gt; "", VLOOKUP(O3405,'CLASSIFICAÇÃO - ÁREA DE ATUAÇÃO'!$A:$C,2,0),"")</f>
        <v>C</v>
      </c>
      <c r="N3405" s="29" t="str">
        <f>IF(O3405 &lt;&gt; "",VLOOKUP(O3405,'CLASSIFICAÇÃO - ÁREA DE ATUAÇÃO'!$A:$C,3,0), "")</f>
        <v>ATENÇÃO PRIMÁRIA</v>
      </c>
      <c r="O3405" t="str">
        <f>'Lotações convertidas'!B3407</f>
        <v>CENTRO DE SAÚDE VENTOSA</v>
      </c>
    </row>
    <row r="3406" spans="1:15" x14ac:dyDescent="0.25">
      <c r="A3406">
        <v>1362915</v>
      </c>
      <c r="B3406" t="s">
        <v>10748</v>
      </c>
      <c r="C3406" t="s">
        <v>10749</v>
      </c>
      <c r="D3406" t="s">
        <v>368</v>
      </c>
      <c r="E3406" t="s">
        <v>369</v>
      </c>
      <c r="F3406" t="s">
        <v>424</v>
      </c>
      <c r="G3406" s="177">
        <v>44615</v>
      </c>
      <c r="H3406" t="s">
        <v>441</v>
      </c>
      <c r="I3406" t="s">
        <v>18168</v>
      </c>
      <c r="J3406" t="s">
        <v>10750</v>
      </c>
      <c r="K3406" t="s">
        <v>353</v>
      </c>
      <c r="L3406" t="s">
        <v>427</v>
      </c>
      <c r="M3406" s="29" t="str">
        <f>IF(O3406 &lt;&gt; "", VLOOKUP(O3406,'CLASSIFICAÇÃO - ÁREA DE ATUAÇÃO'!$A:$C,2,0),"")</f>
        <v>D</v>
      </c>
      <c r="N3406" s="29" t="str">
        <f>IF(O3406 &lt;&gt; "",VLOOKUP(O3406,'CLASSIFICAÇÃO - ÁREA DE ATUAÇÃO'!$A:$C,3,0), "")</f>
        <v>REDE DE URGÊNCIA</v>
      </c>
      <c r="O3406" t="str">
        <f>'Lotações convertidas'!B3408</f>
        <v>SERVIÇO DE ATENDIMENTO MÓVEL DE URGÊNCIA E TRANSPORTE EM SAÚDE</v>
      </c>
    </row>
    <row r="3407" spans="1:15" x14ac:dyDescent="0.25">
      <c r="A3407" t="s">
        <v>10751</v>
      </c>
      <c r="B3407" t="s">
        <v>10752</v>
      </c>
      <c r="C3407" t="s">
        <v>10753</v>
      </c>
      <c r="D3407" t="s">
        <v>520</v>
      </c>
      <c r="F3407" t="s">
        <v>4223</v>
      </c>
      <c r="G3407" s="177">
        <v>44615</v>
      </c>
      <c r="H3407" t="s">
        <v>395</v>
      </c>
      <c r="I3407" t="s">
        <v>18175</v>
      </c>
      <c r="J3407" t="s">
        <v>10754</v>
      </c>
      <c r="K3407" t="s">
        <v>353</v>
      </c>
      <c r="L3407" t="s">
        <v>382</v>
      </c>
      <c r="M3407" s="29" t="str">
        <f>IF(O3407 &lt;&gt; "", VLOOKUP(O3407,'CLASSIFICAÇÃO - ÁREA DE ATUAÇÃO'!$A:$C,2,0),"")</f>
        <v>B</v>
      </c>
      <c r="N3407" s="29" t="str">
        <f>IF(O3407 &lt;&gt; "",VLOOKUP(O3407,'CLASSIFICAÇÃO - ÁREA DE ATUAÇÃO'!$A:$C,3,0), "")</f>
        <v>ATENÇÃO PRIMÁRIA</v>
      </c>
      <c r="O3407" t="str">
        <f>'Lotações convertidas'!B3409</f>
        <v>CENTRO DE SAÚDE PARAÍSO</v>
      </c>
    </row>
    <row r="3408" spans="1:15" x14ac:dyDescent="0.25">
      <c r="A3408">
        <v>1362958</v>
      </c>
      <c r="B3408" t="s">
        <v>10755</v>
      </c>
      <c r="C3408" t="s">
        <v>10756</v>
      </c>
      <c r="D3408" t="s">
        <v>379</v>
      </c>
      <c r="F3408" t="s">
        <v>18623</v>
      </c>
      <c r="G3408" s="177">
        <v>44618</v>
      </c>
      <c r="H3408" t="s">
        <v>457</v>
      </c>
      <c r="I3408" t="s">
        <v>18171</v>
      </c>
      <c r="J3408" t="s">
        <v>10757</v>
      </c>
      <c r="K3408" t="s">
        <v>353</v>
      </c>
      <c r="L3408" t="s">
        <v>374</v>
      </c>
      <c r="M3408" s="29" t="str">
        <f>IF(O3408 &lt;&gt; "", VLOOKUP(O3408,'CLASSIFICAÇÃO - ÁREA DE ATUAÇÃO'!$A:$C,2,0),"")</f>
        <v>C</v>
      </c>
      <c r="N3408" s="29" t="str">
        <f>IF(O3408 &lt;&gt; "",VLOOKUP(O3408,'CLASSIFICAÇÃO - ÁREA DE ATUAÇÃO'!$A:$C,3,0), "")</f>
        <v>REDE DE URGÊNCIA</v>
      </c>
      <c r="O3408" t="str">
        <f>'Lotações convertidas'!B3410</f>
        <v>UNIDADE DE PRONTO ATENDIMENTO NORDESTE</v>
      </c>
    </row>
    <row r="3409" spans="1:15" x14ac:dyDescent="0.25">
      <c r="A3409">
        <v>1362966</v>
      </c>
      <c r="B3409" t="s">
        <v>8030</v>
      </c>
      <c r="C3409" t="s">
        <v>8031</v>
      </c>
      <c r="D3409" t="s">
        <v>379</v>
      </c>
      <c r="F3409" t="s">
        <v>18620</v>
      </c>
      <c r="G3409" s="177">
        <v>44619</v>
      </c>
      <c r="H3409" t="s">
        <v>466</v>
      </c>
      <c r="I3409" t="s">
        <v>18171</v>
      </c>
      <c r="J3409" t="s">
        <v>8032</v>
      </c>
      <c r="K3409" t="s">
        <v>353</v>
      </c>
      <c r="L3409" t="s">
        <v>372</v>
      </c>
      <c r="M3409" s="29" t="str">
        <f>IF(O3409 &lt;&gt; "", VLOOKUP(O3409,'CLASSIFICAÇÃO - ÁREA DE ATUAÇÃO'!$A:$C,2,0),"")</f>
        <v>D</v>
      </c>
      <c r="N3409" s="29" t="str">
        <f>IF(O3409 &lt;&gt; "",VLOOKUP(O3409,'CLASSIFICAÇÃO - ÁREA DE ATUAÇÃO'!$A:$C,3,0), "")</f>
        <v>REDE DE URGÊNCIA</v>
      </c>
      <c r="O3409" t="str">
        <f>'Lotações convertidas'!B3411</f>
        <v>UNIDADE DE PRONTO ATENDIMENTO VENDA NOVA</v>
      </c>
    </row>
    <row r="3410" spans="1:15" x14ac:dyDescent="0.25">
      <c r="A3410">
        <v>1362982</v>
      </c>
      <c r="B3410" t="s">
        <v>10758</v>
      </c>
      <c r="C3410" t="s">
        <v>10759</v>
      </c>
      <c r="D3410" t="s">
        <v>368</v>
      </c>
      <c r="E3410" t="s">
        <v>390</v>
      </c>
      <c r="F3410" t="s">
        <v>630</v>
      </c>
      <c r="G3410" s="177">
        <v>44615</v>
      </c>
      <c r="H3410" t="s">
        <v>364</v>
      </c>
      <c r="I3410" t="s">
        <v>18175</v>
      </c>
      <c r="J3410" t="s">
        <v>10760</v>
      </c>
      <c r="K3410" t="s">
        <v>353</v>
      </c>
      <c r="L3410" t="s">
        <v>406</v>
      </c>
      <c r="M3410" s="29" t="str">
        <f>IF(O3410 &lt;&gt; "", VLOOKUP(O3410,'CLASSIFICAÇÃO - ÁREA DE ATUAÇÃO'!$A:$C,2,0),"")</f>
        <v>D</v>
      </c>
      <c r="N3410" s="29" t="str">
        <f>IF(O3410 &lt;&gt; "",VLOOKUP(O3410,'CLASSIFICAÇÃO - ÁREA DE ATUAÇÃO'!$A:$C,3,0), "")</f>
        <v>ATENÇÃO PRIMÁRIA</v>
      </c>
      <c r="O3410" t="str">
        <f>'Lotações convertidas'!B3412</f>
        <v>CENTRO DE SAÚDE INDEPENDÊNCIA</v>
      </c>
    </row>
    <row r="3411" spans="1:15" x14ac:dyDescent="0.25">
      <c r="A3411">
        <v>1362990</v>
      </c>
      <c r="B3411" t="s">
        <v>10761</v>
      </c>
      <c r="C3411" t="s">
        <v>10762</v>
      </c>
      <c r="D3411" t="s">
        <v>368</v>
      </c>
      <c r="E3411" t="s">
        <v>728</v>
      </c>
      <c r="F3411" t="s">
        <v>4223</v>
      </c>
      <c r="G3411" s="177">
        <v>44615</v>
      </c>
      <c r="H3411" t="s">
        <v>384</v>
      </c>
      <c r="I3411" t="s">
        <v>495</v>
      </c>
      <c r="K3411" t="s">
        <v>495</v>
      </c>
      <c r="L3411" t="s">
        <v>382</v>
      </c>
      <c r="M3411" s="29" t="str">
        <f>IF(O3411 &lt;&gt; "", VLOOKUP(O3411,'CLASSIFICAÇÃO - ÁREA DE ATUAÇÃO'!$A:$C,2,0),"")</f>
        <v>B</v>
      </c>
      <c r="N3411" s="29" t="str">
        <f>IF(O3411 &lt;&gt; "",VLOOKUP(O3411,'CLASSIFICAÇÃO - ÁREA DE ATUAÇÃO'!$A:$C,3,0), "")</f>
        <v>ATENÇÃO PRIMÁRIA</v>
      </c>
      <c r="O3411" t="str">
        <f>'Lotações convertidas'!B3413</f>
        <v>CENTRO DE SAÚDE PARAÍSO</v>
      </c>
    </row>
    <row r="3412" spans="1:15" x14ac:dyDescent="0.25">
      <c r="A3412">
        <v>1363016</v>
      </c>
      <c r="B3412" t="s">
        <v>10763</v>
      </c>
      <c r="C3412" t="s">
        <v>10764</v>
      </c>
      <c r="D3412" t="s">
        <v>368</v>
      </c>
      <c r="E3412" t="s">
        <v>369</v>
      </c>
      <c r="F3412" t="s">
        <v>516</v>
      </c>
      <c r="G3412" s="177">
        <v>44615</v>
      </c>
      <c r="H3412" t="s">
        <v>417</v>
      </c>
      <c r="I3412" t="s">
        <v>18168</v>
      </c>
      <c r="J3412" t="s">
        <v>10765</v>
      </c>
      <c r="K3412" t="s">
        <v>353</v>
      </c>
      <c r="L3412" t="s">
        <v>372</v>
      </c>
      <c r="M3412" s="29" t="str">
        <f>IF(O3412 &lt;&gt; "", VLOOKUP(O3412,'CLASSIFICAÇÃO - ÁREA DE ATUAÇÃO'!$A:$C,2,0),"")</f>
        <v>C</v>
      </c>
      <c r="N3412" s="29" t="str">
        <f>IF(O3412 &lt;&gt; "",VLOOKUP(O3412,'CLASSIFICAÇÃO - ÁREA DE ATUAÇÃO'!$A:$C,3,0), "")</f>
        <v>ATENÇÃO PRIMÁRIA</v>
      </c>
      <c r="O3412" t="str">
        <f>'Lotações convertidas'!B3414</f>
        <v>CENTRO DE SAÚDE NOVA YORK</v>
      </c>
    </row>
    <row r="3413" spans="1:15" x14ac:dyDescent="0.25">
      <c r="A3413">
        <v>1363024</v>
      </c>
      <c r="B3413" t="s">
        <v>10766</v>
      </c>
      <c r="C3413" t="s">
        <v>10767</v>
      </c>
      <c r="D3413" t="s">
        <v>368</v>
      </c>
      <c r="E3413" t="s">
        <v>369</v>
      </c>
      <c r="F3413" t="s">
        <v>18620</v>
      </c>
      <c r="G3413" s="177">
        <v>44615</v>
      </c>
      <c r="H3413" t="s">
        <v>441</v>
      </c>
      <c r="I3413" t="s">
        <v>18168</v>
      </c>
      <c r="J3413" t="s">
        <v>10768</v>
      </c>
      <c r="K3413" t="s">
        <v>353</v>
      </c>
      <c r="L3413" t="s">
        <v>372</v>
      </c>
      <c r="M3413" s="29" t="str">
        <f>IF(O3413 &lt;&gt; "", VLOOKUP(O3413,'CLASSIFICAÇÃO - ÁREA DE ATUAÇÃO'!$A:$C,2,0),"")</f>
        <v>D</v>
      </c>
      <c r="N3413" s="29" t="str">
        <f>IF(O3413 &lt;&gt; "",VLOOKUP(O3413,'CLASSIFICAÇÃO - ÁREA DE ATUAÇÃO'!$A:$C,3,0), "")</f>
        <v>REDE DE URGÊNCIA</v>
      </c>
      <c r="O3413" t="str">
        <f>'Lotações convertidas'!B3415</f>
        <v>UNIDADE DE PRONTO ATENDIMENTO VENDA NOVA</v>
      </c>
    </row>
    <row r="3414" spans="1:15" x14ac:dyDescent="0.25">
      <c r="A3414">
        <v>1363067</v>
      </c>
      <c r="B3414" t="s">
        <v>5138</v>
      </c>
      <c r="C3414" t="s">
        <v>5139</v>
      </c>
      <c r="D3414" t="s">
        <v>349</v>
      </c>
      <c r="E3414" t="s">
        <v>445</v>
      </c>
      <c r="F3414" t="s">
        <v>18656</v>
      </c>
      <c r="G3414" s="177">
        <v>44615</v>
      </c>
      <c r="H3414" t="s">
        <v>352</v>
      </c>
      <c r="I3414" t="s">
        <v>18172</v>
      </c>
      <c r="J3414" t="s">
        <v>5140</v>
      </c>
      <c r="K3414" t="s">
        <v>353</v>
      </c>
      <c r="L3414" t="s">
        <v>372</v>
      </c>
      <c r="M3414" s="29" t="str">
        <f>IF(O3414 &lt;&gt; "", VLOOKUP(O3414,'CLASSIFICAÇÃO - ÁREA DE ATUAÇÃO'!$A:$C,2,0),"")</f>
        <v>C</v>
      </c>
      <c r="N3414" s="29" t="str">
        <f>IF(O3414 &lt;&gt; "",VLOOKUP(O3414,'CLASSIFICAÇÃO - ÁREA DE ATUAÇÃO'!$A:$C,3,0), "")</f>
        <v>REDE COMPLEMENTAR</v>
      </c>
      <c r="O3414" t="str">
        <f>'Lotações convertidas'!B3416</f>
        <v>CENTRO DE REFERENCIA EM REABILITACAO VENDA NOVA</v>
      </c>
    </row>
    <row r="3415" spans="1:15" x14ac:dyDescent="0.25">
      <c r="A3415">
        <v>1363075</v>
      </c>
      <c r="B3415" t="s">
        <v>10769</v>
      </c>
      <c r="C3415" t="s">
        <v>10770</v>
      </c>
      <c r="D3415" t="s">
        <v>520</v>
      </c>
      <c r="F3415" t="s">
        <v>1245</v>
      </c>
      <c r="G3415" s="177">
        <v>44615</v>
      </c>
      <c r="H3415" t="s">
        <v>364</v>
      </c>
      <c r="I3415" t="s">
        <v>18175</v>
      </c>
      <c r="J3415" t="s">
        <v>10771</v>
      </c>
      <c r="K3415" t="s">
        <v>353</v>
      </c>
      <c r="L3415" t="s">
        <v>374</v>
      </c>
      <c r="M3415" s="29" t="str">
        <f>IF(O3415 &lt;&gt; "", VLOOKUP(O3415,'CLASSIFICAÇÃO - ÁREA DE ATUAÇÃO'!$A:$C,2,0),"")</f>
        <v>D</v>
      </c>
      <c r="N3415" s="29" t="str">
        <f>IF(O3415 &lt;&gt; "",VLOOKUP(O3415,'CLASSIFICAÇÃO - ÁREA DE ATUAÇÃO'!$A:$C,3,0), "")</f>
        <v>ATENÇÃO PRIMÁRIA</v>
      </c>
      <c r="O3415" t="str">
        <f>'Lotações convertidas'!B3417</f>
        <v>CENTRO DE SAÚDE GOIÂNIA</v>
      </c>
    </row>
    <row r="3416" spans="1:15" x14ac:dyDescent="0.25">
      <c r="A3416">
        <v>1363113</v>
      </c>
      <c r="B3416" t="s">
        <v>9380</v>
      </c>
      <c r="C3416" t="s">
        <v>9381</v>
      </c>
      <c r="D3416" t="s">
        <v>368</v>
      </c>
      <c r="E3416" t="s">
        <v>369</v>
      </c>
      <c r="F3416" t="s">
        <v>18613</v>
      </c>
      <c r="G3416" s="177">
        <v>44616</v>
      </c>
      <c r="H3416" t="s">
        <v>441</v>
      </c>
      <c r="I3416" t="s">
        <v>18168</v>
      </c>
      <c r="J3416" t="s">
        <v>9382</v>
      </c>
      <c r="K3416" t="s">
        <v>353</v>
      </c>
      <c r="L3416" t="s">
        <v>382</v>
      </c>
      <c r="M3416" s="29" t="str">
        <f>IF(O3416 &lt;&gt; "", VLOOKUP(O3416,'CLASSIFICAÇÃO - ÁREA DE ATUAÇÃO'!$A:$C,2,0),"")</f>
        <v>C</v>
      </c>
      <c r="N3416" s="29" t="str">
        <f>IF(O3416 &lt;&gt; "",VLOOKUP(O3416,'CLASSIFICAÇÃO - ÁREA DE ATUAÇÃO'!$A:$C,3,0), "")</f>
        <v>REDE DE URGÊNCIA</v>
      </c>
      <c r="O3416" t="str">
        <f>'Lotações convertidas'!B3418</f>
        <v>UNIDADE DE PRONTO ATENDIMENTO LESTE</v>
      </c>
    </row>
    <row r="3417" spans="1:15" x14ac:dyDescent="0.25">
      <c r="A3417">
        <v>1363121</v>
      </c>
      <c r="B3417" t="s">
        <v>10772</v>
      </c>
      <c r="C3417" t="s">
        <v>10773</v>
      </c>
      <c r="D3417" t="s">
        <v>368</v>
      </c>
      <c r="E3417" t="s">
        <v>369</v>
      </c>
      <c r="F3417" t="s">
        <v>18632</v>
      </c>
      <c r="G3417" s="177">
        <v>44616</v>
      </c>
      <c r="H3417" t="s">
        <v>1635</v>
      </c>
      <c r="I3417" t="s">
        <v>18168</v>
      </c>
      <c r="J3417" t="s">
        <v>10774</v>
      </c>
      <c r="K3417" t="s">
        <v>353</v>
      </c>
      <c r="L3417" t="s">
        <v>365</v>
      </c>
      <c r="M3417" s="29" t="str">
        <f>IF(O3417 &lt;&gt; "", VLOOKUP(O3417,'CLASSIFICAÇÃO - ÁREA DE ATUAÇÃO'!$A:$C,2,0),"")</f>
        <v>C</v>
      </c>
      <c r="N3417" s="29" t="str">
        <f>IF(O3417 &lt;&gt; "",VLOOKUP(O3417,'CLASSIFICAÇÃO - ÁREA DE ATUAÇÃO'!$A:$C,3,0), "")</f>
        <v>REDE DE URGÊNCIA</v>
      </c>
      <c r="O3417" t="str">
        <f>'Lotações convertidas'!B3419</f>
        <v>CENTRO DE REFERENCIA EM SAUDE MENTAL NORTE</v>
      </c>
    </row>
    <row r="3418" spans="1:15" x14ac:dyDescent="0.25">
      <c r="A3418" t="s">
        <v>10775</v>
      </c>
      <c r="B3418" t="s">
        <v>10776</v>
      </c>
      <c r="C3418" t="s">
        <v>10777</v>
      </c>
      <c r="D3418" t="s">
        <v>368</v>
      </c>
      <c r="E3418" t="s">
        <v>369</v>
      </c>
      <c r="F3418" t="s">
        <v>18620</v>
      </c>
      <c r="G3418" s="177">
        <v>44616</v>
      </c>
      <c r="H3418" t="s">
        <v>441</v>
      </c>
      <c r="I3418" t="s">
        <v>18168</v>
      </c>
      <c r="J3418" t="s">
        <v>10778</v>
      </c>
      <c r="K3418" t="s">
        <v>353</v>
      </c>
      <c r="L3418" t="s">
        <v>372</v>
      </c>
      <c r="M3418" s="29" t="str">
        <f>IF(O3418 &lt;&gt; "", VLOOKUP(O3418,'CLASSIFICAÇÃO - ÁREA DE ATUAÇÃO'!$A:$C,2,0),"")</f>
        <v>D</v>
      </c>
      <c r="N3418" s="29" t="str">
        <f>IF(O3418 &lt;&gt; "",VLOOKUP(O3418,'CLASSIFICAÇÃO - ÁREA DE ATUAÇÃO'!$A:$C,3,0), "")</f>
        <v>REDE DE URGÊNCIA</v>
      </c>
      <c r="O3418" t="str">
        <f>'Lotações convertidas'!B3420</f>
        <v>UNIDADE DE PRONTO ATENDIMENTO VENDA NOVA</v>
      </c>
    </row>
    <row r="3419" spans="1:15" x14ac:dyDescent="0.25">
      <c r="A3419">
        <v>1363148</v>
      </c>
      <c r="B3419" t="s">
        <v>10779</v>
      </c>
      <c r="C3419" t="s">
        <v>10780</v>
      </c>
      <c r="D3419" t="s">
        <v>368</v>
      </c>
      <c r="E3419" t="s">
        <v>369</v>
      </c>
      <c r="F3419" t="s">
        <v>18623</v>
      </c>
      <c r="G3419" s="177">
        <v>44616</v>
      </c>
      <c r="H3419" t="s">
        <v>441</v>
      </c>
      <c r="I3419" t="s">
        <v>18168</v>
      </c>
      <c r="J3419" t="s">
        <v>10781</v>
      </c>
      <c r="K3419" t="s">
        <v>353</v>
      </c>
      <c r="L3419" t="s">
        <v>374</v>
      </c>
      <c r="M3419" s="29" t="str">
        <f>IF(O3419 &lt;&gt; "", VLOOKUP(O3419,'CLASSIFICAÇÃO - ÁREA DE ATUAÇÃO'!$A:$C,2,0),"")</f>
        <v>C</v>
      </c>
      <c r="N3419" s="29" t="str">
        <f>IF(O3419 &lt;&gt; "",VLOOKUP(O3419,'CLASSIFICAÇÃO - ÁREA DE ATUAÇÃO'!$A:$C,3,0), "")</f>
        <v>REDE DE URGÊNCIA</v>
      </c>
      <c r="O3419" t="str">
        <f>'Lotações convertidas'!B3421</f>
        <v>UNIDADE DE PRONTO ATENDIMENTO NORDESTE</v>
      </c>
    </row>
    <row r="3420" spans="1:15" x14ac:dyDescent="0.25">
      <c r="A3420">
        <v>1363156</v>
      </c>
      <c r="B3420" t="s">
        <v>10782</v>
      </c>
      <c r="C3420" t="s">
        <v>10783</v>
      </c>
      <c r="D3420" t="s">
        <v>368</v>
      </c>
      <c r="E3420" t="s">
        <v>390</v>
      </c>
      <c r="F3420" t="s">
        <v>686</v>
      </c>
      <c r="G3420" s="177">
        <v>44617</v>
      </c>
      <c r="H3420" t="s">
        <v>364</v>
      </c>
      <c r="I3420" t="s">
        <v>18175</v>
      </c>
      <c r="J3420" t="s">
        <v>10784</v>
      </c>
      <c r="K3420" t="s">
        <v>353</v>
      </c>
      <c r="L3420" t="s">
        <v>397</v>
      </c>
      <c r="M3420" s="29" t="str">
        <f>IF(O3420 &lt;&gt; "", VLOOKUP(O3420,'CLASSIFICAÇÃO - ÁREA DE ATUAÇÃO'!$A:$C,2,0),"")</f>
        <v>C</v>
      </c>
      <c r="N3420" s="29" t="str">
        <f>IF(O3420 &lt;&gt; "",VLOOKUP(O3420,'CLASSIFICAÇÃO - ÁREA DE ATUAÇÃO'!$A:$C,3,0), "")</f>
        <v>ATENÇÃO PRIMÁRIA</v>
      </c>
      <c r="O3420" t="str">
        <f>'Lotações convertidas'!B3422</f>
        <v>CENTRO DE SAÚDE CÍCERO ILDEFONSO</v>
      </c>
    </row>
    <row r="3421" spans="1:15" x14ac:dyDescent="0.25">
      <c r="A3421">
        <v>1363172</v>
      </c>
      <c r="B3421" t="s">
        <v>10788</v>
      </c>
      <c r="C3421" t="s">
        <v>10789</v>
      </c>
      <c r="D3421" t="s">
        <v>349</v>
      </c>
      <c r="E3421" t="s">
        <v>350</v>
      </c>
      <c r="F3421" t="s">
        <v>18648</v>
      </c>
      <c r="G3421" s="177">
        <v>44617</v>
      </c>
      <c r="H3421" t="s">
        <v>10790</v>
      </c>
      <c r="I3421" t="s">
        <v>18169</v>
      </c>
      <c r="J3421" t="s">
        <v>10791</v>
      </c>
      <c r="K3421" t="s">
        <v>353</v>
      </c>
      <c r="L3421" t="s">
        <v>406</v>
      </c>
      <c r="M3421" s="29" t="str">
        <f>IF(O3421 &lt;&gt; "", VLOOKUP(O3421,'CLASSIFICAÇÃO - ÁREA DE ATUAÇÃO'!$A:$C,2,0),"")</f>
        <v>B</v>
      </c>
      <c r="N3421" s="29" t="str">
        <f>IF(O3421 &lt;&gt; "",VLOOKUP(O3421,'CLASSIFICAÇÃO - ÁREA DE ATUAÇÃO'!$A:$C,3,0), "")</f>
        <v>REDE DE URGÊNCIA</v>
      </c>
      <c r="O3421" t="str">
        <f>'Lotações convertidas'!B3423</f>
        <v>CENTRO DE REFERENCIA EM SAUDE MENTAL BARREIRO</v>
      </c>
    </row>
    <row r="3422" spans="1:15" x14ac:dyDescent="0.25">
      <c r="A3422">
        <v>1363180</v>
      </c>
      <c r="B3422" t="s">
        <v>10792</v>
      </c>
      <c r="C3422" t="s">
        <v>10793</v>
      </c>
      <c r="D3422" t="s">
        <v>1211</v>
      </c>
      <c r="F3422" t="s">
        <v>10203</v>
      </c>
      <c r="G3422" s="177">
        <v>44616</v>
      </c>
      <c r="H3422" t="s">
        <v>364</v>
      </c>
      <c r="I3422" t="s">
        <v>495</v>
      </c>
      <c r="K3422" t="s">
        <v>495</v>
      </c>
      <c r="L3422" t="s">
        <v>372</v>
      </c>
      <c r="M3422" s="29" t="str">
        <f>IF(O3422 &lt;&gt; "", VLOOKUP(O3422,'CLASSIFICAÇÃO - ÁREA DE ATUAÇÃO'!$A:$C,2,0),"")</f>
        <v>C</v>
      </c>
      <c r="N3422" s="29" t="str">
        <f>IF(O3422 &lt;&gt; "",VLOOKUP(O3422,'CLASSIFICAÇÃO - ÁREA DE ATUAÇÃO'!$A:$C,3,0), "")</f>
        <v>GESTÃO</v>
      </c>
      <c r="O3422" t="str">
        <f>'Lotações convertidas'!B3424</f>
        <v>GERENCIA DE ZOONOSES VENDA NOVA</v>
      </c>
    </row>
    <row r="3423" spans="1:15" x14ac:dyDescent="0.25">
      <c r="A3423">
        <v>1363199</v>
      </c>
      <c r="B3423" t="s">
        <v>10794</v>
      </c>
      <c r="C3423" t="s">
        <v>10795</v>
      </c>
      <c r="D3423" t="s">
        <v>368</v>
      </c>
      <c r="E3423" t="s">
        <v>524</v>
      </c>
      <c r="F3423" t="s">
        <v>18617</v>
      </c>
      <c r="G3423" s="177">
        <v>44616</v>
      </c>
      <c r="H3423" t="s">
        <v>425</v>
      </c>
      <c r="I3423" t="s">
        <v>18179</v>
      </c>
      <c r="J3423" t="s">
        <v>10796</v>
      </c>
      <c r="K3423" t="s">
        <v>353</v>
      </c>
      <c r="L3423" t="s">
        <v>406</v>
      </c>
      <c r="M3423" s="29" t="str">
        <f>IF(O3423 &lt;&gt; "", VLOOKUP(O3423,'CLASSIFICAÇÃO - ÁREA DE ATUAÇÃO'!$A:$C,2,0),"")</f>
        <v>D</v>
      </c>
      <c r="N3423" s="29" t="str">
        <f>IF(O3423 &lt;&gt; "",VLOOKUP(O3423,'CLASSIFICAÇÃO - ÁREA DE ATUAÇÃO'!$A:$C,3,0), "")</f>
        <v>REDE DE URGÊNCIA</v>
      </c>
      <c r="O3423" t="str">
        <f>'Lotações convertidas'!B3425</f>
        <v>UNIDADE DE PRONTO ATENDIMENTO BARREIRO</v>
      </c>
    </row>
    <row r="3424" spans="1:15" x14ac:dyDescent="0.25">
      <c r="A3424">
        <v>1363202</v>
      </c>
      <c r="B3424" t="s">
        <v>10797</v>
      </c>
      <c r="C3424" t="s">
        <v>10798</v>
      </c>
      <c r="D3424" t="s">
        <v>368</v>
      </c>
      <c r="E3424" t="s">
        <v>369</v>
      </c>
      <c r="F3424" t="s">
        <v>370</v>
      </c>
      <c r="G3424" s="177">
        <v>44616</v>
      </c>
      <c r="H3424" t="s">
        <v>417</v>
      </c>
      <c r="I3424" t="s">
        <v>18168</v>
      </c>
      <c r="J3424" t="s">
        <v>10799</v>
      </c>
      <c r="K3424" t="s">
        <v>353</v>
      </c>
      <c r="L3424" t="s">
        <v>372</v>
      </c>
      <c r="M3424" s="29" t="str">
        <f>IF(O3424 &lt;&gt; "", VLOOKUP(O3424,'CLASSIFICAÇÃO - ÁREA DE ATUAÇÃO'!$A:$C,2,0),"")</f>
        <v>D</v>
      </c>
      <c r="N3424" s="29" t="str">
        <f>IF(O3424 &lt;&gt; "",VLOOKUP(O3424,'CLASSIFICAÇÃO - ÁREA DE ATUAÇÃO'!$A:$C,3,0), "")</f>
        <v>ATENÇÃO PRIMÁRIA</v>
      </c>
      <c r="O3424" t="str">
        <f>'Lotações convertidas'!B3426</f>
        <v>CENTRO DE SAÚDE PARAÚNA</v>
      </c>
    </row>
    <row r="3425" spans="1:15" x14ac:dyDescent="0.25">
      <c r="A3425">
        <v>1363210</v>
      </c>
      <c r="B3425" t="s">
        <v>10800</v>
      </c>
      <c r="C3425" t="s">
        <v>10801</v>
      </c>
      <c r="D3425" t="s">
        <v>368</v>
      </c>
      <c r="E3425" t="s">
        <v>369</v>
      </c>
      <c r="F3425" t="s">
        <v>1997</v>
      </c>
      <c r="G3425" s="177">
        <v>44616</v>
      </c>
      <c r="H3425" t="s">
        <v>384</v>
      </c>
      <c r="I3425" t="s">
        <v>18168</v>
      </c>
      <c r="J3425" t="s">
        <v>10802</v>
      </c>
      <c r="K3425" t="s">
        <v>353</v>
      </c>
      <c r="L3425" t="s">
        <v>411</v>
      </c>
      <c r="M3425" s="29" t="str">
        <f>IF(O3425 &lt;&gt; "", VLOOKUP(O3425,'CLASSIFICAÇÃO - ÁREA DE ATUAÇÃO'!$A:$C,2,0),"")</f>
        <v>A</v>
      </c>
      <c r="N3425" s="29" t="str">
        <f>IF(O3425 &lt;&gt; "",VLOOKUP(O3425,'CLASSIFICAÇÃO - ÁREA DE ATUAÇÃO'!$A:$C,3,0), "")</f>
        <v>ATENÇÃO PRIMÁRIA</v>
      </c>
      <c r="O3425" t="str">
        <f>'Lotações convertidas'!B3427</f>
        <v>CENTRO DE SAÚDE MENINO JESUS</v>
      </c>
    </row>
    <row r="3426" spans="1:15" x14ac:dyDescent="0.25">
      <c r="A3426">
        <v>1363229</v>
      </c>
      <c r="B3426" t="s">
        <v>10803</v>
      </c>
      <c r="C3426" t="s">
        <v>10804</v>
      </c>
      <c r="D3426" t="s">
        <v>368</v>
      </c>
      <c r="E3426" t="s">
        <v>369</v>
      </c>
      <c r="F3426" t="s">
        <v>516</v>
      </c>
      <c r="G3426" s="177">
        <v>44616</v>
      </c>
      <c r="H3426" t="s">
        <v>364</v>
      </c>
      <c r="I3426" t="s">
        <v>18168</v>
      </c>
      <c r="J3426" t="s">
        <v>10805</v>
      </c>
      <c r="K3426" t="s">
        <v>353</v>
      </c>
      <c r="L3426" t="s">
        <v>372</v>
      </c>
      <c r="M3426" s="29" t="str">
        <f>IF(O3426 &lt;&gt; "", VLOOKUP(O3426,'CLASSIFICAÇÃO - ÁREA DE ATUAÇÃO'!$A:$C,2,0),"")</f>
        <v>C</v>
      </c>
      <c r="N3426" s="29" t="str">
        <f>IF(O3426 &lt;&gt; "",VLOOKUP(O3426,'CLASSIFICAÇÃO - ÁREA DE ATUAÇÃO'!$A:$C,3,0), "")</f>
        <v>ATENÇÃO PRIMÁRIA</v>
      </c>
      <c r="O3426" t="str">
        <f>'Lotações convertidas'!B3428</f>
        <v>CENTRO DE SAÚDE NOVA YORK</v>
      </c>
    </row>
    <row r="3427" spans="1:15" x14ac:dyDescent="0.25">
      <c r="A3427">
        <v>1363245</v>
      </c>
      <c r="B3427" t="s">
        <v>10806</v>
      </c>
      <c r="C3427" t="s">
        <v>10807</v>
      </c>
      <c r="D3427" t="s">
        <v>362</v>
      </c>
      <c r="F3427" t="s">
        <v>3462</v>
      </c>
      <c r="G3427" s="177">
        <v>44616</v>
      </c>
      <c r="H3427" t="s">
        <v>364</v>
      </c>
      <c r="I3427" t="s">
        <v>18168</v>
      </c>
      <c r="J3427" t="s">
        <v>10809</v>
      </c>
      <c r="K3427" t="s">
        <v>353</v>
      </c>
      <c r="L3427" t="s">
        <v>427</v>
      </c>
      <c r="M3427" s="29" t="str">
        <f>IF(O3427 &lt;&gt; "", VLOOKUP(O3427,'CLASSIFICAÇÃO - ÁREA DE ATUAÇÃO'!$A:$C,2,0),"")</f>
        <v>A</v>
      </c>
      <c r="N3427" s="29" t="str">
        <f>IF(O3427 &lt;&gt; "",VLOOKUP(O3427,'CLASSIFICAÇÃO - ÁREA DE ATUAÇÃO'!$A:$C,3,0), "")</f>
        <v>GESTÃO</v>
      </c>
      <c r="O3427" t="str">
        <f>'Lotações convertidas'!B3429</f>
        <v>GERÊNCIA DE REGULAÇÃO DO ACESSO AMBULATORIAL</v>
      </c>
    </row>
    <row r="3428" spans="1:15" x14ac:dyDescent="0.25">
      <c r="A3428">
        <v>1363261</v>
      </c>
      <c r="B3428" t="s">
        <v>8975</v>
      </c>
      <c r="C3428" t="s">
        <v>8976</v>
      </c>
      <c r="D3428" t="s">
        <v>349</v>
      </c>
      <c r="E3428" t="s">
        <v>350</v>
      </c>
      <c r="F3428" t="s">
        <v>18649</v>
      </c>
      <c r="G3428" s="177">
        <v>44616</v>
      </c>
      <c r="H3428" t="s">
        <v>10810</v>
      </c>
      <c r="I3428" t="s">
        <v>18169</v>
      </c>
      <c r="J3428" t="s">
        <v>8977</v>
      </c>
      <c r="K3428" t="s">
        <v>353</v>
      </c>
      <c r="L3428" t="s">
        <v>382</v>
      </c>
      <c r="M3428" s="29" t="str">
        <f>IF(O3428 &lt;&gt; "", VLOOKUP(O3428,'CLASSIFICAÇÃO - ÁREA DE ATUAÇÃO'!$A:$C,2,0),"")</f>
        <v>A</v>
      </c>
      <c r="N3428" s="29" t="str">
        <f>IF(O3428 &lt;&gt; "",VLOOKUP(O3428,'CLASSIFICAÇÃO - ÁREA DE ATUAÇÃO'!$A:$C,3,0), "")</f>
        <v>REDE DE URGÊNCIA</v>
      </c>
      <c r="O3428" t="str">
        <f>'Lotações convertidas'!B3430</f>
        <v>CENTRO DE REFERENCIA EM SAUDE MENTAL LESTE</v>
      </c>
    </row>
    <row r="3429" spans="1:15" x14ac:dyDescent="0.25">
      <c r="A3429" t="s">
        <v>10811</v>
      </c>
      <c r="B3429" t="s">
        <v>10812</v>
      </c>
      <c r="C3429" t="s">
        <v>10813</v>
      </c>
      <c r="D3429" t="s">
        <v>520</v>
      </c>
      <c r="F3429" t="s">
        <v>1139</v>
      </c>
      <c r="G3429" s="177">
        <v>44616</v>
      </c>
      <c r="H3429" t="s">
        <v>364</v>
      </c>
      <c r="I3429" t="s">
        <v>18175</v>
      </c>
      <c r="J3429" t="s">
        <v>10814</v>
      </c>
      <c r="K3429" t="s">
        <v>353</v>
      </c>
      <c r="L3429" t="s">
        <v>406</v>
      </c>
      <c r="M3429" s="29" t="str">
        <f>IF(O3429 &lt;&gt; "", VLOOKUP(O3429,'CLASSIFICAÇÃO - ÁREA DE ATUAÇÃO'!$A:$C,2,0),"")</f>
        <v>D</v>
      </c>
      <c r="N3429" s="29" t="str">
        <f>IF(O3429 &lt;&gt; "",VLOOKUP(O3429,'CLASSIFICAÇÃO - ÁREA DE ATUAÇÃO'!$A:$C,3,0), "")</f>
        <v>ATENÇÃO PRIMÁRIA</v>
      </c>
      <c r="O3429" t="str">
        <f>'Lotações convertidas'!B3431</f>
        <v>CENTRO DE SAÚDE SANTA CECÍLIA</v>
      </c>
    </row>
    <row r="3430" spans="1:15" x14ac:dyDescent="0.25">
      <c r="A3430">
        <v>1363296</v>
      </c>
      <c r="B3430" t="s">
        <v>10815</v>
      </c>
      <c r="C3430" t="s">
        <v>10816</v>
      </c>
      <c r="D3430" t="s">
        <v>379</v>
      </c>
      <c r="F3430" t="s">
        <v>732</v>
      </c>
      <c r="G3430" s="177">
        <v>44616</v>
      </c>
      <c r="H3430" t="s">
        <v>10817</v>
      </c>
      <c r="I3430" t="s">
        <v>18171</v>
      </c>
      <c r="J3430" t="s">
        <v>10818</v>
      </c>
      <c r="K3430" t="s">
        <v>353</v>
      </c>
      <c r="L3430" t="s">
        <v>406</v>
      </c>
      <c r="M3430" s="29" t="str">
        <f>IF(O3430 &lt;&gt; "", VLOOKUP(O3430,'CLASSIFICAÇÃO - ÁREA DE ATUAÇÃO'!$A:$C,2,0),"")</f>
        <v>D</v>
      </c>
      <c r="N3430" s="29" t="str">
        <f>IF(O3430 &lt;&gt; "",VLOOKUP(O3430,'CLASSIFICAÇÃO - ÁREA DE ATUAÇÃO'!$A:$C,3,0), "")</f>
        <v>ATENÇÃO PRIMÁRIA</v>
      </c>
      <c r="O3430" t="str">
        <f>'Lotações convertidas'!B3432</f>
        <v>CENTRO DE SAÚDE VILA CEMIG</v>
      </c>
    </row>
    <row r="3431" spans="1:15" x14ac:dyDescent="0.25">
      <c r="A3431" t="s">
        <v>10819</v>
      </c>
      <c r="B3431" t="s">
        <v>10820</v>
      </c>
      <c r="C3431" t="s">
        <v>10821</v>
      </c>
      <c r="D3431" t="s">
        <v>379</v>
      </c>
      <c r="F3431" t="s">
        <v>18623</v>
      </c>
      <c r="G3431" s="177">
        <v>44616</v>
      </c>
      <c r="H3431" t="s">
        <v>457</v>
      </c>
      <c r="I3431" t="s">
        <v>18171</v>
      </c>
      <c r="J3431" t="s">
        <v>10822</v>
      </c>
      <c r="K3431" t="s">
        <v>353</v>
      </c>
      <c r="L3431" t="s">
        <v>374</v>
      </c>
      <c r="M3431" s="29" t="str">
        <f>IF(O3431 &lt;&gt; "", VLOOKUP(O3431,'CLASSIFICAÇÃO - ÁREA DE ATUAÇÃO'!$A:$C,2,0),"")</f>
        <v>C</v>
      </c>
      <c r="N3431" s="29" t="str">
        <f>IF(O3431 &lt;&gt; "",VLOOKUP(O3431,'CLASSIFICAÇÃO - ÁREA DE ATUAÇÃO'!$A:$C,3,0), "")</f>
        <v>REDE DE URGÊNCIA</v>
      </c>
      <c r="O3431" t="str">
        <f>'Lotações convertidas'!B3433</f>
        <v>UNIDADE DE PRONTO ATENDIMENTO NORDESTE</v>
      </c>
    </row>
    <row r="3432" spans="1:15" x14ac:dyDescent="0.25">
      <c r="A3432">
        <v>1363326</v>
      </c>
      <c r="B3432" t="s">
        <v>10823</v>
      </c>
      <c r="C3432" t="s">
        <v>10824</v>
      </c>
      <c r="D3432" t="s">
        <v>368</v>
      </c>
      <c r="E3432" t="s">
        <v>369</v>
      </c>
      <c r="F3432" t="s">
        <v>1245</v>
      </c>
      <c r="G3432" s="177">
        <v>44617</v>
      </c>
      <c r="H3432" t="s">
        <v>384</v>
      </c>
      <c r="I3432" t="s">
        <v>18168</v>
      </c>
      <c r="J3432" t="s">
        <v>10825</v>
      </c>
      <c r="K3432" t="s">
        <v>353</v>
      </c>
      <c r="L3432" t="s">
        <v>374</v>
      </c>
      <c r="M3432" s="29" t="str">
        <f>IF(O3432 &lt;&gt; "", VLOOKUP(O3432,'CLASSIFICAÇÃO - ÁREA DE ATUAÇÃO'!$A:$C,2,0),"")</f>
        <v>D</v>
      </c>
      <c r="N3432" s="29" t="str">
        <f>IF(O3432 &lt;&gt; "",VLOOKUP(O3432,'CLASSIFICAÇÃO - ÁREA DE ATUAÇÃO'!$A:$C,3,0), "")</f>
        <v>ATENÇÃO PRIMÁRIA</v>
      </c>
      <c r="O3432" t="str">
        <f>'Lotações convertidas'!B3434</f>
        <v>CENTRO DE SAÚDE GOIÂNIA</v>
      </c>
    </row>
    <row r="3433" spans="1:15" x14ac:dyDescent="0.25">
      <c r="A3433">
        <v>1363377</v>
      </c>
      <c r="B3433" t="s">
        <v>10826</v>
      </c>
      <c r="C3433" t="s">
        <v>10827</v>
      </c>
      <c r="D3433" t="s">
        <v>379</v>
      </c>
      <c r="F3433" t="s">
        <v>18617</v>
      </c>
      <c r="G3433" s="177">
        <v>44617</v>
      </c>
      <c r="H3433" t="s">
        <v>482</v>
      </c>
      <c r="I3433" t="s">
        <v>18171</v>
      </c>
      <c r="J3433" t="s">
        <v>10828</v>
      </c>
      <c r="K3433" t="s">
        <v>353</v>
      </c>
      <c r="L3433" t="s">
        <v>406</v>
      </c>
      <c r="M3433" s="29" t="str">
        <f>IF(O3433 &lt;&gt; "", VLOOKUP(O3433,'CLASSIFICAÇÃO - ÁREA DE ATUAÇÃO'!$A:$C,2,0),"")</f>
        <v>D</v>
      </c>
      <c r="N3433" s="29" t="str">
        <f>IF(O3433 &lt;&gt; "",VLOOKUP(O3433,'CLASSIFICAÇÃO - ÁREA DE ATUAÇÃO'!$A:$C,3,0), "")</f>
        <v>REDE DE URGÊNCIA</v>
      </c>
      <c r="O3433" t="str">
        <f>'Lotações convertidas'!B3435</f>
        <v>UNIDADE DE PRONTO ATENDIMENTO BARREIRO</v>
      </c>
    </row>
    <row r="3434" spans="1:15" x14ac:dyDescent="0.25">
      <c r="A3434">
        <v>1363393</v>
      </c>
      <c r="B3434" t="s">
        <v>10829</v>
      </c>
      <c r="C3434" t="s">
        <v>10830</v>
      </c>
      <c r="D3434" t="s">
        <v>379</v>
      </c>
      <c r="F3434" t="s">
        <v>18620</v>
      </c>
      <c r="G3434" s="177">
        <v>44620</v>
      </c>
      <c r="H3434" t="s">
        <v>482</v>
      </c>
      <c r="I3434" t="s">
        <v>18171</v>
      </c>
      <c r="J3434" t="s">
        <v>10831</v>
      </c>
      <c r="K3434" t="s">
        <v>353</v>
      </c>
      <c r="L3434" t="s">
        <v>372</v>
      </c>
      <c r="M3434" s="29" t="str">
        <f>IF(O3434 &lt;&gt; "", VLOOKUP(O3434,'CLASSIFICAÇÃO - ÁREA DE ATUAÇÃO'!$A:$C,2,0),"")</f>
        <v>D</v>
      </c>
      <c r="N3434" s="29" t="str">
        <f>IF(O3434 &lt;&gt; "",VLOOKUP(O3434,'CLASSIFICAÇÃO - ÁREA DE ATUAÇÃO'!$A:$C,3,0), "")</f>
        <v>REDE DE URGÊNCIA</v>
      </c>
      <c r="O3434" t="str">
        <f>'Lotações convertidas'!B3436</f>
        <v>UNIDADE DE PRONTO ATENDIMENTO VENDA NOVA</v>
      </c>
    </row>
    <row r="3435" spans="1:15" x14ac:dyDescent="0.25">
      <c r="A3435">
        <v>1363415</v>
      </c>
      <c r="B3435" t="s">
        <v>10832</v>
      </c>
      <c r="C3435" t="s">
        <v>10833</v>
      </c>
      <c r="D3435" t="s">
        <v>379</v>
      </c>
      <c r="F3435" t="s">
        <v>18615</v>
      </c>
      <c r="G3435" s="177">
        <v>44619</v>
      </c>
      <c r="H3435" t="s">
        <v>457</v>
      </c>
      <c r="I3435" t="s">
        <v>18171</v>
      </c>
      <c r="J3435" t="s">
        <v>10834</v>
      </c>
      <c r="K3435" t="s">
        <v>353</v>
      </c>
      <c r="L3435" t="s">
        <v>365</v>
      </c>
      <c r="M3435" s="29" t="str">
        <f>IF(O3435 &lt;&gt; "", VLOOKUP(O3435,'CLASSIFICAÇÃO - ÁREA DE ATUAÇÃO'!$A:$C,2,0),"")</f>
        <v>D</v>
      </c>
      <c r="N3435" s="29" t="str">
        <f>IF(O3435 &lt;&gt; "",VLOOKUP(O3435,'CLASSIFICAÇÃO - ÁREA DE ATUAÇÃO'!$A:$C,3,0), "")</f>
        <v>REDE DE URGÊNCIA</v>
      </c>
      <c r="O3435" t="str">
        <f>'Lotações convertidas'!B3437</f>
        <v>UNIDADE DE PRONTO ATENDIMENTO NORTE</v>
      </c>
    </row>
    <row r="3436" spans="1:15" x14ac:dyDescent="0.25">
      <c r="A3436">
        <v>1363423</v>
      </c>
      <c r="B3436" t="s">
        <v>10835</v>
      </c>
      <c r="C3436" t="s">
        <v>10836</v>
      </c>
      <c r="D3436" t="s">
        <v>379</v>
      </c>
      <c r="F3436" t="s">
        <v>18623</v>
      </c>
      <c r="G3436" s="177">
        <v>44620</v>
      </c>
      <c r="H3436" t="s">
        <v>466</v>
      </c>
      <c r="I3436" t="s">
        <v>18171</v>
      </c>
      <c r="J3436" t="s">
        <v>10837</v>
      </c>
      <c r="K3436" t="s">
        <v>353</v>
      </c>
      <c r="L3436" t="s">
        <v>374</v>
      </c>
      <c r="M3436" s="29" t="str">
        <f>IF(O3436 &lt;&gt; "", VLOOKUP(O3436,'CLASSIFICAÇÃO - ÁREA DE ATUAÇÃO'!$A:$C,2,0),"")</f>
        <v>C</v>
      </c>
      <c r="N3436" s="29" t="str">
        <f>IF(O3436 &lt;&gt; "",VLOOKUP(O3436,'CLASSIFICAÇÃO - ÁREA DE ATUAÇÃO'!$A:$C,3,0), "")</f>
        <v>REDE DE URGÊNCIA</v>
      </c>
      <c r="O3436" t="str">
        <f>'Lotações convertidas'!B3438</f>
        <v>UNIDADE DE PRONTO ATENDIMENTO NORDESTE</v>
      </c>
    </row>
    <row r="3437" spans="1:15" x14ac:dyDescent="0.25">
      <c r="A3437">
        <v>1363431</v>
      </c>
      <c r="B3437" t="s">
        <v>10829</v>
      </c>
      <c r="C3437" t="s">
        <v>10830</v>
      </c>
      <c r="D3437" t="s">
        <v>379</v>
      </c>
      <c r="F3437" t="s">
        <v>18620</v>
      </c>
      <c r="G3437" s="177">
        <v>44622</v>
      </c>
      <c r="H3437" t="s">
        <v>482</v>
      </c>
      <c r="I3437" t="s">
        <v>18171</v>
      </c>
      <c r="J3437" t="s">
        <v>10831</v>
      </c>
      <c r="K3437" t="s">
        <v>353</v>
      </c>
      <c r="L3437" t="s">
        <v>372</v>
      </c>
      <c r="M3437" s="29" t="str">
        <f>IF(O3437 &lt;&gt; "", VLOOKUP(O3437,'CLASSIFICAÇÃO - ÁREA DE ATUAÇÃO'!$A:$C,2,0),"")</f>
        <v>D</v>
      </c>
      <c r="N3437" s="29" t="str">
        <f>IF(O3437 &lt;&gt; "",VLOOKUP(O3437,'CLASSIFICAÇÃO - ÁREA DE ATUAÇÃO'!$A:$C,3,0), "")</f>
        <v>REDE DE URGÊNCIA</v>
      </c>
      <c r="O3437" t="str">
        <f>'Lotações convertidas'!B3439</f>
        <v>UNIDADE DE PRONTO ATENDIMENTO VENDA NOVA</v>
      </c>
    </row>
    <row r="3438" spans="1:15" x14ac:dyDescent="0.25">
      <c r="A3438" t="s">
        <v>10838</v>
      </c>
      <c r="B3438" t="s">
        <v>10839</v>
      </c>
      <c r="C3438" t="s">
        <v>10840</v>
      </c>
      <c r="D3438" t="s">
        <v>368</v>
      </c>
      <c r="E3438" t="s">
        <v>369</v>
      </c>
      <c r="F3438" t="s">
        <v>587</v>
      </c>
      <c r="G3438" s="177">
        <v>44617</v>
      </c>
      <c r="H3438" t="s">
        <v>508</v>
      </c>
      <c r="I3438" t="s">
        <v>18168</v>
      </c>
      <c r="J3438" t="s">
        <v>10841</v>
      </c>
      <c r="K3438" t="s">
        <v>353</v>
      </c>
      <c r="L3438" t="s">
        <v>382</v>
      </c>
      <c r="M3438" s="29" t="str">
        <f>IF(O3438 &lt;&gt; "", VLOOKUP(O3438,'CLASSIFICAÇÃO - ÁREA DE ATUAÇÃO'!$A:$C,2,0),"")</f>
        <v>B</v>
      </c>
      <c r="N3438" s="29" t="str">
        <f>IF(O3438 &lt;&gt; "",VLOOKUP(O3438,'CLASSIFICAÇÃO - ÁREA DE ATUAÇÃO'!$A:$C,3,0), "")</f>
        <v>REDE COMPLEMENTAR</v>
      </c>
      <c r="O3438" t="str">
        <f>'Lotações convertidas'!B3440</f>
        <v>UNIDADE DE REFERENCIA SECUNDARIA SAUDADE</v>
      </c>
    </row>
    <row r="3439" spans="1:15" x14ac:dyDescent="0.25">
      <c r="A3439">
        <v>1363482</v>
      </c>
      <c r="B3439" t="s">
        <v>10842</v>
      </c>
      <c r="C3439" t="s">
        <v>10843</v>
      </c>
      <c r="D3439" t="s">
        <v>368</v>
      </c>
      <c r="E3439" t="s">
        <v>369</v>
      </c>
      <c r="F3439" t="s">
        <v>589</v>
      </c>
      <c r="G3439" s="177">
        <v>44617</v>
      </c>
      <c r="H3439" t="s">
        <v>417</v>
      </c>
      <c r="I3439" t="s">
        <v>18168</v>
      </c>
      <c r="J3439" t="s">
        <v>10844</v>
      </c>
      <c r="K3439" t="s">
        <v>353</v>
      </c>
      <c r="L3439" t="s">
        <v>397</v>
      </c>
      <c r="M3439" s="29" t="str">
        <f>IF(O3439 &lt;&gt; "", VLOOKUP(O3439,'CLASSIFICAÇÃO - ÁREA DE ATUAÇÃO'!$A:$C,2,0),"")</f>
        <v>A</v>
      </c>
      <c r="N3439" s="29" t="str">
        <f>IF(O3439 &lt;&gt; "",VLOOKUP(O3439,'CLASSIFICAÇÃO - ÁREA DE ATUAÇÃO'!$A:$C,3,0), "")</f>
        <v>REDE COMPLEMENTAR</v>
      </c>
      <c r="O3439" t="str">
        <f>'Lotações convertidas'!B3441</f>
        <v>UNIDADE DE REFERENCIA SECUNDARIA CAMPOS SALES</v>
      </c>
    </row>
    <row r="3440" spans="1:15" x14ac:dyDescent="0.25">
      <c r="A3440">
        <v>1363490</v>
      </c>
      <c r="B3440" t="s">
        <v>10845</v>
      </c>
      <c r="C3440" t="s">
        <v>10846</v>
      </c>
      <c r="D3440" t="s">
        <v>368</v>
      </c>
      <c r="E3440" t="s">
        <v>369</v>
      </c>
      <c r="F3440" t="s">
        <v>610</v>
      </c>
      <c r="G3440" s="177">
        <v>44617</v>
      </c>
      <c r="H3440" t="s">
        <v>364</v>
      </c>
      <c r="I3440" t="s">
        <v>18168</v>
      </c>
      <c r="J3440" t="s">
        <v>10847</v>
      </c>
      <c r="K3440" t="s">
        <v>353</v>
      </c>
      <c r="L3440" t="s">
        <v>372</v>
      </c>
      <c r="M3440" s="29" t="str">
        <f>IF(O3440 &lt;&gt; "", VLOOKUP(O3440,'CLASSIFICAÇÃO - ÁREA DE ATUAÇÃO'!$A:$C,2,0),"")</f>
        <v>C</v>
      </c>
      <c r="N3440" s="29" t="str">
        <f>IF(O3440 &lt;&gt; "",VLOOKUP(O3440,'CLASSIFICAÇÃO - ÁREA DE ATUAÇÃO'!$A:$C,3,0), "")</f>
        <v>ATENÇÃO PRIMÁRIA</v>
      </c>
      <c r="O3440" t="str">
        <f>'Lotações convertidas'!B3442</f>
        <v>CENTRO DE SAÚDE PIRATININGA</v>
      </c>
    </row>
    <row r="3441" spans="1:15" x14ac:dyDescent="0.25">
      <c r="A3441">
        <v>1363504</v>
      </c>
      <c r="B3441" t="s">
        <v>10848</v>
      </c>
      <c r="C3441" t="s">
        <v>10849</v>
      </c>
      <c r="D3441" t="s">
        <v>368</v>
      </c>
      <c r="E3441" t="s">
        <v>369</v>
      </c>
      <c r="F3441" t="s">
        <v>18620</v>
      </c>
      <c r="G3441" s="177">
        <v>44617</v>
      </c>
      <c r="H3441" t="s">
        <v>441</v>
      </c>
      <c r="I3441" t="s">
        <v>18168</v>
      </c>
      <c r="J3441" t="s">
        <v>10850</v>
      </c>
      <c r="K3441" t="s">
        <v>353</v>
      </c>
      <c r="L3441" t="s">
        <v>372</v>
      </c>
      <c r="M3441" s="29" t="str">
        <f>IF(O3441 &lt;&gt; "", VLOOKUP(O3441,'CLASSIFICAÇÃO - ÁREA DE ATUAÇÃO'!$A:$C,2,0),"")</f>
        <v>D</v>
      </c>
      <c r="N3441" s="29" t="str">
        <f>IF(O3441 &lt;&gt; "",VLOOKUP(O3441,'CLASSIFICAÇÃO - ÁREA DE ATUAÇÃO'!$A:$C,3,0), "")</f>
        <v>REDE DE URGÊNCIA</v>
      </c>
      <c r="O3441" t="str">
        <f>'Lotações convertidas'!B3443</f>
        <v>UNIDADE DE PRONTO ATENDIMENTO VENDA NOVA</v>
      </c>
    </row>
    <row r="3442" spans="1:15" x14ac:dyDescent="0.25">
      <c r="A3442">
        <v>1363512</v>
      </c>
      <c r="B3442" t="s">
        <v>10851</v>
      </c>
      <c r="C3442" t="s">
        <v>10852</v>
      </c>
      <c r="D3442" t="s">
        <v>368</v>
      </c>
      <c r="E3442" t="s">
        <v>369</v>
      </c>
      <c r="F3442" t="s">
        <v>409</v>
      </c>
      <c r="G3442" s="177">
        <v>44617</v>
      </c>
      <c r="H3442" t="s">
        <v>359</v>
      </c>
      <c r="I3442" t="s">
        <v>18168</v>
      </c>
      <c r="J3442" t="s">
        <v>10853</v>
      </c>
      <c r="K3442" t="s">
        <v>353</v>
      </c>
      <c r="L3442" t="s">
        <v>411</v>
      </c>
      <c r="M3442" s="29" t="str">
        <f>IF(O3442 &lt;&gt; "", VLOOKUP(O3442,'CLASSIFICAÇÃO - ÁREA DE ATUAÇÃO'!$A:$C,2,0),"")</f>
        <v>A</v>
      </c>
      <c r="N3442" s="29" t="str">
        <f>IF(O3442 &lt;&gt; "",VLOOKUP(O3442,'CLASSIFICAÇÃO - ÁREA DE ATUAÇÃO'!$A:$C,3,0), "")</f>
        <v>REDE COMPLEMENTAR</v>
      </c>
      <c r="O3442" t="str">
        <f>'Lotações convertidas'!B3444</f>
        <v>UNIDADE DE REFERENCIA SECUNDARIA CENTRO-SUL</v>
      </c>
    </row>
    <row r="3443" spans="1:15" x14ac:dyDescent="0.25">
      <c r="A3443">
        <v>1363520</v>
      </c>
      <c r="B3443" t="s">
        <v>10854</v>
      </c>
      <c r="C3443" t="s">
        <v>10855</v>
      </c>
      <c r="D3443" t="s">
        <v>362</v>
      </c>
      <c r="F3443" t="s">
        <v>1106</v>
      </c>
      <c r="G3443" s="177">
        <v>44617</v>
      </c>
      <c r="H3443" t="s">
        <v>395</v>
      </c>
      <c r="I3443" t="s">
        <v>18168</v>
      </c>
      <c r="J3443" t="s">
        <v>10856</v>
      </c>
      <c r="K3443" t="s">
        <v>353</v>
      </c>
      <c r="L3443" t="s">
        <v>354</v>
      </c>
      <c r="M3443" s="29" t="str">
        <f>IF(O3443 &lt;&gt; "", VLOOKUP(O3443,'CLASSIFICAÇÃO - ÁREA DE ATUAÇÃO'!$A:$C,2,0),"")</f>
        <v>C</v>
      </c>
      <c r="N3443" s="29" t="str">
        <f>IF(O3443 &lt;&gt; "",VLOOKUP(O3443,'CLASSIFICAÇÃO - ÁREA DE ATUAÇÃO'!$A:$C,3,0), "")</f>
        <v>ATENÇÃO PRIMÁRIA</v>
      </c>
      <c r="O3443" t="str">
        <f>'Lotações convertidas'!B3445</f>
        <v>CENTRO DE SAÚDE GLÓRIA</v>
      </c>
    </row>
    <row r="3444" spans="1:15" x14ac:dyDescent="0.25">
      <c r="A3444">
        <v>1363539</v>
      </c>
      <c r="B3444" t="s">
        <v>10857</v>
      </c>
      <c r="C3444" t="s">
        <v>10858</v>
      </c>
      <c r="D3444" t="s">
        <v>362</v>
      </c>
      <c r="F3444" t="s">
        <v>18680</v>
      </c>
      <c r="G3444" s="177">
        <v>44617</v>
      </c>
      <c r="H3444" t="s">
        <v>364</v>
      </c>
      <c r="I3444" t="s">
        <v>18168</v>
      </c>
      <c r="J3444" t="s">
        <v>10859</v>
      </c>
      <c r="K3444" t="s">
        <v>353</v>
      </c>
      <c r="L3444" t="s">
        <v>427</v>
      </c>
      <c r="M3444" s="29" t="str">
        <f>IF(O3444 &lt;&gt; "", VLOOKUP(O3444,'CLASSIFICAÇÃO - ÁREA DE ATUAÇÃO'!$A:$C,2,0),"")</f>
        <v>A</v>
      </c>
      <c r="N3444" s="29" t="str">
        <f>IF(O3444 &lt;&gt; "",VLOOKUP(O3444,'CLASSIFICAÇÃO - ÁREA DE ATUAÇÃO'!$A:$C,3,0), "")</f>
        <v>GESTÃO</v>
      </c>
      <c r="O3444" t="str">
        <f>'Lotações convertidas'!B3446</f>
        <v>GERENCIA DE URGENCIA E EMERGENCIA</v>
      </c>
    </row>
    <row r="3445" spans="1:15" x14ac:dyDescent="0.25">
      <c r="A3445">
        <v>1363563</v>
      </c>
      <c r="B3445" t="s">
        <v>10860</v>
      </c>
      <c r="C3445" t="s">
        <v>10861</v>
      </c>
      <c r="D3445" t="s">
        <v>349</v>
      </c>
      <c r="E3445" t="s">
        <v>541</v>
      </c>
      <c r="F3445" t="s">
        <v>18656</v>
      </c>
      <c r="G3445" s="177">
        <v>44617</v>
      </c>
      <c r="H3445" t="s">
        <v>395</v>
      </c>
      <c r="I3445" t="s">
        <v>18172</v>
      </c>
      <c r="J3445" t="s">
        <v>10862</v>
      </c>
      <c r="K3445" t="s">
        <v>353</v>
      </c>
      <c r="L3445" t="s">
        <v>372</v>
      </c>
      <c r="M3445" s="29" t="str">
        <f>IF(O3445 &lt;&gt; "", VLOOKUP(O3445,'CLASSIFICAÇÃO - ÁREA DE ATUAÇÃO'!$A:$C,2,0),"")</f>
        <v>C</v>
      </c>
      <c r="N3445" s="29" t="str">
        <f>IF(O3445 &lt;&gt; "",VLOOKUP(O3445,'CLASSIFICAÇÃO - ÁREA DE ATUAÇÃO'!$A:$C,3,0), "")</f>
        <v>REDE COMPLEMENTAR</v>
      </c>
      <c r="O3445" t="str">
        <f>'Lotações convertidas'!B3447</f>
        <v>CENTRO DE REFERENCIA EM REABILITACAO VENDA NOVA</v>
      </c>
    </row>
    <row r="3446" spans="1:15" x14ac:dyDescent="0.25">
      <c r="A3446" t="s">
        <v>10866</v>
      </c>
      <c r="B3446" t="s">
        <v>10867</v>
      </c>
      <c r="C3446" t="s">
        <v>10868</v>
      </c>
      <c r="D3446" t="s">
        <v>379</v>
      </c>
      <c r="F3446" t="s">
        <v>574</v>
      </c>
      <c r="G3446" s="177">
        <v>44617</v>
      </c>
      <c r="H3446" t="s">
        <v>434</v>
      </c>
      <c r="I3446" t="s">
        <v>18171</v>
      </c>
      <c r="J3446" t="s">
        <v>10869</v>
      </c>
      <c r="K3446" t="s">
        <v>353</v>
      </c>
      <c r="L3446" t="s">
        <v>397</v>
      </c>
      <c r="M3446" s="29" t="str">
        <f>IF(O3446 &lt;&gt; "", VLOOKUP(O3446,'CLASSIFICAÇÃO - ÁREA DE ATUAÇÃO'!$A:$C,2,0),"")</f>
        <v>A</v>
      </c>
      <c r="N3446" s="29" t="str">
        <f>IF(O3446 &lt;&gt; "",VLOOKUP(O3446,'CLASSIFICAÇÃO - ÁREA DE ATUAÇÃO'!$A:$C,3,0), "")</f>
        <v>ATENÇÃO PRIMÁRIA</v>
      </c>
      <c r="O3446" t="str">
        <f>'Lotações convertidas'!B3448</f>
        <v>CENTRO DE SAÚDE SALGADO FILHO</v>
      </c>
    </row>
    <row r="3447" spans="1:15" x14ac:dyDescent="0.25">
      <c r="A3447">
        <v>1363601</v>
      </c>
      <c r="B3447" t="s">
        <v>10870</v>
      </c>
      <c r="C3447" t="s">
        <v>10871</v>
      </c>
      <c r="D3447" t="s">
        <v>379</v>
      </c>
      <c r="F3447" t="s">
        <v>18611</v>
      </c>
      <c r="G3447" s="177">
        <v>44618</v>
      </c>
      <c r="H3447" t="s">
        <v>466</v>
      </c>
      <c r="I3447" t="s">
        <v>18171</v>
      </c>
      <c r="J3447" t="s">
        <v>10872</v>
      </c>
      <c r="K3447" t="s">
        <v>353</v>
      </c>
      <c r="L3447" t="s">
        <v>397</v>
      </c>
      <c r="M3447" s="29" t="str">
        <f>IF(O3447 &lt;&gt; "", VLOOKUP(O3447,'CLASSIFICAÇÃO - ÁREA DE ATUAÇÃO'!$A:$C,2,0),"")</f>
        <v>C</v>
      </c>
      <c r="N3447" s="29" t="str">
        <f>IF(O3447 &lt;&gt; "",VLOOKUP(O3447,'CLASSIFICAÇÃO - ÁREA DE ATUAÇÃO'!$A:$C,3,0), "")</f>
        <v>REDE DE URGÊNCIA</v>
      </c>
      <c r="O3447" t="str">
        <f>'Lotações convertidas'!B3449</f>
        <v>UNIDADE DE PRONTO ATENDIMENTO OESTE</v>
      </c>
    </row>
    <row r="3448" spans="1:15" x14ac:dyDescent="0.25">
      <c r="A3448">
        <v>1363628</v>
      </c>
      <c r="B3448" t="s">
        <v>10873</v>
      </c>
      <c r="C3448" t="s">
        <v>10874</v>
      </c>
      <c r="D3448" t="s">
        <v>368</v>
      </c>
      <c r="E3448" t="s">
        <v>369</v>
      </c>
      <c r="F3448" t="s">
        <v>18623</v>
      </c>
      <c r="G3448" s="177">
        <v>44620</v>
      </c>
      <c r="H3448" t="s">
        <v>425</v>
      </c>
      <c r="I3448" t="s">
        <v>18168</v>
      </c>
      <c r="J3448" t="s">
        <v>10875</v>
      </c>
      <c r="K3448" t="s">
        <v>353</v>
      </c>
      <c r="L3448" t="s">
        <v>374</v>
      </c>
      <c r="M3448" s="29" t="str">
        <f>IF(O3448 &lt;&gt; "", VLOOKUP(O3448,'CLASSIFICAÇÃO - ÁREA DE ATUAÇÃO'!$A:$C,2,0),"")</f>
        <v>C</v>
      </c>
      <c r="N3448" s="29" t="str">
        <f>IF(O3448 &lt;&gt; "",VLOOKUP(O3448,'CLASSIFICAÇÃO - ÁREA DE ATUAÇÃO'!$A:$C,3,0), "")</f>
        <v>REDE DE URGÊNCIA</v>
      </c>
      <c r="O3448" t="str">
        <f>'Lotações convertidas'!B3450</f>
        <v>UNIDADE DE PRONTO ATENDIMENTO NORDESTE</v>
      </c>
    </row>
    <row r="3449" spans="1:15" x14ac:dyDescent="0.25">
      <c r="A3449">
        <v>1363636</v>
      </c>
      <c r="B3449" t="s">
        <v>1199</v>
      </c>
      <c r="C3449" t="s">
        <v>1200</v>
      </c>
      <c r="D3449" t="s">
        <v>368</v>
      </c>
      <c r="E3449" t="s">
        <v>369</v>
      </c>
      <c r="F3449" t="s">
        <v>18624</v>
      </c>
      <c r="G3449" s="177">
        <v>44620</v>
      </c>
      <c r="H3449" t="s">
        <v>417</v>
      </c>
      <c r="I3449" t="s">
        <v>18168</v>
      </c>
      <c r="J3449" t="s">
        <v>1201</v>
      </c>
      <c r="K3449" t="s">
        <v>353</v>
      </c>
      <c r="L3449" t="s">
        <v>374</v>
      </c>
      <c r="M3449" s="29" t="str">
        <f>IF(O3449 &lt;&gt; "", VLOOKUP(O3449,'CLASSIFICAÇÃO - ÁREA DE ATUAÇÃO'!$A:$C,2,0),"")</f>
        <v>A</v>
      </c>
      <c r="N3449" s="29" t="str">
        <f>IF(O3449 &lt;&gt; "",VLOOKUP(O3449,'CLASSIFICAÇÃO - ÁREA DE ATUAÇÃO'!$A:$C,3,0), "")</f>
        <v>REDE COMPLEMENTAR</v>
      </c>
      <c r="O3449" t="str">
        <f>'Lotações convertidas'!B3451</f>
        <v>CENTRO DE ESPECIALIDADES MEDICAS NORDESTE</v>
      </c>
    </row>
    <row r="3450" spans="1:15" x14ac:dyDescent="0.25">
      <c r="A3450">
        <v>1363644</v>
      </c>
      <c r="B3450" t="s">
        <v>10876</v>
      </c>
      <c r="C3450" t="s">
        <v>10877</v>
      </c>
      <c r="D3450" t="s">
        <v>368</v>
      </c>
      <c r="E3450" t="s">
        <v>369</v>
      </c>
      <c r="F3450" t="s">
        <v>18623</v>
      </c>
      <c r="G3450" s="177">
        <v>44620</v>
      </c>
      <c r="H3450" t="s">
        <v>441</v>
      </c>
      <c r="I3450" t="s">
        <v>18168</v>
      </c>
      <c r="J3450" t="s">
        <v>10878</v>
      </c>
      <c r="K3450" t="s">
        <v>353</v>
      </c>
      <c r="L3450" t="s">
        <v>374</v>
      </c>
      <c r="M3450" s="29" t="str">
        <f>IF(O3450 &lt;&gt; "", VLOOKUP(O3450,'CLASSIFICAÇÃO - ÁREA DE ATUAÇÃO'!$A:$C,2,0),"")</f>
        <v>C</v>
      </c>
      <c r="N3450" s="29" t="str">
        <f>IF(O3450 &lt;&gt; "",VLOOKUP(O3450,'CLASSIFICAÇÃO - ÁREA DE ATUAÇÃO'!$A:$C,3,0), "")</f>
        <v>REDE DE URGÊNCIA</v>
      </c>
      <c r="O3450" t="str">
        <f>'Lotações convertidas'!B3452</f>
        <v>UNIDADE DE PRONTO ATENDIMENTO NORDESTE</v>
      </c>
    </row>
    <row r="3451" spans="1:15" x14ac:dyDescent="0.25">
      <c r="A3451">
        <v>1363652</v>
      </c>
      <c r="B3451" t="s">
        <v>10879</v>
      </c>
      <c r="C3451" t="s">
        <v>10880</v>
      </c>
      <c r="D3451" t="s">
        <v>362</v>
      </c>
      <c r="F3451" t="s">
        <v>18663</v>
      </c>
      <c r="G3451" s="177">
        <v>44620</v>
      </c>
      <c r="H3451" t="s">
        <v>364</v>
      </c>
      <c r="I3451" t="s">
        <v>18168</v>
      </c>
      <c r="J3451" t="s">
        <v>10881</v>
      </c>
      <c r="K3451" t="s">
        <v>353</v>
      </c>
      <c r="L3451" t="s">
        <v>406</v>
      </c>
      <c r="M3451" s="29" t="str">
        <f>IF(O3451 &lt;&gt; "", VLOOKUP(O3451,'CLASSIFICAÇÃO - ÁREA DE ATUAÇÃO'!$A:$C,2,0),"")</f>
        <v>C</v>
      </c>
      <c r="N3451" s="29" t="str">
        <f>IF(O3451 &lt;&gt; "",VLOOKUP(O3451,'CLASSIFICAÇÃO - ÁREA DE ATUAÇÃO'!$A:$C,3,0), "")</f>
        <v>GESTÃO</v>
      </c>
      <c r="O3451" t="str">
        <f>'Lotações convertidas'!B3453</f>
        <v>GERENCIA DE ASSISTENCIA, EPIDEMIOLOGIA E REGULACAO BARREIRO</v>
      </c>
    </row>
    <row r="3452" spans="1:15" x14ac:dyDescent="0.25">
      <c r="A3452">
        <v>1363660</v>
      </c>
      <c r="B3452" t="s">
        <v>10882</v>
      </c>
      <c r="C3452" t="s">
        <v>10883</v>
      </c>
      <c r="D3452" t="s">
        <v>362</v>
      </c>
      <c r="F3452" t="s">
        <v>626</v>
      </c>
      <c r="G3452" s="177">
        <v>44620</v>
      </c>
      <c r="H3452" t="s">
        <v>352</v>
      </c>
      <c r="I3452" t="s">
        <v>18168</v>
      </c>
      <c r="J3452" t="s">
        <v>10884</v>
      </c>
      <c r="K3452" t="s">
        <v>353</v>
      </c>
      <c r="L3452" t="s">
        <v>365</v>
      </c>
      <c r="M3452" s="29" t="str">
        <f>IF(O3452 &lt;&gt; "", VLOOKUP(O3452,'CLASSIFICAÇÃO - ÁREA DE ATUAÇÃO'!$A:$C,2,0),"")</f>
        <v>C</v>
      </c>
      <c r="N3452" s="29" t="str">
        <f>IF(O3452 &lt;&gt; "",VLOOKUP(O3452,'CLASSIFICAÇÃO - ÁREA DE ATUAÇÃO'!$A:$C,3,0), "")</f>
        <v>ATENÇÃO PRIMÁRIA</v>
      </c>
      <c r="O3452" t="str">
        <f>'Lotações convertidas'!B3454</f>
        <v>CENTRO DE SAÚDE JARDIM GUANABARA</v>
      </c>
    </row>
    <row r="3453" spans="1:15" x14ac:dyDescent="0.25">
      <c r="A3453">
        <v>1363679</v>
      </c>
      <c r="B3453" t="s">
        <v>10885</v>
      </c>
      <c r="C3453" t="s">
        <v>10886</v>
      </c>
      <c r="D3453" t="s">
        <v>362</v>
      </c>
      <c r="F3453" t="s">
        <v>5826</v>
      </c>
      <c r="G3453" s="177">
        <v>44620</v>
      </c>
      <c r="H3453" t="s">
        <v>364</v>
      </c>
      <c r="I3453" t="s">
        <v>18168</v>
      </c>
      <c r="J3453" t="s">
        <v>10887</v>
      </c>
      <c r="K3453" t="s">
        <v>353</v>
      </c>
      <c r="L3453" t="s">
        <v>372</v>
      </c>
      <c r="M3453" s="29" t="str">
        <f>IF(O3453 &lt;&gt; "", VLOOKUP(O3453,'CLASSIFICAÇÃO - ÁREA DE ATUAÇÃO'!$A:$C,2,0),"")</f>
        <v>C</v>
      </c>
      <c r="N3453" s="29" t="str">
        <f>IF(O3453 &lt;&gt; "",VLOOKUP(O3453,'CLASSIFICAÇÃO - ÁREA DE ATUAÇÃO'!$A:$C,3,0), "")</f>
        <v>ATENÇÃO PRIMÁRIA</v>
      </c>
      <c r="O3453" t="str">
        <f>'Lotações convertidas'!B3455</f>
        <v>CENTRO DE SAÚDE SERRA VERDE</v>
      </c>
    </row>
    <row r="3454" spans="1:15" x14ac:dyDescent="0.25">
      <c r="A3454">
        <v>1363695</v>
      </c>
      <c r="B3454" t="s">
        <v>10888</v>
      </c>
      <c r="C3454" t="s">
        <v>10889</v>
      </c>
      <c r="D3454" t="s">
        <v>379</v>
      </c>
      <c r="F3454" t="s">
        <v>18623</v>
      </c>
      <c r="G3454" s="177">
        <v>44621</v>
      </c>
      <c r="H3454" t="s">
        <v>482</v>
      </c>
      <c r="I3454" t="s">
        <v>18171</v>
      </c>
      <c r="J3454" t="s">
        <v>10890</v>
      </c>
      <c r="K3454" t="s">
        <v>353</v>
      </c>
      <c r="L3454" t="s">
        <v>374</v>
      </c>
      <c r="M3454" s="29" t="str">
        <f>IF(O3454 &lt;&gt; "", VLOOKUP(O3454,'CLASSIFICAÇÃO - ÁREA DE ATUAÇÃO'!$A:$C,2,0),"")</f>
        <v>C</v>
      </c>
      <c r="N3454" s="29" t="str">
        <f>IF(O3454 &lt;&gt; "",VLOOKUP(O3454,'CLASSIFICAÇÃO - ÁREA DE ATUAÇÃO'!$A:$C,3,0), "")</f>
        <v>REDE DE URGÊNCIA</v>
      </c>
      <c r="O3454" t="str">
        <f>'Lotações convertidas'!B3456</f>
        <v>UNIDADE DE PRONTO ATENDIMENTO NORDESTE</v>
      </c>
    </row>
    <row r="3455" spans="1:15" x14ac:dyDescent="0.25">
      <c r="A3455">
        <v>1363709</v>
      </c>
      <c r="B3455" t="s">
        <v>737</v>
      </c>
      <c r="C3455" t="s">
        <v>738</v>
      </c>
      <c r="D3455" t="s">
        <v>368</v>
      </c>
      <c r="E3455" t="s">
        <v>369</v>
      </c>
      <c r="F3455" t="s">
        <v>18617</v>
      </c>
      <c r="G3455" s="177">
        <v>44622</v>
      </c>
      <c r="H3455" t="s">
        <v>441</v>
      </c>
      <c r="I3455" t="s">
        <v>18168</v>
      </c>
      <c r="J3455" t="s">
        <v>739</v>
      </c>
      <c r="K3455" t="s">
        <v>353</v>
      </c>
      <c r="L3455" t="s">
        <v>406</v>
      </c>
      <c r="M3455" s="29" t="str">
        <f>IF(O3455 &lt;&gt; "", VLOOKUP(O3455,'CLASSIFICAÇÃO - ÁREA DE ATUAÇÃO'!$A:$C,2,0),"")</f>
        <v>D</v>
      </c>
      <c r="N3455" s="29" t="str">
        <f>IF(O3455 &lt;&gt; "",VLOOKUP(O3455,'CLASSIFICAÇÃO - ÁREA DE ATUAÇÃO'!$A:$C,3,0), "")</f>
        <v>REDE DE URGÊNCIA</v>
      </c>
      <c r="O3455" t="str">
        <f>'Lotações convertidas'!B3457</f>
        <v>UNIDADE DE PRONTO ATENDIMENTO BARREIRO</v>
      </c>
    </row>
    <row r="3456" spans="1:15" x14ac:dyDescent="0.25">
      <c r="A3456">
        <v>1363725</v>
      </c>
      <c r="B3456" t="s">
        <v>10891</v>
      </c>
      <c r="C3456" t="s">
        <v>10892</v>
      </c>
      <c r="D3456" t="s">
        <v>368</v>
      </c>
      <c r="E3456" t="s">
        <v>369</v>
      </c>
      <c r="F3456" t="s">
        <v>18619</v>
      </c>
      <c r="G3456" s="177">
        <v>44618</v>
      </c>
      <c r="H3456" t="s">
        <v>441</v>
      </c>
      <c r="I3456" t="s">
        <v>18168</v>
      </c>
      <c r="J3456" t="s">
        <v>10893</v>
      </c>
      <c r="K3456" t="s">
        <v>353</v>
      </c>
      <c r="L3456" t="s">
        <v>361</v>
      </c>
      <c r="M3456" s="29" t="str">
        <f>IF(O3456 &lt;&gt; "", VLOOKUP(O3456,'CLASSIFICAÇÃO - ÁREA DE ATUAÇÃO'!$A:$C,2,0),"")</f>
        <v>B</v>
      </c>
      <c r="N3456" s="29" t="str">
        <f>IF(O3456 &lt;&gt; "",VLOOKUP(O3456,'CLASSIFICAÇÃO - ÁREA DE ATUAÇÃO'!$A:$C,3,0), "")</f>
        <v>REDE DE URGÊNCIA</v>
      </c>
      <c r="O3456" t="str">
        <f>'Lotações convertidas'!B3458</f>
        <v>CENTRO DE REFERENCIA EM SAUDE MENTAL PAMPULHA</v>
      </c>
    </row>
    <row r="3457" spans="1:15" x14ac:dyDescent="0.25">
      <c r="A3457">
        <v>1363733</v>
      </c>
      <c r="B3457" t="s">
        <v>10894</v>
      </c>
      <c r="C3457" t="s">
        <v>10895</v>
      </c>
      <c r="D3457" t="s">
        <v>349</v>
      </c>
      <c r="E3457" t="s">
        <v>350</v>
      </c>
      <c r="F3457" t="s">
        <v>821</v>
      </c>
      <c r="G3457" s="177">
        <v>44620</v>
      </c>
      <c r="H3457" t="s">
        <v>352</v>
      </c>
      <c r="I3457" t="s">
        <v>18169</v>
      </c>
      <c r="J3457" t="s">
        <v>10896</v>
      </c>
      <c r="K3457" t="s">
        <v>353</v>
      </c>
      <c r="L3457" t="s">
        <v>372</v>
      </c>
      <c r="M3457" s="29" t="str">
        <f>IF(O3457 &lt;&gt; "", VLOOKUP(O3457,'CLASSIFICAÇÃO - ÁREA DE ATUAÇÃO'!$A:$C,2,0),"")</f>
        <v>C</v>
      </c>
      <c r="N3457" s="29" t="str">
        <f>IF(O3457 &lt;&gt; "",VLOOKUP(O3457,'CLASSIFICAÇÃO - ÁREA DE ATUAÇÃO'!$A:$C,3,0), "")</f>
        <v>ATENÇÃO PRIMÁRIA</v>
      </c>
      <c r="O3457" t="str">
        <f>'Lotações convertidas'!B3459</f>
        <v>CENTRO DE SAÚDE SANTA MÔNICA</v>
      </c>
    </row>
    <row r="3458" spans="1:15" x14ac:dyDescent="0.25">
      <c r="A3458">
        <v>1363741</v>
      </c>
      <c r="B3458" t="s">
        <v>10897</v>
      </c>
      <c r="C3458" t="s">
        <v>10898</v>
      </c>
      <c r="D3458" t="s">
        <v>379</v>
      </c>
      <c r="F3458" t="s">
        <v>18637</v>
      </c>
      <c r="G3458" s="177">
        <v>44620</v>
      </c>
      <c r="H3458" t="s">
        <v>736</v>
      </c>
      <c r="I3458" t="s">
        <v>18171</v>
      </c>
      <c r="J3458" t="s">
        <v>10899</v>
      </c>
      <c r="K3458" t="s">
        <v>353</v>
      </c>
      <c r="L3458" t="s">
        <v>411</v>
      </c>
      <c r="M3458" s="29" t="str">
        <f>IF(O3458 &lt;&gt; "", VLOOKUP(O3458,'CLASSIFICAÇÃO - ÁREA DE ATUAÇÃO'!$A:$C,2,0),"")</f>
        <v>A</v>
      </c>
      <c r="N3458" s="29" t="str">
        <f>IF(O3458 &lt;&gt; "",VLOOKUP(O3458,'CLASSIFICAÇÃO - ÁREA DE ATUAÇÃO'!$A:$C,3,0), "")</f>
        <v>ATENÇÃO PRIMÁRIA</v>
      </c>
      <c r="O3458" t="str">
        <f>'Lotações convertidas'!B3460</f>
        <v>CENTRO DE SAÚDE OSWALDO CRUZ</v>
      </c>
    </row>
    <row r="3459" spans="1:15" x14ac:dyDescent="0.25">
      <c r="A3459">
        <v>1363784</v>
      </c>
      <c r="B3459" t="s">
        <v>10900</v>
      </c>
      <c r="C3459" t="s">
        <v>10901</v>
      </c>
      <c r="D3459" t="s">
        <v>379</v>
      </c>
      <c r="F3459" t="s">
        <v>424</v>
      </c>
      <c r="G3459" s="177">
        <v>44618</v>
      </c>
      <c r="H3459" t="s">
        <v>466</v>
      </c>
      <c r="I3459" t="s">
        <v>18171</v>
      </c>
      <c r="J3459" t="s">
        <v>10902</v>
      </c>
      <c r="K3459" t="s">
        <v>353</v>
      </c>
      <c r="L3459" t="s">
        <v>427</v>
      </c>
      <c r="M3459" s="29" t="str">
        <f>IF(O3459 &lt;&gt; "", VLOOKUP(O3459,'CLASSIFICAÇÃO - ÁREA DE ATUAÇÃO'!$A:$C,2,0),"")</f>
        <v>D</v>
      </c>
      <c r="N3459" s="29" t="str">
        <f>IF(O3459 &lt;&gt; "",VLOOKUP(O3459,'CLASSIFICAÇÃO - ÁREA DE ATUAÇÃO'!$A:$C,3,0), "")</f>
        <v>REDE DE URGÊNCIA</v>
      </c>
      <c r="O3459" t="str">
        <f>'Lotações convertidas'!B3461</f>
        <v>SERVIÇO DE ATENDIMENTO MÓVEL DE URGÊNCIA E TRANSPORTE EM SAÚDE</v>
      </c>
    </row>
    <row r="3460" spans="1:15" x14ac:dyDescent="0.25">
      <c r="A3460">
        <v>1363806</v>
      </c>
      <c r="B3460" t="s">
        <v>10903</v>
      </c>
      <c r="C3460" t="s">
        <v>10904</v>
      </c>
      <c r="D3460" t="s">
        <v>368</v>
      </c>
      <c r="E3460" t="s">
        <v>728</v>
      </c>
      <c r="F3460" t="s">
        <v>383</v>
      </c>
      <c r="G3460" s="177">
        <v>44620</v>
      </c>
      <c r="H3460" t="s">
        <v>818</v>
      </c>
      <c r="I3460" t="s">
        <v>495</v>
      </c>
      <c r="K3460" t="s">
        <v>495</v>
      </c>
      <c r="L3460" t="s">
        <v>354</v>
      </c>
      <c r="M3460" s="29" t="str">
        <f>IF(O3460 &lt;&gt; "", VLOOKUP(O3460,'CLASSIFICAÇÃO - ÁREA DE ATUAÇÃO'!$A:$C,2,0),"")</f>
        <v>B</v>
      </c>
      <c r="N3460" s="29" t="str">
        <f>IF(O3460 &lt;&gt; "",VLOOKUP(O3460,'CLASSIFICAÇÃO - ÁREA DE ATUAÇÃO'!$A:$C,3,0), "")</f>
        <v>ATENÇÃO PRIMÁRIA</v>
      </c>
      <c r="O3460" t="str">
        <f>'Lotações convertidas'!B3462</f>
        <v>CENTRO DE SAÚDE SÃO CRISTÓVÃO</v>
      </c>
    </row>
    <row r="3461" spans="1:15" x14ac:dyDescent="0.25">
      <c r="A3461">
        <v>1363822</v>
      </c>
      <c r="B3461" t="s">
        <v>2091</v>
      </c>
      <c r="C3461" t="s">
        <v>2092</v>
      </c>
      <c r="D3461" t="s">
        <v>368</v>
      </c>
      <c r="E3461" t="s">
        <v>369</v>
      </c>
      <c r="F3461" t="s">
        <v>574</v>
      </c>
      <c r="G3461" s="177">
        <v>44620</v>
      </c>
      <c r="H3461" t="s">
        <v>417</v>
      </c>
      <c r="I3461" t="s">
        <v>18168</v>
      </c>
      <c r="J3461" t="s">
        <v>2093</v>
      </c>
      <c r="K3461" t="s">
        <v>353</v>
      </c>
      <c r="L3461" t="s">
        <v>397</v>
      </c>
      <c r="M3461" s="29" t="str">
        <f>IF(O3461 &lt;&gt; "", VLOOKUP(O3461,'CLASSIFICAÇÃO - ÁREA DE ATUAÇÃO'!$A:$C,2,0),"")</f>
        <v>A</v>
      </c>
      <c r="N3461" s="29" t="str">
        <f>IF(O3461 &lt;&gt; "",VLOOKUP(O3461,'CLASSIFICAÇÃO - ÁREA DE ATUAÇÃO'!$A:$C,3,0), "")</f>
        <v>ATENÇÃO PRIMÁRIA</v>
      </c>
      <c r="O3461" t="str">
        <f>'Lotações convertidas'!B3463</f>
        <v>CENTRO DE SAÚDE SALGADO FILHO</v>
      </c>
    </row>
    <row r="3462" spans="1:15" x14ac:dyDescent="0.25">
      <c r="A3462">
        <v>1363830</v>
      </c>
      <c r="B3462" t="s">
        <v>10905</v>
      </c>
      <c r="C3462" t="s">
        <v>10906</v>
      </c>
      <c r="D3462" t="s">
        <v>368</v>
      </c>
      <c r="E3462" t="s">
        <v>369</v>
      </c>
      <c r="F3462" t="s">
        <v>583</v>
      </c>
      <c r="G3462" s="177">
        <v>44620</v>
      </c>
      <c r="H3462" t="s">
        <v>508</v>
      </c>
      <c r="I3462" t="s">
        <v>18168</v>
      </c>
      <c r="J3462" t="s">
        <v>10907</v>
      </c>
      <c r="K3462" t="s">
        <v>353</v>
      </c>
      <c r="L3462" t="s">
        <v>354</v>
      </c>
      <c r="M3462" s="29" t="str">
        <f>IF(O3462 &lt;&gt; "", VLOOKUP(O3462,'CLASSIFICAÇÃO - ÁREA DE ATUAÇÃO'!$A:$C,2,0),"")</f>
        <v>A</v>
      </c>
      <c r="N3462" s="29" t="str">
        <f>IF(O3462 &lt;&gt; "",VLOOKUP(O3462,'CLASSIFICAÇÃO - ÁREA DE ATUAÇÃO'!$A:$C,3,0), "")</f>
        <v>REDE COMPLEMENTAR</v>
      </c>
      <c r="O3462" t="str">
        <f>'Lotações convertidas'!B3464</f>
        <v>UNIDADE DE REFERENCIA SECUNDARIA PADRE EUSTAQUIO</v>
      </c>
    </row>
    <row r="3463" spans="1:15" x14ac:dyDescent="0.25">
      <c r="A3463">
        <v>1363849</v>
      </c>
      <c r="B3463" t="s">
        <v>10908</v>
      </c>
      <c r="C3463" t="s">
        <v>10909</v>
      </c>
      <c r="D3463" t="s">
        <v>368</v>
      </c>
      <c r="E3463" t="s">
        <v>369</v>
      </c>
      <c r="F3463" t="s">
        <v>18631</v>
      </c>
      <c r="G3463" s="177">
        <v>44620</v>
      </c>
      <c r="H3463" t="s">
        <v>441</v>
      </c>
      <c r="I3463" t="s">
        <v>18168</v>
      </c>
      <c r="J3463" t="s">
        <v>10910</v>
      </c>
      <c r="K3463" t="s">
        <v>353</v>
      </c>
      <c r="L3463" t="s">
        <v>374</v>
      </c>
      <c r="M3463" s="29" t="str">
        <f>IF(O3463 &lt;&gt; "", VLOOKUP(O3463,'CLASSIFICAÇÃO - ÁREA DE ATUAÇÃO'!$A:$C,2,0),"")</f>
        <v>A</v>
      </c>
      <c r="N3463" s="29" t="str">
        <f>IF(O3463 &lt;&gt; "",VLOOKUP(O3463,'CLASSIFICAÇÃO - ÁREA DE ATUAÇÃO'!$A:$C,3,0), "")</f>
        <v>REDE DE URGÊNCIA</v>
      </c>
      <c r="O3463" t="str">
        <f>'Lotações convertidas'!B3465</f>
        <v>CENTRO DE REFERENCIA EM SAUDE MENTAL NORDESTE</v>
      </c>
    </row>
    <row r="3464" spans="1:15" x14ac:dyDescent="0.25">
      <c r="A3464">
        <v>1363865</v>
      </c>
      <c r="B3464" t="s">
        <v>10911</v>
      </c>
      <c r="C3464" t="s">
        <v>10912</v>
      </c>
      <c r="D3464" t="s">
        <v>368</v>
      </c>
      <c r="E3464" t="s">
        <v>369</v>
      </c>
      <c r="F3464" t="s">
        <v>18649</v>
      </c>
      <c r="G3464" s="177">
        <v>44620</v>
      </c>
      <c r="H3464" t="s">
        <v>364</v>
      </c>
      <c r="I3464" t="s">
        <v>18168</v>
      </c>
      <c r="J3464" t="s">
        <v>10913</v>
      </c>
      <c r="K3464" t="s">
        <v>353</v>
      </c>
      <c r="L3464" t="s">
        <v>382</v>
      </c>
      <c r="M3464" s="29" t="str">
        <f>IF(O3464 &lt;&gt; "", VLOOKUP(O3464,'CLASSIFICAÇÃO - ÁREA DE ATUAÇÃO'!$A:$C,2,0),"")</f>
        <v>A</v>
      </c>
      <c r="N3464" s="29" t="str">
        <f>IF(O3464 &lt;&gt; "",VLOOKUP(O3464,'CLASSIFICAÇÃO - ÁREA DE ATUAÇÃO'!$A:$C,3,0), "")</f>
        <v>REDE DE URGÊNCIA</v>
      </c>
      <c r="O3464" t="str">
        <f>'Lotações convertidas'!B3466</f>
        <v>CENTRO DE REFERENCIA EM SAUDE MENTAL LESTE</v>
      </c>
    </row>
    <row r="3465" spans="1:15" x14ac:dyDescent="0.25">
      <c r="A3465">
        <v>1363873</v>
      </c>
      <c r="B3465" t="s">
        <v>10914</v>
      </c>
      <c r="C3465" t="s">
        <v>10915</v>
      </c>
      <c r="D3465" t="s">
        <v>368</v>
      </c>
      <c r="E3465" t="s">
        <v>369</v>
      </c>
      <c r="F3465" t="s">
        <v>424</v>
      </c>
      <c r="G3465" s="177">
        <v>44620</v>
      </c>
      <c r="H3465" t="s">
        <v>425</v>
      </c>
      <c r="I3465" t="s">
        <v>18168</v>
      </c>
      <c r="J3465" t="s">
        <v>10916</v>
      </c>
      <c r="K3465" t="s">
        <v>353</v>
      </c>
      <c r="L3465" t="s">
        <v>427</v>
      </c>
      <c r="M3465" s="29" t="str">
        <f>IF(O3465 &lt;&gt; "", VLOOKUP(O3465,'CLASSIFICAÇÃO - ÁREA DE ATUAÇÃO'!$A:$C,2,0),"")</f>
        <v>D</v>
      </c>
      <c r="N3465" s="29" t="str">
        <f>IF(O3465 &lt;&gt; "",VLOOKUP(O3465,'CLASSIFICAÇÃO - ÁREA DE ATUAÇÃO'!$A:$C,3,0), "")</f>
        <v>REDE DE URGÊNCIA</v>
      </c>
      <c r="O3465" t="str">
        <f>'Lotações convertidas'!B3467</f>
        <v>SERVIÇO DE ATENDIMENTO MÓVEL DE URGÊNCIA E TRANSPORTE EM SAÚDE</v>
      </c>
    </row>
    <row r="3466" spans="1:15" x14ac:dyDescent="0.25">
      <c r="A3466" t="s">
        <v>10917</v>
      </c>
      <c r="B3466" t="s">
        <v>10918</v>
      </c>
      <c r="C3466" t="s">
        <v>10919</v>
      </c>
      <c r="D3466" t="s">
        <v>349</v>
      </c>
      <c r="E3466" t="s">
        <v>10087</v>
      </c>
      <c r="F3466" t="s">
        <v>18651</v>
      </c>
      <c r="G3466" s="177">
        <v>44620</v>
      </c>
      <c r="H3466" t="s">
        <v>352</v>
      </c>
      <c r="I3466" t="s">
        <v>18181</v>
      </c>
      <c r="J3466" t="s">
        <v>10920</v>
      </c>
      <c r="K3466" t="s">
        <v>353</v>
      </c>
      <c r="L3466" t="s">
        <v>406</v>
      </c>
      <c r="M3466" s="29" t="str">
        <f>IF(O3466 &lt;&gt; "", VLOOKUP(O3466,'CLASSIFICAÇÃO - ÁREA DE ATUAÇÃO'!$A:$C,2,0),"")</f>
        <v>C</v>
      </c>
      <c r="N3466" s="29" t="str">
        <f>IF(O3466 &lt;&gt; "",VLOOKUP(O3466,'CLASSIFICAÇÃO - ÁREA DE ATUAÇÃO'!$A:$C,3,0), "")</f>
        <v>REDE COMPLEMENTAR</v>
      </c>
      <c r="O3466" t="str">
        <f>'Lotações convertidas'!B3468</f>
        <v>CENTRO DE ESPECIALIDADES MEDICAS BARREIRO</v>
      </c>
    </row>
    <row r="3467" spans="1:15" x14ac:dyDescent="0.25">
      <c r="A3467">
        <v>1363903</v>
      </c>
      <c r="B3467" t="s">
        <v>10921</v>
      </c>
      <c r="C3467" t="s">
        <v>10922</v>
      </c>
      <c r="D3467" t="s">
        <v>349</v>
      </c>
      <c r="E3467" t="s">
        <v>541</v>
      </c>
      <c r="F3467" t="s">
        <v>2012</v>
      </c>
      <c r="G3467" s="177">
        <v>44620</v>
      </c>
      <c r="H3467" t="s">
        <v>364</v>
      </c>
      <c r="I3467" t="s">
        <v>18172</v>
      </c>
      <c r="J3467" t="s">
        <v>10923</v>
      </c>
      <c r="K3467" t="s">
        <v>353</v>
      </c>
      <c r="L3467" t="s">
        <v>372</v>
      </c>
      <c r="M3467" s="29" t="str">
        <f>IF(O3467 &lt;&gt; "", VLOOKUP(O3467,'CLASSIFICAÇÃO - ÁREA DE ATUAÇÃO'!$A:$C,2,0),"")</f>
        <v>D</v>
      </c>
      <c r="N3467" s="29" t="str">
        <f>IF(O3467 &lt;&gt; "",VLOOKUP(O3467,'CLASSIFICAÇÃO - ÁREA DE ATUAÇÃO'!$A:$C,3,0), "")</f>
        <v>ATENÇÃO PRIMÁRIA</v>
      </c>
      <c r="O3467" t="str">
        <f>'Lotações convertidas'!B3469</f>
        <v>CENTRO DE SAÚDE CÉU AZUL</v>
      </c>
    </row>
    <row r="3468" spans="1:15" x14ac:dyDescent="0.25">
      <c r="A3468">
        <v>1363938</v>
      </c>
      <c r="B3468" t="s">
        <v>10924</v>
      </c>
      <c r="C3468" t="s">
        <v>10925</v>
      </c>
      <c r="D3468" t="s">
        <v>379</v>
      </c>
      <c r="F3468" t="s">
        <v>18620</v>
      </c>
      <c r="G3468" s="177">
        <v>44620</v>
      </c>
      <c r="H3468" t="s">
        <v>457</v>
      </c>
      <c r="I3468" t="s">
        <v>18171</v>
      </c>
      <c r="J3468" t="s">
        <v>10926</v>
      </c>
      <c r="K3468" t="s">
        <v>353</v>
      </c>
      <c r="L3468" t="s">
        <v>372</v>
      </c>
      <c r="M3468" s="29" t="str">
        <f>IF(O3468 &lt;&gt; "", VLOOKUP(O3468,'CLASSIFICAÇÃO - ÁREA DE ATUAÇÃO'!$A:$C,2,0),"")</f>
        <v>D</v>
      </c>
      <c r="N3468" s="29" t="str">
        <f>IF(O3468 &lt;&gt; "",VLOOKUP(O3468,'CLASSIFICAÇÃO - ÁREA DE ATUAÇÃO'!$A:$C,3,0), "")</f>
        <v>REDE DE URGÊNCIA</v>
      </c>
      <c r="O3468" t="str">
        <f>'Lotações convertidas'!B3470</f>
        <v>UNIDADE DE PRONTO ATENDIMENTO VENDA NOVA</v>
      </c>
    </row>
    <row r="3469" spans="1:15" x14ac:dyDescent="0.25">
      <c r="A3469">
        <v>1363954</v>
      </c>
      <c r="B3469" t="s">
        <v>10927</v>
      </c>
      <c r="C3469" t="s">
        <v>10928</v>
      </c>
      <c r="D3469" t="s">
        <v>368</v>
      </c>
      <c r="E3469" t="s">
        <v>369</v>
      </c>
      <c r="F3469" t="s">
        <v>424</v>
      </c>
      <c r="G3469" s="177">
        <v>44621</v>
      </c>
      <c r="H3469" t="s">
        <v>425</v>
      </c>
      <c r="I3469" t="s">
        <v>18168</v>
      </c>
      <c r="J3469" t="s">
        <v>10929</v>
      </c>
      <c r="K3469" t="s">
        <v>353</v>
      </c>
      <c r="L3469" t="s">
        <v>427</v>
      </c>
      <c r="M3469" s="29" t="str">
        <f>IF(O3469 &lt;&gt; "", VLOOKUP(O3469,'CLASSIFICAÇÃO - ÁREA DE ATUAÇÃO'!$A:$C,2,0),"")</f>
        <v>D</v>
      </c>
      <c r="N3469" s="29" t="str">
        <f>IF(O3469 &lt;&gt; "",VLOOKUP(O3469,'CLASSIFICAÇÃO - ÁREA DE ATUAÇÃO'!$A:$C,3,0), "")</f>
        <v>REDE DE URGÊNCIA</v>
      </c>
      <c r="O3469" t="str">
        <f>'Lotações convertidas'!B3471</f>
        <v>SERVIÇO DE ATENDIMENTO MÓVEL DE URGÊNCIA E TRANSPORTE EM SAÚDE</v>
      </c>
    </row>
    <row r="3470" spans="1:15" x14ac:dyDescent="0.25">
      <c r="A3470">
        <v>1363970</v>
      </c>
      <c r="B3470" t="s">
        <v>10933</v>
      </c>
      <c r="C3470" t="s">
        <v>10934</v>
      </c>
      <c r="D3470" t="s">
        <v>379</v>
      </c>
      <c r="F3470" t="s">
        <v>18611</v>
      </c>
      <c r="G3470" s="177">
        <v>44621</v>
      </c>
      <c r="H3470" t="s">
        <v>466</v>
      </c>
      <c r="I3470" t="s">
        <v>18171</v>
      </c>
      <c r="J3470" t="s">
        <v>10935</v>
      </c>
      <c r="K3470" t="s">
        <v>353</v>
      </c>
      <c r="L3470" t="s">
        <v>397</v>
      </c>
      <c r="M3470" s="29" t="str">
        <f>IF(O3470 &lt;&gt; "", VLOOKUP(O3470,'CLASSIFICAÇÃO - ÁREA DE ATUAÇÃO'!$A:$C,2,0),"")</f>
        <v>C</v>
      </c>
      <c r="N3470" s="29" t="str">
        <f>IF(O3470 &lt;&gt; "",VLOOKUP(O3470,'CLASSIFICAÇÃO - ÁREA DE ATUAÇÃO'!$A:$C,3,0), "")</f>
        <v>REDE DE URGÊNCIA</v>
      </c>
      <c r="O3470" t="str">
        <f>'Lotações convertidas'!B3472</f>
        <v>UNIDADE DE PRONTO ATENDIMENTO OESTE</v>
      </c>
    </row>
    <row r="3471" spans="1:15" x14ac:dyDescent="0.25">
      <c r="A3471">
        <v>1363989</v>
      </c>
      <c r="B3471" t="s">
        <v>10936</v>
      </c>
      <c r="C3471" t="s">
        <v>10937</v>
      </c>
      <c r="D3471" t="s">
        <v>379</v>
      </c>
      <c r="F3471" t="s">
        <v>465</v>
      </c>
      <c r="G3471" s="177">
        <v>44621</v>
      </c>
      <c r="H3471" t="s">
        <v>457</v>
      </c>
      <c r="I3471" t="s">
        <v>18171</v>
      </c>
      <c r="J3471" t="s">
        <v>10938</v>
      </c>
      <c r="K3471" t="s">
        <v>353</v>
      </c>
      <c r="L3471" t="s">
        <v>361</v>
      </c>
      <c r="M3471" s="29" t="str">
        <f>IF(O3471 &lt;&gt; "", VLOOKUP(O3471,'CLASSIFICAÇÃO - ÁREA DE ATUAÇÃO'!$A:$C,2,0),"")</f>
        <v>C</v>
      </c>
      <c r="N3471" s="29" t="str">
        <f>IF(O3471 &lt;&gt; "",VLOOKUP(O3471,'CLASSIFICAÇÃO - ÁREA DE ATUAÇÃO'!$A:$C,3,0), "")</f>
        <v>REDE DE URGÊNCIA</v>
      </c>
      <c r="O3471" t="str">
        <f>'Lotações convertidas'!B3473</f>
        <v>CENTRO DE REFERÊNCIA EM SAÚDE MENTAL - ÁLCOOL E DROGAS PAMPULHA/NOROESTE</v>
      </c>
    </row>
    <row r="3472" spans="1:15" x14ac:dyDescent="0.25">
      <c r="A3472">
        <v>1364004</v>
      </c>
      <c r="B3472" t="s">
        <v>10939</v>
      </c>
      <c r="C3472" t="s">
        <v>10940</v>
      </c>
      <c r="D3472" t="s">
        <v>379</v>
      </c>
      <c r="F3472" t="s">
        <v>629</v>
      </c>
      <c r="G3472" s="177">
        <v>44621</v>
      </c>
      <c r="H3472" t="s">
        <v>364</v>
      </c>
      <c r="I3472" t="s">
        <v>18171</v>
      </c>
      <c r="J3472" t="s">
        <v>10941</v>
      </c>
      <c r="K3472" t="s">
        <v>353</v>
      </c>
      <c r="L3472" t="s">
        <v>354</v>
      </c>
      <c r="M3472" s="29" t="str">
        <f>IF(O3472 &lt;&gt; "", VLOOKUP(O3472,'CLASSIFICAÇÃO - ÁREA DE ATUAÇÃO'!$A:$C,2,0),"")</f>
        <v>A</v>
      </c>
      <c r="N3472" s="29" t="str">
        <f>IF(O3472 &lt;&gt; "",VLOOKUP(O3472,'CLASSIFICAÇÃO - ÁREA DE ATUAÇÃO'!$A:$C,3,0), "")</f>
        <v>ATENÇÃO PRIMÁRIA</v>
      </c>
      <c r="O3472" t="str">
        <f>'Lotações convertidas'!B3474</f>
        <v>CENTRO DE SAÚDE PADRE EUSTÁQUIO</v>
      </c>
    </row>
    <row r="3473" spans="1:15" x14ac:dyDescent="0.25">
      <c r="A3473">
        <v>1364012</v>
      </c>
      <c r="B3473" t="s">
        <v>10942</v>
      </c>
      <c r="C3473" t="s">
        <v>10943</v>
      </c>
      <c r="D3473" t="s">
        <v>368</v>
      </c>
      <c r="E3473" t="s">
        <v>369</v>
      </c>
      <c r="F3473" t="s">
        <v>409</v>
      </c>
      <c r="G3473" s="177">
        <v>44622</v>
      </c>
      <c r="H3473" t="s">
        <v>359</v>
      </c>
      <c r="I3473" t="s">
        <v>18168</v>
      </c>
      <c r="J3473" t="s">
        <v>10944</v>
      </c>
      <c r="K3473" t="s">
        <v>353</v>
      </c>
      <c r="L3473" t="s">
        <v>411</v>
      </c>
      <c r="M3473" s="29" t="str">
        <f>IF(O3473 &lt;&gt; "", VLOOKUP(O3473,'CLASSIFICAÇÃO - ÁREA DE ATUAÇÃO'!$A:$C,2,0),"")</f>
        <v>A</v>
      </c>
      <c r="N3473" s="29" t="str">
        <f>IF(O3473 &lt;&gt; "",VLOOKUP(O3473,'CLASSIFICAÇÃO - ÁREA DE ATUAÇÃO'!$A:$C,3,0), "")</f>
        <v>REDE COMPLEMENTAR</v>
      </c>
      <c r="O3473" t="str">
        <f>'Lotações convertidas'!B3475</f>
        <v>UNIDADE DE REFERENCIA SECUNDARIA CENTRO-SUL</v>
      </c>
    </row>
    <row r="3474" spans="1:15" x14ac:dyDescent="0.25">
      <c r="A3474">
        <v>1364020</v>
      </c>
      <c r="B3474" t="s">
        <v>10945</v>
      </c>
      <c r="C3474" t="s">
        <v>10946</v>
      </c>
      <c r="D3474" t="s">
        <v>379</v>
      </c>
      <c r="E3474" t="s">
        <v>597</v>
      </c>
      <c r="F3474" t="s">
        <v>18682</v>
      </c>
      <c r="G3474" s="177">
        <v>44623</v>
      </c>
      <c r="H3474" t="s">
        <v>395</v>
      </c>
      <c r="I3474" t="s">
        <v>18171</v>
      </c>
      <c r="J3474" t="s">
        <v>10947</v>
      </c>
      <c r="K3474" t="s">
        <v>353</v>
      </c>
      <c r="L3474" t="s">
        <v>372</v>
      </c>
      <c r="M3474" s="29" t="str">
        <f>IF(O3474 &lt;&gt; "", VLOOKUP(O3474,'CLASSIFICAÇÃO - ÁREA DE ATUAÇÃO'!$A:$C,2,0),"")</f>
        <v>C</v>
      </c>
      <c r="N3474" s="29" t="str">
        <f>IF(O3474 &lt;&gt; "",VLOOKUP(O3474,'CLASSIFICAÇÃO - ÁREA DE ATUAÇÃO'!$A:$C,3,0), "")</f>
        <v>REDE COMPLEMENTAR</v>
      </c>
      <c r="O3474" t="str">
        <f>'Lotações convertidas'!B3476</f>
        <v>CENTRO DE ESPECIALIDADES MEDICAS VENDA NOVA</v>
      </c>
    </row>
    <row r="3475" spans="1:15" x14ac:dyDescent="0.25">
      <c r="A3475">
        <v>1364047</v>
      </c>
      <c r="B3475" t="s">
        <v>10948</v>
      </c>
      <c r="C3475" t="s">
        <v>10949</v>
      </c>
      <c r="D3475" t="s">
        <v>368</v>
      </c>
      <c r="E3475" t="s">
        <v>524</v>
      </c>
      <c r="F3475" t="s">
        <v>259</v>
      </c>
      <c r="G3475" s="177">
        <v>44621</v>
      </c>
      <c r="H3475" t="s">
        <v>818</v>
      </c>
      <c r="I3475" t="s">
        <v>18179</v>
      </c>
      <c r="J3475" t="s">
        <v>10950</v>
      </c>
      <c r="K3475" t="s">
        <v>353</v>
      </c>
      <c r="L3475" t="s">
        <v>372</v>
      </c>
      <c r="M3475" s="29" t="str">
        <f>IF(O3475 &lt;&gt; "", VLOOKUP(O3475,'CLASSIFICAÇÃO - ÁREA DE ATUAÇÃO'!$A:$C,2,0),"")</f>
        <v>C</v>
      </c>
      <c r="N3475" s="29" t="str">
        <f>IF(O3475 &lt;&gt; "",VLOOKUP(O3475,'CLASSIFICAÇÃO - ÁREA DE ATUAÇÃO'!$A:$C,3,0), "")</f>
        <v>REDE COMPLEMENTAR</v>
      </c>
      <c r="O3475" t="str">
        <f>'Lotações convertidas'!B3477</f>
        <v>LABORATORIO REGIONAL NORTE/VENDA NOVA</v>
      </c>
    </row>
    <row r="3476" spans="1:15" x14ac:dyDescent="0.25">
      <c r="A3476">
        <v>1364055</v>
      </c>
      <c r="B3476" t="s">
        <v>10951</v>
      </c>
      <c r="C3476" t="s">
        <v>10952</v>
      </c>
      <c r="D3476" t="s">
        <v>368</v>
      </c>
      <c r="E3476" t="s">
        <v>369</v>
      </c>
      <c r="F3476" t="s">
        <v>589</v>
      </c>
      <c r="G3476" s="177">
        <v>44621</v>
      </c>
      <c r="H3476" t="s">
        <v>384</v>
      </c>
      <c r="I3476" t="s">
        <v>18168</v>
      </c>
      <c r="J3476" t="s">
        <v>10953</v>
      </c>
      <c r="K3476" t="s">
        <v>353</v>
      </c>
      <c r="L3476" t="s">
        <v>397</v>
      </c>
      <c r="M3476" s="29" t="str">
        <f>IF(O3476 &lt;&gt; "", VLOOKUP(O3476,'CLASSIFICAÇÃO - ÁREA DE ATUAÇÃO'!$A:$C,2,0),"")</f>
        <v>A</v>
      </c>
      <c r="N3476" s="29" t="str">
        <f>IF(O3476 &lt;&gt; "",VLOOKUP(O3476,'CLASSIFICAÇÃO - ÁREA DE ATUAÇÃO'!$A:$C,3,0), "")</f>
        <v>REDE COMPLEMENTAR</v>
      </c>
      <c r="O3476" t="str">
        <f>'Lotações convertidas'!B3478</f>
        <v>UNIDADE DE REFERENCIA SECUNDARIA CAMPOS SALES</v>
      </c>
    </row>
    <row r="3477" spans="1:15" x14ac:dyDescent="0.25">
      <c r="A3477" t="s">
        <v>10954</v>
      </c>
      <c r="B3477" t="s">
        <v>10955</v>
      </c>
      <c r="C3477" t="s">
        <v>10956</v>
      </c>
      <c r="D3477" t="s">
        <v>368</v>
      </c>
      <c r="E3477" t="s">
        <v>369</v>
      </c>
      <c r="F3477" t="s">
        <v>4868</v>
      </c>
      <c r="G3477" s="177">
        <v>44621</v>
      </c>
      <c r="H3477" t="s">
        <v>384</v>
      </c>
      <c r="I3477" t="s">
        <v>18168</v>
      </c>
      <c r="J3477" t="s">
        <v>10957</v>
      </c>
      <c r="K3477" t="s">
        <v>353</v>
      </c>
      <c r="L3477" t="s">
        <v>365</v>
      </c>
      <c r="M3477" s="29" t="str">
        <f>IF(O3477 &lt;&gt; "", VLOOKUP(O3477,'CLASSIFICAÇÃO - ÁREA DE ATUAÇÃO'!$A:$C,2,0),"")</f>
        <v>C</v>
      </c>
      <c r="N3477" s="29" t="str">
        <f>IF(O3477 &lt;&gt; "",VLOOKUP(O3477,'CLASSIFICAÇÃO - ÁREA DE ATUAÇÃO'!$A:$C,3,0), "")</f>
        <v>ATENÇÃO PRIMÁRIA</v>
      </c>
      <c r="O3477" t="str">
        <f>'Lotações convertidas'!B3479</f>
        <v>CENTRO DE SAÚDE HELIÓPOLIS</v>
      </c>
    </row>
    <row r="3478" spans="1:15" x14ac:dyDescent="0.25">
      <c r="A3478">
        <v>1364128</v>
      </c>
      <c r="B3478" t="s">
        <v>10958</v>
      </c>
      <c r="C3478" t="s">
        <v>10959</v>
      </c>
      <c r="D3478" t="s">
        <v>368</v>
      </c>
      <c r="E3478" t="s">
        <v>369</v>
      </c>
      <c r="F3478" t="s">
        <v>1062</v>
      </c>
      <c r="G3478" s="177">
        <v>44621</v>
      </c>
      <c r="H3478" t="s">
        <v>364</v>
      </c>
      <c r="I3478" t="s">
        <v>18168</v>
      </c>
      <c r="J3478" t="s">
        <v>10960</v>
      </c>
      <c r="K3478" t="s">
        <v>353</v>
      </c>
      <c r="L3478" t="s">
        <v>397</v>
      </c>
      <c r="M3478" s="29" t="str">
        <f>IF(O3478 &lt;&gt; "", VLOOKUP(O3478,'CLASSIFICAÇÃO - ÁREA DE ATUAÇÃO'!$A:$C,2,0),"")</f>
        <v>C</v>
      </c>
      <c r="N3478" s="29" t="str">
        <f>IF(O3478 &lt;&gt; "",VLOOKUP(O3478,'CLASSIFICAÇÃO - ÁREA DE ATUAÇÃO'!$A:$C,3,0), "")</f>
        <v>ATENÇÃO PRIMÁRIA</v>
      </c>
      <c r="O3478" t="str">
        <f>'Lotações convertidas'!B3480</f>
        <v>CENTRO DE SAÚDE VENTOSA</v>
      </c>
    </row>
    <row r="3479" spans="1:15" x14ac:dyDescent="0.25">
      <c r="A3479">
        <v>1364136</v>
      </c>
      <c r="B3479" t="s">
        <v>10961</v>
      </c>
      <c r="C3479" t="s">
        <v>10962</v>
      </c>
      <c r="D3479" t="s">
        <v>429</v>
      </c>
      <c r="E3479" t="s">
        <v>430</v>
      </c>
      <c r="F3479" t="s">
        <v>512</v>
      </c>
      <c r="G3479" s="177">
        <v>44621</v>
      </c>
      <c r="H3479" t="s">
        <v>364</v>
      </c>
      <c r="I3479" t="s">
        <v>18175</v>
      </c>
      <c r="J3479" t="s">
        <v>10963</v>
      </c>
      <c r="K3479" t="s">
        <v>353</v>
      </c>
      <c r="L3479" t="s">
        <v>397</v>
      </c>
      <c r="M3479" s="29" t="str">
        <f>IF(O3479 &lt;&gt; "", VLOOKUP(O3479,'CLASSIFICAÇÃO - ÁREA DE ATUAÇÃO'!$A:$C,2,0),"")</f>
        <v>B</v>
      </c>
      <c r="N3479" s="29" t="str">
        <f>IF(O3479 &lt;&gt; "",VLOOKUP(O3479,'CLASSIFICAÇÃO - ÁREA DE ATUAÇÃO'!$A:$C,3,0), "")</f>
        <v>ATENÇÃO PRIMÁRIA</v>
      </c>
      <c r="O3479" t="str">
        <f>'Lotações convertidas'!B3481</f>
        <v>CENTRO DE SAÚDE SANTA MARIA</v>
      </c>
    </row>
    <row r="3480" spans="1:15" x14ac:dyDescent="0.25">
      <c r="A3480">
        <v>1364179</v>
      </c>
      <c r="B3480" t="s">
        <v>10964</v>
      </c>
      <c r="C3480" t="s">
        <v>10965</v>
      </c>
      <c r="D3480" t="s">
        <v>368</v>
      </c>
      <c r="E3480" t="s">
        <v>369</v>
      </c>
      <c r="F3480" t="s">
        <v>18613</v>
      </c>
      <c r="G3480" s="177">
        <v>44621</v>
      </c>
      <c r="H3480" t="s">
        <v>441</v>
      </c>
      <c r="I3480" t="s">
        <v>18168</v>
      </c>
      <c r="J3480" t="s">
        <v>10966</v>
      </c>
      <c r="K3480" t="s">
        <v>353</v>
      </c>
      <c r="L3480" t="s">
        <v>382</v>
      </c>
      <c r="M3480" s="29" t="str">
        <f>IF(O3480 &lt;&gt; "", VLOOKUP(O3480,'CLASSIFICAÇÃO - ÁREA DE ATUAÇÃO'!$A:$C,2,0),"")</f>
        <v>C</v>
      </c>
      <c r="N3480" s="29" t="str">
        <f>IF(O3480 &lt;&gt; "",VLOOKUP(O3480,'CLASSIFICAÇÃO - ÁREA DE ATUAÇÃO'!$A:$C,3,0), "")</f>
        <v>REDE DE URGÊNCIA</v>
      </c>
      <c r="O3480" t="str">
        <f>'Lotações convertidas'!B3482</f>
        <v>UNIDADE DE PRONTO ATENDIMENTO LESTE</v>
      </c>
    </row>
    <row r="3481" spans="1:15" x14ac:dyDescent="0.25">
      <c r="A3481">
        <v>1364187</v>
      </c>
      <c r="B3481" t="s">
        <v>10967</v>
      </c>
      <c r="C3481" t="s">
        <v>10968</v>
      </c>
      <c r="D3481" t="s">
        <v>368</v>
      </c>
      <c r="E3481" t="s">
        <v>369</v>
      </c>
      <c r="F3481" t="s">
        <v>424</v>
      </c>
      <c r="G3481" s="177">
        <v>44622</v>
      </c>
      <c r="H3481" t="s">
        <v>441</v>
      </c>
      <c r="I3481" t="s">
        <v>18168</v>
      </c>
      <c r="J3481" t="s">
        <v>10969</v>
      </c>
      <c r="K3481" t="s">
        <v>353</v>
      </c>
      <c r="L3481" t="s">
        <v>427</v>
      </c>
      <c r="M3481" s="29" t="str">
        <f>IF(O3481 &lt;&gt; "", VLOOKUP(O3481,'CLASSIFICAÇÃO - ÁREA DE ATUAÇÃO'!$A:$C,2,0),"")</f>
        <v>D</v>
      </c>
      <c r="N3481" s="29" t="str">
        <f>IF(O3481 &lt;&gt; "",VLOOKUP(O3481,'CLASSIFICAÇÃO - ÁREA DE ATUAÇÃO'!$A:$C,3,0), "")</f>
        <v>REDE DE URGÊNCIA</v>
      </c>
      <c r="O3481" t="str">
        <f>'Lotações convertidas'!B3483</f>
        <v>SERVIÇO DE ATENDIMENTO MÓVEL DE URGÊNCIA E TRANSPORTE EM SAÚDE</v>
      </c>
    </row>
    <row r="3482" spans="1:15" x14ac:dyDescent="0.25">
      <c r="A3482">
        <v>1364209</v>
      </c>
      <c r="B3482" t="s">
        <v>10970</v>
      </c>
      <c r="C3482" t="s">
        <v>10971</v>
      </c>
      <c r="D3482" t="s">
        <v>362</v>
      </c>
      <c r="F3482" t="s">
        <v>18657</v>
      </c>
      <c r="G3482" s="177">
        <v>44622</v>
      </c>
      <c r="H3482" t="s">
        <v>364</v>
      </c>
      <c r="I3482" t="s">
        <v>18168</v>
      </c>
      <c r="J3482" t="s">
        <v>10972</v>
      </c>
      <c r="K3482" t="s">
        <v>353</v>
      </c>
      <c r="L3482" t="s">
        <v>361</v>
      </c>
      <c r="M3482" s="29" t="str">
        <f>IF(O3482 &lt;&gt; "", VLOOKUP(O3482,'CLASSIFICAÇÃO - ÁREA DE ATUAÇÃO'!$A:$C,2,0),"")</f>
        <v>B</v>
      </c>
      <c r="N3482" s="29" t="str">
        <f>IF(O3482 &lt;&gt; "",VLOOKUP(O3482,'CLASSIFICAÇÃO - ÁREA DE ATUAÇÃO'!$A:$C,3,0), "")</f>
        <v>GESTÃO</v>
      </c>
      <c r="O3482" t="str">
        <f>'Lotações convertidas'!B3484</f>
        <v>GERENCIA DE ASSISTENCIA, EPIDEMIOLOGIA E REGULACAO PAMPULHA</v>
      </c>
    </row>
    <row r="3483" spans="1:15" x14ac:dyDescent="0.25">
      <c r="A3483">
        <v>1364233</v>
      </c>
      <c r="B3483" t="s">
        <v>7953</v>
      </c>
      <c r="C3483" t="s">
        <v>7954</v>
      </c>
      <c r="D3483" t="s">
        <v>368</v>
      </c>
      <c r="E3483" t="s">
        <v>524</v>
      </c>
      <c r="F3483" t="s">
        <v>18613</v>
      </c>
      <c r="G3483" s="177">
        <v>44623</v>
      </c>
      <c r="H3483" t="s">
        <v>441</v>
      </c>
      <c r="I3483" t="s">
        <v>18179</v>
      </c>
      <c r="J3483" t="s">
        <v>7955</v>
      </c>
      <c r="K3483" t="s">
        <v>353</v>
      </c>
      <c r="L3483" t="s">
        <v>382</v>
      </c>
      <c r="M3483" s="29" t="str">
        <f>IF(O3483 &lt;&gt; "", VLOOKUP(O3483,'CLASSIFICAÇÃO - ÁREA DE ATUAÇÃO'!$A:$C,2,0),"")</f>
        <v>C</v>
      </c>
      <c r="N3483" s="29" t="str">
        <f>IF(O3483 &lt;&gt; "",VLOOKUP(O3483,'CLASSIFICAÇÃO - ÁREA DE ATUAÇÃO'!$A:$C,3,0), "")</f>
        <v>REDE DE URGÊNCIA</v>
      </c>
      <c r="O3483" t="str">
        <f>'Lotações convertidas'!B3485</f>
        <v>UNIDADE DE PRONTO ATENDIMENTO LESTE</v>
      </c>
    </row>
    <row r="3484" spans="1:15" x14ac:dyDescent="0.25">
      <c r="A3484" t="s">
        <v>10973</v>
      </c>
      <c r="B3484" t="s">
        <v>10974</v>
      </c>
      <c r="C3484" t="s">
        <v>10975</v>
      </c>
      <c r="D3484" t="s">
        <v>379</v>
      </c>
      <c r="F3484" t="s">
        <v>1548</v>
      </c>
      <c r="G3484" s="177">
        <v>44623</v>
      </c>
      <c r="H3484" t="s">
        <v>364</v>
      </c>
      <c r="I3484" t="s">
        <v>18171</v>
      </c>
      <c r="J3484" t="s">
        <v>10976</v>
      </c>
      <c r="K3484" t="s">
        <v>353</v>
      </c>
      <c r="L3484" t="s">
        <v>374</v>
      </c>
      <c r="M3484" s="29" t="str">
        <f>IF(O3484 &lt;&gt; "", VLOOKUP(O3484,'CLASSIFICAÇÃO - ÁREA DE ATUAÇÃO'!$A:$C,2,0),"")</f>
        <v>D</v>
      </c>
      <c r="N3484" s="29" t="str">
        <f>IF(O3484 &lt;&gt; "",VLOOKUP(O3484,'CLASSIFICAÇÃO - ÁREA DE ATUAÇÃO'!$A:$C,3,0), "")</f>
        <v>ATENÇÃO PRIMÁRIA</v>
      </c>
      <c r="O3484" t="str">
        <f>'Lotações convertidas'!B3486</f>
        <v>CENTRO DE SAÚDE NAZARÉ</v>
      </c>
    </row>
    <row r="3485" spans="1:15" x14ac:dyDescent="0.25">
      <c r="A3485">
        <v>1364276</v>
      </c>
      <c r="B3485" t="s">
        <v>10977</v>
      </c>
      <c r="C3485" t="s">
        <v>10978</v>
      </c>
      <c r="D3485" t="s">
        <v>368</v>
      </c>
      <c r="E3485" t="s">
        <v>369</v>
      </c>
      <c r="F3485" t="s">
        <v>227</v>
      </c>
      <c r="G3485" s="177">
        <v>44622</v>
      </c>
      <c r="H3485" t="s">
        <v>417</v>
      </c>
      <c r="I3485" t="s">
        <v>18168</v>
      </c>
      <c r="J3485" t="s">
        <v>10979</v>
      </c>
      <c r="K3485" t="s">
        <v>353</v>
      </c>
      <c r="L3485" t="s">
        <v>406</v>
      </c>
      <c r="M3485" s="29" t="str">
        <f>IF(O3485 &lt;&gt; "", VLOOKUP(O3485,'CLASSIFICAÇÃO - ÁREA DE ATUAÇÃO'!$A:$C,2,0),"")</f>
        <v>C</v>
      </c>
      <c r="N3485" s="29" t="str">
        <f>IF(O3485 &lt;&gt; "",VLOOKUP(O3485,'CLASSIFICAÇÃO - ÁREA DE ATUAÇÃO'!$A:$C,3,0), "")</f>
        <v>ATENÇÃO PRIMÁRIA</v>
      </c>
      <c r="O3485" t="str">
        <f>'Lotações convertidas'!B3487</f>
        <v>CENTRO DE SAÚDE PILAR - OLHOS D'ÁGUA</v>
      </c>
    </row>
    <row r="3486" spans="1:15" x14ac:dyDescent="0.25">
      <c r="A3486">
        <v>1364284</v>
      </c>
      <c r="B3486" t="s">
        <v>10980</v>
      </c>
      <c r="C3486" t="s">
        <v>10981</v>
      </c>
      <c r="D3486" t="s">
        <v>349</v>
      </c>
      <c r="E3486" t="s">
        <v>357</v>
      </c>
      <c r="F3486" t="s">
        <v>519</v>
      </c>
      <c r="G3486" s="177">
        <v>44622</v>
      </c>
      <c r="H3486" t="s">
        <v>746</v>
      </c>
      <c r="I3486" t="s">
        <v>18167</v>
      </c>
      <c r="J3486" t="s">
        <v>10982</v>
      </c>
      <c r="K3486" t="s">
        <v>353</v>
      </c>
      <c r="L3486" t="s">
        <v>406</v>
      </c>
      <c r="M3486" s="29" t="str">
        <f>IF(O3486 &lt;&gt; "", VLOOKUP(O3486,'CLASSIFICAÇÃO - ÁREA DE ATUAÇÃO'!$A:$C,2,0),"")</f>
        <v>B</v>
      </c>
      <c r="N3486" s="29" t="str">
        <f>IF(O3486 &lt;&gt; "",VLOOKUP(O3486,'CLASSIFICAÇÃO - ÁREA DE ATUAÇÃO'!$A:$C,3,0), "")</f>
        <v>ATENÇÃO PRIMÁRIA</v>
      </c>
      <c r="O3486" t="str">
        <f>'Lotações convertidas'!B3488</f>
        <v>CENTRO DE SAÚDE CARLOS RENATO DIAS</v>
      </c>
    </row>
    <row r="3487" spans="1:15" x14ac:dyDescent="0.25">
      <c r="A3487">
        <v>1364292</v>
      </c>
      <c r="B3487" t="s">
        <v>10983</v>
      </c>
      <c r="C3487" t="s">
        <v>10984</v>
      </c>
      <c r="D3487" t="s">
        <v>362</v>
      </c>
      <c r="F3487" t="s">
        <v>18634</v>
      </c>
      <c r="G3487" s="177">
        <v>44622</v>
      </c>
      <c r="H3487" t="s">
        <v>364</v>
      </c>
      <c r="I3487" t="s">
        <v>18168</v>
      </c>
      <c r="J3487" t="s">
        <v>10985</v>
      </c>
      <c r="K3487" t="s">
        <v>353</v>
      </c>
      <c r="L3487" t="s">
        <v>374</v>
      </c>
      <c r="M3487" s="29" t="str">
        <f>IF(O3487 &lt;&gt; "", VLOOKUP(O3487,'CLASSIFICAÇÃO - ÁREA DE ATUAÇÃO'!$A:$C,2,0),"")</f>
        <v>B</v>
      </c>
      <c r="N3487" s="29" t="str">
        <f>IF(O3487 &lt;&gt; "",VLOOKUP(O3487,'CLASSIFICAÇÃO - ÁREA DE ATUAÇÃO'!$A:$C,3,0), "")</f>
        <v>GESTÃO</v>
      </c>
      <c r="O3487" t="str">
        <f>'Lotações convertidas'!B3489</f>
        <v>GERENCIA DE ASSISTENCIA, EPIDEMIOLOGIA E REGULACAO NORDESTE</v>
      </c>
    </row>
    <row r="3488" spans="1:15" x14ac:dyDescent="0.25">
      <c r="A3488">
        <v>1364314</v>
      </c>
      <c r="B3488" t="s">
        <v>10986</v>
      </c>
      <c r="C3488" t="s">
        <v>10987</v>
      </c>
      <c r="D3488" t="s">
        <v>349</v>
      </c>
      <c r="E3488" t="s">
        <v>445</v>
      </c>
      <c r="F3488" t="s">
        <v>606</v>
      </c>
      <c r="G3488" s="177">
        <v>44622</v>
      </c>
      <c r="H3488" t="s">
        <v>352</v>
      </c>
      <c r="I3488" t="s">
        <v>18172</v>
      </c>
      <c r="J3488" t="s">
        <v>10988</v>
      </c>
      <c r="K3488" t="s">
        <v>353</v>
      </c>
      <c r="L3488" t="s">
        <v>382</v>
      </c>
      <c r="M3488" s="29" t="str">
        <f>IF(O3488 &lt;&gt; "", VLOOKUP(O3488,'CLASSIFICAÇÃO - ÁREA DE ATUAÇÃO'!$A:$C,2,0),"")</f>
        <v>D</v>
      </c>
      <c r="N3488" s="29" t="str">
        <f>IF(O3488 &lt;&gt; "",VLOOKUP(O3488,'CLASSIFICAÇÃO - ÁREA DE ATUAÇÃO'!$A:$C,3,0), "")</f>
        <v>ATENÇÃO PRIMÁRIA</v>
      </c>
      <c r="O3488" t="str">
        <f>'Lotações convertidas'!B3490</f>
        <v>CENTRO DE SAÚDE ALTO VERA CRUZ</v>
      </c>
    </row>
    <row r="3489" spans="1:15" x14ac:dyDescent="0.25">
      <c r="A3489">
        <v>1364322</v>
      </c>
      <c r="B3489" t="s">
        <v>10989</v>
      </c>
      <c r="C3489" t="s">
        <v>10990</v>
      </c>
      <c r="D3489" t="s">
        <v>349</v>
      </c>
      <c r="E3489" t="s">
        <v>445</v>
      </c>
      <c r="F3489" t="s">
        <v>18632</v>
      </c>
      <c r="G3489" s="177">
        <v>44622</v>
      </c>
      <c r="H3489" t="s">
        <v>10991</v>
      </c>
      <c r="I3489" t="s">
        <v>18172</v>
      </c>
      <c r="J3489" t="s">
        <v>10992</v>
      </c>
      <c r="K3489" t="s">
        <v>353</v>
      </c>
      <c r="L3489" t="s">
        <v>365</v>
      </c>
      <c r="M3489" s="29" t="str">
        <f>IF(O3489 &lt;&gt; "", VLOOKUP(O3489,'CLASSIFICAÇÃO - ÁREA DE ATUAÇÃO'!$A:$C,2,0),"")</f>
        <v>C</v>
      </c>
      <c r="N3489" s="29" t="str">
        <f>IF(O3489 &lt;&gt; "",VLOOKUP(O3489,'CLASSIFICAÇÃO - ÁREA DE ATUAÇÃO'!$A:$C,3,0), "")</f>
        <v>REDE DE URGÊNCIA</v>
      </c>
      <c r="O3489" t="str">
        <f>'Lotações convertidas'!B3491</f>
        <v>CENTRO DE REFERENCIA EM SAUDE MENTAL NORTE</v>
      </c>
    </row>
    <row r="3490" spans="1:15" x14ac:dyDescent="0.25">
      <c r="A3490">
        <v>1364330</v>
      </c>
      <c r="B3490" t="s">
        <v>10993</v>
      </c>
      <c r="C3490" t="s">
        <v>10994</v>
      </c>
      <c r="D3490" t="s">
        <v>349</v>
      </c>
      <c r="E3490" t="s">
        <v>473</v>
      </c>
      <c r="F3490" t="s">
        <v>18611</v>
      </c>
      <c r="G3490" s="177">
        <v>44623</v>
      </c>
      <c r="H3490" t="s">
        <v>384</v>
      </c>
      <c r="I3490" t="s">
        <v>18181</v>
      </c>
      <c r="J3490" t="s">
        <v>10995</v>
      </c>
      <c r="K3490" t="s">
        <v>353</v>
      </c>
      <c r="L3490" t="s">
        <v>397</v>
      </c>
      <c r="M3490" s="29" t="str">
        <f>IF(O3490 &lt;&gt; "", VLOOKUP(O3490,'CLASSIFICAÇÃO - ÁREA DE ATUAÇÃO'!$A:$C,2,0),"")</f>
        <v>C</v>
      </c>
      <c r="N3490" s="29" t="str">
        <f>IF(O3490 &lt;&gt; "",VLOOKUP(O3490,'CLASSIFICAÇÃO - ÁREA DE ATUAÇÃO'!$A:$C,3,0), "")</f>
        <v>REDE DE URGÊNCIA</v>
      </c>
      <c r="O3490" t="str">
        <f>'Lotações convertidas'!B3492</f>
        <v>UNIDADE DE PRONTO ATENDIMENTO OESTE</v>
      </c>
    </row>
    <row r="3491" spans="1:15" x14ac:dyDescent="0.25">
      <c r="A3491">
        <v>1364365</v>
      </c>
      <c r="B3491" t="s">
        <v>10996</v>
      </c>
      <c r="C3491" t="s">
        <v>10997</v>
      </c>
      <c r="D3491" t="s">
        <v>379</v>
      </c>
      <c r="F3491" t="s">
        <v>18623</v>
      </c>
      <c r="G3491" s="177">
        <v>44625</v>
      </c>
      <c r="H3491" t="s">
        <v>457</v>
      </c>
      <c r="I3491" t="s">
        <v>18171</v>
      </c>
      <c r="J3491" t="s">
        <v>10998</v>
      </c>
      <c r="K3491" t="s">
        <v>353</v>
      </c>
      <c r="L3491" t="s">
        <v>374</v>
      </c>
      <c r="M3491" s="29" t="str">
        <f>IF(O3491 &lt;&gt; "", VLOOKUP(O3491,'CLASSIFICAÇÃO - ÁREA DE ATUAÇÃO'!$A:$C,2,0),"")</f>
        <v>C</v>
      </c>
      <c r="N3491" s="29" t="str">
        <f>IF(O3491 &lt;&gt; "",VLOOKUP(O3491,'CLASSIFICAÇÃO - ÁREA DE ATUAÇÃO'!$A:$C,3,0), "")</f>
        <v>REDE DE URGÊNCIA</v>
      </c>
      <c r="O3491" t="str">
        <f>'Lotações convertidas'!B3493</f>
        <v>UNIDADE DE PRONTO ATENDIMENTO NORDESTE</v>
      </c>
    </row>
    <row r="3492" spans="1:15" x14ac:dyDescent="0.25">
      <c r="A3492">
        <v>1364403</v>
      </c>
      <c r="B3492" t="s">
        <v>10999</v>
      </c>
      <c r="C3492" t="s">
        <v>11000</v>
      </c>
      <c r="D3492" t="s">
        <v>368</v>
      </c>
      <c r="E3492" t="s">
        <v>369</v>
      </c>
      <c r="F3492" t="s">
        <v>391</v>
      </c>
      <c r="G3492" s="177">
        <v>44622</v>
      </c>
      <c r="H3492" t="s">
        <v>417</v>
      </c>
      <c r="I3492" t="s">
        <v>18168</v>
      </c>
      <c r="J3492" t="s">
        <v>11001</v>
      </c>
      <c r="K3492" t="s">
        <v>353</v>
      </c>
      <c r="L3492" t="s">
        <v>361</v>
      </c>
      <c r="M3492" s="29" t="str">
        <f>IF(O3492 &lt;&gt; "", VLOOKUP(O3492,'CLASSIFICAÇÃO - ÁREA DE ATUAÇÃO'!$A:$C,2,0),"")</f>
        <v>C</v>
      </c>
      <c r="N3492" s="29" t="str">
        <f>IF(O3492 &lt;&gt; "",VLOOKUP(O3492,'CLASSIFICAÇÃO - ÁREA DE ATUAÇÃO'!$A:$C,3,0), "")</f>
        <v>ATENÇÃO PRIMÁRIA</v>
      </c>
      <c r="O3492" t="str">
        <f>'Lotações convertidas'!B3494</f>
        <v>CENTRO DE SAÚDE SANTA TEREZINHA</v>
      </c>
    </row>
    <row r="3493" spans="1:15" x14ac:dyDescent="0.25">
      <c r="A3493" t="s">
        <v>11002</v>
      </c>
      <c r="B3493" t="s">
        <v>11003</v>
      </c>
      <c r="C3493" t="s">
        <v>11004</v>
      </c>
      <c r="D3493" t="s">
        <v>362</v>
      </c>
      <c r="F3493" t="s">
        <v>4139</v>
      </c>
      <c r="G3493" s="177">
        <v>44622</v>
      </c>
      <c r="H3493" t="s">
        <v>364</v>
      </c>
      <c r="I3493" t="s">
        <v>18168</v>
      </c>
      <c r="J3493" t="s">
        <v>11005</v>
      </c>
      <c r="K3493" t="s">
        <v>353</v>
      </c>
      <c r="L3493" t="s">
        <v>354</v>
      </c>
      <c r="M3493" s="29" t="str">
        <f>IF(O3493 &lt;&gt; "", VLOOKUP(O3493,'CLASSIFICAÇÃO - ÁREA DE ATUAÇÃO'!$A:$C,2,0),"")</f>
        <v>C</v>
      </c>
      <c r="N3493" s="29" t="str">
        <f>IF(O3493 &lt;&gt; "",VLOOKUP(O3493,'CLASSIFICAÇÃO - ÁREA DE ATUAÇÃO'!$A:$C,3,0), "")</f>
        <v>ATENÇÃO PRIMÁRIA</v>
      </c>
      <c r="O3493" t="str">
        <f>'Lotações convertidas'!B3495</f>
        <v>CENTRO DE SAÚDE PINDORAMA - ELZA MARTINS</v>
      </c>
    </row>
    <row r="3494" spans="1:15" x14ac:dyDescent="0.25">
      <c r="A3494">
        <v>1364438</v>
      </c>
      <c r="B3494" t="s">
        <v>11006</v>
      </c>
      <c r="C3494" t="s">
        <v>11007</v>
      </c>
      <c r="D3494" t="s">
        <v>362</v>
      </c>
      <c r="F3494" t="s">
        <v>404</v>
      </c>
      <c r="G3494" s="177">
        <v>44622</v>
      </c>
      <c r="H3494" t="s">
        <v>364</v>
      </c>
      <c r="I3494" t="s">
        <v>18168</v>
      </c>
      <c r="J3494" t="s">
        <v>11008</v>
      </c>
      <c r="K3494" t="s">
        <v>353</v>
      </c>
      <c r="L3494" t="s">
        <v>406</v>
      </c>
      <c r="M3494" s="29" t="str">
        <f>IF(O3494 &lt;&gt; "", VLOOKUP(O3494,'CLASSIFICAÇÃO - ÁREA DE ATUAÇÃO'!$A:$C,2,0),"")</f>
        <v>D</v>
      </c>
      <c r="N3494" s="29" t="str">
        <f>IF(O3494 &lt;&gt; "",VLOOKUP(O3494,'CLASSIFICAÇÃO - ÁREA DE ATUAÇÃO'!$A:$C,3,0), "")</f>
        <v>ATENÇÃO PRIMÁRIA</v>
      </c>
      <c r="O3494" t="str">
        <f>'Lotações convertidas'!B3496</f>
        <v>CENTRO DE SAÚDE REGINA</v>
      </c>
    </row>
    <row r="3495" spans="1:15" x14ac:dyDescent="0.25">
      <c r="A3495">
        <v>1364446</v>
      </c>
      <c r="B3495" t="s">
        <v>11009</v>
      </c>
      <c r="C3495" t="s">
        <v>11010</v>
      </c>
      <c r="D3495" t="s">
        <v>379</v>
      </c>
      <c r="F3495" t="s">
        <v>18617</v>
      </c>
      <c r="G3495" s="177">
        <v>44622</v>
      </c>
      <c r="H3495" t="s">
        <v>466</v>
      </c>
      <c r="I3495" t="s">
        <v>18171</v>
      </c>
      <c r="J3495" t="s">
        <v>11011</v>
      </c>
      <c r="K3495" t="s">
        <v>353</v>
      </c>
      <c r="L3495" t="s">
        <v>406</v>
      </c>
      <c r="M3495" s="29" t="str">
        <f>IF(O3495 &lt;&gt; "", VLOOKUP(O3495,'CLASSIFICAÇÃO - ÁREA DE ATUAÇÃO'!$A:$C,2,0),"")</f>
        <v>D</v>
      </c>
      <c r="N3495" s="29" t="str">
        <f>IF(O3495 &lt;&gt; "",VLOOKUP(O3495,'CLASSIFICAÇÃO - ÁREA DE ATUAÇÃO'!$A:$C,3,0), "")</f>
        <v>REDE DE URGÊNCIA</v>
      </c>
      <c r="O3495" t="str">
        <f>'Lotações convertidas'!B3497</f>
        <v>UNIDADE DE PRONTO ATENDIMENTO BARREIRO</v>
      </c>
    </row>
    <row r="3496" spans="1:15" x14ac:dyDescent="0.25">
      <c r="A3496">
        <v>1364454</v>
      </c>
      <c r="B3496" t="s">
        <v>11012</v>
      </c>
      <c r="C3496" t="s">
        <v>11013</v>
      </c>
      <c r="D3496" t="s">
        <v>368</v>
      </c>
      <c r="E3496" t="s">
        <v>369</v>
      </c>
      <c r="F3496" t="s">
        <v>409</v>
      </c>
      <c r="G3496" s="177">
        <v>44622</v>
      </c>
      <c r="H3496" t="s">
        <v>2484</v>
      </c>
      <c r="I3496" t="s">
        <v>18168</v>
      </c>
      <c r="J3496" t="s">
        <v>11014</v>
      </c>
      <c r="K3496" t="s">
        <v>353</v>
      </c>
      <c r="L3496" t="s">
        <v>411</v>
      </c>
      <c r="M3496" s="29" t="str">
        <f>IF(O3496 &lt;&gt; "", VLOOKUP(O3496,'CLASSIFICAÇÃO - ÁREA DE ATUAÇÃO'!$A:$C,2,0),"")</f>
        <v>A</v>
      </c>
      <c r="N3496" s="29" t="str">
        <f>IF(O3496 &lt;&gt; "",VLOOKUP(O3496,'CLASSIFICAÇÃO - ÁREA DE ATUAÇÃO'!$A:$C,3,0), "")</f>
        <v>REDE COMPLEMENTAR</v>
      </c>
      <c r="O3496" t="str">
        <f>'Lotações convertidas'!B3498</f>
        <v>UNIDADE DE REFERENCIA SECUNDARIA CENTRO-SUL</v>
      </c>
    </row>
    <row r="3497" spans="1:15" x14ac:dyDescent="0.25">
      <c r="A3497">
        <v>1364462</v>
      </c>
      <c r="B3497" t="s">
        <v>11015</v>
      </c>
      <c r="C3497" t="s">
        <v>11016</v>
      </c>
      <c r="D3497" t="s">
        <v>362</v>
      </c>
      <c r="F3497" t="s">
        <v>18613</v>
      </c>
      <c r="G3497" s="177">
        <v>44623</v>
      </c>
      <c r="H3497" t="s">
        <v>466</v>
      </c>
      <c r="I3497" t="s">
        <v>18168</v>
      </c>
      <c r="J3497" t="s">
        <v>11017</v>
      </c>
      <c r="K3497" t="s">
        <v>353</v>
      </c>
      <c r="L3497" t="s">
        <v>382</v>
      </c>
      <c r="M3497" s="29" t="str">
        <f>IF(O3497 &lt;&gt; "", VLOOKUP(O3497,'CLASSIFICAÇÃO - ÁREA DE ATUAÇÃO'!$A:$C,2,0),"")</f>
        <v>C</v>
      </c>
      <c r="N3497" s="29" t="str">
        <f>IF(O3497 &lt;&gt; "",VLOOKUP(O3497,'CLASSIFICAÇÃO - ÁREA DE ATUAÇÃO'!$A:$C,3,0), "")</f>
        <v>REDE DE URGÊNCIA</v>
      </c>
      <c r="O3497" t="str">
        <f>'Lotações convertidas'!B3499</f>
        <v>UNIDADE DE PRONTO ATENDIMENTO LESTE</v>
      </c>
    </row>
    <row r="3498" spans="1:15" x14ac:dyDescent="0.25">
      <c r="A3498">
        <v>1364470</v>
      </c>
      <c r="B3498" t="s">
        <v>11018</v>
      </c>
      <c r="C3498" t="s">
        <v>11019</v>
      </c>
      <c r="D3498" t="s">
        <v>379</v>
      </c>
      <c r="F3498" t="s">
        <v>18615</v>
      </c>
      <c r="G3498" s="177">
        <v>44624</v>
      </c>
      <c r="H3498" t="s">
        <v>457</v>
      </c>
      <c r="I3498" t="s">
        <v>18171</v>
      </c>
      <c r="J3498" t="s">
        <v>11020</v>
      </c>
      <c r="K3498" t="s">
        <v>353</v>
      </c>
      <c r="L3498" t="s">
        <v>365</v>
      </c>
      <c r="M3498" s="29" t="str">
        <f>IF(O3498 &lt;&gt; "", VLOOKUP(O3498,'CLASSIFICAÇÃO - ÁREA DE ATUAÇÃO'!$A:$C,2,0),"")</f>
        <v>D</v>
      </c>
      <c r="N3498" s="29" t="str">
        <f>IF(O3498 &lt;&gt; "",VLOOKUP(O3498,'CLASSIFICAÇÃO - ÁREA DE ATUAÇÃO'!$A:$C,3,0), "")</f>
        <v>REDE DE URGÊNCIA</v>
      </c>
      <c r="O3498" t="str">
        <f>'Lotações convertidas'!B3500</f>
        <v>UNIDADE DE PRONTO ATENDIMENTO NORTE</v>
      </c>
    </row>
    <row r="3499" spans="1:15" x14ac:dyDescent="0.25">
      <c r="A3499">
        <v>1364497</v>
      </c>
      <c r="B3499" t="s">
        <v>11021</v>
      </c>
      <c r="C3499" t="s">
        <v>11022</v>
      </c>
      <c r="D3499" t="s">
        <v>349</v>
      </c>
      <c r="E3499" t="s">
        <v>6472</v>
      </c>
      <c r="F3499" t="s">
        <v>6473</v>
      </c>
      <c r="G3499" s="177">
        <v>44627</v>
      </c>
      <c r="H3499" t="s">
        <v>395</v>
      </c>
      <c r="I3499" t="s">
        <v>18176</v>
      </c>
      <c r="J3499" t="s">
        <v>11023</v>
      </c>
      <c r="K3499" t="s">
        <v>353</v>
      </c>
      <c r="L3499" t="s">
        <v>427</v>
      </c>
      <c r="M3499" s="29" t="str">
        <f>IF(O3499 &lt;&gt; "", VLOOKUP(O3499,'CLASSIFICAÇÃO - ÁREA DE ATUAÇÃO'!$A:$C,2,0),"")</f>
        <v>A</v>
      </c>
      <c r="N3499" s="29" t="str">
        <f>IF(O3499 &lt;&gt; "",VLOOKUP(O3499,'CLASSIFICAÇÃO - ÁREA DE ATUAÇÃO'!$A:$C,3,0), "")</f>
        <v>GESTÃO</v>
      </c>
      <c r="O3499" t="str">
        <f>'Lotações convertidas'!B3501</f>
        <v>GERÊNCIA DE ASSISTÊNCIA FARMACÊUTICA E INSUMOS ESSENCIAIS</v>
      </c>
    </row>
    <row r="3500" spans="1:15" x14ac:dyDescent="0.25">
      <c r="A3500">
        <v>1364500</v>
      </c>
      <c r="B3500" t="s">
        <v>11024</v>
      </c>
      <c r="C3500" t="s">
        <v>11025</v>
      </c>
      <c r="D3500" t="s">
        <v>368</v>
      </c>
      <c r="E3500" t="s">
        <v>369</v>
      </c>
      <c r="F3500" t="s">
        <v>18613</v>
      </c>
      <c r="G3500" s="177">
        <v>44623</v>
      </c>
      <c r="H3500" t="s">
        <v>441</v>
      </c>
      <c r="I3500" t="s">
        <v>18168</v>
      </c>
      <c r="J3500" t="s">
        <v>11026</v>
      </c>
      <c r="K3500" t="s">
        <v>353</v>
      </c>
      <c r="L3500" t="s">
        <v>382</v>
      </c>
      <c r="M3500" s="29" t="str">
        <f>IF(O3500 &lt;&gt; "", VLOOKUP(O3500,'CLASSIFICAÇÃO - ÁREA DE ATUAÇÃO'!$A:$C,2,0),"")</f>
        <v>C</v>
      </c>
      <c r="N3500" s="29" t="str">
        <f>IF(O3500 &lt;&gt; "",VLOOKUP(O3500,'CLASSIFICAÇÃO - ÁREA DE ATUAÇÃO'!$A:$C,3,0), "")</f>
        <v>REDE DE URGÊNCIA</v>
      </c>
      <c r="O3500" t="str">
        <f>'Lotações convertidas'!B3502</f>
        <v>UNIDADE DE PRONTO ATENDIMENTO LESTE</v>
      </c>
    </row>
    <row r="3501" spans="1:15" x14ac:dyDescent="0.25">
      <c r="A3501">
        <v>1364519</v>
      </c>
      <c r="B3501" t="s">
        <v>11027</v>
      </c>
      <c r="C3501" t="s">
        <v>11028</v>
      </c>
      <c r="D3501" t="s">
        <v>368</v>
      </c>
      <c r="E3501" t="s">
        <v>369</v>
      </c>
      <c r="F3501" t="s">
        <v>639</v>
      </c>
      <c r="G3501" s="177">
        <v>44623</v>
      </c>
      <c r="H3501" t="s">
        <v>384</v>
      </c>
      <c r="I3501" t="s">
        <v>18168</v>
      </c>
      <c r="J3501" t="s">
        <v>11029</v>
      </c>
      <c r="K3501" t="s">
        <v>353</v>
      </c>
      <c r="L3501" t="s">
        <v>354</v>
      </c>
      <c r="M3501" s="29" t="str">
        <f>IF(O3501 &lt;&gt; "", VLOOKUP(O3501,'CLASSIFICAÇÃO - ÁREA DE ATUAÇÃO'!$A:$C,2,0),"")</f>
        <v>C</v>
      </c>
      <c r="N3501" s="29" t="str">
        <f>IF(O3501 &lt;&gt; "",VLOOKUP(O3501,'CLASSIFICAÇÃO - ÁREA DE ATUAÇÃO'!$A:$C,3,0), "")</f>
        <v>ATENÇÃO PRIMÁRIA</v>
      </c>
      <c r="O3501" t="str">
        <f>'Lotações convertidas'!B3503</f>
        <v>CENTRO DE SAÚDE ERMELINDA</v>
      </c>
    </row>
    <row r="3502" spans="1:15" x14ac:dyDescent="0.25">
      <c r="A3502">
        <v>1364535</v>
      </c>
      <c r="B3502" t="s">
        <v>11030</v>
      </c>
      <c r="C3502" t="s">
        <v>11031</v>
      </c>
      <c r="D3502" t="s">
        <v>368</v>
      </c>
      <c r="E3502" t="s">
        <v>369</v>
      </c>
      <c r="F3502" t="s">
        <v>298</v>
      </c>
      <c r="G3502" s="177">
        <v>44623</v>
      </c>
      <c r="H3502" t="s">
        <v>364</v>
      </c>
      <c r="I3502" t="s">
        <v>18168</v>
      </c>
      <c r="J3502" t="s">
        <v>11032</v>
      </c>
      <c r="K3502" t="s">
        <v>353</v>
      </c>
      <c r="L3502" t="s">
        <v>374</v>
      </c>
      <c r="M3502" s="29" t="str">
        <f>IF(O3502 &lt;&gt; "", VLOOKUP(O3502,'CLASSIFICAÇÃO - ÁREA DE ATUAÇÃO'!$A:$C,2,0),"")</f>
        <v>D</v>
      </c>
      <c r="N3502" s="29" t="str">
        <f>IF(O3502 &lt;&gt; "",VLOOKUP(O3502,'CLASSIFICAÇÃO - ÁREA DE ATUAÇÃO'!$A:$C,3,0), "")</f>
        <v>ATENÇÃO PRIMÁRIA</v>
      </c>
      <c r="O3502" t="str">
        <f>'Lotações convertidas'!B3504</f>
        <v>CENTRO DE SAÚDE VILA MARIA - JOÃO VITAL</v>
      </c>
    </row>
    <row r="3503" spans="1:15" x14ac:dyDescent="0.25">
      <c r="A3503">
        <v>1364543</v>
      </c>
      <c r="B3503" t="s">
        <v>11033</v>
      </c>
      <c r="C3503" t="s">
        <v>11034</v>
      </c>
      <c r="D3503" t="s">
        <v>368</v>
      </c>
      <c r="E3503" t="s">
        <v>728</v>
      </c>
      <c r="F3503" t="s">
        <v>18685</v>
      </c>
      <c r="G3503" s="177">
        <v>44623</v>
      </c>
      <c r="H3503" t="s">
        <v>364</v>
      </c>
      <c r="I3503" t="s">
        <v>495</v>
      </c>
      <c r="K3503" t="s">
        <v>495</v>
      </c>
      <c r="L3503" t="s">
        <v>361</v>
      </c>
      <c r="M3503" s="29" t="str">
        <f>IF(O3503 &lt;&gt; "", VLOOKUP(O3503,'CLASSIFICAÇÃO - ÁREA DE ATUAÇÃO'!$A:$C,2,0),"")</f>
        <v>B</v>
      </c>
      <c r="N3503" s="29" t="str">
        <f>IF(O3503 &lt;&gt; "",VLOOKUP(O3503,'CLASSIFICAÇÃO - ÁREA DE ATUAÇÃO'!$A:$C,3,0), "")</f>
        <v>ATENÇÃO PRIMÁRIA</v>
      </c>
      <c r="O3503" t="str">
        <f>'Lotações convertidas'!B3505</f>
        <v>FARMACIA REGIONAL PAMPULHA</v>
      </c>
    </row>
    <row r="3504" spans="1:15" x14ac:dyDescent="0.25">
      <c r="A3504">
        <v>1364578</v>
      </c>
      <c r="B3504" t="s">
        <v>11036</v>
      </c>
      <c r="C3504" t="s">
        <v>11037</v>
      </c>
      <c r="D3504" t="s">
        <v>379</v>
      </c>
      <c r="F3504" t="s">
        <v>1513</v>
      </c>
      <c r="G3504" s="177">
        <v>44623</v>
      </c>
      <c r="H3504" t="s">
        <v>364</v>
      </c>
      <c r="I3504" t="s">
        <v>18171</v>
      </c>
      <c r="J3504" t="s">
        <v>11038</v>
      </c>
      <c r="K3504" t="s">
        <v>353</v>
      </c>
      <c r="L3504" t="s">
        <v>411</v>
      </c>
      <c r="M3504" s="29" t="str">
        <f>IF(O3504 &lt;&gt; "", VLOOKUP(O3504,'CLASSIFICAÇÃO - ÁREA DE ATUAÇÃO'!$A:$C,2,0),"")</f>
        <v>C</v>
      </c>
      <c r="N3504" s="29" t="str">
        <f>IF(O3504 &lt;&gt; "",VLOOKUP(O3504,'CLASSIFICAÇÃO - ÁREA DE ATUAÇÃO'!$A:$C,3,0), "")</f>
        <v>ATENÇÃO PRIMÁRIA</v>
      </c>
      <c r="O3504" t="str">
        <f>'Lotações convertidas'!B3506</f>
        <v>CENTRO DE SAÚDE CAFEZAL</v>
      </c>
    </row>
    <row r="3505" spans="1:15" x14ac:dyDescent="0.25">
      <c r="A3505">
        <v>1364616</v>
      </c>
      <c r="B3505" t="s">
        <v>679</v>
      </c>
      <c r="C3505" t="s">
        <v>680</v>
      </c>
      <c r="D3505" t="s">
        <v>349</v>
      </c>
      <c r="E3505" t="s">
        <v>445</v>
      </c>
      <c r="F3505" t="s">
        <v>18633</v>
      </c>
      <c r="G3505" s="177">
        <v>44623</v>
      </c>
      <c r="H3505" t="s">
        <v>395</v>
      </c>
      <c r="I3505" t="s">
        <v>18172</v>
      </c>
      <c r="J3505" t="s">
        <v>18365</v>
      </c>
      <c r="K3505" t="s">
        <v>353</v>
      </c>
      <c r="L3505" t="s">
        <v>382</v>
      </c>
      <c r="M3505" s="29" t="str">
        <f>IF(O3505 &lt;&gt; "", VLOOKUP(O3505,'CLASSIFICAÇÃO - ÁREA DE ATUAÇÃO'!$A:$C,2,0),"")</f>
        <v>A</v>
      </c>
      <c r="N3505" s="29" t="str">
        <f>IF(O3505 &lt;&gt; "",VLOOKUP(O3505,'CLASSIFICAÇÃO - ÁREA DE ATUAÇÃO'!$A:$C,3,0), "")</f>
        <v>REDE COMPLEMENTAR</v>
      </c>
      <c r="O3505" t="str">
        <f>'Lotações convertidas'!B3507</f>
        <v>CENTRO DE REFERENCIA EM REABILITACAO LESTE</v>
      </c>
    </row>
    <row r="3506" spans="1:15" x14ac:dyDescent="0.25">
      <c r="A3506">
        <v>1364632</v>
      </c>
      <c r="B3506" t="s">
        <v>11039</v>
      </c>
      <c r="C3506" t="s">
        <v>11040</v>
      </c>
      <c r="D3506" t="s">
        <v>379</v>
      </c>
      <c r="F3506" t="s">
        <v>768</v>
      </c>
      <c r="G3506" s="177">
        <v>44624</v>
      </c>
      <c r="H3506" t="s">
        <v>364</v>
      </c>
      <c r="I3506" t="s">
        <v>18171</v>
      </c>
      <c r="J3506" t="s">
        <v>11041</v>
      </c>
      <c r="K3506" t="s">
        <v>353</v>
      </c>
      <c r="L3506" t="s">
        <v>406</v>
      </c>
      <c r="M3506" s="29" t="str">
        <f>IF(O3506 &lt;&gt; "", VLOOKUP(O3506,'CLASSIFICAÇÃO - ÁREA DE ATUAÇÃO'!$A:$C,2,0),"")</f>
        <v>C</v>
      </c>
      <c r="N3506" s="29" t="str">
        <f>IF(O3506 &lt;&gt; "",VLOOKUP(O3506,'CLASSIFICAÇÃO - ÁREA DE ATUAÇÃO'!$A:$C,3,0), "")</f>
        <v>ATENÇÃO PRIMÁRIA</v>
      </c>
      <c r="O3506" t="str">
        <f>'Lotações convertidas'!B3508</f>
        <v>CENTRO DE SAÚDE BOMSUCESSO</v>
      </c>
    </row>
    <row r="3507" spans="1:15" x14ac:dyDescent="0.25">
      <c r="A3507">
        <v>1364667</v>
      </c>
      <c r="B3507" t="s">
        <v>11042</v>
      </c>
      <c r="C3507" t="s">
        <v>11043</v>
      </c>
      <c r="D3507" t="s">
        <v>368</v>
      </c>
      <c r="E3507" t="s">
        <v>369</v>
      </c>
      <c r="F3507" t="s">
        <v>589</v>
      </c>
      <c r="G3507" s="177">
        <v>44624</v>
      </c>
      <c r="H3507" t="s">
        <v>417</v>
      </c>
      <c r="I3507" t="s">
        <v>18168</v>
      </c>
      <c r="J3507" t="s">
        <v>18191</v>
      </c>
      <c r="K3507" t="s">
        <v>353</v>
      </c>
      <c r="L3507" t="s">
        <v>397</v>
      </c>
      <c r="M3507" s="29" t="str">
        <f>IF(O3507 &lt;&gt; "", VLOOKUP(O3507,'CLASSIFICAÇÃO - ÁREA DE ATUAÇÃO'!$A:$C,2,0),"")</f>
        <v>A</v>
      </c>
      <c r="N3507" s="29" t="str">
        <f>IF(O3507 &lt;&gt; "",VLOOKUP(O3507,'CLASSIFICAÇÃO - ÁREA DE ATUAÇÃO'!$A:$C,3,0), "")</f>
        <v>REDE COMPLEMENTAR</v>
      </c>
      <c r="O3507" t="str">
        <f>'Lotações convertidas'!B3509</f>
        <v>UNIDADE DE REFERENCIA SECUNDARIA CAMPOS SALES</v>
      </c>
    </row>
    <row r="3508" spans="1:15" x14ac:dyDescent="0.25">
      <c r="A3508">
        <v>1364683</v>
      </c>
      <c r="B3508" t="s">
        <v>11044</v>
      </c>
      <c r="C3508" t="s">
        <v>11045</v>
      </c>
      <c r="D3508" t="s">
        <v>379</v>
      </c>
      <c r="F3508" t="s">
        <v>18613</v>
      </c>
      <c r="G3508" s="177">
        <v>44625</v>
      </c>
      <c r="H3508" t="s">
        <v>482</v>
      </c>
      <c r="I3508" t="s">
        <v>18171</v>
      </c>
      <c r="J3508" t="s">
        <v>11046</v>
      </c>
      <c r="K3508" t="s">
        <v>353</v>
      </c>
      <c r="L3508" t="s">
        <v>382</v>
      </c>
      <c r="M3508" s="29" t="str">
        <f>IF(O3508 &lt;&gt; "", VLOOKUP(O3508,'CLASSIFICAÇÃO - ÁREA DE ATUAÇÃO'!$A:$C,2,0),"")</f>
        <v>C</v>
      </c>
      <c r="N3508" s="29" t="str">
        <f>IF(O3508 &lt;&gt; "",VLOOKUP(O3508,'CLASSIFICAÇÃO - ÁREA DE ATUAÇÃO'!$A:$C,3,0), "")</f>
        <v>REDE DE URGÊNCIA</v>
      </c>
      <c r="O3508" t="str">
        <f>'Lotações convertidas'!B3510</f>
        <v>UNIDADE DE PRONTO ATENDIMENTO LESTE</v>
      </c>
    </row>
    <row r="3509" spans="1:15" x14ac:dyDescent="0.25">
      <c r="A3509">
        <v>1364748</v>
      </c>
      <c r="B3509" t="s">
        <v>11047</v>
      </c>
      <c r="C3509" t="s">
        <v>11048</v>
      </c>
      <c r="D3509" t="s">
        <v>349</v>
      </c>
      <c r="E3509" t="s">
        <v>674</v>
      </c>
      <c r="F3509" t="s">
        <v>574</v>
      </c>
      <c r="G3509" s="177">
        <v>44624</v>
      </c>
      <c r="H3509" t="s">
        <v>352</v>
      </c>
      <c r="I3509" t="s">
        <v>18178</v>
      </c>
      <c r="J3509" t="s">
        <v>11049</v>
      </c>
      <c r="K3509" t="s">
        <v>353</v>
      </c>
      <c r="L3509" t="s">
        <v>397</v>
      </c>
      <c r="M3509" s="29" t="str">
        <f>IF(O3509 &lt;&gt; "", VLOOKUP(O3509,'CLASSIFICAÇÃO - ÁREA DE ATUAÇÃO'!$A:$C,2,0),"")</f>
        <v>A</v>
      </c>
      <c r="N3509" s="29" t="str">
        <f>IF(O3509 &lt;&gt; "",VLOOKUP(O3509,'CLASSIFICAÇÃO - ÁREA DE ATUAÇÃO'!$A:$C,3,0), "")</f>
        <v>ATENÇÃO PRIMÁRIA</v>
      </c>
      <c r="O3509" t="str">
        <f>'Lotações convertidas'!B3511</f>
        <v>CENTRO DE SAÚDE SALGADO FILHO</v>
      </c>
    </row>
    <row r="3510" spans="1:15" x14ac:dyDescent="0.25">
      <c r="A3510">
        <v>1364756</v>
      </c>
      <c r="B3510" t="s">
        <v>11050</v>
      </c>
      <c r="C3510" t="s">
        <v>11051</v>
      </c>
      <c r="D3510" t="s">
        <v>362</v>
      </c>
      <c r="F3510" t="s">
        <v>606</v>
      </c>
      <c r="G3510" s="177">
        <v>44624</v>
      </c>
      <c r="H3510" t="s">
        <v>352</v>
      </c>
      <c r="I3510" t="s">
        <v>18168</v>
      </c>
      <c r="J3510" t="s">
        <v>11052</v>
      </c>
      <c r="K3510" t="s">
        <v>353</v>
      </c>
      <c r="L3510" t="s">
        <v>382</v>
      </c>
      <c r="M3510" s="29" t="str">
        <f>IF(O3510 &lt;&gt; "", VLOOKUP(O3510,'CLASSIFICAÇÃO - ÁREA DE ATUAÇÃO'!$A:$C,2,0),"")</f>
        <v>D</v>
      </c>
      <c r="N3510" s="29" t="str">
        <f>IF(O3510 &lt;&gt; "",VLOOKUP(O3510,'CLASSIFICAÇÃO - ÁREA DE ATUAÇÃO'!$A:$C,3,0), "")</f>
        <v>ATENÇÃO PRIMÁRIA</v>
      </c>
      <c r="O3510" t="str">
        <f>'Lotações convertidas'!B3512</f>
        <v>CENTRO DE SAÚDE ALTO VERA CRUZ</v>
      </c>
    </row>
    <row r="3511" spans="1:15" x14ac:dyDescent="0.25">
      <c r="A3511">
        <v>1364772</v>
      </c>
      <c r="B3511" t="s">
        <v>11053</v>
      </c>
      <c r="C3511" t="s">
        <v>11054</v>
      </c>
      <c r="D3511" t="s">
        <v>429</v>
      </c>
      <c r="E3511" t="s">
        <v>430</v>
      </c>
      <c r="F3511" t="s">
        <v>4223</v>
      </c>
      <c r="G3511" s="177">
        <v>44624</v>
      </c>
      <c r="H3511" t="s">
        <v>384</v>
      </c>
      <c r="I3511" t="s">
        <v>18175</v>
      </c>
      <c r="J3511" t="s">
        <v>11055</v>
      </c>
      <c r="K3511" t="s">
        <v>353</v>
      </c>
      <c r="L3511" t="s">
        <v>382</v>
      </c>
      <c r="M3511" s="29" t="str">
        <f>IF(O3511 &lt;&gt; "", VLOOKUP(O3511,'CLASSIFICAÇÃO - ÁREA DE ATUAÇÃO'!$A:$C,2,0),"")</f>
        <v>B</v>
      </c>
      <c r="N3511" s="29" t="str">
        <f>IF(O3511 &lt;&gt; "",VLOOKUP(O3511,'CLASSIFICAÇÃO - ÁREA DE ATUAÇÃO'!$A:$C,3,0), "")</f>
        <v>ATENÇÃO PRIMÁRIA</v>
      </c>
      <c r="O3511" t="str">
        <f>'Lotações convertidas'!B3513</f>
        <v>CENTRO DE SAÚDE PARAÍSO</v>
      </c>
    </row>
    <row r="3512" spans="1:15" x14ac:dyDescent="0.25">
      <c r="A3512">
        <v>1364780</v>
      </c>
      <c r="B3512" t="s">
        <v>11056</v>
      </c>
      <c r="C3512" t="s">
        <v>11057</v>
      </c>
      <c r="D3512" t="s">
        <v>368</v>
      </c>
      <c r="E3512" t="s">
        <v>524</v>
      </c>
      <c r="F3512" t="s">
        <v>494</v>
      </c>
      <c r="G3512" s="177">
        <v>44624</v>
      </c>
      <c r="H3512" t="s">
        <v>417</v>
      </c>
      <c r="I3512" t="s">
        <v>18179</v>
      </c>
      <c r="J3512" t="s">
        <v>11058</v>
      </c>
      <c r="K3512" t="s">
        <v>353</v>
      </c>
      <c r="L3512" t="s">
        <v>397</v>
      </c>
      <c r="M3512" s="29" t="str">
        <f>IF(O3512 &lt;&gt; "", VLOOKUP(O3512,'CLASSIFICAÇÃO - ÁREA DE ATUAÇÃO'!$A:$C,2,0),"")</f>
        <v>B</v>
      </c>
      <c r="N3512" s="29" t="str">
        <f>IF(O3512 &lt;&gt; "",VLOOKUP(O3512,'CLASSIFICAÇÃO - ÁREA DE ATUAÇÃO'!$A:$C,3,0), "")</f>
        <v>REDE COMPLEMENTAR</v>
      </c>
      <c r="O3512" t="str">
        <f>'Lotações convertidas'!B3514</f>
        <v>LABORATORIO REGIONAL OESTE/BARREIRO</v>
      </c>
    </row>
    <row r="3513" spans="1:15" x14ac:dyDescent="0.25">
      <c r="A3513">
        <v>1364918</v>
      </c>
      <c r="B3513" t="s">
        <v>11059</v>
      </c>
      <c r="C3513" t="s">
        <v>11060</v>
      </c>
      <c r="D3513" t="s">
        <v>368</v>
      </c>
      <c r="E3513" t="s">
        <v>369</v>
      </c>
      <c r="F3513" t="s">
        <v>602</v>
      </c>
      <c r="G3513" s="177">
        <v>44624</v>
      </c>
      <c r="H3513" t="s">
        <v>384</v>
      </c>
      <c r="I3513" t="s">
        <v>18168</v>
      </c>
      <c r="J3513" t="s">
        <v>11061</v>
      </c>
      <c r="K3513" t="s">
        <v>353</v>
      </c>
      <c r="L3513" t="s">
        <v>372</v>
      </c>
      <c r="M3513" s="29" t="str">
        <f>IF(O3513 &lt;&gt; "", VLOOKUP(O3513,'CLASSIFICAÇÃO - ÁREA DE ATUAÇÃO'!$A:$C,2,0),"")</f>
        <v>D</v>
      </c>
      <c r="N3513" s="29" t="str">
        <f>IF(O3513 &lt;&gt; "",VLOOKUP(O3513,'CLASSIFICAÇÃO - ÁREA DE ATUAÇÃO'!$A:$C,3,0), "")</f>
        <v>ATENÇÃO PRIMÁRIA</v>
      </c>
      <c r="O3513" t="str">
        <f>'Lotações convertidas'!B3515</f>
        <v>CENTRO DE SAÚDE JARDIM COMERCIÁRIOS</v>
      </c>
    </row>
    <row r="3514" spans="1:15" x14ac:dyDescent="0.25">
      <c r="A3514">
        <v>1364926</v>
      </c>
      <c r="B3514" t="s">
        <v>11062</v>
      </c>
      <c r="C3514" t="s">
        <v>11063</v>
      </c>
      <c r="D3514" t="s">
        <v>368</v>
      </c>
      <c r="E3514" t="s">
        <v>369</v>
      </c>
      <c r="F3514" t="s">
        <v>388</v>
      </c>
      <c r="G3514" s="177">
        <v>44624</v>
      </c>
      <c r="H3514" t="s">
        <v>364</v>
      </c>
      <c r="I3514" t="s">
        <v>18168</v>
      </c>
      <c r="J3514" t="s">
        <v>11064</v>
      </c>
      <c r="K3514" t="s">
        <v>353</v>
      </c>
      <c r="L3514" t="s">
        <v>372</v>
      </c>
      <c r="M3514" s="29" t="str">
        <f>IF(O3514 &lt;&gt; "", VLOOKUP(O3514,'CLASSIFICAÇÃO - ÁREA DE ATUAÇÃO'!$A:$C,2,0),"")</f>
        <v>D</v>
      </c>
      <c r="N3514" s="29" t="str">
        <f>IF(O3514 &lt;&gt; "",VLOOKUP(O3514,'CLASSIFICAÇÃO - ÁREA DE ATUAÇÃO'!$A:$C,3,0), "")</f>
        <v>ATENÇÃO PRIMÁRIA</v>
      </c>
      <c r="O3514" t="str">
        <f>'Lotações convertidas'!B3516</f>
        <v>CENTRO DE SAÚDE MINAS CAIXA</v>
      </c>
    </row>
    <row r="3515" spans="1:15" x14ac:dyDescent="0.25">
      <c r="A3515">
        <v>1365027</v>
      </c>
      <c r="B3515" t="s">
        <v>11065</v>
      </c>
      <c r="C3515" t="s">
        <v>11066</v>
      </c>
      <c r="D3515" t="s">
        <v>368</v>
      </c>
      <c r="E3515" t="s">
        <v>369</v>
      </c>
      <c r="F3515" t="s">
        <v>3278</v>
      </c>
      <c r="G3515" s="177">
        <v>44627</v>
      </c>
      <c r="H3515" t="s">
        <v>384</v>
      </c>
      <c r="I3515" t="s">
        <v>18168</v>
      </c>
      <c r="J3515" t="s">
        <v>11067</v>
      </c>
      <c r="K3515" t="s">
        <v>353</v>
      </c>
      <c r="L3515" t="s">
        <v>374</v>
      </c>
      <c r="M3515" s="29" t="str">
        <f>IF(O3515 &lt;&gt; "", VLOOKUP(O3515,'CLASSIFICAÇÃO - ÁREA DE ATUAÇÃO'!$A:$C,2,0),"")</f>
        <v>B</v>
      </c>
      <c r="N3515" s="29" t="str">
        <f>IF(O3515 &lt;&gt; "",VLOOKUP(O3515,'CLASSIFICAÇÃO - ÁREA DE ATUAÇÃO'!$A:$C,3,0), "")</f>
        <v>ATENÇÃO PRIMÁRIA</v>
      </c>
      <c r="O3515" t="str">
        <f>'Lotações convertidas'!B3517</f>
        <v>CENTRO DE SAÚDE DOM JOAQUIM</v>
      </c>
    </row>
    <row r="3516" spans="1:15" x14ac:dyDescent="0.25">
      <c r="A3516">
        <v>1365043</v>
      </c>
      <c r="B3516" t="s">
        <v>11068</v>
      </c>
      <c r="C3516" t="s">
        <v>11069</v>
      </c>
      <c r="D3516" t="s">
        <v>379</v>
      </c>
      <c r="E3516" t="s">
        <v>3759</v>
      </c>
      <c r="F3516" t="s">
        <v>18682</v>
      </c>
      <c r="G3516" s="177">
        <v>44628</v>
      </c>
      <c r="H3516" t="s">
        <v>395</v>
      </c>
      <c r="I3516" t="s">
        <v>18171</v>
      </c>
      <c r="J3516" t="s">
        <v>11070</v>
      </c>
      <c r="K3516" t="s">
        <v>353</v>
      </c>
      <c r="L3516" t="s">
        <v>372</v>
      </c>
      <c r="M3516" s="29" t="str">
        <f>IF(O3516 &lt;&gt; "", VLOOKUP(O3516,'CLASSIFICAÇÃO - ÁREA DE ATUAÇÃO'!$A:$C,2,0),"")</f>
        <v>C</v>
      </c>
      <c r="N3516" s="29" t="str">
        <f>IF(O3516 &lt;&gt; "",VLOOKUP(O3516,'CLASSIFICAÇÃO - ÁREA DE ATUAÇÃO'!$A:$C,3,0), "")</f>
        <v>REDE COMPLEMENTAR</v>
      </c>
      <c r="O3516" t="str">
        <f>'Lotações convertidas'!B3518</f>
        <v>CENTRO DE ESPECIALIDADES MEDICAS VENDA NOVA</v>
      </c>
    </row>
    <row r="3517" spans="1:15" x14ac:dyDescent="0.25">
      <c r="A3517">
        <v>1365086</v>
      </c>
      <c r="B3517" t="s">
        <v>11071</v>
      </c>
      <c r="C3517" t="s">
        <v>11072</v>
      </c>
      <c r="D3517" t="s">
        <v>9078</v>
      </c>
      <c r="F3517" t="s">
        <v>10808</v>
      </c>
      <c r="G3517" s="177">
        <v>44623</v>
      </c>
      <c r="H3517" t="s">
        <v>11073</v>
      </c>
      <c r="I3517" t="s">
        <v>495</v>
      </c>
      <c r="K3517" t="s">
        <v>495</v>
      </c>
      <c r="L3517" t="s">
        <v>427</v>
      </c>
      <c r="M3517" s="29" t="str">
        <f>IF(O3517 &lt;&gt; "", VLOOKUP(O3517,'CLASSIFICAÇÃO - ÁREA DE ATUAÇÃO'!$A:$C,2,0),"")</f>
        <v>A</v>
      </c>
      <c r="N3517" s="29" t="str">
        <f>IF(O3517 &lt;&gt; "",VLOOKUP(O3517,'CLASSIFICAÇÃO - ÁREA DE ATUAÇÃO'!$A:$C,3,0), "")</f>
        <v>REDE DE URGÊNCIA</v>
      </c>
      <c r="O3517" t="str">
        <f>'Lotações convertidas'!B3519</f>
        <v>GERÊNCIA DE REGULAÇÃO DO ACESSO HOSPITALAR</v>
      </c>
    </row>
    <row r="3518" spans="1:15" x14ac:dyDescent="0.25">
      <c r="A3518">
        <v>1365094</v>
      </c>
      <c r="B3518" t="s">
        <v>11074</v>
      </c>
      <c r="C3518" t="s">
        <v>11075</v>
      </c>
      <c r="D3518" t="s">
        <v>368</v>
      </c>
      <c r="E3518" t="s">
        <v>369</v>
      </c>
      <c r="F3518" t="s">
        <v>18613</v>
      </c>
      <c r="G3518" s="177">
        <v>44624</v>
      </c>
      <c r="H3518" t="s">
        <v>425</v>
      </c>
      <c r="I3518" t="s">
        <v>18168</v>
      </c>
      <c r="J3518" t="s">
        <v>11076</v>
      </c>
      <c r="K3518" t="s">
        <v>353</v>
      </c>
      <c r="L3518" t="s">
        <v>382</v>
      </c>
      <c r="M3518" s="29" t="str">
        <f>IF(O3518 &lt;&gt; "", VLOOKUP(O3518,'CLASSIFICAÇÃO - ÁREA DE ATUAÇÃO'!$A:$C,2,0),"")</f>
        <v>C</v>
      </c>
      <c r="N3518" s="29" t="str">
        <f>IF(O3518 &lt;&gt; "",VLOOKUP(O3518,'CLASSIFICAÇÃO - ÁREA DE ATUAÇÃO'!$A:$C,3,0), "")</f>
        <v>REDE DE URGÊNCIA</v>
      </c>
      <c r="O3518" t="str">
        <f>'Lotações convertidas'!B3520</f>
        <v>UNIDADE DE PRONTO ATENDIMENTO LESTE</v>
      </c>
    </row>
    <row r="3519" spans="1:15" x14ac:dyDescent="0.25">
      <c r="A3519">
        <v>1365108</v>
      </c>
      <c r="B3519" t="s">
        <v>11077</v>
      </c>
      <c r="C3519" t="s">
        <v>11078</v>
      </c>
      <c r="D3519" t="s">
        <v>362</v>
      </c>
      <c r="F3519" t="s">
        <v>561</v>
      </c>
      <c r="G3519" s="177">
        <v>44624</v>
      </c>
      <c r="H3519" t="s">
        <v>364</v>
      </c>
      <c r="I3519" t="s">
        <v>18168</v>
      </c>
      <c r="J3519" t="s">
        <v>11079</v>
      </c>
      <c r="K3519" t="s">
        <v>353</v>
      </c>
      <c r="L3519" t="s">
        <v>374</v>
      </c>
      <c r="M3519" s="29" t="str">
        <f>IF(O3519 &lt;&gt; "", VLOOKUP(O3519,'CLASSIFICAÇÃO - ÁREA DE ATUAÇÃO'!$A:$C,2,0),"")</f>
        <v>C</v>
      </c>
      <c r="N3519" s="29" t="str">
        <f>IF(O3519 &lt;&gt; "",VLOOKUP(O3519,'CLASSIFICAÇÃO - ÁREA DE ATUAÇÃO'!$A:$C,3,0), "")</f>
        <v>REDE DE URGÊNCIA</v>
      </c>
      <c r="O3519" t="str">
        <f>'Lotações convertidas'!B3521</f>
        <v>CENTRO DE REFERENCIA EM SAUDE MENTAL ALCOOL E DROGAS NORDESTE</v>
      </c>
    </row>
    <row r="3520" spans="1:15" x14ac:dyDescent="0.25">
      <c r="A3520">
        <v>1365116</v>
      </c>
      <c r="B3520" t="s">
        <v>11080</v>
      </c>
      <c r="C3520" t="s">
        <v>11081</v>
      </c>
      <c r="D3520" t="s">
        <v>520</v>
      </c>
      <c r="F3520" t="s">
        <v>1791</v>
      </c>
      <c r="G3520" s="177">
        <v>44624</v>
      </c>
      <c r="H3520" t="s">
        <v>364</v>
      </c>
      <c r="I3520" t="s">
        <v>18175</v>
      </c>
      <c r="J3520" t="s">
        <v>11082</v>
      </c>
      <c r="K3520" t="s">
        <v>353</v>
      </c>
      <c r="L3520" t="s">
        <v>374</v>
      </c>
      <c r="M3520" s="29" t="str">
        <f>IF(O3520 &lt;&gt; "", VLOOKUP(O3520,'CLASSIFICAÇÃO - ÁREA DE ATUAÇÃO'!$A:$C,2,0),"")</f>
        <v>C</v>
      </c>
      <c r="N3520" s="29" t="str">
        <f>IF(O3520 &lt;&gt; "",VLOOKUP(O3520,'CLASSIFICAÇÃO - ÁREA DE ATUAÇÃO'!$A:$C,3,0), "")</f>
        <v>ATENÇÃO PRIMÁRIA</v>
      </c>
      <c r="O3520" t="str">
        <f>'Lotações convertidas'!B3522</f>
        <v>CENTRO DE SAÚDE SÃO PAULO</v>
      </c>
    </row>
    <row r="3521" spans="1:15" x14ac:dyDescent="0.25">
      <c r="A3521">
        <v>1365140</v>
      </c>
      <c r="B3521" t="s">
        <v>11083</v>
      </c>
      <c r="C3521" t="s">
        <v>11084</v>
      </c>
      <c r="D3521" t="s">
        <v>349</v>
      </c>
      <c r="E3521" t="s">
        <v>528</v>
      </c>
      <c r="F3521" t="s">
        <v>18638</v>
      </c>
      <c r="G3521" s="177">
        <v>44627</v>
      </c>
      <c r="H3521" t="s">
        <v>364</v>
      </c>
      <c r="I3521" t="s">
        <v>18176</v>
      </c>
      <c r="J3521" t="s">
        <v>11085</v>
      </c>
      <c r="K3521" t="s">
        <v>353</v>
      </c>
      <c r="L3521" t="s">
        <v>427</v>
      </c>
      <c r="M3521" s="29" t="str">
        <f>IF(O3521 &lt;&gt; "", VLOOKUP(O3521,'CLASSIFICAÇÃO - ÁREA DE ATUAÇÃO'!$A:$C,2,0),"")</f>
        <v>A</v>
      </c>
      <c r="N3521" s="29" t="str">
        <f>IF(O3521 &lt;&gt; "",VLOOKUP(O3521,'CLASSIFICAÇÃO - ÁREA DE ATUAÇÃO'!$A:$C,3,0), "")</f>
        <v>GESTÃO</v>
      </c>
      <c r="O3521" t="str">
        <f>'Lotações convertidas'!B3523</f>
        <v>GERENCIA DE VIGILANCIA EPIDEMIOLOGICA</v>
      </c>
    </row>
    <row r="3522" spans="1:15" x14ac:dyDescent="0.25">
      <c r="A3522">
        <v>1365159</v>
      </c>
      <c r="B3522" t="s">
        <v>11086</v>
      </c>
      <c r="C3522" t="s">
        <v>11087</v>
      </c>
      <c r="D3522" t="s">
        <v>368</v>
      </c>
      <c r="E3522" t="s">
        <v>369</v>
      </c>
      <c r="F3522" t="s">
        <v>719</v>
      </c>
      <c r="G3522" s="177">
        <v>44627</v>
      </c>
      <c r="H3522" t="s">
        <v>364</v>
      </c>
      <c r="I3522" t="s">
        <v>18168</v>
      </c>
      <c r="J3522" t="s">
        <v>11088</v>
      </c>
      <c r="K3522" t="s">
        <v>353</v>
      </c>
      <c r="L3522" t="s">
        <v>365</v>
      </c>
      <c r="M3522" s="29" t="str">
        <f>IF(O3522 &lt;&gt; "", VLOOKUP(O3522,'CLASSIFICAÇÃO - ÁREA DE ATUAÇÃO'!$A:$C,2,0),"")</f>
        <v>D</v>
      </c>
      <c r="N3522" s="29" t="str">
        <f>IF(O3522 &lt;&gt; "",VLOOKUP(O3522,'CLASSIFICAÇÃO - ÁREA DE ATUAÇÃO'!$A:$C,3,0), "")</f>
        <v>ATENÇÃO PRIMÁRIA</v>
      </c>
      <c r="O3522" t="str">
        <f>'Lotações convertidas'!B3524</f>
        <v>CENTRO DE SAÚDE JAQUELINE</v>
      </c>
    </row>
    <row r="3523" spans="1:15" x14ac:dyDescent="0.25">
      <c r="A3523">
        <v>1365183</v>
      </c>
      <c r="B3523" t="s">
        <v>11089</v>
      </c>
      <c r="C3523" t="s">
        <v>11090</v>
      </c>
      <c r="D3523" t="s">
        <v>368</v>
      </c>
      <c r="E3523" t="s">
        <v>369</v>
      </c>
      <c r="F3523" t="s">
        <v>612</v>
      </c>
      <c r="G3523" s="177">
        <v>44627</v>
      </c>
      <c r="H3523" t="s">
        <v>417</v>
      </c>
      <c r="I3523" t="s">
        <v>18168</v>
      </c>
      <c r="J3523" t="s">
        <v>11091</v>
      </c>
      <c r="K3523" t="s">
        <v>353</v>
      </c>
      <c r="L3523" t="s">
        <v>365</v>
      </c>
      <c r="M3523" s="29" t="str">
        <f>IF(O3523 &lt;&gt; "", VLOOKUP(O3523,'CLASSIFICAÇÃO - ÁREA DE ATUAÇÃO'!$A:$C,2,0),"")</f>
        <v>B</v>
      </c>
      <c r="N3523" s="29" t="str">
        <f>IF(O3523 &lt;&gt; "",VLOOKUP(O3523,'CLASSIFICAÇÃO - ÁREA DE ATUAÇÃO'!$A:$C,3,0), "")</f>
        <v>ATENÇÃO PRIMÁRIA</v>
      </c>
      <c r="O3523" t="str">
        <f>'Lotações convertidas'!B3525</f>
        <v>CENTRO DE SAÚDE PROVIDÊNCIA</v>
      </c>
    </row>
    <row r="3524" spans="1:15" x14ac:dyDescent="0.25">
      <c r="A3524">
        <v>1365191</v>
      </c>
      <c r="B3524" t="s">
        <v>11092</v>
      </c>
      <c r="C3524" t="s">
        <v>11093</v>
      </c>
      <c r="D3524" t="s">
        <v>368</v>
      </c>
      <c r="E3524" t="s">
        <v>369</v>
      </c>
      <c r="F3524" t="s">
        <v>1373</v>
      </c>
      <c r="G3524" s="177">
        <v>44627</v>
      </c>
      <c r="H3524" t="s">
        <v>384</v>
      </c>
      <c r="I3524" t="s">
        <v>18168</v>
      </c>
      <c r="J3524" t="s">
        <v>11094</v>
      </c>
      <c r="K3524" t="s">
        <v>353</v>
      </c>
      <c r="L3524" t="s">
        <v>397</v>
      </c>
      <c r="M3524" s="29" t="str">
        <f>IF(O3524 &lt;&gt; "", VLOOKUP(O3524,'CLASSIFICAÇÃO - ÁREA DE ATUAÇÃO'!$A:$C,2,0),"")</f>
        <v>B</v>
      </c>
      <c r="N3524" s="29" t="str">
        <f>IF(O3524 &lt;&gt; "",VLOOKUP(O3524,'CLASSIFICAÇÃO - ÁREA DE ATUAÇÃO'!$A:$C,3,0), "")</f>
        <v>ATENÇÃO PRIMÁRIA</v>
      </c>
      <c r="O3524" t="str">
        <f>'Lotações convertidas'!B3526</f>
        <v>CENTRO DE SAÚDE HAVAÍ</v>
      </c>
    </row>
    <row r="3525" spans="1:15" x14ac:dyDescent="0.25">
      <c r="A3525">
        <v>1365205</v>
      </c>
      <c r="B3525" t="s">
        <v>11095</v>
      </c>
      <c r="C3525" t="s">
        <v>11096</v>
      </c>
      <c r="D3525" t="s">
        <v>368</v>
      </c>
      <c r="E3525" t="s">
        <v>369</v>
      </c>
      <c r="F3525" t="s">
        <v>424</v>
      </c>
      <c r="G3525" s="177">
        <v>44627</v>
      </c>
      <c r="H3525" t="s">
        <v>425</v>
      </c>
      <c r="I3525" t="s">
        <v>18168</v>
      </c>
      <c r="J3525" t="s">
        <v>11097</v>
      </c>
      <c r="K3525" t="s">
        <v>353</v>
      </c>
      <c r="L3525" t="s">
        <v>427</v>
      </c>
      <c r="M3525" s="29" t="str">
        <f>IF(O3525 &lt;&gt; "", VLOOKUP(O3525,'CLASSIFICAÇÃO - ÁREA DE ATUAÇÃO'!$A:$C,2,0),"")</f>
        <v>D</v>
      </c>
      <c r="N3525" s="29" t="str">
        <f>IF(O3525 &lt;&gt; "",VLOOKUP(O3525,'CLASSIFICAÇÃO - ÁREA DE ATUAÇÃO'!$A:$C,3,0), "")</f>
        <v>REDE DE URGÊNCIA</v>
      </c>
      <c r="O3525" t="str">
        <f>'Lotações convertidas'!B3527</f>
        <v>SERVIÇO DE ATENDIMENTO MÓVEL DE URGÊNCIA E TRANSPORTE EM SAÚDE</v>
      </c>
    </row>
    <row r="3526" spans="1:15" x14ac:dyDescent="0.25">
      <c r="A3526">
        <v>1365213</v>
      </c>
      <c r="B3526" t="s">
        <v>11098</v>
      </c>
      <c r="C3526" t="s">
        <v>11099</v>
      </c>
      <c r="D3526" t="s">
        <v>368</v>
      </c>
      <c r="E3526" t="s">
        <v>369</v>
      </c>
      <c r="F3526" t="s">
        <v>733</v>
      </c>
      <c r="G3526" s="177">
        <v>44627</v>
      </c>
      <c r="H3526" t="s">
        <v>417</v>
      </c>
      <c r="I3526" t="s">
        <v>18168</v>
      </c>
      <c r="J3526" t="s">
        <v>11100</v>
      </c>
      <c r="K3526" t="s">
        <v>353</v>
      </c>
      <c r="L3526" t="s">
        <v>374</v>
      </c>
      <c r="M3526" s="29" t="str">
        <f>IF(O3526 &lt;&gt; "", VLOOKUP(O3526,'CLASSIFICAÇÃO - ÁREA DE ATUAÇÃO'!$A:$C,2,0),"")</f>
        <v>A</v>
      </c>
      <c r="N3526" s="29" t="str">
        <f>IF(O3526 &lt;&gt; "",VLOOKUP(O3526,'CLASSIFICAÇÃO - ÁREA DE ATUAÇÃO'!$A:$C,3,0), "")</f>
        <v>ATENÇÃO PRIMÁRIA</v>
      </c>
      <c r="O3526" t="str">
        <f>'Lotações convertidas'!B3528</f>
        <v>CENTRO DE SAÚDE CACHOEIRINHA</v>
      </c>
    </row>
    <row r="3527" spans="1:15" x14ac:dyDescent="0.25">
      <c r="A3527" t="s">
        <v>11101</v>
      </c>
      <c r="B3527" t="s">
        <v>11102</v>
      </c>
      <c r="C3527" t="s">
        <v>11103</v>
      </c>
      <c r="D3527" t="s">
        <v>368</v>
      </c>
      <c r="E3527" t="s">
        <v>390</v>
      </c>
      <c r="F3527" t="s">
        <v>2301</v>
      </c>
      <c r="G3527" s="177">
        <v>44627</v>
      </c>
      <c r="H3527" t="s">
        <v>364</v>
      </c>
      <c r="I3527" t="s">
        <v>18175</v>
      </c>
      <c r="J3527" t="s">
        <v>11104</v>
      </c>
      <c r="K3527" t="s">
        <v>353</v>
      </c>
      <c r="L3527" t="s">
        <v>354</v>
      </c>
      <c r="M3527" s="29" t="str">
        <f>IF(O3527 &lt;&gt; "", VLOOKUP(O3527,'CLASSIFICAÇÃO - ÁREA DE ATUAÇÃO'!$A:$C,2,0),"")</f>
        <v>A</v>
      </c>
      <c r="N3527" s="29" t="str">
        <f>IF(O3527 &lt;&gt; "",VLOOKUP(O3527,'CLASSIFICAÇÃO - ÁREA DE ATUAÇÃO'!$A:$C,3,0), "")</f>
        <v>ATENÇÃO PRIMÁRIA</v>
      </c>
      <c r="O3527" t="str">
        <f>'Lotações convertidas'!B3529</f>
        <v>CENTRO DE SAÚDE SANTOS ANJOS</v>
      </c>
    </row>
    <row r="3528" spans="1:15" x14ac:dyDescent="0.25">
      <c r="A3528">
        <v>1365248</v>
      </c>
      <c r="B3528" t="s">
        <v>11105</v>
      </c>
      <c r="C3528" t="s">
        <v>11106</v>
      </c>
      <c r="D3528" t="s">
        <v>368</v>
      </c>
      <c r="E3528" t="s">
        <v>390</v>
      </c>
      <c r="F3528" t="s">
        <v>610</v>
      </c>
      <c r="G3528" s="177">
        <v>44627</v>
      </c>
      <c r="H3528" t="s">
        <v>364</v>
      </c>
      <c r="I3528" t="s">
        <v>18175</v>
      </c>
      <c r="J3528" t="s">
        <v>11107</v>
      </c>
      <c r="K3528" t="s">
        <v>353</v>
      </c>
      <c r="L3528" t="s">
        <v>372</v>
      </c>
      <c r="M3528" s="29" t="str">
        <f>IF(O3528 &lt;&gt; "", VLOOKUP(O3528,'CLASSIFICAÇÃO - ÁREA DE ATUAÇÃO'!$A:$C,2,0),"")</f>
        <v>C</v>
      </c>
      <c r="N3528" s="29" t="str">
        <f>IF(O3528 &lt;&gt; "",VLOOKUP(O3528,'CLASSIFICAÇÃO - ÁREA DE ATUAÇÃO'!$A:$C,3,0), "")</f>
        <v>ATENÇÃO PRIMÁRIA</v>
      </c>
      <c r="O3528" t="str">
        <f>'Lotações convertidas'!B3530</f>
        <v>CENTRO DE SAÚDE PIRATININGA</v>
      </c>
    </row>
    <row r="3529" spans="1:15" x14ac:dyDescent="0.25">
      <c r="A3529">
        <v>1365256</v>
      </c>
      <c r="B3529" t="s">
        <v>11108</v>
      </c>
      <c r="C3529" t="s">
        <v>11109</v>
      </c>
      <c r="D3529" t="s">
        <v>368</v>
      </c>
      <c r="E3529" t="s">
        <v>524</v>
      </c>
      <c r="F3529" t="s">
        <v>792</v>
      </c>
      <c r="G3529" s="177">
        <v>44627</v>
      </c>
      <c r="H3529" t="s">
        <v>417</v>
      </c>
      <c r="I3529" t="s">
        <v>18179</v>
      </c>
      <c r="J3529" t="s">
        <v>11110</v>
      </c>
      <c r="K3529" t="s">
        <v>353</v>
      </c>
      <c r="L3529" t="s">
        <v>411</v>
      </c>
      <c r="M3529" s="29" t="str">
        <f>IF(O3529 &lt;&gt; "", VLOOKUP(O3529,'CLASSIFICAÇÃO - ÁREA DE ATUAÇÃO'!$A:$C,2,0),"")</f>
        <v>A</v>
      </c>
      <c r="N3529" s="29" t="str">
        <f>IF(O3529 &lt;&gt; "",VLOOKUP(O3529,'CLASSIFICAÇÃO - ÁREA DE ATUAÇÃO'!$A:$C,3,0), "")</f>
        <v>REDE COMPLEMENTAR</v>
      </c>
      <c r="O3529" t="str">
        <f>'Lotações convertidas'!B3531</f>
        <v>LABORATORIO REGIONAL CENTRO-SUL/PAMPULHA</v>
      </c>
    </row>
    <row r="3530" spans="1:15" x14ac:dyDescent="0.25">
      <c r="A3530">
        <v>1365264</v>
      </c>
      <c r="B3530" t="s">
        <v>11111</v>
      </c>
      <c r="C3530" t="s">
        <v>11112</v>
      </c>
      <c r="D3530" t="s">
        <v>362</v>
      </c>
      <c r="F3530" t="s">
        <v>414</v>
      </c>
      <c r="G3530" s="177">
        <v>44627</v>
      </c>
      <c r="H3530" t="s">
        <v>434</v>
      </c>
      <c r="I3530" t="s">
        <v>18168</v>
      </c>
      <c r="J3530" t="s">
        <v>11113</v>
      </c>
      <c r="K3530" t="s">
        <v>353</v>
      </c>
      <c r="L3530" t="s">
        <v>354</v>
      </c>
      <c r="M3530" s="29" t="str">
        <f>IF(O3530 &lt;&gt; "", VLOOKUP(O3530,'CLASSIFICAÇÃO - ÁREA DE ATUAÇÃO'!$A:$C,2,0),"")</f>
        <v>A</v>
      </c>
      <c r="N3530" s="29" t="str">
        <f>IF(O3530 &lt;&gt; "",VLOOKUP(O3530,'CLASSIFICAÇÃO - ÁREA DE ATUAÇÃO'!$A:$C,3,0), "")</f>
        <v>ATENÇÃO PRIMÁRIA</v>
      </c>
      <c r="O3530" t="str">
        <f>'Lotações convertidas'!B3532</f>
        <v>CENTRO DE SAÚDE CARLOS PRATES</v>
      </c>
    </row>
    <row r="3531" spans="1:15" x14ac:dyDescent="0.25">
      <c r="A3531">
        <v>1365272</v>
      </c>
      <c r="B3531" t="s">
        <v>11114</v>
      </c>
      <c r="C3531" t="s">
        <v>11115</v>
      </c>
      <c r="D3531" t="s">
        <v>362</v>
      </c>
      <c r="F3531" t="s">
        <v>2234</v>
      </c>
      <c r="G3531" s="177">
        <v>44627</v>
      </c>
      <c r="H3531" t="s">
        <v>364</v>
      </c>
      <c r="I3531" t="s">
        <v>18168</v>
      </c>
      <c r="J3531" t="s">
        <v>11116</v>
      </c>
      <c r="K3531" t="s">
        <v>353</v>
      </c>
      <c r="L3531" t="s">
        <v>374</v>
      </c>
      <c r="M3531" s="29" t="str">
        <f>IF(O3531 &lt;&gt; "", VLOOKUP(O3531,'CLASSIFICAÇÃO - ÁREA DE ATUAÇÃO'!$A:$C,2,0),"")</f>
        <v>C</v>
      </c>
      <c r="N3531" s="29" t="str">
        <f>IF(O3531 &lt;&gt; "",VLOOKUP(O3531,'CLASSIFICAÇÃO - ÁREA DE ATUAÇÃO'!$A:$C,3,0), "")</f>
        <v>ATENÇÃO PRIMÁRIA</v>
      </c>
      <c r="O3531" t="str">
        <f>'Lotações convertidas'!B3533</f>
        <v>CENTRO DE SAÚDE MARCELO PONTEL GOMES</v>
      </c>
    </row>
    <row r="3532" spans="1:15" x14ac:dyDescent="0.25">
      <c r="A3532">
        <v>1365299</v>
      </c>
      <c r="B3532" t="s">
        <v>11117</v>
      </c>
      <c r="C3532" t="s">
        <v>11118</v>
      </c>
      <c r="D3532" t="s">
        <v>349</v>
      </c>
      <c r="E3532" t="s">
        <v>473</v>
      </c>
      <c r="F3532" t="s">
        <v>1227</v>
      </c>
      <c r="G3532" s="177">
        <v>44627</v>
      </c>
      <c r="H3532" t="s">
        <v>395</v>
      </c>
      <c r="I3532" t="s">
        <v>18181</v>
      </c>
      <c r="J3532" t="s">
        <v>11119</v>
      </c>
      <c r="K3532" t="s">
        <v>353</v>
      </c>
      <c r="L3532" t="s">
        <v>365</v>
      </c>
      <c r="M3532" s="29" t="str">
        <f>IF(O3532 &lt;&gt; "", VLOOKUP(O3532,'CLASSIFICAÇÃO - ÁREA DE ATUAÇÃO'!$A:$C,2,0),"")</f>
        <v>D</v>
      </c>
      <c r="N3532" s="29" t="str">
        <f>IF(O3532 &lt;&gt; "",VLOOKUP(O3532,'CLASSIFICAÇÃO - ÁREA DE ATUAÇÃO'!$A:$C,3,0), "")</f>
        <v>ATENÇÃO PRIMÁRIA</v>
      </c>
      <c r="O3532" t="str">
        <f>'Lotações convertidas'!B3534</f>
        <v>CENTRO DE SAÚDE FELICIDADE II</v>
      </c>
    </row>
    <row r="3533" spans="1:15" x14ac:dyDescent="0.25">
      <c r="A3533">
        <v>1365302</v>
      </c>
      <c r="B3533" t="s">
        <v>11120</v>
      </c>
      <c r="C3533" t="s">
        <v>11121</v>
      </c>
      <c r="D3533" t="s">
        <v>1211</v>
      </c>
      <c r="F3533" t="s">
        <v>10203</v>
      </c>
      <c r="G3533" s="177">
        <v>44627</v>
      </c>
      <c r="H3533" t="s">
        <v>364</v>
      </c>
      <c r="I3533" t="s">
        <v>495</v>
      </c>
      <c r="K3533" t="s">
        <v>495</v>
      </c>
      <c r="L3533" t="s">
        <v>372</v>
      </c>
      <c r="M3533" s="29" t="str">
        <f>IF(O3533 &lt;&gt; "", VLOOKUP(O3533,'CLASSIFICAÇÃO - ÁREA DE ATUAÇÃO'!$A:$C,2,0),"")</f>
        <v>C</v>
      </c>
      <c r="N3533" s="29" t="str">
        <f>IF(O3533 &lt;&gt; "",VLOOKUP(O3533,'CLASSIFICAÇÃO - ÁREA DE ATUAÇÃO'!$A:$C,3,0), "")</f>
        <v>GESTÃO</v>
      </c>
      <c r="O3533" t="str">
        <f>'Lotações convertidas'!B3535</f>
        <v>GERENCIA DE ZOONOSES VENDA NOVA</v>
      </c>
    </row>
    <row r="3534" spans="1:15" x14ac:dyDescent="0.25">
      <c r="A3534">
        <v>1365310</v>
      </c>
      <c r="B3534" t="s">
        <v>11122</v>
      </c>
      <c r="C3534" t="s">
        <v>11123</v>
      </c>
      <c r="D3534" t="s">
        <v>9078</v>
      </c>
      <c r="F3534" t="s">
        <v>18638</v>
      </c>
      <c r="G3534" s="177">
        <v>44627</v>
      </c>
      <c r="H3534" t="s">
        <v>364</v>
      </c>
      <c r="I3534" t="s">
        <v>495</v>
      </c>
      <c r="K3534" t="s">
        <v>495</v>
      </c>
      <c r="L3534" t="s">
        <v>427</v>
      </c>
      <c r="M3534" s="29" t="str">
        <f>IF(O3534 &lt;&gt; "", VLOOKUP(O3534,'CLASSIFICAÇÃO - ÁREA DE ATUAÇÃO'!$A:$C,2,0),"")</f>
        <v>A</v>
      </c>
      <c r="N3534" s="29" t="str">
        <f>IF(O3534 &lt;&gt; "",VLOOKUP(O3534,'CLASSIFICAÇÃO - ÁREA DE ATUAÇÃO'!$A:$C,3,0), "")</f>
        <v>GESTÃO</v>
      </c>
      <c r="O3534" t="str">
        <f>'Lotações convertidas'!B3536</f>
        <v>GERENCIA DE VIGILANCIA EPIDEMIOLOGICA</v>
      </c>
    </row>
    <row r="3535" spans="1:15" x14ac:dyDescent="0.25">
      <c r="A3535">
        <v>1365337</v>
      </c>
      <c r="B3535" t="s">
        <v>11124</v>
      </c>
      <c r="C3535" t="s">
        <v>11125</v>
      </c>
      <c r="D3535" t="s">
        <v>349</v>
      </c>
      <c r="E3535" t="s">
        <v>403</v>
      </c>
      <c r="F3535" t="s">
        <v>745</v>
      </c>
      <c r="G3535" s="177">
        <v>44627</v>
      </c>
      <c r="H3535" t="s">
        <v>395</v>
      </c>
      <c r="I3535" t="s">
        <v>18170</v>
      </c>
      <c r="J3535" t="s">
        <v>11126</v>
      </c>
      <c r="K3535" t="s">
        <v>353</v>
      </c>
      <c r="L3535" t="s">
        <v>382</v>
      </c>
      <c r="M3535" s="29" t="str">
        <f>IF(O3535 &lt;&gt; "", VLOOKUP(O3535,'CLASSIFICAÇÃO - ÁREA DE ATUAÇÃO'!$A:$C,2,0),"")</f>
        <v>D</v>
      </c>
      <c r="N3535" s="29" t="str">
        <f>IF(O3535 &lt;&gt; "",VLOOKUP(O3535,'CLASSIFICAÇÃO - ÁREA DE ATUAÇÃO'!$A:$C,3,0), "")</f>
        <v>ATENÇÃO PRIMÁRIA</v>
      </c>
      <c r="O3535" t="str">
        <f>'Lotações convertidas'!B3537</f>
        <v>CENTRO DE SAÚDE MARIANO DE ABREU</v>
      </c>
    </row>
    <row r="3536" spans="1:15" x14ac:dyDescent="0.25">
      <c r="A3536">
        <v>1365353</v>
      </c>
      <c r="B3536" t="s">
        <v>11127</v>
      </c>
      <c r="C3536" t="s">
        <v>11128</v>
      </c>
      <c r="D3536" t="s">
        <v>349</v>
      </c>
      <c r="E3536" t="s">
        <v>674</v>
      </c>
      <c r="F3536" t="s">
        <v>1129</v>
      </c>
      <c r="G3536" s="177">
        <v>44627</v>
      </c>
      <c r="H3536" t="s">
        <v>364</v>
      </c>
      <c r="I3536" t="s">
        <v>18185</v>
      </c>
      <c r="J3536" t="s">
        <v>11129</v>
      </c>
      <c r="K3536" t="s">
        <v>353</v>
      </c>
      <c r="L3536" t="s">
        <v>365</v>
      </c>
      <c r="M3536" s="29" t="str">
        <f>IF(O3536 &lt;&gt; "", VLOOKUP(O3536,'CLASSIFICAÇÃO - ÁREA DE ATUAÇÃO'!$A:$C,2,0),"")</f>
        <v>B</v>
      </c>
      <c r="N3536" s="29" t="str">
        <f>IF(O3536 &lt;&gt; "",VLOOKUP(O3536,'CLASSIFICAÇÃO - ÁREA DE ATUAÇÃO'!$A:$C,3,0), "")</f>
        <v>REDE COMPLEMENTAR</v>
      </c>
      <c r="O3536" t="str">
        <f>'Lotações convertidas'!B3538</f>
        <v>CENTRO DE CONTROLE DE ZOONOSES</v>
      </c>
    </row>
    <row r="3537" spans="1:15" x14ac:dyDescent="0.25">
      <c r="A3537" t="s">
        <v>11131</v>
      </c>
      <c r="B3537" t="s">
        <v>11132</v>
      </c>
      <c r="C3537" t="s">
        <v>11133</v>
      </c>
      <c r="D3537" t="s">
        <v>379</v>
      </c>
      <c r="F3537" t="s">
        <v>18617</v>
      </c>
      <c r="G3537" s="177">
        <v>44627</v>
      </c>
      <c r="H3537" t="s">
        <v>466</v>
      </c>
      <c r="I3537" t="s">
        <v>18171</v>
      </c>
      <c r="J3537" t="s">
        <v>11134</v>
      </c>
      <c r="K3537" t="s">
        <v>353</v>
      </c>
      <c r="L3537" t="s">
        <v>406</v>
      </c>
      <c r="M3537" s="29" t="str">
        <f>IF(O3537 &lt;&gt; "", VLOOKUP(O3537,'CLASSIFICAÇÃO - ÁREA DE ATUAÇÃO'!$A:$C,2,0),"")</f>
        <v>D</v>
      </c>
      <c r="N3537" s="29" t="str">
        <f>IF(O3537 &lt;&gt; "",VLOOKUP(O3537,'CLASSIFICAÇÃO - ÁREA DE ATUAÇÃO'!$A:$C,3,0), "")</f>
        <v>REDE DE URGÊNCIA</v>
      </c>
      <c r="O3537" t="str">
        <f>'Lotações convertidas'!B3539</f>
        <v>UNIDADE DE PRONTO ATENDIMENTO BARREIRO</v>
      </c>
    </row>
    <row r="3538" spans="1:15" x14ac:dyDescent="0.25">
      <c r="A3538" t="s">
        <v>11135</v>
      </c>
      <c r="B3538" t="s">
        <v>11136</v>
      </c>
      <c r="C3538" t="s">
        <v>11137</v>
      </c>
      <c r="D3538" t="s">
        <v>379</v>
      </c>
      <c r="F3538" t="s">
        <v>18615</v>
      </c>
      <c r="G3538" s="177">
        <v>44628</v>
      </c>
      <c r="H3538" t="s">
        <v>457</v>
      </c>
      <c r="I3538" t="s">
        <v>18171</v>
      </c>
      <c r="J3538" t="s">
        <v>11138</v>
      </c>
      <c r="K3538" t="s">
        <v>353</v>
      </c>
      <c r="L3538" t="s">
        <v>365</v>
      </c>
      <c r="M3538" s="29" t="str">
        <f>IF(O3538 &lt;&gt; "", VLOOKUP(O3538,'CLASSIFICAÇÃO - ÁREA DE ATUAÇÃO'!$A:$C,2,0),"")</f>
        <v>D</v>
      </c>
      <c r="N3538" s="29" t="str">
        <f>IF(O3538 &lt;&gt; "",VLOOKUP(O3538,'CLASSIFICAÇÃO - ÁREA DE ATUAÇÃO'!$A:$C,3,0), "")</f>
        <v>REDE DE URGÊNCIA</v>
      </c>
      <c r="O3538" t="str">
        <f>'Lotações convertidas'!B3540</f>
        <v>UNIDADE DE PRONTO ATENDIMENTO NORTE</v>
      </c>
    </row>
    <row r="3539" spans="1:15" x14ac:dyDescent="0.25">
      <c r="A3539">
        <v>1365418</v>
      </c>
      <c r="B3539" t="s">
        <v>11139</v>
      </c>
      <c r="C3539" t="s">
        <v>11140</v>
      </c>
      <c r="D3539" t="s">
        <v>379</v>
      </c>
      <c r="F3539" t="s">
        <v>18623</v>
      </c>
      <c r="G3539" s="177">
        <v>44628</v>
      </c>
      <c r="H3539" t="s">
        <v>466</v>
      </c>
      <c r="I3539" t="s">
        <v>18171</v>
      </c>
      <c r="J3539" t="s">
        <v>11141</v>
      </c>
      <c r="K3539" t="s">
        <v>353</v>
      </c>
      <c r="L3539" t="s">
        <v>374</v>
      </c>
      <c r="M3539" s="29" t="str">
        <f>IF(O3539 &lt;&gt; "", VLOOKUP(O3539,'CLASSIFICAÇÃO - ÁREA DE ATUAÇÃO'!$A:$C,2,0),"")</f>
        <v>C</v>
      </c>
      <c r="N3539" s="29" t="str">
        <f>IF(O3539 &lt;&gt; "",VLOOKUP(O3539,'CLASSIFICAÇÃO - ÁREA DE ATUAÇÃO'!$A:$C,3,0), "")</f>
        <v>REDE DE URGÊNCIA</v>
      </c>
      <c r="O3539" t="str">
        <f>'Lotações convertidas'!B3541</f>
        <v>UNIDADE DE PRONTO ATENDIMENTO NORDESTE</v>
      </c>
    </row>
    <row r="3540" spans="1:15" x14ac:dyDescent="0.25">
      <c r="A3540">
        <v>1365426</v>
      </c>
      <c r="B3540" t="s">
        <v>11142</v>
      </c>
      <c r="C3540" t="s">
        <v>11143</v>
      </c>
      <c r="D3540" t="s">
        <v>349</v>
      </c>
      <c r="E3540" t="s">
        <v>350</v>
      </c>
      <c r="F3540" t="s">
        <v>18635</v>
      </c>
      <c r="G3540" s="177">
        <v>44628</v>
      </c>
      <c r="H3540" t="s">
        <v>395</v>
      </c>
      <c r="I3540" t="s">
        <v>18169</v>
      </c>
      <c r="J3540" t="s">
        <v>11144</v>
      </c>
      <c r="K3540" t="s">
        <v>353</v>
      </c>
      <c r="L3540" t="s">
        <v>397</v>
      </c>
      <c r="M3540" s="29" t="str">
        <f>IF(O3540 &lt;&gt; "", VLOOKUP(O3540,'CLASSIFICAÇÃO - ÁREA DE ATUAÇÃO'!$A:$C,2,0),"")</f>
        <v>A</v>
      </c>
      <c r="N3540" s="29" t="str">
        <f>IF(O3540 &lt;&gt; "",VLOOKUP(O3540,'CLASSIFICAÇÃO - ÁREA DE ATUAÇÃO'!$A:$C,3,0), "")</f>
        <v>GESTÃO</v>
      </c>
      <c r="O3540" t="str">
        <f>'Lotações convertidas'!B3542</f>
        <v>GERENCIA DE ASSISTENCIA, EPIDEMIOLOGIA E REGULACAO OESTE</v>
      </c>
    </row>
    <row r="3541" spans="1:15" x14ac:dyDescent="0.25">
      <c r="A3541">
        <v>1365434</v>
      </c>
      <c r="B3541" t="s">
        <v>11145</v>
      </c>
      <c r="C3541" t="s">
        <v>11146</v>
      </c>
      <c r="D3541" t="s">
        <v>349</v>
      </c>
      <c r="E3541" t="s">
        <v>445</v>
      </c>
      <c r="F3541" t="s">
        <v>18649</v>
      </c>
      <c r="G3541" s="177">
        <v>44628</v>
      </c>
      <c r="H3541" t="s">
        <v>10810</v>
      </c>
      <c r="I3541" t="s">
        <v>18172</v>
      </c>
      <c r="J3541" t="s">
        <v>11147</v>
      </c>
      <c r="K3541" t="s">
        <v>353</v>
      </c>
      <c r="L3541" t="s">
        <v>382</v>
      </c>
      <c r="M3541" s="29" t="str">
        <f>IF(O3541 &lt;&gt; "", VLOOKUP(O3541,'CLASSIFICAÇÃO - ÁREA DE ATUAÇÃO'!$A:$C,2,0),"")</f>
        <v>A</v>
      </c>
      <c r="N3541" s="29" t="str">
        <f>IF(O3541 &lt;&gt; "",VLOOKUP(O3541,'CLASSIFICAÇÃO - ÁREA DE ATUAÇÃO'!$A:$C,3,0), "")</f>
        <v>REDE DE URGÊNCIA</v>
      </c>
      <c r="O3541" t="str">
        <f>'Lotações convertidas'!B3543</f>
        <v>CENTRO DE REFERENCIA EM SAUDE MENTAL LESTE</v>
      </c>
    </row>
    <row r="3542" spans="1:15" x14ac:dyDescent="0.25">
      <c r="A3542">
        <v>1365442</v>
      </c>
      <c r="B3542" t="s">
        <v>11148</v>
      </c>
      <c r="C3542" t="s">
        <v>11149</v>
      </c>
      <c r="D3542" t="s">
        <v>379</v>
      </c>
      <c r="F3542" t="s">
        <v>18613</v>
      </c>
      <c r="G3542" s="177">
        <v>44629</v>
      </c>
      <c r="H3542" t="s">
        <v>457</v>
      </c>
      <c r="I3542" t="s">
        <v>18171</v>
      </c>
      <c r="J3542" t="s">
        <v>11150</v>
      </c>
      <c r="K3542" t="s">
        <v>353</v>
      </c>
      <c r="L3542" t="s">
        <v>382</v>
      </c>
      <c r="M3542" s="29" t="str">
        <f>IF(O3542 &lt;&gt; "", VLOOKUP(O3542,'CLASSIFICAÇÃO - ÁREA DE ATUAÇÃO'!$A:$C,2,0),"")</f>
        <v>C</v>
      </c>
      <c r="N3542" s="29" t="str">
        <f>IF(O3542 &lt;&gt; "",VLOOKUP(O3542,'CLASSIFICAÇÃO - ÁREA DE ATUAÇÃO'!$A:$C,3,0), "")</f>
        <v>REDE DE URGÊNCIA</v>
      </c>
      <c r="O3542" t="str">
        <f>'Lotações convertidas'!B3544</f>
        <v>UNIDADE DE PRONTO ATENDIMENTO LESTE</v>
      </c>
    </row>
    <row r="3543" spans="1:15" x14ac:dyDescent="0.25">
      <c r="A3543">
        <v>1365493</v>
      </c>
      <c r="B3543" t="s">
        <v>11151</v>
      </c>
      <c r="C3543" t="s">
        <v>11152</v>
      </c>
      <c r="D3543" t="s">
        <v>9078</v>
      </c>
      <c r="F3543" t="s">
        <v>10808</v>
      </c>
      <c r="G3543" s="177">
        <v>44627</v>
      </c>
      <c r="H3543" t="s">
        <v>11073</v>
      </c>
      <c r="I3543" t="s">
        <v>495</v>
      </c>
      <c r="K3543" t="s">
        <v>495</v>
      </c>
      <c r="L3543" t="s">
        <v>427</v>
      </c>
      <c r="M3543" s="29" t="str">
        <f>IF(O3543 &lt;&gt; "", VLOOKUP(O3543,'CLASSIFICAÇÃO - ÁREA DE ATUAÇÃO'!$A:$C,2,0),"")</f>
        <v>A</v>
      </c>
      <c r="N3543" s="29" t="str">
        <f>IF(O3543 &lt;&gt; "",VLOOKUP(O3543,'CLASSIFICAÇÃO - ÁREA DE ATUAÇÃO'!$A:$C,3,0), "")</f>
        <v>REDE DE URGÊNCIA</v>
      </c>
      <c r="O3543" t="str">
        <f>'Lotações convertidas'!B3545</f>
        <v>GERÊNCIA DE REGULAÇÃO DO ACESSO HOSPITALAR</v>
      </c>
    </row>
    <row r="3544" spans="1:15" x14ac:dyDescent="0.25">
      <c r="A3544">
        <v>1365507</v>
      </c>
      <c r="B3544" t="s">
        <v>11153</v>
      </c>
      <c r="C3544" t="s">
        <v>11154</v>
      </c>
      <c r="D3544" t="s">
        <v>379</v>
      </c>
      <c r="F3544" t="s">
        <v>1155</v>
      </c>
      <c r="G3544" s="177">
        <v>44627</v>
      </c>
      <c r="H3544" t="s">
        <v>364</v>
      </c>
      <c r="I3544" t="s">
        <v>18171</v>
      </c>
      <c r="J3544" t="s">
        <v>11155</v>
      </c>
      <c r="K3544" t="s">
        <v>353</v>
      </c>
      <c r="L3544" t="s">
        <v>382</v>
      </c>
      <c r="M3544" s="29" t="str">
        <f>IF(O3544 &lt;&gt; "", VLOOKUP(O3544,'CLASSIFICAÇÃO - ÁREA DE ATUAÇÃO'!$A:$C,2,0),"")</f>
        <v>A</v>
      </c>
      <c r="N3544" s="29" t="str">
        <f>IF(O3544 &lt;&gt; "",VLOOKUP(O3544,'CLASSIFICAÇÃO - ÁREA DE ATUAÇÃO'!$A:$C,3,0), "")</f>
        <v>ATENÇÃO PRIMÁRIA</v>
      </c>
      <c r="O3544" t="str">
        <f>'Lotações convertidas'!B3546</f>
        <v>CENTRO DE SAÚDE SÃO GERALDO</v>
      </c>
    </row>
    <row r="3545" spans="1:15" x14ac:dyDescent="0.25">
      <c r="A3545" t="s">
        <v>11156</v>
      </c>
      <c r="B3545" t="s">
        <v>11157</v>
      </c>
      <c r="C3545" t="s">
        <v>11158</v>
      </c>
      <c r="D3545" t="s">
        <v>368</v>
      </c>
      <c r="E3545" t="s">
        <v>390</v>
      </c>
      <c r="F3545" t="s">
        <v>773</v>
      </c>
      <c r="G3545" s="177">
        <v>44628</v>
      </c>
      <c r="H3545" t="s">
        <v>364</v>
      </c>
      <c r="I3545" t="s">
        <v>18175</v>
      </c>
      <c r="J3545" t="s">
        <v>11159</v>
      </c>
      <c r="K3545" t="s">
        <v>353</v>
      </c>
      <c r="L3545" t="s">
        <v>365</v>
      </c>
      <c r="M3545" s="29" t="str">
        <f>IF(O3545 &lt;&gt; "", VLOOKUP(O3545,'CLASSIFICAÇÃO - ÁREA DE ATUAÇÃO'!$A:$C,2,0),"")</f>
        <v>B</v>
      </c>
      <c r="N3545" s="29" t="str">
        <f>IF(O3545 &lt;&gt; "",VLOOKUP(O3545,'CLASSIFICAÇÃO - ÁREA DE ATUAÇÃO'!$A:$C,3,0), "")</f>
        <v>ATENÇÃO PRIMÁRIA</v>
      </c>
      <c r="O3545" t="str">
        <f>'Lotações convertidas'!B3547</f>
        <v>CENTRO DE SAÚDE GUARANI</v>
      </c>
    </row>
    <row r="3546" spans="1:15" x14ac:dyDescent="0.25">
      <c r="A3546">
        <v>1365558</v>
      </c>
      <c r="B3546" t="s">
        <v>11160</v>
      </c>
      <c r="C3546" t="s">
        <v>11161</v>
      </c>
      <c r="D3546" t="s">
        <v>368</v>
      </c>
      <c r="E3546" t="s">
        <v>524</v>
      </c>
      <c r="F3546" t="s">
        <v>792</v>
      </c>
      <c r="G3546" s="177">
        <v>44628</v>
      </c>
      <c r="H3546" t="s">
        <v>384</v>
      </c>
      <c r="I3546" t="s">
        <v>18179</v>
      </c>
      <c r="J3546" t="s">
        <v>11162</v>
      </c>
      <c r="K3546" t="s">
        <v>353</v>
      </c>
      <c r="L3546" t="s">
        <v>411</v>
      </c>
      <c r="M3546" s="29" t="str">
        <f>IF(O3546 &lt;&gt; "", VLOOKUP(O3546,'CLASSIFICAÇÃO - ÁREA DE ATUAÇÃO'!$A:$C,2,0),"")</f>
        <v>A</v>
      </c>
      <c r="N3546" s="29" t="str">
        <f>IF(O3546 &lt;&gt; "",VLOOKUP(O3546,'CLASSIFICAÇÃO - ÁREA DE ATUAÇÃO'!$A:$C,3,0), "")</f>
        <v>REDE COMPLEMENTAR</v>
      </c>
      <c r="O3546" t="str">
        <f>'Lotações convertidas'!B3548</f>
        <v>LABORATORIO REGIONAL CENTRO-SUL/PAMPULHA</v>
      </c>
    </row>
    <row r="3547" spans="1:15" x14ac:dyDescent="0.25">
      <c r="A3547">
        <v>1365566</v>
      </c>
      <c r="B3547" t="s">
        <v>11163</v>
      </c>
      <c r="C3547" t="s">
        <v>11164</v>
      </c>
      <c r="D3547" t="s">
        <v>368</v>
      </c>
      <c r="E3547" t="s">
        <v>369</v>
      </c>
      <c r="F3547" t="s">
        <v>461</v>
      </c>
      <c r="G3547" s="177">
        <v>44628</v>
      </c>
      <c r="H3547" t="s">
        <v>384</v>
      </c>
      <c r="I3547" t="s">
        <v>18168</v>
      </c>
      <c r="J3547" t="s">
        <v>11165</v>
      </c>
      <c r="K3547" t="s">
        <v>353</v>
      </c>
      <c r="L3547" t="s">
        <v>354</v>
      </c>
      <c r="M3547" s="29" t="str">
        <f>IF(O3547 &lt;&gt; "", VLOOKUP(O3547,'CLASSIFICAÇÃO - ÁREA DE ATUAÇÃO'!$A:$C,2,0),"")</f>
        <v>D</v>
      </c>
      <c r="N3547" s="29" t="str">
        <f>IF(O3547 &lt;&gt; "",VLOOKUP(O3547,'CLASSIFICAÇÃO - ÁREA DE ATUAÇÃO'!$A:$C,3,0), "")</f>
        <v>ATENÇÃO PRIMÁRIA</v>
      </c>
      <c r="O3547" t="str">
        <f>'Lotações convertidas'!B3549</f>
        <v>CENTRO DE SAÚDE CALIFÓRNIA</v>
      </c>
    </row>
    <row r="3548" spans="1:15" x14ac:dyDescent="0.25">
      <c r="A3548">
        <v>1365612</v>
      </c>
      <c r="B3548" t="s">
        <v>11166</v>
      </c>
      <c r="C3548" t="s">
        <v>11167</v>
      </c>
      <c r="D3548" t="s">
        <v>368</v>
      </c>
      <c r="E3548" t="s">
        <v>369</v>
      </c>
      <c r="F3548" t="s">
        <v>18636</v>
      </c>
      <c r="G3548" s="177">
        <v>44628</v>
      </c>
      <c r="H3548" t="s">
        <v>364</v>
      </c>
      <c r="I3548" t="s">
        <v>18168</v>
      </c>
      <c r="J3548" t="s">
        <v>11168</v>
      </c>
      <c r="K3548" t="s">
        <v>353</v>
      </c>
      <c r="L3548" t="s">
        <v>411</v>
      </c>
      <c r="M3548" s="29" t="str">
        <f>IF(O3548 &lt;&gt; "", VLOOKUP(O3548,'CLASSIFICAÇÃO - ÁREA DE ATUAÇÃO'!$A:$C,2,0),"")</f>
        <v>A</v>
      </c>
      <c r="N3548" s="29" t="str">
        <f>IF(O3548 &lt;&gt; "",VLOOKUP(O3548,'CLASSIFICAÇÃO - ÁREA DE ATUAÇÃO'!$A:$C,3,0), "")</f>
        <v>REDE COMPLEMENTAR</v>
      </c>
      <c r="O3548" t="str">
        <f>'Lotações convertidas'!B3550</f>
        <v>CENTRO DE REFERENCIA DE IMUNOBIOLOGICOS ESPECIAIS</v>
      </c>
    </row>
    <row r="3549" spans="1:15" x14ac:dyDescent="0.25">
      <c r="A3549">
        <v>1365639</v>
      </c>
      <c r="B3549" t="s">
        <v>11169</v>
      </c>
      <c r="C3549" t="s">
        <v>11170</v>
      </c>
      <c r="D3549" t="s">
        <v>349</v>
      </c>
      <c r="E3549" t="s">
        <v>350</v>
      </c>
      <c r="F3549" t="s">
        <v>554</v>
      </c>
      <c r="G3549" s="177">
        <v>44628</v>
      </c>
      <c r="H3549" t="s">
        <v>395</v>
      </c>
      <c r="I3549" t="s">
        <v>18169</v>
      </c>
      <c r="J3549" t="s">
        <v>11171</v>
      </c>
      <c r="K3549" t="s">
        <v>353</v>
      </c>
      <c r="L3549" t="s">
        <v>397</v>
      </c>
      <c r="M3549" s="29" t="str">
        <f>IF(O3549 &lt;&gt; "", VLOOKUP(O3549,'CLASSIFICAÇÃO - ÁREA DE ATUAÇÃO'!$A:$C,2,0),"")</f>
        <v>B</v>
      </c>
      <c r="N3549" s="29" t="str">
        <f>IF(O3549 &lt;&gt; "",VLOOKUP(O3549,'CLASSIFICAÇÃO - ÁREA DE ATUAÇÃO'!$A:$C,3,0), "")</f>
        <v>ATENÇÃO PRIMÁRIA</v>
      </c>
      <c r="O3549" t="str">
        <f>'Lotações convertidas'!B3551</f>
        <v>CENTRO DE SAÚDE VISTA ALEGRE</v>
      </c>
    </row>
    <row r="3550" spans="1:15" x14ac:dyDescent="0.25">
      <c r="A3550">
        <v>1365647</v>
      </c>
      <c r="B3550" t="s">
        <v>11172</v>
      </c>
      <c r="C3550" t="s">
        <v>11173</v>
      </c>
      <c r="D3550" t="s">
        <v>520</v>
      </c>
      <c r="F3550" t="s">
        <v>416</v>
      </c>
      <c r="G3550" s="177">
        <v>44628</v>
      </c>
      <c r="H3550" t="s">
        <v>364</v>
      </c>
      <c r="I3550" t="s">
        <v>18175</v>
      </c>
      <c r="J3550" t="s">
        <v>11174</v>
      </c>
      <c r="K3550" t="s">
        <v>353</v>
      </c>
      <c r="L3550" t="s">
        <v>361</v>
      </c>
      <c r="M3550" s="29" t="str">
        <f>IF(O3550 &lt;&gt; "", VLOOKUP(O3550,'CLASSIFICAÇÃO - ÁREA DE ATUAÇÃO'!$A:$C,2,0),"")</f>
        <v>D</v>
      </c>
      <c r="N3550" s="29" t="str">
        <f>IF(O3550 &lt;&gt; "",VLOOKUP(O3550,'CLASSIFICAÇÃO - ÁREA DE ATUAÇÃO'!$A:$C,3,0), "")</f>
        <v>ATENÇÃO PRIMÁRIA</v>
      </c>
      <c r="O3550" t="str">
        <f>'Lotações convertidas'!B3552</f>
        <v>CENTRO DE SAÚDE SÃO JOSÉ</v>
      </c>
    </row>
    <row r="3551" spans="1:15" x14ac:dyDescent="0.25">
      <c r="A3551">
        <v>1365663</v>
      </c>
      <c r="B3551" t="s">
        <v>11175</v>
      </c>
      <c r="C3551" t="s">
        <v>11176</v>
      </c>
      <c r="D3551" t="s">
        <v>349</v>
      </c>
      <c r="E3551" t="s">
        <v>473</v>
      </c>
      <c r="F3551" t="s">
        <v>4868</v>
      </c>
      <c r="G3551" s="177">
        <v>44628</v>
      </c>
      <c r="H3551" t="s">
        <v>395</v>
      </c>
      <c r="I3551" t="s">
        <v>18181</v>
      </c>
      <c r="J3551" t="s">
        <v>2224</v>
      </c>
      <c r="K3551" t="s">
        <v>353</v>
      </c>
      <c r="L3551" t="s">
        <v>365</v>
      </c>
      <c r="M3551" s="29" t="str">
        <f>IF(O3551 &lt;&gt; "", VLOOKUP(O3551,'CLASSIFICAÇÃO - ÁREA DE ATUAÇÃO'!$A:$C,2,0),"")</f>
        <v>C</v>
      </c>
      <c r="N3551" s="29" t="str">
        <f>IF(O3551 &lt;&gt; "",VLOOKUP(O3551,'CLASSIFICAÇÃO - ÁREA DE ATUAÇÃO'!$A:$C,3,0), "")</f>
        <v>ATENÇÃO PRIMÁRIA</v>
      </c>
      <c r="O3551" t="str">
        <f>'Lotações convertidas'!B3553</f>
        <v>CENTRO DE SAÚDE HELIÓPOLIS</v>
      </c>
    </row>
    <row r="3552" spans="1:15" x14ac:dyDescent="0.25">
      <c r="A3552">
        <v>1365671</v>
      </c>
      <c r="B3552" t="s">
        <v>11177</v>
      </c>
      <c r="C3552" t="s">
        <v>11178</v>
      </c>
      <c r="D3552" t="s">
        <v>429</v>
      </c>
      <c r="E3552" t="s">
        <v>430</v>
      </c>
      <c r="F3552" t="s">
        <v>18642</v>
      </c>
      <c r="G3552" s="177">
        <v>44628</v>
      </c>
      <c r="H3552" t="s">
        <v>384</v>
      </c>
      <c r="I3552" t="s">
        <v>18175</v>
      </c>
      <c r="J3552" t="s">
        <v>11179</v>
      </c>
      <c r="K3552" t="s">
        <v>353</v>
      </c>
      <c r="L3552" t="s">
        <v>374</v>
      </c>
      <c r="M3552" s="29" t="str">
        <f>IF(O3552 &lt;&gt; "", VLOOKUP(O3552,'CLASSIFICAÇÃO - ÁREA DE ATUAÇÃO'!$A:$C,2,0),"")</f>
        <v>B</v>
      </c>
      <c r="N3552" s="29" t="str">
        <f>IF(O3552 &lt;&gt; "",VLOOKUP(O3552,'CLASSIFICAÇÃO - ÁREA DE ATUAÇÃO'!$A:$C,3,0), "")</f>
        <v>REDE COMPLEMENTAR</v>
      </c>
      <c r="O3552" t="str">
        <f>'Lotações convertidas'!B3554</f>
        <v>CENTRAL DE ESTERILIZACAO NORDESTE</v>
      </c>
    </row>
    <row r="3553" spans="1:15" x14ac:dyDescent="0.25">
      <c r="A3553">
        <v>1365728</v>
      </c>
      <c r="B3553" t="s">
        <v>11180</v>
      </c>
      <c r="C3553" t="s">
        <v>11181</v>
      </c>
      <c r="D3553" t="s">
        <v>379</v>
      </c>
      <c r="F3553" t="s">
        <v>18611</v>
      </c>
      <c r="G3553" s="177">
        <v>44629</v>
      </c>
      <c r="H3553" t="s">
        <v>482</v>
      </c>
      <c r="I3553" t="s">
        <v>18171</v>
      </c>
      <c r="J3553" t="s">
        <v>11182</v>
      </c>
      <c r="K3553" t="s">
        <v>353</v>
      </c>
      <c r="L3553" t="s">
        <v>397</v>
      </c>
      <c r="M3553" s="29" t="str">
        <f>IF(O3553 &lt;&gt; "", VLOOKUP(O3553,'CLASSIFICAÇÃO - ÁREA DE ATUAÇÃO'!$A:$C,2,0),"")</f>
        <v>C</v>
      </c>
      <c r="N3553" s="29" t="str">
        <f>IF(O3553 &lt;&gt; "",VLOOKUP(O3553,'CLASSIFICAÇÃO - ÁREA DE ATUAÇÃO'!$A:$C,3,0), "")</f>
        <v>REDE DE URGÊNCIA</v>
      </c>
      <c r="O3553" t="str">
        <f>'Lotações convertidas'!B3555</f>
        <v>UNIDADE DE PRONTO ATENDIMENTO OESTE</v>
      </c>
    </row>
    <row r="3554" spans="1:15" x14ac:dyDescent="0.25">
      <c r="A3554">
        <v>1365809</v>
      </c>
      <c r="B3554" t="s">
        <v>11183</v>
      </c>
      <c r="C3554" t="s">
        <v>11184</v>
      </c>
      <c r="D3554" t="s">
        <v>9078</v>
      </c>
      <c r="F3554" t="s">
        <v>424</v>
      </c>
      <c r="G3554" s="177">
        <v>44629</v>
      </c>
      <c r="H3554" t="s">
        <v>364</v>
      </c>
      <c r="I3554" t="s">
        <v>495</v>
      </c>
      <c r="K3554" t="s">
        <v>495</v>
      </c>
      <c r="L3554" t="s">
        <v>427</v>
      </c>
      <c r="M3554" s="29" t="str">
        <f>IF(O3554 &lt;&gt; "", VLOOKUP(O3554,'CLASSIFICAÇÃO - ÁREA DE ATUAÇÃO'!$A:$C,2,0),"")</f>
        <v>D</v>
      </c>
      <c r="N3554" s="29" t="str">
        <f>IF(O3554 &lt;&gt; "",VLOOKUP(O3554,'CLASSIFICAÇÃO - ÁREA DE ATUAÇÃO'!$A:$C,3,0), "")</f>
        <v>REDE DE URGÊNCIA</v>
      </c>
      <c r="O3554" t="str">
        <f>'Lotações convertidas'!B3556</f>
        <v>SERVIÇO DE ATENDIMENTO MÓVEL DE URGÊNCIA E TRANSPORTE EM SAÚDE</v>
      </c>
    </row>
    <row r="3555" spans="1:15" x14ac:dyDescent="0.25">
      <c r="A3555">
        <v>1365817</v>
      </c>
      <c r="B3555" t="s">
        <v>11185</v>
      </c>
      <c r="C3555" t="s">
        <v>11186</v>
      </c>
      <c r="D3555" t="s">
        <v>368</v>
      </c>
      <c r="E3555" t="s">
        <v>390</v>
      </c>
      <c r="F3555" t="s">
        <v>635</v>
      </c>
      <c r="G3555" s="177">
        <v>44629</v>
      </c>
      <c r="H3555" t="s">
        <v>417</v>
      </c>
      <c r="I3555" t="s">
        <v>18175</v>
      </c>
      <c r="J3555" t="s">
        <v>11187</v>
      </c>
      <c r="K3555" t="s">
        <v>353</v>
      </c>
      <c r="L3555" t="s">
        <v>406</v>
      </c>
      <c r="M3555" s="29" t="str">
        <f>IF(O3555 &lt;&gt; "", VLOOKUP(O3555,'CLASSIFICAÇÃO - ÁREA DE ATUAÇÃO'!$A:$C,2,0),"")</f>
        <v>C</v>
      </c>
      <c r="N3555" s="29" t="str">
        <f>IF(O3555 &lt;&gt; "",VLOOKUP(O3555,'CLASSIFICAÇÃO - ÁREA DE ATUAÇÃO'!$A:$C,3,0), "")</f>
        <v>REDE COMPLEMENTAR</v>
      </c>
      <c r="O3555" t="str">
        <f>'Lotações convertidas'!B3557</f>
        <v>CENTRO DE ESPECIALIDADES ODONTOLOGICAS BARREIRO</v>
      </c>
    </row>
    <row r="3556" spans="1:15" x14ac:dyDescent="0.25">
      <c r="A3556">
        <v>1365825</v>
      </c>
      <c r="B3556" t="s">
        <v>11188</v>
      </c>
      <c r="C3556" t="s">
        <v>11189</v>
      </c>
      <c r="D3556" t="s">
        <v>368</v>
      </c>
      <c r="E3556" t="s">
        <v>369</v>
      </c>
      <c r="F3556" t="s">
        <v>1015</v>
      </c>
      <c r="G3556" s="177">
        <v>44629</v>
      </c>
      <c r="H3556" t="s">
        <v>417</v>
      </c>
      <c r="I3556" t="s">
        <v>18168</v>
      </c>
      <c r="J3556" t="s">
        <v>11190</v>
      </c>
      <c r="K3556" t="s">
        <v>353</v>
      </c>
      <c r="L3556" t="s">
        <v>406</v>
      </c>
      <c r="M3556" s="29" t="str">
        <f>IF(O3556 &lt;&gt; "", VLOOKUP(O3556,'CLASSIFICAÇÃO - ÁREA DE ATUAÇÃO'!$A:$C,2,0),"")</f>
        <v>C</v>
      </c>
      <c r="N3556" s="29" t="str">
        <f>IF(O3556 &lt;&gt; "",VLOOKUP(O3556,'CLASSIFICAÇÃO - ÁREA DE ATUAÇÃO'!$A:$C,3,0), "")</f>
        <v>ATENÇÃO PRIMÁRIA</v>
      </c>
      <c r="O3556" t="str">
        <f>'Lotações convertidas'!B3558</f>
        <v>CENTRO DE SAÚDE EDUARDO MAURO DE ARAÚJO - MIRAMAR</v>
      </c>
    </row>
    <row r="3557" spans="1:15" x14ac:dyDescent="0.25">
      <c r="A3557">
        <v>1365833</v>
      </c>
      <c r="B3557" t="s">
        <v>11191</v>
      </c>
      <c r="C3557" t="s">
        <v>11192</v>
      </c>
      <c r="D3557" t="s">
        <v>368</v>
      </c>
      <c r="E3557" t="s">
        <v>369</v>
      </c>
      <c r="F3557" t="s">
        <v>630</v>
      </c>
      <c r="G3557" s="177">
        <v>44629</v>
      </c>
      <c r="H3557" t="s">
        <v>364</v>
      </c>
      <c r="I3557" t="s">
        <v>18168</v>
      </c>
      <c r="J3557" t="s">
        <v>11193</v>
      </c>
      <c r="K3557" t="s">
        <v>353</v>
      </c>
      <c r="L3557" t="s">
        <v>406</v>
      </c>
      <c r="M3557" s="29" t="str">
        <f>IF(O3557 &lt;&gt; "", VLOOKUP(O3557,'CLASSIFICAÇÃO - ÁREA DE ATUAÇÃO'!$A:$C,2,0),"")</f>
        <v>D</v>
      </c>
      <c r="N3557" s="29" t="str">
        <f>IF(O3557 &lt;&gt; "",VLOOKUP(O3557,'CLASSIFICAÇÃO - ÁREA DE ATUAÇÃO'!$A:$C,3,0), "")</f>
        <v>ATENÇÃO PRIMÁRIA</v>
      </c>
      <c r="O3557" t="str">
        <f>'Lotações convertidas'!B3559</f>
        <v>CENTRO DE SAÚDE INDEPENDÊNCIA</v>
      </c>
    </row>
    <row r="3558" spans="1:15" x14ac:dyDescent="0.25">
      <c r="A3558" t="s">
        <v>11194</v>
      </c>
      <c r="B3558" t="s">
        <v>11195</v>
      </c>
      <c r="C3558" t="s">
        <v>11196</v>
      </c>
      <c r="D3558" t="s">
        <v>362</v>
      </c>
      <c r="F3558" t="s">
        <v>18617</v>
      </c>
      <c r="G3558" s="177">
        <v>44629</v>
      </c>
      <c r="H3558" t="s">
        <v>466</v>
      </c>
      <c r="I3558" t="s">
        <v>18168</v>
      </c>
      <c r="J3558" t="s">
        <v>11197</v>
      </c>
      <c r="K3558" t="s">
        <v>353</v>
      </c>
      <c r="L3558" t="s">
        <v>406</v>
      </c>
      <c r="M3558" s="29" t="str">
        <f>IF(O3558 &lt;&gt; "", VLOOKUP(O3558,'CLASSIFICAÇÃO - ÁREA DE ATUAÇÃO'!$A:$C,2,0),"")</f>
        <v>D</v>
      </c>
      <c r="N3558" s="29" t="str">
        <f>IF(O3558 &lt;&gt; "",VLOOKUP(O3558,'CLASSIFICAÇÃO - ÁREA DE ATUAÇÃO'!$A:$C,3,0), "")</f>
        <v>REDE DE URGÊNCIA</v>
      </c>
      <c r="O3558" t="str">
        <f>'Lotações convertidas'!B3560</f>
        <v>UNIDADE DE PRONTO ATENDIMENTO BARREIRO</v>
      </c>
    </row>
    <row r="3559" spans="1:15" x14ac:dyDescent="0.25">
      <c r="A3559">
        <v>1365892</v>
      </c>
      <c r="B3559" t="s">
        <v>9962</v>
      </c>
      <c r="C3559" t="s">
        <v>9963</v>
      </c>
      <c r="D3559" t="s">
        <v>379</v>
      </c>
      <c r="F3559" t="s">
        <v>18611</v>
      </c>
      <c r="G3559" s="177">
        <v>44631</v>
      </c>
      <c r="H3559" t="s">
        <v>482</v>
      </c>
      <c r="I3559" t="s">
        <v>18171</v>
      </c>
      <c r="J3559" t="s">
        <v>9964</v>
      </c>
      <c r="K3559" t="s">
        <v>353</v>
      </c>
      <c r="L3559" t="s">
        <v>397</v>
      </c>
      <c r="M3559" s="29" t="str">
        <f>IF(O3559 &lt;&gt; "", VLOOKUP(O3559,'CLASSIFICAÇÃO - ÁREA DE ATUAÇÃO'!$A:$C,2,0),"")</f>
        <v>C</v>
      </c>
      <c r="N3559" s="29" t="str">
        <f>IF(O3559 &lt;&gt; "",VLOOKUP(O3559,'CLASSIFICAÇÃO - ÁREA DE ATUAÇÃO'!$A:$C,3,0), "")</f>
        <v>REDE DE URGÊNCIA</v>
      </c>
      <c r="O3559" t="str">
        <f>'Lotações convertidas'!B3561</f>
        <v>UNIDADE DE PRONTO ATENDIMENTO OESTE</v>
      </c>
    </row>
    <row r="3560" spans="1:15" x14ac:dyDescent="0.25">
      <c r="A3560">
        <v>1365922</v>
      </c>
      <c r="B3560" t="s">
        <v>11198</v>
      </c>
      <c r="C3560" t="s">
        <v>11199</v>
      </c>
      <c r="D3560" t="s">
        <v>429</v>
      </c>
      <c r="E3560" t="s">
        <v>430</v>
      </c>
      <c r="F3560" t="s">
        <v>18642</v>
      </c>
      <c r="G3560" s="177">
        <v>44630</v>
      </c>
      <c r="H3560" t="s">
        <v>417</v>
      </c>
      <c r="I3560" t="s">
        <v>18175</v>
      </c>
      <c r="J3560" t="s">
        <v>11200</v>
      </c>
      <c r="K3560" t="s">
        <v>353</v>
      </c>
      <c r="L3560" t="s">
        <v>374</v>
      </c>
      <c r="M3560" s="29" t="str">
        <f>IF(O3560 &lt;&gt; "", VLOOKUP(O3560,'CLASSIFICAÇÃO - ÁREA DE ATUAÇÃO'!$A:$C,2,0),"")</f>
        <v>B</v>
      </c>
      <c r="N3560" s="29" t="str">
        <f>IF(O3560 &lt;&gt; "",VLOOKUP(O3560,'CLASSIFICAÇÃO - ÁREA DE ATUAÇÃO'!$A:$C,3,0), "")</f>
        <v>REDE COMPLEMENTAR</v>
      </c>
      <c r="O3560" t="str">
        <f>'Lotações convertidas'!B3562</f>
        <v>CENTRAL DE ESTERILIZACAO NORDESTE</v>
      </c>
    </row>
    <row r="3561" spans="1:15" x14ac:dyDescent="0.25">
      <c r="A3561">
        <v>1365930</v>
      </c>
      <c r="B3561" t="s">
        <v>11201</v>
      </c>
      <c r="C3561" t="s">
        <v>11202</v>
      </c>
      <c r="D3561" t="s">
        <v>429</v>
      </c>
      <c r="E3561" t="s">
        <v>430</v>
      </c>
      <c r="F3561" t="s">
        <v>18642</v>
      </c>
      <c r="G3561" s="177">
        <v>44630</v>
      </c>
      <c r="H3561" t="s">
        <v>818</v>
      </c>
      <c r="I3561" t="s">
        <v>18175</v>
      </c>
      <c r="J3561" t="s">
        <v>11203</v>
      </c>
      <c r="K3561" t="s">
        <v>353</v>
      </c>
      <c r="L3561" t="s">
        <v>374</v>
      </c>
      <c r="M3561" s="29" t="str">
        <f>IF(O3561 &lt;&gt; "", VLOOKUP(O3561,'CLASSIFICAÇÃO - ÁREA DE ATUAÇÃO'!$A:$C,2,0),"")</f>
        <v>B</v>
      </c>
      <c r="N3561" s="29" t="str">
        <f>IF(O3561 &lt;&gt; "",VLOOKUP(O3561,'CLASSIFICAÇÃO - ÁREA DE ATUAÇÃO'!$A:$C,3,0), "")</f>
        <v>REDE COMPLEMENTAR</v>
      </c>
      <c r="O3561" t="str">
        <f>'Lotações convertidas'!B3563</f>
        <v>CENTRAL DE ESTERILIZACAO NORDESTE</v>
      </c>
    </row>
    <row r="3562" spans="1:15" x14ac:dyDescent="0.25">
      <c r="A3562">
        <v>1365949</v>
      </c>
      <c r="B3562" t="s">
        <v>5466</v>
      </c>
      <c r="C3562" t="s">
        <v>5467</v>
      </c>
      <c r="D3562" t="s">
        <v>368</v>
      </c>
      <c r="E3562" t="s">
        <v>369</v>
      </c>
      <c r="F3562" t="s">
        <v>424</v>
      </c>
      <c r="G3562" s="177">
        <v>44630</v>
      </c>
      <c r="H3562" t="s">
        <v>508</v>
      </c>
      <c r="I3562" t="s">
        <v>18168</v>
      </c>
      <c r="J3562" t="s">
        <v>5468</v>
      </c>
      <c r="K3562" t="s">
        <v>353</v>
      </c>
      <c r="L3562" t="s">
        <v>427</v>
      </c>
      <c r="M3562" s="29" t="str">
        <f>IF(O3562 &lt;&gt; "", VLOOKUP(O3562,'CLASSIFICAÇÃO - ÁREA DE ATUAÇÃO'!$A:$C,2,0),"")</f>
        <v>D</v>
      </c>
      <c r="N3562" s="29" t="str">
        <f>IF(O3562 &lt;&gt; "",VLOOKUP(O3562,'CLASSIFICAÇÃO - ÁREA DE ATUAÇÃO'!$A:$C,3,0), "")</f>
        <v>REDE DE URGÊNCIA</v>
      </c>
      <c r="O3562" t="str">
        <f>'Lotações convertidas'!B3564</f>
        <v>SERVIÇO DE ATENDIMENTO MÓVEL DE URGÊNCIA E TRANSPORTE EM SAÚDE</v>
      </c>
    </row>
    <row r="3563" spans="1:15" x14ac:dyDescent="0.25">
      <c r="A3563">
        <v>1365957</v>
      </c>
      <c r="B3563" t="s">
        <v>11204</v>
      </c>
      <c r="C3563" t="s">
        <v>11205</v>
      </c>
      <c r="D3563" t="s">
        <v>362</v>
      </c>
      <c r="F3563" t="s">
        <v>856</v>
      </c>
      <c r="G3563" s="177">
        <v>44630</v>
      </c>
      <c r="H3563" t="s">
        <v>352</v>
      </c>
      <c r="I3563" t="s">
        <v>18168</v>
      </c>
      <c r="J3563" t="s">
        <v>11206</v>
      </c>
      <c r="K3563" t="s">
        <v>353</v>
      </c>
      <c r="L3563" t="s">
        <v>374</v>
      </c>
      <c r="M3563" s="29" t="str">
        <f>IF(O3563 &lt;&gt; "", VLOOKUP(O3563,'CLASSIFICAÇÃO - ÁREA DE ATUAÇÃO'!$A:$C,2,0),"")</f>
        <v>B</v>
      </c>
      <c r="N3563" s="29" t="str">
        <f>IF(O3563 &lt;&gt; "",VLOOKUP(O3563,'CLASSIFICAÇÃO - ÁREA DE ATUAÇÃO'!$A:$C,3,0), "")</f>
        <v>ATENÇÃO PRIMÁRIA</v>
      </c>
      <c r="O3563" t="str">
        <f>'Lotações convertidas'!B3565</f>
        <v>CENTRO DE SAÚDE PADRE FERNANDO DE MELO</v>
      </c>
    </row>
    <row r="3564" spans="1:15" x14ac:dyDescent="0.25">
      <c r="A3564">
        <v>1365965</v>
      </c>
      <c r="B3564" t="s">
        <v>11207</v>
      </c>
      <c r="C3564" t="s">
        <v>11208</v>
      </c>
      <c r="D3564" t="s">
        <v>349</v>
      </c>
      <c r="E3564" t="s">
        <v>350</v>
      </c>
      <c r="F3564" t="s">
        <v>11209</v>
      </c>
      <c r="G3564" s="177">
        <v>44630</v>
      </c>
      <c r="H3564" t="s">
        <v>352</v>
      </c>
      <c r="I3564" t="s">
        <v>18169</v>
      </c>
      <c r="J3564" t="s">
        <v>11210</v>
      </c>
      <c r="K3564" t="s">
        <v>353</v>
      </c>
      <c r="L3564" t="s">
        <v>427</v>
      </c>
      <c r="M3564" s="29" t="str">
        <f>IF(O3564 &lt;&gt; "", VLOOKUP(O3564,'CLASSIFICAÇÃO - ÁREA DE ATUAÇÃO'!$A:$C,2,0),"")</f>
        <v>A</v>
      </c>
      <c r="N3564" s="29" t="str">
        <f>IF(O3564 &lt;&gt; "",VLOOKUP(O3564,'CLASSIFICAÇÃO - ÁREA DE ATUAÇÃO'!$A:$C,3,0), "")</f>
        <v>GESTÃO</v>
      </c>
      <c r="O3564" t="str">
        <f>'Lotações convertidas'!B3566</f>
        <v>GERÊNCIA DA REDE DE SAÚDE MENTAL</v>
      </c>
    </row>
    <row r="3565" spans="1:15" x14ac:dyDescent="0.25">
      <c r="A3565">
        <v>1366023</v>
      </c>
      <c r="B3565" t="s">
        <v>11211</v>
      </c>
      <c r="C3565" t="s">
        <v>11212</v>
      </c>
      <c r="D3565" t="s">
        <v>349</v>
      </c>
      <c r="E3565" t="s">
        <v>357</v>
      </c>
      <c r="F3565" t="s">
        <v>442</v>
      </c>
      <c r="G3565" s="177">
        <v>44631</v>
      </c>
      <c r="H3565" t="s">
        <v>384</v>
      </c>
      <c r="I3565" t="s">
        <v>18167</v>
      </c>
      <c r="J3565" t="s">
        <v>11213</v>
      </c>
      <c r="K3565" t="s">
        <v>353</v>
      </c>
      <c r="L3565" t="s">
        <v>406</v>
      </c>
      <c r="M3565" s="29" t="str">
        <f>IF(O3565 &lt;&gt; "", VLOOKUP(O3565,'CLASSIFICAÇÃO - ÁREA DE ATUAÇÃO'!$A:$C,2,0),"")</f>
        <v>C</v>
      </c>
      <c r="N3565" s="29" t="str">
        <f>IF(O3565 &lt;&gt; "",VLOOKUP(O3565,'CLASSIFICAÇÃO - ÁREA DE ATUAÇÃO'!$A:$C,3,0), "")</f>
        <v>ATENÇÃO PRIMÁRIA</v>
      </c>
      <c r="O3565" t="str">
        <f>'Lotações convertidas'!B3567</f>
        <v>CENTRO DE SAÚDE VALE DO JATOBÁ</v>
      </c>
    </row>
    <row r="3566" spans="1:15" x14ac:dyDescent="0.25">
      <c r="A3566">
        <v>1366058</v>
      </c>
      <c r="B3566" t="s">
        <v>11214</v>
      </c>
      <c r="C3566" t="s">
        <v>11215</v>
      </c>
      <c r="D3566" t="s">
        <v>379</v>
      </c>
      <c r="F3566" t="s">
        <v>465</v>
      </c>
      <c r="G3566" s="177">
        <v>44632</v>
      </c>
      <c r="H3566" t="s">
        <v>457</v>
      </c>
      <c r="I3566" t="s">
        <v>18171</v>
      </c>
      <c r="J3566" t="s">
        <v>11216</v>
      </c>
      <c r="K3566" t="s">
        <v>353</v>
      </c>
      <c r="L3566" t="s">
        <v>361</v>
      </c>
      <c r="M3566" s="29" t="str">
        <f>IF(O3566 &lt;&gt; "", VLOOKUP(O3566,'CLASSIFICAÇÃO - ÁREA DE ATUAÇÃO'!$A:$C,2,0),"")</f>
        <v>C</v>
      </c>
      <c r="N3566" s="29" t="str">
        <f>IF(O3566 &lt;&gt; "",VLOOKUP(O3566,'CLASSIFICAÇÃO - ÁREA DE ATUAÇÃO'!$A:$C,3,0), "")</f>
        <v>REDE DE URGÊNCIA</v>
      </c>
      <c r="O3566" t="str">
        <f>'Lotações convertidas'!B3568</f>
        <v>CENTRO DE REFERÊNCIA EM SAÚDE MENTAL - ÁLCOOL E DROGAS PAMPULHA/NOROESTE</v>
      </c>
    </row>
    <row r="3567" spans="1:15" x14ac:dyDescent="0.25">
      <c r="A3567">
        <v>1366090</v>
      </c>
      <c r="B3567" t="s">
        <v>11217</v>
      </c>
      <c r="C3567" t="s">
        <v>11218</v>
      </c>
      <c r="D3567" t="s">
        <v>368</v>
      </c>
      <c r="E3567" t="s">
        <v>390</v>
      </c>
      <c r="F3567" t="s">
        <v>358</v>
      </c>
      <c r="G3567" s="177">
        <v>44631</v>
      </c>
      <c r="H3567" t="s">
        <v>364</v>
      </c>
      <c r="I3567" t="s">
        <v>18175</v>
      </c>
      <c r="J3567" t="s">
        <v>11219</v>
      </c>
      <c r="K3567" t="s">
        <v>353</v>
      </c>
      <c r="L3567" t="s">
        <v>361</v>
      </c>
      <c r="M3567" s="29" t="str">
        <f>IF(O3567 &lt;&gt; "", VLOOKUP(O3567,'CLASSIFICAÇÃO - ÁREA DE ATUAÇÃO'!$A:$C,2,0),"")</f>
        <v>B</v>
      </c>
      <c r="N3567" s="29" t="str">
        <f>IF(O3567 &lt;&gt; "",VLOOKUP(O3567,'CLASSIFICAÇÃO - ÁREA DE ATUAÇÃO'!$A:$C,3,0), "")</f>
        <v>ATENÇÃO PRIMÁRIA</v>
      </c>
      <c r="O3567" t="str">
        <f>'Lotações convertidas'!B3569</f>
        <v>CENTRO DE SAÚDE SANTA ROSA</v>
      </c>
    </row>
    <row r="3568" spans="1:15" x14ac:dyDescent="0.25">
      <c r="A3568">
        <v>1366104</v>
      </c>
      <c r="B3568" t="s">
        <v>11220</v>
      </c>
      <c r="C3568" t="s">
        <v>11221</v>
      </c>
      <c r="D3568" t="s">
        <v>368</v>
      </c>
      <c r="E3568" t="s">
        <v>369</v>
      </c>
      <c r="F3568" t="s">
        <v>424</v>
      </c>
      <c r="G3568" s="177">
        <v>44631</v>
      </c>
      <c r="H3568" t="s">
        <v>441</v>
      </c>
      <c r="I3568" t="s">
        <v>18168</v>
      </c>
      <c r="J3568" t="s">
        <v>11222</v>
      </c>
      <c r="K3568" t="s">
        <v>353</v>
      </c>
      <c r="L3568" t="s">
        <v>427</v>
      </c>
      <c r="M3568" s="29" t="str">
        <f>IF(O3568 &lt;&gt; "", VLOOKUP(O3568,'CLASSIFICAÇÃO - ÁREA DE ATUAÇÃO'!$A:$C,2,0),"")</f>
        <v>D</v>
      </c>
      <c r="N3568" s="29" t="str">
        <f>IF(O3568 &lt;&gt; "",VLOOKUP(O3568,'CLASSIFICAÇÃO - ÁREA DE ATUAÇÃO'!$A:$C,3,0), "")</f>
        <v>REDE DE URGÊNCIA</v>
      </c>
      <c r="O3568" t="str">
        <f>'Lotações convertidas'!B3570</f>
        <v>SERVIÇO DE ATENDIMENTO MÓVEL DE URGÊNCIA E TRANSPORTE EM SAÚDE</v>
      </c>
    </row>
    <row r="3569" spans="1:15" x14ac:dyDescent="0.25">
      <c r="A3569">
        <v>1366139</v>
      </c>
      <c r="B3569" t="s">
        <v>11223</v>
      </c>
      <c r="C3569" t="s">
        <v>11224</v>
      </c>
      <c r="D3569" t="s">
        <v>368</v>
      </c>
      <c r="E3569" t="s">
        <v>369</v>
      </c>
      <c r="F3569" t="s">
        <v>424</v>
      </c>
      <c r="G3569" s="177">
        <v>44631</v>
      </c>
      <c r="H3569" t="s">
        <v>441</v>
      </c>
      <c r="I3569" t="s">
        <v>18168</v>
      </c>
      <c r="J3569" t="s">
        <v>11225</v>
      </c>
      <c r="K3569" t="s">
        <v>353</v>
      </c>
      <c r="L3569" t="s">
        <v>427</v>
      </c>
      <c r="M3569" s="29" t="str">
        <f>IF(O3569 &lt;&gt; "", VLOOKUP(O3569,'CLASSIFICAÇÃO - ÁREA DE ATUAÇÃO'!$A:$C,2,0),"")</f>
        <v>D</v>
      </c>
      <c r="N3569" s="29" t="str">
        <f>IF(O3569 &lt;&gt; "",VLOOKUP(O3569,'CLASSIFICAÇÃO - ÁREA DE ATUAÇÃO'!$A:$C,3,0), "")</f>
        <v>REDE DE URGÊNCIA</v>
      </c>
      <c r="O3569" t="str">
        <f>'Lotações convertidas'!B3571</f>
        <v>SERVIÇO DE ATENDIMENTO MÓVEL DE URGÊNCIA E TRANSPORTE EM SAÚDE</v>
      </c>
    </row>
    <row r="3570" spans="1:15" x14ac:dyDescent="0.25">
      <c r="A3570">
        <v>1366155</v>
      </c>
      <c r="B3570" t="s">
        <v>11226</v>
      </c>
      <c r="C3570" t="s">
        <v>11227</v>
      </c>
      <c r="D3570" t="s">
        <v>379</v>
      </c>
      <c r="F3570" t="s">
        <v>18616</v>
      </c>
      <c r="G3570" s="177">
        <v>44631</v>
      </c>
      <c r="H3570" t="s">
        <v>482</v>
      </c>
      <c r="I3570" t="s">
        <v>18171</v>
      </c>
      <c r="J3570" t="s">
        <v>11228</v>
      </c>
      <c r="K3570" t="s">
        <v>353</v>
      </c>
      <c r="L3570" t="s">
        <v>361</v>
      </c>
      <c r="M3570" s="29" t="str">
        <f>IF(O3570 &lt;&gt; "", VLOOKUP(O3570,'CLASSIFICAÇÃO - ÁREA DE ATUAÇÃO'!$A:$C,2,0),"")</f>
        <v>C</v>
      </c>
      <c r="N3570" s="29" t="str">
        <f>IF(O3570 &lt;&gt; "",VLOOKUP(O3570,'CLASSIFICAÇÃO - ÁREA DE ATUAÇÃO'!$A:$C,3,0), "")</f>
        <v>REDE DE URGÊNCIA</v>
      </c>
      <c r="O3570" t="str">
        <f>'Lotações convertidas'!B3572</f>
        <v>UNIDADE DE PRONTO ATENDIMENTO PAMPULHA</v>
      </c>
    </row>
    <row r="3571" spans="1:15" x14ac:dyDescent="0.25">
      <c r="A3571">
        <v>1366198</v>
      </c>
      <c r="B3571" t="s">
        <v>11229</v>
      </c>
      <c r="C3571" t="s">
        <v>11230</v>
      </c>
      <c r="D3571" t="s">
        <v>368</v>
      </c>
      <c r="E3571" t="s">
        <v>369</v>
      </c>
      <c r="F3571" t="s">
        <v>610</v>
      </c>
      <c r="G3571" s="177">
        <v>44631</v>
      </c>
      <c r="H3571" t="s">
        <v>417</v>
      </c>
      <c r="I3571" t="s">
        <v>18168</v>
      </c>
      <c r="J3571" t="s">
        <v>11231</v>
      </c>
      <c r="K3571" t="s">
        <v>353</v>
      </c>
      <c r="L3571" t="s">
        <v>372</v>
      </c>
      <c r="M3571" s="29" t="str">
        <f>IF(O3571 &lt;&gt; "", VLOOKUP(O3571,'CLASSIFICAÇÃO - ÁREA DE ATUAÇÃO'!$A:$C,2,0),"")</f>
        <v>C</v>
      </c>
      <c r="N3571" s="29" t="str">
        <f>IF(O3571 &lt;&gt; "",VLOOKUP(O3571,'CLASSIFICAÇÃO - ÁREA DE ATUAÇÃO'!$A:$C,3,0), "")</f>
        <v>ATENÇÃO PRIMÁRIA</v>
      </c>
      <c r="O3571" t="str">
        <f>'Lotações convertidas'!B3573</f>
        <v>CENTRO DE SAÚDE PIRATININGA</v>
      </c>
    </row>
    <row r="3572" spans="1:15" x14ac:dyDescent="0.25">
      <c r="A3572" t="s">
        <v>11232</v>
      </c>
      <c r="B3572" t="s">
        <v>11233</v>
      </c>
      <c r="C3572" t="s">
        <v>11234</v>
      </c>
      <c r="D3572" t="s">
        <v>368</v>
      </c>
      <c r="E3572" t="s">
        <v>369</v>
      </c>
      <c r="F3572" t="s">
        <v>1422</v>
      </c>
      <c r="G3572" s="177">
        <v>44631</v>
      </c>
      <c r="H3572" t="s">
        <v>364</v>
      </c>
      <c r="I3572" t="s">
        <v>18168</v>
      </c>
      <c r="J3572" t="s">
        <v>11235</v>
      </c>
      <c r="K3572" t="s">
        <v>353</v>
      </c>
      <c r="L3572" t="s">
        <v>382</v>
      </c>
      <c r="M3572" s="29" t="str">
        <f>IF(O3572 &lt;&gt; "", VLOOKUP(O3572,'CLASSIFICAÇÃO - ÁREA DE ATUAÇÃO'!$A:$C,2,0),"")</f>
        <v>D</v>
      </c>
      <c r="N3572" s="29" t="str">
        <f>IF(O3572 &lt;&gt; "",VLOOKUP(O3572,'CLASSIFICAÇÃO - ÁREA DE ATUAÇÃO'!$A:$C,3,0), "")</f>
        <v>ATENÇÃO PRIMÁRIA</v>
      </c>
      <c r="O3572" t="str">
        <f>'Lotações convertidas'!B3574</f>
        <v>CENTRO DE SAÚDE NOVO HORIZONTE</v>
      </c>
    </row>
    <row r="3573" spans="1:15" x14ac:dyDescent="0.25">
      <c r="A3573">
        <v>1366244</v>
      </c>
      <c r="B3573" t="s">
        <v>11236</v>
      </c>
      <c r="C3573" t="s">
        <v>11237</v>
      </c>
      <c r="D3573" t="s">
        <v>362</v>
      </c>
      <c r="F3573" t="s">
        <v>1769</v>
      </c>
      <c r="G3573" s="177">
        <v>44631</v>
      </c>
      <c r="H3573" t="s">
        <v>364</v>
      </c>
      <c r="I3573" t="s">
        <v>18168</v>
      </c>
      <c r="J3573" t="s">
        <v>11238</v>
      </c>
      <c r="K3573" t="s">
        <v>353</v>
      </c>
      <c r="L3573" t="s">
        <v>411</v>
      </c>
      <c r="M3573" s="29" t="str">
        <f>IF(O3573 &lt;&gt; "", VLOOKUP(O3573,'CLASSIFICAÇÃO - ÁREA DE ATUAÇÃO'!$A:$C,2,0),"")</f>
        <v>A</v>
      </c>
      <c r="N3573" s="29" t="str">
        <f>IF(O3573 &lt;&gt; "",VLOOKUP(O3573,'CLASSIFICAÇÃO - ÁREA DE ATUAÇÃO'!$A:$C,3,0), "")</f>
        <v>REDE COMPLEMENTAR</v>
      </c>
      <c r="O3573" t="str">
        <f>'Lotações convertidas'!B3575</f>
        <v>CENTRO DE TESTAGEM E ACONSELHAMENTO CENTRO-SUL</v>
      </c>
    </row>
    <row r="3574" spans="1:15" x14ac:dyDescent="0.25">
      <c r="A3574">
        <v>1366279</v>
      </c>
      <c r="B3574" t="s">
        <v>11239</v>
      </c>
      <c r="C3574" t="s">
        <v>11240</v>
      </c>
      <c r="D3574" t="s">
        <v>379</v>
      </c>
      <c r="F3574" t="s">
        <v>18611</v>
      </c>
      <c r="G3574" s="177">
        <v>44632</v>
      </c>
      <c r="H3574" t="s">
        <v>466</v>
      </c>
      <c r="I3574" t="s">
        <v>18171</v>
      </c>
      <c r="J3574" t="s">
        <v>11241</v>
      </c>
      <c r="K3574" t="s">
        <v>11242</v>
      </c>
      <c r="L3574" t="s">
        <v>397</v>
      </c>
      <c r="M3574" s="29" t="str">
        <f>IF(O3574 &lt;&gt; "", VLOOKUP(O3574,'CLASSIFICAÇÃO - ÁREA DE ATUAÇÃO'!$A:$C,2,0),"")</f>
        <v>C</v>
      </c>
      <c r="N3574" s="29" t="str">
        <f>IF(O3574 &lt;&gt; "",VLOOKUP(O3574,'CLASSIFICAÇÃO - ÁREA DE ATUAÇÃO'!$A:$C,3,0), "")</f>
        <v>REDE DE URGÊNCIA</v>
      </c>
      <c r="O3574" t="str">
        <f>'Lotações convertidas'!B3576</f>
        <v>UNIDADE DE PRONTO ATENDIMENTO OESTE</v>
      </c>
    </row>
    <row r="3575" spans="1:15" x14ac:dyDescent="0.25">
      <c r="A3575">
        <v>1366287</v>
      </c>
      <c r="B3575" t="s">
        <v>11243</v>
      </c>
      <c r="C3575" t="s">
        <v>11244</v>
      </c>
      <c r="D3575" t="s">
        <v>379</v>
      </c>
      <c r="E3575" t="s">
        <v>2664</v>
      </c>
      <c r="F3575" t="s">
        <v>1861</v>
      </c>
      <c r="G3575" s="177">
        <v>44634</v>
      </c>
      <c r="H3575" t="s">
        <v>352</v>
      </c>
      <c r="I3575" t="s">
        <v>18171</v>
      </c>
      <c r="J3575" t="s">
        <v>11245</v>
      </c>
      <c r="K3575" t="s">
        <v>353</v>
      </c>
      <c r="L3575" t="s">
        <v>411</v>
      </c>
      <c r="M3575" s="29" t="str">
        <f>IF(O3575 &lt;&gt; "", VLOOKUP(O3575,'CLASSIFICAÇÃO - ÁREA DE ATUAÇÃO'!$A:$C,2,0),"")</f>
        <v>B</v>
      </c>
      <c r="N3575" s="29" t="str">
        <f>IF(O3575 &lt;&gt; "",VLOOKUP(O3575,'CLASSIFICAÇÃO - ÁREA DE ATUAÇÃO'!$A:$C,3,0), "")</f>
        <v>ATENÇÃO PRIMÁRIA</v>
      </c>
      <c r="O3575" t="str">
        <f>'Lotações convertidas'!B3577</f>
        <v>CENTRO DE SAÚDE SANTA LÚCIA</v>
      </c>
    </row>
    <row r="3576" spans="1:15" x14ac:dyDescent="0.25">
      <c r="A3576">
        <v>1366295</v>
      </c>
      <c r="B3576" t="s">
        <v>11246</v>
      </c>
      <c r="C3576" t="s">
        <v>11247</v>
      </c>
      <c r="D3576" t="s">
        <v>379</v>
      </c>
      <c r="F3576" t="s">
        <v>284</v>
      </c>
      <c r="G3576" s="177">
        <v>44634</v>
      </c>
      <c r="H3576" t="s">
        <v>11248</v>
      </c>
      <c r="I3576" t="s">
        <v>18171</v>
      </c>
      <c r="J3576" t="s">
        <v>11249</v>
      </c>
      <c r="K3576" t="s">
        <v>353</v>
      </c>
      <c r="L3576" t="s">
        <v>374</v>
      </c>
      <c r="M3576" s="29" t="str">
        <f>IF(O3576 &lt;&gt; "", VLOOKUP(O3576,'CLASSIFICAÇÃO - ÁREA DE ATUAÇÃO'!$A:$C,2,0),"")</f>
        <v>D</v>
      </c>
      <c r="N3576" s="29" t="str">
        <f>IF(O3576 &lt;&gt; "",VLOOKUP(O3576,'CLASSIFICAÇÃO - ÁREA DE ATUAÇÃO'!$A:$C,3,0), "")</f>
        <v>ATENÇÃO PRIMÁRIA</v>
      </c>
      <c r="O3576" t="str">
        <f>'Lotações convertidas'!B3578</f>
        <v>CENTRO DE SAÚDE MARIVANDA BALEEIRO - PAULO VI</v>
      </c>
    </row>
    <row r="3577" spans="1:15" x14ac:dyDescent="0.25">
      <c r="A3577">
        <v>1366309</v>
      </c>
      <c r="B3577" t="s">
        <v>11250</v>
      </c>
      <c r="C3577" t="s">
        <v>11251</v>
      </c>
      <c r="D3577" t="s">
        <v>368</v>
      </c>
      <c r="E3577" t="s">
        <v>369</v>
      </c>
      <c r="F3577" t="s">
        <v>424</v>
      </c>
      <c r="G3577" s="177">
        <v>44632</v>
      </c>
      <c r="H3577" t="s">
        <v>425</v>
      </c>
      <c r="I3577" t="s">
        <v>18168</v>
      </c>
      <c r="J3577" t="s">
        <v>11252</v>
      </c>
      <c r="K3577" t="s">
        <v>353</v>
      </c>
      <c r="L3577" t="s">
        <v>427</v>
      </c>
      <c r="M3577" s="29" t="str">
        <f>IF(O3577 &lt;&gt; "", VLOOKUP(O3577,'CLASSIFICAÇÃO - ÁREA DE ATUAÇÃO'!$A:$C,2,0),"")</f>
        <v>D</v>
      </c>
      <c r="N3577" s="29" t="str">
        <f>IF(O3577 &lt;&gt; "",VLOOKUP(O3577,'CLASSIFICAÇÃO - ÁREA DE ATUAÇÃO'!$A:$C,3,0), "")</f>
        <v>REDE DE URGÊNCIA</v>
      </c>
      <c r="O3577" t="str">
        <f>'Lotações convertidas'!B3579</f>
        <v>SERVIÇO DE ATENDIMENTO MÓVEL DE URGÊNCIA E TRANSPORTE EM SAÚDE</v>
      </c>
    </row>
    <row r="3578" spans="1:15" x14ac:dyDescent="0.25">
      <c r="A3578">
        <v>1366317</v>
      </c>
      <c r="B3578" t="s">
        <v>11253</v>
      </c>
      <c r="C3578" t="s">
        <v>11254</v>
      </c>
      <c r="D3578" t="s">
        <v>349</v>
      </c>
      <c r="E3578" t="s">
        <v>350</v>
      </c>
      <c r="F3578" t="s">
        <v>1373</v>
      </c>
      <c r="G3578" s="177">
        <v>44634</v>
      </c>
      <c r="H3578" t="s">
        <v>395</v>
      </c>
      <c r="I3578" t="s">
        <v>18169</v>
      </c>
      <c r="J3578" t="s">
        <v>11255</v>
      </c>
      <c r="K3578" t="s">
        <v>353</v>
      </c>
      <c r="L3578" t="s">
        <v>397</v>
      </c>
      <c r="M3578" s="29" t="str">
        <f>IF(O3578 &lt;&gt; "", VLOOKUP(O3578,'CLASSIFICAÇÃO - ÁREA DE ATUAÇÃO'!$A:$C,2,0),"")</f>
        <v>B</v>
      </c>
      <c r="N3578" s="29" t="str">
        <f>IF(O3578 &lt;&gt; "",VLOOKUP(O3578,'CLASSIFICAÇÃO - ÁREA DE ATUAÇÃO'!$A:$C,3,0), "")</f>
        <v>ATENÇÃO PRIMÁRIA</v>
      </c>
      <c r="O3578" t="str">
        <f>'Lotações convertidas'!B3580</f>
        <v>CENTRO DE SAÚDE HAVAÍ</v>
      </c>
    </row>
    <row r="3579" spans="1:15" x14ac:dyDescent="0.25">
      <c r="A3579">
        <v>1366325</v>
      </c>
      <c r="B3579" t="s">
        <v>11256</v>
      </c>
      <c r="C3579" t="s">
        <v>11257</v>
      </c>
      <c r="D3579" t="s">
        <v>379</v>
      </c>
      <c r="F3579" t="s">
        <v>18620</v>
      </c>
      <c r="G3579" s="177">
        <v>44632</v>
      </c>
      <c r="H3579" t="s">
        <v>482</v>
      </c>
      <c r="I3579" t="s">
        <v>18171</v>
      </c>
      <c r="J3579" t="s">
        <v>11258</v>
      </c>
      <c r="K3579" t="s">
        <v>353</v>
      </c>
      <c r="L3579" t="s">
        <v>372</v>
      </c>
      <c r="M3579" s="29" t="str">
        <f>IF(O3579 &lt;&gt; "", VLOOKUP(O3579,'CLASSIFICAÇÃO - ÁREA DE ATUAÇÃO'!$A:$C,2,0),"")</f>
        <v>D</v>
      </c>
      <c r="N3579" s="29" t="str">
        <f>IF(O3579 &lt;&gt; "",VLOOKUP(O3579,'CLASSIFICAÇÃO - ÁREA DE ATUAÇÃO'!$A:$C,3,0), "")</f>
        <v>REDE DE URGÊNCIA</v>
      </c>
      <c r="O3579" t="str">
        <f>'Lotações convertidas'!B3581</f>
        <v>UNIDADE DE PRONTO ATENDIMENTO VENDA NOVA</v>
      </c>
    </row>
    <row r="3580" spans="1:15" x14ac:dyDescent="0.25">
      <c r="A3580">
        <v>1366341</v>
      </c>
      <c r="B3580" t="s">
        <v>11259</v>
      </c>
      <c r="C3580" t="s">
        <v>11260</v>
      </c>
      <c r="D3580" t="s">
        <v>362</v>
      </c>
      <c r="F3580" t="s">
        <v>452</v>
      </c>
      <c r="G3580" s="177">
        <v>44634</v>
      </c>
      <c r="H3580" t="s">
        <v>364</v>
      </c>
      <c r="I3580" t="s">
        <v>18168</v>
      </c>
      <c r="J3580" t="s">
        <v>11261</v>
      </c>
      <c r="K3580" t="s">
        <v>353</v>
      </c>
      <c r="L3580" t="s">
        <v>372</v>
      </c>
      <c r="M3580" s="29" t="str">
        <f>IF(O3580 &lt;&gt; "", VLOOKUP(O3580,'CLASSIFICAÇÃO - ÁREA DE ATUAÇÃO'!$A:$C,2,0),"")</f>
        <v>B</v>
      </c>
      <c r="N3580" s="29" t="str">
        <f>IF(O3580 &lt;&gt; "",VLOOKUP(O3580,'CLASSIFICAÇÃO - ÁREA DE ATUAÇÃO'!$A:$C,3,0), "")</f>
        <v>REDE DE URGÊNCIA</v>
      </c>
      <c r="O3580" t="str">
        <f>'Lotações convertidas'!B3582</f>
        <v>CENTRO DE REFERÊNCIA EM SAÚDE MENTAL - ÁLCOOL E OUTRAS DROGAS VENDA NOVA</v>
      </c>
    </row>
    <row r="3581" spans="1:15" x14ac:dyDescent="0.25">
      <c r="A3581">
        <v>1366376</v>
      </c>
      <c r="B3581" t="s">
        <v>11262</v>
      </c>
      <c r="C3581" t="s">
        <v>11263</v>
      </c>
      <c r="D3581" t="s">
        <v>368</v>
      </c>
      <c r="E3581" t="s">
        <v>369</v>
      </c>
      <c r="F3581" t="s">
        <v>424</v>
      </c>
      <c r="G3581" s="177">
        <v>44635</v>
      </c>
      <c r="H3581" t="s">
        <v>441</v>
      </c>
      <c r="I3581" t="s">
        <v>18168</v>
      </c>
      <c r="J3581" t="s">
        <v>11264</v>
      </c>
      <c r="K3581" t="s">
        <v>353</v>
      </c>
      <c r="L3581" t="s">
        <v>427</v>
      </c>
      <c r="M3581" s="29" t="str">
        <f>IF(O3581 &lt;&gt; "", VLOOKUP(O3581,'CLASSIFICAÇÃO - ÁREA DE ATUAÇÃO'!$A:$C,2,0),"")</f>
        <v>D</v>
      </c>
      <c r="N3581" s="29" t="str">
        <f>IF(O3581 &lt;&gt; "",VLOOKUP(O3581,'CLASSIFICAÇÃO - ÁREA DE ATUAÇÃO'!$A:$C,3,0), "")</f>
        <v>REDE DE URGÊNCIA</v>
      </c>
      <c r="O3581" t="str">
        <f>'Lotações convertidas'!B3583</f>
        <v>SERVIÇO DE ATENDIMENTO MÓVEL DE URGÊNCIA E TRANSPORTE EM SAÚDE</v>
      </c>
    </row>
    <row r="3582" spans="1:15" x14ac:dyDescent="0.25">
      <c r="A3582">
        <v>1366384</v>
      </c>
      <c r="B3582" t="s">
        <v>11265</v>
      </c>
      <c r="C3582" t="s">
        <v>11266</v>
      </c>
      <c r="D3582" t="s">
        <v>368</v>
      </c>
      <c r="E3582" t="s">
        <v>634</v>
      </c>
      <c r="F3582" t="s">
        <v>18615</v>
      </c>
      <c r="G3582" s="177">
        <v>44632</v>
      </c>
      <c r="H3582" t="s">
        <v>11267</v>
      </c>
      <c r="I3582" t="s">
        <v>18174</v>
      </c>
      <c r="J3582" t="s">
        <v>11268</v>
      </c>
      <c r="K3582" t="s">
        <v>353</v>
      </c>
      <c r="L3582" t="s">
        <v>365</v>
      </c>
      <c r="M3582" s="29" t="str">
        <f>IF(O3582 &lt;&gt; "", VLOOKUP(O3582,'CLASSIFICAÇÃO - ÁREA DE ATUAÇÃO'!$A:$C,2,0),"")</f>
        <v>D</v>
      </c>
      <c r="N3582" s="29" t="str">
        <f>IF(O3582 &lt;&gt; "",VLOOKUP(O3582,'CLASSIFICAÇÃO - ÁREA DE ATUAÇÃO'!$A:$C,3,0), "")</f>
        <v>REDE DE URGÊNCIA</v>
      </c>
      <c r="O3582" t="str">
        <f>'Lotações convertidas'!B3584</f>
        <v>UNIDADE DE PRONTO ATENDIMENTO NORTE</v>
      </c>
    </row>
    <row r="3583" spans="1:15" x14ac:dyDescent="0.25">
      <c r="A3583">
        <v>1366406</v>
      </c>
      <c r="B3583" t="s">
        <v>11269</v>
      </c>
      <c r="C3583" t="s">
        <v>11270</v>
      </c>
      <c r="D3583" t="s">
        <v>368</v>
      </c>
      <c r="E3583" t="s">
        <v>369</v>
      </c>
      <c r="F3583" t="s">
        <v>18631</v>
      </c>
      <c r="G3583" s="177">
        <v>44632</v>
      </c>
      <c r="H3583" t="s">
        <v>441</v>
      </c>
      <c r="I3583" t="s">
        <v>18168</v>
      </c>
      <c r="J3583" t="s">
        <v>11271</v>
      </c>
      <c r="K3583" t="s">
        <v>353</v>
      </c>
      <c r="L3583" t="s">
        <v>374</v>
      </c>
      <c r="M3583" s="29" t="str">
        <f>IF(O3583 &lt;&gt; "", VLOOKUP(O3583,'CLASSIFICAÇÃO - ÁREA DE ATUAÇÃO'!$A:$C,2,0),"")</f>
        <v>A</v>
      </c>
      <c r="N3583" s="29" t="str">
        <f>IF(O3583 &lt;&gt; "",VLOOKUP(O3583,'CLASSIFICAÇÃO - ÁREA DE ATUAÇÃO'!$A:$C,3,0), "")</f>
        <v>REDE DE URGÊNCIA</v>
      </c>
      <c r="O3583" t="str">
        <f>'Lotações convertidas'!B3585</f>
        <v>CENTRO DE REFERENCIA EM SAUDE MENTAL NORDESTE</v>
      </c>
    </row>
    <row r="3584" spans="1:15" x14ac:dyDescent="0.25">
      <c r="A3584">
        <v>1366414</v>
      </c>
      <c r="B3584" t="s">
        <v>11272</v>
      </c>
      <c r="C3584" t="s">
        <v>11273</v>
      </c>
      <c r="D3584" t="s">
        <v>379</v>
      </c>
      <c r="F3584" t="s">
        <v>18623</v>
      </c>
      <c r="G3584" s="177">
        <v>44633</v>
      </c>
      <c r="H3584" t="s">
        <v>482</v>
      </c>
      <c r="I3584" t="s">
        <v>18171</v>
      </c>
      <c r="J3584" t="s">
        <v>11274</v>
      </c>
      <c r="K3584" t="s">
        <v>353</v>
      </c>
      <c r="L3584" t="s">
        <v>374</v>
      </c>
      <c r="M3584" s="29" t="str">
        <f>IF(O3584 &lt;&gt; "", VLOOKUP(O3584,'CLASSIFICAÇÃO - ÁREA DE ATUAÇÃO'!$A:$C,2,0),"")</f>
        <v>C</v>
      </c>
      <c r="N3584" s="29" t="str">
        <f>IF(O3584 &lt;&gt; "",VLOOKUP(O3584,'CLASSIFICAÇÃO - ÁREA DE ATUAÇÃO'!$A:$C,3,0), "")</f>
        <v>REDE DE URGÊNCIA</v>
      </c>
      <c r="O3584" t="str">
        <f>'Lotações convertidas'!B3586</f>
        <v>UNIDADE DE PRONTO ATENDIMENTO NORDESTE</v>
      </c>
    </row>
    <row r="3585" spans="1:15" x14ac:dyDescent="0.25">
      <c r="A3585">
        <v>1366430</v>
      </c>
      <c r="B3585" t="s">
        <v>11275</v>
      </c>
      <c r="C3585" t="s">
        <v>11276</v>
      </c>
      <c r="D3585" t="s">
        <v>368</v>
      </c>
      <c r="E3585" t="s">
        <v>369</v>
      </c>
      <c r="F3585" t="s">
        <v>18622</v>
      </c>
      <c r="G3585" s="177">
        <v>44634</v>
      </c>
      <c r="H3585" t="s">
        <v>1635</v>
      </c>
      <c r="I3585" t="s">
        <v>18168</v>
      </c>
      <c r="J3585" t="s">
        <v>11277</v>
      </c>
      <c r="K3585" t="s">
        <v>353</v>
      </c>
      <c r="L3585" t="s">
        <v>372</v>
      </c>
      <c r="M3585" s="29" t="str">
        <f>IF(O3585 &lt;&gt; "", VLOOKUP(O3585,'CLASSIFICAÇÃO - ÁREA DE ATUAÇÃO'!$A:$C,2,0),"")</f>
        <v>C</v>
      </c>
      <c r="N3585" s="29" t="str">
        <f>IF(O3585 &lt;&gt; "",VLOOKUP(O3585,'CLASSIFICAÇÃO - ÁREA DE ATUAÇÃO'!$A:$C,3,0), "")</f>
        <v>REDE DE URGÊNCIA</v>
      </c>
      <c r="O3585" t="str">
        <f>'Lotações convertidas'!B3587</f>
        <v>CENTRO DE REFERENCIA EM SAUDE MENTAL VENDA NOVA</v>
      </c>
    </row>
    <row r="3586" spans="1:15" x14ac:dyDescent="0.25">
      <c r="A3586">
        <v>1366457</v>
      </c>
      <c r="B3586" t="s">
        <v>11278</v>
      </c>
      <c r="C3586" t="s">
        <v>11279</v>
      </c>
      <c r="D3586" t="s">
        <v>368</v>
      </c>
      <c r="E3586" t="s">
        <v>369</v>
      </c>
      <c r="F3586" t="s">
        <v>424</v>
      </c>
      <c r="G3586" s="177">
        <v>44634</v>
      </c>
      <c r="H3586" t="s">
        <v>441</v>
      </c>
      <c r="I3586" t="s">
        <v>18168</v>
      </c>
      <c r="J3586" t="s">
        <v>11280</v>
      </c>
      <c r="K3586" t="s">
        <v>353</v>
      </c>
      <c r="L3586" t="s">
        <v>427</v>
      </c>
      <c r="M3586" s="29" t="str">
        <f>IF(O3586 &lt;&gt; "", VLOOKUP(O3586,'CLASSIFICAÇÃO - ÁREA DE ATUAÇÃO'!$A:$C,2,0),"")</f>
        <v>D</v>
      </c>
      <c r="N3586" s="29" t="str">
        <f>IF(O3586 &lt;&gt; "",VLOOKUP(O3586,'CLASSIFICAÇÃO - ÁREA DE ATUAÇÃO'!$A:$C,3,0), "")</f>
        <v>REDE DE URGÊNCIA</v>
      </c>
      <c r="O3586" t="str">
        <f>'Lotações convertidas'!B3588</f>
        <v>SERVIÇO DE ATENDIMENTO MÓVEL DE URGÊNCIA E TRANSPORTE EM SAÚDE</v>
      </c>
    </row>
    <row r="3587" spans="1:15" x14ac:dyDescent="0.25">
      <c r="A3587">
        <v>1366465</v>
      </c>
      <c r="B3587" t="s">
        <v>11281</v>
      </c>
      <c r="C3587" t="s">
        <v>11282</v>
      </c>
      <c r="D3587" t="s">
        <v>368</v>
      </c>
      <c r="E3587" t="s">
        <v>369</v>
      </c>
      <c r="F3587" t="s">
        <v>583</v>
      </c>
      <c r="G3587" s="177">
        <v>44634</v>
      </c>
      <c r="H3587" t="s">
        <v>384</v>
      </c>
      <c r="I3587" t="s">
        <v>18168</v>
      </c>
      <c r="J3587" t="s">
        <v>11283</v>
      </c>
      <c r="K3587" t="s">
        <v>353</v>
      </c>
      <c r="L3587" t="s">
        <v>354</v>
      </c>
      <c r="M3587" s="29" t="str">
        <f>IF(O3587 &lt;&gt; "", VLOOKUP(O3587,'CLASSIFICAÇÃO - ÁREA DE ATUAÇÃO'!$A:$C,2,0),"")</f>
        <v>A</v>
      </c>
      <c r="N3587" s="29" t="str">
        <f>IF(O3587 &lt;&gt; "",VLOOKUP(O3587,'CLASSIFICAÇÃO - ÁREA DE ATUAÇÃO'!$A:$C,3,0), "")</f>
        <v>REDE COMPLEMENTAR</v>
      </c>
      <c r="O3587" t="str">
        <f>'Lotações convertidas'!B3589</f>
        <v>UNIDADE DE REFERENCIA SECUNDARIA PADRE EUSTAQUIO</v>
      </c>
    </row>
    <row r="3588" spans="1:15" x14ac:dyDescent="0.25">
      <c r="A3588">
        <v>1366473</v>
      </c>
      <c r="B3588" t="s">
        <v>11284</v>
      </c>
      <c r="C3588" t="s">
        <v>11285</v>
      </c>
      <c r="D3588" t="s">
        <v>368</v>
      </c>
      <c r="E3588" t="s">
        <v>369</v>
      </c>
      <c r="F3588" t="s">
        <v>18630</v>
      </c>
      <c r="G3588" s="177">
        <v>44634</v>
      </c>
      <c r="H3588" t="s">
        <v>1813</v>
      </c>
      <c r="I3588" t="s">
        <v>18168</v>
      </c>
      <c r="J3588" t="s">
        <v>11286</v>
      </c>
      <c r="K3588" t="s">
        <v>353</v>
      </c>
      <c r="L3588" t="s">
        <v>372</v>
      </c>
      <c r="M3588" s="29" t="str">
        <f>IF(O3588 &lt;&gt; "", VLOOKUP(O3588,'CLASSIFICAÇÃO - ÁREA DE ATUAÇÃO'!$A:$C,2,0),"")</f>
        <v>C</v>
      </c>
      <c r="N3588" s="29" t="str">
        <f>IF(O3588 &lt;&gt; "",VLOOKUP(O3588,'CLASSIFICAÇÃO - ÁREA DE ATUAÇÃO'!$A:$C,3,0), "")</f>
        <v>REDE COMPLEMENTAR</v>
      </c>
      <c r="O3588" t="str">
        <f>'Lotações convertidas'!B3590</f>
        <v>CENTRAL DE ESTERILIZACAO VENDA NOVA</v>
      </c>
    </row>
    <row r="3589" spans="1:15" x14ac:dyDescent="0.25">
      <c r="A3589" t="s">
        <v>11287</v>
      </c>
      <c r="B3589" t="s">
        <v>11288</v>
      </c>
      <c r="C3589" t="s">
        <v>11289</v>
      </c>
      <c r="D3589" t="s">
        <v>368</v>
      </c>
      <c r="E3589" t="s">
        <v>369</v>
      </c>
      <c r="F3589" t="s">
        <v>424</v>
      </c>
      <c r="G3589" s="177">
        <v>44634</v>
      </c>
      <c r="H3589" t="s">
        <v>425</v>
      </c>
      <c r="I3589" t="s">
        <v>18168</v>
      </c>
      <c r="J3589" t="s">
        <v>11290</v>
      </c>
      <c r="K3589" t="s">
        <v>353</v>
      </c>
      <c r="L3589" t="s">
        <v>427</v>
      </c>
      <c r="M3589" s="29" t="str">
        <f>IF(O3589 &lt;&gt; "", VLOOKUP(O3589,'CLASSIFICAÇÃO - ÁREA DE ATUAÇÃO'!$A:$C,2,0),"")</f>
        <v>D</v>
      </c>
      <c r="N3589" s="29" t="str">
        <f>IF(O3589 &lt;&gt; "",VLOOKUP(O3589,'CLASSIFICAÇÃO - ÁREA DE ATUAÇÃO'!$A:$C,3,0), "")</f>
        <v>REDE DE URGÊNCIA</v>
      </c>
      <c r="O3589" t="str">
        <f>'Lotações convertidas'!B3591</f>
        <v>SERVIÇO DE ATENDIMENTO MÓVEL DE URGÊNCIA E TRANSPORTE EM SAÚDE</v>
      </c>
    </row>
    <row r="3590" spans="1:15" x14ac:dyDescent="0.25">
      <c r="A3590">
        <v>1366511</v>
      </c>
      <c r="B3590" t="s">
        <v>11291</v>
      </c>
      <c r="C3590" t="s">
        <v>11292</v>
      </c>
      <c r="D3590" t="s">
        <v>368</v>
      </c>
      <c r="E3590" t="s">
        <v>369</v>
      </c>
      <c r="F3590" t="s">
        <v>866</v>
      </c>
      <c r="G3590" s="177">
        <v>44634</v>
      </c>
      <c r="H3590" t="s">
        <v>364</v>
      </c>
      <c r="I3590" t="s">
        <v>18168</v>
      </c>
      <c r="J3590" t="s">
        <v>11293</v>
      </c>
      <c r="K3590" t="s">
        <v>353</v>
      </c>
      <c r="L3590" t="s">
        <v>354</v>
      </c>
      <c r="M3590" s="29" t="str">
        <f>IF(O3590 &lt;&gt; "", VLOOKUP(O3590,'CLASSIFICAÇÃO - ÁREA DE ATUAÇÃO'!$A:$C,2,0),"")</f>
        <v>A</v>
      </c>
      <c r="N3590" s="29" t="str">
        <f>IF(O3590 &lt;&gt; "",VLOOKUP(O3590,'CLASSIFICAÇÃO - ÁREA DE ATUAÇÃO'!$A:$C,3,0), "")</f>
        <v>ATENÇÃO PRIMÁRIA</v>
      </c>
      <c r="O3590" t="str">
        <f>'Lotações convertidas'!B3592</f>
        <v>CENTRO DE SAÚDE JARDIM MONTANHÊS</v>
      </c>
    </row>
    <row r="3591" spans="1:15" x14ac:dyDescent="0.25">
      <c r="A3591" t="s">
        <v>11294</v>
      </c>
      <c r="B3591" t="s">
        <v>11295</v>
      </c>
      <c r="C3591" t="s">
        <v>11296</v>
      </c>
      <c r="D3591" t="s">
        <v>362</v>
      </c>
      <c r="F3591" t="s">
        <v>1155</v>
      </c>
      <c r="G3591" s="177">
        <v>44634</v>
      </c>
      <c r="H3591" t="s">
        <v>352</v>
      </c>
      <c r="I3591" t="s">
        <v>18168</v>
      </c>
      <c r="J3591" t="s">
        <v>11297</v>
      </c>
      <c r="K3591" t="s">
        <v>353</v>
      </c>
      <c r="L3591" t="s">
        <v>382</v>
      </c>
      <c r="M3591" s="29" t="str">
        <f>IF(O3591 &lt;&gt; "", VLOOKUP(O3591,'CLASSIFICAÇÃO - ÁREA DE ATUAÇÃO'!$A:$C,2,0),"")</f>
        <v>A</v>
      </c>
      <c r="N3591" s="29" t="str">
        <f>IF(O3591 &lt;&gt; "",VLOOKUP(O3591,'CLASSIFICAÇÃO - ÁREA DE ATUAÇÃO'!$A:$C,3,0), "")</f>
        <v>ATENÇÃO PRIMÁRIA</v>
      </c>
      <c r="O3591" t="str">
        <f>'Lotações convertidas'!B3593</f>
        <v>CENTRO DE SAÚDE SÃO GERALDO</v>
      </c>
    </row>
    <row r="3592" spans="1:15" x14ac:dyDescent="0.25">
      <c r="A3592">
        <v>1366546</v>
      </c>
      <c r="B3592" t="s">
        <v>11298</v>
      </c>
      <c r="C3592" t="s">
        <v>11299</v>
      </c>
      <c r="D3592" t="s">
        <v>349</v>
      </c>
      <c r="E3592" t="s">
        <v>473</v>
      </c>
      <c r="F3592" t="s">
        <v>626</v>
      </c>
      <c r="G3592" s="177">
        <v>44634</v>
      </c>
      <c r="H3592" t="s">
        <v>434</v>
      </c>
      <c r="I3592" t="s">
        <v>18181</v>
      </c>
      <c r="J3592" t="s">
        <v>11300</v>
      </c>
      <c r="K3592" t="s">
        <v>353</v>
      </c>
      <c r="L3592" t="s">
        <v>365</v>
      </c>
      <c r="M3592" s="29" t="str">
        <f>IF(O3592 &lt;&gt; "", VLOOKUP(O3592,'CLASSIFICAÇÃO - ÁREA DE ATUAÇÃO'!$A:$C,2,0),"")</f>
        <v>C</v>
      </c>
      <c r="N3592" s="29" t="str">
        <f>IF(O3592 &lt;&gt; "",VLOOKUP(O3592,'CLASSIFICAÇÃO - ÁREA DE ATUAÇÃO'!$A:$C,3,0), "")</f>
        <v>ATENÇÃO PRIMÁRIA</v>
      </c>
      <c r="O3592" t="str">
        <f>'Lotações convertidas'!B3594</f>
        <v>CENTRO DE SAÚDE JARDIM GUANABARA</v>
      </c>
    </row>
    <row r="3593" spans="1:15" x14ac:dyDescent="0.25">
      <c r="A3593">
        <v>1366554</v>
      </c>
      <c r="B3593" t="s">
        <v>11301</v>
      </c>
      <c r="C3593" t="s">
        <v>11302</v>
      </c>
      <c r="D3593" t="s">
        <v>349</v>
      </c>
      <c r="E3593" t="s">
        <v>403</v>
      </c>
      <c r="F3593" t="s">
        <v>617</v>
      </c>
      <c r="G3593" s="177">
        <v>44634</v>
      </c>
      <c r="H3593" t="s">
        <v>434</v>
      </c>
      <c r="I3593" t="s">
        <v>18170</v>
      </c>
      <c r="J3593" t="s">
        <v>11303</v>
      </c>
      <c r="K3593" t="s">
        <v>353</v>
      </c>
      <c r="L3593" t="s">
        <v>354</v>
      </c>
      <c r="M3593" s="29" t="str">
        <f>IF(O3593 &lt;&gt; "", VLOOKUP(O3593,'CLASSIFICAÇÃO - ÁREA DE ATUAÇÃO'!$A:$C,2,0),"")</f>
        <v>B</v>
      </c>
      <c r="N3593" s="29" t="str">
        <f>IF(O3593 &lt;&gt; "",VLOOKUP(O3593,'CLASSIFICAÇÃO - ÁREA DE ATUAÇÃO'!$A:$C,3,0), "")</f>
        <v>ATENÇÃO PRIMÁRIA</v>
      </c>
      <c r="O3593" t="str">
        <f>'Lotações convertidas'!B3595</f>
        <v>CENTRO DE SAÚDE DOM CABRAL</v>
      </c>
    </row>
    <row r="3594" spans="1:15" x14ac:dyDescent="0.25">
      <c r="A3594">
        <v>1366562</v>
      </c>
      <c r="B3594" t="s">
        <v>11304</v>
      </c>
      <c r="C3594" t="s">
        <v>11305</v>
      </c>
      <c r="D3594" t="s">
        <v>520</v>
      </c>
      <c r="F3594" t="s">
        <v>1373</v>
      </c>
      <c r="G3594" s="177">
        <v>44634</v>
      </c>
      <c r="H3594" t="s">
        <v>364</v>
      </c>
      <c r="I3594" t="s">
        <v>18175</v>
      </c>
      <c r="J3594" t="s">
        <v>11306</v>
      </c>
      <c r="K3594" t="s">
        <v>353</v>
      </c>
      <c r="L3594" t="s">
        <v>397</v>
      </c>
      <c r="M3594" s="29" t="str">
        <f>IF(O3594 &lt;&gt; "", VLOOKUP(O3594,'CLASSIFICAÇÃO - ÁREA DE ATUAÇÃO'!$A:$C,2,0),"")</f>
        <v>B</v>
      </c>
      <c r="N3594" s="29" t="str">
        <f>IF(O3594 &lt;&gt; "",VLOOKUP(O3594,'CLASSIFICAÇÃO - ÁREA DE ATUAÇÃO'!$A:$C,3,0), "")</f>
        <v>ATENÇÃO PRIMÁRIA</v>
      </c>
      <c r="O3594" t="str">
        <f>'Lotações convertidas'!B3596</f>
        <v>CENTRO DE SAÚDE HAVAÍ</v>
      </c>
    </row>
    <row r="3595" spans="1:15" x14ac:dyDescent="0.25">
      <c r="A3595">
        <v>1366570</v>
      </c>
      <c r="B3595" t="s">
        <v>11307</v>
      </c>
      <c r="C3595" t="s">
        <v>11308</v>
      </c>
      <c r="D3595" t="s">
        <v>520</v>
      </c>
      <c r="F3595" t="s">
        <v>2789</v>
      </c>
      <c r="G3595" s="177">
        <v>44634</v>
      </c>
      <c r="H3595" t="s">
        <v>364</v>
      </c>
      <c r="I3595" t="s">
        <v>18175</v>
      </c>
      <c r="J3595" t="s">
        <v>11309</v>
      </c>
      <c r="K3595" t="s">
        <v>353</v>
      </c>
      <c r="L3595" t="s">
        <v>406</v>
      </c>
      <c r="M3595" s="29" t="str">
        <f>IF(O3595 &lt;&gt; "", VLOOKUP(O3595,'CLASSIFICAÇÃO - ÁREA DE ATUAÇÃO'!$A:$C,2,0),"")</f>
        <v>C</v>
      </c>
      <c r="N3595" s="29" t="str">
        <f>IF(O3595 &lt;&gt; "",VLOOKUP(O3595,'CLASSIFICAÇÃO - ÁREA DE ATUAÇÃO'!$A:$C,3,0), "")</f>
        <v>ATENÇÃO PRIMÁRIA</v>
      </c>
      <c r="O3595" t="str">
        <f>'Lotações convertidas'!B3597</f>
        <v>CENTRO DE SAÚDE LISANDRA ANGÉLICA DAVID JUSTINO - TÚNEL DE IBIRITÉ</v>
      </c>
    </row>
    <row r="3596" spans="1:15" x14ac:dyDescent="0.25">
      <c r="A3596">
        <v>1366589</v>
      </c>
      <c r="B3596" t="s">
        <v>11310</v>
      </c>
      <c r="C3596" t="s">
        <v>11311</v>
      </c>
      <c r="D3596" t="s">
        <v>379</v>
      </c>
      <c r="F3596" t="s">
        <v>1155</v>
      </c>
      <c r="G3596" s="177">
        <v>44634</v>
      </c>
      <c r="H3596" t="s">
        <v>364</v>
      </c>
      <c r="I3596" t="s">
        <v>18171</v>
      </c>
      <c r="J3596" t="s">
        <v>11312</v>
      </c>
      <c r="K3596" t="s">
        <v>353</v>
      </c>
      <c r="L3596" t="s">
        <v>382</v>
      </c>
      <c r="M3596" s="29" t="str">
        <f>IF(O3596 &lt;&gt; "", VLOOKUP(O3596,'CLASSIFICAÇÃO - ÁREA DE ATUAÇÃO'!$A:$C,2,0),"")</f>
        <v>A</v>
      </c>
      <c r="N3596" s="29" t="str">
        <f>IF(O3596 &lt;&gt; "",VLOOKUP(O3596,'CLASSIFICAÇÃO - ÁREA DE ATUAÇÃO'!$A:$C,3,0), "")</f>
        <v>ATENÇÃO PRIMÁRIA</v>
      </c>
      <c r="O3596" t="str">
        <f>'Lotações convertidas'!B3598</f>
        <v>CENTRO DE SAÚDE SÃO GERALDO</v>
      </c>
    </row>
    <row r="3597" spans="1:15" x14ac:dyDescent="0.25">
      <c r="A3597">
        <v>1366600</v>
      </c>
      <c r="B3597" t="s">
        <v>11313</v>
      </c>
      <c r="C3597" t="s">
        <v>11314</v>
      </c>
      <c r="D3597" t="s">
        <v>379</v>
      </c>
      <c r="F3597" t="s">
        <v>821</v>
      </c>
      <c r="G3597" s="177">
        <v>44634</v>
      </c>
      <c r="H3597" t="s">
        <v>364</v>
      </c>
      <c r="I3597" t="s">
        <v>18171</v>
      </c>
      <c r="J3597" t="s">
        <v>11315</v>
      </c>
      <c r="K3597" t="s">
        <v>353</v>
      </c>
      <c r="L3597" t="s">
        <v>372</v>
      </c>
      <c r="M3597" s="29" t="str">
        <f>IF(O3597 &lt;&gt; "", VLOOKUP(O3597,'CLASSIFICAÇÃO - ÁREA DE ATUAÇÃO'!$A:$C,2,0),"")</f>
        <v>C</v>
      </c>
      <c r="N3597" s="29" t="str">
        <f>IF(O3597 &lt;&gt; "",VLOOKUP(O3597,'CLASSIFICAÇÃO - ÁREA DE ATUAÇÃO'!$A:$C,3,0), "")</f>
        <v>ATENÇÃO PRIMÁRIA</v>
      </c>
      <c r="O3597" t="str">
        <f>'Lotações convertidas'!B3599</f>
        <v>CENTRO DE SAÚDE SANTA MÔNICA</v>
      </c>
    </row>
    <row r="3598" spans="1:15" x14ac:dyDescent="0.25">
      <c r="A3598">
        <v>1366619</v>
      </c>
      <c r="B3598" t="s">
        <v>11316</v>
      </c>
      <c r="C3598" t="s">
        <v>11317</v>
      </c>
      <c r="D3598" t="s">
        <v>379</v>
      </c>
      <c r="F3598" t="s">
        <v>18620</v>
      </c>
      <c r="G3598" s="177">
        <v>44634</v>
      </c>
      <c r="H3598" t="s">
        <v>482</v>
      </c>
      <c r="I3598" t="s">
        <v>18171</v>
      </c>
      <c r="J3598" t="s">
        <v>11318</v>
      </c>
      <c r="K3598" t="s">
        <v>353</v>
      </c>
      <c r="L3598" t="s">
        <v>372</v>
      </c>
      <c r="M3598" s="29" t="str">
        <f>IF(O3598 &lt;&gt; "", VLOOKUP(O3598,'CLASSIFICAÇÃO - ÁREA DE ATUAÇÃO'!$A:$C,2,0),"")</f>
        <v>D</v>
      </c>
      <c r="N3598" s="29" t="str">
        <f>IF(O3598 &lt;&gt; "",VLOOKUP(O3598,'CLASSIFICAÇÃO - ÁREA DE ATUAÇÃO'!$A:$C,3,0), "")</f>
        <v>REDE DE URGÊNCIA</v>
      </c>
      <c r="O3598" t="str">
        <f>'Lotações convertidas'!B3600</f>
        <v>UNIDADE DE PRONTO ATENDIMENTO VENDA NOVA</v>
      </c>
    </row>
    <row r="3599" spans="1:15" x14ac:dyDescent="0.25">
      <c r="A3599">
        <v>1366643</v>
      </c>
      <c r="B3599" t="s">
        <v>11319</v>
      </c>
      <c r="C3599" t="s">
        <v>11320</v>
      </c>
      <c r="D3599" t="s">
        <v>379</v>
      </c>
      <c r="F3599" t="s">
        <v>18638</v>
      </c>
      <c r="G3599" s="177">
        <v>44634</v>
      </c>
      <c r="H3599" t="s">
        <v>395</v>
      </c>
      <c r="I3599" t="s">
        <v>18171</v>
      </c>
      <c r="J3599" t="s">
        <v>11321</v>
      </c>
      <c r="K3599" t="s">
        <v>353</v>
      </c>
      <c r="L3599" t="s">
        <v>427</v>
      </c>
      <c r="M3599" s="29" t="str">
        <f>IF(O3599 &lt;&gt; "", VLOOKUP(O3599,'CLASSIFICAÇÃO - ÁREA DE ATUAÇÃO'!$A:$C,2,0),"")</f>
        <v>A</v>
      </c>
      <c r="N3599" s="29" t="str">
        <f>IF(O3599 &lt;&gt; "",VLOOKUP(O3599,'CLASSIFICAÇÃO - ÁREA DE ATUAÇÃO'!$A:$C,3,0), "")</f>
        <v>GESTÃO</v>
      </c>
      <c r="O3599" t="str">
        <f>'Lotações convertidas'!B3601</f>
        <v>GERENCIA DE VIGILANCIA EPIDEMIOLOGICA</v>
      </c>
    </row>
    <row r="3600" spans="1:15" x14ac:dyDescent="0.25">
      <c r="A3600">
        <v>1366686</v>
      </c>
      <c r="B3600" t="s">
        <v>11322</v>
      </c>
      <c r="C3600" t="s">
        <v>11323</v>
      </c>
      <c r="D3600" t="s">
        <v>349</v>
      </c>
      <c r="E3600" t="s">
        <v>403</v>
      </c>
      <c r="F3600" t="s">
        <v>284</v>
      </c>
      <c r="G3600" s="177">
        <v>44636</v>
      </c>
      <c r="H3600" t="s">
        <v>395</v>
      </c>
      <c r="I3600" t="s">
        <v>18170</v>
      </c>
      <c r="J3600" t="s">
        <v>11324</v>
      </c>
      <c r="K3600" t="s">
        <v>353</v>
      </c>
      <c r="L3600" t="s">
        <v>374</v>
      </c>
      <c r="M3600" s="29" t="str">
        <f>IF(O3600 &lt;&gt; "", VLOOKUP(O3600,'CLASSIFICAÇÃO - ÁREA DE ATUAÇÃO'!$A:$C,2,0),"")</f>
        <v>D</v>
      </c>
      <c r="N3600" s="29" t="str">
        <f>IF(O3600 &lt;&gt; "",VLOOKUP(O3600,'CLASSIFICAÇÃO - ÁREA DE ATUAÇÃO'!$A:$C,3,0), "")</f>
        <v>ATENÇÃO PRIMÁRIA</v>
      </c>
      <c r="O3600" t="str">
        <f>'Lotações convertidas'!B3602</f>
        <v>CENTRO DE SAÚDE MARIVANDA BALEEIRO - PAULO VI</v>
      </c>
    </row>
    <row r="3601" spans="1:15" x14ac:dyDescent="0.25">
      <c r="A3601">
        <v>1366694</v>
      </c>
      <c r="B3601" t="s">
        <v>11325</v>
      </c>
      <c r="C3601" t="s">
        <v>11326</v>
      </c>
      <c r="D3601" t="s">
        <v>362</v>
      </c>
      <c r="F3601" t="s">
        <v>18611</v>
      </c>
      <c r="G3601" s="177">
        <v>44637</v>
      </c>
      <c r="H3601" t="s">
        <v>466</v>
      </c>
      <c r="I3601" t="s">
        <v>18168</v>
      </c>
      <c r="J3601" t="s">
        <v>11327</v>
      </c>
      <c r="K3601" t="s">
        <v>353</v>
      </c>
      <c r="L3601" t="s">
        <v>397</v>
      </c>
      <c r="M3601" s="29" t="str">
        <f>IF(O3601 &lt;&gt; "", VLOOKUP(O3601,'CLASSIFICAÇÃO - ÁREA DE ATUAÇÃO'!$A:$C,2,0),"")</f>
        <v>C</v>
      </c>
      <c r="N3601" s="29" t="str">
        <f>IF(O3601 &lt;&gt; "",VLOOKUP(O3601,'CLASSIFICAÇÃO - ÁREA DE ATUAÇÃO'!$A:$C,3,0), "")</f>
        <v>REDE DE URGÊNCIA</v>
      </c>
      <c r="O3601" t="str">
        <f>'Lotações convertidas'!B3603</f>
        <v>UNIDADE DE PRONTO ATENDIMENTO OESTE</v>
      </c>
    </row>
    <row r="3602" spans="1:15" x14ac:dyDescent="0.25">
      <c r="A3602">
        <v>1366708</v>
      </c>
      <c r="B3602" t="s">
        <v>11328</v>
      </c>
      <c r="C3602" t="s">
        <v>11329</v>
      </c>
      <c r="D3602" t="s">
        <v>379</v>
      </c>
      <c r="F3602" t="s">
        <v>18623</v>
      </c>
      <c r="G3602" s="177">
        <v>44638</v>
      </c>
      <c r="H3602" t="s">
        <v>482</v>
      </c>
      <c r="I3602" t="s">
        <v>18171</v>
      </c>
      <c r="J3602" t="s">
        <v>11330</v>
      </c>
      <c r="K3602" t="s">
        <v>353</v>
      </c>
      <c r="L3602" t="s">
        <v>374</v>
      </c>
      <c r="M3602" s="29" t="str">
        <f>IF(O3602 &lt;&gt; "", VLOOKUP(O3602,'CLASSIFICAÇÃO - ÁREA DE ATUAÇÃO'!$A:$C,2,0),"")</f>
        <v>C</v>
      </c>
      <c r="N3602" s="29" t="str">
        <f>IF(O3602 &lt;&gt; "",VLOOKUP(O3602,'CLASSIFICAÇÃO - ÁREA DE ATUAÇÃO'!$A:$C,3,0), "")</f>
        <v>REDE DE URGÊNCIA</v>
      </c>
      <c r="O3602" t="str">
        <f>'Lotações convertidas'!B3604</f>
        <v>UNIDADE DE PRONTO ATENDIMENTO NORDESTE</v>
      </c>
    </row>
    <row r="3603" spans="1:15" x14ac:dyDescent="0.25">
      <c r="A3603">
        <v>1366716</v>
      </c>
      <c r="B3603" t="s">
        <v>4766</v>
      </c>
      <c r="C3603" t="s">
        <v>4767</v>
      </c>
      <c r="D3603" t="s">
        <v>349</v>
      </c>
      <c r="E3603" t="s">
        <v>350</v>
      </c>
      <c r="F3603" t="s">
        <v>719</v>
      </c>
      <c r="G3603" s="177">
        <v>44635</v>
      </c>
      <c r="H3603" t="s">
        <v>395</v>
      </c>
      <c r="I3603" t="s">
        <v>18169</v>
      </c>
      <c r="J3603" t="s">
        <v>4769</v>
      </c>
      <c r="K3603" t="s">
        <v>353</v>
      </c>
      <c r="L3603" t="s">
        <v>365</v>
      </c>
      <c r="M3603" s="29" t="str">
        <f>IF(O3603 &lt;&gt; "", VLOOKUP(O3603,'CLASSIFICAÇÃO - ÁREA DE ATUAÇÃO'!$A:$C,2,0),"")</f>
        <v>D</v>
      </c>
      <c r="N3603" s="29" t="str">
        <f>IF(O3603 &lt;&gt; "",VLOOKUP(O3603,'CLASSIFICAÇÃO - ÁREA DE ATUAÇÃO'!$A:$C,3,0), "")</f>
        <v>ATENÇÃO PRIMÁRIA</v>
      </c>
      <c r="O3603" t="str">
        <f>'Lotações convertidas'!B3605</f>
        <v>CENTRO DE SAÚDE JAQUELINE</v>
      </c>
    </row>
    <row r="3604" spans="1:15" x14ac:dyDescent="0.25">
      <c r="A3604">
        <v>1366724</v>
      </c>
      <c r="B3604" t="s">
        <v>11331</v>
      </c>
      <c r="C3604" t="s">
        <v>11332</v>
      </c>
      <c r="D3604" t="s">
        <v>362</v>
      </c>
      <c r="F3604" t="s">
        <v>18648</v>
      </c>
      <c r="G3604" s="177">
        <v>44635</v>
      </c>
      <c r="H3604" t="s">
        <v>11333</v>
      </c>
      <c r="I3604" t="s">
        <v>18168</v>
      </c>
      <c r="J3604" t="s">
        <v>11334</v>
      </c>
      <c r="K3604" t="s">
        <v>353</v>
      </c>
      <c r="L3604" t="s">
        <v>406</v>
      </c>
      <c r="M3604" s="29" t="str">
        <f>IF(O3604 &lt;&gt; "", VLOOKUP(O3604,'CLASSIFICAÇÃO - ÁREA DE ATUAÇÃO'!$A:$C,2,0),"")</f>
        <v>B</v>
      </c>
      <c r="N3604" s="29" t="str">
        <f>IF(O3604 &lt;&gt; "",VLOOKUP(O3604,'CLASSIFICAÇÃO - ÁREA DE ATUAÇÃO'!$A:$C,3,0), "")</f>
        <v>REDE DE URGÊNCIA</v>
      </c>
      <c r="O3604" t="str">
        <f>'Lotações convertidas'!B3606</f>
        <v>CENTRO DE REFERENCIA EM SAUDE MENTAL BARREIRO</v>
      </c>
    </row>
    <row r="3605" spans="1:15" x14ac:dyDescent="0.25">
      <c r="A3605">
        <v>1366732</v>
      </c>
      <c r="B3605" t="s">
        <v>11335</v>
      </c>
      <c r="C3605" t="s">
        <v>11336</v>
      </c>
      <c r="D3605" t="s">
        <v>368</v>
      </c>
      <c r="E3605" t="s">
        <v>369</v>
      </c>
      <c r="F3605" t="s">
        <v>424</v>
      </c>
      <c r="G3605" s="177">
        <v>44634</v>
      </c>
      <c r="H3605" t="s">
        <v>441</v>
      </c>
      <c r="I3605" t="s">
        <v>18168</v>
      </c>
      <c r="J3605" t="s">
        <v>11337</v>
      </c>
      <c r="K3605" t="s">
        <v>353</v>
      </c>
      <c r="L3605" t="s">
        <v>427</v>
      </c>
      <c r="M3605" s="29" t="str">
        <f>IF(O3605 &lt;&gt; "", VLOOKUP(O3605,'CLASSIFICAÇÃO - ÁREA DE ATUAÇÃO'!$A:$C,2,0),"")</f>
        <v>D</v>
      </c>
      <c r="N3605" s="29" t="str">
        <f>IF(O3605 &lt;&gt; "",VLOOKUP(O3605,'CLASSIFICAÇÃO - ÁREA DE ATUAÇÃO'!$A:$C,3,0), "")</f>
        <v>REDE DE URGÊNCIA</v>
      </c>
      <c r="O3605" t="str">
        <f>'Lotações convertidas'!B3607</f>
        <v>SERVIÇO DE ATENDIMENTO MÓVEL DE URGÊNCIA E TRANSPORTE EM SAÚDE</v>
      </c>
    </row>
    <row r="3606" spans="1:15" x14ac:dyDescent="0.25">
      <c r="A3606">
        <v>1366759</v>
      </c>
      <c r="B3606" t="s">
        <v>11338</v>
      </c>
      <c r="C3606" t="s">
        <v>11339</v>
      </c>
      <c r="D3606" t="s">
        <v>9078</v>
      </c>
      <c r="F3606" t="s">
        <v>424</v>
      </c>
      <c r="G3606" s="177">
        <v>44635</v>
      </c>
      <c r="H3606" t="s">
        <v>11340</v>
      </c>
      <c r="I3606" t="s">
        <v>495</v>
      </c>
      <c r="K3606" t="s">
        <v>495</v>
      </c>
      <c r="L3606" t="s">
        <v>427</v>
      </c>
      <c r="M3606" s="29" t="str">
        <f>IF(O3606 &lt;&gt; "", VLOOKUP(O3606,'CLASSIFICAÇÃO - ÁREA DE ATUAÇÃO'!$A:$C,2,0),"")</f>
        <v>D</v>
      </c>
      <c r="N3606" s="29" t="str">
        <f>IF(O3606 &lt;&gt; "",VLOOKUP(O3606,'CLASSIFICAÇÃO - ÁREA DE ATUAÇÃO'!$A:$C,3,0), "")</f>
        <v>REDE DE URGÊNCIA</v>
      </c>
      <c r="O3606" t="str">
        <f>'Lotações convertidas'!B3608</f>
        <v>SERVIÇO DE ATENDIMENTO MÓVEL DE URGÊNCIA E TRANSPORTE EM SAÚDE</v>
      </c>
    </row>
    <row r="3607" spans="1:15" x14ac:dyDescent="0.25">
      <c r="A3607">
        <v>1366767</v>
      </c>
      <c r="B3607" t="s">
        <v>11341</v>
      </c>
      <c r="C3607" t="s">
        <v>11342</v>
      </c>
      <c r="D3607" t="s">
        <v>368</v>
      </c>
      <c r="E3607" t="s">
        <v>728</v>
      </c>
      <c r="F3607" t="s">
        <v>2789</v>
      </c>
      <c r="G3607" s="177">
        <v>44635</v>
      </c>
      <c r="H3607" t="s">
        <v>384</v>
      </c>
      <c r="I3607" t="s">
        <v>495</v>
      </c>
      <c r="K3607" t="s">
        <v>495</v>
      </c>
      <c r="L3607" t="s">
        <v>406</v>
      </c>
      <c r="M3607" s="29" t="str">
        <f>IF(O3607 &lt;&gt; "", VLOOKUP(O3607,'CLASSIFICAÇÃO - ÁREA DE ATUAÇÃO'!$A:$C,2,0),"")</f>
        <v>C</v>
      </c>
      <c r="N3607" s="29" t="str">
        <f>IF(O3607 &lt;&gt; "",VLOOKUP(O3607,'CLASSIFICAÇÃO - ÁREA DE ATUAÇÃO'!$A:$C,3,0), "")</f>
        <v>ATENÇÃO PRIMÁRIA</v>
      </c>
      <c r="O3607" t="str">
        <f>'Lotações convertidas'!B3609</f>
        <v>CENTRO DE SAÚDE LISANDRA ANGÉLICA DAVID JUSTINO - TÚNEL DE IBIRITÉ</v>
      </c>
    </row>
    <row r="3608" spans="1:15" x14ac:dyDescent="0.25">
      <c r="A3608">
        <v>1366783</v>
      </c>
      <c r="B3608" t="s">
        <v>11343</v>
      </c>
      <c r="C3608" t="s">
        <v>11344</v>
      </c>
      <c r="D3608" t="s">
        <v>368</v>
      </c>
      <c r="E3608" t="s">
        <v>524</v>
      </c>
      <c r="F3608" t="s">
        <v>259</v>
      </c>
      <c r="G3608" s="177">
        <v>44635</v>
      </c>
      <c r="H3608" t="s">
        <v>364</v>
      </c>
      <c r="I3608" t="s">
        <v>18179</v>
      </c>
      <c r="J3608" t="s">
        <v>11345</v>
      </c>
      <c r="K3608" t="s">
        <v>353</v>
      </c>
      <c r="L3608" t="s">
        <v>372</v>
      </c>
      <c r="M3608" s="29" t="str">
        <f>IF(O3608 &lt;&gt; "", VLOOKUP(O3608,'CLASSIFICAÇÃO - ÁREA DE ATUAÇÃO'!$A:$C,2,0),"")</f>
        <v>C</v>
      </c>
      <c r="N3608" s="29" t="str">
        <f>IF(O3608 &lt;&gt; "",VLOOKUP(O3608,'CLASSIFICAÇÃO - ÁREA DE ATUAÇÃO'!$A:$C,3,0), "")</f>
        <v>REDE COMPLEMENTAR</v>
      </c>
      <c r="O3608" t="str">
        <f>'Lotações convertidas'!B3610</f>
        <v>LABORATORIO REGIONAL NORTE/VENDA NOVA</v>
      </c>
    </row>
    <row r="3609" spans="1:15" x14ac:dyDescent="0.25">
      <c r="A3609">
        <v>1366805</v>
      </c>
      <c r="B3609" t="s">
        <v>11346</v>
      </c>
      <c r="C3609" t="s">
        <v>11347</v>
      </c>
      <c r="D3609" t="s">
        <v>368</v>
      </c>
      <c r="E3609" t="s">
        <v>369</v>
      </c>
      <c r="F3609" t="s">
        <v>298</v>
      </c>
      <c r="G3609" s="177">
        <v>44635</v>
      </c>
      <c r="H3609" t="s">
        <v>417</v>
      </c>
      <c r="I3609" t="s">
        <v>18168</v>
      </c>
      <c r="J3609" t="s">
        <v>11348</v>
      </c>
      <c r="K3609" t="s">
        <v>353</v>
      </c>
      <c r="L3609" t="s">
        <v>374</v>
      </c>
      <c r="M3609" s="29" t="str">
        <f>IF(O3609 &lt;&gt; "", VLOOKUP(O3609,'CLASSIFICAÇÃO - ÁREA DE ATUAÇÃO'!$A:$C,2,0),"")</f>
        <v>D</v>
      </c>
      <c r="N3609" s="29" t="str">
        <f>IF(O3609 &lt;&gt; "",VLOOKUP(O3609,'CLASSIFICAÇÃO - ÁREA DE ATUAÇÃO'!$A:$C,3,0), "")</f>
        <v>ATENÇÃO PRIMÁRIA</v>
      </c>
      <c r="O3609" t="str">
        <f>'Lotações convertidas'!B3611</f>
        <v>CENTRO DE SAÚDE VILA MARIA - JOÃO VITAL</v>
      </c>
    </row>
    <row r="3610" spans="1:15" x14ac:dyDescent="0.25">
      <c r="A3610" t="s">
        <v>11349</v>
      </c>
      <c r="B3610" t="s">
        <v>11350</v>
      </c>
      <c r="C3610" t="s">
        <v>11351</v>
      </c>
      <c r="D3610" t="s">
        <v>368</v>
      </c>
      <c r="E3610" t="s">
        <v>369</v>
      </c>
      <c r="F3610" t="s">
        <v>967</v>
      </c>
      <c r="G3610" s="177">
        <v>44635</v>
      </c>
      <c r="H3610" t="s">
        <v>417</v>
      </c>
      <c r="I3610" t="s">
        <v>18168</v>
      </c>
      <c r="J3610" t="s">
        <v>11352</v>
      </c>
      <c r="K3610" t="s">
        <v>353</v>
      </c>
      <c r="L3610" t="s">
        <v>382</v>
      </c>
      <c r="M3610" s="29" t="str">
        <f>IF(O3610 &lt;&gt; "", VLOOKUP(O3610,'CLASSIFICAÇÃO - ÁREA DE ATUAÇÃO'!$A:$C,2,0),"")</f>
        <v>B</v>
      </c>
      <c r="N3610" s="29" t="str">
        <f>IF(O3610 &lt;&gt; "",VLOOKUP(O3610,'CLASSIFICAÇÃO - ÁREA DE ATUAÇÃO'!$A:$C,3,0), "")</f>
        <v>ATENÇÃO PRIMÁRIA</v>
      </c>
      <c r="O3610" t="str">
        <f>'Lotações convertidas'!B3612</f>
        <v>CENTRO DE SAÚDE HORTO</v>
      </c>
    </row>
    <row r="3611" spans="1:15" x14ac:dyDescent="0.25">
      <c r="A3611">
        <v>1366848</v>
      </c>
      <c r="B3611" t="s">
        <v>11353</v>
      </c>
      <c r="C3611" t="s">
        <v>11354</v>
      </c>
      <c r="D3611" t="s">
        <v>368</v>
      </c>
      <c r="E3611" t="s">
        <v>369</v>
      </c>
      <c r="F3611" t="s">
        <v>1194</v>
      </c>
      <c r="G3611" s="177">
        <v>44635</v>
      </c>
      <c r="H3611" t="s">
        <v>417</v>
      </c>
      <c r="I3611" t="s">
        <v>18168</v>
      </c>
      <c r="J3611" t="s">
        <v>11355</v>
      </c>
      <c r="K3611" t="s">
        <v>353</v>
      </c>
      <c r="L3611" t="s">
        <v>406</v>
      </c>
      <c r="M3611" s="29" t="str">
        <f>IF(O3611 &lt;&gt; "", VLOOKUP(O3611,'CLASSIFICAÇÃO - ÁREA DE ATUAÇÃO'!$A:$C,2,0),"")</f>
        <v>C</v>
      </c>
      <c r="N3611" s="29" t="str">
        <f>IF(O3611 &lt;&gt; "",VLOOKUP(O3611,'CLASSIFICAÇÃO - ÁREA DE ATUAÇÃO'!$A:$C,3,0), "")</f>
        <v>ATENÇÃO PRIMÁRIA</v>
      </c>
      <c r="O3611" t="str">
        <f>'Lotações convertidas'!B3613</f>
        <v>CENTRO DE SAÚDE MILIONÁRIOS</v>
      </c>
    </row>
    <row r="3612" spans="1:15" x14ac:dyDescent="0.25">
      <c r="A3612">
        <v>1366856</v>
      </c>
      <c r="B3612" t="s">
        <v>11356</v>
      </c>
      <c r="C3612" t="s">
        <v>11357</v>
      </c>
      <c r="D3612" t="s">
        <v>368</v>
      </c>
      <c r="E3612" t="s">
        <v>369</v>
      </c>
      <c r="F3612" t="s">
        <v>424</v>
      </c>
      <c r="G3612" s="177">
        <v>44635</v>
      </c>
      <c r="H3612" t="s">
        <v>441</v>
      </c>
      <c r="I3612" t="s">
        <v>18168</v>
      </c>
      <c r="J3612" t="s">
        <v>11358</v>
      </c>
      <c r="K3612" t="s">
        <v>353</v>
      </c>
      <c r="L3612" t="s">
        <v>427</v>
      </c>
      <c r="M3612" s="29" t="str">
        <f>IF(O3612 &lt;&gt; "", VLOOKUP(O3612,'CLASSIFICAÇÃO - ÁREA DE ATUAÇÃO'!$A:$C,2,0),"")</f>
        <v>D</v>
      </c>
      <c r="N3612" s="29" t="str">
        <f>IF(O3612 &lt;&gt; "",VLOOKUP(O3612,'CLASSIFICAÇÃO - ÁREA DE ATUAÇÃO'!$A:$C,3,0), "")</f>
        <v>REDE DE URGÊNCIA</v>
      </c>
      <c r="O3612" t="str">
        <f>'Lotações convertidas'!B3614</f>
        <v>SERVIÇO DE ATENDIMENTO MÓVEL DE URGÊNCIA E TRANSPORTE EM SAÚDE</v>
      </c>
    </row>
    <row r="3613" spans="1:15" x14ac:dyDescent="0.25">
      <c r="A3613">
        <v>1366864</v>
      </c>
      <c r="B3613" t="s">
        <v>11359</v>
      </c>
      <c r="C3613" t="s">
        <v>11360</v>
      </c>
      <c r="D3613" t="s">
        <v>368</v>
      </c>
      <c r="E3613" t="s">
        <v>369</v>
      </c>
      <c r="F3613" t="s">
        <v>282</v>
      </c>
      <c r="G3613" s="177">
        <v>44635</v>
      </c>
      <c r="H3613" t="s">
        <v>364</v>
      </c>
      <c r="I3613" t="s">
        <v>18168</v>
      </c>
      <c r="J3613" t="s">
        <v>11361</v>
      </c>
      <c r="K3613" t="s">
        <v>353</v>
      </c>
      <c r="L3613" t="s">
        <v>406</v>
      </c>
      <c r="M3613" s="29" t="str">
        <f>IF(O3613 &lt;&gt; "", VLOOKUP(O3613,'CLASSIFICAÇÃO - ÁREA DE ATUAÇÃO'!$A:$C,2,0),"")</f>
        <v>D</v>
      </c>
      <c r="N3613" s="29" t="str">
        <f>IF(O3613 &lt;&gt; "",VLOOKUP(O3613,'CLASSIFICAÇÃO - ÁREA DE ATUAÇÃO'!$A:$C,3,0), "")</f>
        <v>ATENÇÃO PRIMÁRIA</v>
      </c>
      <c r="O3613" t="str">
        <f>'Lotações convertidas'!B3615</f>
        <v>CENTRO DE SAÚDE MANGUEIRAS</v>
      </c>
    </row>
    <row r="3614" spans="1:15" x14ac:dyDescent="0.25">
      <c r="A3614">
        <v>1366872</v>
      </c>
      <c r="B3614" t="s">
        <v>11362</v>
      </c>
      <c r="C3614" t="s">
        <v>11363</v>
      </c>
      <c r="D3614" t="s">
        <v>362</v>
      </c>
      <c r="F3614" t="s">
        <v>784</v>
      </c>
      <c r="G3614" s="177">
        <v>44635</v>
      </c>
      <c r="H3614" t="s">
        <v>352</v>
      </c>
      <c r="I3614" t="s">
        <v>18168</v>
      </c>
      <c r="J3614" t="s">
        <v>11364</v>
      </c>
      <c r="K3614" t="s">
        <v>353</v>
      </c>
      <c r="L3614" t="s">
        <v>411</v>
      </c>
      <c r="M3614" s="29" t="str">
        <f>IF(O3614 &lt;&gt; "", VLOOKUP(O3614,'CLASSIFICAÇÃO - ÁREA DE ATUAÇÃO'!$A:$C,2,0),"")</f>
        <v>A</v>
      </c>
      <c r="N3614" s="29" t="str">
        <f>IF(O3614 &lt;&gt; "",VLOOKUP(O3614,'CLASSIFICAÇÃO - ÁREA DE ATUAÇÃO'!$A:$C,3,0), "")</f>
        <v>REDE COMPLEMENTAR</v>
      </c>
      <c r="O3614" t="str">
        <f>'Lotações convertidas'!B3616</f>
        <v>CENTRO MUNICIPAL DE DIAGNÓSTICO POR IMAGEM</v>
      </c>
    </row>
    <row r="3615" spans="1:15" x14ac:dyDescent="0.25">
      <c r="A3615">
        <v>1366899</v>
      </c>
      <c r="B3615" t="s">
        <v>11365</v>
      </c>
      <c r="C3615" t="s">
        <v>11366</v>
      </c>
      <c r="D3615" t="s">
        <v>362</v>
      </c>
      <c r="F3615" t="s">
        <v>1373</v>
      </c>
      <c r="G3615" s="177">
        <v>44635</v>
      </c>
      <c r="H3615" t="s">
        <v>434</v>
      </c>
      <c r="I3615" t="s">
        <v>18168</v>
      </c>
      <c r="J3615" t="s">
        <v>11367</v>
      </c>
      <c r="K3615" t="s">
        <v>353</v>
      </c>
      <c r="L3615" t="s">
        <v>397</v>
      </c>
      <c r="M3615" s="29" t="str">
        <f>IF(O3615 &lt;&gt; "", VLOOKUP(O3615,'CLASSIFICAÇÃO - ÁREA DE ATUAÇÃO'!$A:$C,2,0),"")</f>
        <v>B</v>
      </c>
      <c r="N3615" s="29" t="str">
        <f>IF(O3615 &lt;&gt; "",VLOOKUP(O3615,'CLASSIFICAÇÃO - ÁREA DE ATUAÇÃO'!$A:$C,3,0), "")</f>
        <v>ATENÇÃO PRIMÁRIA</v>
      </c>
      <c r="O3615" t="str">
        <f>'Lotações convertidas'!B3617</f>
        <v>CENTRO DE SAÚDE HAVAÍ</v>
      </c>
    </row>
    <row r="3616" spans="1:15" x14ac:dyDescent="0.25">
      <c r="A3616">
        <v>1366902</v>
      </c>
      <c r="B3616" t="s">
        <v>11368</v>
      </c>
      <c r="C3616" t="s">
        <v>11369</v>
      </c>
      <c r="D3616" t="s">
        <v>349</v>
      </c>
      <c r="E3616" t="s">
        <v>473</v>
      </c>
      <c r="F3616" t="s">
        <v>424</v>
      </c>
      <c r="G3616" s="177">
        <v>44635</v>
      </c>
      <c r="H3616" t="s">
        <v>395</v>
      </c>
      <c r="I3616" t="s">
        <v>18181</v>
      </c>
      <c r="J3616" t="s">
        <v>11370</v>
      </c>
      <c r="K3616" t="s">
        <v>353</v>
      </c>
      <c r="L3616" t="s">
        <v>427</v>
      </c>
      <c r="M3616" s="29" t="str">
        <f>IF(O3616 &lt;&gt; "", VLOOKUP(O3616,'CLASSIFICAÇÃO - ÁREA DE ATUAÇÃO'!$A:$C,2,0),"")</f>
        <v>D</v>
      </c>
      <c r="N3616" s="29" t="str">
        <f>IF(O3616 &lt;&gt; "",VLOOKUP(O3616,'CLASSIFICAÇÃO - ÁREA DE ATUAÇÃO'!$A:$C,3,0), "")</f>
        <v>REDE DE URGÊNCIA</v>
      </c>
      <c r="O3616" t="str">
        <f>'Lotações convertidas'!B3618</f>
        <v>SERVIÇO DE ATENDIMENTO MÓVEL DE URGÊNCIA E TRANSPORTE EM SAÚDE</v>
      </c>
    </row>
    <row r="3617" spans="1:15" x14ac:dyDescent="0.25">
      <c r="A3617">
        <v>1366937</v>
      </c>
      <c r="B3617" t="s">
        <v>11371</v>
      </c>
      <c r="C3617" t="s">
        <v>11372</v>
      </c>
      <c r="D3617" t="s">
        <v>349</v>
      </c>
      <c r="E3617" t="s">
        <v>350</v>
      </c>
      <c r="F3617" t="s">
        <v>18648</v>
      </c>
      <c r="G3617" s="177">
        <v>44635</v>
      </c>
      <c r="H3617" t="s">
        <v>11373</v>
      </c>
      <c r="I3617" t="s">
        <v>18169</v>
      </c>
      <c r="J3617" t="s">
        <v>11374</v>
      </c>
      <c r="K3617" t="s">
        <v>353</v>
      </c>
      <c r="L3617" t="s">
        <v>406</v>
      </c>
      <c r="M3617" s="29" t="str">
        <f>IF(O3617 &lt;&gt; "", VLOOKUP(O3617,'CLASSIFICAÇÃO - ÁREA DE ATUAÇÃO'!$A:$C,2,0),"")</f>
        <v>B</v>
      </c>
      <c r="N3617" s="29" t="str">
        <f>IF(O3617 &lt;&gt; "",VLOOKUP(O3617,'CLASSIFICAÇÃO - ÁREA DE ATUAÇÃO'!$A:$C,3,0), "")</f>
        <v>REDE DE URGÊNCIA</v>
      </c>
      <c r="O3617" t="str">
        <f>'Lotações convertidas'!B3619</f>
        <v>CENTRO DE REFERENCIA EM SAUDE MENTAL BARREIRO</v>
      </c>
    </row>
    <row r="3618" spans="1:15" x14ac:dyDescent="0.25">
      <c r="A3618">
        <v>1366953</v>
      </c>
      <c r="B3618" t="s">
        <v>11378</v>
      </c>
      <c r="C3618" t="s">
        <v>11379</v>
      </c>
      <c r="D3618" t="s">
        <v>379</v>
      </c>
      <c r="E3618" t="s">
        <v>11380</v>
      </c>
      <c r="F3618" t="s">
        <v>589</v>
      </c>
      <c r="G3618" s="177">
        <v>44635</v>
      </c>
      <c r="H3618" t="s">
        <v>395</v>
      </c>
      <c r="I3618" t="s">
        <v>18171</v>
      </c>
      <c r="J3618" t="s">
        <v>11381</v>
      </c>
      <c r="K3618" t="s">
        <v>353</v>
      </c>
      <c r="L3618" t="s">
        <v>397</v>
      </c>
      <c r="M3618" s="29" t="str">
        <f>IF(O3618 &lt;&gt; "", VLOOKUP(O3618,'CLASSIFICAÇÃO - ÁREA DE ATUAÇÃO'!$A:$C,2,0),"")</f>
        <v>A</v>
      </c>
      <c r="N3618" s="29" t="str">
        <f>IF(O3618 &lt;&gt; "",VLOOKUP(O3618,'CLASSIFICAÇÃO - ÁREA DE ATUAÇÃO'!$A:$C,3,0), "")</f>
        <v>REDE COMPLEMENTAR</v>
      </c>
      <c r="O3618" t="str">
        <f>'Lotações convertidas'!B3620</f>
        <v>UNIDADE DE REFERENCIA SECUNDARIA CAMPOS SALES</v>
      </c>
    </row>
    <row r="3619" spans="1:15" x14ac:dyDescent="0.25">
      <c r="A3619">
        <v>1366961</v>
      </c>
      <c r="B3619" t="s">
        <v>11382</v>
      </c>
      <c r="C3619" t="s">
        <v>11383</v>
      </c>
      <c r="D3619" t="s">
        <v>379</v>
      </c>
      <c r="E3619" t="s">
        <v>597</v>
      </c>
      <c r="F3619" t="s">
        <v>381</v>
      </c>
      <c r="G3619" s="177">
        <v>44635</v>
      </c>
      <c r="H3619" t="s">
        <v>17987</v>
      </c>
      <c r="I3619" t="s">
        <v>18171</v>
      </c>
      <c r="J3619" t="s">
        <v>11384</v>
      </c>
      <c r="K3619" t="s">
        <v>353</v>
      </c>
      <c r="L3619" t="s">
        <v>382</v>
      </c>
      <c r="M3619" s="29" t="str">
        <f>IF(O3619 &lt;&gt; "", VLOOKUP(O3619,'CLASSIFICAÇÃO - ÁREA DE ATUAÇÃO'!$A:$C,2,0),"")</f>
        <v>A</v>
      </c>
      <c r="N3619" s="29" t="str">
        <f>IF(O3619 &lt;&gt; "",VLOOKUP(O3619,'CLASSIFICAÇÃO - ÁREA DE ATUAÇÃO'!$A:$C,3,0), "")</f>
        <v>REDE COMPLEMENTAR</v>
      </c>
      <c r="O3619" t="str">
        <f>'Lotações convertidas'!B3621</f>
        <v>UNIDADE DE REFERENCIA SECUNDARIA SAGRADA FAMILIA</v>
      </c>
    </row>
    <row r="3620" spans="1:15" x14ac:dyDescent="0.25">
      <c r="A3620" t="s">
        <v>11385</v>
      </c>
      <c r="B3620" t="s">
        <v>11386</v>
      </c>
      <c r="C3620" t="s">
        <v>11387</v>
      </c>
      <c r="D3620" t="s">
        <v>379</v>
      </c>
      <c r="F3620" t="s">
        <v>474</v>
      </c>
      <c r="G3620" s="177">
        <v>44635</v>
      </c>
      <c r="H3620" t="s">
        <v>395</v>
      </c>
      <c r="I3620" t="s">
        <v>18171</v>
      </c>
      <c r="J3620" t="s">
        <v>11388</v>
      </c>
      <c r="K3620" t="s">
        <v>353</v>
      </c>
      <c r="L3620" t="s">
        <v>374</v>
      </c>
      <c r="M3620" s="29" t="str">
        <f>IF(O3620 &lt;&gt; "", VLOOKUP(O3620,'CLASSIFICAÇÃO - ÁREA DE ATUAÇÃO'!$A:$C,2,0),"")</f>
        <v>D</v>
      </c>
      <c r="N3620" s="29" t="str">
        <f>IF(O3620 &lt;&gt; "",VLOOKUP(O3620,'CLASSIFICAÇÃO - ÁREA DE ATUAÇÃO'!$A:$C,3,0), "")</f>
        <v>ATENÇÃO PRIMÁRIA</v>
      </c>
      <c r="O3620" t="str">
        <f>'Lotações convertidas'!B3622</f>
        <v>CENTRO DE SAÚDE CAPITÃO EDUARDO</v>
      </c>
    </row>
    <row r="3621" spans="1:15" x14ac:dyDescent="0.25">
      <c r="A3621">
        <v>1366988</v>
      </c>
      <c r="B3621" t="s">
        <v>9268</v>
      </c>
      <c r="C3621" t="s">
        <v>9269</v>
      </c>
      <c r="D3621" t="s">
        <v>379</v>
      </c>
      <c r="F3621" t="s">
        <v>18648</v>
      </c>
      <c r="G3621" s="177">
        <v>44635</v>
      </c>
      <c r="H3621" t="s">
        <v>11389</v>
      </c>
      <c r="I3621" t="s">
        <v>18171</v>
      </c>
      <c r="J3621" t="s">
        <v>9270</v>
      </c>
      <c r="K3621" t="s">
        <v>353</v>
      </c>
      <c r="L3621" t="s">
        <v>406</v>
      </c>
      <c r="M3621" s="29" t="str">
        <f>IF(O3621 &lt;&gt; "", VLOOKUP(O3621,'CLASSIFICAÇÃO - ÁREA DE ATUAÇÃO'!$A:$C,2,0),"")</f>
        <v>B</v>
      </c>
      <c r="N3621" s="29" t="str">
        <f>IF(O3621 &lt;&gt; "",VLOOKUP(O3621,'CLASSIFICAÇÃO - ÁREA DE ATUAÇÃO'!$A:$C,3,0), "")</f>
        <v>REDE DE URGÊNCIA</v>
      </c>
      <c r="O3621" t="str">
        <f>'Lotações convertidas'!B3623</f>
        <v>CENTRO DE REFERENCIA EM SAUDE MENTAL BARREIRO</v>
      </c>
    </row>
    <row r="3622" spans="1:15" x14ac:dyDescent="0.25">
      <c r="A3622">
        <v>1367003</v>
      </c>
      <c r="B3622" t="s">
        <v>11390</v>
      </c>
      <c r="C3622" t="s">
        <v>11391</v>
      </c>
      <c r="D3622" t="s">
        <v>368</v>
      </c>
      <c r="E3622" t="s">
        <v>369</v>
      </c>
      <c r="F3622" t="s">
        <v>589</v>
      </c>
      <c r="G3622" s="177">
        <v>44636</v>
      </c>
      <c r="H3622" t="s">
        <v>417</v>
      </c>
      <c r="I3622" t="s">
        <v>18168</v>
      </c>
      <c r="J3622" t="s">
        <v>11392</v>
      </c>
      <c r="K3622" t="s">
        <v>353</v>
      </c>
      <c r="L3622" t="s">
        <v>397</v>
      </c>
      <c r="M3622" s="29" t="str">
        <f>IF(O3622 &lt;&gt; "", VLOOKUP(O3622,'CLASSIFICAÇÃO - ÁREA DE ATUAÇÃO'!$A:$C,2,0),"")</f>
        <v>A</v>
      </c>
      <c r="N3622" s="29" t="str">
        <f>IF(O3622 &lt;&gt; "",VLOOKUP(O3622,'CLASSIFICAÇÃO - ÁREA DE ATUAÇÃO'!$A:$C,3,0), "")</f>
        <v>REDE COMPLEMENTAR</v>
      </c>
      <c r="O3622" t="str">
        <f>'Lotações convertidas'!B3624</f>
        <v>UNIDADE DE REFERENCIA SECUNDARIA CAMPOS SALES</v>
      </c>
    </row>
    <row r="3623" spans="1:15" x14ac:dyDescent="0.25">
      <c r="A3623">
        <v>1367038</v>
      </c>
      <c r="B3623" t="s">
        <v>11393</v>
      </c>
      <c r="C3623" t="s">
        <v>11394</v>
      </c>
      <c r="D3623" t="s">
        <v>379</v>
      </c>
      <c r="F3623" t="s">
        <v>825</v>
      </c>
      <c r="G3623" s="177">
        <v>44637</v>
      </c>
      <c r="H3623" t="s">
        <v>364</v>
      </c>
      <c r="I3623" t="s">
        <v>18171</v>
      </c>
      <c r="J3623" t="s">
        <v>11395</v>
      </c>
      <c r="K3623" t="s">
        <v>353</v>
      </c>
      <c r="L3623" t="s">
        <v>365</v>
      </c>
      <c r="M3623" s="29" t="str">
        <f>IF(O3623 &lt;&gt; "", VLOOKUP(O3623,'CLASSIFICAÇÃO - ÁREA DE ATUAÇÃO'!$A:$C,2,0),"")</f>
        <v>D</v>
      </c>
      <c r="N3623" s="29" t="str">
        <f>IF(O3623 &lt;&gt; "",VLOOKUP(O3623,'CLASSIFICAÇÃO - ÁREA DE ATUAÇÃO'!$A:$C,3,0), "")</f>
        <v>ATENÇÃO PRIMÁRIA</v>
      </c>
      <c r="O3623" t="str">
        <f>'Lotações convertidas'!B3625</f>
        <v>CENTRO DE SAÚDE TUPI</v>
      </c>
    </row>
    <row r="3624" spans="1:15" x14ac:dyDescent="0.25">
      <c r="A3624">
        <v>1367054</v>
      </c>
      <c r="B3624" t="s">
        <v>11396</v>
      </c>
      <c r="C3624" t="s">
        <v>11397</v>
      </c>
      <c r="D3624" t="s">
        <v>368</v>
      </c>
      <c r="E3624" t="s">
        <v>728</v>
      </c>
      <c r="F3624" t="s">
        <v>607</v>
      </c>
      <c r="G3624" s="177">
        <v>44636</v>
      </c>
      <c r="H3624" t="s">
        <v>508</v>
      </c>
      <c r="I3624" t="s">
        <v>495</v>
      </c>
      <c r="K3624" t="s">
        <v>495</v>
      </c>
      <c r="L3624" t="s">
        <v>365</v>
      </c>
      <c r="M3624" s="29" t="str">
        <f>IF(O3624 &lt;&gt; "", VLOOKUP(O3624,'CLASSIFICAÇÃO - ÁREA DE ATUAÇÃO'!$A:$C,2,0),"")</f>
        <v>D</v>
      </c>
      <c r="N3624" s="29" t="str">
        <f>IF(O3624 &lt;&gt; "",VLOOKUP(O3624,'CLASSIFICAÇÃO - ÁREA DE ATUAÇÃO'!$A:$C,3,0), "")</f>
        <v>ATENÇÃO PRIMÁRIA</v>
      </c>
      <c r="O3624" t="str">
        <f>'Lotações convertidas'!B3626</f>
        <v>CENTRO DE SAÚDE SÃO TOMÁS</v>
      </c>
    </row>
    <row r="3625" spans="1:15" x14ac:dyDescent="0.25">
      <c r="A3625">
        <v>1367062</v>
      </c>
      <c r="B3625" t="s">
        <v>11398</v>
      </c>
      <c r="C3625" t="s">
        <v>11399</v>
      </c>
      <c r="D3625" t="s">
        <v>368</v>
      </c>
      <c r="E3625" t="s">
        <v>728</v>
      </c>
      <c r="F3625" t="s">
        <v>732</v>
      </c>
      <c r="G3625" s="177">
        <v>44636</v>
      </c>
      <c r="H3625" t="s">
        <v>417</v>
      </c>
      <c r="I3625" t="s">
        <v>495</v>
      </c>
      <c r="K3625" t="s">
        <v>495</v>
      </c>
      <c r="L3625" t="s">
        <v>406</v>
      </c>
      <c r="M3625" s="29" t="str">
        <f>IF(O3625 &lt;&gt; "", VLOOKUP(O3625,'CLASSIFICAÇÃO - ÁREA DE ATUAÇÃO'!$A:$C,2,0),"")</f>
        <v>D</v>
      </c>
      <c r="N3625" s="29" t="str">
        <f>IF(O3625 &lt;&gt; "",VLOOKUP(O3625,'CLASSIFICAÇÃO - ÁREA DE ATUAÇÃO'!$A:$C,3,0), "")</f>
        <v>ATENÇÃO PRIMÁRIA</v>
      </c>
      <c r="O3625" t="str">
        <f>'Lotações convertidas'!B3627</f>
        <v>CENTRO DE SAÚDE VILA CEMIG</v>
      </c>
    </row>
    <row r="3626" spans="1:15" x14ac:dyDescent="0.25">
      <c r="A3626">
        <v>1367097</v>
      </c>
      <c r="B3626" t="s">
        <v>8233</v>
      </c>
      <c r="C3626" t="s">
        <v>8234</v>
      </c>
      <c r="D3626" t="s">
        <v>368</v>
      </c>
      <c r="E3626" t="s">
        <v>369</v>
      </c>
      <c r="F3626" t="s">
        <v>18611</v>
      </c>
      <c r="G3626" s="177">
        <v>44636</v>
      </c>
      <c r="H3626" t="s">
        <v>425</v>
      </c>
      <c r="I3626" t="s">
        <v>18168</v>
      </c>
      <c r="J3626" t="s">
        <v>8235</v>
      </c>
      <c r="K3626" t="s">
        <v>353</v>
      </c>
      <c r="L3626" t="s">
        <v>397</v>
      </c>
      <c r="M3626" s="29" t="str">
        <f>IF(O3626 &lt;&gt; "", VLOOKUP(O3626,'CLASSIFICAÇÃO - ÁREA DE ATUAÇÃO'!$A:$C,2,0),"")</f>
        <v>C</v>
      </c>
      <c r="N3626" s="29" t="str">
        <f>IF(O3626 &lt;&gt; "",VLOOKUP(O3626,'CLASSIFICAÇÃO - ÁREA DE ATUAÇÃO'!$A:$C,3,0), "")</f>
        <v>REDE DE URGÊNCIA</v>
      </c>
      <c r="O3626" t="str">
        <f>'Lotações convertidas'!B3628</f>
        <v>UNIDADE DE PRONTO ATENDIMENTO OESTE</v>
      </c>
    </row>
    <row r="3627" spans="1:15" x14ac:dyDescent="0.25">
      <c r="A3627">
        <v>1367100</v>
      </c>
      <c r="B3627" t="s">
        <v>11400</v>
      </c>
      <c r="C3627" t="s">
        <v>11401</v>
      </c>
      <c r="D3627" t="s">
        <v>368</v>
      </c>
      <c r="E3627" t="s">
        <v>369</v>
      </c>
      <c r="F3627" t="s">
        <v>399</v>
      </c>
      <c r="G3627" s="177">
        <v>44636</v>
      </c>
      <c r="H3627" t="s">
        <v>384</v>
      </c>
      <c r="I3627" t="s">
        <v>18168</v>
      </c>
      <c r="J3627" t="s">
        <v>11402</v>
      </c>
      <c r="K3627" t="s">
        <v>353</v>
      </c>
      <c r="L3627" t="s">
        <v>374</v>
      </c>
      <c r="M3627" s="29" t="str">
        <f>IF(O3627 &lt;&gt; "", VLOOKUP(O3627,'CLASSIFICAÇÃO - ÁREA DE ATUAÇÃO'!$A:$C,2,0),"")</f>
        <v>A</v>
      </c>
      <c r="N3627" s="29" t="str">
        <f>IF(O3627 &lt;&gt; "",VLOOKUP(O3627,'CLASSIFICAÇÃO - ÁREA DE ATUAÇÃO'!$A:$C,3,0), "")</f>
        <v>ATENÇÃO PRIMÁRIA</v>
      </c>
      <c r="O3627" t="str">
        <f>'Lotações convertidas'!B3629</f>
        <v>CENTRO DE SAÚDE ALCIDES LINS</v>
      </c>
    </row>
    <row r="3628" spans="1:15" x14ac:dyDescent="0.25">
      <c r="A3628">
        <v>1367127</v>
      </c>
      <c r="B3628" t="s">
        <v>11403</v>
      </c>
      <c r="C3628" t="s">
        <v>11404</v>
      </c>
      <c r="D3628" t="s">
        <v>368</v>
      </c>
      <c r="E3628" t="s">
        <v>369</v>
      </c>
      <c r="F3628" t="s">
        <v>1356</v>
      </c>
      <c r="G3628" s="177">
        <v>44636</v>
      </c>
      <c r="H3628" t="s">
        <v>417</v>
      </c>
      <c r="I3628" t="s">
        <v>18168</v>
      </c>
      <c r="J3628" t="s">
        <v>11405</v>
      </c>
      <c r="K3628" t="s">
        <v>353</v>
      </c>
      <c r="L3628" t="s">
        <v>411</v>
      </c>
      <c r="M3628" s="29" t="str">
        <f>IF(O3628 &lt;&gt; "", VLOOKUP(O3628,'CLASSIFICAÇÃO - ÁREA DE ATUAÇÃO'!$A:$C,2,0),"")</f>
        <v>C</v>
      </c>
      <c r="N3628" s="29" t="str">
        <f>IF(O3628 &lt;&gt; "",VLOOKUP(O3628,'CLASSIFICAÇÃO - ÁREA DE ATUAÇÃO'!$A:$C,3,0), "")</f>
        <v>ATENÇÃO PRIMÁRIA</v>
      </c>
      <c r="O3628" t="str">
        <f>'Lotações convertidas'!B3630</f>
        <v>CENTRO DE SAÚDE PADRE TARCÍSIO</v>
      </c>
    </row>
    <row r="3629" spans="1:15" x14ac:dyDescent="0.25">
      <c r="A3629">
        <v>1367135</v>
      </c>
      <c r="B3629" t="s">
        <v>11406</v>
      </c>
      <c r="C3629" t="s">
        <v>11407</v>
      </c>
      <c r="D3629" t="s">
        <v>368</v>
      </c>
      <c r="E3629" t="s">
        <v>369</v>
      </c>
      <c r="F3629" t="s">
        <v>18632</v>
      </c>
      <c r="G3629" s="177">
        <v>44636</v>
      </c>
      <c r="H3629" t="s">
        <v>1635</v>
      </c>
      <c r="I3629" t="s">
        <v>18168</v>
      </c>
      <c r="J3629" t="s">
        <v>11408</v>
      </c>
      <c r="K3629" t="s">
        <v>353</v>
      </c>
      <c r="L3629" t="s">
        <v>365</v>
      </c>
      <c r="M3629" s="29" t="str">
        <f>IF(O3629 &lt;&gt; "", VLOOKUP(O3629,'CLASSIFICAÇÃO - ÁREA DE ATUAÇÃO'!$A:$C,2,0),"")</f>
        <v>C</v>
      </c>
      <c r="N3629" s="29" t="str">
        <f>IF(O3629 &lt;&gt; "",VLOOKUP(O3629,'CLASSIFICAÇÃO - ÁREA DE ATUAÇÃO'!$A:$C,3,0), "")</f>
        <v>REDE DE URGÊNCIA</v>
      </c>
      <c r="O3629" t="str">
        <f>'Lotações convertidas'!B3631</f>
        <v>CENTRO DE REFERENCIA EM SAUDE MENTAL NORTE</v>
      </c>
    </row>
    <row r="3630" spans="1:15" x14ac:dyDescent="0.25">
      <c r="A3630">
        <v>1367151</v>
      </c>
      <c r="B3630" t="s">
        <v>11409</v>
      </c>
      <c r="C3630" t="s">
        <v>11410</v>
      </c>
      <c r="D3630" t="s">
        <v>362</v>
      </c>
      <c r="F3630" t="s">
        <v>474</v>
      </c>
      <c r="G3630" s="177">
        <v>44636</v>
      </c>
      <c r="H3630" t="s">
        <v>736</v>
      </c>
      <c r="I3630" t="s">
        <v>18168</v>
      </c>
      <c r="J3630" t="s">
        <v>11411</v>
      </c>
      <c r="K3630" t="s">
        <v>353</v>
      </c>
      <c r="L3630" t="s">
        <v>374</v>
      </c>
      <c r="M3630" s="29" t="str">
        <f>IF(O3630 &lt;&gt; "", VLOOKUP(O3630,'CLASSIFICAÇÃO - ÁREA DE ATUAÇÃO'!$A:$C,2,0),"")</f>
        <v>D</v>
      </c>
      <c r="N3630" s="29" t="str">
        <f>IF(O3630 &lt;&gt; "",VLOOKUP(O3630,'CLASSIFICAÇÃO - ÁREA DE ATUAÇÃO'!$A:$C,3,0), "")</f>
        <v>ATENÇÃO PRIMÁRIA</v>
      </c>
      <c r="O3630" t="str">
        <f>'Lotações convertidas'!B3632</f>
        <v>CENTRO DE SAÚDE CAPITÃO EDUARDO</v>
      </c>
    </row>
    <row r="3631" spans="1:15" x14ac:dyDescent="0.25">
      <c r="A3631">
        <v>1367178</v>
      </c>
      <c r="B3631" t="s">
        <v>11412</v>
      </c>
      <c r="C3631" t="s">
        <v>11413</v>
      </c>
      <c r="D3631" t="s">
        <v>349</v>
      </c>
      <c r="E3631" t="s">
        <v>528</v>
      </c>
      <c r="F3631" t="s">
        <v>494</v>
      </c>
      <c r="G3631" s="177">
        <v>44637</v>
      </c>
      <c r="H3631" t="s">
        <v>395</v>
      </c>
      <c r="I3631" t="s">
        <v>18176</v>
      </c>
      <c r="J3631" t="s">
        <v>11414</v>
      </c>
      <c r="K3631" t="s">
        <v>353</v>
      </c>
      <c r="L3631" t="s">
        <v>397</v>
      </c>
      <c r="M3631" s="29" t="str">
        <f>IF(O3631 &lt;&gt; "", VLOOKUP(O3631,'CLASSIFICAÇÃO - ÁREA DE ATUAÇÃO'!$A:$C,2,0),"")</f>
        <v>B</v>
      </c>
      <c r="N3631" s="29" t="str">
        <f>IF(O3631 &lt;&gt; "",VLOOKUP(O3631,'CLASSIFICAÇÃO - ÁREA DE ATUAÇÃO'!$A:$C,3,0), "")</f>
        <v>REDE COMPLEMENTAR</v>
      </c>
      <c r="O3631" t="str">
        <f>'Lotações convertidas'!B3633</f>
        <v>LABORATORIO REGIONAL OESTE/BARREIRO</v>
      </c>
    </row>
    <row r="3632" spans="1:15" x14ac:dyDescent="0.25">
      <c r="A3632">
        <v>1367194</v>
      </c>
      <c r="B3632" t="s">
        <v>11415</v>
      </c>
      <c r="C3632" t="s">
        <v>11416</v>
      </c>
      <c r="D3632" t="s">
        <v>349</v>
      </c>
      <c r="E3632" t="s">
        <v>445</v>
      </c>
      <c r="F3632" t="s">
        <v>18656</v>
      </c>
      <c r="G3632" s="177">
        <v>44636</v>
      </c>
      <c r="H3632" t="s">
        <v>736</v>
      </c>
      <c r="I3632" t="s">
        <v>18172</v>
      </c>
      <c r="J3632" t="s">
        <v>11417</v>
      </c>
      <c r="K3632" t="s">
        <v>495</v>
      </c>
      <c r="L3632" t="s">
        <v>372</v>
      </c>
      <c r="M3632" s="29" t="str">
        <f>IF(O3632 &lt;&gt; "", VLOOKUP(O3632,'CLASSIFICAÇÃO - ÁREA DE ATUAÇÃO'!$A:$C,2,0),"")</f>
        <v>C</v>
      </c>
      <c r="N3632" s="29" t="str">
        <f>IF(O3632 &lt;&gt; "",VLOOKUP(O3632,'CLASSIFICAÇÃO - ÁREA DE ATUAÇÃO'!$A:$C,3,0), "")</f>
        <v>REDE COMPLEMENTAR</v>
      </c>
      <c r="O3632" t="str">
        <f>'Lotações convertidas'!B3634</f>
        <v>CENTRO DE REFERENCIA EM REABILITACAO VENDA NOVA</v>
      </c>
    </row>
    <row r="3633" spans="1:15" x14ac:dyDescent="0.25">
      <c r="A3633">
        <v>1367208</v>
      </c>
      <c r="B3633" t="s">
        <v>11418</v>
      </c>
      <c r="C3633" t="s">
        <v>11419</v>
      </c>
      <c r="D3633" t="s">
        <v>349</v>
      </c>
      <c r="E3633" t="s">
        <v>350</v>
      </c>
      <c r="F3633" t="s">
        <v>18679</v>
      </c>
      <c r="G3633" s="177">
        <v>44636</v>
      </c>
      <c r="H3633" t="s">
        <v>364</v>
      </c>
      <c r="I3633" t="s">
        <v>18169</v>
      </c>
      <c r="J3633" t="s">
        <v>11420</v>
      </c>
      <c r="K3633" t="s">
        <v>353</v>
      </c>
      <c r="L3633" t="s">
        <v>382</v>
      </c>
      <c r="M3633" s="29" t="str">
        <f>IF(O3633 &lt;&gt; "", VLOOKUP(O3633,'CLASSIFICAÇÃO - ÁREA DE ATUAÇÃO'!$A:$C,2,0),"")</f>
        <v>A</v>
      </c>
      <c r="N3633" s="29" t="str">
        <f>IF(O3633 &lt;&gt; "",VLOOKUP(O3633,'CLASSIFICAÇÃO - ÁREA DE ATUAÇÃO'!$A:$C,3,0), "")</f>
        <v>GESTÃO</v>
      </c>
      <c r="O3633" t="str">
        <f>'Lotações convertidas'!B3635</f>
        <v>DIRETORIA REGIONAL DE SAUDE LESTE</v>
      </c>
    </row>
    <row r="3634" spans="1:15" x14ac:dyDescent="0.25">
      <c r="A3634">
        <v>1367216</v>
      </c>
      <c r="B3634" t="s">
        <v>11421</v>
      </c>
      <c r="C3634" t="s">
        <v>11422</v>
      </c>
      <c r="D3634" t="s">
        <v>520</v>
      </c>
      <c r="F3634" t="s">
        <v>4907</v>
      </c>
      <c r="G3634" s="177">
        <v>44636</v>
      </c>
      <c r="H3634" t="s">
        <v>395</v>
      </c>
      <c r="I3634" t="s">
        <v>18175</v>
      </c>
      <c r="J3634" t="s">
        <v>11423</v>
      </c>
      <c r="K3634" t="s">
        <v>353</v>
      </c>
      <c r="L3634" t="s">
        <v>530</v>
      </c>
      <c r="M3634" s="29" t="str">
        <f>IF(O3634 &lt;&gt; "", VLOOKUP(O3634,'CLASSIFICAÇÃO - ÁREA DE ATUAÇÃO'!$A:$C,2,0),"")</f>
        <v>A</v>
      </c>
      <c r="N3634" s="29" t="str">
        <f>IF(O3634 &lt;&gt; "",VLOOKUP(O3634,'CLASSIFICAÇÃO - ÁREA DE ATUAÇÃO'!$A:$C,3,0), "")</f>
        <v>GESTÃO</v>
      </c>
      <c r="O3634" t="str">
        <f>'Lotações convertidas'!B3636</f>
        <v>ASSESSORIA DE EDUCAÇÃO EM SAÚDE</v>
      </c>
    </row>
    <row r="3635" spans="1:15" x14ac:dyDescent="0.25">
      <c r="A3635">
        <v>1367232</v>
      </c>
      <c r="B3635" t="s">
        <v>11424</v>
      </c>
      <c r="C3635" t="s">
        <v>11425</v>
      </c>
      <c r="D3635" t="s">
        <v>379</v>
      </c>
      <c r="F3635" t="s">
        <v>18617</v>
      </c>
      <c r="G3635" s="177">
        <v>44636</v>
      </c>
      <c r="H3635" t="s">
        <v>466</v>
      </c>
      <c r="I3635" t="s">
        <v>18171</v>
      </c>
      <c r="J3635" t="s">
        <v>11426</v>
      </c>
      <c r="K3635" t="s">
        <v>353</v>
      </c>
      <c r="L3635" t="s">
        <v>406</v>
      </c>
      <c r="M3635" s="29" t="str">
        <f>IF(O3635 &lt;&gt; "", VLOOKUP(O3635,'CLASSIFICAÇÃO - ÁREA DE ATUAÇÃO'!$A:$C,2,0),"")</f>
        <v>D</v>
      </c>
      <c r="N3635" s="29" t="str">
        <f>IF(O3635 &lt;&gt; "",VLOOKUP(O3635,'CLASSIFICAÇÃO - ÁREA DE ATUAÇÃO'!$A:$C,3,0), "")</f>
        <v>REDE DE URGÊNCIA</v>
      </c>
      <c r="O3635" t="str">
        <f>'Lotações convertidas'!B3637</f>
        <v>UNIDADE DE PRONTO ATENDIMENTO BARREIRO</v>
      </c>
    </row>
    <row r="3636" spans="1:15" x14ac:dyDescent="0.25">
      <c r="A3636">
        <v>1367267</v>
      </c>
      <c r="B3636" t="s">
        <v>11427</v>
      </c>
      <c r="C3636" t="s">
        <v>11428</v>
      </c>
      <c r="D3636" t="s">
        <v>368</v>
      </c>
      <c r="E3636" t="s">
        <v>369</v>
      </c>
      <c r="F3636" t="s">
        <v>18649</v>
      </c>
      <c r="G3636" s="177">
        <v>44638</v>
      </c>
      <c r="H3636" t="s">
        <v>441</v>
      </c>
      <c r="I3636" t="s">
        <v>18168</v>
      </c>
      <c r="J3636" t="s">
        <v>11429</v>
      </c>
      <c r="K3636" t="s">
        <v>353</v>
      </c>
      <c r="L3636" t="s">
        <v>382</v>
      </c>
      <c r="M3636" s="29" t="str">
        <f>IF(O3636 &lt;&gt; "", VLOOKUP(O3636,'CLASSIFICAÇÃO - ÁREA DE ATUAÇÃO'!$A:$C,2,0),"")</f>
        <v>A</v>
      </c>
      <c r="N3636" s="29" t="str">
        <f>IF(O3636 &lt;&gt; "",VLOOKUP(O3636,'CLASSIFICAÇÃO - ÁREA DE ATUAÇÃO'!$A:$C,3,0), "")</f>
        <v>REDE DE URGÊNCIA</v>
      </c>
      <c r="O3636" t="str">
        <f>'Lotações convertidas'!B3638</f>
        <v>CENTRO DE REFERENCIA EM SAUDE MENTAL LESTE</v>
      </c>
    </row>
    <row r="3637" spans="1:15" x14ac:dyDescent="0.25">
      <c r="A3637">
        <v>1367275</v>
      </c>
      <c r="B3637" t="s">
        <v>11412</v>
      </c>
      <c r="C3637" t="s">
        <v>11413</v>
      </c>
      <c r="D3637" t="s">
        <v>349</v>
      </c>
      <c r="E3637" t="s">
        <v>528</v>
      </c>
      <c r="F3637" t="s">
        <v>494</v>
      </c>
      <c r="G3637" s="177">
        <v>44637</v>
      </c>
      <c r="H3637" t="s">
        <v>434</v>
      </c>
      <c r="I3637" t="s">
        <v>18176</v>
      </c>
      <c r="J3637" t="s">
        <v>11414</v>
      </c>
      <c r="K3637" t="s">
        <v>353</v>
      </c>
      <c r="L3637" t="s">
        <v>397</v>
      </c>
      <c r="M3637" s="29" t="str">
        <f>IF(O3637 &lt;&gt; "", VLOOKUP(O3637,'CLASSIFICAÇÃO - ÁREA DE ATUAÇÃO'!$A:$C,2,0),"")</f>
        <v>B</v>
      </c>
      <c r="N3637" s="29" t="str">
        <f>IF(O3637 &lt;&gt; "",VLOOKUP(O3637,'CLASSIFICAÇÃO - ÁREA DE ATUAÇÃO'!$A:$C,3,0), "")</f>
        <v>REDE COMPLEMENTAR</v>
      </c>
      <c r="O3637" t="str">
        <f>'Lotações convertidas'!B3639</f>
        <v>LABORATORIO REGIONAL OESTE/BARREIRO</v>
      </c>
    </row>
    <row r="3638" spans="1:15" x14ac:dyDescent="0.25">
      <c r="A3638">
        <v>1367283</v>
      </c>
      <c r="B3638" t="s">
        <v>11430</v>
      </c>
      <c r="C3638" t="s">
        <v>11431</v>
      </c>
      <c r="D3638" t="s">
        <v>349</v>
      </c>
      <c r="E3638" t="s">
        <v>350</v>
      </c>
      <c r="F3638" t="s">
        <v>18610</v>
      </c>
      <c r="G3638" s="177">
        <v>44636</v>
      </c>
      <c r="H3638" t="s">
        <v>434</v>
      </c>
      <c r="I3638" t="s">
        <v>18169</v>
      </c>
      <c r="J3638" t="s">
        <v>11432</v>
      </c>
      <c r="K3638" t="s">
        <v>353</v>
      </c>
      <c r="L3638" t="s">
        <v>397</v>
      </c>
      <c r="M3638" s="29" t="str">
        <f>IF(O3638 &lt;&gt; "", VLOOKUP(O3638,'CLASSIFICAÇÃO - ÁREA DE ATUAÇÃO'!$A:$C,2,0),"")</f>
        <v>A</v>
      </c>
      <c r="N3638" s="29" t="str">
        <f>IF(O3638 &lt;&gt; "",VLOOKUP(O3638,'CLASSIFICAÇÃO - ÁREA DE ATUAÇÃO'!$A:$C,3,0), "")</f>
        <v>GESTÃO</v>
      </c>
      <c r="O3638" t="str">
        <f>'Lotações convertidas'!B3640</f>
        <v>DIRETORIA REGIONAL DE SAUDE OESTE</v>
      </c>
    </row>
    <row r="3639" spans="1:15" x14ac:dyDescent="0.25">
      <c r="A3639">
        <v>1367305</v>
      </c>
      <c r="B3639" t="s">
        <v>11433</v>
      </c>
      <c r="C3639" t="s">
        <v>11434</v>
      </c>
      <c r="D3639" t="s">
        <v>368</v>
      </c>
      <c r="E3639" t="s">
        <v>369</v>
      </c>
      <c r="F3639" t="s">
        <v>1997</v>
      </c>
      <c r="G3639" s="177">
        <v>44637</v>
      </c>
      <c r="H3639" t="s">
        <v>364</v>
      </c>
      <c r="I3639" t="s">
        <v>18168</v>
      </c>
      <c r="J3639" t="s">
        <v>11435</v>
      </c>
      <c r="K3639" t="s">
        <v>353</v>
      </c>
      <c r="L3639" t="s">
        <v>411</v>
      </c>
      <c r="M3639" s="29" t="str">
        <f>IF(O3639 &lt;&gt; "", VLOOKUP(O3639,'CLASSIFICAÇÃO - ÁREA DE ATUAÇÃO'!$A:$C,2,0),"")</f>
        <v>A</v>
      </c>
      <c r="N3639" s="29" t="str">
        <f>IF(O3639 &lt;&gt; "",VLOOKUP(O3639,'CLASSIFICAÇÃO - ÁREA DE ATUAÇÃO'!$A:$C,3,0), "")</f>
        <v>ATENÇÃO PRIMÁRIA</v>
      </c>
      <c r="O3639" t="str">
        <f>'Lotações convertidas'!B3641</f>
        <v>CENTRO DE SAÚDE MENINO JESUS</v>
      </c>
    </row>
    <row r="3640" spans="1:15" x14ac:dyDescent="0.25">
      <c r="A3640">
        <v>1367321</v>
      </c>
      <c r="B3640" t="s">
        <v>11436</v>
      </c>
      <c r="C3640" t="s">
        <v>11437</v>
      </c>
      <c r="D3640" t="s">
        <v>362</v>
      </c>
      <c r="F3640" t="s">
        <v>18616</v>
      </c>
      <c r="G3640" s="177">
        <v>44637</v>
      </c>
      <c r="H3640" t="s">
        <v>466</v>
      </c>
      <c r="I3640" t="s">
        <v>18168</v>
      </c>
      <c r="J3640" t="s">
        <v>11438</v>
      </c>
      <c r="K3640" t="s">
        <v>353</v>
      </c>
      <c r="L3640" t="s">
        <v>361</v>
      </c>
      <c r="M3640" s="29" t="str">
        <f>IF(O3640 &lt;&gt; "", VLOOKUP(O3640,'CLASSIFICAÇÃO - ÁREA DE ATUAÇÃO'!$A:$C,2,0),"")</f>
        <v>C</v>
      </c>
      <c r="N3640" s="29" t="str">
        <f>IF(O3640 &lt;&gt; "",VLOOKUP(O3640,'CLASSIFICAÇÃO - ÁREA DE ATUAÇÃO'!$A:$C,3,0), "")</f>
        <v>REDE DE URGÊNCIA</v>
      </c>
      <c r="O3640" t="str">
        <f>'Lotações convertidas'!B3642</f>
        <v>UNIDADE DE PRONTO ATENDIMENTO PAMPULHA</v>
      </c>
    </row>
    <row r="3641" spans="1:15" x14ac:dyDescent="0.25">
      <c r="A3641" t="s">
        <v>11439</v>
      </c>
      <c r="B3641" t="s">
        <v>11440</v>
      </c>
      <c r="C3641" t="s">
        <v>11441</v>
      </c>
      <c r="D3641" t="s">
        <v>362</v>
      </c>
      <c r="F3641" t="s">
        <v>394</v>
      </c>
      <c r="G3641" s="177">
        <v>44637</v>
      </c>
      <c r="H3641" t="s">
        <v>364</v>
      </c>
      <c r="I3641" t="s">
        <v>18168</v>
      </c>
      <c r="J3641" t="s">
        <v>11442</v>
      </c>
      <c r="K3641" t="s">
        <v>353</v>
      </c>
      <c r="L3641" t="s">
        <v>397</v>
      </c>
      <c r="M3641" s="29" t="str">
        <f>IF(O3641 &lt;&gt; "", VLOOKUP(O3641,'CLASSIFICAÇÃO - ÁREA DE ATUAÇÃO'!$A:$C,2,0),"")</f>
        <v>C</v>
      </c>
      <c r="N3641" s="29" t="str">
        <f>IF(O3641 &lt;&gt; "",VLOOKUP(O3641,'CLASSIFICAÇÃO - ÁREA DE ATUAÇÃO'!$A:$C,3,0), "")</f>
        <v>ATENÇÃO PRIMÁRIA</v>
      </c>
      <c r="O3641" t="str">
        <f>'Lotações convertidas'!B3643</f>
        <v>CENTRO DE SAÚDE CABANA</v>
      </c>
    </row>
    <row r="3642" spans="1:15" x14ac:dyDescent="0.25">
      <c r="A3642">
        <v>1367348</v>
      </c>
      <c r="B3642" t="s">
        <v>11443</v>
      </c>
      <c r="C3642" t="s">
        <v>11444</v>
      </c>
      <c r="D3642" t="s">
        <v>349</v>
      </c>
      <c r="E3642" t="s">
        <v>473</v>
      </c>
      <c r="F3642" t="s">
        <v>18616</v>
      </c>
      <c r="G3642" s="177">
        <v>44637</v>
      </c>
      <c r="H3642" t="s">
        <v>417</v>
      </c>
      <c r="I3642" t="s">
        <v>18181</v>
      </c>
      <c r="J3642" t="s">
        <v>11445</v>
      </c>
      <c r="K3642" t="s">
        <v>353</v>
      </c>
      <c r="L3642" t="s">
        <v>361</v>
      </c>
      <c r="M3642" s="29" t="str">
        <f>IF(O3642 &lt;&gt; "", VLOOKUP(O3642,'CLASSIFICAÇÃO - ÁREA DE ATUAÇÃO'!$A:$C,2,0),"")</f>
        <v>C</v>
      </c>
      <c r="N3642" s="29" t="str">
        <f>IF(O3642 &lt;&gt; "",VLOOKUP(O3642,'CLASSIFICAÇÃO - ÁREA DE ATUAÇÃO'!$A:$C,3,0), "")</f>
        <v>REDE DE URGÊNCIA</v>
      </c>
      <c r="O3642" t="str">
        <f>'Lotações convertidas'!B3644</f>
        <v>UNIDADE DE PRONTO ATENDIMENTO PAMPULHA</v>
      </c>
    </row>
    <row r="3643" spans="1:15" x14ac:dyDescent="0.25">
      <c r="A3643">
        <v>1367356</v>
      </c>
      <c r="B3643" t="s">
        <v>11446</v>
      </c>
      <c r="C3643" t="s">
        <v>11447</v>
      </c>
      <c r="D3643" t="s">
        <v>349</v>
      </c>
      <c r="E3643" t="s">
        <v>528</v>
      </c>
      <c r="F3643" t="s">
        <v>695</v>
      </c>
      <c r="G3643" s="177">
        <v>44637</v>
      </c>
      <c r="H3643" t="s">
        <v>364</v>
      </c>
      <c r="I3643" t="s">
        <v>18176</v>
      </c>
      <c r="J3643" t="s">
        <v>11448</v>
      </c>
      <c r="K3643" t="s">
        <v>353</v>
      </c>
      <c r="L3643" t="s">
        <v>382</v>
      </c>
      <c r="M3643" s="29" t="str">
        <f>IF(O3643 &lt;&gt; "", VLOOKUP(O3643,'CLASSIFICAÇÃO - ÁREA DE ATUAÇÃO'!$A:$C,2,0),"")</f>
        <v>A</v>
      </c>
      <c r="N3643" s="29" t="str">
        <f>IF(O3643 &lt;&gt; "",VLOOKUP(O3643,'CLASSIFICAÇÃO - ÁREA DE ATUAÇÃO'!$A:$C,3,0), "")</f>
        <v>REDE COMPLEMENTAR</v>
      </c>
      <c r="O3643" t="str">
        <f>'Lotações convertidas'!B3645</f>
        <v>LABORATORIO REGIONAL LESTE/NORDESTE</v>
      </c>
    </row>
    <row r="3644" spans="1:15" x14ac:dyDescent="0.25">
      <c r="A3644">
        <v>1367372</v>
      </c>
      <c r="B3644" t="s">
        <v>11449</v>
      </c>
      <c r="C3644" t="s">
        <v>11450</v>
      </c>
      <c r="D3644" t="s">
        <v>379</v>
      </c>
      <c r="F3644" t="s">
        <v>18617</v>
      </c>
      <c r="G3644" s="177">
        <v>44637</v>
      </c>
      <c r="H3644" t="s">
        <v>466</v>
      </c>
      <c r="I3644" t="s">
        <v>18171</v>
      </c>
      <c r="J3644" t="s">
        <v>11451</v>
      </c>
      <c r="K3644" t="s">
        <v>353</v>
      </c>
      <c r="L3644" t="s">
        <v>406</v>
      </c>
      <c r="M3644" s="29" t="str">
        <f>IF(O3644 &lt;&gt; "", VLOOKUP(O3644,'CLASSIFICAÇÃO - ÁREA DE ATUAÇÃO'!$A:$C,2,0),"")</f>
        <v>D</v>
      </c>
      <c r="N3644" s="29" t="str">
        <f>IF(O3644 &lt;&gt; "",VLOOKUP(O3644,'CLASSIFICAÇÃO - ÁREA DE ATUAÇÃO'!$A:$C,3,0), "")</f>
        <v>REDE DE URGÊNCIA</v>
      </c>
      <c r="O3644" t="str">
        <f>'Lotações convertidas'!B3646</f>
        <v>UNIDADE DE PRONTO ATENDIMENTO BARREIRO</v>
      </c>
    </row>
    <row r="3645" spans="1:15" x14ac:dyDescent="0.25">
      <c r="A3645">
        <v>1367399</v>
      </c>
      <c r="B3645" t="s">
        <v>11452</v>
      </c>
      <c r="C3645" t="s">
        <v>11453</v>
      </c>
      <c r="D3645" t="s">
        <v>349</v>
      </c>
      <c r="E3645" t="s">
        <v>528</v>
      </c>
      <c r="F3645" t="s">
        <v>1976</v>
      </c>
      <c r="G3645" s="177">
        <v>44638</v>
      </c>
      <c r="H3645" t="s">
        <v>364</v>
      </c>
      <c r="I3645" t="s">
        <v>18176</v>
      </c>
      <c r="J3645" t="s">
        <v>11454</v>
      </c>
      <c r="K3645" t="s">
        <v>353</v>
      </c>
      <c r="L3645" t="s">
        <v>354</v>
      </c>
      <c r="M3645" s="29" t="str">
        <f>IF(O3645 &lt;&gt; "", VLOOKUP(O3645,'CLASSIFICAÇÃO - ÁREA DE ATUAÇÃO'!$A:$C,2,0),"")</f>
        <v>A</v>
      </c>
      <c r="N3645" s="29" t="str">
        <f>IF(O3645 &lt;&gt; "",VLOOKUP(O3645,'CLASSIFICAÇÃO - ÁREA DE ATUAÇÃO'!$A:$C,3,0), "")</f>
        <v>REDE COMPLEMENTAR</v>
      </c>
      <c r="O3645" t="str">
        <f>'Lotações convertidas'!B3647</f>
        <v>LABORATORIO REGIONAL NOROESTE</v>
      </c>
    </row>
    <row r="3646" spans="1:15" x14ac:dyDescent="0.25">
      <c r="A3646">
        <v>1367402</v>
      </c>
      <c r="B3646" t="s">
        <v>11455</v>
      </c>
      <c r="C3646" t="s">
        <v>11456</v>
      </c>
      <c r="D3646" t="s">
        <v>368</v>
      </c>
      <c r="E3646" t="s">
        <v>369</v>
      </c>
      <c r="F3646" t="s">
        <v>18611</v>
      </c>
      <c r="G3646" s="177">
        <v>44639</v>
      </c>
      <c r="H3646" t="s">
        <v>441</v>
      </c>
      <c r="I3646" t="s">
        <v>18168</v>
      </c>
      <c r="J3646" t="s">
        <v>11457</v>
      </c>
      <c r="K3646" t="s">
        <v>353</v>
      </c>
      <c r="L3646" t="s">
        <v>397</v>
      </c>
      <c r="M3646" s="29" t="str">
        <f>IF(O3646 &lt;&gt; "", VLOOKUP(O3646,'CLASSIFICAÇÃO - ÁREA DE ATUAÇÃO'!$A:$C,2,0),"")</f>
        <v>C</v>
      </c>
      <c r="N3646" s="29" t="str">
        <f>IF(O3646 &lt;&gt; "",VLOOKUP(O3646,'CLASSIFICAÇÃO - ÁREA DE ATUAÇÃO'!$A:$C,3,0), "")</f>
        <v>REDE DE URGÊNCIA</v>
      </c>
      <c r="O3646" t="str">
        <f>'Lotações convertidas'!B3648</f>
        <v>UNIDADE DE PRONTO ATENDIMENTO OESTE</v>
      </c>
    </row>
    <row r="3647" spans="1:15" x14ac:dyDescent="0.25">
      <c r="A3647">
        <v>1367410</v>
      </c>
      <c r="B3647" t="s">
        <v>11458</v>
      </c>
      <c r="C3647" t="s">
        <v>11459</v>
      </c>
      <c r="D3647" t="s">
        <v>349</v>
      </c>
      <c r="E3647" t="s">
        <v>350</v>
      </c>
      <c r="F3647" t="s">
        <v>733</v>
      </c>
      <c r="G3647" s="177">
        <v>44641</v>
      </c>
      <c r="H3647" t="s">
        <v>434</v>
      </c>
      <c r="I3647" t="s">
        <v>18169</v>
      </c>
      <c r="J3647" t="s">
        <v>11460</v>
      </c>
      <c r="K3647" t="s">
        <v>353</v>
      </c>
      <c r="L3647" t="s">
        <v>374</v>
      </c>
      <c r="M3647" s="29" t="str">
        <f>IF(O3647 &lt;&gt; "", VLOOKUP(O3647,'CLASSIFICAÇÃO - ÁREA DE ATUAÇÃO'!$A:$C,2,0),"")</f>
        <v>A</v>
      </c>
      <c r="N3647" s="29" t="str">
        <f>IF(O3647 &lt;&gt; "",VLOOKUP(O3647,'CLASSIFICAÇÃO - ÁREA DE ATUAÇÃO'!$A:$C,3,0), "")</f>
        <v>ATENÇÃO PRIMÁRIA</v>
      </c>
      <c r="O3647" t="str">
        <f>'Lotações convertidas'!B3649</f>
        <v>CENTRO DE SAÚDE CACHOEIRINHA</v>
      </c>
    </row>
    <row r="3648" spans="1:15" x14ac:dyDescent="0.25">
      <c r="A3648">
        <v>1367429</v>
      </c>
      <c r="B3648" t="s">
        <v>3514</v>
      </c>
      <c r="C3648" t="s">
        <v>3515</v>
      </c>
      <c r="D3648" t="s">
        <v>379</v>
      </c>
      <c r="F3648" t="s">
        <v>18646</v>
      </c>
      <c r="G3648" s="177">
        <v>44641</v>
      </c>
      <c r="H3648" t="s">
        <v>18359</v>
      </c>
      <c r="I3648" t="s">
        <v>18171</v>
      </c>
      <c r="J3648" t="s">
        <v>3516</v>
      </c>
      <c r="K3648" t="s">
        <v>353</v>
      </c>
      <c r="L3648" t="s">
        <v>354</v>
      </c>
      <c r="M3648" s="29" t="str">
        <f>IF(O3648 &lt;&gt; "", VLOOKUP(O3648,'CLASSIFICAÇÃO - ÁREA DE ATUAÇÃO'!$A:$C,2,0),"")</f>
        <v>A</v>
      </c>
      <c r="N3648" s="29" t="str">
        <f>IF(O3648 &lt;&gt; "",VLOOKUP(O3648,'CLASSIFICAÇÃO - ÁREA DE ATUAÇÃO'!$A:$C,3,0), "")</f>
        <v>REDE COMPLEMENTAR</v>
      </c>
      <c r="O3648" t="str">
        <f>'Lotações convertidas'!B3650</f>
        <v>CENTRO MUNICIPAL DE OFTALMOLOGIA</v>
      </c>
    </row>
    <row r="3649" spans="1:15" x14ac:dyDescent="0.25">
      <c r="A3649">
        <v>1367437</v>
      </c>
      <c r="B3649" t="s">
        <v>9544</v>
      </c>
      <c r="C3649" t="s">
        <v>9545</v>
      </c>
      <c r="D3649" t="s">
        <v>379</v>
      </c>
      <c r="F3649" t="s">
        <v>18615</v>
      </c>
      <c r="G3649" s="177">
        <v>44641</v>
      </c>
      <c r="H3649" t="s">
        <v>457</v>
      </c>
      <c r="I3649" t="s">
        <v>18171</v>
      </c>
      <c r="J3649" t="s">
        <v>9546</v>
      </c>
      <c r="K3649" t="s">
        <v>353</v>
      </c>
      <c r="L3649" t="s">
        <v>365</v>
      </c>
      <c r="M3649" s="29" t="str">
        <f>IF(O3649 &lt;&gt; "", VLOOKUP(O3649,'CLASSIFICAÇÃO - ÁREA DE ATUAÇÃO'!$A:$C,2,0),"")</f>
        <v>D</v>
      </c>
      <c r="N3649" s="29" t="str">
        <f>IF(O3649 &lt;&gt; "",VLOOKUP(O3649,'CLASSIFICAÇÃO - ÁREA DE ATUAÇÃO'!$A:$C,3,0), "")</f>
        <v>REDE DE URGÊNCIA</v>
      </c>
      <c r="O3649" t="str">
        <f>'Lotações convertidas'!B3651</f>
        <v>UNIDADE DE PRONTO ATENDIMENTO NORTE</v>
      </c>
    </row>
    <row r="3650" spans="1:15" x14ac:dyDescent="0.25">
      <c r="A3650">
        <v>1367453</v>
      </c>
      <c r="B3650" t="s">
        <v>11461</v>
      </c>
      <c r="C3650" t="s">
        <v>11462</v>
      </c>
      <c r="D3650" t="s">
        <v>368</v>
      </c>
      <c r="E3650" t="s">
        <v>369</v>
      </c>
      <c r="F3650" t="s">
        <v>4139</v>
      </c>
      <c r="G3650" s="177">
        <v>44638</v>
      </c>
      <c r="H3650" t="s">
        <v>384</v>
      </c>
      <c r="I3650" t="s">
        <v>18168</v>
      </c>
      <c r="J3650" t="s">
        <v>11463</v>
      </c>
      <c r="K3650" t="s">
        <v>353</v>
      </c>
      <c r="L3650" t="s">
        <v>354</v>
      </c>
      <c r="M3650" s="29" t="str">
        <f>IF(O3650 &lt;&gt; "", VLOOKUP(O3650,'CLASSIFICAÇÃO - ÁREA DE ATUAÇÃO'!$A:$C,2,0),"")</f>
        <v>C</v>
      </c>
      <c r="N3650" s="29" t="str">
        <f>IF(O3650 &lt;&gt; "",VLOOKUP(O3650,'CLASSIFICAÇÃO - ÁREA DE ATUAÇÃO'!$A:$C,3,0), "")</f>
        <v>ATENÇÃO PRIMÁRIA</v>
      </c>
      <c r="O3650" t="str">
        <f>'Lotações convertidas'!B3652</f>
        <v>CENTRO DE SAÚDE PINDORAMA - ELZA MARTINS</v>
      </c>
    </row>
    <row r="3651" spans="1:15" x14ac:dyDescent="0.25">
      <c r="A3651">
        <v>1367461</v>
      </c>
      <c r="B3651" t="s">
        <v>11464</v>
      </c>
      <c r="C3651" t="s">
        <v>11465</v>
      </c>
      <c r="D3651" t="s">
        <v>368</v>
      </c>
      <c r="E3651" t="s">
        <v>369</v>
      </c>
      <c r="F3651" t="s">
        <v>567</v>
      </c>
      <c r="G3651" s="177">
        <v>44638</v>
      </c>
      <c r="H3651" t="s">
        <v>441</v>
      </c>
      <c r="I3651" t="s">
        <v>18168</v>
      </c>
      <c r="J3651" t="s">
        <v>11466</v>
      </c>
      <c r="K3651" t="s">
        <v>353</v>
      </c>
      <c r="L3651" t="s">
        <v>406</v>
      </c>
      <c r="M3651" s="29" t="str">
        <f>IF(O3651 &lt;&gt; "", VLOOKUP(O3651,'CLASSIFICAÇÃO - ÁREA DE ATUAÇÃO'!$A:$C,2,0),"")</f>
        <v>C</v>
      </c>
      <c r="N3651" s="29" t="str">
        <f>IF(O3651 &lt;&gt; "",VLOOKUP(O3651,'CLASSIFICAÇÃO - ÁREA DE ATUAÇÃO'!$A:$C,3,0), "")</f>
        <v>REDE DE URGÊNCIA</v>
      </c>
      <c r="O3651" t="str">
        <f>'Lotações convertidas'!B3653</f>
        <v>CENTRO DE REFERENCIA EM SAUDE MENTAL ALCOOL E DROGAS BARREIRO</v>
      </c>
    </row>
    <row r="3652" spans="1:15" x14ac:dyDescent="0.25">
      <c r="A3652" t="s">
        <v>11467</v>
      </c>
      <c r="B3652" t="s">
        <v>11468</v>
      </c>
      <c r="C3652" t="s">
        <v>11469</v>
      </c>
      <c r="D3652" t="s">
        <v>368</v>
      </c>
      <c r="E3652" t="s">
        <v>369</v>
      </c>
      <c r="F3652" t="s">
        <v>18611</v>
      </c>
      <c r="G3652" s="177">
        <v>44638</v>
      </c>
      <c r="H3652" t="s">
        <v>441</v>
      </c>
      <c r="I3652" t="s">
        <v>18168</v>
      </c>
      <c r="J3652" t="s">
        <v>11470</v>
      </c>
      <c r="K3652" t="s">
        <v>353</v>
      </c>
      <c r="L3652" t="s">
        <v>397</v>
      </c>
      <c r="M3652" s="29" t="str">
        <f>IF(O3652 &lt;&gt; "", VLOOKUP(O3652,'CLASSIFICAÇÃO - ÁREA DE ATUAÇÃO'!$A:$C,2,0),"")</f>
        <v>C</v>
      </c>
      <c r="N3652" s="29" t="str">
        <f>IF(O3652 &lt;&gt; "",VLOOKUP(O3652,'CLASSIFICAÇÃO - ÁREA DE ATUAÇÃO'!$A:$C,3,0), "")</f>
        <v>REDE DE URGÊNCIA</v>
      </c>
      <c r="O3652" t="str">
        <f>'Lotações convertidas'!B3654</f>
        <v>UNIDADE DE PRONTO ATENDIMENTO OESTE</v>
      </c>
    </row>
    <row r="3653" spans="1:15" x14ac:dyDescent="0.25">
      <c r="A3653">
        <v>1367496</v>
      </c>
      <c r="B3653" t="s">
        <v>11471</v>
      </c>
      <c r="C3653" t="s">
        <v>11472</v>
      </c>
      <c r="D3653" t="s">
        <v>368</v>
      </c>
      <c r="E3653" t="s">
        <v>369</v>
      </c>
      <c r="F3653" t="s">
        <v>630</v>
      </c>
      <c r="G3653" s="177">
        <v>44638</v>
      </c>
      <c r="H3653" t="s">
        <v>364</v>
      </c>
      <c r="I3653" t="s">
        <v>18168</v>
      </c>
      <c r="J3653" t="s">
        <v>11473</v>
      </c>
      <c r="K3653" t="s">
        <v>353</v>
      </c>
      <c r="L3653" t="s">
        <v>406</v>
      </c>
      <c r="M3653" s="29" t="str">
        <f>IF(O3653 &lt;&gt; "", VLOOKUP(O3653,'CLASSIFICAÇÃO - ÁREA DE ATUAÇÃO'!$A:$C,2,0),"")</f>
        <v>D</v>
      </c>
      <c r="N3653" s="29" t="str">
        <f>IF(O3653 &lt;&gt; "",VLOOKUP(O3653,'CLASSIFICAÇÃO - ÁREA DE ATUAÇÃO'!$A:$C,3,0), "")</f>
        <v>ATENÇÃO PRIMÁRIA</v>
      </c>
      <c r="O3653" t="str">
        <f>'Lotações convertidas'!B3655</f>
        <v>CENTRO DE SAÚDE INDEPENDÊNCIA</v>
      </c>
    </row>
    <row r="3654" spans="1:15" x14ac:dyDescent="0.25">
      <c r="A3654" t="s">
        <v>11474</v>
      </c>
      <c r="B3654" t="s">
        <v>11475</v>
      </c>
      <c r="C3654" t="s">
        <v>11476</v>
      </c>
      <c r="D3654" t="s">
        <v>368</v>
      </c>
      <c r="E3654" t="s">
        <v>369</v>
      </c>
      <c r="F3654" t="s">
        <v>2538</v>
      </c>
      <c r="G3654" s="177">
        <v>44638</v>
      </c>
      <c r="H3654" t="s">
        <v>384</v>
      </c>
      <c r="I3654" t="s">
        <v>18168</v>
      </c>
      <c r="J3654" t="s">
        <v>11477</v>
      </c>
      <c r="K3654" t="s">
        <v>353</v>
      </c>
      <c r="L3654" t="s">
        <v>354</v>
      </c>
      <c r="M3654" s="29" t="str">
        <f>IF(O3654 &lt;&gt; "", VLOOKUP(O3654,'CLASSIFICAÇÃO - ÁREA DE ATUAÇÃO'!$A:$C,2,0),"")</f>
        <v>C</v>
      </c>
      <c r="N3654" s="29" t="str">
        <f>IF(O3654 &lt;&gt; "",VLOOKUP(O3654,'CLASSIFICAÇÃO - ÁREA DE ATUAÇÃO'!$A:$C,3,0), "")</f>
        <v>ATENÇÃO PRIMÁRIA</v>
      </c>
      <c r="O3654" t="str">
        <f>'Lotações convertidas'!B3656</f>
        <v>CENTRO DE SAÚDE COQUEIROS</v>
      </c>
    </row>
    <row r="3655" spans="1:15" x14ac:dyDescent="0.25">
      <c r="A3655">
        <v>1367518</v>
      </c>
      <c r="B3655" t="s">
        <v>11478</v>
      </c>
      <c r="C3655" t="s">
        <v>11479</v>
      </c>
      <c r="D3655" t="s">
        <v>368</v>
      </c>
      <c r="E3655" t="s">
        <v>369</v>
      </c>
      <c r="F3655" t="s">
        <v>394</v>
      </c>
      <c r="G3655" s="177">
        <v>44638</v>
      </c>
      <c r="H3655" t="s">
        <v>417</v>
      </c>
      <c r="I3655" t="s">
        <v>18168</v>
      </c>
      <c r="J3655" t="s">
        <v>11480</v>
      </c>
      <c r="K3655" t="s">
        <v>353</v>
      </c>
      <c r="L3655" t="s">
        <v>397</v>
      </c>
      <c r="M3655" s="29" t="str">
        <f>IF(O3655 &lt;&gt; "", VLOOKUP(O3655,'CLASSIFICAÇÃO - ÁREA DE ATUAÇÃO'!$A:$C,2,0),"")</f>
        <v>C</v>
      </c>
      <c r="N3655" s="29" t="str">
        <f>IF(O3655 &lt;&gt; "",VLOOKUP(O3655,'CLASSIFICAÇÃO - ÁREA DE ATUAÇÃO'!$A:$C,3,0), "")</f>
        <v>ATENÇÃO PRIMÁRIA</v>
      </c>
      <c r="O3655" t="str">
        <f>'Lotações convertidas'!B3657</f>
        <v>CENTRO DE SAÚDE CABANA</v>
      </c>
    </row>
    <row r="3656" spans="1:15" x14ac:dyDescent="0.25">
      <c r="A3656">
        <v>1367526</v>
      </c>
      <c r="B3656" t="s">
        <v>11481</v>
      </c>
      <c r="C3656" t="s">
        <v>11482</v>
      </c>
      <c r="D3656" t="s">
        <v>349</v>
      </c>
      <c r="E3656" t="s">
        <v>473</v>
      </c>
      <c r="F3656" t="s">
        <v>18616</v>
      </c>
      <c r="G3656" s="177">
        <v>44638</v>
      </c>
      <c r="H3656" t="s">
        <v>384</v>
      </c>
      <c r="I3656" t="s">
        <v>18181</v>
      </c>
      <c r="J3656" t="s">
        <v>11483</v>
      </c>
      <c r="K3656" t="s">
        <v>353</v>
      </c>
      <c r="L3656" t="s">
        <v>361</v>
      </c>
      <c r="M3656" s="29" t="str">
        <f>IF(O3656 &lt;&gt; "", VLOOKUP(O3656,'CLASSIFICAÇÃO - ÁREA DE ATUAÇÃO'!$A:$C,2,0),"")</f>
        <v>C</v>
      </c>
      <c r="N3656" s="29" t="str">
        <f>IF(O3656 &lt;&gt; "",VLOOKUP(O3656,'CLASSIFICAÇÃO - ÁREA DE ATUAÇÃO'!$A:$C,3,0), "")</f>
        <v>REDE DE URGÊNCIA</v>
      </c>
      <c r="O3656" t="str">
        <f>'Lotações convertidas'!B3658</f>
        <v>UNIDADE DE PRONTO ATENDIMENTO PAMPULHA</v>
      </c>
    </row>
    <row r="3657" spans="1:15" x14ac:dyDescent="0.25">
      <c r="A3657">
        <v>1367534</v>
      </c>
      <c r="B3657" t="s">
        <v>11484</v>
      </c>
      <c r="C3657" t="s">
        <v>11485</v>
      </c>
      <c r="D3657" t="s">
        <v>379</v>
      </c>
      <c r="F3657" t="s">
        <v>713</v>
      </c>
      <c r="G3657" s="177">
        <v>44638</v>
      </c>
      <c r="H3657" t="s">
        <v>434</v>
      </c>
      <c r="I3657" t="s">
        <v>18171</v>
      </c>
      <c r="J3657" t="s">
        <v>11486</v>
      </c>
      <c r="K3657" t="s">
        <v>353</v>
      </c>
      <c r="L3657" t="s">
        <v>382</v>
      </c>
      <c r="M3657" s="29" t="str">
        <f>IF(O3657 &lt;&gt; "", VLOOKUP(O3657,'CLASSIFICAÇÃO - ÁREA DE ATUAÇÃO'!$A:$C,2,0),"")</f>
        <v>B</v>
      </c>
      <c r="N3657" s="29" t="str">
        <f>IF(O3657 &lt;&gt; "",VLOOKUP(O3657,'CLASSIFICAÇÃO - ÁREA DE ATUAÇÃO'!$A:$C,3,0), "")</f>
        <v>ATENÇÃO PRIMÁRIA</v>
      </c>
      <c r="O3657" t="str">
        <f>'Lotações convertidas'!B3659</f>
        <v>CENTRO DE SAÚDE POMPÉIA</v>
      </c>
    </row>
    <row r="3658" spans="1:15" x14ac:dyDescent="0.25">
      <c r="A3658">
        <v>1367542</v>
      </c>
      <c r="B3658" t="s">
        <v>11487</v>
      </c>
      <c r="C3658" t="s">
        <v>11488</v>
      </c>
      <c r="D3658" t="s">
        <v>379</v>
      </c>
      <c r="F3658" t="s">
        <v>461</v>
      </c>
      <c r="G3658" s="177">
        <v>44638</v>
      </c>
      <c r="H3658" t="s">
        <v>395</v>
      </c>
      <c r="I3658" t="s">
        <v>18171</v>
      </c>
      <c r="J3658" t="s">
        <v>11489</v>
      </c>
      <c r="K3658" t="s">
        <v>353</v>
      </c>
      <c r="L3658" t="s">
        <v>354</v>
      </c>
      <c r="M3658" s="29" t="str">
        <f>IF(O3658 &lt;&gt; "", VLOOKUP(O3658,'CLASSIFICAÇÃO - ÁREA DE ATUAÇÃO'!$A:$C,2,0),"")</f>
        <v>D</v>
      </c>
      <c r="N3658" s="29" t="str">
        <f>IF(O3658 &lt;&gt; "",VLOOKUP(O3658,'CLASSIFICAÇÃO - ÁREA DE ATUAÇÃO'!$A:$C,3,0), "")</f>
        <v>ATENÇÃO PRIMÁRIA</v>
      </c>
      <c r="O3658" t="str">
        <f>'Lotações convertidas'!B3660</f>
        <v>CENTRO DE SAÚDE CALIFÓRNIA</v>
      </c>
    </row>
    <row r="3659" spans="1:15" x14ac:dyDescent="0.25">
      <c r="A3659">
        <v>1367550</v>
      </c>
      <c r="B3659" t="s">
        <v>11490</v>
      </c>
      <c r="C3659" t="s">
        <v>11491</v>
      </c>
      <c r="D3659" t="s">
        <v>379</v>
      </c>
      <c r="F3659" t="s">
        <v>18611</v>
      </c>
      <c r="G3659" s="177">
        <v>44639</v>
      </c>
      <c r="H3659" t="s">
        <v>457</v>
      </c>
      <c r="I3659" t="s">
        <v>18171</v>
      </c>
      <c r="J3659" t="s">
        <v>11492</v>
      </c>
      <c r="K3659" t="s">
        <v>353</v>
      </c>
      <c r="L3659" t="s">
        <v>397</v>
      </c>
      <c r="M3659" s="29" t="str">
        <f>IF(O3659 &lt;&gt; "", VLOOKUP(O3659,'CLASSIFICAÇÃO - ÁREA DE ATUAÇÃO'!$A:$C,2,0),"")</f>
        <v>C</v>
      </c>
      <c r="N3659" s="29" t="str">
        <f>IF(O3659 &lt;&gt; "",VLOOKUP(O3659,'CLASSIFICAÇÃO - ÁREA DE ATUAÇÃO'!$A:$C,3,0), "")</f>
        <v>REDE DE URGÊNCIA</v>
      </c>
      <c r="O3659" t="str">
        <f>'Lotações convertidas'!B3661</f>
        <v>UNIDADE DE PRONTO ATENDIMENTO OESTE</v>
      </c>
    </row>
    <row r="3660" spans="1:15" x14ac:dyDescent="0.25">
      <c r="A3660">
        <v>1367569</v>
      </c>
      <c r="B3660" t="s">
        <v>11493</v>
      </c>
      <c r="C3660" t="s">
        <v>11494</v>
      </c>
      <c r="D3660" t="s">
        <v>379</v>
      </c>
      <c r="F3660" t="s">
        <v>18611</v>
      </c>
      <c r="G3660" s="177">
        <v>44639</v>
      </c>
      <c r="H3660" t="s">
        <v>457</v>
      </c>
      <c r="I3660" t="s">
        <v>18171</v>
      </c>
      <c r="J3660" t="s">
        <v>11495</v>
      </c>
      <c r="K3660" t="s">
        <v>353</v>
      </c>
      <c r="L3660" t="s">
        <v>397</v>
      </c>
      <c r="M3660" s="29" t="str">
        <f>IF(O3660 &lt;&gt; "", VLOOKUP(O3660,'CLASSIFICAÇÃO - ÁREA DE ATUAÇÃO'!$A:$C,2,0),"")</f>
        <v>C</v>
      </c>
      <c r="N3660" s="29" t="str">
        <f>IF(O3660 &lt;&gt; "",VLOOKUP(O3660,'CLASSIFICAÇÃO - ÁREA DE ATUAÇÃO'!$A:$C,3,0), "")</f>
        <v>REDE DE URGÊNCIA</v>
      </c>
      <c r="O3660" t="str">
        <f>'Lotações convertidas'!B3662</f>
        <v>UNIDADE DE PRONTO ATENDIMENTO OESTE</v>
      </c>
    </row>
    <row r="3661" spans="1:15" x14ac:dyDescent="0.25">
      <c r="A3661">
        <v>1367585</v>
      </c>
      <c r="B3661" t="s">
        <v>11496</v>
      </c>
      <c r="C3661" t="s">
        <v>11497</v>
      </c>
      <c r="D3661" t="s">
        <v>368</v>
      </c>
      <c r="E3661" t="s">
        <v>369</v>
      </c>
      <c r="F3661" t="s">
        <v>18631</v>
      </c>
      <c r="G3661" s="177">
        <v>44641</v>
      </c>
      <c r="H3661" t="s">
        <v>441</v>
      </c>
      <c r="I3661" t="s">
        <v>18168</v>
      </c>
      <c r="J3661" t="s">
        <v>11498</v>
      </c>
      <c r="K3661" t="s">
        <v>353</v>
      </c>
      <c r="L3661" t="s">
        <v>374</v>
      </c>
      <c r="M3661" s="29" t="str">
        <f>IF(O3661 &lt;&gt; "", VLOOKUP(O3661,'CLASSIFICAÇÃO - ÁREA DE ATUAÇÃO'!$A:$C,2,0),"")</f>
        <v>A</v>
      </c>
      <c r="N3661" s="29" t="str">
        <f>IF(O3661 &lt;&gt; "",VLOOKUP(O3661,'CLASSIFICAÇÃO - ÁREA DE ATUAÇÃO'!$A:$C,3,0), "")</f>
        <v>REDE DE URGÊNCIA</v>
      </c>
      <c r="O3661" t="str">
        <f>'Lotações convertidas'!B3663</f>
        <v>CENTRO DE REFERENCIA EM SAUDE MENTAL NORDESTE</v>
      </c>
    </row>
    <row r="3662" spans="1:15" x14ac:dyDescent="0.25">
      <c r="A3662">
        <v>1367607</v>
      </c>
      <c r="B3662" t="s">
        <v>11499</v>
      </c>
      <c r="C3662" t="s">
        <v>11500</v>
      </c>
      <c r="D3662" t="s">
        <v>379</v>
      </c>
      <c r="E3662" t="s">
        <v>597</v>
      </c>
      <c r="F3662" t="s">
        <v>531</v>
      </c>
      <c r="G3662" s="177">
        <v>44641</v>
      </c>
      <c r="H3662" t="s">
        <v>11501</v>
      </c>
      <c r="I3662" t="s">
        <v>18171</v>
      </c>
      <c r="J3662" t="s">
        <v>11502</v>
      </c>
      <c r="K3662" t="s">
        <v>353</v>
      </c>
      <c r="L3662" t="s">
        <v>374</v>
      </c>
      <c r="M3662" s="29" t="str">
        <f>IF(O3662 &lt;&gt; "", VLOOKUP(O3662,'CLASSIFICAÇÃO - ÁREA DE ATUAÇÃO'!$A:$C,2,0),"")</f>
        <v>C</v>
      </c>
      <c r="N3662" s="29" t="str">
        <f>IF(O3662 &lt;&gt; "",VLOOKUP(O3662,'CLASSIFICAÇÃO - ÁREA DE ATUAÇÃO'!$A:$C,3,0), "")</f>
        <v>ATENÇÃO PRIMÁRIA</v>
      </c>
      <c r="O3662" t="str">
        <f>'Lotações convertidas'!B3664</f>
        <v>CENTRO DE SAÚDE MARIA GORETTI</v>
      </c>
    </row>
    <row r="3663" spans="1:15" x14ac:dyDescent="0.25">
      <c r="A3663">
        <v>1367615</v>
      </c>
      <c r="B3663" t="s">
        <v>11503</v>
      </c>
      <c r="C3663" t="s">
        <v>11504</v>
      </c>
      <c r="D3663" t="s">
        <v>379</v>
      </c>
      <c r="E3663" t="s">
        <v>3773</v>
      </c>
      <c r="F3663" t="s">
        <v>583</v>
      </c>
      <c r="G3663" s="177">
        <v>44641</v>
      </c>
      <c r="H3663" t="s">
        <v>352</v>
      </c>
      <c r="I3663" t="s">
        <v>18171</v>
      </c>
      <c r="J3663" t="s">
        <v>11505</v>
      </c>
      <c r="K3663" t="s">
        <v>353</v>
      </c>
      <c r="L3663" t="s">
        <v>354</v>
      </c>
      <c r="M3663" s="29" t="str">
        <f>IF(O3663 &lt;&gt; "", VLOOKUP(O3663,'CLASSIFICAÇÃO - ÁREA DE ATUAÇÃO'!$A:$C,2,0),"")</f>
        <v>A</v>
      </c>
      <c r="N3663" s="29" t="str">
        <f>IF(O3663 &lt;&gt; "",VLOOKUP(O3663,'CLASSIFICAÇÃO - ÁREA DE ATUAÇÃO'!$A:$C,3,0), "")</f>
        <v>REDE COMPLEMENTAR</v>
      </c>
      <c r="O3663" t="str">
        <f>'Lotações convertidas'!B3665</f>
        <v>UNIDADE DE REFERENCIA SECUNDARIA PADRE EUSTAQUIO</v>
      </c>
    </row>
    <row r="3664" spans="1:15" x14ac:dyDescent="0.25">
      <c r="A3664">
        <v>1367658</v>
      </c>
      <c r="B3664" t="s">
        <v>11506</v>
      </c>
      <c r="C3664" t="s">
        <v>11507</v>
      </c>
      <c r="D3664" t="s">
        <v>368</v>
      </c>
      <c r="E3664" t="s">
        <v>369</v>
      </c>
      <c r="F3664" t="s">
        <v>1822</v>
      </c>
      <c r="G3664" s="177">
        <v>44638</v>
      </c>
      <c r="H3664" t="s">
        <v>417</v>
      </c>
      <c r="I3664" t="s">
        <v>18168</v>
      </c>
      <c r="J3664" t="s">
        <v>11508</v>
      </c>
      <c r="K3664" t="s">
        <v>353</v>
      </c>
      <c r="L3664" t="s">
        <v>372</v>
      </c>
      <c r="M3664" s="29" t="str">
        <f>IF(O3664 &lt;&gt; "", VLOOKUP(O3664,'CLASSIFICAÇÃO - ÁREA DE ATUAÇÃO'!$A:$C,2,0),"")</f>
        <v>C</v>
      </c>
      <c r="N3664" s="29" t="str">
        <f>IF(O3664 &lt;&gt; "",VLOOKUP(O3664,'CLASSIFICAÇÃO - ÁREA DE ATUAÇÃO'!$A:$C,3,0), "")</f>
        <v>ATENÇÃO PRIMÁRIA</v>
      </c>
      <c r="O3664" t="str">
        <f>'Lotações convertidas'!B3666</f>
        <v>CENTRO DE SAÚDE JARDIM EUROPA</v>
      </c>
    </row>
    <row r="3665" spans="1:15" x14ac:dyDescent="0.25">
      <c r="A3665">
        <v>1367682</v>
      </c>
      <c r="B3665" t="s">
        <v>6314</v>
      </c>
      <c r="C3665" t="s">
        <v>6315</v>
      </c>
      <c r="D3665" t="s">
        <v>379</v>
      </c>
      <c r="F3665" t="s">
        <v>18620</v>
      </c>
      <c r="G3665" s="177">
        <v>44639</v>
      </c>
      <c r="H3665" t="s">
        <v>482</v>
      </c>
      <c r="I3665" t="s">
        <v>18171</v>
      </c>
      <c r="J3665" t="s">
        <v>6316</v>
      </c>
      <c r="K3665" t="s">
        <v>353</v>
      </c>
      <c r="L3665" t="s">
        <v>372</v>
      </c>
      <c r="M3665" s="29" t="str">
        <f>IF(O3665 &lt;&gt; "", VLOOKUP(O3665,'CLASSIFICAÇÃO - ÁREA DE ATUAÇÃO'!$A:$C,2,0),"")</f>
        <v>D</v>
      </c>
      <c r="N3665" s="29" t="str">
        <f>IF(O3665 &lt;&gt; "",VLOOKUP(O3665,'CLASSIFICAÇÃO - ÁREA DE ATUAÇÃO'!$A:$C,3,0), "")</f>
        <v>REDE DE URGÊNCIA</v>
      </c>
      <c r="O3665" t="str">
        <f>'Lotações convertidas'!B3667</f>
        <v>UNIDADE DE PRONTO ATENDIMENTO VENDA NOVA</v>
      </c>
    </row>
    <row r="3666" spans="1:15" x14ac:dyDescent="0.25">
      <c r="A3666">
        <v>1367690</v>
      </c>
      <c r="B3666" t="s">
        <v>3847</v>
      </c>
      <c r="C3666" t="s">
        <v>3848</v>
      </c>
      <c r="D3666" t="s">
        <v>368</v>
      </c>
      <c r="E3666" t="s">
        <v>369</v>
      </c>
      <c r="F3666" t="s">
        <v>465</v>
      </c>
      <c r="G3666" s="177">
        <v>44640</v>
      </c>
      <c r="H3666" t="s">
        <v>425</v>
      </c>
      <c r="I3666" t="s">
        <v>18168</v>
      </c>
      <c r="J3666" t="s">
        <v>3849</v>
      </c>
      <c r="K3666" t="s">
        <v>353</v>
      </c>
      <c r="L3666" t="s">
        <v>361</v>
      </c>
      <c r="M3666" s="29" t="str">
        <f>IF(O3666 &lt;&gt; "", VLOOKUP(O3666,'CLASSIFICAÇÃO - ÁREA DE ATUAÇÃO'!$A:$C,2,0),"")</f>
        <v>C</v>
      </c>
      <c r="N3666" s="29" t="str">
        <f>IF(O3666 &lt;&gt; "",VLOOKUP(O3666,'CLASSIFICAÇÃO - ÁREA DE ATUAÇÃO'!$A:$C,3,0), "")</f>
        <v>REDE DE URGÊNCIA</v>
      </c>
      <c r="O3666" t="str">
        <f>'Lotações convertidas'!B3668</f>
        <v>CENTRO DE REFERÊNCIA EM SAÚDE MENTAL - ÁLCOOL E DROGAS PAMPULHA/NOROESTE</v>
      </c>
    </row>
    <row r="3667" spans="1:15" x14ac:dyDescent="0.25">
      <c r="A3667">
        <v>1367704</v>
      </c>
      <c r="B3667" t="s">
        <v>11509</v>
      </c>
      <c r="C3667" t="s">
        <v>11510</v>
      </c>
      <c r="D3667" t="s">
        <v>379</v>
      </c>
      <c r="F3667" t="s">
        <v>18617</v>
      </c>
      <c r="G3667" s="177">
        <v>44640</v>
      </c>
      <c r="H3667" t="s">
        <v>482</v>
      </c>
      <c r="I3667" t="s">
        <v>18171</v>
      </c>
      <c r="J3667" t="s">
        <v>11511</v>
      </c>
      <c r="K3667" t="s">
        <v>353</v>
      </c>
      <c r="L3667" t="s">
        <v>406</v>
      </c>
      <c r="M3667" s="29" t="str">
        <f>IF(O3667 &lt;&gt; "", VLOOKUP(O3667,'CLASSIFICAÇÃO - ÁREA DE ATUAÇÃO'!$A:$C,2,0),"")</f>
        <v>D</v>
      </c>
      <c r="N3667" s="29" t="str">
        <f>IF(O3667 &lt;&gt; "",VLOOKUP(O3667,'CLASSIFICAÇÃO - ÁREA DE ATUAÇÃO'!$A:$C,3,0), "")</f>
        <v>REDE DE URGÊNCIA</v>
      </c>
      <c r="O3667" t="str">
        <f>'Lotações convertidas'!B3669</f>
        <v>UNIDADE DE PRONTO ATENDIMENTO BARREIRO</v>
      </c>
    </row>
    <row r="3668" spans="1:15" x14ac:dyDescent="0.25">
      <c r="A3668">
        <v>1367712</v>
      </c>
      <c r="B3668" t="s">
        <v>11512</v>
      </c>
      <c r="C3668" t="s">
        <v>11513</v>
      </c>
      <c r="D3668" t="s">
        <v>429</v>
      </c>
      <c r="E3668" t="s">
        <v>430</v>
      </c>
      <c r="F3668" t="s">
        <v>383</v>
      </c>
      <c r="G3668" s="177">
        <v>44641</v>
      </c>
      <c r="H3668" t="s">
        <v>364</v>
      </c>
      <c r="I3668" t="s">
        <v>18175</v>
      </c>
      <c r="J3668" t="s">
        <v>11514</v>
      </c>
      <c r="K3668" t="s">
        <v>353</v>
      </c>
      <c r="L3668" t="s">
        <v>354</v>
      </c>
      <c r="M3668" s="29" t="str">
        <f>IF(O3668 &lt;&gt; "", VLOOKUP(O3668,'CLASSIFICAÇÃO - ÁREA DE ATUAÇÃO'!$A:$C,2,0),"")</f>
        <v>B</v>
      </c>
      <c r="N3668" s="29" t="str">
        <f>IF(O3668 &lt;&gt; "",VLOOKUP(O3668,'CLASSIFICAÇÃO - ÁREA DE ATUAÇÃO'!$A:$C,3,0), "")</f>
        <v>ATENÇÃO PRIMÁRIA</v>
      </c>
      <c r="O3668" t="str">
        <f>'Lotações convertidas'!B3670</f>
        <v>CENTRO DE SAÚDE SÃO CRISTÓVÃO</v>
      </c>
    </row>
    <row r="3669" spans="1:15" x14ac:dyDescent="0.25">
      <c r="A3669">
        <v>1367739</v>
      </c>
      <c r="B3669" t="s">
        <v>11515</v>
      </c>
      <c r="C3669" t="s">
        <v>11516</v>
      </c>
      <c r="D3669" t="s">
        <v>368</v>
      </c>
      <c r="E3669" t="s">
        <v>524</v>
      </c>
      <c r="F3669" t="s">
        <v>93</v>
      </c>
      <c r="G3669" s="177">
        <v>44641</v>
      </c>
      <c r="H3669" t="s">
        <v>746</v>
      </c>
      <c r="I3669" t="s">
        <v>18179</v>
      </c>
      <c r="J3669" t="s">
        <v>11517</v>
      </c>
      <c r="K3669" t="s">
        <v>353</v>
      </c>
      <c r="L3669" t="s">
        <v>354</v>
      </c>
      <c r="M3669" s="29" t="str">
        <f>IF(O3669 &lt;&gt; "", VLOOKUP(O3669,'CLASSIFICAÇÃO - ÁREA DE ATUAÇÃO'!$A:$C,2,0),"")</f>
        <v>A</v>
      </c>
      <c r="N3669" s="29" t="str">
        <f>IF(O3669 &lt;&gt; "",VLOOKUP(O3669,'CLASSIFICAÇÃO - ÁREA DE ATUAÇÃO'!$A:$C,3,0), "")</f>
        <v>REDE COMPLEMENTAR</v>
      </c>
      <c r="O3669" t="str">
        <f>'Lotações convertidas'!B3671</f>
        <v>LABORATORIO MUNICIPAL DE REFERENCIA DE ANALISES CLINICAS E CITOPATOLOGIA</v>
      </c>
    </row>
    <row r="3670" spans="1:15" x14ac:dyDescent="0.25">
      <c r="A3670">
        <v>1367755</v>
      </c>
      <c r="B3670" t="s">
        <v>11518</v>
      </c>
      <c r="C3670" t="s">
        <v>11519</v>
      </c>
      <c r="D3670" t="s">
        <v>368</v>
      </c>
      <c r="E3670" t="s">
        <v>390</v>
      </c>
      <c r="F3670" t="s">
        <v>3374</v>
      </c>
      <c r="G3670" s="177">
        <v>44641</v>
      </c>
      <c r="H3670" t="s">
        <v>364</v>
      </c>
      <c r="I3670" t="s">
        <v>18175</v>
      </c>
      <c r="J3670" t="s">
        <v>11520</v>
      </c>
      <c r="K3670" t="s">
        <v>353</v>
      </c>
      <c r="L3670" t="s">
        <v>382</v>
      </c>
      <c r="M3670" s="29" t="str">
        <f>IF(O3670 &lt;&gt; "", VLOOKUP(O3670,'CLASSIFICAÇÃO - ÁREA DE ATUAÇÃO'!$A:$C,2,0),"")</f>
        <v>A</v>
      </c>
      <c r="N3670" s="29" t="str">
        <f>IF(O3670 &lt;&gt; "",VLOOKUP(O3670,'CLASSIFICAÇÃO - ÁREA DE ATUAÇÃO'!$A:$C,3,0), "")</f>
        <v>ATENÇÃO PRIMÁRIA</v>
      </c>
      <c r="O3670" t="str">
        <f>'Lotações convertidas'!B3672</f>
        <v>CENTRO DE SAÚDE SANTA INÊS</v>
      </c>
    </row>
    <row r="3671" spans="1:15" x14ac:dyDescent="0.25">
      <c r="A3671">
        <v>1367763</v>
      </c>
      <c r="B3671" t="s">
        <v>11521</v>
      </c>
      <c r="C3671" t="s">
        <v>11522</v>
      </c>
      <c r="D3671" t="s">
        <v>368</v>
      </c>
      <c r="E3671" t="s">
        <v>390</v>
      </c>
      <c r="F3671" t="s">
        <v>606</v>
      </c>
      <c r="G3671" s="177">
        <v>44641</v>
      </c>
      <c r="H3671" t="s">
        <v>364</v>
      </c>
      <c r="I3671" t="s">
        <v>18175</v>
      </c>
      <c r="J3671" t="s">
        <v>11523</v>
      </c>
      <c r="K3671" t="s">
        <v>353</v>
      </c>
      <c r="L3671" t="s">
        <v>382</v>
      </c>
      <c r="M3671" s="29" t="str">
        <f>IF(O3671 &lt;&gt; "", VLOOKUP(O3671,'CLASSIFICAÇÃO - ÁREA DE ATUAÇÃO'!$A:$C,2,0),"")</f>
        <v>D</v>
      </c>
      <c r="N3671" s="29" t="str">
        <f>IF(O3671 &lt;&gt; "",VLOOKUP(O3671,'CLASSIFICAÇÃO - ÁREA DE ATUAÇÃO'!$A:$C,3,0), "")</f>
        <v>ATENÇÃO PRIMÁRIA</v>
      </c>
      <c r="O3671" t="str">
        <f>'Lotações convertidas'!B3673</f>
        <v>CENTRO DE SAÚDE ALTO VERA CRUZ</v>
      </c>
    </row>
    <row r="3672" spans="1:15" x14ac:dyDescent="0.25">
      <c r="A3672">
        <v>1367771</v>
      </c>
      <c r="B3672" t="s">
        <v>5482</v>
      </c>
      <c r="C3672" t="s">
        <v>5483</v>
      </c>
      <c r="D3672" t="s">
        <v>368</v>
      </c>
      <c r="E3672" t="s">
        <v>369</v>
      </c>
      <c r="F3672" t="s">
        <v>2760</v>
      </c>
      <c r="G3672" s="177">
        <v>44641</v>
      </c>
      <c r="H3672" t="s">
        <v>1063</v>
      </c>
      <c r="I3672" t="s">
        <v>18168</v>
      </c>
      <c r="J3672" t="s">
        <v>5484</v>
      </c>
      <c r="K3672" t="s">
        <v>353</v>
      </c>
      <c r="L3672" t="s">
        <v>361</v>
      </c>
      <c r="M3672" s="29" t="str">
        <f>IF(O3672 &lt;&gt; "", VLOOKUP(O3672,'CLASSIFICAÇÃO - ÁREA DE ATUAÇÃO'!$A:$C,2,0),"")</f>
        <v>D</v>
      </c>
      <c r="N3672" s="29" t="str">
        <f>IF(O3672 &lt;&gt; "",VLOOKUP(O3672,'CLASSIFICAÇÃO - ÁREA DE ATUAÇÃO'!$A:$C,3,0), "")</f>
        <v>ATENÇÃO PRIMÁRIA</v>
      </c>
      <c r="O3672" t="str">
        <f>'Lotações convertidas'!B3674</f>
        <v>CENTRO DE SAÚDE PADRE TIAGO</v>
      </c>
    </row>
    <row r="3673" spans="1:15" x14ac:dyDescent="0.25">
      <c r="A3673" t="s">
        <v>11524</v>
      </c>
      <c r="B3673" t="s">
        <v>11525</v>
      </c>
      <c r="C3673" t="s">
        <v>11526</v>
      </c>
      <c r="D3673" t="s">
        <v>368</v>
      </c>
      <c r="E3673" t="s">
        <v>369</v>
      </c>
      <c r="F3673" t="s">
        <v>521</v>
      </c>
      <c r="G3673" s="177">
        <v>44641</v>
      </c>
      <c r="H3673" t="s">
        <v>417</v>
      </c>
      <c r="I3673" t="s">
        <v>18168</v>
      </c>
      <c r="J3673" t="s">
        <v>11527</v>
      </c>
      <c r="K3673" t="s">
        <v>353</v>
      </c>
      <c r="L3673" t="s">
        <v>361</v>
      </c>
      <c r="M3673" s="29" t="str">
        <f>IF(O3673 &lt;&gt; "", VLOOKUP(O3673,'CLASSIFICAÇÃO - ÁREA DE ATUAÇÃO'!$A:$C,2,0),"")</f>
        <v>B</v>
      </c>
      <c r="N3673" s="29" t="str">
        <f>IF(O3673 &lt;&gt; "",VLOOKUP(O3673,'CLASSIFICAÇÃO - ÁREA DE ATUAÇÃO'!$A:$C,3,0), "")</f>
        <v>ATENÇÃO PRIMÁRIA</v>
      </c>
      <c r="O3673" t="str">
        <f>'Lotações convertidas'!B3675</f>
        <v>CENTRO DE SAÚDE JARDIM ALVORADA</v>
      </c>
    </row>
    <row r="3674" spans="1:15" x14ac:dyDescent="0.25">
      <c r="A3674">
        <v>1367798</v>
      </c>
      <c r="B3674" t="s">
        <v>11528</v>
      </c>
      <c r="C3674" t="s">
        <v>11529</v>
      </c>
      <c r="D3674" t="s">
        <v>368</v>
      </c>
      <c r="E3674" t="s">
        <v>369</v>
      </c>
      <c r="F3674" t="s">
        <v>1337</v>
      </c>
      <c r="G3674" s="177">
        <v>44641</v>
      </c>
      <c r="H3674" t="s">
        <v>417</v>
      </c>
      <c r="I3674" t="s">
        <v>18168</v>
      </c>
      <c r="J3674" t="s">
        <v>11530</v>
      </c>
      <c r="K3674" t="s">
        <v>353</v>
      </c>
      <c r="L3674" t="s">
        <v>406</v>
      </c>
      <c r="M3674" s="29" t="str">
        <f>IF(O3674 &lt;&gt; "", VLOOKUP(O3674,'CLASSIFICAÇÃO - ÁREA DE ATUAÇÃO'!$A:$C,2,0),"")</f>
        <v>C</v>
      </c>
      <c r="N3674" s="29" t="str">
        <f>IF(O3674 &lt;&gt; "",VLOOKUP(O3674,'CLASSIFICAÇÃO - ÁREA DE ATUAÇÃO'!$A:$C,3,0), "")</f>
        <v>ATENÇÃO PRIMÁRIA</v>
      </c>
      <c r="O3674" t="str">
        <f>'Lotações convertidas'!B3676</f>
        <v>CENTRO DE SAÚDE FRANCISCO GOMES BARBOSA - TIROL</v>
      </c>
    </row>
    <row r="3675" spans="1:15" x14ac:dyDescent="0.25">
      <c r="A3675">
        <v>1367801</v>
      </c>
      <c r="B3675" t="s">
        <v>11531</v>
      </c>
      <c r="C3675" t="s">
        <v>11532</v>
      </c>
      <c r="D3675" t="s">
        <v>368</v>
      </c>
      <c r="E3675" t="s">
        <v>369</v>
      </c>
      <c r="F3675" t="s">
        <v>556</v>
      </c>
      <c r="G3675" s="177">
        <v>44641</v>
      </c>
      <c r="H3675" t="s">
        <v>364</v>
      </c>
      <c r="I3675" t="s">
        <v>18168</v>
      </c>
      <c r="J3675" t="s">
        <v>11533</v>
      </c>
      <c r="K3675" t="s">
        <v>353</v>
      </c>
      <c r="L3675" t="s">
        <v>411</v>
      </c>
      <c r="M3675" s="29" t="str">
        <f>IF(O3675 &lt;&gt; "", VLOOKUP(O3675,'CLASSIFICAÇÃO - ÁREA DE ATUAÇÃO'!$A:$C,2,0),"")</f>
        <v>A</v>
      </c>
      <c r="N3675" s="29" t="str">
        <f>IF(O3675 &lt;&gt; "",VLOOKUP(O3675,'CLASSIFICAÇÃO - ÁREA DE ATUAÇÃO'!$A:$C,3,0), "")</f>
        <v>ATENÇÃO PRIMÁRIA</v>
      </c>
      <c r="O3675" t="str">
        <f>'Lotações convertidas'!B3677</f>
        <v>CENTRO DE SAÚDE CARLOS CHAGAS</v>
      </c>
    </row>
    <row r="3676" spans="1:15" x14ac:dyDescent="0.25">
      <c r="A3676">
        <v>1367828</v>
      </c>
      <c r="B3676" t="s">
        <v>11534</v>
      </c>
      <c r="C3676" t="s">
        <v>11535</v>
      </c>
      <c r="D3676" t="s">
        <v>368</v>
      </c>
      <c r="E3676" t="s">
        <v>369</v>
      </c>
      <c r="F3676" t="s">
        <v>616</v>
      </c>
      <c r="G3676" s="177">
        <v>44641</v>
      </c>
      <c r="H3676" t="s">
        <v>384</v>
      </c>
      <c r="I3676" t="s">
        <v>18168</v>
      </c>
      <c r="J3676" t="s">
        <v>11536</v>
      </c>
      <c r="K3676" t="s">
        <v>353</v>
      </c>
      <c r="L3676" t="s">
        <v>382</v>
      </c>
      <c r="M3676" s="29" t="str">
        <f>IF(O3676 &lt;&gt; "", VLOOKUP(O3676,'CLASSIFICAÇÃO - ÁREA DE ATUAÇÃO'!$A:$C,2,0),"")</f>
        <v>A</v>
      </c>
      <c r="N3676" s="29" t="str">
        <f>IF(O3676 &lt;&gt; "",VLOOKUP(O3676,'CLASSIFICAÇÃO - ÁREA DE ATUAÇÃO'!$A:$C,3,0), "")</f>
        <v>ATENÇÃO PRIMÁRIA</v>
      </c>
      <c r="O3676" t="str">
        <f>'Lotações convertidas'!B3678</f>
        <v>CENTRO DE SAÚDE MARCO ANTÔNIO DE MENEZES</v>
      </c>
    </row>
    <row r="3677" spans="1:15" x14ac:dyDescent="0.25">
      <c r="A3677">
        <v>1367836</v>
      </c>
      <c r="B3677" t="s">
        <v>11537</v>
      </c>
      <c r="C3677" t="s">
        <v>11538</v>
      </c>
      <c r="D3677" t="s">
        <v>368</v>
      </c>
      <c r="E3677" t="s">
        <v>369</v>
      </c>
      <c r="F3677" t="s">
        <v>595</v>
      </c>
      <c r="G3677" s="177">
        <v>44641</v>
      </c>
      <c r="H3677" t="s">
        <v>508</v>
      </c>
      <c r="I3677" t="s">
        <v>18168</v>
      </c>
      <c r="J3677" t="s">
        <v>11539</v>
      </c>
      <c r="K3677" t="s">
        <v>353</v>
      </c>
      <c r="L3677" t="s">
        <v>361</v>
      </c>
      <c r="M3677" s="29" t="str">
        <f>IF(O3677 &lt;&gt; "", VLOOKUP(O3677,'CLASSIFICAÇÃO - ÁREA DE ATUAÇÃO'!$A:$C,2,0),"")</f>
        <v>C</v>
      </c>
      <c r="N3677" s="29" t="str">
        <f>IF(O3677 &lt;&gt; "",VLOOKUP(O3677,'CLASSIFICAÇÃO - ÁREA DE ATUAÇÃO'!$A:$C,3,0), "")</f>
        <v>ATENÇÃO PRIMÁRIA</v>
      </c>
      <c r="O3677" t="str">
        <f>'Lotações convertidas'!B3679</f>
        <v>CENTRO DE SAÚDE TREVO</v>
      </c>
    </row>
    <row r="3678" spans="1:15" x14ac:dyDescent="0.25">
      <c r="A3678">
        <v>1367844</v>
      </c>
      <c r="B3678" t="s">
        <v>11540</v>
      </c>
      <c r="C3678" t="s">
        <v>11541</v>
      </c>
      <c r="D3678" t="s">
        <v>368</v>
      </c>
      <c r="E3678" t="s">
        <v>369</v>
      </c>
      <c r="F3678" t="s">
        <v>4891</v>
      </c>
      <c r="G3678" s="177">
        <v>44641</v>
      </c>
      <c r="H3678" t="s">
        <v>364</v>
      </c>
      <c r="I3678" t="s">
        <v>18168</v>
      </c>
      <c r="J3678" t="s">
        <v>11542</v>
      </c>
      <c r="K3678" t="s">
        <v>353</v>
      </c>
      <c r="L3678" t="s">
        <v>361</v>
      </c>
      <c r="M3678" s="29" t="str">
        <f>IF(O3678 &lt;&gt; "", VLOOKUP(O3678,'CLASSIFICAÇÃO - ÁREA DE ATUAÇÃO'!$A:$C,2,0),"")</f>
        <v>B</v>
      </c>
      <c r="N3678" s="29" t="str">
        <f>IF(O3678 &lt;&gt; "",VLOOKUP(O3678,'CLASSIFICAÇÃO - ÁREA DE ATUAÇÃO'!$A:$C,3,0), "")</f>
        <v>ATENÇÃO PRIMÁRIA</v>
      </c>
      <c r="O3678" t="str">
        <f>'Lotações convertidas'!B3680</f>
        <v>CENTRO DE SAÚDE PADRE JOAQUIM MAIA</v>
      </c>
    </row>
    <row r="3679" spans="1:15" x14ac:dyDescent="0.25">
      <c r="A3679">
        <v>1367909</v>
      </c>
      <c r="B3679" t="s">
        <v>11543</v>
      </c>
      <c r="C3679" t="s">
        <v>11544</v>
      </c>
      <c r="D3679" t="s">
        <v>368</v>
      </c>
      <c r="E3679" t="s">
        <v>369</v>
      </c>
      <c r="F3679" t="s">
        <v>18641</v>
      </c>
      <c r="G3679" s="177">
        <v>44641</v>
      </c>
      <c r="H3679" t="s">
        <v>417</v>
      </c>
      <c r="I3679" t="s">
        <v>18168</v>
      </c>
      <c r="J3679" t="s">
        <v>11545</v>
      </c>
      <c r="K3679" t="s">
        <v>353</v>
      </c>
      <c r="L3679" t="s">
        <v>411</v>
      </c>
      <c r="M3679" s="29" t="str">
        <f>IF(O3679 &lt;&gt; "", VLOOKUP(O3679,'CLASSIFICAÇÃO - ÁREA DE ATUAÇÃO'!$A:$C,2,0),"")</f>
        <v>A</v>
      </c>
      <c r="N3679" s="29" t="str">
        <f>IF(O3679 &lt;&gt; "",VLOOKUP(O3679,'CLASSIFICAÇÃO - ÁREA DE ATUAÇÃO'!$A:$C,3,0), "")</f>
        <v>REDE COMPLEMENTAR</v>
      </c>
      <c r="O3679" t="str">
        <f>'Lotações convertidas'!B3681</f>
        <v>CENTRO DE ESPECIALIDADES MEDICAS CENTRO-SUL</v>
      </c>
    </row>
    <row r="3680" spans="1:15" x14ac:dyDescent="0.25">
      <c r="A3680">
        <v>1367925</v>
      </c>
      <c r="B3680" t="s">
        <v>11546</v>
      </c>
      <c r="C3680" t="s">
        <v>11547</v>
      </c>
      <c r="D3680" t="s">
        <v>349</v>
      </c>
      <c r="E3680" t="s">
        <v>473</v>
      </c>
      <c r="F3680" t="s">
        <v>1422</v>
      </c>
      <c r="G3680" s="177">
        <v>44641</v>
      </c>
      <c r="H3680" t="s">
        <v>395</v>
      </c>
      <c r="I3680" t="s">
        <v>18181</v>
      </c>
      <c r="J3680" t="s">
        <v>11548</v>
      </c>
      <c r="K3680" t="s">
        <v>353</v>
      </c>
      <c r="L3680" t="s">
        <v>382</v>
      </c>
      <c r="M3680" s="29" t="str">
        <f>IF(O3680 &lt;&gt; "", VLOOKUP(O3680,'CLASSIFICAÇÃO - ÁREA DE ATUAÇÃO'!$A:$C,2,0),"")</f>
        <v>D</v>
      </c>
      <c r="N3680" s="29" t="str">
        <f>IF(O3680 &lt;&gt; "",VLOOKUP(O3680,'CLASSIFICAÇÃO - ÁREA DE ATUAÇÃO'!$A:$C,3,0), "")</f>
        <v>ATENÇÃO PRIMÁRIA</v>
      </c>
      <c r="O3680" t="str">
        <f>'Lotações convertidas'!B3682</f>
        <v>CENTRO DE SAÚDE NOVO HORIZONTE</v>
      </c>
    </row>
    <row r="3681" spans="1:15" x14ac:dyDescent="0.25">
      <c r="A3681">
        <v>1367933</v>
      </c>
      <c r="B3681" t="s">
        <v>3256</v>
      </c>
      <c r="C3681" t="s">
        <v>3257</v>
      </c>
      <c r="D3681" t="s">
        <v>349</v>
      </c>
      <c r="E3681" t="s">
        <v>1022</v>
      </c>
      <c r="F3681" t="s">
        <v>93</v>
      </c>
      <c r="G3681" s="177">
        <v>44641</v>
      </c>
      <c r="H3681" t="s">
        <v>736</v>
      </c>
      <c r="I3681" t="s">
        <v>18183</v>
      </c>
      <c r="J3681" t="s">
        <v>3259</v>
      </c>
      <c r="K3681" t="s">
        <v>353</v>
      </c>
      <c r="L3681" t="s">
        <v>354</v>
      </c>
      <c r="M3681" s="29" t="str">
        <f>IF(O3681 &lt;&gt; "", VLOOKUP(O3681,'CLASSIFICAÇÃO - ÁREA DE ATUAÇÃO'!$A:$C,2,0),"")</f>
        <v>A</v>
      </c>
      <c r="N3681" s="29" t="str">
        <f>IF(O3681 &lt;&gt; "",VLOOKUP(O3681,'CLASSIFICAÇÃO - ÁREA DE ATUAÇÃO'!$A:$C,3,0), "")</f>
        <v>REDE COMPLEMENTAR</v>
      </c>
      <c r="O3681" t="str">
        <f>'Lotações convertidas'!B3683</f>
        <v>LABORATORIO MUNICIPAL DE REFERENCIA DE ANALISES CLINICAS E CITOPATOLOGIA</v>
      </c>
    </row>
    <row r="3682" spans="1:15" x14ac:dyDescent="0.25">
      <c r="A3682">
        <v>1367941</v>
      </c>
      <c r="B3682" t="s">
        <v>11549</v>
      </c>
      <c r="C3682" t="s">
        <v>11550</v>
      </c>
      <c r="D3682" t="s">
        <v>349</v>
      </c>
      <c r="E3682" t="s">
        <v>541</v>
      </c>
      <c r="F3682" t="s">
        <v>2110</v>
      </c>
      <c r="G3682" s="177">
        <v>44641</v>
      </c>
      <c r="H3682" t="s">
        <v>395</v>
      </c>
      <c r="I3682" t="s">
        <v>18172</v>
      </c>
      <c r="J3682" t="s">
        <v>11551</v>
      </c>
      <c r="K3682" t="s">
        <v>353</v>
      </c>
      <c r="L3682" t="s">
        <v>397</v>
      </c>
      <c r="M3682" s="29" t="str">
        <f>IF(O3682 &lt;&gt; "", VLOOKUP(O3682,'CLASSIFICAÇÃO - ÁREA DE ATUAÇÃO'!$A:$C,2,0),"")</f>
        <v>B</v>
      </c>
      <c r="N3682" s="29" t="str">
        <f>IF(O3682 &lt;&gt; "",VLOOKUP(O3682,'CLASSIFICAÇÃO - ÁREA DE ATUAÇÃO'!$A:$C,3,0), "")</f>
        <v>ATENÇÃO PRIMÁRIA</v>
      </c>
      <c r="O3682" t="str">
        <f>'Lotações convertidas'!B3684</f>
        <v>CENTRO DE SAÚDE WALDOMIRO LOBO</v>
      </c>
    </row>
    <row r="3683" spans="1:15" x14ac:dyDescent="0.25">
      <c r="A3683">
        <v>1367968</v>
      </c>
      <c r="B3683" t="s">
        <v>11552</v>
      </c>
      <c r="C3683" t="s">
        <v>11553</v>
      </c>
      <c r="D3683" t="s">
        <v>379</v>
      </c>
      <c r="F3683" t="s">
        <v>1595</v>
      </c>
      <c r="G3683" s="177">
        <v>44641</v>
      </c>
      <c r="H3683" t="s">
        <v>434</v>
      </c>
      <c r="I3683" t="s">
        <v>18171</v>
      </c>
      <c r="J3683" t="s">
        <v>11554</v>
      </c>
      <c r="K3683" t="s">
        <v>353</v>
      </c>
      <c r="L3683" t="s">
        <v>354</v>
      </c>
      <c r="M3683" s="29" t="str">
        <f>IF(O3683 &lt;&gt; "", VLOOKUP(O3683,'CLASSIFICAÇÃO - ÁREA DE ATUAÇÃO'!$A:$C,2,0),"")</f>
        <v>D</v>
      </c>
      <c r="N3683" s="29" t="str">
        <f>IF(O3683 &lt;&gt; "",VLOOKUP(O3683,'CLASSIFICAÇÃO - ÁREA DE ATUAÇÃO'!$A:$C,3,0), "")</f>
        <v>ATENÇÃO PRIMÁRIA</v>
      </c>
      <c r="O3683" t="str">
        <f>'Lotações convertidas'!B3685</f>
        <v>CENTRO DE SAÚDE JARDIM FILADÉLFIA</v>
      </c>
    </row>
    <row r="3684" spans="1:15" x14ac:dyDescent="0.25">
      <c r="A3684">
        <v>1367984</v>
      </c>
      <c r="B3684" t="s">
        <v>11555</v>
      </c>
      <c r="C3684" t="s">
        <v>11556</v>
      </c>
      <c r="D3684" t="s">
        <v>379</v>
      </c>
      <c r="F3684" t="s">
        <v>1581</v>
      </c>
      <c r="G3684" s="177">
        <v>44641</v>
      </c>
      <c r="H3684" t="s">
        <v>364</v>
      </c>
      <c r="I3684" t="s">
        <v>18171</v>
      </c>
      <c r="J3684" t="s">
        <v>11557</v>
      </c>
      <c r="K3684" t="s">
        <v>353</v>
      </c>
      <c r="L3684" t="s">
        <v>382</v>
      </c>
      <c r="M3684" s="29" t="str">
        <f>IF(O3684 &lt;&gt; "", VLOOKUP(O3684,'CLASSIFICAÇÃO - ÁREA DE ATUAÇÃO'!$A:$C,2,0),"")</f>
        <v>B</v>
      </c>
      <c r="N3684" s="29" t="str">
        <f>IF(O3684 &lt;&gt; "",VLOOKUP(O3684,'CLASSIFICAÇÃO - ÁREA DE ATUAÇÃO'!$A:$C,3,0), "")</f>
        <v>ATENÇÃO PRIMÁRIA</v>
      </c>
      <c r="O3684" t="str">
        <f>'Lotações convertidas'!B3686</f>
        <v>CENTRO DE SAÚDE SÃO JOSÉ OPERÁRIO</v>
      </c>
    </row>
    <row r="3685" spans="1:15" x14ac:dyDescent="0.25">
      <c r="A3685">
        <v>1367992</v>
      </c>
      <c r="B3685" t="s">
        <v>11558</v>
      </c>
      <c r="C3685" t="s">
        <v>11559</v>
      </c>
      <c r="D3685" t="s">
        <v>379</v>
      </c>
      <c r="F3685" t="s">
        <v>18617</v>
      </c>
      <c r="G3685" s="177">
        <v>44641</v>
      </c>
      <c r="H3685" t="s">
        <v>457</v>
      </c>
      <c r="I3685" t="s">
        <v>18171</v>
      </c>
      <c r="J3685" t="s">
        <v>11560</v>
      </c>
      <c r="K3685" t="s">
        <v>353</v>
      </c>
      <c r="L3685" t="s">
        <v>406</v>
      </c>
      <c r="M3685" s="29" t="str">
        <f>IF(O3685 &lt;&gt; "", VLOOKUP(O3685,'CLASSIFICAÇÃO - ÁREA DE ATUAÇÃO'!$A:$C,2,0),"")</f>
        <v>D</v>
      </c>
      <c r="N3685" s="29" t="str">
        <f>IF(O3685 &lt;&gt; "",VLOOKUP(O3685,'CLASSIFICAÇÃO - ÁREA DE ATUAÇÃO'!$A:$C,3,0), "")</f>
        <v>REDE DE URGÊNCIA</v>
      </c>
      <c r="O3685" t="str">
        <f>'Lotações convertidas'!B3687</f>
        <v>UNIDADE DE PRONTO ATENDIMENTO BARREIRO</v>
      </c>
    </row>
    <row r="3686" spans="1:15" x14ac:dyDescent="0.25">
      <c r="A3686" t="s">
        <v>11561</v>
      </c>
      <c r="B3686" t="s">
        <v>11562</v>
      </c>
      <c r="C3686" t="s">
        <v>11563</v>
      </c>
      <c r="D3686" t="s">
        <v>368</v>
      </c>
      <c r="E3686" t="s">
        <v>369</v>
      </c>
      <c r="F3686" t="s">
        <v>2760</v>
      </c>
      <c r="G3686" s="177">
        <v>44642</v>
      </c>
      <c r="H3686" t="s">
        <v>364</v>
      </c>
      <c r="I3686" t="s">
        <v>18168</v>
      </c>
      <c r="J3686" t="s">
        <v>11564</v>
      </c>
      <c r="K3686" t="s">
        <v>353</v>
      </c>
      <c r="L3686" t="s">
        <v>361</v>
      </c>
      <c r="M3686" s="29" t="str">
        <f>IF(O3686 &lt;&gt; "", VLOOKUP(O3686,'CLASSIFICAÇÃO - ÁREA DE ATUAÇÃO'!$A:$C,2,0),"")</f>
        <v>D</v>
      </c>
      <c r="N3686" s="29" t="str">
        <f>IF(O3686 &lt;&gt; "",VLOOKUP(O3686,'CLASSIFICAÇÃO - ÁREA DE ATUAÇÃO'!$A:$C,3,0), "")</f>
        <v>ATENÇÃO PRIMÁRIA</v>
      </c>
      <c r="O3686" t="str">
        <f>'Lotações convertidas'!B3688</f>
        <v>CENTRO DE SAÚDE PADRE TIAGO</v>
      </c>
    </row>
    <row r="3687" spans="1:15" x14ac:dyDescent="0.25">
      <c r="A3687">
        <v>1368026</v>
      </c>
      <c r="B3687" t="s">
        <v>11565</v>
      </c>
      <c r="C3687" t="s">
        <v>11566</v>
      </c>
      <c r="D3687" t="s">
        <v>362</v>
      </c>
      <c r="F3687" t="s">
        <v>18636</v>
      </c>
      <c r="G3687" s="177">
        <v>44642</v>
      </c>
      <c r="H3687" t="s">
        <v>364</v>
      </c>
      <c r="I3687" t="s">
        <v>18168</v>
      </c>
      <c r="J3687" t="s">
        <v>11567</v>
      </c>
      <c r="K3687" t="s">
        <v>353</v>
      </c>
      <c r="L3687" t="s">
        <v>411</v>
      </c>
      <c r="M3687" s="29" t="str">
        <f>IF(O3687 &lt;&gt; "", VLOOKUP(O3687,'CLASSIFICAÇÃO - ÁREA DE ATUAÇÃO'!$A:$C,2,0),"")</f>
        <v>A</v>
      </c>
      <c r="N3687" s="29" t="str">
        <f>IF(O3687 &lt;&gt; "",VLOOKUP(O3687,'CLASSIFICAÇÃO - ÁREA DE ATUAÇÃO'!$A:$C,3,0), "")</f>
        <v>REDE COMPLEMENTAR</v>
      </c>
      <c r="O3687" t="str">
        <f>'Lotações convertidas'!B3689</f>
        <v>CENTRO DE REFERENCIA DE IMUNOBIOLOGICOS ESPECIAIS</v>
      </c>
    </row>
    <row r="3688" spans="1:15" x14ac:dyDescent="0.25">
      <c r="A3688">
        <v>1368034</v>
      </c>
      <c r="B3688" t="s">
        <v>11259</v>
      </c>
      <c r="C3688" t="s">
        <v>11260</v>
      </c>
      <c r="D3688" t="s">
        <v>362</v>
      </c>
      <c r="F3688" t="s">
        <v>465</v>
      </c>
      <c r="G3688" s="177">
        <v>44644</v>
      </c>
      <c r="H3688" t="s">
        <v>466</v>
      </c>
      <c r="I3688" t="s">
        <v>18168</v>
      </c>
      <c r="J3688" t="s">
        <v>11261</v>
      </c>
      <c r="K3688" t="s">
        <v>353</v>
      </c>
      <c r="L3688" t="s">
        <v>361</v>
      </c>
      <c r="M3688" s="29" t="str">
        <f>IF(O3688 &lt;&gt; "", VLOOKUP(O3688,'CLASSIFICAÇÃO - ÁREA DE ATUAÇÃO'!$A:$C,2,0),"")</f>
        <v>C</v>
      </c>
      <c r="N3688" s="29" t="str">
        <f>IF(O3688 &lt;&gt; "",VLOOKUP(O3688,'CLASSIFICAÇÃO - ÁREA DE ATUAÇÃO'!$A:$C,3,0), "")</f>
        <v>REDE DE URGÊNCIA</v>
      </c>
      <c r="O3688" t="str">
        <f>'Lotações convertidas'!B3690</f>
        <v>CENTRO DE REFERÊNCIA EM SAÚDE MENTAL - ÁLCOOL E DROGAS PAMPULHA/NOROESTE</v>
      </c>
    </row>
    <row r="3689" spans="1:15" x14ac:dyDescent="0.25">
      <c r="A3689">
        <v>1368085</v>
      </c>
      <c r="B3689" t="s">
        <v>11568</v>
      </c>
      <c r="C3689" t="s">
        <v>11569</v>
      </c>
      <c r="D3689" t="s">
        <v>368</v>
      </c>
      <c r="E3689" t="s">
        <v>390</v>
      </c>
      <c r="F3689" t="s">
        <v>3754</v>
      </c>
      <c r="G3689" s="177">
        <v>44642</v>
      </c>
      <c r="H3689" t="s">
        <v>364</v>
      </c>
      <c r="I3689" t="s">
        <v>18175</v>
      </c>
      <c r="J3689" t="s">
        <v>11570</v>
      </c>
      <c r="K3689" t="s">
        <v>353</v>
      </c>
      <c r="L3689" t="s">
        <v>365</v>
      </c>
      <c r="M3689" s="29" t="str">
        <f>IF(O3689 &lt;&gt; "", VLOOKUP(O3689,'CLASSIFICAÇÃO - ÁREA DE ATUAÇÃO'!$A:$C,2,0),"")</f>
        <v>B</v>
      </c>
      <c r="N3689" s="29" t="str">
        <f>IF(O3689 &lt;&gt; "",VLOOKUP(O3689,'CLASSIFICAÇÃO - ÁREA DE ATUAÇÃO'!$A:$C,3,0), "")</f>
        <v>ATENÇÃO PRIMÁRIA</v>
      </c>
      <c r="O3689" t="str">
        <f>'Lotações convertidas'!B3691</f>
        <v>CENTRO DE SAÚDE CAMPO ALEGRE</v>
      </c>
    </row>
    <row r="3690" spans="1:15" x14ac:dyDescent="0.25">
      <c r="A3690">
        <v>1368107</v>
      </c>
      <c r="B3690" t="s">
        <v>11571</v>
      </c>
      <c r="C3690" t="s">
        <v>11572</v>
      </c>
      <c r="D3690" t="s">
        <v>368</v>
      </c>
      <c r="E3690" t="s">
        <v>369</v>
      </c>
      <c r="F3690" t="s">
        <v>18623</v>
      </c>
      <c r="G3690" s="177">
        <v>44643</v>
      </c>
      <c r="H3690" t="s">
        <v>441</v>
      </c>
      <c r="I3690" t="s">
        <v>18168</v>
      </c>
      <c r="J3690" t="s">
        <v>11573</v>
      </c>
      <c r="K3690" t="s">
        <v>353</v>
      </c>
      <c r="L3690" t="s">
        <v>374</v>
      </c>
      <c r="M3690" s="29" t="str">
        <f>IF(O3690 &lt;&gt; "", VLOOKUP(O3690,'CLASSIFICAÇÃO - ÁREA DE ATUAÇÃO'!$A:$C,2,0),"")</f>
        <v>C</v>
      </c>
      <c r="N3690" s="29" t="str">
        <f>IF(O3690 &lt;&gt; "",VLOOKUP(O3690,'CLASSIFICAÇÃO - ÁREA DE ATUAÇÃO'!$A:$C,3,0), "")</f>
        <v>REDE DE URGÊNCIA</v>
      </c>
      <c r="O3690" t="str">
        <f>'Lotações convertidas'!B3692</f>
        <v>UNIDADE DE PRONTO ATENDIMENTO NORDESTE</v>
      </c>
    </row>
    <row r="3691" spans="1:15" x14ac:dyDescent="0.25">
      <c r="A3691">
        <v>1368123</v>
      </c>
      <c r="B3691" t="s">
        <v>11574</v>
      </c>
      <c r="C3691" t="s">
        <v>11575</v>
      </c>
      <c r="D3691" t="s">
        <v>379</v>
      </c>
      <c r="F3691" t="s">
        <v>438</v>
      </c>
      <c r="G3691" s="177">
        <v>44642</v>
      </c>
      <c r="H3691" t="s">
        <v>395</v>
      </c>
      <c r="I3691" t="s">
        <v>18171</v>
      </c>
      <c r="J3691" t="s">
        <v>11576</v>
      </c>
      <c r="K3691" t="s">
        <v>353</v>
      </c>
      <c r="L3691" t="s">
        <v>382</v>
      </c>
      <c r="M3691" s="29" t="str">
        <f>IF(O3691 &lt;&gt; "", VLOOKUP(O3691,'CLASSIFICAÇÃO - ÁREA DE ATUAÇÃO'!$A:$C,2,0),"")</f>
        <v>C</v>
      </c>
      <c r="N3691" s="29" t="str">
        <f>IF(O3691 &lt;&gt; "",VLOOKUP(O3691,'CLASSIFICAÇÃO - ÁREA DE ATUAÇÃO'!$A:$C,3,0), "")</f>
        <v>ATENÇÃO PRIMÁRIA</v>
      </c>
      <c r="O3691" t="str">
        <f>'Lotações convertidas'!B3693</f>
        <v>CENTRO DE SAÚDE GRANJA DE FREITAS</v>
      </c>
    </row>
    <row r="3692" spans="1:15" x14ac:dyDescent="0.25">
      <c r="A3692" t="s">
        <v>11577</v>
      </c>
      <c r="B3692" t="s">
        <v>11578</v>
      </c>
      <c r="C3692" t="s">
        <v>11579</v>
      </c>
      <c r="D3692" t="s">
        <v>368</v>
      </c>
      <c r="E3692" t="s">
        <v>369</v>
      </c>
      <c r="F3692" t="s">
        <v>2110</v>
      </c>
      <c r="G3692" s="177">
        <v>44642</v>
      </c>
      <c r="H3692" t="s">
        <v>417</v>
      </c>
      <c r="I3692" t="s">
        <v>18168</v>
      </c>
      <c r="J3692" t="s">
        <v>11580</v>
      </c>
      <c r="K3692" t="s">
        <v>353</v>
      </c>
      <c r="L3692" t="s">
        <v>397</v>
      </c>
      <c r="M3692" s="29" t="str">
        <f>IF(O3692 &lt;&gt; "", VLOOKUP(O3692,'CLASSIFICAÇÃO - ÁREA DE ATUAÇÃO'!$A:$C,2,0),"")</f>
        <v>B</v>
      </c>
      <c r="N3692" s="29" t="str">
        <f>IF(O3692 &lt;&gt; "",VLOOKUP(O3692,'CLASSIFICAÇÃO - ÁREA DE ATUAÇÃO'!$A:$C,3,0), "")</f>
        <v>ATENÇÃO PRIMÁRIA</v>
      </c>
      <c r="O3692" t="str">
        <f>'Lotações convertidas'!B3694</f>
        <v>CENTRO DE SAÚDE WALDOMIRO LOBO</v>
      </c>
    </row>
    <row r="3693" spans="1:15" x14ac:dyDescent="0.25">
      <c r="A3693">
        <v>1368166</v>
      </c>
      <c r="B3693" t="s">
        <v>11581</v>
      </c>
      <c r="C3693" t="s">
        <v>11582</v>
      </c>
      <c r="D3693" t="s">
        <v>368</v>
      </c>
      <c r="E3693" t="s">
        <v>369</v>
      </c>
      <c r="F3693" t="s">
        <v>465</v>
      </c>
      <c r="G3693" s="177">
        <v>44644</v>
      </c>
      <c r="H3693" t="s">
        <v>425</v>
      </c>
      <c r="I3693" t="s">
        <v>18168</v>
      </c>
      <c r="J3693" t="s">
        <v>11583</v>
      </c>
      <c r="K3693" t="s">
        <v>353</v>
      </c>
      <c r="L3693" t="s">
        <v>361</v>
      </c>
      <c r="M3693" s="29" t="str">
        <f>IF(O3693 &lt;&gt; "", VLOOKUP(O3693,'CLASSIFICAÇÃO - ÁREA DE ATUAÇÃO'!$A:$C,2,0),"")</f>
        <v>C</v>
      </c>
      <c r="N3693" s="29" t="str">
        <f>IF(O3693 &lt;&gt; "",VLOOKUP(O3693,'CLASSIFICAÇÃO - ÁREA DE ATUAÇÃO'!$A:$C,3,0), "")</f>
        <v>REDE DE URGÊNCIA</v>
      </c>
      <c r="O3693" t="str">
        <f>'Lotações convertidas'!B3695</f>
        <v>CENTRO DE REFERÊNCIA EM SAÚDE MENTAL - ÁLCOOL E DROGAS PAMPULHA/NOROESTE</v>
      </c>
    </row>
    <row r="3694" spans="1:15" x14ac:dyDescent="0.25">
      <c r="A3694">
        <v>1368182</v>
      </c>
      <c r="B3694" t="s">
        <v>11584</v>
      </c>
      <c r="C3694" t="s">
        <v>11585</v>
      </c>
      <c r="D3694" t="s">
        <v>349</v>
      </c>
      <c r="E3694" t="s">
        <v>2690</v>
      </c>
      <c r="F3694" t="s">
        <v>1010</v>
      </c>
      <c r="G3694" s="177">
        <v>44643</v>
      </c>
      <c r="H3694" t="s">
        <v>395</v>
      </c>
      <c r="I3694" t="s">
        <v>18187</v>
      </c>
      <c r="J3694" t="s">
        <v>11586</v>
      </c>
      <c r="K3694" t="s">
        <v>353</v>
      </c>
      <c r="L3694" t="s">
        <v>354</v>
      </c>
      <c r="M3694" s="29" t="str">
        <f>IF(O3694 &lt;&gt; "", VLOOKUP(O3694,'CLASSIFICAÇÃO - ÁREA DE ATUAÇÃO'!$A:$C,2,0),"")</f>
        <v>B</v>
      </c>
      <c r="N3694" s="29" t="str">
        <f>IF(O3694 &lt;&gt; "",VLOOKUP(O3694,'CLASSIFICAÇÃO - ÁREA DE ATUAÇÃO'!$A:$C,3,0), "")</f>
        <v>ATENÇÃO PRIMÁRIA</v>
      </c>
      <c r="O3694" t="str">
        <f>'Lotações convertidas'!B3696</f>
        <v>CENTRO DE SAÚDE JOÃO PINHEIRO</v>
      </c>
    </row>
    <row r="3695" spans="1:15" x14ac:dyDescent="0.25">
      <c r="A3695">
        <v>1368212</v>
      </c>
      <c r="B3695" t="s">
        <v>11587</v>
      </c>
      <c r="C3695" t="s">
        <v>11588</v>
      </c>
      <c r="D3695" t="s">
        <v>368</v>
      </c>
      <c r="E3695" t="s">
        <v>369</v>
      </c>
      <c r="F3695" t="s">
        <v>18631</v>
      </c>
      <c r="G3695" s="177">
        <v>44642</v>
      </c>
      <c r="H3695" t="s">
        <v>441</v>
      </c>
      <c r="I3695" t="s">
        <v>18168</v>
      </c>
      <c r="J3695" t="s">
        <v>11589</v>
      </c>
      <c r="K3695" t="s">
        <v>353</v>
      </c>
      <c r="L3695" t="s">
        <v>374</v>
      </c>
      <c r="M3695" s="29" t="str">
        <f>IF(O3695 &lt;&gt; "", VLOOKUP(O3695,'CLASSIFICAÇÃO - ÁREA DE ATUAÇÃO'!$A:$C,2,0),"")</f>
        <v>A</v>
      </c>
      <c r="N3695" s="29" t="str">
        <f>IF(O3695 &lt;&gt; "",VLOOKUP(O3695,'CLASSIFICAÇÃO - ÁREA DE ATUAÇÃO'!$A:$C,3,0), "")</f>
        <v>REDE DE URGÊNCIA</v>
      </c>
      <c r="O3695" t="str">
        <f>'Lotações convertidas'!B3697</f>
        <v>CENTRO DE REFERENCIA EM SAUDE MENTAL NORDESTE</v>
      </c>
    </row>
    <row r="3696" spans="1:15" x14ac:dyDescent="0.25">
      <c r="A3696">
        <v>1368220</v>
      </c>
      <c r="B3696" t="s">
        <v>11590</v>
      </c>
      <c r="C3696" t="s">
        <v>11591</v>
      </c>
      <c r="D3696" t="s">
        <v>362</v>
      </c>
      <c r="F3696" t="s">
        <v>18611</v>
      </c>
      <c r="G3696" s="177">
        <v>44642</v>
      </c>
      <c r="H3696" t="s">
        <v>425</v>
      </c>
      <c r="I3696" t="s">
        <v>18168</v>
      </c>
      <c r="J3696" t="s">
        <v>11592</v>
      </c>
      <c r="K3696" t="s">
        <v>353</v>
      </c>
      <c r="L3696" t="s">
        <v>397</v>
      </c>
      <c r="M3696" s="29" t="str">
        <f>IF(O3696 &lt;&gt; "", VLOOKUP(O3696,'CLASSIFICAÇÃO - ÁREA DE ATUAÇÃO'!$A:$C,2,0),"")</f>
        <v>C</v>
      </c>
      <c r="N3696" s="29" t="str">
        <f>IF(O3696 &lt;&gt; "",VLOOKUP(O3696,'CLASSIFICAÇÃO - ÁREA DE ATUAÇÃO'!$A:$C,3,0), "")</f>
        <v>REDE DE URGÊNCIA</v>
      </c>
      <c r="O3696" t="str">
        <f>'Lotações convertidas'!B3698</f>
        <v>UNIDADE DE PRONTO ATENDIMENTO OESTE</v>
      </c>
    </row>
    <row r="3697" spans="1:15" x14ac:dyDescent="0.25">
      <c r="A3697">
        <v>1368247</v>
      </c>
      <c r="B3697" t="s">
        <v>11593</v>
      </c>
      <c r="C3697" t="s">
        <v>11594</v>
      </c>
      <c r="D3697" t="s">
        <v>379</v>
      </c>
      <c r="E3697" t="s">
        <v>597</v>
      </c>
      <c r="F3697" t="s">
        <v>1010</v>
      </c>
      <c r="G3697" s="177">
        <v>44644</v>
      </c>
      <c r="H3697" t="s">
        <v>352</v>
      </c>
      <c r="I3697" t="s">
        <v>18171</v>
      </c>
      <c r="J3697" t="s">
        <v>11595</v>
      </c>
      <c r="K3697" t="s">
        <v>353</v>
      </c>
      <c r="L3697" t="s">
        <v>354</v>
      </c>
      <c r="M3697" s="29" t="str">
        <f>IF(O3697 &lt;&gt; "", VLOOKUP(O3697,'CLASSIFICAÇÃO - ÁREA DE ATUAÇÃO'!$A:$C,2,0),"")</f>
        <v>B</v>
      </c>
      <c r="N3697" s="29" t="str">
        <f>IF(O3697 &lt;&gt; "",VLOOKUP(O3697,'CLASSIFICAÇÃO - ÁREA DE ATUAÇÃO'!$A:$C,3,0), "")</f>
        <v>ATENÇÃO PRIMÁRIA</v>
      </c>
      <c r="O3697" t="str">
        <f>'Lotações convertidas'!B3699</f>
        <v>CENTRO DE SAÚDE JOÃO PINHEIRO</v>
      </c>
    </row>
    <row r="3698" spans="1:15" x14ac:dyDescent="0.25">
      <c r="A3698">
        <v>1368255</v>
      </c>
      <c r="B3698" t="s">
        <v>11596</v>
      </c>
      <c r="C3698" t="s">
        <v>11597</v>
      </c>
      <c r="D3698" t="s">
        <v>362</v>
      </c>
      <c r="F3698" t="s">
        <v>70</v>
      </c>
      <c r="G3698" s="177">
        <v>44642</v>
      </c>
      <c r="H3698" t="s">
        <v>352</v>
      </c>
      <c r="I3698" t="s">
        <v>18168</v>
      </c>
      <c r="J3698" t="s">
        <v>11598</v>
      </c>
      <c r="K3698" t="s">
        <v>353</v>
      </c>
      <c r="L3698" t="s">
        <v>411</v>
      </c>
      <c r="M3698" s="29" t="str">
        <f>IF(O3698 &lt;&gt; "", VLOOKUP(O3698,'CLASSIFICAÇÃO - ÁREA DE ATUAÇÃO'!$A:$C,2,0),"")</f>
        <v>A</v>
      </c>
      <c r="N3698" s="29" t="str">
        <f>IF(O3698 &lt;&gt; "",VLOOKUP(O3698,'CLASSIFICAÇÃO - ÁREA DE ATUAÇÃO'!$A:$C,3,0), "")</f>
        <v>REDE COMPLEMENTAR</v>
      </c>
      <c r="O3698" t="str">
        <f>'Lotações convertidas'!B3700</f>
        <v>CENTRO DE TREIN. E REF. EM DOENÇAS INFECCIOSAS E PARASITÁRIAS ORESTES DINIZ</v>
      </c>
    </row>
    <row r="3699" spans="1:15" x14ac:dyDescent="0.25">
      <c r="A3699">
        <v>1368263</v>
      </c>
      <c r="B3699" t="s">
        <v>11599</v>
      </c>
      <c r="C3699" t="s">
        <v>11600</v>
      </c>
      <c r="D3699" t="s">
        <v>594</v>
      </c>
      <c r="F3699" t="s">
        <v>595</v>
      </c>
      <c r="G3699" s="177">
        <v>44642</v>
      </c>
      <c r="H3699" t="s">
        <v>364</v>
      </c>
      <c r="I3699" t="s">
        <v>495</v>
      </c>
      <c r="K3699" t="s">
        <v>495</v>
      </c>
      <c r="L3699" t="s">
        <v>361</v>
      </c>
      <c r="M3699" s="29" t="str">
        <f>IF(O3699 &lt;&gt; "", VLOOKUP(O3699,'CLASSIFICAÇÃO - ÁREA DE ATUAÇÃO'!$A:$C,2,0),"")</f>
        <v>C</v>
      </c>
      <c r="N3699" s="29" t="str">
        <f>IF(O3699 &lt;&gt; "",VLOOKUP(O3699,'CLASSIFICAÇÃO - ÁREA DE ATUAÇÃO'!$A:$C,3,0), "")</f>
        <v>ATENÇÃO PRIMÁRIA</v>
      </c>
      <c r="O3699" t="str">
        <f>'Lotações convertidas'!B3701</f>
        <v>CENTRO DE SAÚDE TREVO</v>
      </c>
    </row>
    <row r="3700" spans="1:15" x14ac:dyDescent="0.25">
      <c r="A3700">
        <v>1368271</v>
      </c>
      <c r="B3700" t="s">
        <v>11601</v>
      </c>
      <c r="C3700" t="s">
        <v>11602</v>
      </c>
      <c r="D3700" t="s">
        <v>349</v>
      </c>
      <c r="E3700" t="s">
        <v>350</v>
      </c>
      <c r="F3700" t="s">
        <v>18614</v>
      </c>
      <c r="G3700" s="177">
        <v>44642</v>
      </c>
      <c r="H3700" t="s">
        <v>395</v>
      </c>
      <c r="I3700" t="s">
        <v>18169</v>
      </c>
      <c r="J3700" t="s">
        <v>11603</v>
      </c>
      <c r="K3700" t="s">
        <v>353</v>
      </c>
      <c r="L3700" t="s">
        <v>354</v>
      </c>
      <c r="M3700" s="29" t="str">
        <f>IF(O3700 &lt;&gt; "", VLOOKUP(O3700,'CLASSIFICAÇÃO - ÁREA DE ATUAÇÃO'!$A:$C,2,0),"")</f>
        <v>A</v>
      </c>
      <c r="N3700" s="29" t="str">
        <f>IF(O3700 &lt;&gt; "",VLOOKUP(O3700,'CLASSIFICAÇÃO - ÁREA DE ATUAÇÃO'!$A:$C,3,0), "")</f>
        <v>REDE DE URGÊNCIA</v>
      </c>
      <c r="O3700" t="str">
        <f>'Lotações convertidas'!B3702</f>
        <v>CENTRO DE REFERENCIA EM SAUDE MENTAL NOROESTE</v>
      </c>
    </row>
    <row r="3701" spans="1:15" x14ac:dyDescent="0.25">
      <c r="A3701" t="s">
        <v>11604</v>
      </c>
      <c r="B3701" t="s">
        <v>11605</v>
      </c>
      <c r="C3701" t="s">
        <v>11606</v>
      </c>
      <c r="D3701" t="s">
        <v>349</v>
      </c>
      <c r="E3701" t="s">
        <v>445</v>
      </c>
      <c r="F3701" t="s">
        <v>18631</v>
      </c>
      <c r="G3701" s="177">
        <v>44643</v>
      </c>
      <c r="H3701" t="s">
        <v>10369</v>
      </c>
      <c r="I3701" t="s">
        <v>18172</v>
      </c>
      <c r="J3701" t="s">
        <v>11607</v>
      </c>
      <c r="K3701" t="s">
        <v>353</v>
      </c>
      <c r="L3701" t="s">
        <v>374</v>
      </c>
      <c r="M3701" s="29" t="str">
        <f>IF(O3701 &lt;&gt; "", VLOOKUP(O3701,'CLASSIFICAÇÃO - ÁREA DE ATUAÇÃO'!$A:$C,2,0),"")</f>
        <v>A</v>
      </c>
      <c r="N3701" s="29" t="str">
        <f>IF(O3701 &lt;&gt; "",VLOOKUP(O3701,'CLASSIFICAÇÃO - ÁREA DE ATUAÇÃO'!$A:$C,3,0), "")</f>
        <v>REDE DE URGÊNCIA</v>
      </c>
      <c r="O3701" t="str">
        <f>'Lotações convertidas'!B3703</f>
        <v>CENTRO DE REFERENCIA EM SAUDE MENTAL NORDESTE</v>
      </c>
    </row>
    <row r="3702" spans="1:15" x14ac:dyDescent="0.25">
      <c r="A3702">
        <v>1368301</v>
      </c>
      <c r="B3702" t="s">
        <v>11608</v>
      </c>
      <c r="C3702" t="s">
        <v>11609</v>
      </c>
      <c r="D3702" t="s">
        <v>368</v>
      </c>
      <c r="E3702" t="s">
        <v>728</v>
      </c>
      <c r="F3702" t="s">
        <v>1106</v>
      </c>
      <c r="G3702" s="177">
        <v>44642</v>
      </c>
      <c r="H3702" t="s">
        <v>417</v>
      </c>
      <c r="I3702" t="s">
        <v>495</v>
      </c>
      <c r="K3702" t="s">
        <v>495</v>
      </c>
      <c r="L3702" t="s">
        <v>354</v>
      </c>
      <c r="M3702" s="29" t="str">
        <f>IF(O3702 &lt;&gt; "", VLOOKUP(O3702,'CLASSIFICAÇÃO - ÁREA DE ATUAÇÃO'!$A:$C,2,0),"")</f>
        <v>C</v>
      </c>
      <c r="N3702" s="29" t="str">
        <f>IF(O3702 &lt;&gt; "",VLOOKUP(O3702,'CLASSIFICAÇÃO - ÁREA DE ATUAÇÃO'!$A:$C,3,0), "")</f>
        <v>ATENÇÃO PRIMÁRIA</v>
      </c>
      <c r="O3702" t="str">
        <f>'Lotações convertidas'!B3704</f>
        <v>CENTRO DE SAÚDE GLÓRIA</v>
      </c>
    </row>
    <row r="3703" spans="1:15" x14ac:dyDescent="0.25">
      <c r="A3703" t="s">
        <v>11610</v>
      </c>
      <c r="B3703" t="s">
        <v>10609</v>
      </c>
      <c r="C3703" t="s">
        <v>10610</v>
      </c>
      <c r="D3703" t="s">
        <v>368</v>
      </c>
      <c r="E3703" t="s">
        <v>369</v>
      </c>
      <c r="F3703" t="s">
        <v>18614</v>
      </c>
      <c r="G3703" s="177">
        <v>44643</v>
      </c>
      <c r="H3703" t="s">
        <v>425</v>
      </c>
      <c r="I3703" t="s">
        <v>18168</v>
      </c>
      <c r="J3703" t="s">
        <v>10611</v>
      </c>
      <c r="K3703" t="s">
        <v>353</v>
      </c>
      <c r="L3703" t="s">
        <v>354</v>
      </c>
      <c r="M3703" s="29" t="str">
        <f>IF(O3703 &lt;&gt; "", VLOOKUP(O3703,'CLASSIFICAÇÃO - ÁREA DE ATUAÇÃO'!$A:$C,2,0),"")</f>
        <v>A</v>
      </c>
      <c r="N3703" s="29" t="str">
        <f>IF(O3703 &lt;&gt; "",VLOOKUP(O3703,'CLASSIFICAÇÃO - ÁREA DE ATUAÇÃO'!$A:$C,3,0), "")</f>
        <v>REDE DE URGÊNCIA</v>
      </c>
      <c r="O3703" t="str">
        <f>'Lotações convertidas'!B3705</f>
        <v>CENTRO DE REFERENCIA EM SAUDE MENTAL NOROESTE</v>
      </c>
    </row>
    <row r="3704" spans="1:15" x14ac:dyDescent="0.25">
      <c r="A3704">
        <v>1368344</v>
      </c>
      <c r="B3704" t="s">
        <v>11611</v>
      </c>
      <c r="C3704" t="s">
        <v>11612</v>
      </c>
      <c r="D3704" t="s">
        <v>379</v>
      </c>
      <c r="F3704" t="s">
        <v>1513</v>
      </c>
      <c r="G3704" s="177">
        <v>44642</v>
      </c>
      <c r="H3704" t="s">
        <v>364</v>
      </c>
      <c r="I3704" t="s">
        <v>18171</v>
      </c>
      <c r="J3704" t="s">
        <v>11613</v>
      </c>
      <c r="K3704" t="s">
        <v>353</v>
      </c>
      <c r="L3704" t="s">
        <v>411</v>
      </c>
      <c r="M3704" s="29" t="str">
        <f>IF(O3704 &lt;&gt; "", VLOOKUP(O3704,'CLASSIFICAÇÃO - ÁREA DE ATUAÇÃO'!$A:$C,2,0),"")</f>
        <v>C</v>
      </c>
      <c r="N3704" s="29" t="str">
        <f>IF(O3704 &lt;&gt; "",VLOOKUP(O3704,'CLASSIFICAÇÃO - ÁREA DE ATUAÇÃO'!$A:$C,3,0), "")</f>
        <v>ATENÇÃO PRIMÁRIA</v>
      </c>
      <c r="O3704" t="str">
        <f>'Lotações convertidas'!B3706</f>
        <v>CENTRO DE SAÚDE CAFEZAL</v>
      </c>
    </row>
    <row r="3705" spans="1:15" x14ac:dyDescent="0.25">
      <c r="A3705">
        <v>1368352</v>
      </c>
      <c r="B3705" t="s">
        <v>11614</v>
      </c>
      <c r="C3705" t="s">
        <v>11615</v>
      </c>
      <c r="D3705" t="s">
        <v>362</v>
      </c>
      <c r="F3705" t="s">
        <v>630</v>
      </c>
      <c r="G3705" s="177">
        <v>44642</v>
      </c>
      <c r="H3705" t="s">
        <v>364</v>
      </c>
      <c r="I3705" t="s">
        <v>18168</v>
      </c>
      <c r="J3705" t="s">
        <v>11616</v>
      </c>
      <c r="K3705" t="s">
        <v>353</v>
      </c>
      <c r="L3705" t="s">
        <v>406</v>
      </c>
      <c r="M3705" s="29" t="str">
        <f>IF(O3705 &lt;&gt; "", VLOOKUP(O3705,'CLASSIFICAÇÃO - ÁREA DE ATUAÇÃO'!$A:$C,2,0),"")</f>
        <v>D</v>
      </c>
      <c r="N3705" s="29" t="str">
        <f>IF(O3705 &lt;&gt; "",VLOOKUP(O3705,'CLASSIFICAÇÃO - ÁREA DE ATUAÇÃO'!$A:$C,3,0), "")</f>
        <v>ATENÇÃO PRIMÁRIA</v>
      </c>
      <c r="O3705" t="str">
        <f>'Lotações convertidas'!B3707</f>
        <v>CENTRO DE SAÚDE INDEPENDÊNCIA</v>
      </c>
    </row>
    <row r="3706" spans="1:15" x14ac:dyDescent="0.25">
      <c r="A3706">
        <v>1368360</v>
      </c>
      <c r="B3706" t="s">
        <v>11617</v>
      </c>
      <c r="C3706" t="s">
        <v>11618</v>
      </c>
      <c r="D3706" t="s">
        <v>368</v>
      </c>
      <c r="E3706" t="s">
        <v>390</v>
      </c>
      <c r="F3706" t="s">
        <v>1388</v>
      </c>
      <c r="G3706" s="177">
        <v>44642</v>
      </c>
      <c r="H3706" t="s">
        <v>364</v>
      </c>
      <c r="I3706" t="s">
        <v>18175</v>
      </c>
      <c r="J3706" t="s">
        <v>11619</v>
      </c>
      <c r="K3706" t="s">
        <v>353</v>
      </c>
      <c r="L3706" t="s">
        <v>397</v>
      </c>
      <c r="M3706" s="29" t="str">
        <f>IF(O3706 &lt;&gt; "", VLOOKUP(O3706,'CLASSIFICAÇÃO - ÁREA DE ATUAÇÃO'!$A:$C,2,0),"")</f>
        <v>B</v>
      </c>
      <c r="N3706" s="29" t="str">
        <f>IF(O3706 &lt;&gt; "",VLOOKUP(O3706,'CLASSIFICAÇÃO - ÁREA DE ATUAÇÃO'!$A:$C,3,0), "")</f>
        <v>ATENÇÃO PRIMÁRIA</v>
      </c>
      <c r="O3706" t="str">
        <f>'Lotações convertidas'!B3708</f>
        <v>CENTRO DE SAÚDE VILA IMPERIAL</v>
      </c>
    </row>
    <row r="3707" spans="1:15" x14ac:dyDescent="0.25">
      <c r="A3707">
        <v>1368379</v>
      </c>
      <c r="B3707" t="s">
        <v>11620</v>
      </c>
      <c r="C3707" t="s">
        <v>11621</v>
      </c>
      <c r="D3707" t="s">
        <v>349</v>
      </c>
      <c r="E3707" t="s">
        <v>403</v>
      </c>
      <c r="F3707" t="s">
        <v>18639</v>
      </c>
      <c r="G3707" s="177">
        <v>44642</v>
      </c>
      <c r="H3707" t="s">
        <v>352</v>
      </c>
      <c r="I3707" t="s">
        <v>18170</v>
      </c>
      <c r="J3707" t="s">
        <v>11622</v>
      </c>
      <c r="K3707" t="s">
        <v>353</v>
      </c>
      <c r="L3707" t="s">
        <v>354</v>
      </c>
      <c r="M3707" s="29" t="str">
        <f>IF(O3707 &lt;&gt; "", VLOOKUP(O3707,'CLASSIFICAÇÃO - ÁREA DE ATUAÇÃO'!$A:$C,2,0),"")</f>
        <v>A</v>
      </c>
      <c r="N3707" s="29" t="str">
        <f>IF(O3707 &lt;&gt; "",VLOOKUP(O3707,'CLASSIFICAÇÃO - ÁREA DE ATUAÇÃO'!$A:$C,3,0), "")</f>
        <v>REDE COMPLEMENTAR</v>
      </c>
      <c r="O3707" t="str">
        <f>'Lotações convertidas'!B3709</f>
        <v>CENTRO DE REFERENCIA EM REABILITACAO NOROESTE</v>
      </c>
    </row>
    <row r="3708" spans="1:15" x14ac:dyDescent="0.25">
      <c r="A3708">
        <v>1368387</v>
      </c>
      <c r="B3708" t="s">
        <v>11623</v>
      </c>
      <c r="C3708" t="s">
        <v>11624</v>
      </c>
      <c r="D3708" t="s">
        <v>368</v>
      </c>
      <c r="E3708" t="s">
        <v>369</v>
      </c>
      <c r="F3708" t="s">
        <v>616</v>
      </c>
      <c r="G3708" s="177">
        <v>44642</v>
      </c>
      <c r="H3708" t="s">
        <v>364</v>
      </c>
      <c r="I3708" t="s">
        <v>18168</v>
      </c>
      <c r="J3708" t="s">
        <v>11625</v>
      </c>
      <c r="K3708" t="s">
        <v>353</v>
      </c>
      <c r="L3708" t="s">
        <v>382</v>
      </c>
      <c r="M3708" s="29" t="str">
        <f>IF(O3708 &lt;&gt; "", VLOOKUP(O3708,'CLASSIFICAÇÃO - ÁREA DE ATUAÇÃO'!$A:$C,2,0),"")</f>
        <v>A</v>
      </c>
      <c r="N3708" s="29" t="str">
        <f>IF(O3708 &lt;&gt; "",VLOOKUP(O3708,'CLASSIFICAÇÃO - ÁREA DE ATUAÇÃO'!$A:$C,3,0), "")</f>
        <v>ATENÇÃO PRIMÁRIA</v>
      </c>
      <c r="O3708" t="str">
        <f>'Lotações convertidas'!B3710</f>
        <v>CENTRO DE SAÚDE MARCO ANTÔNIO DE MENEZES</v>
      </c>
    </row>
    <row r="3709" spans="1:15" x14ac:dyDescent="0.25">
      <c r="A3709">
        <v>1368395</v>
      </c>
      <c r="B3709" t="s">
        <v>11626</v>
      </c>
      <c r="C3709" t="s">
        <v>11627</v>
      </c>
      <c r="D3709" t="s">
        <v>379</v>
      </c>
      <c r="F3709" t="s">
        <v>424</v>
      </c>
      <c r="G3709" s="177">
        <v>44642</v>
      </c>
      <c r="H3709" t="s">
        <v>466</v>
      </c>
      <c r="I3709" t="s">
        <v>18171</v>
      </c>
      <c r="J3709" t="s">
        <v>11628</v>
      </c>
      <c r="K3709" t="s">
        <v>353</v>
      </c>
      <c r="L3709" t="s">
        <v>427</v>
      </c>
      <c r="M3709" s="29" t="str">
        <f>IF(O3709 &lt;&gt; "", VLOOKUP(O3709,'CLASSIFICAÇÃO - ÁREA DE ATUAÇÃO'!$A:$C,2,0),"")</f>
        <v>D</v>
      </c>
      <c r="N3709" s="29" t="str">
        <f>IF(O3709 &lt;&gt; "",VLOOKUP(O3709,'CLASSIFICAÇÃO - ÁREA DE ATUAÇÃO'!$A:$C,3,0), "")</f>
        <v>REDE DE URGÊNCIA</v>
      </c>
      <c r="O3709" t="str">
        <f>'Lotações convertidas'!B3711</f>
        <v>SERVIÇO DE ATENDIMENTO MÓVEL DE URGÊNCIA E TRANSPORTE EM SAÚDE</v>
      </c>
    </row>
    <row r="3710" spans="1:15" x14ac:dyDescent="0.25">
      <c r="A3710">
        <v>1368409</v>
      </c>
      <c r="B3710" t="s">
        <v>11629</v>
      </c>
      <c r="C3710" t="s">
        <v>11630</v>
      </c>
      <c r="D3710" t="s">
        <v>368</v>
      </c>
      <c r="E3710" t="s">
        <v>369</v>
      </c>
      <c r="F3710" t="s">
        <v>409</v>
      </c>
      <c r="G3710" s="177">
        <v>44642</v>
      </c>
      <c r="H3710" t="s">
        <v>2484</v>
      </c>
      <c r="I3710" t="s">
        <v>18168</v>
      </c>
      <c r="J3710" t="s">
        <v>11631</v>
      </c>
      <c r="K3710" t="s">
        <v>353</v>
      </c>
      <c r="L3710" t="s">
        <v>411</v>
      </c>
      <c r="M3710" s="29" t="str">
        <f>IF(O3710 &lt;&gt; "", VLOOKUP(O3710,'CLASSIFICAÇÃO - ÁREA DE ATUAÇÃO'!$A:$C,2,0),"")</f>
        <v>A</v>
      </c>
      <c r="N3710" s="29" t="str">
        <f>IF(O3710 &lt;&gt; "",VLOOKUP(O3710,'CLASSIFICAÇÃO - ÁREA DE ATUAÇÃO'!$A:$C,3,0), "")</f>
        <v>REDE COMPLEMENTAR</v>
      </c>
      <c r="O3710" t="str">
        <f>'Lotações convertidas'!B3712</f>
        <v>UNIDADE DE REFERENCIA SECUNDARIA CENTRO-SUL</v>
      </c>
    </row>
    <row r="3711" spans="1:15" x14ac:dyDescent="0.25">
      <c r="A3711">
        <v>1368417</v>
      </c>
      <c r="B3711" t="s">
        <v>6280</v>
      </c>
      <c r="C3711" t="s">
        <v>6281</v>
      </c>
      <c r="D3711" t="s">
        <v>349</v>
      </c>
      <c r="E3711" t="s">
        <v>350</v>
      </c>
      <c r="F3711" t="s">
        <v>217</v>
      </c>
      <c r="G3711" s="177">
        <v>44642</v>
      </c>
      <c r="H3711" t="s">
        <v>395</v>
      </c>
      <c r="I3711" t="s">
        <v>18169</v>
      </c>
      <c r="J3711" t="s">
        <v>6282</v>
      </c>
      <c r="K3711" t="s">
        <v>353</v>
      </c>
      <c r="L3711" t="s">
        <v>406</v>
      </c>
      <c r="M3711" s="29" t="str">
        <f>IF(O3711 &lt;&gt; "", VLOOKUP(O3711,'CLASSIFICAÇÃO - ÁREA DE ATUAÇÃO'!$A:$C,2,0),"")</f>
        <v>C</v>
      </c>
      <c r="N3711" s="29" t="str">
        <f>IF(O3711 &lt;&gt; "",VLOOKUP(O3711,'CLASSIFICAÇÃO - ÁREA DE ATUAÇÃO'!$A:$C,3,0), "")</f>
        <v>ATENÇÃO PRIMÁRIA</v>
      </c>
      <c r="O3711" t="str">
        <f>'Lotações convertidas'!B3713</f>
        <v>CENTRO DE SAÚDE. MARIA MADALENA TEODORO - LINDÉIA</v>
      </c>
    </row>
    <row r="3712" spans="1:15" x14ac:dyDescent="0.25">
      <c r="A3712">
        <v>1368441</v>
      </c>
      <c r="B3712" t="s">
        <v>11632</v>
      </c>
      <c r="C3712" t="s">
        <v>11633</v>
      </c>
      <c r="D3712" t="s">
        <v>368</v>
      </c>
      <c r="E3712" t="s">
        <v>369</v>
      </c>
      <c r="F3712" t="s">
        <v>4353</v>
      </c>
      <c r="G3712" s="177">
        <v>44642</v>
      </c>
      <c r="H3712" t="s">
        <v>417</v>
      </c>
      <c r="I3712" t="s">
        <v>18168</v>
      </c>
      <c r="J3712" t="s">
        <v>11634</v>
      </c>
      <c r="K3712" t="s">
        <v>353</v>
      </c>
      <c r="L3712" t="s">
        <v>397</v>
      </c>
      <c r="M3712" s="29" t="str">
        <f>IF(O3712 &lt;&gt; "", VLOOKUP(O3712,'CLASSIFICAÇÃO - ÁREA DE ATUAÇÃO'!$A:$C,2,0),"")</f>
        <v>B</v>
      </c>
      <c r="N3712" s="29" t="str">
        <f>IF(O3712 &lt;&gt; "",VLOOKUP(O3712,'CLASSIFICAÇÃO - ÁREA DE ATUAÇÃO'!$A:$C,3,0), "")</f>
        <v>ATENÇÃO PRIMÁRIA</v>
      </c>
      <c r="O3712" t="str">
        <f>'Lotações convertidas'!B3714</f>
        <v>CENTRO DE SAÚDE PALMEIRAS</v>
      </c>
    </row>
    <row r="3713" spans="1:15" x14ac:dyDescent="0.25">
      <c r="A3713" t="s">
        <v>11635</v>
      </c>
      <c r="B3713" t="s">
        <v>11636</v>
      </c>
      <c r="C3713" t="s">
        <v>11637</v>
      </c>
      <c r="D3713" t="s">
        <v>368</v>
      </c>
      <c r="E3713" t="s">
        <v>524</v>
      </c>
      <c r="F3713" t="s">
        <v>494</v>
      </c>
      <c r="G3713" s="177">
        <v>44643</v>
      </c>
      <c r="H3713" t="s">
        <v>384</v>
      </c>
      <c r="I3713" t="s">
        <v>18179</v>
      </c>
      <c r="J3713" t="s">
        <v>11638</v>
      </c>
      <c r="K3713" t="s">
        <v>353</v>
      </c>
      <c r="L3713" t="s">
        <v>397</v>
      </c>
      <c r="M3713" s="29" t="str">
        <f>IF(O3713 &lt;&gt; "", VLOOKUP(O3713,'CLASSIFICAÇÃO - ÁREA DE ATUAÇÃO'!$A:$C,2,0),"")</f>
        <v>B</v>
      </c>
      <c r="N3713" s="29" t="str">
        <f>IF(O3713 &lt;&gt; "",VLOOKUP(O3713,'CLASSIFICAÇÃO - ÁREA DE ATUAÇÃO'!$A:$C,3,0), "")</f>
        <v>REDE COMPLEMENTAR</v>
      </c>
      <c r="O3713" t="str">
        <f>'Lotações convertidas'!B3715</f>
        <v>LABORATORIO REGIONAL OESTE/BARREIRO</v>
      </c>
    </row>
    <row r="3714" spans="1:15" x14ac:dyDescent="0.25">
      <c r="A3714">
        <v>1368468</v>
      </c>
      <c r="B3714" t="s">
        <v>11639</v>
      </c>
      <c r="C3714" t="s">
        <v>11640</v>
      </c>
      <c r="D3714" t="s">
        <v>368</v>
      </c>
      <c r="E3714" t="s">
        <v>369</v>
      </c>
      <c r="F3714" t="s">
        <v>630</v>
      </c>
      <c r="G3714" s="177">
        <v>44642</v>
      </c>
      <c r="H3714" t="s">
        <v>417</v>
      </c>
      <c r="I3714" t="s">
        <v>18168</v>
      </c>
      <c r="J3714" t="s">
        <v>11641</v>
      </c>
      <c r="K3714" t="s">
        <v>353</v>
      </c>
      <c r="L3714" t="s">
        <v>406</v>
      </c>
      <c r="M3714" s="29" t="str">
        <f>IF(O3714 &lt;&gt; "", VLOOKUP(O3714,'CLASSIFICAÇÃO - ÁREA DE ATUAÇÃO'!$A:$C,2,0),"")</f>
        <v>D</v>
      </c>
      <c r="N3714" s="29" t="str">
        <f>IF(O3714 &lt;&gt; "",VLOOKUP(O3714,'CLASSIFICAÇÃO - ÁREA DE ATUAÇÃO'!$A:$C,3,0), "")</f>
        <v>ATENÇÃO PRIMÁRIA</v>
      </c>
      <c r="O3714" t="str">
        <f>'Lotações convertidas'!B3716</f>
        <v>CENTRO DE SAÚDE INDEPENDÊNCIA</v>
      </c>
    </row>
    <row r="3715" spans="1:15" x14ac:dyDescent="0.25">
      <c r="A3715">
        <v>1368514</v>
      </c>
      <c r="B3715" t="s">
        <v>11642</v>
      </c>
      <c r="C3715" t="s">
        <v>11643</v>
      </c>
      <c r="D3715" t="s">
        <v>368</v>
      </c>
      <c r="E3715" t="s">
        <v>369</v>
      </c>
      <c r="F3715" t="s">
        <v>18619</v>
      </c>
      <c r="G3715" s="177">
        <v>44643</v>
      </c>
      <c r="H3715" t="s">
        <v>1635</v>
      </c>
      <c r="I3715" t="s">
        <v>18168</v>
      </c>
      <c r="J3715" t="s">
        <v>11644</v>
      </c>
      <c r="K3715" t="s">
        <v>353</v>
      </c>
      <c r="L3715" t="s">
        <v>361</v>
      </c>
      <c r="M3715" s="29" t="str">
        <f>IF(O3715 &lt;&gt; "", VLOOKUP(O3715,'CLASSIFICAÇÃO - ÁREA DE ATUAÇÃO'!$A:$C,2,0),"")</f>
        <v>B</v>
      </c>
      <c r="N3715" s="29" t="str">
        <f>IF(O3715 &lt;&gt; "",VLOOKUP(O3715,'CLASSIFICAÇÃO - ÁREA DE ATUAÇÃO'!$A:$C,3,0), "")</f>
        <v>REDE DE URGÊNCIA</v>
      </c>
      <c r="O3715" t="str">
        <f>'Lotações convertidas'!B3717</f>
        <v>CENTRO DE REFERENCIA EM SAUDE MENTAL PAMPULHA</v>
      </c>
    </row>
    <row r="3716" spans="1:15" x14ac:dyDescent="0.25">
      <c r="A3716">
        <v>1368549</v>
      </c>
      <c r="B3716" t="s">
        <v>11645</v>
      </c>
      <c r="C3716" t="s">
        <v>11646</v>
      </c>
      <c r="D3716" t="s">
        <v>379</v>
      </c>
      <c r="F3716" t="s">
        <v>1997</v>
      </c>
      <c r="G3716" s="177">
        <v>44643</v>
      </c>
      <c r="H3716" t="s">
        <v>434</v>
      </c>
      <c r="I3716" t="s">
        <v>18171</v>
      </c>
      <c r="J3716" t="s">
        <v>11647</v>
      </c>
      <c r="K3716" t="s">
        <v>353</v>
      </c>
      <c r="L3716" t="s">
        <v>411</v>
      </c>
      <c r="M3716" s="29" t="str">
        <f>IF(O3716 &lt;&gt; "", VLOOKUP(O3716,'CLASSIFICAÇÃO - ÁREA DE ATUAÇÃO'!$A:$C,2,0),"")</f>
        <v>A</v>
      </c>
      <c r="N3716" s="29" t="str">
        <f>IF(O3716 &lt;&gt; "",VLOOKUP(O3716,'CLASSIFICAÇÃO - ÁREA DE ATUAÇÃO'!$A:$C,3,0), "")</f>
        <v>ATENÇÃO PRIMÁRIA</v>
      </c>
      <c r="O3716" t="str">
        <f>'Lotações convertidas'!B3718</f>
        <v>CENTRO DE SAÚDE MENINO JESUS</v>
      </c>
    </row>
    <row r="3717" spans="1:15" x14ac:dyDescent="0.25">
      <c r="A3717">
        <v>1368557</v>
      </c>
      <c r="B3717" t="s">
        <v>11648</v>
      </c>
      <c r="C3717" t="s">
        <v>11649</v>
      </c>
      <c r="D3717" t="s">
        <v>362</v>
      </c>
      <c r="F3717" t="s">
        <v>1861</v>
      </c>
      <c r="G3717" s="177">
        <v>44643</v>
      </c>
      <c r="H3717" t="s">
        <v>364</v>
      </c>
      <c r="I3717" t="s">
        <v>18168</v>
      </c>
      <c r="J3717" t="s">
        <v>11650</v>
      </c>
      <c r="K3717" t="s">
        <v>353</v>
      </c>
      <c r="L3717" t="s">
        <v>411</v>
      </c>
      <c r="M3717" s="29" t="str">
        <f>IF(O3717 &lt;&gt; "", VLOOKUP(O3717,'CLASSIFICAÇÃO - ÁREA DE ATUAÇÃO'!$A:$C,2,0),"")</f>
        <v>B</v>
      </c>
      <c r="N3717" s="29" t="str">
        <f>IF(O3717 &lt;&gt; "",VLOOKUP(O3717,'CLASSIFICAÇÃO - ÁREA DE ATUAÇÃO'!$A:$C,3,0), "")</f>
        <v>ATENÇÃO PRIMÁRIA</v>
      </c>
      <c r="O3717" t="str">
        <f>'Lotações convertidas'!B3719</f>
        <v>CENTRO DE SAÚDE SANTA LÚCIA</v>
      </c>
    </row>
    <row r="3718" spans="1:15" x14ac:dyDescent="0.25">
      <c r="A3718">
        <v>1368565</v>
      </c>
      <c r="B3718" t="s">
        <v>11651</v>
      </c>
      <c r="C3718" t="s">
        <v>11652</v>
      </c>
      <c r="D3718" t="s">
        <v>349</v>
      </c>
      <c r="E3718" t="s">
        <v>350</v>
      </c>
      <c r="F3718" t="s">
        <v>575</v>
      </c>
      <c r="G3718" s="177">
        <v>44643</v>
      </c>
      <c r="H3718" t="s">
        <v>395</v>
      </c>
      <c r="I3718" t="s">
        <v>18169</v>
      </c>
      <c r="J3718" t="s">
        <v>11653</v>
      </c>
      <c r="K3718" t="s">
        <v>353</v>
      </c>
      <c r="L3718" t="s">
        <v>374</v>
      </c>
      <c r="M3718" s="29" t="str">
        <f>IF(O3718 &lt;&gt; "", VLOOKUP(O3718,'CLASSIFICAÇÃO - ÁREA DE ATUAÇÃO'!$A:$C,2,0),"")</f>
        <v>A</v>
      </c>
      <c r="N3718" s="29" t="str">
        <f>IF(O3718 &lt;&gt; "",VLOOKUP(O3718,'CLASSIFICAÇÃO - ÁREA DE ATUAÇÃO'!$A:$C,3,0), "")</f>
        <v>ATENÇÃO PRIMÁRIA</v>
      </c>
      <c r="O3718" t="str">
        <f>'Lotações convertidas'!B3720</f>
        <v>CENTRO DE SAÚDE LEOPOLDO CHRISOSTOMO DE CASTRO</v>
      </c>
    </row>
    <row r="3719" spans="1:15" x14ac:dyDescent="0.25">
      <c r="A3719">
        <v>1368581</v>
      </c>
      <c r="B3719" t="s">
        <v>11654</v>
      </c>
      <c r="C3719" t="s">
        <v>11655</v>
      </c>
      <c r="D3719" t="s">
        <v>368</v>
      </c>
      <c r="E3719" t="s">
        <v>369</v>
      </c>
      <c r="F3719" t="s">
        <v>351</v>
      </c>
      <c r="G3719" s="177">
        <v>44644</v>
      </c>
      <c r="H3719" t="s">
        <v>364</v>
      </c>
      <c r="I3719" t="s">
        <v>18168</v>
      </c>
      <c r="J3719" t="s">
        <v>11656</v>
      </c>
      <c r="K3719" t="s">
        <v>353</v>
      </c>
      <c r="L3719" t="s">
        <v>354</v>
      </c>
      <c r="M3719" s="29" t="str">
        <f>IF(O3719 &lt;&gt; "", VLOOKUP(O3719,'CLASSIFICAÇÃO - ÁREA DE ATUAÇÃO'!$A:$C,2,0),"")</f>
        <v>D</v>
      </c>
      <c r="N3719" s="29" t="str">
        <f>IF(O3719 &lt;&gt; "",VLOOKUP(O3719,'CLASSIFICAÇÃO - ÁREA DE ATUAÇÃO'!$A:$C,3,0), "")</f>
        <v>ATENÇÃO PRIMÁRIA</v>
      </c>
      <c r="O3719" t="str">
        <f>'Lotações convertidas'!B3721</f>
        <v>CENTRO DE SAÚDE PEDREIRA PRADO LOPES</v>
      </c>
    </row>
    <row r="3720" spans="1:15" x14ac:dyDescent="0.25">
      <c r="A3720">
        <v>1368603</v>
      </c>
      <c r="B3720" t="s">
        <v>11657</v>
      </c>
      <c r="C3720" t="s">
        <v>11658</v>
      </c>
      <c r="D3720" t="s">
        <v>362</v>
      </c>
      <c r="F3720" t="s">
        <v>18616</v>
      </c>
      <c r="G3720" s="177">
        <v>44644</v>
      </c>
      <c r="H3720" t="s">
        <v>466</v>
      </c>
      <c r="I3720" t="s">
        <v>18168</v>
      </c>
      <c r="J3720" t="s">
        <v>11659</v>
      </c>
      <c r="K3720" t="s">
        <v>353</v>
      </c>
      <c r="L3720" t="s">
        <v>361</v>
      </c>
      <c r="M3720" s="29" t="str">
        <f>IF(O3720 &lt;&gt; "", VLOOKUP(O3720,'CLASSIFICAÇÃO - ÁREA DE ATUAÇÃO'!$A:$C,2,0),"")</f>
        <v>C</v>
      </c>
      <c r="N3720" s="29" t="str">
        <f>IF(O3720 &lt;&gt; "",VLOOKUP(O3720,'CLASSIFICAÇÃO - ÁREA DE ATUAÇÃO'!$A:$C,3,0), "")</f>
        <v>REDE DE URGÊNCIA</v>
      </c>
      <c r="O3720" t="str">
        <f>'Lotações convertidas'!B3722</f>
        <v>UNIDADE DE PRONTO ATENDIMENTO PAMPULHA</v>
      </c>
    </row>
    <row r="3721" spans="1:15" x14ac:dyDescent="0.25">
      <c r="A3721">
        <v>1368611</v>
      </c>
      <c r="B3721" t="s">
        <v>11124</v>
      </c>
      <c r="C3721" t="s">
        <v>11125</v>
      </c>
      <c r="D3721" t="s">
        <v>349</v>
      </c>
      <c r="E3721" t="s">
        <v>403</v>
      </c>
      <c r="F3721" t="s">
        <v>351</v>
      </c>
      <c r="G3721" s="177">
        <v>44643</v>
      </c>
      <c r="H3721" t="s">
        <v>395</v>
      </c>
      <c r="I3721" t="s">
        <v>18170</v>
      </c>
      <c r="J3721" t="s">
        <v>11126</v>
      </c>
      <c r="K3721" t="s">
        <v>353</v>
      </c>
      <c r="L3721" t="s">
        <v>354</v>
      </c>
      <c r="M3721" s="29" t="str">
        <f>IF(O3721 &lt;&gt; "", VLOOKUP(O3721,'CLASSIFICAÇÃO - ÁREA DE ATUAÇÃO'!$A:$C,2,0),"")</f>
        <v>D</v>
      </c>
      <c r="N3721" s="29" t="str">
        <f>IF(O3721 &lt;&gt; "",VLOOKUP(O3721,'CLASSIFICAÇÃO - ÁREA DE ATUAÇÃO'!$A:$C,3,0), "")</f>
        <v>ATENÇÃO PRIMÁRIA</v>
      </c>
      <c r="O3721" t="str">
        <f>'Lotações convertidas'!B3723</f>
        <v>CENTRO DE SAÚDE PEDREIRA PRADO LOPES</v>
      </c>
    </row>
    <row r="3722" spans="1:15" x14ac:dyDescent="0.25">
      <c r="A3722" t="s">
        <v>11660</v>
      </c>
      <c r="B3722" t="s">
        <v>11661</v>
      </c>
      <c r="C3722" t="s">
        <v>11662</v>
      </c>
      <c r="D3722" t="s">
        <v>368</v>
      </c>
      <c r="E3722" t="s">
        <v>369</v>
      </c>
      <c r="F3722" t="s">
        <v>603</v>
      </c>
      <c r="G3722" s="177">
        <v>44643</v>
      </c>
      <c r="H3722" t="s">
        <v>417</v>
      </c>
      <c r="I3722" t="s">
        <v>18168</v>
      </c>
      <c r="J3722" t="s">
        <v>11663</v>
      </c>
      <c r="K3722" t="s">
        <v>353</v>
      </c>
      <c r="L3722" t="s">
        <v>374</v>
      </c>
      <c r="M3722" s="29" t="str">
        <f>IF(O3722 &lt;&gt; "", VLOOKUP(O3722,'CLASSIFICAÇÃO - ÁREA DE ATUAÇÃO'!$A:$C,2,0),"")</f>
        <v>D</v>
      </c>
      <c r="N3722" s="29" t="str">
        <f>IF(O3722 &lt;&gt; "",VLOOKUP(O3722,'CLASSIFICAÇÃO - ÁREA DE ATUAÇÃO'!$A:$C,3,0), "")</f>
        <v>ATENÇÃO PRIMÁRIA</v>
      </c>
      <c r="O3722" t="str">
        <f>'Lotações convertidas'!B3724</f>
        <v>CENTRO DE SAÚDE RIBEIRO DE ABREU</v>
      </c>
    </row>
    <row r="3723" spans="1:15" x14ac:dyDescent="0.25">
      <c r="A3723">
        <v>1368638</v>
      </c>
      <c r="B3723" t="s">
        <v>8839</v>
      </c>
      <c r="C3723" t="s">
        <v>8840</v>
      </c>
      <c r="D3723" t="s">
        <v>368</v>
      </c>
      <c r="E3723" t="s">
        <v>369</v>
      </c>
      <c r="F3723" t="s">
        <v>587</v>
      </c>
      <c r="G3723" s="177">
        <v>44643</v>
      </c>
      <c r="H3723" t="s">
        <v>417</v>
      </c>
      <c r="I3723" t="s">
        <v>18168</v>
      </c>
      <c r="J3723" t="s">
        <v>8841</v>
      </c>
      <c r="K3723" t="s">
        <v>353</v>
      </c>
      <c r="L3723" t="s">
        <v>382</v>
      </c>
      <c r="M3723" s="29" t="str">
        <f>IF(O3723 &lt;&gt; "", VLOOKUP(O3723,'CLASSIFICAÇÃO - ÁREA DE ATUAÇÃO'!$A:$C,2,0),"")</f>
        <v>B</v>
      </c>
      <c r="N3723" s="29" t="str">
        <f>IF(O3723 &lt;&gt; "",VLOOKUP(O3723,'CLASSIFICAÇÃO - ÁREA DE ATUAÇÃO'!$A:$C,3,0), "")</f>
        <v>REDE COMPLEMENTAR</v>
      </c>
      <c r="O3723" t="str">
        <f>'Lotações convertidas'!B3725</f>
        <v>UNIDADE DE REFERENCIA SECUNDARIA SAUDADE</v>
      </c>
    </row>
    <row r="3724" spans="1:15" x14ac:dyDescent="0.25">
      <c r="A3724">
        <v>1368646</v>
      </c>
      <c r="B3724" t="s">
        <v>11664</v>
      </c>
      <c r="C3724" t="s">
        <v>11665</v>
      </c>
      <c r="D3724" t="s">
        <v>349</v>
      </c>
      <c r="E3724" t="s">
        <v>2927</v>
      </c>
      <c r="F3724" t="s">
        <v>1513</v>
      </c>
      <c r="G3724" s="177">
        <v>44643</v>
      </c>
      <c r="H3724" t="s">
        <v>364</v>
      </c>
      <c r="I3724" t="s">
        <v>18182</v>
      </c>
      <c r="J3724" t="s">
        <v>11666</v>
      </c>
      <c r="K3724" t="s">
        <v>353</v>
      </c>
      <c r="L3724" t="s">
        <v>411</v>
      </c>
      <c r="M3724" s="29" t="str">
        <f>IF(O3724 &lt;&gt; "", VLOOKUP(O3724,'CLASSIFICAÇÃO - ÁREA DE ATUAÇÃO'!$A:$C,2,0),"")</f>
        <v>C</v>
      </c>
      <c r="N3724" s="29" t="str">
        <f>IF(O3724 &lt;&gt; "",VLOOKUP(O3724,'CLASSIFICAÇÃO - ÁREA DE ATUAÇÃO'!$A:$C,3,0), "")</f>
        <v>ATENÇÃO PRIMÁRIA</v>
      </c>
      <c r="O3724" t="str">
        <f>'Lotações convertidas'!B3726</f>
        <v>CENTRO DE SAÚDE CAFEZAL</v>
      </c>
    </row>
    <row r="3725" spans="1:15" x14ac:dyDescent="0.25">
      <c r="A3725">
        <v>1368654</v>
      </c>
      <c r="B3725" t="s">
        <v>11667</v>
      </c>
      <c r="C3725" t="s">
        <v>11668</v>
      </c>
      <c r="D3725" t="s">
        <v>379</v>
      </c>
      <c r="F3725" t="s">
        <v>18617</v>
      </c>
      <c r="G3725" s="177">
        <v>44647</v>
      </c>
      <c r="H3725" t="s">
        <v>457</v>
      </c>
      <c r="I3725" t="s">
        <v>18171</v>
      </c>
      <c r="J3725" t="s">
        <v>11669</v>
      </c>
      <c r="K3725" t="s">
        <v>353</v>
      </c>
      <c r="L3725" t="s">
        <v>406</v>
      </c>
      <c r="M3725" s="29" t="str">
        <f>IF(O3725 &lt;&gt; "", VLOOKUP(O3725,'CLASSIFICAÇÃO - ÁREA DE ATUAÇÃO'!$A:$C,2,0),"")</f>
        <v>D</v>
      </c>
      <c r="N3725" s="29" t="str">
        <f>IF(O3725 &lt;&gt; "",VLOOKUP(O3725,'CLASSIFICAÇÃO - ÁREA DE ATUAÇÃO'!$A:$C,3,0), "")</f>
        <v>REDE DE URGÊNCIA</v>
      </c>
      <c r="O3725" t="str">
        <f>'Lotações convertidas'!B3727</f>
        <v>UNIDADE DE PRONTO ATENDIMENTO BARREIRO</v>
      </c>
    </row>
    <row r="3726" spans="1:15" x14ac:dyDescent="0.25">
      <c r="A3726">
        <v>1368662</v>
      </c>
      <c r="B3726" t="s">
        <v>11670</v>
      </c>
      <c r="C3726" t="s">
        <v>11671</v>
      </c>
      <c r="D3726" t="s">
        <v>349</v>
      </c>
      <c r="E3726" t="s">
        <v>2690</v>
      </c>
      <c r="F3726" t="s">
        <v>377</v>
      </c>
      <c r="G3726" s="177">
        <v>44644</v>
      </c>
      <c r="H3726" t="s">
        <v>434</v>
      </c>
      <c r="I3726" t="s">
        <v>18184</v>
      </c>
      <c r="J3726" t="s">
        <v>11672</v>
      </c>
      <c r="K3726" t="s">
        <v>353</v>
      </c>
      <c r="L3726" t="s">
        <v>372</v>
      </c>
      <c r="M3726" s="29" t="str">
        <f>IF(O3726 &lt;&gt; "", VLOOKUP(O3726,'CLASSIFICAÇÃO - ÁREA DE ATUAÇÃO'!$A:$C,2,0),"")</f>
        <v>C</v>
      </c>
      <c r="N3726" s="29" t="str">
        <f>IF(O3726 &lt;&gt; "",VLOOKUP(O3726,'CLASSIFICAÇÃO - ÁREA DE ATUAÇÃO'!$A:$C,3,0), "")</f>
        <v>ATENÇÃO PRIMÁRIA</v>
      </c>
      <c r="O3726" t="str">
        <f>'Lotações convertidas'!B3728</f>
        <v>CENTRO DE SAÚDE MANTIQUEIRA</v>
      </c>
    </row>
    <row r="3727" spans="1:15" x14ac:dyDescent="0.25">
      <c r="A3727">
        <v>1368670</v>
      </c>
      <c r="B3727" t="s">
        <v>11673</v>
      </c>
      <c r="C3727" t="s">
        <v>11674</v>
      </c>
      <c r="D3727" t="s">
        <v>362</v>
      </c>
      <c r="F3727" t="s">
        <v>18662</v>
      </c>
      <c r="G3727" s="177">
        <v>44644</v>
      </c>
      <c r="H3727" t="s">
        <v>364</v>
      </c>
      <c r="I3727" t="s">
        <v>18168</v>
      </c>
      <c r="J3727" t="s">
        <v>11675</v>
      </c>
      <c r="K3727" t="s">
        <v>353</v>
      </c>
      <c r="L3727" t="s">
        <v>382</v>
      </c>
      <c r="M3727" s="29" t="str">
        <f>IF(O3727 &lt;&gt; "", VLOOKUP(O3727,'CLASSIFICAÇÃO - ÁREA DE ATUAÇÃO'!$A:$C,2,0),"")</f>
        <v>A</v>
      </c>
      <c r="N3727" s="29" t="str">
        <f>IF(O3727 &lt;&gt; "",VLOOKUP(O3727,'CLASSIFICAÇÃO - ÁREA DE ATUAÇÃO'!$A:$C,3,0), "")</f>
        <v>GESTÃO</v>
      </c>
      <c r="O3727" t="str">
        <f>'Lotações convertidas'!B3729</f>
        <v>GERENCIA DE ASSISTENCIA, EPIDEMIOLOGIA E REGULACAO LESTE</v>
      </c>
    </row>
    <row r="3728" spans="1:15" x14ac:dyDescent="0.25">
      <c r="A3728">
        <v>1368689</v>
      </c>
      <c r="B3728" t="s">
        <v>11676</v>
      </c>
      <c r="C3728" t="s">
        <v>11677</v>
      </c>
      <c r="D3728" t="s">
        <v>368</v>
      </c>
      <c r="E3728" t="s">
        <v>369</v>
      </c>
      <c r="F3728" t="s">
        <v>18615</v>
      </c>
      <c r="G3728" s="177">
        <v>44645</v>
      </c>
      <c r="H3728" t="s">
        <v>425</v>
      </c>
      <c r="I3728" t="s">
        <v>18168</v>
      </c>
      <c r="J3728" t="s">
        <v>11678</v>
      </c>
      <c r="K3728" t="s">
        <v>353</v>
      </c>
      <c r="L3728" t="s">
        <v>365</v>
      </c>
      <c r="M3728" s="29" t="str">
        <f>IF(O3728 &lt;&gt; "", VLOOKUP(O3728,'CLASSIFICAÇÃO - ÁREA DE ATUAÇÃO'!$A:$C,2,0),"")</f>
        <v>D</v>
      </c>
      <c r="N3728" s="29" t="str">
        <f>IF(O3728 &lt;&gt; "",VLOOKUP(O3728,'CLASSIFICAÇÃO - ÁREA DE ATUAÇÃO'!$A:$C,3,0), "")</f>
        <v>REDE DE URGÊNCIA</v>
      </c>
      <c r="O3728" t="str">
        <f>'Lotações convertidas'!B3730</f>
        <v>UNIDADE DE PRONTO ATENDIMENTO NORTE</v>
      </c>
    </row>
    <row r="3729" spans="1:15" x14ac:dyDescent="0.25">
      <c r="A3729">
        <v>1368697</v>
      </c>
      <c r="B3729" t="s">
        <v>11679</v>
      </c>
      <c r="C3729" t="s">
        <v>11680</v>
      </c>
      <c r="D3729" t="s">
        <v>379</v>
      </c>
      <c r="F3729" t="s">
        <v>1422</v>
      </c>
      <c r="G3729" s="177">
        <v>44643</v>
      </c>
      <c r="H3729" t="s">
        <v>364</v>
      </c>
      <c r="I3729" t="s">
        <v>18171</v>
      </c>
      <c r="J3729" t="s">
        <v>11681</v>
      </c>
      <c r="K3729" t="s">
        <v>353</v>
      </c>
      <c r="L3729" t="s">
        <v>382</v>
      </c>
      <c r="M3729" s="29" t="str">
        <f>IF(O3729 &lt;&gt; "", VLOOKUP(O3729,'CLASSIFICAÇÃO - ÁREA DE ATUAÇÃO'!$A:$C,2,0),"")</f>
        <v>D</v>
      </c>
      <c r="N3729" s="29" t="str">
        <f>IF(O3729 &lt;&gt; "",VLOOKUP(O3729,'CLASSIFICAÇÃO - ÁREA DE ATUAÇÃO'!$A:$C,3,0), "")</f>
        <v>ATENÇÃO PRIMÁRIA</v>
      </c>
      <c r="O3729" t="str">
        <f>'Lotações convertidas'!B3731</f>
        <v>CENTRO DE SAÚDE NOVO HORIZONTE</v>
      </c>
    </row>
    <row r="3730" spans="1:15" x14ac:dyDescent="0.25">
      <c r="A3730">
        <v>1368700</v>
      </c>
      <c r="B3730" t="s">
        <v>11682</v>
      </c>
      <c r="C3730" t="s">
        <v>11683</v>
      </c>
      <c r="D3730" t="s">
        <v>368</v>
      </c>
      <c r="E3730" t="s">
        <v>369</v>
      </c>
      <c r="F3730" t="s">
        <v>18623</v>
      </c>
      <c r="G3730" s="177">
        <v>44644</v>
      </c>
      <c r="H3730" t="s">
        <v>441</v>
      </c>
      <c r="I3730" t="s">
        <v>18168</v>
      </c>
      <c r="J3730" t="s">
        <v>11684</v>
      </c>
      <c r="K3730" t="s">
        <v>353</v>
      </c>
      <c r="L3730" t="s">
        <v>374</v>
      </c>
      <c r="M3730" s="29" t="str">
        <f>IF(O3730 &lt;&gt; "", VLOOKUP(O3730,'CLASSIFICAÇÃO - ÁREA DE ATUAÇÃO'!$A:$C,2,0),"")</f>
        <v>C</v>
      </c>
      <c r="N3730" s="29" t="str">
        <f>IF(O3730 &lt;&gt; "",VLOOKUP(O3730,'CLASSIFICAÇÃO - ÁREA DE ATUAÇÃO'!$A:$C,3,0), "")</f>
        <v>REDE DE URGÊNCIA</v>
      </c>
      <c r="O3730" t="str">
        <f>'Lotações convertidas'!B3732</f>
        <v>UNIDADE DE PRONTO ATENDIMENTO NORDESTE</v>
      </c>
    </row>
    <row r="3731" spans="1:15" x14ac:dyDescent="0.25">
      <c r="A3731">
        <v>1368719</v>
      </c>
      <c r="B3731" t="s">
        <v>11685</v>
      </c>
      <c r="C3731" t="s">
        <v>11686</v>
      </c>
      <c r="D3731" t="s">
        <v>379</v>
      </c>
      <c r="F3731" t="s">
        <v>1194</v>
      </c>
      <c r="G3731" s="177">
        <v>44643</v>
      </c>
      <c r="H3731" t="s">
        <v>395</v>
      </c>
      <c r="I3731" t="s">
        <v>18171</v>
      </c>
      <c r="J3731" t="s">
        <v>11687</v>
      </c>
      <c r="K3731" t="s">
        <v>353</v>
      </c>
      <c r="L3731" t="s">
        <v>406</v>
      </c>
      <c r="M3731" s="29" t="str">
        <f>IF(O3731 &lt;&gt; "", VLOOKUP(O3731,'CLASSIFICAÇÃO - ÁREA DE ATUAÇÃO'!$A:$C,2,0),"")</f>
        <v>C</v>
      </c>
      <c r="N3731" s="29" t="str">
        <f>IF(O3731 &lt;&gt; "",VLOOKUP(O3731,'CLASSIFICAÇÃO - ÁREA DE ATUAÇÃO'!$A:$C,3,0), "")</f>
        <v>ATENÇÃO PRIMÁRIA</v>
      </c>
      <c r="O3731" t="str">
        <f>'Lotações convertidas'!B3733</f>
        <v>CENTRO DE SAÚDE MILIONÁRIOS</v>
      </c>
    </row>
    <row r="3732" spans="1:15" x14ac:dyDescent="0.25">
      <c r="A3732">
        <v>1368735</v>
      </c>
      <c r="B3732" t="s">
        <v>11688</v>
      </c>
      <c r="C3732" t="s">
        <v>11689</v>
      </c>
      <c r="D3732" t="s">
        <v>368</v>
      </c>
      <c r="E3732" t="s">
        <v>369</v>
      </c>
      <c r="F3732" t="s">
        <v>282</v>
      </c>
      <c r="G3732" s="177">
        <v>44644</v>
      </c>
      <c r="H3732" t="s">
        <v>417</v>
      </c>
      <c r="I3732" t="s">
        <v>18168</v>
      </c>
      <c r="J3732" t="s">
        <v>11690</v>
      </c>
      <c r="K3732" t="s">
        <v>353</v>
      </c>
      <c r="L3732" t="s">
        <v>406</v>
      </c>
      <c r="M3732" s="29" t="str">
        <f>IF(O3732 &lt;&gt; "", VLOOKUP(O3732,'CLASSIFICAÇÃO - ÁREA DE ATUAÇÃO'!$A:$C,2,0),"")</f>
        <v>D</v>
      </c>
      <c r="N3732" s="29" t="str">
        <f>IF(O3732 &lt;&gt; "",VLOOKUP(O3732,'CLASSIFICAÇÃO - ÁREA DE ATUAÇÃO'!$A:$C,3,0), "")</f>
        <v>ATENÇÃO PRIMÁRIA</v>
      </c>
      <c r="O3732" t="str">
        <f>'Lotações convertidas'!B3734</f>
        <v>CENTRO DE SAÚDE MANGUEIRAS</v>
      </c>
    </row>
    <row r="3733" spans="1:15" x14ac:dyDescent="0.25">
      <c r="A3733">
        <v>1368743</v>
      </c>
      <c r="B3733" t="s">
        <v>11691</v>
      </c>
      <c r="C3733" t="s">
        <v>11692</v>
      </c>
      <c r="D3733" t="s">
        <v>362</v>
      </c>
      <c r="F3733" t="s">
        <v>370</v>
      </c>
      <c r="G3733" s="177">
        <v>44644</v>
      </c>
      <c r="H3733" t="s">
        <v>364</v>
      </c>
      <c r="I3733" t="s">
        <v>18168</v>
      </c>
      <c r="J3733" t="s">
        <v>11693</v>
      </c>
      <c r="K3733" t="s">
        <v>353</v>
      </c>
      <c r="L3733" t="s">
        <v>372</v>
      </c>
      <c r="M3733" s="29" t="str">
        <f>IF(O3733 &lt;&gt; "", VLOOKUP(O3733,'CLASSIFICAÇÃO - ÁREA DE ATUAÇÃO'!$A:$C,2,0),"")</f>
        <v>D</v>
      </c>
      <c r="N3733" s="29" t="str">
        <f>IF(O3733 &lt;&gt; "",VLOOKUP(O3733,'CLASSIFICAÇÃO - ÁREA DE ATUAÇÃO'!$A:$C,3,0), "")</f>
        <v>ATENÇÃO PRIMÁRIA</v>
      </c>
      <c r="O3733" t="str">
        <f>'Lotações convertidas'!B3735</f>
        <v>CENTRO DE SAÚDE PARAÚNA</v>
      </c>
    </row>
    <row r="3734" spans="1:15" x14ac:dyDescent="0.25">
      <c r="A3734">
        <v>1368751</v>
      </c>
      <c r="B3734" t="s">
        <v>11694</v>
      </c>
      <c r="C3734" t="s">
        <v>11695</v>
      </c>
      <c r="D3734" t="s">
        <v>368</v>
      </c>
      <c r="E3734" t="s">
        <v>369</v>
      </c>
      <c r="F3734" t="s">
        <v>18615</v>
      </c>
      <c r="G3734" s="177">
        <v>44646</v>
      </c>
      <c r="H3734" t="s">
        <v>441</v>
      </c>
      <c r="I3734" t="s">
        <v>18168</v>
      </c>
      <c r="J3734" t="s">
        <v>11696</v>
      </c>
      <c r="K3734" t="s">
        <v>353</v>
      </c>
      <c r="L3734" t="s">
        <v>365</v>
      </c>
      <c r="M3734" s="29" t="str">
        <f>IF(O3734 &lt;&gt; "", VLOOKUP(O3734,'CLASSIFICAÇÃO - ÁREA DE ATUAÇÃO'!$A:$C,2,0),"")</f>
        <v>D</v>
      </c>
      <c r="N3734" s="29" t="str">
        <f>IF(O3734 &lt;&gt; "",VLOOKUP(O3734,'CLASSIFICAÇÃO - ÁREA DE ATUAÇÃO'!$A:$C,3,0), "")</f>
        <v>REDE DE URGÊNCIA</v>
      </c>
      <c r="O3734" t="str">
        <f>'Lotações convertidas'!B3736</f>
        <v>UNIDADE DE PRONTO ATENDIMENTO NORTE</v>
      </c>
    </row>
    <row r="3735" spans="1:15" x14ac:dyDescent="0.25">
      <c r="A3735" t="s">
        <v>11697</v>
      </c>
      <c r="B3735" t="s">
        <v>11698</v>
      </c>
      <c r="C3735" t="s">
        <v>11699</v>
      </c>
      <c r="D3735" t="s">
        <v>368</v>
      </c>
      <c r="E3735" t="s">
        <v>390</v>
      </c>
      <c r="F3735" t="s">
        <v>767</v>
      </c>
      <c r="G3735" s="177">
        <v>44644</v>
      </c>
      <c r="H3735" t="s">
        <v>417</v>
      </c>
      <c r="I3735" t="s">
        <v>18175</v>
      </c>
      <c r="J3735" t="s">
        <v>11700</v>
      </c>
      <c r="K3735" t="s">
        <v>353</v>
      </c>
      <c r="L3735" t="s">
        <v>411</v>
      </c>
      <c r="M3735" s="29" t="str">
        <f>IF(O3735 &lt;&gt; "", VLOOKUP(O3735,'CLASSIFICAÇÃO - ÁREA DE ATUAÇÃO'!$A:$C,2,0),"")</f>
        <v>A</v>
      </c>
      <c r="N3735" s="29" t="str">
        <f>IF(O3735 &lt;&gt; "",VLOOKUP(O3735,'CLASSIFICAÇÃO - ÁREA DE ATUAÇÃO'!$A:$C,3,0), "")</f>
        <v>REDE COMPLEMENTAR</v>
      </c>
      <c r="O3735" t="str">
        <f>'Lotações convertidas'!B3737</f>
        <v>CENTRO DE ESPECIALIDADES ODONTOLOGICAS CENTRO-SUL</v>
      </c>
    </row>
    <row r="3736" spans="1:15" x14ac:dyDescent="0.25">
      <c r="A3736">
        <v>1368808</v>
      </c>
      <c r="B3736" t="s">
        <v>1169</v>
      </c>
      <c r="C3736" t="s">
        <v>1170</v>
      </c>
      <c r="D3736" t="s">
        <v>368</v>
      </c>
      <c r="E3736" t="s">
        <v>369</v>
      </c>
      <c r="F3736" t="s">
        <v>18611</v>
      </c>
      <c r="G3736" s="177">
        <v>44645</v>
      </c>
      <c r="H3736" t="s">
        <v>441</v>
      </c>
      <c r="I3736" t="s">
        <v>18168</v>
      </c>
      <c r="J3736" t="s">
        <v>1171</v>
      </c>
      <c r="K3736" t="s">
        <v>353</v>
      </c>
      <c r="L3736" t="s">
        <v>397</v>
      </c>
      <c r="M3736" s="29" t="str">
        <f>IF(O3736 &lt;&gt; "", VLOOKUP(O3736,'CLASSIFICAÇÃO - ÁREA DE ATUAÇÃO'!$A:$C,2,0),"")</f>
        <v>C</v>
      </c>
      <c r="N3736" s="29" t="str">
        <f>IF(O3736 &lt;&gt; "",VLOOKUP(O3736,'CLASSIFICAÇÃO - ÁREA DE ATUAÇÃO'!$A:$C,3,0), "")</f>
        <v>REDE DE URGÊNCIA</v>
      </c>
      <c r="O3736" t="str">
        <f>'Lotações convertidas'!B3738</f>
        <v>UNIDADE DE PRONTO ATENDIMENTO OESTE</v>
      </c>
    </row>
    <row r="3737" spans="1:15" x14ac:dyDescent="0.25">
      <c r="A3737">
        <v>1368816</v>
      </c>
      <c r="B3737" t="s">
        <v>11701</v>
      </c>
      <c r="C3737" t="s">
        <v>11702</v>
      </c>
      <c r="D3737" t="s">
        <v>368</v>
      </c>
      <c r="E3737" t="s">
        <v>369</v>
      </c>
      <c r="F3737" t="s">
        <v>18623</v>
      </c>
      <c r="G3737" s="177">
        <v>44643</v>
      </c>
      <c r="H3737" t="s">
        <v>441</v>
      </c>
      <c r="I3737" t="s">
        <v>18168</v>
      </c>
      <c r="J3737" t="s">
        <v>11703</v>
      </c>
      <c r="K3737" t="s">
        <v>353</v>
      </c>
      <c r="L3737" t="s">
        <v>374</v>
      </c>
      <c r="M3737" s="29" t="str">
        <f>IF(O3737 &lt;&gt; "", VLOOKUP(O3737,'CLASSIFICAÇÃO - ÁREA DE ATUAÇÃO'!$A:$C,2,0),"")</f>
        <v>C</v>
      </c>
      <c r="N3737" s="29" t="str">
        <f>IF(O3737 &lt;&gt; "",VLOOKUP(O3737,'CLASSIFICAÇÃO - ÁREA DE ATUAÇÃO'!$A:$C,3,0), "")</f>
        <v>REDE DE URGÊNCIA</v>
      </c>
      <c r="O3737" t="str">
        <f>'Lotações convertidas'!B3739</f>
        <v>UNIDADE DE PRONTO ATENDIMENTO NORDESTE</v>
      </c>
    </row>
    <row r="3738" spans="1:15" x14ac:dyDescent="0.25">
      <c r="A3738">
        <v>1368824</v>
      </c>
      <c r="B3738" t="s">
        <v>11704</v>
      </c>
      <c r="C3738" t="s">
        <v>11705</v>
      </c>
      <c r="D3738" t="s">
        <v>368</v>
      </c>
      <c r="E3738" t="s">
        <v>369</v>
      </c>
      <c r="F3738" t="s">
        <v>18616</v>
      </c>
      <c r="G3738" s="177">
        <v>44644</v>
      </c>
      <c r="H3738" t="s">
        <v>425</v>
      </c>
      <c r="I3738" t="s">
        <v>18168</v>
      </c>
      <c r="J3738" t="s">
        <v>11706</v>
      </c>
      <c r="K3738" t="s">
        <v>353</v>
      </c>
      <c r="L3738" t="s">
        <v>361</v>
      </c>
      <c r="M3738" s="29" t="str">
        <f>IF(O3738 &lt;&gt; "", VLOOKUP(O3738,'CLASSIFICAÇÃO - ÁREA DE ATUAÇÃO'!$A:$C,2,0),"")</f>
        <v>C</v>
      </c>
      <c r="N3738" s="29" t="str">
        <f>IF(O3738 &lt;&gt; "",VLOOKUP(O3738,'CLASSIFICAÇÃO - ÁREA DE ATUAÇÃO'!$A:$C,3,0), "")</f>
        <v>REDE DE URGÊNCIA</v>
      </c>
      <c r="O3738" t="str">
        <f>'Lotações convertidas'!B3740</f>
        <v>UNIDADE DE PRONTO ATENDIMENTO PAMPULHA</v>
      </c>
    </row>
    <row r="3739" spans="1:15" x14ac:dyDescent="0.25">
      <c r="A3739">
        <v>1368832</v>
      </c>
      <c r="B3739" t="s">
        <v>11707</v>
      </c>
      <c r="C3739" t="s">
        <v>11708</v>
      </c>
      <c r="D3739" t="s">
        <v>368</v>
      </c>
      <c r="E3739" t="s">
        <v>369</v>
      </c>
      <c r="F3739" t="s">
        <v>18632</v>
      </c>
      <c r="G3739" s="177">
        <v>44643</v>
      </c>
      <c r="H3739" t="s">
        <v>441</v>
      </c>
      <c r="I3739" t="s">
        <v>18168</v>
      </c>
      <c r="J3739" t="s">
        <v>11709</v>
      </c>
      <c r="K3739" t="s">
        <v>353</v>
      </c>
      <c r="L3739" t="s">
        <v>365</v>
      </c>
      <c r="M3739" s="29" t="str">
        <f>IF(O3739 &lt;&gt; "", VLOOKUP(O3739,'CLASSIFICAÇÃO - ÁREA DE ATUAÇÃO'!$A:$C,2,0),"")</f>
        <v>C</v>
      </c>
      <c r="N3739" s="29" t="str">
        <f>IF(O3739 &lt;&gt; "",VLOOKUP(O3739,'CLASSIFICAÇÃO - ÁREA DE ATUAÇÃO'!$A:$C,3,0), "")</f>
        <v>REDE DE URGÊNCIA</v>
      </c>
      <c r="O3739" t="str">
        <f>'Lotações convertidas'!B3741</f>
        <v>CENTRO DE REFERENCIA EM SAUDE MENTAL NORTE</v>
      </c>
    </row>
    <row r="3740" spans="1:15" x14ac:dyDescent="0.25">
      <c r="A3740">
        <v>1368859</v>
      </c>
      <c r="B3740" t="s">
        <v>11710</v>
      </c>
      <c r="C3740" t="s">
        <v>11711</v>
      </c>
      <c r="D3740" t="s">
        <v>379</v>
      </c>
      <c r="F3740" t="s">
        <v>18623</v>
      </c>
      <c r="G3740" s="177">
        <v>44643</v>
      </c>
      <c r="H3740" t="s">
        <v>466</v>
      </c>
      <c r="I3740" t="s">
        <v>18171</v>
      </c>
      <c r="J3740" t="s">
        <v>11712</v>
      </c>
      <c r="K3740" t="s">
        <v>353</v>
      </c>
      <c r="L3740" t="s">
        <v>374</v>
      </c>
      <c r="M3740" s="29" t="str">
        <f>IF(O3740 &lt;&gt; "", VLOOKUP(O3740,'CLASSIFICAÇÃO - ÁREA DE ATUAÇÃO'!$A:$C,2,0),"")</f>
        <v>C</v>
      </c>
      <c r="N3740" s="29" t="str">
        <f>IF(O3740 &lt;&gt; "",VLOOKUP(O3740,'CLASSIFICAÇÃO - ÁREA DE ATUAÇÃO'!$A:$C,3,0), "")</f>
        <v>REDE DE URGÊNCIA</v>
      </c>
      <c r="O3740" t="str">
        <f>'Lotações convertidas'!B3742</f>
        <v>UNIDADE DE PRONTO ATENDIMENTO NORDESTE</v>
      </c>
    </row>
    <row r="3741" spans="1:15" x14ac:dyDescent="0.25">
      <c r="A3741">
        <v>1368867</v>
      </c>
      <c r="B3741" t="s">
        <v>11713</v>
      </c>
      <c r="C3741" t="s">
        <v>11714</v>
      </c>
      <c r="D3741" t="s">
        <v>379</v>
      </c>
      <c r="F3741" t="s">
        <v>1356</v>
      </c>
      <c r="G3741" s="177">
        <v>44643</v>
      </c>
      <c r="H3741" t="s">
        <v>11715</v>
      </c>
      <c r="I3741" t="s">
        <v>18171</v>
      </c>
      <c r="J3741" t="s">
        <v>11716</v>
      </c>
      <c r="K3741" t="s">
        <v>353</v>
      </c>
      <c r="L3741" t="s">
        <v>411</v>
      </c>
      <c r="M3741" s="29" t="str">
        <f>IF(O3741 &lt;&gt; "", VLOOKUP(O3741,'CLASSIFICAÇÃO - ÁREA DE ATUAÇÃO'!$A:$C,2,0),"")</f>
        <v>C</v>
      </c>
      <c r="N3741" s="29" t="str">
        <f>IF(O3741 &lt;&gt; "",VLOOKUP(O3741,'CLASSIFICAÇÃO - ÁREA DE ATUAÇÃO'!$A:$C,3,0), "")</f>
        <v>ATENÇÃO PRIMÁRIA</v>
      </c>
      <c r="O3741" t="str">
        <f>'Lotações convertidas'!B3743</f>
        <v>CENTRO DE SAÚDE PADRE TARCÍSIO</v>
      </c>
    </row>
    <row r="3742" spans="1:15" x14ac:dyDescent="0.25">
      <c r="A3742">
        <v>1368875</v>
      </c>
      <c r="B3742" t="s">
        <v>11717</v>
      </c>
      <c r="C3742" t="s">
        <v>11718</v>
      </c>
      <c r="D3742" t="s">
        <v>368</v>
      </c>
      <c r="E3742" t="s">
        <v>369</v>
      </c>
      <c r="F3742" t="s">
        <v>1265</v>
      </c>
      <c r="G3742" s="177">
        <v>44645</v>
      </c>
      <c r="H3742" t="s">
        <v>364</v>
      </c>
      <c r="I3742" t="s">
        <v>18168</v>
      </c>
      <c r="J3742" t="s">
        <v>11719</v>
      </c>
      <c r="K3742" t="s">
        <v>353</v>
      </c>
      <c r="L3742" t="s">
        <v>365</v>
      </c>
      <c r="M3742" s="29" t="str">
        <f>IF(O3742 &lt;&gt; "", VLOOKUP(O3742,'CLASSIFICAÇÃO - ÁREA DE ATUAÇÃO'!$A:$C,2,0),"")</f>
        <v>C</v>
      </c>
      <c r="N3742" s="29" t="str">
        <f>IF(O3742 &lt;&gt; "",VLOOKUP(O3742,'CLASSIFICAÇÃO - ÁREA DE ATUAÇÃO'!$A:$C,3,0), "")</f>
        <v>ATENÇÃO PRIMÁRIA</v>
      </c>
      <c r="O3742" t="str">
        <f>'Lotações convertidas'!B3744</f>
        <v>CENTRO DE SAÚDE PRIMEIRO DE MAIO</v>
      </c>
    </row>
    <row r="3743" spans="1:15" x14ac:dyDescent="0.25">
      <c r="A3743">
        <v>1368883</v>
      </c>
      <c r="B3743" t="s">
        <v>11720</v>
      </c>
      <c r="C3743" t="s">
        <v>11721</v>
      </c>
      <c r="D3743" t="s">
        <v>368</v>
      </c>
      <c r="E3743" t="s">
        <v>369</v>
      </c>
      <c r="F3743" t="s">
        <v>583</v>
      </c>
      <c r="G3743" s="177">
        <v>44644</v>
      </c>
      <c r="H3743" t="s">
        <v>417</v>
      </c>
      <c r="I3743" t="s">
        <v>18168</v>
      </c>
      <c r="J3743" t="s">
        <v>11722</v>
      </c>
      <c r="K3743" t="s">
        <v>353</v>
      </c>
      <c r="L3743" t="s">
        <v>354</v>
      </c>
      <c r="M3743" s="29" t="str">
        <f>IF(O3743 &lt;&gt; "", VLOOKUP(O3743,'CLASSIFICAÇÃO - ÁREA DE ATUAÇÃO'!$A:$C,2,0),"")</f>
        <v>A</v>
      </c>
      <c r="N3743" s="29" t="str">
        <f>IF(O3743 &lt;&gt; "",VLOOKUP(O3743,'CLASSIFICAÇÃO - ÁREA DE ATUAÇÃO'!$A:$C,3,0), "")</f>
        <v>REDE COMPLEMENTAR</v>
      </c>
      <c r="O3743" t="str">
        <f>'Lotações convertidas'!B3745</f>
        <v>UNIDADE DE REFERENCIA SECUNDARIA PADRE EUSTAQUIO</v>
      </c>
    </row>
    <row r="3744" spans="1:15" x14ac:dyDescent="0.25">
      <c r="A3744">
        <v>1368891</v>
      </c>
      <c r="B3744" t="s">
        <v>11723</v>
      </c>
      <c r="C3744" t="s">
        <v>11724</v>
      </c>
      <c r="D3744" t="s">
        <v>429</v>
      </c>
      <c r="E3744" t="s">
        <v>430</v>
      </c>
      <c r="F3744" t="s">
        <v>18642</v>
      </c>
      <c r="G3744" s="177">
        <v>44644</v>
      </c>
      <c r="H3744" t="s">
        <v>417</v>
      </c>
      <c r="I3744" t="s">
        <v>18175</v>
      </c>
      <c r="J3744" t="s">
        <v>11725</v>
      </c>
      <c r="K3744" t="s">
        <v>353</v>
      </c>
      <c r="L3744" t="s">
        <v>374</v>
      </c>
      <c r="M3744" s="29" t="str">
        <f>IF(O3744 &lt;&gt; "", VLOOKUP(O3744,'CLASSIFICAÇÃO - ÁREA DE ATUAÇÃO'!$A:$C,2,0),"")</f>
        <v>B</v>
      </c>
      <c r="N3744" s="29" t="str">
        <f>IF(O3744 &lt;&gt; "",VLOOKUP(O3744,'CLASSIFICAÇÃO - ÁREA DE ATUAÇÃO'!$A:$C,3,0), "")</f>
        <v>REDE COMPLEMENTAR</v>
      </c>
      <c r="O3744" t="str">
        <f>'Lotações convertidas'!B3746</f>
        <v>CENTRAL DE ESTERILIZACAO NORDESTE</v>
      </c>
    </row>
    <row r="3745" spans="1:15" x14ac:dyDescent="0.25">
      <c r="A3745">
        <v>1368921</v>
      </c>
      <c r="B3745" t="s">
        <v>11726</v>
      </c>
      <c r="C3745" t="s">
        <v>11727</v>
      </c>
      <c r="D3745" t="s">
        <v>362</v>
      </c>
      <c r="F3745" t="s">
        <v>69</v>
      </c>
      <c r="G3745" s="177">
        <v>44644</v>
      </c>
      <c r="H3745" t="s">
        <v>352</v>
      </c>
      <c r="I3745" t="s">
        <v>18168</v>
      </c>
      <c r="J3745" t="s">
        <v>11728</v>
      </c>
      <c r="K3745" t="s">
        <v>353</v>
      </c>
      <c r="L3745" t="s">
        <v>382</v>
      </c>
      <c r="M3745" s="29" t="str">
        <f>IF(O3745 &lt;&gt; "", VLOOKUP(O3745,'CLASSIFICAÇÃO - ÁREA DE ATUAÇÃO'!$A:$C,2,0),"")</f>
        <v>A</v>
      </c>
      <c r="N3745" s="29" t="str">
        <f>IF(O3745 &lt;&gt; "",VLOOKUP(O3745,'CLASSIFICAÇÃO - ÁREA DE ATUAÇÃO'!$A:$C,3,0), "")</f>
        <v>REDE COMPLEMENTAR</v>
      </c>
      <c r="O3745" t="str">
        <f>'Lotações convertidas'!B3747</f>
        <v>CENTRO DE TESTAGEM E ACONSELHAMENTO - SERVICO DE ATENDIMENTO ESPECIALIZADO</v>
      </c>
    </row>
    <row r="3746" spans="1:15" x14ac:dyDescent="0.25">
      <c r="A3746" t="s">
        <v>11729</v>
      </c>
      <c r="B3746" t="s">
        <v>11730</v>
      </c>
      <c r="C3746" t="s">
        <v>11731</v>
      </c>
      <c r="D3746" t="s">
        <v>368</v>
      </c>
      <c r="E3746" t="s">
        <v>728</v>
      </c>
      <c r="F3746" t="s">
        <v>18620</v>
      </c>
      <c r="G3746" s="177">
        <v>44646</v>
      </c>
      <c r="H3746" t="s">
        <v>441</v>
      </c>
      <c r="I3746" t="s">
        <v>495</v>
      </c>
      <c r="K3746" t="s">
        <v>495</v>
      </c>
      <c r="L3746" t="s">
        <v>372</v>
      </c>
      <c r="M3746" s="29" t="str">
        <f>IF(O3746 &lt;&gt; "", VLOOKUP(O3746,'CLASSIFICAÇÃO - ÁREA DE ATUAÇÃO'!$A:$C,2,0),"")</f>
        <v>D</v>
      </c>
      <c r="N3746" s="29" t="str">
        <f>IF(O3746 &lt;&gt; "",VLOOKUP(O3746,'CLASSIFICAÇÃO - ÁREA DE ATUAÇÃO'!$A:$C,3,0), "")</f>
        <v>REDE DE URGÊNCIA</v>
      </c>
      <c r="O3746" t="str">
        <f>'Lotações convertidas'!B3748</f>
        <v>UNIDADE DE PRONTO ATENDIMENTO VENDA NOVA</v>
      </c>
    </row>
    <row r="3747" spans="1:15" x14ac:dyDescent="0.25">
      <c r="A3747">
        <v>1368948</v>
      </c>
      <c r="B3747" t="s">
        <v>11732</v>
      </c>
      <c r="C3747" t="s">
        <v>11733</v>
      </c>
      <c r="D3747" t="s">
        <v>368</v>
      </c>
      <c r="E3747" t="s">
        <v>369</v>
      </c>
      <c r="F3747" t="s">
        <v>18623</v>
      </c>
      <c r="G3747" s="177">
        <v>44645</v>
      </c>
      <c r="H3747" t="s">
        <v>425</v>
      </c>
      <c r="I3747" t="s">
        <v>18168</v>
      </c>
      <c r="J3747" t="s">
        <v>11734</v>
      </c>
      <c r="K3747" t="s">
        <v>353</v>
      </c>
      <c r="L3747" t="s">
        <v>374</v>
      </c>
      <c r="M3747" s="29" t="str">
        <f>IF(O3747 &lt;&gt; "", VLOOKUP(O3747,'CLASSIFICAÇÃO - ÁREA DE ATUAÇÃO'!$A:$C,2,0),"")</f>
        <v>C</v>
      </c>
      <c r="N3747" s="29" t="str">
        <f>IF(O3747 &lt;&gt; "",VLOOKUP(O3747,'CLASSIFICAÇÃO - ÁREA DE ATUAÇÃO'!$A:$C,3,0), "")</f>
        <v>REDE DE URGÊNCIA</v>
      </c>
      <c r="O3747" t="str">
        <f>'Lotações convertidas'!B3749</f>
        <v>UNIDADE DE PRONTO ATENDIMENTO NORDESTE</v>
      </c>
    </row>
    <row r="3748" spans="1:15" x14ac:dyDescent="0.25">
      <c r="A3748">
        <v>1368956</v>
      </c>
      <c r="B3748" t="s">
        <v>11735</v>
      </c>
      <c r="C3748" t="s">
        <v>11736</v>
      </c>
      <c r="D3748" t="s">
        <v>349</v>
      </c>
      <c r="E3748" t="s">
        <v>350</v>
      </c>
      <c r="F3748" t="s">
        <v>18648</v>
      </c>
      <c r="G3748" s="177">
        <v>44644</v>
      </c>
      <c r="H3748" t="s">
        <v>395</v>
      </c>
      <c r="I3748" t="s">
        <v>18169</v>
      </c>
      <c r="J3748" t="s">
        <v>11737</v>
      </c>
      <c r="K3748" t="s">
        <v>353</v>
      </c>
      <c r="L3748" t="s">
        <v>406</v>
      </c>
      <c r="M3748" s="29" t="str">
        <f>IF(O3748 &lt;&gt; "", VLOOKUP(O3748,'CLASSIFICAÇÃO - ÁREA DE ATUAÇÃO'!$A:$C,2,0),"")</f>
        <v>B</v>
      </c>
      <c r="N3748" s="29" t="str">
        <f>IF(O3748 &lt;&gt; "",VLOOKUP(O3748,'CLASSIFICAÇÃO - ÁREA DE ATUAÇÃO'!$A:$C,3,0), "")</f>
        <v>REDE DE URGÊNCIA</v>
      </c>
      <c r="O3748" t="str">
        <f>'Lotações convertidas'!B3750</f>
        <v>CENTRO DE REFERENCIA EM SAUDE MENTAL BARREIRO</v>
      </c>
    </row>
    <row r="3749" spans="1:15" x14ac:dyDescent="0.25">
      <c r="A3749">
        <v>1368964</v>
      </c>
      <c r="B3749" t="s">
        <v>11738</v>
      </c>
      <c r="C3749" t="s">
        <v>11739</v>
      </c>
      <c r="D3749" t="s">
        <v>379</v>
      </c>
      <c r="F3749" t="s">
        <v>18611</v>
      </c>
      <c r="G3749" s="177">
        <v>44648</v>
      </c>
      <c r="H3749" t="s">
        <v>457</v>
      </c>
      <c r="I3749" t="s">
        <v>18171</v>
      </c>
      <c r="J3749" t="s">
        <v>11740</v>
      </c>
      <c r="K3749" t="s">
        <v>353</v>
      </c>
      <c r="L3749" t="s">
        <v>397</v>
      </c>
      <c r="M3749" s="29" t="str">
        <f>IF(O3749 &lt;&gt; "", VLOOKUP(O3749,'CLASSIFICAÇÃO - ÁREA DE ATUAÇÃO'!$A:$C,2,0),"")</f>
        <v>C</v>
      </c>
      <c r="N3749" s="29" t="str">
        <f>IF(O3749 &lt;&gt; "",VLOOKUP(O3749,'CLASSIFICAÇÃO - ÁREA DE ATUAÇÃO'!$A:$C,3,0), "")</f>
        <v>REDE DE URGÊNCIA</v>
      </c>
      <c r="O3749" t="str">
        <f>'Lotações convertidas'!B3751</f>
        <v>UNIDADE DE PRONTO ATENDIMENTO OESTE</v>
      </c>
    </row>
    <row r="3750" spans="1:15" x14ac:dyDescent="0.25">
      <c r="A3750">
        <v>1368972</v>
      </c>
      <c r="B3750" t="s">
        <v>11741</v>
      </c>
      <c r="C3750" t="s">
        <v>11742</v>
      </c>
      <c r="D3750" t="s">
        <v>349</v>
      </c>
      <c r="E3750" t="s">
        <v>528</v>
      </c>
      <c r="F3750" t="s">
        <v>695</v>
      </c>
      <c r="G3750" s="177">
        <v>44644</v>
      </c>
      <c r="H3750" t="s">
        <v>352</v>
      </c>
      <c r="I3750" t="s">
        <v>18176</v>
      </c>
      <c r="J3750" t="s">
        <v>11743</v>
      </c>
      <c r="K3750" t="s">
        <v>353</v>
      </c>
      <c r="L3750" t="s">
        <v>382</v>
      </c>
      <c r="M3750" s="29" t="str">
        <f>IF(O3750 &lt;&gt; "", VLOOKUP(O3750,'CLASSIFICAÇÃO - ÁREA DE ATUAÇÃO'!$A:$C,2,0),"")</f>
        <v>A</v>
      </c>
      <c r="N3750" s="29" t="str">
        <f>IF(O3750 &lt;&gt; "",VLOOKUP(O3750,'CLASSIFICAÇÃO - ÁREA DE ATUAÇÃO'!$A:$C,3,0), "")</f>
        <v>REDE COMPLEMENTAR</v>
      </c>
      <c r="O3750" t="str">
        <f>'Lotações convertidas'!B3752</f>
        <v>LABORATORIO REGIONAL LESTE/NORDESTE</v>
      </c>
    </row>
    <row r="3751" spans="1:15" x14ac:dyDescent="0.25">
      <c r="A3751">
        <v>1368999</v>
      </c>
      <c r="B3751" t="s">
        <v>11744</v>
      </c>
      <c r="C3751" t="s">
        <v>11745</v>
      </c>
      <c r="D3751" t="s">
        <v>349</v>
      </c>
      <c r="E3751" t="s">
        <v>357</v>
      </c>
      <c r="F3751" t="s">
        <v>4353</v>
      </c>
      <c r="G3751" s="177">
        <v>44645</v>
      </c>
      <c r="H3751" t="s">
        <v>384</v>
      </c>
      <c r="I3751" t="s">
        <v>18167</v>
      </c>
      <c r="J3751" t="s">
        <v>11746</v>
      </c>
      <c r="K3751" t="s">
        <v>353</v>
      </c>
      <c r="L3751" t="s">
        <v>397</v>
      </c>
      <c r="M3751" s="29" t="str">
        <f>IF(O3751 &lt;&gt; "", VLOOKUP(O3751,'CLASSIFICAÇÃO - ÁREA DE ATUAÇÃO'!$A:$C,2,0),"")</f>
        <v>B</v>
      </c>
      <c r="N3751" s="29" t="str">
        <f>IF(O3751 &lt;&gt; "",VLOOKUP(O3751,'CLASSIFICAÇÃO - ÁREA DE ATUAÇÃO'!$A:$C,3,0), "")</f>
        <v>ATENÇÃO PRIMÁRIA</v>
      </c>
      <c r="O3751" t="str">
        <f>'Lotações convertidas'!B3753</f>
        <v>CENTRO DE SAÚDE PALMEIRAS</v>
      </c>
    </row>
    <row r="3752" spans="1:15" x14ac:dyDescent="0.25">
      <c r="A3752">
        <v>1369006</v>
      </c>
      <c r="B3752" t="s">
        <v>11747</v>
      </c>
      <c r="C3752" t="s">
        <v>11748</v>
      </c>
      <c r="D3752" t="s">
        <v>349</v>
      </c>
      <c r="E3752" t="s">
        <v>350</v>
      </c>
      <c r="F3752" t="s">
        <v>18650</v>
      </c>
      <c r="G3752" s="177">
        <v>44645</v>
      </c>
      <c r="H3752" t="s">
        <v>364</v>
      </c>
      <c r="I3752" t="s">
        <v>18169</v>
      </c>
      <c r="J3752" t="s">
        <v>11749</v>
      </c>
      <c r="K3752" t="s">
        <v>353</v>
      </c>
      <c r="L3752" t="s">
        <v>374</v>
      </c>
      <c r="M3752" s="29" t="str">
        <f>IF(O3752 &lt;&gt; "", VLOOKUP(O3752,'CLASSIFICAÇÃO - ÁREA DE ATUAÇÃO'!$A:$C,2,0),"")</f>
        <v>B</v>
      </c>
      <c r="N3752" s="29" t="str">
        <f>IF(O3752 &lt;&gt; "",VLOOKUP(O3752,'CLASSIFICAÇÃO - ÁREA DE ATUAÇÃO'!$A:$C,3,0), "")</f>
        <v>GESTÃO</v>
      </c>
      <c r="O3752" t="str">
        <f>'Lotações convertidas'!B3754</f>
        <v>DIRETORIA REGIONAL DE SAUDE NORDESTE</v>
      </c>
    </row>
    <row r="3753" spans="1:15" x14ac:dyDescent="0.25">
      <c r="A3753">
        <v>1369014</v>
      </c>
      <c r="B3753" t="s">
        <v>3342</v>
      </c>
      <c r="C3753" t="s">
        <v>3343</v>
      </c>
      <c r="D3753" t="s">
        <v>368</v>
      </c>
      <c r="E3753" t="s">
        <v>369</v>
      </c>
      <c r="F3753" t="s">
        <v>18622</v>
      </c>
      <c r="G3753" s="177">
        <v>44645</v>
      </c>
      <c r="H3753" t="s">
        <v>425</v>
      </c>
      <c r="I3753" t="s">
        <v>18168</v>
      </c>
      <c r="J3753" t="s">
        <v>3344</v>
      </c>
      <c r="K3753" t="s">
        <v>353</v>
      </c>
      <c r="L3753" t="s">
        <v>372</v>
      </c>
      <c r="M3753" s="29" t="str">
        <f>IF(O3753 &lt;&gt; "", VLOOKUP(O3753,'CLASSIFICAÇÃO - ÁREA DE ATUAÇÃO'!$A:$C,2,0),"")</f>
        <v>C</v>
      </c>
      <c r="N3753" s="29" t="str">
        <f>IF(O3753 &lt;&gt; "",VLOOKUP(O3753,'CLASSIFICAÇÃO - ÁREA DE ATUAÇÃO'!$A:$C,3,0), "")</f>
        <v>REDE DE URGÊNCIA</v>
      </c>
      <c r="O3753" t="str">
        <f>'Lotações convertidas'!B3755</f>
        <v>CENTRO DE REFERENCIA EM SAUDE MENTAL VENDA NOVA</v>
      </c>
    </row>
    <row r="3754" spans="1:15" x14ac:dyDescent="0.25">
      <c r="A3754">
        <v>1369022</v>
      </c>
      <c r="B3754" t="s">
        <v>11750</v>
      </c>
      <c r="C3754" t="s">
        <v>11751</v>
      </c>
      <c r="D3754" t="s">
        <v>349</v>
      </c>
      <c r="E3754" t="s">
        <v>350</v>
      </c>
      <c r="F3754" t="s">
        <v>18650</v>
      </c>
      <c r="G3754" s="177">
        <v>44645</v>
      </c>
      <c r="H3754" t="s">
        <v>364</v>
      </c>
      <c r="I3754" t="s">
        <v>18169</v>
      </c>
      <c r="J3754" t="s">
        <v>11752</v>
      </c>
      <c r="K3754" t="s">
        <v>353</v>
      </c>
      <c r="L3754" t="s">
        <v>374</v>
      </c>
      <c r="M3754" s="29" t="str">
        <f>IF(O3754 &lt;&gt; "", VLOOKUP(O3754,'CLASSIFICAÇÃO - ÁREA DE ATUAÇÃO'!$A:$C,2,0),"")</f>
        <v>B</v>
      </c>
      <c r="N3754" s="29" t="str">
        <f>IF(O3754 &lt;&gt; "",VLOOKUP(O3754,'CLASSIFICAÇÃO - ÁREA DE ATUAÇÃO'!$A:$C,3,0), "")</f>
        <v>GESTÃO</v>
      </c>
      <c r="O3754" t="str">
        <f>'Lotações convertidas'!B3756</f>
        <v>DIRETORIA REGIONAL DE SAUDE NORDESTE</v>
      </c>
    </row>
    <row r="3755" spans="1:15" x14ac:dyDescent="0.25">
      <c r="A3755">
        <v>1369030</v>
      </c>
      <c r="B3755" t="s">
        <v>11753</v>
      </c>
      <c r="C3755" t="s">
        <v>11754</v>
      </c>
      <c r="D3755" t="s">
        <v>349</v>
      </c>
      <c r="E3755" t="s">
        <v>473</v>
      </c>
      <c r="F3755" t="s">
        <v>18668</v>
      </c>
      <c r="G3755" s="177">
        <v>44648</v>
      </c>
      <c r="H3755" t="s">
        <v>364</v>
      </c>
      <c r="I3755" t="s">
        <v>18173</v>
      </c>
      <c r="J3755" t="s">
        <v>11755</v>
      </c>
      <c r="K3755" t="s">
        <v>353</v>
      </c>
      <c r="L3755" t="s">
        <v>427</v>
      </c>
      <c r="M3755" s="29" t="str">
        <f>IF(O3755 &lt;&gt; "", VLOOKUP(O3755,'CLASSIFICAÇÃO - ÁREA DE ATUAÇÃO'!$A:$C,2,0),"")</f>
        <v>A</v>
      </c>
      <c r="N3755" s="29" t="str">
        <f>IF(O3755 &lt;&gt; "",VLOOKUP(O3755,'CLASSIFICAÇÃO - ÁREA DE ATUAÇÃO'!$A:$C,3,0), "")</f>
        <v>GESTÃO</v>
      </c>
      <c r="O3755" t="str">
        <f>'Lotações convertidas'!B3757</f>
        <v>GERENCIA DE ATENCAO PRIMARIA A SAUDE</v>
      </c>
    </row>
    <row r="3756" spans="1:15" x14ac:dyDescent="0.25">
      <c r="A3756">
        <v>1369049</v>
      </c>
      <c r="B3756" t="s">
        <v>11756</v>
      </c>
      <c r="C3756" t="s">
        <v>11757</v>
      </c>
      <c r="D3756" t="s">
        <v>362</v>
      </c>
      <c r="F3756" t="s">
        <v>388</v>
      </c>
      <c r="G3756" s="177">
        <v>44648</v>
      </c>
      <c r="H3756" t="s">
        <v>364</v>
      </c>
      <c r="I3756" t="s">
        <v>18168</v>
      </c>
      <c r="J3756" t="s">
        <v>11758</v>
      </c>
      <c r="K3756" t="s">
        <v>353</v>
      </c>
      <c r="L3756" t="s">
        <v>372</v>
      </c>
      <c r="M3756" s="29" t="str">
        <f>IF(O3756 &lt;&gt; "", VLOOKUP(O3756,'CLASSIFICAÇÃO - ÁREA DE ATUAÇÃO'!$A:$C,2,0),"")</f>
        <v>D</v>
      </c>
      <c r="N3756" s="29" t="str">
        <f>IF(O3756 &lt;&gt; "",VLOOKUP(O3756,'CLASSIFICAÇÃO - ÁREA DE ATUAÇÃO'!$A:$C,3,0), "")</f>
        <v>ATENÇÃO PRIMÁRIA</v>
      </c>
      <c r="O3756" t="str">
        <f>'Lotações convertidas'!B3758</f>
        <v>CENTRO DE SAÚDE MINAS CAIXA</v>
      </c>
    </row>
    <row r="3757" spans="1:15" x14ac:dyDescent="0.25">
      <c r="A3757">
        <v>1369065</v>
      </c>
      <c r="B3757" t="s">
        <v>5242</v>
      </c>
      <c r="C3757" t="s">
        <v>5243</v>
      </c>
      <c r="D3757" t="s">
        <v>368</v>
      </c>
      <c r="E3757" t="s">
        <v>634</v>
      </c>
      <c r="F3757" t="s">
        <v>18620</v>
      </c>
      <c r="G3757" s="177">
        <v>44647</v>
      </c>
      <c r="H3757" t="s">
        <v>466</v>
      </c>
      <c r="I3757" t="s">
        <v>18174</v>
      </c>
      <c r="J3757" t="s">
        <v>5244</v>
      </c>
      <c r="K3757" t="s">
        <v>353</v>
      </c>
      <c r="L3757" t="s">
        <v>372</v>
      </c>
      <c r="M3757" s="29" t="str">
        <f>IF(O3757 &lt;&gt; "", VLOOKUP(O3757,'CLASSIFICAÇÃO - ÁREA DE ATUAÇÃO'!$A:$C,2,0),"")</f>
        <v>D</v>
      </c>
      <c r="N3757" s="29" t="str">
        <f>IF(O3757 &lt;&gt; "",VLOOKUP(O3757,'CLASSIFICAÇÃO - ÁREA DE ATUAÇÃO'!$A:$C,3,0), "")</f>
        <v>REDE DE URGÊNCIA</v>
      </c>
      <c r="O3757" t="str">
        <f>'Lotações convertidas'!B3759</f>
        <v>UNIDADE DE PRONTO ATENDIMENTO VENDA NOVA</v>
      </c>
    </row>
    <row r="3758" spans="1:15" x14ac:dyDescent="0.25">
      <c r="A3758">
        <v>1369073</v>
      </c>
      <c r="B3758" t="s">
        <v>11760</v>
      </c>
      <c r="C3758" t="s">
        <v>11761</v>
      </c>
      <c r="D3758" t="s">
        <v>349</v>
      </c>
      <c r="E3758" t="s">
        <v>445</v>
      </c>
      <c r="F3758" t="s">
        <v>567</v>
      </c>
      <c r="G3758" s="177">
        <v>44648</v>
      </c>
      <c r="H3758" t="s">
        <v>11762</v>
      </c>
      <c r="I3758" t="s">
        <v>18172</v>
      </c>
      <c r="J3758" t="s">
        <v>11763</v>
      </c>
      <c r="K3758" t="s">
        <v>353</v>
      </c>
      <c r="L3758" t="s">
        <v>406</v>
      </c>
      <c r="M3758" s="29" t="str">
        <f>IF(O3758 &lt;&gt; "", VLOOKUP(O3758,'CLASSIFICAÇÃO - ÁREA DE ATUAÇÃO'!$A:$C,2,0),"")</f>
        <v>C</v>
      </c>
      <c r="N3758" s="29" t="str">
        <f>IF(O3758 &lt;&gt; "",VLOOKUP(O3758,'CLASSIFICAÇÃO - ÁREA DE ATUAÇÃO'!$A:$C,3,0), "")</f>
        <v>REDE DE URGÊNCIA</v>
      </c>
      <c r="O3758" t="str">
        <f>'Lotações convertidas'!B3760</f>
        <v>CENTRO DE REFERENCIA EM SAUDE MENTAL ALCOOL E DROGAS BARREIRO</v>
      </c>
    </row>
    <row r="3759" spans="1:15" x14ac:dyDescent="0.25">
      <c r="A3759">
        <v>1369081</v>
      </c>
      <c r="B3759" t="s">
        <v>11764</v>
      </c>
      <c r="C3759" t="s">
        <v>11765</v>
      </c>
      <c r="D3759" t="s">
        <v>349</v>
      </c>
      <c r="E3759" t="s">
        <v>350</v>
      </c>
      <c r="F3759" t="s">
        <v>3561</v>
      </c>
      <c r="G3759" s="177">
        <v>44645</v>
      </c>
      <c r="H3759" t="s">
        <v>11766</v>
      </c>
      <c r="I3759" t="s">
        <v>18169</v>
      </c>
      <c r="J3759" t="s">
        <v>11767</v>
      </c>
      <c r="K3759" t="s">
        <v>353</v>
      </c>
      <c r="L3759" t="s">
        <v>427</v>
      </c>
      <c r="M3759" s="29" t="str">
        <f>IF(O3759 &lt;&gt; "", VLOOKUP(O3759,'CLASSIFICAÇÃO - ÁREA DE ATUAÇÃO'!$A:$C,2,0),"")</f>
        <v>A</v>
      </c>
      <c r="N3759" s="29" t="str">
        <f>IF(O3759 &lt;&gt; "",VLOOKUP(O3759,'CLASSIFICAÇÃO - ÁREA DE ATUAÇÃO'!$A:$C,3,0), "")</f>
        <v>GESTÃO</v>
      </c>
      <c r="O3759" t="str">
        <f>'Lotações convertidas'!B3761</f>
        <v>GERÊNCIA DE INTEGRAÇÃO DO CUIDADO À SAÚDE</v>
      </c>
    </row>
    <row r="3760" spans="1:15" x14ac:dyDescent="0.25">
      <c r="A3760" t="s">
        <v>11768</v>
      </c>
      <c r="B3760" t="s">
        <v>11769</v>
      </c>
      <c r="C3760" t="s">
        <v>11770</v>
      </c>
      <c r="D3760" t="s">
        <v>520</v>
      </c>
      <c r="F3760" t="s">
        <v>608</v>
      </c>
      <c r="G3760" s="177">
        <v>44648</v>
      </c>
      <c r="H3760" t="s">
        <v>364</v>
      </c>
      <c r="I3760" t="s">
        <v>18175</v>
      </c>
      <c r="J3760" t="s">
        <v>11771</v>
      </c>
      <c r="K3760" t="s">
        <v>353</v>
      </c>
      <c r="L3760" t="s">
        <v>372</v>
      </c>
      <c r="M3760" s="29" t="str">
        <f>IF(O3760 &lt;&gt; "", VLOOKUP(O3760,'CLASSIFICAÇÃO - ÁREA DE ATUAÇÃO'!$A:$C,2,0),"")</f>
        <v>C</v>
      </c>
      <c r="N3760" s="29" t="str">
        <f>IF(O3760 &lt;&gt; "",VLOOKUP(O3760,'CLASSIFICAÇÃO - ÁREA DE ATUAÇÃO'!$A:$C,3,0), "")</f>
        <v>ATENÇÃO PRIMÁRIA</v>
      </c>
      <c r="O3760" t="str">
        <f>'Lotações convertidas'!B3762</f>
        <v>CENTRO DE SAÚDE RIO BRANCO</v>
      </c>
    </row>
    <row r="3761" spans="1:15" x14ac:dyDescent="0.25">
      <c r="A3761">
        <v>1369103</v>
      </c>
      <c r="B3761" t="s">
        <v>11772</v>
      </c>
      <c r="C3761" t="s">
        <v>11773</v>
      </c>
      <c r="D3761" t="s">
        <v>368</v>
      </c>
      <c r="E3761" t="s">
        <v>369</v>
      </c>
      <c r="F3761" t="s">
        <v>589</v>
      </c>
      <c r="G3761" s="177">
        <v>44648</v>
      </c>
      <c r="H3761" t="s">
        <v>417</v>
      </c>
      <c r="I3761" t="s">
        <v>18168</v>
      </c>
      <c r="J3761" t="s">
        <v>11774</v>
      </c>
      <c r="K3761" t="s">
        <v>353</v>
      </c>
      <c r="L3761" t="s">
        <v>397</v>
      </c>
      <c r="M3761" s="29" t="str">
        <f>IF(O3761 &lt;&gt; "", VLOOKUP(O3761,'CLASSIFICAÇÃO - ÁREA DE ATUAÇÃO'!$A:$C,2,0),"")</f>
        <v>A</v>
      </c>
      <c r="N3761" s="29" t="str">
        <f>IF(O3761 &lt;&gt; "",VLOOKUP(O3761,'CLASSIFICAÇÃO - ÁREA DE ATUAÇÃO'!$A:$C,3,0), "")</f>
        <v>REDE COMPLEMENTAR</v>
      </c>
      <c r="O3761" t="str">
        <f>'Lotações convertidas'!B3763</f>
        <v>UNIDADE DE REFERENCIA SECUNDARIA CAMPOS SALES</v>
      </c>
    </row>
    <row r="3762" spans="1:15" x14ac:dyDescent="0.25">
      <c r="A3762">
        <v>1369111</v>
      </c>
      <c r="B3762" t="s">
        <v>11775</v>
      </c>
      <c r="C3762" t="s">
        <v>11776</v>
      </c>
      <c r="D3762" t="s">
        <v>368</v>
      </c>
      <c r="E3762" t="s">
        <v>369</v>
      </c>
      <c r="F3762" t="s">
        <v>713</v>
      </c>
      <c r="G3762" s="177">
        <v>44648</v>
      </c>
      <c r="H3762" t="s">
        <v>417</v>
      </c>
      <c r="I3762" t="s">
        <v>18168</v>
      </c>
      <c r="J3762" t="s">
        <v>11777</v>
      </c>
      <c r="K3762" t="s">
        <v>353</v>
      </c>
      <c r="L3762" t="s">
        <v>382</v>
      </c>
      <c r="M3762" s="29" t="str">
        <f>IF(O3762 &lt;&gt; "", VLOOKUP(O3762,'CLASSIFICAÇÃO - ÁREA DE ATUAÇÃO'!$A:$C,2,0),"")</f>
        <v>B</v>
      </c>
      <c r="N3762" s="29" t="str">
        <f>IF(O3762 &lt;&gt; "",VLOOKUP(O3762,'CLASSIFICAÇÃO - ÁREA DE ATUAÇÃO'!$A:$C,3,0), "")</f>
        <v>ATENÇÃO PRIMÁRIA</v>
      </c>
      <c r="O3762" t="str">
        <f>'Lotações convertidas'!B3764</f>
        <v>CENTRO DE SAÚDE POMPÉIA</v>
      </c>
    </row>
    <row r="3763" spans="1:15" x14ac:dyDescent="0.25">
      <c r="A3763">
        <v>1369138</v>
      </c>
      <c r="B3763" t="s">
        <v>4180</v>
      </c>
      <c r="C3763" t="s">
        <v>4181</v>
      </c>
      <c r="D3763" t="s">
        <v>379</v>
      </c>
      <c r="F3763" t="s">
        <v>18611</v>
      </c>
      <c r="G3763" s="177">
        <v>44650</v>
      </c>
      <c r="H3763" t="s">
        <v>457</v>
      </c>
      <c r="I3763" t="s">
        <v>18171</v>
      </c>
      <c r="J3763" t="s">
        <v>4182</v>
      </c>
      <c r="K3763" t="s">
        <v>353</v>
      </c>
      <c r="L3763" t="s">
        <v>397</v>
      </c>
      <c r="M3763" s="29" t="str">
        <f>IF(O3763 &lt;&gt; "", VLOOKUP(O3763,'CLASSIFICAÇÃO - ÁREA DE ATUAÇÃO'!$A:$C,2,0),"")</f>
        <v>C</v>
      </c>
      <c r="N3763" s="29" t="str">
        <f>IF(O3763 &lt;&gt; "",VLOOKUP(O3763,'CLASSIFICAÇÃO - ÁREA DE ATUAÇÃO'!$A:$C,3,0), "")</f>
        <v>REDE DE URGÊNCIA</v>
      </c>
      <c r="O3763" t="str">
        <f>'Lotações convertidas'!B3765</f>
        <v>UNIDADE DE PRONTO ATENDIMENTO OESTE</v>
      </c>
    </row>
    <row r="3764" spans="1:15" x14ac:dyDescent="0.25">
      <c r="A3764">
        <v>1369146</v>
      </c>
      <c r="B3764" t="s">
        <v>11778</v>
      </c>
      <c r="C3764" t="s">
        <v>11779</v>
      </c>
      <c r="D3764" t="s">
        <v>379</v>
      </c>
      <c r="F3764" t="s">
        <v>18613</v>
      </c>
      <c r="G3764" s="177">
        <v>44645</v>
      </c>
      <c r="H3764" t="s">
        <v>457</v>
      </c>
      <c r="I3764" t="s">
        <v>18171</v>
      </c>
      <c r="J3764" t="s">
        <v>11780</v>
      </c>
      <c r="K3764" t="s">
        <v>353</v>
      </c>
      <c r="L3764" t="s">
        <v>382</v>
      </c>
      <c r="M3764" s="29" t="str">
        <f>IF(O3764 &lt;&gt; "", VLOOKUP(O3764,'CLASSIFICAÇÃO - ÁREA DE ATUAÇÃO'!$A:$C,2,0),"")</f>
        <v>C</v>
      </c>
      <c r="N3764" s="29" t="str">
        <f>IF(O3764 &lt;&gt; "",VLOOKUP(O3764,'CLASSIFICAÇÃO - ÁREA DE ATUAÇÃO'!$A:$C,3,0), "")</f>
        <v>REDE DE URGÊNCIA</v>
      </c>
      <c r="O3764" t="str">
        <f>'Lotações convertidas'!B3766</f>
        <v>UNIDADE DE PRONTO ATENDIMENTO LESTE</v>
      </c>
    </row>
    <row r="3765" spans="1:15" x14ac:dyDescent="0.25">
      <c r="A3765">
        <v>1369154</v>
      </c>
      <c r="B3765" t="s">
        <v>11781</v>
      </c>
      <c r="C3765" t="s">
        <v>11782</v>
      </c>
      <c r="D3765" t="s">
        <v>368</v>
      </c>
      <c r="E3765" t="s">
        <v>369</v>
      </c>
      <c r="F3765" t="s">
        <v>18614</v>
      </c>
      <c r="G3765" s="177">
        <v>44645</v>
      </c>
      <c r="H3765" t="s">
        <v>425</v>
      </c>
      <c r="I3765" t="s">
        <v>18168</v>
      </c>
      <c r="J3765" t="s">
        <v>11783</v>
      </c>
      <c r="K3765" t="s">
        <v>353</v>
      </c>
      <c r="L3765" t="s">
        <v>354</v>
      </c>
      <c r="M3765" s="29" t="str">
        <f>IF(O3765 &lt;&gt; "", VLOOKUP(O3765,'CLASSIFICAÇÃO - ÁREA DE ATUAÇÃO'!$A:$C,2,0),"")</f>
        <v>A</v>
      </c>
      <c r="N3765" s="29" t="str">
        <f>IF(O3765 &lt;&gt; "",VLOOKUP(O3765,'CLASSIFICAÇÃO - ÁREA DE ATUAÇÃO'!$A:$C,3,0), "")</f>
        <v>REDE DE URGÊNCIA</v>
      </c>
      <c r="O3765" t="str">
        <f>'Lotações convertidas'!B3767</f>
        <v>CENTRO DE REFERENCIA EM SAUDE MENTAL NOROESTE</v>
      </c>
    </row>
    <row r="3766" spans="1:15" x14ac:dyDescent="0.25">
      <c r="A3766">
        <v>1369170</v>
      </c>
      <c r="B3766" t="s">
        <v>11784</v>
      </c>
      <c r="C3766" t="s">
        <v>11785</v>
      </c>
      <c r="D3766" t="s">
        <v>368</v>
      </c>
      <c r="E3766" t="s">
        <v>369</v>
      </c>
      <c r="F3766" t="s">
        <v>18649</v>
      </c>
      <c r="G3766" s="177">
        <v>44645</v>
      </c>
      <c r="H3766" t="s">
        <v>1635</v>
      </c>
      <c r="I3766" t="s">
        <v>18168</v>
      </c>
      <c r="J3766" t="s">
        <v>11786</v>
      </c>
      <c r="K3766" t="s">
        <v>353</v>
      </c>
      <c r="L3766" t="s">
        <v>382</v>
      </c>
      <c r="M3766" s="29" t="str">
        <f>IF(O3766 &lt;&gt; "", VLOOKUP(O3766,'CLASSIFICAÇÃO - ÁREA DE ATUAÇÃO'!$A:$C,2,0),"")</f>
        <v>A</v>
      </c>
      <c r="N3766" s="29" t="str">
        <f>IF(O3766 &lt;&gt; "",VLOOKUP(O3766,'CLASSIFICAÇÃO - ÁREA DE ATUAÇÃO'!$A:$C,3,0), "")</f>
        <v>REDE DE URGÊNCIA</v>
      </c>
      <c r="O3766" t="str">
        <f>'Lotações convertidas'!B3768</f>
        <v>CENTRO DE REFERENCIA EM SAUDE MENTAL LESTE</v>
      </c>
    </row>
    <row r="3767" spans="1:15" x14ac:dyDescent="0.25">
      <c r="A3767">
        <v>1369189</v>
      </c>
      <c r="B3767" t="s">
        <v>6080</v>
      </c>
      <c r="C3767" t="s">
        <v>6081</v>
      </c>
      <c r="D3767" t="s">
        <v>368</v>
      </c>
      <c r="E3767" t="s">
        <v>369</v>
      </c>
      <c r="F3767" t="s">
        <v>18613</v>
      </c>
      <c r="G3767" s="177">
        <v>44649</v>
      </c>
      <c r="H3767" t="s">
        <v>441</v>
      </c>
      <c r="I3767" t="s">
        <v>18168</v>
      </c>
      <c r="J3767" t="s">
        <v>6082</v>
      </c>
      <c r="K3767" t="s">
        <v>353</v>
      </c>
      <c r="L3767" t="s">
        <v>382</v>
      </c>
      <c r="M3767" s="29" t="str">
        <f>IF(O3767 &lt;&gt; "", VLOOKUP(O3767,'CLASSIFICAÇÃO - ÁREA DE ATUAÇÃO'!$A:$C,2,0),"")</f>
        <v>C</v>
      </c>
      <c r="N3767" s="29" t="str">
        <f>IF(O3767 &lt;&gt; "",VLOOKUP(O3767,'CLASSIFICAÇÃO - ÁREA DE ATUAÇÃO'!$A:$C,3,0), "")</f>
        <v>REDE DE URGÊNCIA</v>
      </c>
      <c r="O3767" t="str">
        <f>'Lotações convertidas'!B3769</f>
        <v>UNIDADE DE PRONTO ATENDIMENTO LESTE</v>
      </c>
    </row>
    <row r="3768" spans="1:15" x14ac:dyDescent="0.25">
      <c r="A3768">
        <v>1369200</v>
      </c>
      <c r="B3768" t="s">
        <v>11787</v>
      </c>
      <c r="C3768" t="s">
        <v>11788</v>
      </c>
      <c r="D3768" t="s">
        <v>379</v>
      </c>
      <c r="F3768" t="s">
        <v>18613</v>
      </c>
      <c r="G3768" s="177">
        <v>44644</v>
      </c>
      <c r="H3768" t="s">
        <v>457</v>
      </c>
      <c r="I3768" t="s">
        <v>18171</v>
      </c>
      <c r="J3768" t="s">
        <v>11789</v>
      </c>
      <c r="K3768" t="s">
        <v>353</v>
      </c>
      <c r="L3768" t="s">
        <v>382</v>
      </c>
      <c r="M3768" s="29" t="str">
        <f>IF(O3768 &lt;&gt; "", VLOOKUP(O3768,'CLASSIFICAÇÃO - ÁREA DE ATUAÇÃO'!$A:$C,2,0),"")</f>
        <v>C</v>
      </c>
      <c r="N3768" s="29" t="str">
        <f>IF(O3768 &lt;&gt; "",VLOOKUP(O3768,'CLASSIFICAÇÃO - ÁREA DE ATUAÇÃO'!$A:$C,3,0), "")</f>
        <v>REDE DE URGÊNCIA</v>
      </c>
      <c r="O3768" t="str">
        <f>'Lotações convertidas'!B3770</f>
        <v>UNIDADE DE PRONTO ATENDIMENTO LESTE</v>
      </c>
    </row>
    <row r="3769" spans="1:15" x14ac:dyDescent="0.25">
      <c r="A3769">
        <v>1369219</v>
      </c>
      <c r="B3769" t="s">
        <v>11790</v>
      </c>
      <c r="C3769" t="s">
        <v>11791</v>
      </c>
      <c r="D3769" t="s">
        <v>368</v>
      </c>
      <c r="E3769" t="s">
        <v>369</v>
      </c>
      <c r="F3769" t="s">
        <v>370</v>
      </c>
      <c r="G3769" s="177">
        <v>44645</v>
      </c>
      <c r="H3769" t="s">
        <v>384</v>
      </c>
      <c r="I3769" t="s">
        <v>18168</v>
      </c>
      <c r="J3769" t="s">
        <v>11792</v>
      </c>
      <c r="K3769" t="s">
        <v>353</v>
      </c>
      <c r="L3769" t="s">
        <v>372</v>
      </c>
      <c r="M3769" s="29" t="str">
        <f>IF(O3769 &lt;&gt; "", VLOOKUP(O3769,'CLASSIFICAÇÃO - ÁREA DE ATUAÇÃO'!$A:$C,2,0),"")</f>
        <v>D</v>
      </c>
      <c r="N3769" s="29" t="str">
        <f>IF(O3769 &lt;&gt; "",VLOOKUP(O3769,'CLASSIFICAÇÃO - ÁREA DE ATUAÇÃO'!$A:$C,3,0), "")</f>
        <v>ATENÇÃO PRIMÁRIA</v>
      </c>
      <c r="O3769" t="str">
        <f>'Lotações convertidas'!B3771</f>
        <v>CENTRO DE SAÚDE PARAÚNA</v>
      </c>
    </row>
    <row r="3770" spans="1:15" x14ac:dyDescent="0.25">
      <c r="A3770">
        <v>1369235</v>
      </c>
      <c r="B3770" t="s">
        <v>11793</v>
      </c>
      <c r="C3770" t="s">
        <v>11794</v>
      </c>
      <c r="D3770" t="s">
        <v>368</v>
      </c>
      <c r="E3770" t="s">
        <v>524</v>
      </c>
      <c r="F3770" t="s">
        <v>18616</v>
      </c>
      <c r="G3770" s="177">
        <v>44645</v>
      </c>
      <c r="H3770" t="s">
        <v>364</v>
      </c>
      <c r="I3770" t="s">
        <v>18179</v>
      </c>
      <c r="J3770" t="s">
        <v>11795</v>
      </c>
      <c r="K3770" t="s">
        <v>353</v>
      </c>
      <c r="L3770" t="s">
        <v>361</v>
      </c>
      <c r="M3770" s="29" t="str">
        <f>IF(O3770 &lt;&gt; "", VLOOKUP(O3770,'CLASSIFICAÇÃO - ÁREA DE ATUAÇÃO'!$A:$C,2,0),"")</f>
        <v>C</v>
      </c>
      <c r="N3770" s="29" t="str">
        <f>IF(O3770 &lt;&gt; "",VLOOKUP(O3770,'CLASSIFICAÇÃO - ÁREA DE ATUAÇÃO'!$A:$C,3,0), "")</f>
        <v>REDE DE URGÊNCIA</v>
      </c>
      <c r="O3770" t="str">
        <f>'Lotações convertidas'!B3772</f>
        <v>UNIDADE DE PRONTO ATENDIMENTO PAMPULHA</v>
      </c>
    </row>
    <row r="3771" spans="1:15" x14ac:dyDescent="0.25">
      <c r="A3771" t="s">
        <v>11796</v>
      </c>
      <c r="B3771" t="s">
        <v>11797</v>
      </c>
      <c r="C3771" t="s">
        <v>11798</v>
      </c>
      <c r="D3771" t="s">
        <v>368</v>
      </c>
      <c r="E3771" t="s">
        <v>369</v>
      </c>
      <c r="F3771" t="s">
        <v>1591</v>
      </c>
      <c r="G3771" s="177">
        <v>44648</v>
      </c>
      <c r="H3771" t="s">
        <v>384</v>
      </c>
      <c r="I3771" t="s">
        <v>18168</v>
      </c>
      <c r="J3771" t="s">
        <v>11799</v>
      </c>
      <c r="K3771" t="s">
        <v>353</v>
      </c>
      <c r="L3771" t="s">
        <v>374</v>
      </c>
      <c r="M3771" s="29" t="str">
        <f>IF(O3771 &lt;&gt; "", VLOOKUP(O3771,'CLASSIFICAÇÃO - ÁREA DE ATUAÇÃO'!$A:$C,2,0),"")</f>
        <v>D</v>
      </c>
      <c r="N3771" s="29" t="str">
        <f>IF(O3771 &lt;&gt; "",VLOOKUP(O3771,'CLASSIFICAÇÃO - ÁREA DE ATUAÇÃO'!$A:$C,3,0), "")</f>
        <v>ATENÇÃO PRIMÁRIA</v>
      </c>
      <c r="O3771" t="str">
        <f>'Lotações convertidas'!B3773</f>
        <v>CENTRO DE SAÚDE CONJUNTO PAULO VI</v>
      </c>
    </row>
    <row r="3772" spans="1:15" x14ac:dyDescent="0.25">
      <c r="A3772">
        <v>1369278</v>
      </c>
      <c r="B3772" t="s">
        <v>6262</v>
      </c>
      <c r="C3772" t="s">
        <v>6263</v>
      </c>
      <c r="D3772" t="s">
        <v>368</v>
      </c>
      <c r="E3772" t="s">
        <v>524</v>
      </c>
      <c r="F3772" t="s">
        <v>18615</v>
      </c>
      <c r="G3772" s="177">
        <v>44646</v>
      </c>
      <c r="H3772" t="s">
        <v>425</v>
      </c>
      <c r="I3772" t="s">
        <v>18179</v>
      </c>
      <c r="J3772" t="s">
        <v>6264</v>
      </c>
      <c r="K3772" t="s">
        <v>353</v>
      </c>
      <c r="L3772" t="s">
        <v>365</v>
      </c>
      <c r="M3772" s="29" t="str">
        <f>IF(O3772 &lt;&gt; "", VLOOKUP(O3772,'CLASSIFICAÇÃO - ÁREA DE ATUAÇÃO'!$A:$C,2,0),"")</f>
        <v>D</v>
      </c>
      <c r="N3772" s="29" t="str">
        <f>IF(O3772 &lt;&gt; "",VLOOKUP(O3772,'CLASSIFICAÇÃO - ÁREA DE ATUAÇÃO'!$A:$C,3,0), "")</f>
        <v>REDE DE URGÊNCIA</v>
      </c>
      <c r="O3772" t="str">
        <f>'Lotações convertidas'!B3774</f>
        <v>UNIDADE DE PRONTO ATENDIMENTO NORTE</v>
      </c>
    </row>
    <row r="3773" spans="1:15" x14ac:dyDescent="0.25">
      <c r="A3773">
        <v>1369286</v>
      </c>
      <c r="B3773" t="s">
        <v>11800</v>
      </c>
      <c r="C3773" t="s">
        <v>11801</v>
      </c>
      <c r="D3773" t="s">
        <v>379</v>
      </c>
      <c r="F3773" t="s">
        <v>773</v>
      </c>
      <c r="G3773" s="177">
        <v>44648</v>
      </c>
      <c r="H3773" t="s">
        <v>364</v>
      </c>
      <c r="I3773" t="s">
        <v>18171</v>
      </c>
      <c r="J3773" t="s">
        <v>11802</v>
      </c>
      <c r="K3773" t="s">
        <v>353</v>
      </c>
      <c r="L3773" t="s">
        <v>365</v>
      </c>
      <c r="M3773" s="29" t="str">
        <f>IF(O3773 &lt;&gt; "", VLOOKUP(O3773,'CLASSIFICAÇÃO - ÁREA DE ATUAÇÃO'!$A:$C,2,0),"")</f>
        <v>B</v>
      </c>
      <c r="N3773" s="29" t="str">
        <f>IF(O3773 &lt;&gt; "",VLOOKUP(O3773,'CLASSIFICAÇÃO - ÁREA DE ATUAÇÃO'!$A:$C,3,0), "")</f>
        <v>ATENÇÃO PRIMÁRIA</v>
      </c>
      <c r="O3773" t="str">
        <f>'Lotações convertidas'!B3775</f>
        <v>CENTRO DE SAÚDE GUARANI</v>
      </c>
    </row>
    <row r="3774" spans="1:15" x14ac:dyDescent="0.25">
      <c r="A3774">
        <v>1369316</v>
      </c>
      <c r="B3774" t="s">
        <v>11803</v>
      </c>
      <c r="C3774" t="s">
        <v>11804</v>
      </c>
      <c r="D3774" t="s">
        <v>349</v>
      </c>
      <c r="E3774" t="s">
        <v>674</v>
      </c>
      <c r="F3774" t="s">
        <v>11805</v>
      </c>
      <c r="G3774" s="177">
        <v>44648</v>
      </c>
      <c r="H3774" t="s">
        <v>364</v>
      </c>
      <c r="I3774" t="s">
        <v>18185</v>
      </c>
      <c r="J3774" t="s">
        <v>11806</v>
      </c>
      <c r="K3774" t="s">
        <v>353</v>
      </c>
      <c r="L3774" t="s">
        <v>382</v>
      </c>
      <c r="M3774" s="29" t="str">
        <f>IF(O3774 &lt;&gt; "", VLOOKUP(O3774,'CLASSIFICAÇÃO - ÁREA DE ATUAÇÃO'!$A:$C,2,0),"")</f>
        <v>B</v>
      </c>
      <c r="N3774" s="29" t="str">
        <f>IF(O3774 &lt;&gt; "",VLOOKUP(O3774,'CLASSIFICAÇÃO - ÁREA DE ATUAÇÃO'!$A:$C,3,0), "")</f>
        <v>REDE COMPLEMENTAR</v>
      </c>
      <c r="O3774" t="str">
        <f>'Lotações convertidas'!B3776</f>
        <v>CENTRO DE ESTERILIZAÇÃO DE CÃES E GATOS LESTE</v>
      </c>
    </row>
    <row r="3775" spans="1:15" x14ac:dyDescent="0.25">
      <c r="A3775">
        <v>1369324</v>
      </c>
      <c r="B3775" t="s">
        <v>11807</v>
      </c>
      <c r="C3775" t="s">
        <v>11808</v>
      </c>
      <c r="D3775" t="s">
        <v>368</v>
      </c>
      <c r="E3775" t="s">
        <v>369</v>
      </c>
      <c r="F3775" t="s">
        <v>1256</v>
      </c>
      <c r="G3775" s="177">
        <v>44645</v>
      </c>
      <c r="H3775" t="s">
        <v>417</v>
      </c>
      <c r="I3775" t="s">
        <v>18168</v>
      </c>
      <c r="J3775" t="s">
        <v>11809</v>
      </c>
      <c r="K3775" t="s">
        <v>353</v>
      </c>
      <c r="L3775" t="s">
        <v>372</v>
      </c>
      <c r="M3775" s="29" t="str">
        <f>IF(O3775 &lt;&gt; "", VLOOKUP(O3775,'CLASSIFICAÇÃO - ÁREA DE ATUAÇÃO'!$A:$C,2,0),"")</f>
        <v>C</v>
      </c>
      <c r="N3775" s="29" t="str">
        <f>IF(O3775 &lt;&gt; "",VLOOKUP(O3775,'CLASSIFICAÇÃO - ÁREA DE ATUAÇÃO'!$A:$C,3,0), "")</f>
        <v>ATENÇÃO PRIMÁRIA</v>
      </c>
      <c r="O3775" t="str">
        <f>'Lotações convertidas'!B3777</f>
        <v>CENTRO DE SAÚDE ALAMEDA DOS IPÊS</v>
      </c>
    </row>
    <row r="3776" spans="1:15" x14ac:dyDescent="0.25">
      <c r="A3776">
        <v>1369340</v>
      </c>
      <c r="B3776" t="s">
        <v>11810</v>
      </c>
      <c r="C3776" t="s">
        <v>11811</v>
      </c>
      <c r="D3776" t="s">
        <v>349</v>
      </c>
      <c r="E3776" t="s">
        <v>403</v>
      </c>
      <c r="F3776" t="s">
        <v>610</v>
      </c>
      <c r="G3776" s="177">
        <v>44648</v>
      </c>
      <c r="H3776" t="s">
        <v>352</v>
      </c>
      <c r="I3776" t="s">
        <v>18170</v>
      </c>
      <c r="J3776" t="s">
        <v>11812</v>
      </c>
      <c r="K3776" t="s">
        <v>353</v>
      </c>
      <c r="L3776" t="s">
        <v>372</v>
      </c>
      <c r="M3776" s="29" t="str">
        <f>IF(O3776 &lt;&gt; "", VLOOKUP(O3776,'CLASSIFICAÇÃO - ÁREA DE ATUAÇÃO'!$A:$C,2,0),"")</f>
        <v>C</v>
      </c>
      <c r="N3776" s="29" t="str">
        <f>IF(O3776 &lt;&gt; "",VLOOKUP(O3776,'CLASSIFICAÇÃO - ÁREA DE ATUAÇÃO'!$A:$C,3,0), "")</f>
        <v>ATENÇÃO PRIMÁRIA</v>
      </c>
      <c r="O3776" t="str">
        <f>'Lotações convertidas'!B3778</f>
        <v>CENTRO DE SAÚDE PIRATININGA</v>
      </c>
    </row>
    <row r="3777" spans="1:15" x14ac:dyDescent="0.25">
      <c r="A3777">
        <v>1369359</v>
      </c>
      <c r="B3777" t="s">
        <v>11813</v>
      </c>
      <c r="C3777" t="s">
        <v>11814</v>
      </c>
      <c r="D3777" t="s">
        <v>379</v>
      </c>
      <c r="F3777" t="s">
        <v>18613</v>
      </c>
      <c r="G3777" s="177">
        <v>44648</v>
      </c>
      <c r="H3777" t="s">
        <v>482</v>
      </c>
      <c r="I3777" t="s">
        <v>18171</v>
      </c>
      <c r="J3777" t="s">
        <v>11815</v>
      </c>
      <c r="K3777" t="s">
        <v>353</v>
      </c>
      <c r="L3777" t="s">
        <v>382</v>
      </c>
      <c r="M3777" s="29" t="str">
        <f>IF(O3777 &lt;&gt; "", VLOOKUP(O3777,'CLASSIFICAÇÃO - ÁREA DE ATUAÇÃO'!$A:$C,2,0),"")</f>
        <v>C</v>
      </c>
      <c r="N3777" s="29" t="str">
        <f>IF(O3777 &lt;&gt; "",VLOOKUP(O3777,'CLASSIFICAÇÃO - ÁREA DE ATUAÇÃO'!$A:$C,3,0), "")</f>
        <v>REDE DE URGÊNCIA</v>
      </c>
      <c r="O3777" t="str">
        <f>'Lotações convertidas'!B3779</f>
        <v>UNIDADE DE PRONTO ATENDIMENTO LESTE</v>
      </c>
    </row>
    <row r="3778" spans="1:15" x14ac:dyDescent="0.25">
      <c r="A3778">
        <v>1369367</v>
      </c>
      <c r="B3778" t="s">
        <v>11816</v>
      </c>
      <c r="C3778" t="s">
        <v>11817</v>
      </c>
      <c r="D3778" t="s">
        <v>368</v>
      </c>
      <c r="E3778" t="s">
        <v>369</v>
      </c>
      <c r="F3778" t="s">
        <v>3361</v>
      </c>
      <c r="G3778" s="177">
        <v>44648</v>
      </c>
      <c r="H3778" t="s">
        <v>417</v>
      </c>
      <c r="I3778" t="s">
        <v>18168</v>
      </c>
      <c r="J3778" t="s">
        <v>11818</v>
      </c>
      <c r="K3778" t="s">
        <v>353</v>
      </c>
      <c r="L3778" t="s">
        <v>382</v>
      </c>
      <c r="M3778" s="29" t="str">
        <f>IF(O3778 &lt;&gt; "", VLOOKUP(O3778,'CLASSIFICAÇÃO - ÁREA DE ATUAÇÃO'!$A:$C,2,0),"")</f>
        <v>A</v>
      </c>
      <c r="N3778" s="29" t="str">
        <f>IF(O3778 &lt;&gt; "",VLOOKUP(O3778,'CLASSIFICAÇÃO - ÁREA DE ATUAÇÃO'!$A:$C,3,0), "")</f>
        <v>ATENÇÃO PRIMÁRIA</v>
      </c>
      <c r="O3778" t="str">
        <f>'Lotações convertidas'!B3780</f>
        <v>CENTRO DE SAÚDE BOA VISTA</v>
      </c>
    </row>
    <row r="3779" spans="1:15" x14ac:dyDescent="0.25">
      <c r="A3779">
        <v>1369383</v>
      </c>
      <c r="B3779" t="s">
        <v>11819</v>
      </c>
      <c r="C3779" t="s">
        <v>11820</v>
      </c>
      <c r="D3779" t="s">
        <v>368</v>
      </c>
      <c r="E3779" t="s">
        <v>369</v>
      </c>
      <c r="F3779" t="s">
        <v>625</v>
      </c>
      <c r="G3779" s="177">
        <v>44648</v>
      </c>
      <c r="H3779" t="s">
        <v>384</v>
      </c>
      <c r="I3779" t="s">
        <v>18168</v>
      </c>
      <c r="J3779" t="s">
        <v>11821</v>
      </c>
      <c r="K3779" t="s">
        <v>353</v>
      </c>
      <c r="L3779" t="s">
        <v>411</v>
      </c>
      <c r="M3779" s="29" t="str">
        <f>IF(O3779 &lt;&gt; "", VLOOKUP(O3779,'CLASSIFICAÇÃO - ÁREA DE ATUAÇÃO'!$A:$C,2,0),"")</f>
        <v>C</v>
      </c>
      <c r="N3779" s="29" t="str">
        <f>IF(O3779 &lt;&gt; "",VLOOKUP(O3779,'CLASSIFICAÇÃO - ÁREA DE ATUAÇÃO'!$A:$C,3,0), "")</f>
        <v>ATENÇÃO PRIMÁRIA</v>
      </c>
      <c r="O3779" t="str">
        <f>'Lotações convertidas'!B3781</f>
        <v>CENTRO DE SAÚDE NOSSA SENHORA DE FÁTIMA</v>
      </c>
    </row>
    <row r="3780" spans="1:15" x14ac:dyDescent="0.25">
      <c r="A3780">
        <v>1369391</v>
      </c>
      <c r="B3780" t="s">
        <v>11822</v>
      </c>
      <c r="C3780" t="s">
        <v>11823</v>
      </c>
      <c r="D3780" t="s">
        <v>379</v>
      </c>
      <c r="F3780" t="s">
        <v>18615</v>
      </c>
      <c r="G3780" s="177">
        <v>44647</v>
      </c>
      <c r="H3780" t="s">
        <v>482</v>
      </c>
      <c r="I3780" t="s">
        <v>18171</v>
      </c>
      <c r="J3780" t="s">
        <v>11824</v>
      </c>
      <c r="K3780" t="s">
        <v>353</v>
      </c>
      <c r="L3780" t="s">
        <v>365</v>
      </c>
      <c r="M3780" s="29" t="str">
        <f>IF(O3780 &lt;&gt; "", VLOOKUP(O3780,'CLASSIFICAÇÃO - ÁREA DE ATUAÇÃO'!$A:$C,2,0),"")</f>
        <v>D</v>
      </c>
      <c r="N3780" s="29" t="str">
        <f>IF(O3780 &lt;&gt; "",VLOOKUP(O3780,'CLASSIFICAÇÃO - ÁREA DE ATUAÇÃO'!$A:$C,3,0), "")</f>
        <v>REDE DE URGÊNCIA</v>
      </c>
      <c r="O3780" t="str">
        <f>'Lotações convertidas'!B3782</f>
        <v>UNIDADE DE PRONTO ATENDIMENTO NORTE</v>
      </c>
    </row>
    <row r="3781" spans="1:15" x14ac:dyDescent="0.25">
      <c r="A3781">
        <v>1369405</v>
      </c>
      <c r="B3781" t="s">
        <v>11047</v>
      </c>
      <c r="C3781" t="s">
        <v>11048</v>
      </c>
      <c r="D3781" t="s">
        <v>349</v>
      </c>
      <c r="E3781" t="s">
        <v>674</v>
      </c>
      <c r="F3781" t="s">
        <v>574</v>
      </c>
      <c r="G3781" s="177">
        <v>44648</v>
      </c>
      <c r="H3781" t="s">
        <v>395</v>
      </c>
      <c r="I3781" t="s">
        <v>18178</v>
      </c>
      <c r="J3781" t="s">
        <v>11049</v>
      </c>
      <c r="K3781" t="s">
        <v>353</v>
      </c>
      <c r="L3781" t="s">
        <v>397</v>
      </c>
      <c r="M3781" s="29" t="str">
        <f>IF(O3781 &lt;&gt; "", VLOOKUP(O3781,'CLASSIFICAÇÃO - ÁREA DE ATUAÇÃO'!$A:$C,2,0),"")</f>
        <v>A</v>
      </c>
      <c r="N3781" s="29" t="str">
        <f>IF(O3781 &lt;&gt; "",VLOOKUP(O3781,'CLASSIFICAÇÃO - ÁREA DE ATUAÇÃO'!$A:$C,3,0), "")</f>
        <v>ATENÇÃO PRIMÁRIA</v>
      </c>
      <c r="O3781" t="str">
        <f>'Lotações convertidas'!B3783</f>
        <v>CENTRO DE SAÚDE SALGADO FILHO</v>
      </c>
    </row>
    <row r="3782" spans="1:15" x14ac:dyDescent="0.25">
      <c r="A3782">
        <v>1369413</v>
      </c>
      <c r="B3782" t="s">
        <v>11825</v>
      </c>
      <c r="C3782" t="s">
        <v>11826</v>
      </c>
      <c r="D3782" t="s">
        <v>349</v>
      </c>
      <c r="E3782" t="s">
        <v>473</v>
      </c>
      <c r="F3782" t="s">
        <v>3282</v>
      </c>
      <c r="G3782" s="177">
        <v>44648</v>
      </c>
      <c r="H3782" t="s">
        <v>364</v>
      </c>
      <c r="I3782" t="s">
        <v>18173</v>
      </c>
      <c r="J3782" t="s">
        <v>11827</v>
      </c>
      <c r="K3782" t="s">
        <v>353</v>
      </c>
      <c r="L3782" t="s">
        <v>411</v>
      </c>
      <c r="M3782" s="29" t="str">
        <f>IF(O3782 &lt;&gt; "", VLOOKUP(O3782,'CLASSIFICAÇÃO - ÁREA DE ATUAÇÃO'!$A:$C,2,0),"")</f>
        <v>B</v>
      </c>
      <c r="N3782" s="29" t="str">
        <f>IF(O3782 &lt;&gt; "",VLOOKUP(O3782,'CLASSIFICAÇÃO - ÁREA DE ATUAÇÃO'!$A:$C,3,0), "")</f>
        <v>ATENÇÃO PRIMÁRIA</v>
      </c>
      <c r="O3782" t="str">
        <f>'Lotações convertidas'!B3784</f>
        <v>CENTRO DE SAÚDE TIA AMÂNCIA</v>
      </c>
    </row>
    <row r="3783" spans="1:15" x14ac:dyDescent="0.25">
      <c r="A3783">
        <v>1369421</v>
      </c>
      <c r="B3783" t="s">
        <v>11828</v>
      </c>
      <c r="C3783" t="s">
        <v>11829</v>
      </c>
      <c r="D3783" t="s">
        <v>368</v>
      </c>
      <c r="E3783" t="s">
        <v>728</v>
      </c>
      <c r="F3783" t="s">
        <v>967</v>
      </c>
      <c r="G3783" s="177">
        <v>44649</v>
      </c>
      <c r="H3783" t="s">
        <v>384</v>
      </c>
      <c r="I3783" t="s">
        <v>495</v>
      </c>
      <c r="K3783" t="s">
        <v>495</v>
      </c>
      <c r="L3783" t="s">
        <v>382</v>
      </c>
      <c r="M3783" s="29" t="str">
        <f>IF(O3783 &lt;&gt; "", VLOOKUP(O3783,'CLASSIFICAÇÃO - ÁREA DE ATUAÇÃO'!$A:$C,2,0),"")</f>
        <v>B</v>
      </c>
      <c r="N3783" s="29" t="str">
        <f>IF(O3783 &lt;&gt; "",VLOOKUP(O3783,'CLASSIFICAÇÃO - ÁREA DE ATUAÇÃO'!$A:$C,3,0), "")</f>
        <v>ATENÇÃO PRIMÁRIA</v>
      </c>
      <c r="O3783" t="str">
        <f>'Lotações convertidas'!B3785</f>
        <v>CENTRO DE SAÚDE HORTO</v>
      </c>
    </row>
    <row r="3784" spans="1:15" x14ac:dyDescent="0.25">
      <c r="A3784" t="s">
        <v>11830</v>
      </c>
      <c r="B3784" t="s">
        <v>11831</v>
      </c>
      <c r="C3784" t="s">
        <v>11832</v>
      </c>
      <c r="D3784" t="s">
        <v>368</v>
      </c>
      <c r="E3784" t="s">
        <v>369</v>
      </c>
      <c r="F3784" t="s">
        <v>18613</v>
      </c>
      <c r="G3784" s="177">
        <v>44649</v>
      </c>
      <c r="H3784" t="s">
        <v>425</v>
      </c>
      <c r="I3784" t="s">
        <v>18168</v>
      </c>
      <c r="J3784" t="s">
        <v>11833</v>
      </c>
      <c r="K3784" t="s">
        <v>353</v>
      </c>
      <c r="L3784" t="s">
        <v>382</v>
      </c>
      <c r="M3784" s="29" t="str">
        <f>IF(O3784 &lt;&gt; "", VLOOKUP(O3784,'CLASSIFICAÇÃO - ÁREA DE ATUAÇÃO'!$A:$C,2,0),"")</f>
        <v>C</v>
      </c>
      <c r="N3784" s="29" t="str">
        <f>IF(O3784 &lt;&gt; "",VLOOKUP(O3784,'CLASSIFICAÇÃO - ÁREA DE ATUAÇÃO'!$A:$C,3,0), "")</f>
        <v>REDE DE URGÊNCIA</v>
      </c>
      <c r="O3784" t="str">
        <f>'Lotações convertidas'!B3786</f>
        <v>UNIDADE DE PRONTO ATENDIMENTO LESTE</v>
      </c>
    </row>
    <row r="3785" spans="1:15" x14ac:dyDescent="0.25">
      <c r="A3785">
        <v>1369448</v>
      </c>
      <c r="B3785" t="s">
        <v>911</v>
      </c>
      <c r="C3785" t="s">
        <v>912</v>
      </c>
      <c r="D3785" t="s">
        <v>368</v>
      </c>
      <c r="E3785" t="s">
        <v>369</v>
      </c>
      <c r="F3785" t="s">
        <v>18617</v>
      </c>
      <c r="G3785" s="177">
        <v>44649</v>
      </c>
      <c r="H3785" t="s">
        <v>441</v>
      </c>
      <c r="I3785" t="s">
        <v>18168</v>
      </c>
      <c r="J3785" t="s">
        <v>913</v>
      </c>
      <c r="K3785" t="s">
        <v>353</v>
      </c>
      <c r="L3785" t="s">
        <v>406</v>
      </c>
      <c r="M3785" s="29" t="str">
        <f>IF(O3785 &lt;&gt; "", VLOOKUP(O3785,'CLASSIFICAÇÃO - ÁREA DE ATUAÇÃO'!$A:$C,2,0),"")</f>
        <v>D</v>
      </c>
      <c r="N3785" s="29" t="str">
        <f>IF(O3785 &lt;&gt; "",VLOOKUP(O3785,'CLASSIFICAÇÃO - ÁREA DE ATUAÇÃO'!$A:$C,3,0), "")</f>
        <v>REDE DE URGÊNCIA</v>
      </c>
      <c r="O3785" t="str">
        <f>'Lotações convertidas'!B3787</f>
        <v>UNIDADE DE PRONTO ATENDIMENTO BARREIRO</v>
      </c>
    </row>
    <row r="3786" spans="1:15" x14ac:dyDescent="0.25">
      <c r="A3786">
        <v>1369456</v>
      </c>
      <c r="B3786" t="s">
        <v>11834</v>
      </c>
      <c r="C3786" t="s">
        <v>11835</v>
      </c>
      <c r="D3786" t="s">
        <v>379</v>
      </c>
      <c r="E3786" t="s">
        <v>620</v>
      </c>
      <c r="F3786" t="s">
        <v>606</v>
      </c>
      <c r="G3786" s="177">
        <v>44651</v>
      </c>
      <c r="H3786" t="s">
        <v>11836</v>
      </c>
      <c r="I3786" t="s">
        <v>18171</v>
      </c>
      <c r="J3786" t="s">
        <v>11837</v>
      </c>
      <c r="K3786" t="s">
        <v>353</v>
      </c>
      <c r="L3786" t="s">
        <v>382</v>
      </c>
      <c r="M3786" s="29" t="str">
        <f>IF(O3786 &lt;&gt; "", VLOOKUP(O3786,'CLASSIFICAÇÃO - ÁREA DE ATUAÇÃO'!$A:$C,2,0),"")</f>
        <v>D</v>
      </c>
      <c r="N3786" s="29" t="str">
        <f>IF(O3786 &lt;&gt; "",VLOOKUP(O3786,'CLASSIFICAÇÃO - ÁREA DE ATUAÇÃO'!$A:$C,3,0), "")</f>
        <v>ATENÇÃO PRIMÁRIA</v>
      </c>
      <c r="O3786" t="str">
        <f>'Lotações convertidas'!B3788</f>
        <v>CENTRO DE SAÚDE ALTO VERA CRUZ</v>
      </c>
    </row>
    <row r="3787" spans="1:15" x14ac:dyDescent="0.25">
      <c r="A3787">
        <v>1369472</v>
      </c>
      <c r="B3787" t="s">
        <v>11838</v>
      </c>
      <c r="C3787" t="s">
        <v>11839</v>
      </c>
      <c r="D3787" t="s">
        <v>349</v>
      </c>
      <c r="E3787" t="s">
        <v>350</v>
      </c>
      <c r="F3787" t="s">
        <v>452</v>
      </c>
      <c r="G3787" s="177">
        <v>44649</v>
      </c>
      <c r="H3787" t="s">
        <v>395</v>
      </c>
      <c r="I3787" t="s">
        <v>18169</v>
      </c>
      <c r="J3787" t="s">
        <v>11840</v>
      </c>
      <c r="K3787" t="s">
        <v>353</v>
      </c>
      <c r="L3787" t="s">
        <v>372</v>
      </c>
      <c r="M3787" s="29" t="str">
        <f>IF(O3787 &lt;&gt; "", VLOOKUP(O3787,'CLASSIFICAÇÃO - ÁREA DE ATUAÇÃO'!$A:$C,2,0),"")</f>
        <v>B</v>
      </c>
      <c r="N3787" s="29" t="str">
        <f>IF(O3787 &lt;&gt; "",VLOOKUP(O3787,'CLASSIFICAÇÃO - ÁREA DE ATUAÇÃO'!$A:$C,3,0), "")</f>
        <v>REDE DE URGÊNCIA</v>
      </c>
      <c r="O3787" t="str">
        <f>'Lotações convertidas'!B3789</f>
        <v>CENTRO DE REFERÊNCIA EM SAÚDE MENTAL - ÁLCOOL E OUTRAS DROGAS VENDA NOVA</v>
      </c>
    </row>
    <row r="3788" spans="1:15" x14ac:dyDescent="0.25">
      <c r="A3788">
        <v>1369480</v>
      </c>
      <c r="B3788" t="s">
        <v>11841</v>
      </c>
      <c r="C3788" t="s">
        <v>11842</v>
      </c>
      <c r="D3788" t="s">
        <v>379</v>
      </c>
      <c r="F3788" t="s">
        <v>559</v>
      </c>
      <c r="G3788" s="177">
        <v>44649</v>
      </c>
      <c r="H3788" t="s">
        <v>11843</v>
      </c>
      <c r="I3788" t="s">
        <v>18171</v>
      </c>
      <c r="J3788" t="s">
        <v>11844</v>
      </c>
      <c r="K3788" t="s">
        <v>353</v>
      </c>
      <c r="L3788" t="s">
        <v>354</v>
      </c>
      <c r="M3788" s="29" t="str">
        <f>IF(O3788 &lt;&gt; "", VLOOKUP(O3788,'CLASSIFICAÇÃO - ÁREA DE ATUAÇÃO'!$A:$C,2,0),"")</f>
        <v>A</v>
      </c>
      <c r="N3788" s="29" t="str">
        <f>IF(O3788 &lt;&gt; "",VLOOKUP(O3788,'CLASSIFICAÇÃO - ÁREA DE ATUAÇÃO'!$A:$C,3,0), "")</f>
        <v>REDE DE URGÊNCIA</v>
      </c>
      <c r="O3788" t="str">
        <f>'Lotações convertidas'!B3790</f>
        <v>CENTRO DE REFERENCIA EM SAUDE MENTAL INFANTIL NOROESTE</v>
      </c>
    </row>
    <row r="3789" spans="1:15" x14ac:dyDescent="0.25">
      <c r="A3789">
        <v>1369502</v>
      </c>
      <c r="B3789" t="s">
        <v>11845</v>
      </c>
      <c r="C3789" t="s">
        <v>11846</v>
      </c>
      <c r="D3789" t="s">
        <v>368</v>
      </c>
      <c r="E3789" t="s">
        <v>369</v>
      </c>
      <c r="F3789" t="s">
        <v>18649</v>
      </c>
      <c r="G3789" s="177">
        <v>44650</v>
      </c>
      <c r="H3789" t="s">
        <v>441</v>
      </c>
      <c r="I3789" t="s">
        <v>18168</v>
      </c>
      <c r="J3789" t="s">
        <v>11847</v>
      </c>
      <c r="K3789" t="s">
        <v>353</v>
      </c>
      <c r="L3789" t="s">
        <v>382</v>
      </c>
      <c r="M3789" s="29" t="str">
        <f>IF(O3789 &lt;&gt; "", VLOOKUP(O3789,'CLASSIFICAÇÃO - ÁREA DE ATUAÇÃO'!$A:$C,2,0),"")</f>
        <v>A</v>
      </c>
      <c r="N3789" s="29" t="str">
        <f>IF(O3789 &lt;&gt; "",VLOOKUP(O3789,'CLASSIFICAÇÃO - ÁREA DE ATUAÇÃO'!$A:$C,3,0), "")</f>
        <v>REDE DE URGÊNCIA</v>
      </c>
      <c r="O3789" t="str">
        <f>'Lotações convertidas'!B3791</f>
        <v>CENTRO DE REFERENCIA EM SAUDE MENTAL LESTE</v>
      </c>
    </row>
    <row r="3790" spans="1:15" x14ac:dyDescent="0.25">
      <c r="A3790">
        <v>1369510</v>
      </c>
      <c r="B3790" t="s">
        <v>11848</v>
      </c>
      <c r="C3790" t="s">
        <v>11849</v>
      </c>
      <c r="D3790" t="s">
        <v>520</v>
      </c>
      <c r="F3790" t="s">
        <v>735</v>
      </c>
      <c r="G3790" s="177">
        <v>44649</v>
      </c>
      <c r="H3790" t="s">
        <v>364</v>
      </c>
      <c r="I3790" t="s">
        <v>18175</v>
      </c>
      <c r="J3790" t="s">
        <v>11850</v>
      </c>
      <c r="K3790" t="s">
        <v>353</v>
      </c>
      <c r="L3790" t="s">
        <v>411</v>
      </c>
      <c r="M3790" s="29" t="str">
        <f>IF(O3790 &lt;&gt; "", VLOOKUP(O3790,'CLASSIFICAÇÃO - ÁREA DE ATUAÇÃO'!$A:$C,2,0),"")</f>
        <v>A</v>
      </c>
      <c r="N3790" s="29" t="str">
        <f>IF(O3790 &lt;&gt; "",VLOOKUP(O3790,'CLASSIFICAÇÃO - ÁREA DE ATUAÇÃO'!$A:$C,3,0), "")</f>
        <v>REDE COMPLEMENTAR</v>
      </c>
      <c r="O3790" t="str">
        <f>'Lotações convertidas'!B3792</f>
        <v>CENTRO DE ESPECIALIDADES ODONTOLÓGICAS PARACATU</v>
      </c>
    </row>
    <row r="3791" spans="1:15" x14ac:dyDescent="0.25">
      <c r="A3791">
        <v>1369561</v>
      </c>
      <c r="B3791" t="s">
        <v>10894</v>
      </c>
      <c r="C3791" t="s">
        <v>10895</v>
      </c>
      <c r="D3791" t="s">
        <v>349</v>
      </c>
      <c r="E3791" t="s">
        <v>350</v>
      </c>
      <c r="F3791" t="s">
        <v>592</v>
      </c>
      <c r="G3791" s="177">
        <v>44649</v>
      </c>
      <c r="H3791" t="s">
        <v>395</v>
      </c>
      <c r="I3791" t="s">
        <v>18169</v>
      </c>
      <c r="J3791" t="s">
        <v>10896</v>
      </c>
      <c r="K3791" t="s">
        <v>353</v>
      </c>
      <c r="L3791" t="s">
        <v>372</v>
      </c>
      <c r="M3791" s="29" t="str">
        <f>IF(O3791 &lt;&gt; "", VLOOKUP(O3791,'CLASSIFICAÇÃO - ÁREA DE ATUAÇÃO'!$A:$C,2,0),"")</f>
        <v>C</v>
      </c>
      <c r="N3791" s="29" t="str">
        <f>IF(O3791 &lt;&gt; "",VLOOKUP(O3791,'CLASSIFICAÇÃO - ÁREA DE ATUAÇÃO'!$A:$C,3,0), "")</f>
        <v>ATENÇÃO PRIMÁRIA</v>
      </c>
      <c r="O3791" t="str">
        <f>'Lotações convertidas'!B3793</f>
        <v>CENTRO DE SAÚDE JARDIM LEBLON</v>
      </c>
    </row>
    <row r="3792" spans="1:15" x14ac:dyDescent="0.25">
      <c r="A3792">
        <v>1369588</v>
      </c>
      <c r="B3792" t="s">
        <v>11601</v>
      </c>
      <c r="C3792" t="s">
        <v>11602</v>
      </c>
      <c r="D3792" t="s">
        <v>349</v>
      </c>
      <c r="E3792" t="s">
        <v>350</v>
      </c>
      <c r="F3792" t="s">
        <v>2301</v>
      </c>
      <c r="G3792" s="177">
        <v>44648</v>
      </c>
      <c r="H3792" t="s">
        <v>11851</v>
      </c>
      <c r="I3792" t="s">
        <v>18169</v>
      </c>
      <c r="J3792" t="s">
        <v>11603</v>
      </c>
      <c r="K3792" t="s">
        <v>353</v>
      </c>
      <c r="L3792" t="s">
        <v>354</v>
      </c>
      <c r="M3792" s="29" t="str">
        <f>IF(O3792 &lt;&gt; "", VLOOKUP(O3792,'CLASSIFICAÇÃO - ÁREA DE ATUAÇÃO'!$A:$C,2,0),"")</f>
        <v>A</v>
      </c>
      <c r="N3792" s="29" t="str">
        <f>IF(O3792 &lt;&gt; "",VLOOKUP(O3792,'CLASSIFICAÇÃO - ÁREA DE ATUAÇÃO'!$A:$C,3,0), "")</f>
        <v>ATENÇÃO PRIMÁRIA</v>
      </c>
      <c r="O3792" t="str">
        <f>'Lotações convertidas'!B3794</f>
        <v>CENTRO DE SAÚDE SANTOS ANJOS</v>
      </c>
    </row>
    <row r="3793" spans="1:15" x14ac:dyDescent="0.25">
      <c r="A3793">
        <v>1369596</v>
      </c>
      <c r="B3793" t="s">
        <v>11852</v>
      </c>
      <c r="C3793" t="s">
        <v>11853</v>
      </c>
      <c r="D3793" t="s">
        <v>379</v>
      </c>
      <c r="F3793" t="s">
        <v>18616</v>
      </c>
      <c r="G3793" s="177">
        <v>44645</v>
      </c>
      <c r="H3793" t="s">
        <v>466</v>
      </c>
      <c r="I3793" t="s">
        <v>18171</v>
      </c>
      <c r="J3793" t="s">
        <v>11854</v>
      </c>
      <c r="K3793" t="s">
        <v>353</v>
      </c>
      <c r="L3793" t="s">
        <v>361</v>
      </c>
      <c r="M3793" s="29" t="str">
        <f>IF(O3793 &lt;&gt; "", VLOOKUP(O3793,'CLASSIFICAÇÃO - ÁREA DE ATUAÇÃO'!$A:$C,2,0),"")</f>
        <v>C</v>
      </c>
      <c r="N3793" s="29" t="str">
        <f>IF(O3793 &lt;&gt; "",VLOOKUP(O3793,'CLASSIFICAÇÃO - ÁREA DE ATUAÇÃO'!$A:$C,3,0), "")</f>
        <v>REDE DE URGÊNCIA</v>
      </c>
      <c r="O3793" t="str">
        <f>'Lotações convertidas'!B3795</f>
        <v>UNIDADE DE PRONTO ATENDIMENTO PAMPULHA</v>
      </c>
    </row>
    <row r="3794" spans="1:15" x14ac:dyDescent="0.25">
      <c r="A3794" t="s">
        <v>11855</v>
      </c>
      <c r="B3794" t="s">
        <v>11856</v>
      </c>
      <c r="C3794" t="s">
        <v>11857</v>
      </c>
      <c r="D3794" t="s">
        <v>362</v>
      </c>
      <c r="F3794" t="s">
        <v>516</v>
      </c>
      <c r="G3794" s="177">
        <v>44648</v>
      </c>
      <c r="H3794" t="s">
        <v>364</v>
      </c>
      <c r="I3794" t="s">
        <v>18168</v>
      </c>
      <c r="J3794" t="s">
        <v>11858</v>
      </c>
      <c r="K3794" t="s">
        <v>353</v>
      </c>
      <c r="L3794" t="s">
        <v>372</v>
      </c>
      <c r="M3794" s="29" t="str">
        <f>IF(O3794 &lt;&gt; "", VLOOKUP(O3794,'CLASSIFICAÇÃO - ÁREA DE ATUAÇÃO'!$A:$C,2,0),"")</f>
        <v>C</v>
      </c>
      <c r="N3794" s="29" t="str">
        <f>IF(O3794 &lt;&gt; "",VLOOKUP(O3794,'CLASSIFICAÇÃO - ÁREA DE ATUAÇÃO'!$A:$C,3,0), "")</f>
        <v>ATENÇÃO PRIMÁRIA</v>
      </c>
      <c r="O3794" t="str">
        <f>'Lotações convertidas'!B3796</f>
        <v>CENTRO DE SAÚDE NOVA YORK</v>
      </c>
    </row>
    <row r="3795" spans="1:15" x14ac:dyDescent="0.25">
      <c r="A3795">
        <v>1369626</v>
      </c>
      <c r="B3795" t="s">
        <v>11859</v>
      </c>
      <c r="C3795" t="s">
        <v>11860</v>
      </c>
      <c r="D3795" t="s">
        <v>379</v>
      </c>
      <c r="F3795" t="s">
        <v>18623</v>
      </c>
      <c r="G3795" s="177">
        <v>44651</v>
      </c>
      <c r="H3795" t="s">
        <v>457</v>
      </c>
      <c r="I3795" t="s">
        <v>18171</v>
      </c>
      <c r="J3795" t="s">
        <v>11861</v>
      </c>
      <c r="K3795" t="s">
        <v>353</v>
      </c>
      <c r="L3795" t="s">
        <v>374</v>
      </c>
      <c r="M3795" s="29" t="str">
        <f>IF(O3795 &lt;&gt; "", VLOOKUP(O3795,'CLASSIFICAÇÃO - ÁREA DE ATUAÇÃO'!$A:$C,2,0),"")</f>
        <v>C</v>
      </c>
      <c r="N3795" s="29" t="str">
        <f>IF(O3795 &lt;&gt; "",VLOOKUP(O3795,'CLASSIFICAÇÃO - ÁREA DE ATUAÇÃO'!$A:$C,3,0), "")</f>
        <v>REDE DE URGÊNCIA</v>
      </c>
      <c r="O3795" t="str">
        <f>'Lotações convertidas'!B3797</f>
        <v>UNIDADE DE PRONTO ATENDIMENTO NORDESTE</v>
      </c>
    </row>
    <row r="3796" spans="1:15" x14ac:dyDescent="0.25">
      <c r="A3796">
        <v>1369634</v>
      </c>
      <c r="B3796" t="s">
        <v>11862</v>
      </c>
      <c r="C3796" t="s">
        <v>11863</v>
      </c>
      <c r="D3796" t="s">
        <v>368</v>
      </c>
      <c r="E3796" t="s">
        <v>369</v>
      </c>
      <c r="F3796" t="s">
        <v>589</v>
      </c>
      <c r="G3796" s="177">
        <v>44648</v>
      </c>
      <c r="H3796" t="s">
        <v>384</v>
      </c>
      <c r="I3796" t="s">
        <v>18168</v>
      </c>
      <c r="J3796" t="s">
        <v>11864</v>
      </c>
      <c r="K3796" t="s">
        <v>353</v>
      </c>
      <c r="L3796" t="s">
        <v>397</v>
      </c>
      <c r="M3796" s="29" t="str">
        <f>IF(O3796 &lt;&gt; "", VLOOKUP(O3796,'CLASSIFICAÇÃO - ÁREA DE ATUAÇÃO'!$A:$C,2,0),"")</f>
        <v>A</v>
      </c>
      <c r="N3796" s="29" t="str">
        <f>IF(O3796 &lt;&gt; "",VLOOKUP(O3796,'CLASSIFICAÇÃO - ÁREA DE ATUAÇÃO'!$A:$C,3,0), "")</f>
        <v>REDE COMPLEMENTAR</v>
      </c>
      <c r="O3796" t="str">
        <f>'Lotações convertidas'!B3798</f>
        <v>UNIDADE DE REFERENCIA SECUNDARIA CAMPOS SALES</v>
      </c>
    </row>
    <row r="3797" spans="1:15" x14ac:dyDescent="0.25">
      <c r="A3797">
        <v>1369642</v>
      </c>
      <c r="B3797" t="s">
        <v>8104</v>
      </c>
      <c r="C3797" t="s">
        <v>8105</v>
      </c>
      <c r="D3797" t="s">
        <v>368</v>
      </c>
      <c r="E3797" t="s">
        <v>369</v>
      </c>
      <c r="F3797" t="s">
        <v>18623</v>
      </c>
      <c r="G3797" s="177">
        <v>44651</v>
      </c>
      <c r="H3797" t="s">
        <v>441</v>
      </c>
      <c r="I3797" t="s">
        <v>18168</v>
      </c>
      <c r="J3797" t="s">
        <v>8106</v>
      </c>
      <c r="K3797" t="s">
        <v>353</v>
      </c>
      <c r="L3797" t="s">
        <v>374</v>
      </c>
      <c r="M3797" s="29" t="str">
        <f>IF(O3797 &lt;&gt; "", VLOOKUP(O3797,'CLASSIFICAÇÃO - ÁREA DE ATUAÇÃO'!$A:$C,2,0),"")</f>
        <v>C</v>
      </c>
      <c r="N3797" s="29" t="str">
        <f>IF(O3797 &lt;&gt; "",VLOOKUP(O3797,'CLASSIFICAÇÃO - ÁREA DE ATUAÇÃO'!$A:$C,3,0), "")</f>
        <v>REDE DE URGÊNCIA</v>
      </c>
      <c r="O3797" t="str">
        <f>'Lotações convertidas'!B3799</f>
        <v>UNIDADE DE PRONTO ATENDIMENTO NORDESTE</v>
      </c>
    </row>
    <row r="3798" spans="1:15" x14ac:dyDescent="0.25">
      <c r="A3798">
        <v>1369650</v>
      </c>
      <c r="B3798" t="s">
        <v>11865</v>
      </c>
      <c r="C3798" t="s">
        <v>11866</v>
      </c>
      <c r="D3798" t="s">
        <v>368</v>
      </c>
      <c r="E3798" t="s">
        <v>369</v>
      </c>
      <c r="F3798" t="s">
        <v>512</v>
      </c>
      <c r="G3798" s="177">
        <v>44649</v>
      </c>
      <c r="H3798" t="s">
        <v>384</v>
      </c>
      <c r="I3798" t="s">
        <v>18168</v>
      </c>
      <c r="J3798" t="s">
        <v>11867</v>
      </c>
      <c r="K3798" t="s">
        <v>353</v>
      </c>
      <c r="L3798" t="s">
        <v>397</v>
      </c>
      <c r="M3798" s="29" t="str">
        <f>IF(O3798 &lt;&gt; "", VLOOKUP(O3798,'CLASSIFICAÇÃO - ÁREA DE ATUAÇÃO'!$A:$C,2,0),"")</f>
        <v>B</v>
      </c>
      <c r="N3798" s="29" t="str">
        <f>IF(O3798 &lt;&gt; "",VLOOKUP(O3798,'CLASSIFICAÇÃO - ÁREA DE ATUAÇÃO'!$A:$C,3,0), "")</f>
        <v>ATENÇÃO PRIMÁRIA</v>
      </c>
      <c r="O3798" t="str">
        <f>'Lotações convertidas'!B3800</f>
        <v>CENTRO DE SAÚDE SANTA MARIA</v>
      </c>
    </row>
    <row r="3799" spans="1:15" x14ac:dyDescent="0.25">
      <c r="A3799">
        <v>1369677</v>
      </c>
      <c r="B3799" t="s">
        <v>11868</v>
      </c>
      <c r="C3799" t="s">
        <v>11869</v>
      </c>
      <c r="D3799" t="s">
        <v>368</v>
      </c>
      <c r="E3799" t="s">
        <v>369</v>
      </c>
      <c r="F3799" t="s">
        <v>589</v>
      </c>
      <c r="G3799" s="177">
        <v>44648</v>
      </c>
      <c r="H3799" t="s">
        <v>417</v>
      </c>
      <c r="I3799" t="s">
        <v>18168</v>
      </c>
      <c r="J3799" t="s">
        <v>11870</v>
      </c>
      <c r="K3799" t="s">
        <v>353</v>
      </c>
      <c r="L3799" t="s">
        <v>397</v>
      </c>
      <c r="M3799" s="29" t="str">
        <f>IF(O3799 &lt;&gt; "", VLOOKUP(O3799,'CLASSIFICAÇÃO - ÁREA DE ATUAÇÃO'!$A:$C,2,0),"")</f>
        <v>A</v>
      </c>
      <c r="N3799" s="29" t="str">
        <f>IF(O3799 &lt;&gt; "",VLOOKUP(O3799,'CLASSIFICAÇÃO - ÁREA DE ATUAÇÃO'!$A:$C,3,0), "")</f>
        <v>REDE COMPLEMENTAR</v>
      </c>
      <c r="O3799" t="str">
        <f>'Lotações convertidas'!B3801</f>
        <v>UNIDADE DE REFERENCIA SECUNDARIA CAMPOS SALES</v>
      </c>
    </row>
    <row r="3800" spans="1:15" x14ac:dyDescent="0.25">
      <c r="A3800">
        <v>1369707</v>
      </c>
      <c r="B3800" t="s">
        <v>11871</v>
      </c>
      <c r="C3800" t="s">
        <v>11872</v>
      </c>
      <c r="D3800" t="s">
        <v>368</v>
      </c>
      <c r="E3800" t="s">
        <v>369</v>
      </c>
      <c r="F3800" t="s">
        <v>394</v>
      </c>
      <c r="G3800" s="177">
        <v>44649</v>
      </c>
      <c r="H3800" t="s">
        <v>384</v>
      </c>
      <c r="I3800" t="s">
        <v>18168</v>
      </c>
      <c r="J3800" t="s">
        <v>11873</v>
      </c>
      <c r="K3800" t="s">
        <v>353</v>
      </c>
      <c r="L3800" t="s">
        <v>397</v>
      </c>
      <c r="M3800" s="29" t="str">
        <f>IF(O3800 &lt;&gt; "", VLOOKUP(O3800,'CLASSIFICAÇÃO - ÁREA DE ATUAÇÃO'!$A:$C,2,0),"")</f>
        <v>C</v>
      </c>
      <c r="N3800" s="29" t="str">
        <f>IF(O3800 &lt;&gt; "",VLOOKUP(O3800,'CLASSIFICAÇÃO - ÁREA DE ATUAÇÃO'!$A:$C,3,0), "")</f>
        <v>ATENÇÃO PRIMÁRIA</v>
      </c>
      <c r="O3800" t="str">
        <f>'Lotações convertidas'!B3802</f>
        <v>CENTRO DE SAÚDE CABANA</v>
      </c>
    </row>
    <row r="3801" spans="1:15" x14ac:dyDescent="0.25">
      <c r="A3801">
        <v>1369715</v>
      </c>
      <c r="B3801" t="s">
        <v>11874</v>
      </c>
      <c r="C3801" t="s">
        <v>11875</v>
      </c>
      <c r="D3801" t="s">
        <v>368</v>
      </c>
      <c r="E3801" t="s">
        <v>369</v>
      </c>
      <c r="F3801" t="s">
        <v>576</v>
      </c>
      <c r="G3801" s="177">
        <v>44649</v>
      </c>
      <c r="H3801" t="s">
        <v>384</v>
      </c>
      <c r="I3801" t="s">
        <v>18168</v>
      </c>
      <c r="J3801" t="s">
        <v>11876</v>
      </c>
      <c r="K3801" t="s">
        <v>353</v>
      </c>
      <c r="L3801" t="s">
        <v>361</v>
      </c>
      <c r="M3801" s="29" t="str">
        <f>IF(O3801 &lt;&gt; "", VLOOKUP(O3801,'CLASSIFICAÇÃO - ÁREA DE ATUAÇÃO'!$A:$C,2,0),"")</f>
        <v>A</v>
      </c>
      <c r="N3801" s="29" t="str">
        <f>IF(O3801 &lt;&gt; "",VLOOKUP(O3801,'CLASSIFICAÇÃO - ÁREA DE ATUAÇÃO'!$A:$C,3,0), "")</f>
        <v>ATENÇÃO PRIMÁRIA</v>
      </c>
      <c r="O3801" t="str">
        <f>'Lotações convertidas'!B3803</f>
        <v>CENTRO DE SAÚDE SÃO FRANCISCO</v>
      </c>
    </row>
    <row r="3802" spans="1:15" x14ac:dyDescent="0.25">
      <c r="A3802">
        <v>1369731</v>
      </c>
      <c r="B3802" t="s">
        <v>11877</v>
      </c>
      <c r="C3802" t="s">
        <v>11878</v>
      </c>
      <c r="D3802" t="s">
        <v>368</v>
      </c>
      <c r="E3802" t="s">
        <v>369</v>
      </c>
      <c r="F3802" t="s">
        <v>556</v>
      </c>
      <c r="G3802" s="177">
        <v>44649</v>
      </c>
      <c r="H3802" t="s">
        <v>508</v>
      </c>
      <c r="I3802" t="s">
        <v>18168</v>
      </c>
      <c r="J3802" t="s">
        <v>11879</v>
      </c>
      <c r="K3802" t="s">
        <v>353</v>
      </c>
      <c r="L3802" t="s">
        <v>411</v>
      </c>
      <c r="M3802" s="29" t="str">
        <f>IF(O3802 &lt;&gt; "", VLOOKUP(O3802,'CLASSIFICAÇÃO - ÁREA DE ATUAÇÃO'!$A:$C,2,0),"")</f>
        <v>A</v>
      </c>
      <c r="N3802" s="29" t="str">
        <f>IF(O3802 &lt;&gt; "",VLOOKUP(O3802,'CLASSIFICAÇÃO - ÁREA DE ATUAÇÃO'!$A:$C,3,0), "")</f>
        <v>ATENÇÃO PRIMÁRIA</v>
      </c>
      <c r="O3802" t="str">
        <f>'Lotações convertidas'!B3804</f>
        <v>CENTRO DE SAÚDE CARLOS CHAGAS</v>
      </c>
    </row>
    <row r="3803" spans="1:15" x14ac:dyDescent="0.25">
      <c r="A3803" t="s">
        <v>11880</v>
      </c>
      <c r="B3803" t="s">
        <v>11881</v>
      </c>
      <c r="C3803" t="s">
        <v>11882</v>
      </c>
      <c r="D3803" t="s">
        <v>362</v>
      </c>
      <c r="F3803" t="s">
        <v>18644</v>
      </c>
      <c r="G3803" s="177">
        <v>44649</v>
      </c>
      <c r="H3803" t="s">
        <v>364</v>
      </c>
      <c r="I3803" t="s">
        <v>18168</v>
      </c>
      <c r="J3803" t="s">
        <v>11883</v>
      </c>
      <c r="K3803" t="s">
        <v>353</v>
      </c>
      <c r="L3803" t="s">
        <v>411</v>
      </c>
      <c r="M3803" s="29" t="str">
        <f>IF(O3803 &lt;&gt; "", VLOOKUP(O3803,'CLASSIFICAÇÃO - ÁREA DE ATUAÇÃO'!$A:$C,2,0),"")</f>
        <v>C</v>
      </c>
      <c r="N3803" s="29" t="str">
        <f>IF(O3803 &lt;&gt; "",VLOOKUP(O3803,'CLASSIFICAÇÃO - ÁREA DE ATUAÇÃO'!$A:$C,3,0), "")</f>
        <v>ATENÇÃO PRIMÁRIA</v>
      </c>
      <c r="O3803" t="str">
        <f>'Lotações convertidas'!B3805</f>
        <v>CENTRO DE SAÚDE SÃO MIGUEL ARCANJO</v>
      </c>
    </row>
    <row r="3804" spans="1:15" x14ac:dyDescent="0.25">
      <c r="A3804">
        <v>1369766</v>
      </c>
      <c r="B3804" t="s">
        <v>11884</v>
      </c>
      <c r="C3804" t="s">
        <v>11885</v>
      </c>
      <c r="D3804" t="s">
        <v>368</v>
      </c>
      <c r="E3804" t="s">
        <v>369</v>
      </c>
      <c r="F3804" t="s">
        <v>18617</v>
      </c>
      <c r="G3804" s="177">
        <v>44651</v>
      </c>
      <c r="H3804" t="s">
        <v>441</v>
      </c>
      <c r="I3804" t="s">
        <v>18168</v>
      </c>
      <c r="J3804" t="s">
        <v>11886</v>
      </c>
      <c r="K3804" t="s">
        <v>353</v>
      </c>
      <c r="L3804" t="s">
        <v>406</v>
      </c>
      <c r="M3804" s="29" t="str">
        <f>IF(O3804 &lt;&gt; "", VLOOKUP(O3804,'CLASSIFICAÇÃO - ÁREA DE ATUAÇÃO'!$A:$C,2,0),"")</f>
        <v>D</v>
      </c>
      <c r="N3804" s="29" t="str">
        <f>IF(O3804 &lt;&gt; "",VLOOKUP(O3804,'CLASSIFICAÇÃO - ÁREA DE ATUAÇÃO'!$A:$C,3,0), "")</f>
        <v>REDE DE URGÊNCIA</v>
      </c>
      <c r="O3804" t="str">
        <f>'Lotações convertidas'!B3806</f>
        <v>UNIDADE DE PRONTO ATENDIMENTO BARREIRO</v>
      </c>
    </row>
    <row r="3805" spans="1:15" x14ac:dyDescent="0.25">
      <c r="A3805">
        <v>1369774</v>
      </c>
      <c r="B3805" t="s">
        <v>11887</v>
      </c>
      <c r="C3805" t="s">
        <v>11888</v>
      </c>
      <c r="D3805" t="s">
        <v>368</v>
      </c>
      <c r="E3805" t="s">
        <v>369</v>
      </c>
      <c r="F3805" t="s">
        <v>18611</v>
      </c>
      <c r="G3805" s="177">
        <v>44651</v>
      </c>
      <c r="H3805" t="s">
        <v>425</v>
      </c>
      <c r="I3805" t="s">
        <v>18168</v>
      </c>
      <c r="J3805" t="s">
        <v>11889</v>
      </c>
      <c r="K3805" t="s">
        <v>353</v>
      </c>
      <c r="L3805" t="s">
        <v>397</v>
      </c>
      <c r="M3805" s="29" t="str">
        <f>IF(O3805 &lt;&gt; "", VLOOKUP(O3805,'CLASSIFICAÇÃO - ÁREA DE ATUAÇÃO'!$A:$C,2,0),"")</f>
        <v>C</v>
      </c>
      <c r="N3805" s="29" t="str">
        <f>IF(O3805 &lt;&gt; "",VLOOKUP(O3805,'CLASSIFICAÇÃO - ÁREA DE ATUAÇÃO'!$A:$C,3,0), "")</f>
        <v>REDE DE URGÊNCIA</v>
      </c>
      <c r="O3805" t="str">
        <f>'Lotações convertidas'!B3807</f>
        <v>UNIDADE DE PRONTO ATENDIMENTO OESTE</v>
      </c>
    </row>
    <row r="3806" spans="1:15" x14ac:dyDescent="0.25">
      <c r="A3806">
        <v>1369782</v>
      </c>
      <c r="B3806" t="s">
        <v>4457</v>
      </c>
      <c r="C3806" t="s">
        <v>4458</v>
      </c>
      <c r="D3806" t="s">
        <v>368</v>
      </c>
      <c r="E3806" t="s">
        <v>369</v>
      </c>
      <c r="F3806" t="s">
        <v>18615</v>
      </c>
      <c r="G3806" s="177">
        <v>44651</v>
      </c>
      <c r="H3806" t="s">
        <v>425</v>
      </c>
      <c r="I3806" t="s">
        <v>18168</v>
      </c>
      <c r="J3806" t="s">
        <v>4459</v>
      </c>
      <c r="K3806" t="s">
        <v>353</v>
      </c>
      <c r="L3806" t="s">
        <v>365</v>
      </c>
      <c r="M3806" s="29" t="str">
        <f>IF(O3806 &lt;&gt; "", VLOOKUP(O3806,'CLASSIFICAÇÃO - ÁREA DE ATUAÇÃO'!$A:$C,2,0),"")</f>
        <v>D</v>
      </c>
      <c r="N3806" s="29" t="str">
        <f>IF(O3806 &lt;&gt; "",VLOOKUP(O3806,'CLASSIFICAÇÃO - ÁREA DE ATUAÇÃO'!$A:$C,3,0), "")</f>
        <v>REDE DE URGÊNCIA</v>
      </c>
      <c r="O3806" t="str">
        <f>'Lotações convertidas'!B3808</f>
        <v>UNIDADE DE PRONTO ATENDIMENTO NORTE</v>
      </c>
    </row>
    <row r="3807" spans="1:15" x14ac:dyDescent="0.25">
      <c r="A3807">
        <v>1369790</v>
      </c>
      <c r="B3807" t="s">
        <v>11890</v>
      </c>
      <c r="C3807" t="s">
        <v>11891</v>
      </c>
      <c r="D3807" t="s">
        <v>362</v>
      </c>
      <c r="F3807" t="s">
        <v>575</v>
      </c>
      <c r="G3807" s="177">
        <v>44650</v>
      </c>
      <c r="H3807" t="s">
        <v>364</v>
      </c>
      <c r="I3807" t="s">
        <v>18168</v>
      </c>
      <c r="J3807" t="s">
        <v>11892</v>
      </c>
      <c r="K3807" t="s">
        <v>353</v>
      </c>
      <c r="L3807" t="s">
        <v>374</v>
      </c>
      <c r="M3807" s="29" t="str">
        <f>IF(O3807 &lt;&gt; "", VLOOKUP(O3807,'CLASSIFICAÇÃO - ÁREA DE ATUAÇÃO'!$A:$C,2,0),"")</f>
        <v>A</v>
      </c>
      <c r="N3807" s="29" t="str">
        <f>IF(O3807 &lt;&gt; "",VLOOKUP(O3807,'CLASSIFICAÇÃO - ÁREA DE ATUAÇÃO'!$A:$C,3,0), "")</f>
        <v>ATENÇÃO PRIMÁRIA</v>
      </c>
      <c r="O3807" t="str">
        <f>'Lotações convertidas'!B3809</f>
        <v>CENTRO DE SAÚDE LEOPOLDO CHRISOSTOMO DE CASTRO</v>
      </c>
    </row>
    <row r="3808" spans="1:15" x14ac:dyDescent="0.25">
      <c r="A3808">
        <v>1369804</v>
      </c>
      <c r="B3808" t="s">
        <v>11893</v>
      </c>
      <c r="C3808" t="s">
        <v>11894</v>
      </c>
      <c r="D3808" t="s">
        <v>368</v>
      </c>
      <c r="E3808" t="s">
        <v>369</v>
      </c>
      <c r="F3808" t="s">
        <v>705</v>
      </c>
      <c r="G3808" s="177">
        <v>44649</v>
      </c>
      <c r="H3808" t="s">
        <v>417</v>
      </c>
      <c r="I3808" t="s">
        <v>18168</v>
      </c>
      <c r="J3808" t="s">
        <v>11895</v>
      </c>
      <c r="K3808" t="s">
        <v>353</v>
      </c>
      <c r="L3808" t="s">
        <v>372</v>
      </c>
      <c r="M3808" s="29" t="str">
        <f>IF(O3808 &lt;&gt; "", VLOOKUP(O3808,'CLASSIFICAÇÃO - ÁREA DE ATUAÇÃO'!$A:$C,2,0),"")</f>
        <v>C</v>
      </c>
      <c r="N3808" s="29" t="str">
        <f>IF(O3808 &lt;&gt; "",VLOOKUP(O3808,'CLASSIFICAÇÃO - ÁREA DE ATUAÇÃO'!$A:$C,3,0), "")</f>
        <v>ATENÇÃO PRIMÁRIA</v>
      </c>
      <c r="O3808" t="str">
        <f>'Lotações convertidas'!B3810</f>
        <v>CENTRO DE SAÚDE COPACABANA</v>
      </c>
    </row>
    <row r="3809" spans="1:15" x14ac:dyDescent="0.25">
      <c r="A3809">
        <v>1369812</v>
      </c>
      <c r="B3809" t="s">
        <v>11896</v>
      </c>
      <c r="C3809" t="s">
        <v>11897</v>
      </c>
      <c r="D3809" t="s">
        <v>362</v>
      </c>
      <c r="F3809" t="s">
        <v>282</v>
      </c>
      <c r="G3809" s="177">
        <v>44650</v>
      </c>
      <c r="H3809" t="s">
        <v>364</v>
      </c>
      <c r="I3809" t="s">
        <v>18168</v>
      </c>
      <c r="J3809" t="s">
        <v>11898</v>
      </c>
      <c r="K3809" t="s">
        <v>353</v>
      </c>
      <c r="L3809" t="s">
        <v>406</v>
      </c>
      <c r="M3809" s="29" t="str">
        <f>IF(O3809 &lt;&gt; "", VLOOKUP(O3809,'CLASSIFICAÇÃO - ÁREA DE ATUAÇÃO'!$A:$C,2,0),"")</f>
        <v>D</v>
      </c>
      <c r="N3809" s="29" t="str">
        <f>IF(O3809 &lt;&gt; "",VLOOKUP(O3809,'CLASSIFICAÇÃO - ÁREA DE ATUAÇÃO'!$A:$C,3,0), "")</f>
        <v>ATENÇÃO PRIMÁRIA</v>
      </c>
      <c r="O3809" t="str">
        <f>'Lotações convertidas'!B3811</f>
        <v>CENTRO DE SAÚDE MANGUEIRAS</v>
      </c>
    </row>
    <row r="3810" spans="1:15" x14ac:dyDescent="0.25">
      <c r="A3810">
        <v>1369839</v>
      </c>
      <c r="B3810" t="s">
        <v>11899</v>
      </c>
      <c r="C3810" t="s">
        <v>11900</v>
      </c>
      <c r="D3810" t="s">
        <v>368</v>
      </c>
      <c r="E3810" t="s">
        <v>369</v>
      </c>
      <c r="F3810" t="s">
        <v>1010</v>
      </c>
      <c r="G3810" s="177">
        <v>44650</v>
      </c>
      <c r="H3810" t="s">
        <v>417</v>
      </c>
      <c r="I3810" t="s">
        <v>18168</v>
      </c>
      <c r="J3810" t="s">
        <v>11901</v>
      </c>
      <c r="K3810" t="s">
        <v>353</v>
      </c>
      <c r="L3810" t="s">
        <v>354</v>
      </c>
      <c r="M3810" s="29" t="str">
        <f>IF(O3810 &lt;&gt; "", VLOOKUP(O3810,'CLASSIFICAÇÃO - ÁREA DE ATUAÇÃO'!$A:$C,2,0),"")</f>
        <v>B</v>
      </c>
      <c r="N3810" s="29" t="str">
        <f>IF(O3810 &lt;&gt; "",VLOOKUP(O3810,'CLASSIFICAÇÃO - ÁREA DE ATUAÇÃO'!$A:$C,3,0), "")</f>
        <v>ATENÇÃO PRIMÁRIA</v>
      </c>
      <c r="O3810" t="str">
        <f>'Lotações convertidas'!B3812</f>
        <v>CENTRO DE SAÚDE JOÃO PINHEIRO</v>
      </c>
    </row>
    <row r="3811" spans="1:15" x14ac:dyDescent="0.25">
      <c r="A3811">
        <v>1369847</v>
      </c>
      <c r="B3811" t="s">
        <v>2621</v>
      </c>
      <c r="C3811" t="s">
        <v>2622</v>
      </c>
      <c r="D3811" t="s">
        <v>379</v>
      </c>
      <c r="F3811" t="s">
        <v>610</v>
      </c>
      <c r="G3811" s="177">
        <v>44650</v>
      </c>
      <c r="H3811" t="s">
        <v>3132</v>
      </c>
      <c r="I3811" t="s">
        <v>18171</v>
      </c>
      <c r="J3811" t="s">
        <v>2623</v>
      </c>
      <c r="K3811" t="s">
        <v>353</v>
      </c>
      <c r="L3811" t="s">
        <v>372</v>
      </c>
      <c r="M3811" s="29" t="str">
        <f>IF(O3811 &lt;&gt; "", VLOOKUP(O3811,'CLASSIFICAÇÃO - ÁREA DE ATUAÇÃO'!$A:$C,2,0),"")</f>
        <v>C</v>
      </c>
      <c r="N3811" s="29" t="str">
        <f>IF(O3811 &lt;&gt; "",VLOOKUP(O3811,'CLASSIFICAÇÃO - ÁREA DE ATUAÇÃO'!$A:$C,3,0), "")</f>
        <v>ATENÇÃO PRIMÁRIA</v>
      </c>
      <c r="O3811" t="str">
        <f>'Lotações convertidas'!B3813</f>
        <v>CENTRO DE SAÚDE PIRATININGA</v>
      </c>
    </row>
    <row r="3812" spans="1:15" x14ac:dyDescent="0.25">
      <c r="A3812">
        <v>1369855</v>
      </c>
      <c r="B3812" t="s">
        <v>11902</v>
      </c>
      <c r="C3812" t="s">
        <v>11903</v>
      </c>
      <c r="D3812" t="s">
        <v>362</v>
      </c>
      <c r="F3812" t="s">
        <v>18623</v>
      </c>
      <c r="G3812" s="177">
        <v>44652</v>
      </c>
      <c r="H3812" t="s">
        <v>466</v>
      </c>
      <c r="I3812" t="s">
        <v>18168</v>
      </c>
      <c r="J3812" t="s">
        <v>11904</v>
      </c>
      <c r="K3812" t="s">
        <v>353</v>
      </c>
      <c r="L3812" t="s">
        <v>374</v>
      </c>
      <c r="M3812" s="29" t="str">
        <f>IF(O3812 &lt;&gt; "", VLOOKUP(O3812,'CLASSIFICAÇÃO - ÁREA DE ATUAÇÃO'!$A:$C,2,0),"")</f>
        <v>C</v>
      </c>
      <c r="N3812" s="29" t="str">
        <f>IF(O3812 &lt;&gt; "",VLOOKUP(O3812,'CLASSIFICAÇÃO - ÁREA DE ATUAÇÃO'!$A:$C,3,0), "")</f>
        <v>REDE DE URGÊNCIA</v>
      </c>
      <c r="O3812" t="str">
        <f>'Lotações convertidas'!B3814</f>
        <v>UNIDADE DE PRONTO ATENDIMENTO NORDESTE</v>
      </c>
    </row>
    <row r="3813" spans="1:15" x14ac:dyDescent="0.25">
      <c r="A3813">
        <v>1369863</v>
      </c>
      <c r="B3813" t="s">
        <v>11905</v>
      </c>
      <c r="C3813" t="s">
        <v>11906</v>
      </c>
      <c r="D3813" t="s">
        <v>349</v>
      </c>
      <c r="E3813" t="s">
        <v>528</v>
      </c>
      <c r="F3813" t="s">
        <v>627</v>
      </c>
      <c r="G3813" s="177">
        <v>44650</v>
      </c>
      <c r="H3813" t="s">
        <v>364</v>
      </c>
      <c r="I3813" t="s">
        <v>18176</v>
      </c>
      <c r="J3813" t="s">
        <v>11907</v>
      </c>
      <c r="K3813" t="s">
        <v>353</v>
      </c>
      <c r="L3813" t="s">
        <v>361</v>
      </c>
      <c r="M3813" s="29" t="str">
        <f>IF(O3813 &lt;&gt; "", VLOOKUP(O3813,'CLASSIFICAÇÃO - ÁREA DE ATUAÇÃO'!$A:$C,2,0),"")</f>
        <v>B</v>
      </c>
      <c r="N3813" s="29" t="str">
        <f>IF(O3813 &lt;&gt; "",VLOOKUP(O3813,'CLASSIFICAÇÃO - ÁREA DE ATUAÇÃO'!$A:$C,3,0), "")</f>
        <v>ATENÇÃO PRIMÁRIA</v>
      </c>
      <c r="O3813" t="str">
        <f>'Lotações convertidas'!B3815</f>
        <v>CENTRO DE SAÚDE SANTA AMÉLIA</v>
      </c>
    </row>
    <row r="3814" spans="1:15" x14ac:dyDescent="0.25">
      <c r="A3814">
        <v>1369871</v>
      </c>
      <c r="B3814" t="s">
        <v>11908</v>
      </c>
      <c r="C3814" t="s">
        <v>11909</v>
      </c>
      <c r="D3814" t="s">
        <v>362</v>
      </c>
      <c r="F3814" t="s">
        <v>18622</v>
      </c>
      <c r="G3814" s="177">
        <v>44649</v>
      </c>
      <c r="H3814" t="s">
        <v>11910</v>
      </c>
      <c r="I3814" t="s">
        <v>18168</v>
      </c>
      <c r="J3814" t="s">
        <v>11911</v>
      </c>
      <c r="K3814" t="s">
        <v>353</v>
      </c>
      <c r="L3814" t="s">
        <v>372</v>
      </c>
      <c r="M3814" s="29" t="str">
        <f>IF(O3814 &lt;&gt; "", VLOOKUP(O3814,'CLASSIFICAÇÃO - ÁREA DE ATUAÇÃO'!$A:$C,2,0),"")</f>
        <v>C</v>
      </c>
      <c r="N3814" s="29" t="str">
        <f>IF(O3814 &lt;&gt; "",VLOOKUP(O3814,'CLASSIFICAÇÃO - ÁREA DE ATUAÇÃO'!$A:$C,3,0), "")</f>
        <v>REDE DE URGÊNCIA</v>
      </c>
      <c r="O3814" t="str">
        <f>'Lotações convertidas'!B3816</f>
        <v>CENTRO DE REFERENCIA EM SAUDE MENTAL VENDA NOVA</v>
      </c>
    </row>
    <row r="3815" spans="1:15" x14ac:dyDescent="0.25">
      <c r="A3815" t="s">
        <v>11912</v>
      </c>
      <c r="B3815" t="s">
        <v>11913</v>
      </c>
      <c r="C3815" t="s">
        <v>11914</v>
      </c>
      <c r="D3815" t="s">
        <v>349</v>
      </c>
      <c r="E3815" t="s">
        <v>350</v>
      </c>
      <c r="F3815" t="s">
        <v>595</v>
      </c>
      <c r="G3815" s="177">
        <v>44649</v>
      </c>
      <c r="H3815" t="s">
        <v>2319</v>
      </c>
      <c r="I3815" t="s">
        <v>18169</v>
      </c>
      <c r="J3815" t="s">
        <v>11915</v>
      </c>
      <c r="K3815" t="s">
        <v>353</v>
      </c>
      <c r="L3815" t="s">
        <v>361</v>
      </c>
      <c r="M3815" s="29" t="str">
        <f>IF(O3815 &lt;&gt; "", VLOOKUP(O3815,'CLASSIFICAÇÃO - ÁREA DE ATUAÇÃO'!$A:$C,2,0),"")</f>
        <v>C</v>
      </c>
      <c r="N3815" s="29" t="str">
        <f>IF(O3815 &lt;&gt; "",VLOOKUP(O3815,'CLASSIFICAÇÃO - ÁREA DE ATUAÇÃO'!$A:$C,3,0), "")</f>
        <v>ATENÇÃO PRIMÁRIA</v>
      </c>
      <c r="O3815" t="str">
        <f>'Lotações convertidas'!B3817</f>
        <v>CENTRO DE SAÚDE TREVO</v>
      </c>
    </row>
    <row r="3816" spans="1:15" x14ac:dyDescent="0.25">
      <c r="A3816">
        <v>1370039</v>
      </c>
      <c r="B3816" t="s">
        <v>11916</v>
      </c>
      <c r="C3816" t="s">
        <v>11917</v>
      </c>
      <c r="D3816" t="s">
        <v>349</v>
      </c>
      <c r="E3816" t="s">
        <v>350</v>
      </c>
      <c r="F3816" t="s">
        <v>18649</v>
      </c>
      <c r="G3816" s="177">
        <v>44650</v>
      </c>
      <c r="H3816" t="s">
        <v>11918</v>
      </c>
      <c r="I3816" t="s">
        <v>18169</v>
      </c>
      <c r="J3816" t="s">
        <v>11919</v>
      </c>
      <c r="K3816" t="s">
        <v>353</v>
      </c>
      <c r="L3816" t="s">
        <v>382</v>
      </c>
      <c r="M3816" s="29" t="str">
        <f>IF(O3816 &lt;&gt; "", VLOOKUP(O3816,'CLASSIFICAÇÃO - ÁREA DE ATUAÇÃO'!$A:$C,2,0),"")</f>
        <v>A</v>
      </c>
      <c r="N3816" s="29" t="str">
        <f>IF(O3816 &lt;&gt; "",VLOOKUP(O3816,'CLASSIFICAÇÃO - ÁREA DE ATUAÇÃO'!$A:$C,3,0), "")</f>
        <v>REDE DE URGÊNCIA</v>
      </c>
      <c r="O3816" t="str">
        <f>'Lotações convertidas'!B3818</f>
        <v>CENTRO DE REFERENCIA EM SAUDE MENTAL LESTE</v>
      </c>
    </row>
    <row r="3817" spans="1:15" x14ac:dyDescent="0.25">
      <c r="A3817">
        <v>1370047</v>
      </c>
      <c r="B3817" t="s">
        <v>11920</v>
      </c>
      <c r="C3817" t="s">
        <v>11921</v>
      </c>
      <c r="D3817" t="s">
        <v>368</v>
      </c>
      <c r="E3817" t="s">
        <v>369</v>
      </c>
      <c r="F3817" t="s">
        <v>18631</v>
      </c>
      <c r="G3817" s="177">
        <v>44651</v>
      </c>
      <c r="H3817" t="s">
        <v>441</v>
      </c>
      <c r="I3817" t="s">
        <v>18168</v>
      </c>
      <c r="J3817" t="s">
        <v>11922</v>
      </c>
      <c r="K3817" t="s">
        <v>353</v>
      </c>
      <c r="L3817" t="s">
        <v>374</v>
      </c>
      <c r="M3817" s="29" t="str">
        <f>IF(O3817 &lt;&gt; "", VLOOKUP(O3817,'CLASSIFICAÇÃO - ÁREA DE ATUAÇÃO'!$A:$C,2,0),"")</f>
        <v>A</v>
      </c>
      <c r="N3817" s="29" t="str">
        <f>IF(O3817 &lt;&gt; "",VLOOKUP(O3817,'CLASSIFICAÇÃO - ÁREA DE ATUAÇÃO'!$A:$C,3,0), "")</f>
        <v>REDE DE URGÊNCIA</v>
      </c>
      <c r="O3817" t="str">
        <f>'Lotações convertidas'!B3819</f>
        <v>CENTRO DE REFERENCIA EM SAUDE MENTAL NORDESTE</v>
      </c>
    </row>
    <row r="3818" spans="1:15" x14ac:dyDescent="0.25">
      <c r="A3818">
        <v>1370055</v>
      </c>
      <c r="B3818" t="s">
        <v>11923</v>
      </c>
      <c r="C3818" t="s">
        <v>11924</v>
      </c>
      <c r="D3818" t="s">
        <v>368</v>
      </c>
      <c r="E3818" t="s">
        <v>369</v>
      </c>
      <c r="F3818" t="s">
        <v>394</v>
      </c>
      <c r="G3818" s="177">
        <v>44650</v>
      </c>
      <c r="H3818" t="s">
        <v>384</v>
      </c>
      <c r="I3818" t="s">
        <v>18168</v>
      </c>
      <c r="J3818" t="s">
        <v>11925</v>
      </c>
      <c r="K3818" t="s">
        <v>353</v>
      </c>
      <c r="L3818" t="s">
        <v>397</v>
      </c>
      <c r="M3818" s="29" t="str">
        <f>IF(O3818 &lt;&gt; "", VLOOKUP(O3818,'CLASSIFICAÇÃO - ÁREA DE ATUAÇÃO'!$A:$C,2,0),"")</f>
        <v>C</v>
      </c>
      <c r="N3818" s="29" t="str">
        <f>IF(O3818 &lt;&gt; "",VLOOKUP(O3818,'CLASSIFICAÇÃO - ÁREA DE ATUAÇÃO'!$A:$C,3,0), "")</f>
        <v>ATENÇÃO PRIMÁRIA</v>
      </c>
      <c r="O3818" t="str">
        <f>'Lotações convertidas'!B3820</f>
        <v>CENTRO DE SAÚDE CABANA</v>
      </c>
    </row>
    <row r="3819" spans="1:15" x14ac:dyDescent="0.25">
      <c r="A3819">
        <v>1370063</v>
      </c>
      <c r="B3819" t="s">
        <v>11926</v>
      </c>
      <c r="C3819" t="s">
        <v>11927</v>
      </c>
      <c r="D3819" t="s">
        <v>379</v>
      </c>
      <c r="F3819" t="s">
        <v>18620</v>
      </c>
      <c r="G3819" s="177">
        <v>44653</v>
      </c>
      <c r="H3819" t="s">
        <v>482</v>
      </c>
      <c r="I3819" t="s">
        <v>18171</v>
      </c>
      <c r="J3819" t="s">
        <v>11928</v>
      </c>
      <c r="K3819" t="s">
        <v>353</v>
      </c>
      <c r="L3819" t="s">
        <v>372</v>
      </c>
      <c r="M3819" s="29" t="str">
        <f>IF(O3819 &lt;&gt; "", VLOOKUP(O3819,'CLASSIFICAÇÃO - ÁREA DE ATUAÇÃO'!$A:$C,2,0),"")</f>
        <v>D</v>
      </c>
      <c r="N3819" s="29" t="str">
        <f>IF(O3819 &lt;&gt; "",VLOOKUP(O3819,'CLASSIFICAÇÃO - ÁREA DE ATUAÇÃO'!$A:$C,3,0), "")</f>
        <v>REDE DE URGÊNCIA</v>
      </c>
      <c r="O3819" t="str">
        <f>'Lotações convertidas'!B3821</f>
        <v>UNIDADE DE PRONTO ATENDIMENTO VENDA NOVA</v>
      </c>
    </row>
    <row r="3820" spans="1:15" x14ac:dyDescent="0.25">
      <c r="A3820">
        <v>1370071</v>
      </c>
      <c r="B3820" t="s">
        <v>11929</v>
      </c>
      <c r="C3820" t="s">
        <v>11930</v>
      </c>
      <c r="D3820" t="s">
        <v>379</v>
      </c>
      <c r="F3820" t="s">
        <v>18611</v>
      </c>
      <c r="G3820" s="177">
        <v>44655</v>
      </c>
      <c r="H3820" t="s">
        <v>482</v>
      </c>
      <c r="I3820" t="s">
        <v>18171</v>
      </c>
      <c r="J3820" t="s">
        <v>11931</v>
      </c>
      <c r="K3820" t="s">
        <v>353</v>
      </c>
      <c r="L3820" t="s">
        <v>397</v>
      </c>
      <c r="M3820" s="29" t="str">
        <f>IF(O3820 &lt;&gt; "", VLOOKUP(O3820,'CLASSIFICAÇÃO - ÁREA DE ATUAÇÃO'!$A:$C,2,0),"")</f>
        <v>C</v>
      </c>
      <c r="N3820" s="29" t="str">
        <f>IF(O3820 &lt;&gt; "",VLOOKUP(O3820,'CLASSIFICAÇÃO - ÁREA DE ATUAÇÃO'!$A:$C,3,0), "")</f>
        <v>REDE DE URGÊNCIA</v>
      </c>
      <c r="O3820" t="str">
        <f>'Lotações convertidas'!B3822</f>
        <v>UNIDADE DE PRONTO ATENDIMENTO OESTE</v>
      </c>
    </row>
    <row r="3821" spans="1:15" x14ac:dyDescent="0.25">
      <c r="A3821" t="s">
        <v>11932</v>
      </c>
      <c r="B3821" t="s">
        <v>1774</v>
      </c>
      <c r="C3821" t="s">
        <v>1775</v>
      </c>
      <c r="D3821" t="s">
        <v>368</v>
      </c>
      <c r="E3821" t="s">
        <v>369</v>
      </c>
      <c r="F3821" t="s">
        <v>18613</v>
      </c>
      <c r="G3821" s="177">
        <v>44654</v>
      </c>
      <c r="H3821" t="s">
        <v>441</v>
      </c>
      <c r="I3821" t="s">
        <v>18168</v>
      </c>
      <c r="J3821" t="s">
        <v>1776</v>
      </c>
      <c r="K3821" t="s">
        <v>353</v>
      </c>
      <c r="L3821" t="s">
        <v>382</v>
      </c>
      <c r="M3821" s="29" t="str">
        <f>IF(O3821 &lt;&gt; "", VLOOKUP(O3821,'CLASSIFICAÇÃO - ÁREA DE ATUAÇÃO'!$A:$C,2,0),"")</f>
        <v>C</v>
      </c>
      <c r="N3821" s="29" t="str">
        <f>IF(O3821 &lt;&gt; "",VLOOKUP(O3821,'CLASSIFICAÇÃO - ÁREA DE ATUAÇÃO'!$A:$C,3,0), "")</f>
        <v>REDE DE URGÊNCIA</v>
      </c>
      <c r="O3821" t="str">
        <f>'Lotações convertidas'!B3823</f>
        <v>UNIDADE DE PRONTO ATENDIMENTO LESTE</v>
      </c>
    </row>
    <row r="3822" spans="1:15" x14ac:dyDescent="0.25">
      <c r="A3822">
        <v>1370098</v>
      </c>
      <c r="B3822" t="s">
        <v>11933</v>
      </c>
      <c r="C3822" t="s">
        <v>11934</v>
      </c>
      <c r="D3822" t="s">
        <v>429</v>
      </c>
      <c r="E3822" t="s">
        <v>430</v>
      </c>
      <c r="F3822" t="s">
        <v>767</v>
      </c>
      <c r="G3822" s="177">
        <v>44651</v>
      </c>
      <c r="H3822" t="s">
        <v>384</v>
      </c>
      <c r="I3822" t="s">
        <v>18175</v>
      </c>
      <c r="J3822" t="s">
        <v>11935</v>
      </c>
      <c r="K3822" t="s">
        <v>353</v>
      </c>
      <c r="L3822" t="s">
        <v>411</v>
      </c>
      <c r="M3822" s="29" t="str">
        <f>IF(O3822 &lt;&gt; "", VLOOKUP(O3822,'CLASSIFICAÇÃO - ÁREA DE ATUAÇÃO'!$A:$C,2,0),"")</f>
        <v>A</v>
      </c>
      <c r="N3822" s="29" t="str">
        <f>IF(O3822 &lt;&gt; "",VLOOKUP(O3822,'CLASSIFICAÇÃO - ÁREA DE ATUAÇÃO'!$A:$C,3,0), "")</f>
        <v>REDE COMPLEMENTAR</v>
      </c>
      <c r="O3822" t="str">
        <f>'Lotações convertidas'!B3824</f>
        <v>CENTRO DE ESPECIALIDADES ODONTOLOGICAS CENTRO-SUL</v>
      </c>
    </row>
    <row r="3823" spans="1:15" x14ac:dyDescent="0.25">
      <c r="A3823">
        <v>1370101</v>
      </c>
      <c r="B3823" t="s">
        <v>11936</v>
      </c>
      <c r="C3823" t="s">
        <v>11937</v>
      </c>
      <c r="D3823" t="s">
        <v>429</v>
      </c>
      <c r="E3823" t="s">
        <v>430</v>
      </c>
      <c r="F3823" t="s">
        <v>18665</v>
      </c>
      <c r="G3823" s="177">
        <v>44652</v>
      </c>
      <c r="H3823" t="s">
        <v>364</v>
      </c>
      <c r="I3823" t="s">
        <v>18175</v>
      </c>
      <c r="J3823" t="s">
        <v>11938</v>
      </c>
      <c r="K3823" t="s">
        <v>353</v>
      </c>
      <c r="L3823" t="s">
        <v>382</v>
      </c>
      <c r="M3823" s="29" t="str">
        <f>IF(O3823 &lt;&gt; "", VLOOKUP(O3823,'CLASSIFICAÇÃO - ÁREA DE ATUAÇÃO'!$A:$C,2,0),"")</f>
        <v>A</v>
      </c>
      <c r="N3823" s="29" t="str">
        <f>IF(O3823 &lt;&gt; "",VLOOKUP(O3823,'CLASSIFICAÇÃO - ÁREA DE ATUAÇÃO'!$A:$C,3,0), "")</f>
        <v>REDE COMPLEMENTAR</v>
      </c>
      <c r="O3823" t="str">
        <f>'Lotações convertidas'!B3825</f>
        <v>CENTRAL DE ESTERILIZACAO LESTE</v>
      </c>
    </row>
    <row r="3824" spans="1:15" x14ac:dyDescent="0.25">
      <c r="A3824" t="s">
        <v>11939</v>
      </c>
      <c r="B3824" t="s">
        <v>8877</v>
      </c>
      <c r="C3824" t="s">
        <v>8878</v>
      </c>
      <c r="D3824" t="s">
        <v>349</v>
      </c>
      <c r="E3824" t="s">
        <v>357</v>
      </c>
      <c r="F3824" t="s">
        <v>442</v>
      </c>
      <c r="G3824" s="177">
        <v>44651</v>
      </c>
      <c r="H3824" t="s">
        <v>384</v>
      </c>
      <c r="I3824" t="s">
        <v>18167</v>
      </c>
      <c r="J3824" t="s">
        <v>8879</v>
      </c>
      <c r="K3824" t="s">
        <v>353</v>
      </c>
      <c r="L3824" t="s">
        <v>406</v>
      </c>
      <c r="M3824" s="29" t="str">
        <f>IF(O3824 &lt;&gt; "", VLOOKUP(O3824,'CLASSIFICAÇÃO - ÁREA DE ATUAÇÃO'!$A:$C,2,0),"")</f>
        <v>C</v>
      </c>
      <c r="N3824" s="29" t="str">
        <f>IF(O3824 &lt;&gt; "",VLOOKUP(O3824,'CLASSIFICAÇÃO - ÁREA DE ATUAÇÃO'!$A:$C,3,0), "")</f>
        <v>ATENÇÃO PRIMÁRIA</v>
      </c>
      <c r="O3824" t="str">
        <f>'Lotações convertidas'!B3826</f>
        <v>CENTRO DE SAÚDE VALE DO JATOBÁ</v>
      </c>
    </row>
    <row r="3825" spans="1:15" x14ac:dyDescent="0.25">
      <c r="A3825">
        <v>1370152</v>
      </c>
      <c r="B3825" t="s">
        <v>11940</v>
      </c>
      <c r="C3825" t="s">
        <v>11941</v>
      </c>
      <c r="D3825" t="s">
        <v>368</v>
      </c>
      <c r="E3825" t="s">
        <v>369</v>
      </c>
      <c r="F3825" t="s">
        <v>388</v>
      </c>
      <c r="G3825" s="177">
        <v>44649</v>
      </c>
      <c r="H3825" t="s">
        <v>364</v>
      </c>
      <c r="I3825" t="s">
        <v>18168</v>
      </c>
      <c r="J3825" t="s">
        <v>11942</v>
      </c>
      <c r="K3825" t="s">
        <v>353</v>
      </c>
      <c r="L3825" t="s">
        <v>372</v>
      </c>
      <c r="M3825" s="29" t="str">
        <f>IF(O3825 &lt;&gt; "", VLOOKUP(O3825,'CLASSIFICAÇÃO - ÁREA DE ATUAÇÃO'!$A:$C,2,0),"")</f>
        <v>D</v>
      </c>
      <c r="N3825" s="29" t="str">
        <f>IF(O3825 &lt;&gt; "",VLOOKUP(O3825,'CLASSIFICAÇÃO - ÁREA DE ATUAÇÃO'!$A:$C,3,0), "")</f>
        <v>ATENÇÃO PRIMÁRIA</v>
      </c>
      <c r="O3825" t="str">
        <f>'Lotações convertidas'!B3827</f>
        <v>CENTRO DE SAÚDE MINAS CAIXA</v>
      </c>
    </row>
    <row r="3826" spans="1:15" x14ac:dyDescent="0.25">
      <c r="A3826">
        <v>1370160</v>
      </c>
      <c r="B3826" t="s">
        <v>11943</v>
      </c>
      <c r="C3826" t="s">
        <v>11944</v>
      </c>
      <c r="D3826" t="s">
        <v>368</v>
      </c>
      <c r="E3826" t="s">
        <v>369</v>
      </c>
      <c r="F3826" t="s">
        <v>18620</v>
      </c>
      <c r="G3826" s="177">
        <v>44650</v>
      </c>
      <c r="H3826" t="s">
        <v>441</v>
      </c>
      <c r="I3826" t="s">
        <v>18168</v>
      </c>
      <c r="J3826" t="s">
        <v>11945</v>
      </c>
      <c r="K3826" t="s">
        <v>353</v>
      </c>
      <c r="L3826" t="s">
        <v>372</v>
      </c>
      <c r="M3826" s="29" t="str">
        <f>IF(O3826 &lt;&gt; "", VLOOKUP(O3826,'CLASSIFICAÇÃO - ÁREA DE ATUAÇÃO'!$A:$C,2,0),"")</f>
        <v>D</v>
      </c>
      <c r="N3826" s="29" t="str">
        <f>IF(O3826 &lt;&gt; "",VLOOKUP(O3826,'CLASSIFICAÇÃO - ÁREA DE ATUAÇÃO'!$A:$C,3,0), "")</f>
        <v>REDE DE URGÊNCIA</v>
      </c>
      <c r="O3826" t="str">
        <f>'Lotações convertidas'!B3828</f>
        <v>UNIDADE DE PRONTO ATENDIMENTO VENDA NOVA</v>
      </c>
    </row>
    <row r="3827" spans="1:15" x14ac:dyDescent="0.25">
      <c r="A3827">
        <v>1370179</v>
      </c>
      <c r="B3827" t="s">
        <v>11946</v>
      </c>
      <c r="C3827" t="s">
        <v>11947</v>
      </c>
      <c r="D3827" t="s">
        <v>368</v>
      </c>
      <c r="E3827" t="s">
        <v>369</v>
      </c>
      <c r="F3827" t="s">
        <v>1513</v>
      </c>
      <c r="G3827" s="177">
        <v>44649</v>
      </c>
      <c r="H3827" t="s">
        <v>364</v>
      </c>
      <c r="I3827" t="s">
        <v>18168</v>
      </c>
      <c r="J3827" t="s">
        <v>11948</v>
      </c>
      <c r="K3827" t="s">
        <v>353</v>
      </c>
      <c r="L3827" t="s">
        <v>411</v>
      </c>
      <c r="M3827" s="29" t="str">
        <f>IF(O3827 &lt;&gt; "", VLOOKUP(O3827,'CLASSIFICAÇÃO - ÁREA DE ATUAÇÃO'!$A:$C,2,0),"")</f>
        <v>C</v>
      </c>
      <c r="N3827" s="29" t="str">
        <f>IF(O3827 &lt;&gt; "",VLOOKUP(O3827,'CLASSIFICAÇÃO - ÁREA DE ATUAÇÃO'!$A:$C,3,0), "")</f>
        <v>ATENÇÃO PRIMÁRIA</v>
      </c>
      <c r="O3827" t="str">
        <f>'Lotações convertidas'!B3829</f>
        <v>CENTRO DE SAÚDE CAFEZAL</v>
      </c>
    </row>
    <row r="3828" spans="1:15" x14ac:dyDescent="0.25">
      <c r="A3828">
        <v>1370187</v>
      </c>
      <c r="B3828" t="s">
        <v>11949</v>
      </c>
      <c r="C3828" t="s">
        <v>11950</v>
      </c>
      <c r="D3828" t="s">
        <v>362</v>
      </c>
      <c r="F3828" t="s">
        <v>18613</v>
      </c>
      <c r="G3828" s="177">
        <v>44649</v>
      </c>
      <c r="H3828" t="s">
        <v>466</v>
      </c>
      <c r="I3828" t="s">
        <v>18168</v>
      </c>
      <c r="J3828" t="s">
        <v>11951</v>
      </c>
      <c r="K3828" t="s">
        <v>353</v>
      </c>
      <c r="L3828" t="s">
        <v>382</v>
      </c>
      <c r="M3828" s="29" t="str">
        <f>IF(O3828 &lt;&gt; "", VLOOKUP(O3828,'CLASSIFICAÇÃO - ÁREA DE ATUAÇÃO'!$A:$C,2,0),"")</f>
        <v>C</v>
      </c>
      <c r="N3828" s="29" t="str">
        <f>IF(O3828 &lt;&gt; "",VLOOKUP(O3828,'CLASSIFICAÇÃO - ÁREA DE ATUAÇÃO'!$A:$C,3,0), "")</f>
        <v>REDE DE URGÊNCIA</v>
      </c>
      <c r="O3828" t="str">
        <f>'Lotações convertidas'!B3830</f>
        <v>UNIDADE DE PRONTO ATENDIMENTO LESTE</v>
      </c>
    </row>
    <row r="3829" spans="1:15" x14ac:dyDescent="0.25">
      <c r="A3829">
        <v>1370195</v>
      </c>
      <c r="B3829" t="s">
        <v>11952</v>
      </c>
      <c r="C3829" t="s">
        <v>11953</v>
      </c>
      <c r="D3829" t="s">
        <v>368</v>
      </c>
      <c r="E3829" t="s">
        <v>369</v>
      </c>
      <c r="F3829" t="s">
        <v>583</v>
      </c>
      <c r="G3829" s="177">
        <v>44650</v>
      </c>
      <c r="H3829" t="s">
        <v>384</v>
      </c>
      <c r="I3829" t="s">
        <v>18168</v>
      </c>
      <c r="J3829" t="s">
        <v>11954</v>
      </c>
      <c r="K3829" t="s">
        <v>353</v>
      </c>
      <c r="L3829" t="s">
        <v>354</v>
      </c>
      <c r="M3829" s="29" t="str">
        <f>IF(O3829 &lt;&gt; "", VLOOKUP(O3829,'CLASSIFICAÇÃO - ÁREA DE ATUAÇÃO'!$A:$C,2,0),"")</f>
        <v>A</v>
      </c>
      <c r="N3829" s="29" t="str">
        <f>IF(O3829 &lt;&gt; "",VLOOKUP(O3829,'CLASSIFICAÇÃO - ÁREA DE ATUAÇÃO'!$A:$C,3,0), "")</f>
        <v>REDE COMPLEMENTAR</v>
      </c>
      <c r="O3829" t="str">
        <f>'Lotações convertidas'!B3831</f>
        <v>UNIDADE DE REFERENCIA SECUNDARIA PADRE EUSTAQUIO</v>
      </c>
    </row>
    <row r="3830" spans="1:15" x14ac:dyDescent="0.25">
      <c r="A3830">
        <v>1370209</v>
      </c>
      <c r="B3830" t="s">
        <v>11955</v>
      </c>
      <c r="C3830" t="s">
        <v>11956</v>
      </c>
      <c r="D3830" t="s">
        <v>349</v>
      </c>
      <c r="E3830" t="s">
        <v>357</v>
      </c>
      <c r="F3830" t="s">
        <v>383</v>
      </c>
      <c r="G3830" s="177">
        <v>44650</v>
      </c>
      <c r="H3830" t="s">
        <v>417</v>
      </c>
      <c r="I3830" t="s">
        <v>18167</v>
      </c>
      <c r="J3830" t="s">
        <v>11957</v>
      </c>
      <c r="K3830" t="s">
        <v>353</v>
      </c>
      <c r="L3830" t="s">
        <v>354</v>
      </c>
      <c r="M3830" s="29" t="str">
        <f>IF(O3830 &lt;&gt; "", VLOOKUP(O3830,'CLASSIFICAÇÃO - ÁREA DE ATUAÇÃO'!$A:$C,2,0),"")</f>
        <v>B</v>
      </c>
      <c r="N3830" s="29" t="str">
        <f>IF(O3830 &lt;&gt; "",VLOOKUP(O3830,'CLASSIFICAÇÃO - ÁREA DE ATUAÇÃO'!$A:$C,3,0), "")</f>
        <v>ATENÇÃO PRIMÁRIA</v>
      </c>
      <c r="O3830" t="str">
        <f>'Lotações convertidas'!B3832</f>
        <v>CENTRO DE SAÚDE SÃO CRISTÓVÃO</v>
      </c>
    </row>
    <row r="3831" spans="1:15" x14ac:dyDescent="0.25">
      <c r="A3831">
        <v>1370217</v>
      </c>
      <c r="B3831" t="s">
        <v>11958</v>
      </c>
      <c r="C3831" t="s">
        <v>11959</v>
      </c>
      <c r="D3831" t="s">
        <v>368</v>
      </c>
      <c r="E3831" t="s">
        <v>369</v>
      </c>
      <c r="F3831" t="s">
        <v>1227</v>
      </c>
      <c r="G3831" s="177">
        <v>44650</v>
      </c>
      <c r="H3831" t="s">
        <v>364</v>
      </c>
      <c r="I3831" t="s">
        <v>18168</v>
      </c>
      <c r="J3831" t="s">
        <v>11960</v>
      </c>
      <c r="K3831" t="s">
        <v>353</v>
      </c>
      <c r="L3831" t="s">
        <v>365</v>
      </c>
      <c r="M3831" s="29" t="str">
        <f>IF(O3831 &lt;&gt; "", VLOOKUP(O3831,'CLASSIFICAÇÃO - ÁREA DE ATUAÇÃO'!$A:$C,2,0),"")</f>
        <v>D</v>
      </c>
      <c r="N3831" s="29" t="str">
        <f>IF(O3831 &lt;&gt; "",VLOOKUP(O3831,'CLASSIFICAÇÃO - ÁREA DE ATUAÇÃO'!$A:$C,3,0), "")</f>
        <v>ATENÇÃO PRIMÁRIA</v>
      </c>
      <c r="O3831" t="str">
        <f>'Lotações convertidas'!B3833</f>
        <v>CENTRO DE SAÚDE FELICIDADE II</v>
      </c>
    </row>
    <row r="3832" spans="1:15" x14ac:dyDescent="0.25">
      <c r="A3832">
        <v>1370225</v>
      </c>
      <c r="B3832" t="s">
        <v>11961</v>
      </c>
      <c r="C3832" t="s">
        <v>11962</v>
      </c>
      <c r="D3832" t="s">
        <v>368</v>
      </c>
      <c r="E3832" t="s">
        <v>369</v>
      </c>
      <c r="F3832" t="s">
        <v>489</v>
      </c>
      <c r="G3832" s="177">
        <v>44650</v>
      </c>
      <c r="H3832" t="s">
        <v>364</v>
      </c>
      <c r="I3832" t="s">
        <v>18168</v>
      </c>
      <c r="J3832" t="s">
        <v>11963</v>
      </c>
      <c r="K3832" t="s">
        <v>353</v>
      </c>
      <c r="L3832" t="s">
        <v>397</v>
      </c>
      <c r="M3832" s="29" t="str">
        <f>IF(O3832 &lt;&gt; "", VLOOKUP(O3832,'CLASSIFICAÇÃO - ÁREA DE ATUAÇÃO'!$A:$C,2,0),"")</f>
        <v>C</v>
      </c>
      <c r="N3832" s="29" t="str">
        <f>IF(O3832 &lt;&gt; "",VLOOKUP(O3832,'CLASSIFICAÇÃO - ÁREA DE ATUAÇÃO'!$A:$C,3,0), "")</f>
        <v>ATENÇÃO PRIMÁRIA</v>
      </c>
      <c r="O3832" t="str">
        <f>'Lotações convertidas'!B3834</f>
        <v>CENTRO DE SAÚDE VILA LEONINA</v>
      </c>
    </row>
    <row r="3833" spans="1:15" x14ac:dyDescent="0.25">
      <c r="A3833">
        <v>1370233</v>
      </c>
      <c r="B3833" t="s">
        <v>11964</v>
      </c>
      <c r="C3833" t="s">
        <v>11965</v>
      </c>
      <c r="D3833" t="s">
        <v>368</v>
      </c>
      <c r="E3833" t="s">
        <v>369</v>
      </c>
      <c r="F3833" t="s">
        <v>18617</v>
      </c>
      <c r="G3833" s="177">
        <v>44652</v>
      </c>
      <c r="H3833" t="s">
        <v>425</v>
      </c>
      <c r="I3833" t="s">
        <v>18168</v>
      </c>
      <c r="J3833" t="s">
        <v>11966</v>
      </c>
      <c r="K3833" t="s">
        <v>353</v>
      </c>
      <c r="L3833" t="s">
        <v>406</v>
      </c>
      <c r="M3833" s="29" t="str">
        <f>IF(O3833 &lt;&gt; "", VLOOKUP(O3833,'CLASSIFICAÇÃO - ÁREA DE ATUAÇÃO'!$A:$C,2,0),"")</f>
        <v>D</v>
      </c>
      <c r="N3833" s="29" t="str">
        <f>IF(O3833 &lt;&gt; "",VLOOKUP(O3833,'CLASSIFICAÇÃO - ÁREA DE ATUAÇÃO'!$A:$C,3,0), "")</f>
        <v>REDE DE URGÊNCIA</v>
      </c>
      <c r="O3833" t="str">
        <f>'Lotações convertidas'!B3835</f>
        <v>UNIDADE DE PRONTO ATENDIMENTO BARREIRO</v>
      </c>
    </row>
    <row r="3834" spans="1:15" x14ac:dyDescent="0.25">
      <c r="A3834">
        <v>1370268</v>
      </c>
      <c r="B3834" t="s">
        <v>9271</v>
      </c>
      <c r="C3834" t="s">
        <v>9272</v>
      </c>
      <c r="D3834" t="s">
        <v>368</v>
      </c>
      <c r="E3834" t="s">
        <v>369</v>
      </c>
      <c r="F3834" t="s">
        <v>18617</v>
      </c>
      <c r="G3834" s="177">
        <v>44654</v>
      </c>
      <c r="H3834" t="s">
        <v>441</v>
      </c>
      <c r="I3834" t="s">
        <v>18168</v>
      </c>
      <c r="J3834" t="s">
        <v>9273</v>
      </c>
      <c r="K3834" t="s">
        <v>353</v>
      </c>
      <c r="L3834" t="s">
        <v>406</v>
      </c>
      <c r="M3834" s="29" t="str">
        <f>IF(O3834 &lt;&gt; "", VLOOKUP(O3834,'CLASSIFICAÇÃO - ÁREA DE ATUAÇÃO'!$A:$C,2,0),"")</f>
        <v>D</v>
      </c>
      <c r="N3834" s="29" t="str">
        <f>IF(O3834 &lt;&gt; "",VLOOKUP(O3834,'CLASSIFICAÇÃO - ÁREA DE ATUAÇÃO'!$A:$C,3,0), "")</f>
        <v>REDE DE URGÊNCIA</v>
      </c>
      <c r="O3834" t="str">
        <f>'Lotações convertidas'!B3836</f>
        <v>UNIDADE DE PRONTO ATENDIMENTO BARREIRO</v>
      </c>
    </row>
    <row r="3835" spans="1:15" x14ac:dyDescent="0.25">
      <c r="A3835">
        <v>1370314</v>
      </c>
      <c r="B3835" t="s">
        <v>11967</v>
      </c>
      <c r="C3835" t="s">
        <v>11968</v>
      </c>
      <c r="D3835" t="s">
        <v>379</v>
      </c>
      <c r="F3835" t="s">
        <v>1388</v>
      </c>
      <c r="G3835" s="177">
        <v>44651</v>
      </c>
      <c r="H3835" t="s">
        <v>11969</v>
      </c>
      <c r="I3835" t="s">
        <v>18171</v>
      </c>
      <c r="J3835" t="s">
        <v>11970</v>
      </c>
      <c r="K3835" t="s">
        <v>353</v>
      </c>
      <c r="L3835" t="s">
        <v>397</v>
      </c>
      <c r="M3835" s="29" t="str">
        <f>IF(O3835 &lt;&gt; "", VLOOKUP(O3835,'CLASSIFICAÇÃO - ÁREA DE ATUAÇÃO'!$A:$C,2,0),"")</f>
        <v>B</v>
      </c>
      <c r="N3835" s="29" t="str">
        <f>IF(O3835 &lt;&gt; "",VLOOKUP(O3835,'CLASSIFICAÇÃO - ÁREA DE ATUAÇÃO'!$A:$C,3,0), "")</f>
        <v>ATENÇÃO PRIMÁRIA</v>
      </c>
      <c r="O3835" t="str">
        <f>'Lotações convertidas'!B3837</f>
        <v>CENTRO DE SAÚDE VILA IMPERIAL</v>
      </c>
    </row>
    <row r="3836" spans="1:15" x14ac:dyDescent="0.25">
      <c r="A3836">
        <v>1370322</v>
      </c>
      <c r="B3836" t="s">
        <v>11971</v>
      </c>
      <c r="C3836" t="s">
        <v>11972</v>
      </c>
      <c r="D3836" t="s">
        <v>368</v>
      </c>
      <c r="E3836" t="s">
        <v>369</v>
      </c>
      <c r="F3836" t="s">
        <v>18617</v>
      </c>
      <c r="G3836" s="177">
        <v>44652</v>
      </c>
      <c r="H3836" t="s">
        <v>425</v>
      </c>
      <c r="I3836" t="s">
        <v>18168</v>
      </c>
      <c r="J3836" t="s">
        <v>11973</v>
      </c>
      <c r="K3836" t="s">
        <v>353</v>
      </c>
      <c r="L3836" t="s">
        <v>406</v>
      </c>
      <c r="M3836" s="29" t="str">
        <f>IF(O3836 &lt;&gt; "", VLOOKUP(O3836,'CLASSIFICAÇÃO - ÁREA DE ATUAÇÃO'!$A:$C,2,0),"")</f>
        <v>D</v>
      </c>
      <c r="N3836" s="29" t="str">
        <f>IF(O3836 &lt;&gt; "",VLOOKUP(O3836,'CLASSIFICAÇÃO - ÁREA DE ATUAÇÃO'!$A:$C,3,0), "")</f>
        <v>REDE DE URGÊNCIA</v>
      </c>
      <c r="O3836" t="str">
        <f>'Lotações convertidas'!B3838</f>
        <v>UNIDADE DE PRONTO ATENDIMENTO BARREIRO</v>
      </c>
    </row>
    <row r="3837" spans="1:15" x14ac:dyDescent="0.25">
      <c r="A3837">
        <v>1370330</v>
      </c>
      <c r="B3837" t="s">
        <v>11974</v>
      </c>
      <c r="C3837" t="s">
        <v>11975</v>
      </c>
      <c r="D3837" t="s">
        <v>368</v>
      </c>
      <c r="E3837" t="s">
        <v>369</v>
      </c>
      <c r="F3837" t="s">
        <v>428</v>
      </c>
      <c r="G3837" s="177">
        <v>44651</v>
      </c>
      <c r="H3837" t="s">
        <v>417</v>
      </c>
      <c r="I3837" t="s">
        <v>18168</v>
      </c>
      <c r="J3837" t="s">
        <v>11976</v>
      </c>
      <c r="K3837" t="s">
        <v>353</v>
      </c>
      <c r="L3837" t="s">
        <v>382</v>
      </c>
      <c r="M3837" s="29" t="str">
        <f>IF(O3837 &lt;&gt; "", VLOOKUP(O3837,'CLASSIFICAÇÃO - ÁREA DE ATUAÇÃO'!$A:$C,2,0),"")</f>
        <v>B</v>
      </c>
      <c r="N3837" s="29" t="str">
        <f>IF(O3837 &lt;&gt; "",VLOOKUP(O3837,'CLASSIFICAÇÃO - ÁREA DE ATUAÇÃO'!$A:$C,3,0), "")</f>
        <v>ATENÇÃO PRIMÁRIA</v>
      </c>
      <c r="O3837" t="str">
        <f>'Lotações convertidas'!B3839</f>
        <v>CENTRO DE SAÚDE VERA CRUZ</v>
      </c>
    </row>
    <row r="3838" spans="1:15" x14ac:dyDescent="0.25">
      <c r="A3838">
        <v>1370349</v>
      </c>
      <c r="B3838" t="s">
        <v>11977</v>
      </c>
      <c r="C3838" t="s">
        <v>11978</v>
      </c>
      <c r="D3838" t="s">
        <v>368</v>
      </c>
      <c r="E3838" t="s">
        <v>369</v>
      </c>
      <c r="F3838" t="s">
        <v>559</v>
      </c>
      <c r="G3838" s="177">
        <v>44652</v>
      </c>
      <c r="H3838" t="s">
        <v>1635</v>
      </c>
      <c r="I3838" t="s">
        <v>18168</v>
      </c>
      <c r="J3838" t="s">
        <v>11979</v>
      </c>
      <c r="K3838" t="s">
        <v>353</v>
      </c>
      <c r="L3838" t="s">
        <v>354</v>
      </c>
      <c r="M3838" s="29" t="str">
        <f>IF(O3838 &lt;&gt; "", VLOOKUP(O3838,'CLASSIFICAÇÃO - ÁREA DE ATUAÇÃO'!$A:$C,2,0),"")</f>
        <v>A</v>
      </c>
      <c r="N3838" s="29" t="str">
        <f>IF(O3838 &lt;&gt; "",VLOOKUP(O3838,'CLASSIFICAÇÃO - ÁREA DE ATUAÇÃO'!$A:$C,3,0), "")</f>
        <v>REDE DE URGÊNCIA</v>
      </c>
      <c r="O3838" t="str">
        <f>'Lotações convertidas'!B3840</f>
        <v>CENTRO DE REFERENCIA EM SAUDE MENTAL INFANTIL NOROESTE</v>
      </c>
    </row>
    <row r="3839" spans="1:15" x14ac:dyDescent="0.25">
      <c r="A3839">
        <v>1370357</v>
      </c>
      <c r="B3839" t="s">
        <v>11980</v>
      </c>
      <c r="C3839" t="s">
        <v>11981</v>
      </c>
      <c r="D3839" t="s">
        <v>368</v>
      </c>
      <c r="E3839" t="s">
        <v>390</v>
      </c>
      <c r="F3839" t="s">
        <v>1256</v>
      </c>
      <c r="G3839" s="177">
        <v>44651</v>
      </c>
      <c r="H3839" t="s">
        <v>364</v>
      </c>
      <c r="I3839" t="s">
        <v>18175</v>
      </c>
      <c r="J3839" t="s">
        <v>11982</v>
      </c>
      <c r="K3839" t="s">
        <v>353</v>
      </c>
      <c r="L3839" t="s">
        <v>372</v>
      </c>
      <c r="M3839" s="29" t="str">
        <f>IF(O3839 &lt;&gt; "", VLOOKUP(O3839,'CLASSIFICAÇÃO - ÁREA DE ATUAÇÃO'!$A:$C,2,0),"")</f>
        <v>C</v>
      </c>
      <c r="N3839" s="29" t="str">
        <f>IF(O3839 &lt;&gt; "",VLOOKUP(O3839,'CLASSIFICAÇÃO - ÁREA DE ATUAÇÃO'!$A:$C,3,0), "")</f>
        <v>ATENÇÃO PRIMÁRIA</v>
      </c>
      <c r="O3839" t="str">
        <f>'Lotações convertidas'!B3841</f>
        <v>CENTRO DE SAÚDE ALAMEDA DOS IPÊS</v>
      </c>
    </row>
    <row r="3840" spans="1:15" x14ac:dyDescent="0.25">
      <c r="A3840">
        <v>1370373</v>
      </c>
      <c r="B3840" t="s">
        <v>9756</v>
      </c>
      <c r="C3840" t="s">
        <v>9757</v>
      </c>
      <c r="D3840" t="s">
        <v>368</v>
      </c>
      <c r="E3840" t="s">
        <v>369</v>
      </c>
      <c r="F3840" t="s">
        <v>18615</v>
      </c>
      <c r="G3840" s="177">
        <v>44653</v>
      </c>
      <c r="H3840" t="s">
        <v>441</v>
      </c>
      <c r="I3840" t="s">
        <v>18168</v>
      </c>
      <c r="J3840" t="s">
        <v>9758</v>
      </c>
      <c r="K3840" t="s">
        <v>353</v>
      </c>
      <c r="L3840" t="s">
        <v>365</v>
      </c>
      <c r="M3840" s="29" t="str">
        <f>IF(O3840 &lt;&gt; "", VLOOKUP(O3840,'CLASSIFICAÇÃO - ÁREA DE ATUAÇÃO'!$A:$C,2,0),"")</f>
        <v>D</v>
      </c>
      <c r="N3840" s="29" t="str">
        <f>IF(O3840 &lt;&gt; "",VLOOKUP(O3840,'CLASSIFICAÇÃO - ÁREA DE ATUAÇÃO'!$A:$C,3,0), "")</f>
        <v>REDE DE URGÊNCIA</v>
      </c>
      <c r="O3840" t="str">
        <f>'Lotações convertidas'!B3842</f>
        <v>UNIDADE DE PRONTO ATENDIMENTO NORTE</v>
      </c>
    </row>
    <row r="3841" spans="1:15" x14ac:dyDescent="0.25">
      <c r="A3841" t="s">
        <v>11983</v>
      </c>
      <c r="B3841" t="s">
        <v>11984</v>
      </c>
      <c r="C3841" t="s">
        <v>11985</v>
      </c>
      <c r="D3841" t="s">
        <v>362</v>
      </c>
      <c r="F3841" t="s">
        <v>1791</v>
      </c>
      <c r="G3841" s="177">
        <v>44655</v>
      </c>
      <c r="H3841" t="s">
        <v>352</v>
      </c>
      <c r="I3841" t="s">
        <v>18168</v>
      </c>
      <c r="J3841" t="s">
        <v>11986</v>
      </c>
      <c r="K3841" t="s">
        <v>353</v>
      </c>
      <c r="L3841" t="s">
        <v>374</v>
      </c>
      <c r="M3841" s="29" t="str">
        <f>IF(O3841 &lt;&gt; "", VLOOKUP(O3841,'CLASSIFICAÇÃO - ÁREA DE ATUAÇÃO'!$A:$C,2,0),"")</f>
        <v>C</v>
      </c>
      <c r="N3841" s="29" t="str">
        <f>IF(O3841 &lt;&gt; "",VLOOKUP(O3841,'CLASSIFICAÇÃO - ÁREA DE ATUAÇÃO'!$A:$C,3,0), "")</f>
        <v>ATENÇÃO PRIMÁRIA</v>
      </c>
      <c r="O3841" t="str">
        <f>'Lotações convertidas'!B3843</f>
        <v>CENTRO DE SAÚDE SÃO PAULO</v>
      </c>
    </row>
    <row r="3842" spans="1:15" x14ac:dyDescent="0.25">
      <c r="A3842">
        <v>1370411</v>
      </c>
      <c r="B3842" t="s">
        <v>11987</v>
      </c>
      <c r="C3842" t="s">
        <v>11988</v>
      </c>
      <c r="D3842" t="s">
        <v>362</v>
      </c>
      <c r="F3842" t="s">
        <v>512</v>
      </c>
      <c r="G3842" s="177">
        <v>44652</v>
      </c>
      <c r="H3842" t="s">
        <v>364</v>
      </c>
      <c r="I3842" t="s">
        <v>18168</v>
      </c>
      <c r="J3842" t="s">
        <v>11989</v>
      </c>
      <c r="K3842" t="s">
        <v>353</v>
      </c>
      <c r="L3842" t="s">
        <v>397</v>
      </c>
      <c r="M3842" s="29" t="str">
        <f>IF(O3842 &lt;&gt; "", VLOOKUP(O3842,'CLASSIFICAÇÃO - ÁREA DE ATUAÇÃO'!$A:$C,2,0),"")</f>
        <v>B</v>
      </c>
      <c r="N3842" s="29" t="str">
        <f>IF(O3842 &lt;&gt; "",VLOOKUP(O3842,'CLASSIFICAÇÃO - ÁREA DE ATUAÇÃO'!$A:$C,3,0), "")</f>
        <v>ATENÇÃO PRIMÁRIA</v>
      </c>
      <c r="O3842" t="str">
        <f>'Lotações convertidas'!B3844</f>
        <v>CENTRO DE SAÚDE SANTA MARIA</v>
      </c>
    </row>
    <row r="3843" spans="1:15" x14ac:dyDescent="0.25">
      <c r="A3843">
        <v>1370438</v>
      </c>
      <c r="B3843" t="s">
        <v>11990</v>
      </c>
      <c r="C3843" t="s">
        <v>11991</v>
      </c>
      <c r="D3843" t="s">
        <v>349</v>
      </c>
      <c r="E3843" t="s">
        <v>357</v>
      </c>
      <c r="F3843" t="s">
        <v>2012</v>
      </c>
      <c r="G3843" s="177">
        <v>44652</v>
      </c>
      <c r="H3843" t="s">
        <v>384</v>
      </c>
      <c r="I3843" t="s">
        <v>18167</v>
      </c>
      <c r="J3843" t="s">
        <v>11992</v>
      </c>
      <c r="K3843" t="s">
        <v>353</v>
      </c>
      <c r="L3843" t="s">
        <v>372</v>
      </c>
      <c r="M3843" s="29" t="str">
        <f>IF(O3843 &lt;&gt; "", VLOOKUP(O3843,'CLASSIFICAÇÃO - ÁREA DE ATUAÇÃO'!$A:$C,2,0),"")</f>
        <v>D</v>
      </c>
      <c r="N3843" s="29" t="str">
        <f>IF(O3843 &lt;&gt; "",VLOOKUP(O3843,'CLASSIFICAÇÃO - ÁREA DE ATUAÇÃO'!$A:$C,3,0), "")</f>
        <v>ATENÇÃO PRIMÁRIA</v>
      </c>
      <c r="O3843" t="str">
        <f>'Lotações convertidas'!B3845</f>
        <v>CENTRO DE SAÚDE CÉU AZUL</v>
      </c>
    </row>
    <row r="3844" spans="1:15" x14ac:dyDescent="0.25">
      <c r="A3844">
        <v>1370446</v>
      </c>
      <c r="B3844" t="s">
        <v>10832</v>
      </c>
      <c r="C3844" t="s">
        <v>10833</v>
      </c>
      <c r="D3844" t="s">
        <v>379</v>
      </c>
      <c r="F3844" t="s">
        <v>18615</v>
      </c>
      <c r="G3844" s="177">
        <v>44657</v>
      </c>
      <c r="H3844" t="s">
        <v>482</v>
      </c>
      <c r="I3844" t="s">
        <v>18171</v>
      </c>
      <c r="J3844" t="s">
        <v>10834</v>
      </c>
      <c r="K3844" t="s">
        <v>353</v>
      </c>
      <c r="L3844" t="s">
        <v>365</v>
      </c>
      <c r="M3844" s="29" t="str">
        <f>IF(O3844 &lt;&gt; "", VLOOKUP(O3844,'CLASSIFICAÇÃO - ÁREA DE ATUAÇÃO'!$A:$C,2,0),"")</f>
        <v>D</v>
      </c>
      <c r="N3844" s="29" t="str">
        <f>IF(O3844 &lt;&gt; "",VLOOKUP(O3844,'CLASSIFICAÇÃO - ÁREA DE ATUAÇÃO'!$A:$C,3,0), "")</f>
        <v>REDE DE URGÊNCIA</v>
      </c>
      <c r="O3844" t="str">
        <f>'Lotações convertidas'!B3846</f>
        <v>UNIDADE DE PRONTO ATENDIMENTO NORTE</v>
      </c>
    </row>
    <row r="3845" spans="1:15" x14ac:dyDescent="0.25">
      <c r="A3845">
        <v>1370454</v>
      </c>
      <c r="B3845" t="s">
        <v>11993</v>
      </c>
      <c r="C3845" t="s">
        <v>11994</v>
      </c>
      <c r="D3845" t="s">
        <v>379</v>
      </c>
      <c r="F3845" t="s">
        <v>18623</v>
      </c>
      <c r="G3845" s="177">
        <v>44652</v>
      </c>
      <c r="H3845" t="s">
        <v>482</v>
      </c>
      <c r="I3845" t="s">
        <v>18171</v>
      </c>
      <c r="J3845" t="s">
        <v>11995</v>
      </c>
      <c r="K3845" t="s">
        <v>353</v>
      </c>
      <c r="L3845" t="s">
        <v>374</v>
      </c>
      <c r="M3845" s="29" t="str">
        <f>IF(O3845 &lt;&gt; "", VLOOKUP(O3845,'CLASSIFICAÇÃO - ÁREA DE ATUAÇÃO'!$A:$C,2,0),"")</f>
        <v>C</v>
      </c>
      <c r="N3845" s="29" t="str">
        <f>IF(O3845 &lt;&gt; "",VLOOKUP(O3845,'CLASSIFICAÇÃO - ÁREA DE ATUAÇÃO'!$A:$C,3,0), "")</f>
        <v>REDE DE URGÊNCIA</v>
      </c>
      <c r="O3845" t="str">
        <f>'Lotações convertidas'!B3847</f>
        <v>UNIDADE DE PRONTO ATENDIMENTO NORDESTE</v>
      </c>
    </row>
    <row r="3846" spans="1:15" x14ac:dyDescent="0.25">
      <c r="A3846">
        <v>1370462</v>
      </c>
      <c r="B3846" t="s">
        <v>11996</v>
      </c>
      <c r="C3846" t="s">
        <v>11997</v>
      </c>
      <c r="D3846" t="s">
        <v>368</v>
      </c>
      <c r="E3846" t="s">
        <v>369</v>
      </c>
      <c r="F3846" t="s">
        <v>18616</v>
      </c>
      <c r="G3846" s="177">
        <v>44653</v>
      </c>
      <c r="H3846" t="s">
        <v>425</v>
      </c>
      <c r="I3846" t="s">
        <v>18168</v>
      </c>
      <c r="J3846" t="s">
        <v>11998</v>
      </c>
      <c r="K3846" t="s">
        <v>353</v>
      </c>
      <c r="L3846" t="s">
        <v>361</v>
      </c>
      <c r="M3846" s="29" t="str">
        <f>IF(O3846 &lt;&gt; "", VLOOKUP(O3846,'CLASSIFICAÇÃO - ÁREA DE ATUAÇÃO'!$A:$C,2,0),"")</f>
        <v>C</v>
      </c>
      <c r="N3846" s="29" t="str">
        <f>IF(O3846 &lt;&gt; "",VLOOKUP(O3846,'CLASSIFICAÇÃO - ÁREA DE ATUAÇÃO'!$A:$C,3,0), "")</f>
        <v>REDE DE URGÊNCIA</v>
      </c>
      <c r="O3846" t="str">
        <f>'Lotações convertidas'!B3848</f>
        <v>UNIDADE DE PRONTO ATENDIMENTO PAMPULHA</v>
      </c>
    </row>
    <row r="3847" spans="1:15" x14ac:dyDescent="0.25">
      <c r="A3847">
        <v>1370470</v>
      </c>
      <c r="B3847" t="s">
        <v>11999</v>
      </c>
      <c r="C3847" t="s">
        <v>12000</v>
      </c>
      <c r="D3847" t="s">
        <v>349</v>
      </c>
      <c r="E3847" t="s">
        <v>473</v>
      </c>
      <c r="F3847" t="s">
        <v>576</v>
      </c>
      <c r="G3847" s="177">
        <v>44652</v>
      </c>
      <c r="H3847" t="s">
        <v>352</v>
      </c>
      <c r="I3847" t="s">
        <v>18181</v>
      </c>
      <c r="J3847" t="s">
        <v>12001</v>
      </c>
      <c r="K3847" t="s">
        <v>353</v>
      </c>
      <c r="L3847" t="s">
        <v>361</v>
      </c>
      <c r="M3847" s="29" t="str">
        <f>IF(O3847 &lt;&gt; "", VLOOKUP(O3847,'CLASSIFICAÇÃO - ÁREA DE ATUAÇÃO'!$A:$C,2,0),"")</f>
        <v>A</v>
      </c>
      <c r="N3847" s="29" t="str">
        <f>IF(O3847 &lt;&gt; "",VLOOKUP(O3847,'CLASSIFICAÇÃO - ÁREA DE ATUAÇÃO'!$A:$C,3,0), "")</f>
        <v>ATENÇÃO PRIMÁRIA</v>
      </c>
      <c r="O3847" t="str">
        <f>'Lotações convertidas'!B3849</f>
        <v>CENTRO DE SAÚDE SÃO FRANCISCO</v>
      </c>
    </row>
    <row r="3848" spans="1:15" x14ac:dyDescent="0.25">
      <c r="A3848">
        <v>1370497</v>
      </c>
      <c r="B3848" t="s">
        <v>12002</v>
      </c>
      <c r="C3848" t="s">
        <v>12003</v>
      </c>
      <c r="D3848" t="s">
        <v>379</v>
      </c>
      <c r="F3848" t="s">
        <v>18615</v>
      </c>
      <c r="G3848" s="177">
        <v>44652</v>
      </c>
      <c r="H3848" t="s">
        <v>466</v>
      </c>
      <c r="I3848" t="s">
        <v>18171</v>
      </c>
      <c r="J3848" t="s">
        <v>12004</v>
      </c>
      <c r="K3848" t="s">
        <v>353</v>
      </c>
      <c r="L3848" t="s">
        <v>365</v>
      </c>
      <c r="M3848" s="29" t="str">
        <f>IF(O3848 &lt;&gt; "", VLOOKUP(O3848,'CLASSIFICAÇÃO - ÁREA DE ATUAÇÃO'!$A:$C,2,0),"")</f>
        <v>D</v>
      </c>
      <c r="N3848" s="29" t="str">
        <f>IF(O3848 &lt;&gt; "",VLOOKUP(O3848,'CLASSIFICAÇÃO - ÁREA DE ATUAÇÃO'!$A:$C,3,0), "")</f>
        <v>REDE DE URGÊNCIA</v>
      </c>
      <c r="O3848" t="str">
        <f>'Lotações convertidas'!B3850</f>
        <v>UNIDADE DE PRONTO ATENDIMENTO NORTE</v>
      </c>
    </row>
    <row r="3849" spans="1:15" x14ac:dyDescent="0.25">
      <c r="A3849">
        <v>1370500</v>
      </c>
      <c r="B3849" t="s">
        <v>12005</v>
      </c>
      <c r="C3849" t="s">
        <v>12006</v>
      </c>
      <c r="D3849" t="s">
        <v>368</v>
      </c>
      <c r="E3849" t="s">
        <v>369</v>
      </c>
      <c r="F3849" t="s">
        <v>377</v>
      </c>
      <c r="G3849" s="177">
        <v>44652</v>
      </c>
      <c r="H3849" t="s">
        <v>384</v>
      </c>
      <c r="I3849" t="s">
        <v>18168</v>
      </c>
      <c r="J3849" t="s">
        <v>12007</v>
      </c>
      <c r="K3849" t="s">
        <v>353</v>
      </c>
      <c r="L3849" t="s">
        <v>372</v>
      </c>
      <c r="M3849" s="29" t="str">
        <f>IF(O3849 &lt;&gt; "", VLOOKUP(O3849,'CLASSIFICAÇÃO - ÁREA DE ATUAÇÃO'!$A:$C,2,0),"")</f>
        <v>C</v>
      </c>
      <c r="N3849" s="29" t="str">
        <f>IF(O3849 &lt;&gt; "",VLOOKUP(O3849,'CLASSIFICAÇÃO - ÁREA DE ATUAÇÃO'!$A:$C,3,0), "")</f>
        <v>ATENÇÃO PRIMÁRIA</v>
      </c>
      <c r="O3849" t="str">
        <f>'Lotações convertidas'!B3851</f>
        <v>CENTRO DE SAÚDE MANTIQUEIRA</v>
      </c>
    </row>
    <row r="3850" spans="1:15" x14ac:dyDescent="0.25">
      <c r="A3850">
        <v>1370519</v>
      </c>
      <c r="B3850" t="s">
        <v>12008</v>
      </c>
      <c r="C3850" t="s">
        <v>12009</v>
      </c>
      <c r="D3850" t="s">
        <v>349</v>
      </c>
      <c r="E3850" t="s">
        <v>445</v>
      </c>
      <c r="F3850" t="s">
        <v>598</v>
      </c>
      <c r="G3850" s="177">
        <v>44651</v>
      </c>
      <c r="H3850" t="s">
        <v>395</v>
      </c>
      <c r="I3850" t="s">
        <v>18172</v>
      </c>
      <c r="J3850" t="s">
        <v>12010</v>
      </c>
      <c r="K3850" t="s">
        <v>353</v>
      </c>
      <c r="L3850" t="s">
        <v>406</v>
      </c>
      <c r="M3850" s="29" t="str">
        <f>IF(O3850 &lt;&gt; "", VLOOKUP(O3850,'CLASSIFICAÇÃO - ÁREA DE ATUAÇÃO'!$A:$C,2,0),"")</f>
        <v>D</v>
      </c>
      <c r="N3850" s="29" t="str">
        <f>IF(O3850 &lt;&gt; "",VLOOKUP(O3850,'CLASSIFICAÇÃO - ÁREA DE ATUAÇÃO'!$A:$C,3,0), "")</f>
        <v>ATENÇÃO PRIMÁRIA</v>
      </c>
      <c r="O3850" t="str">
        <f>'Lotações convertidas'!B3852</f>
        <v>CENTRO DE SAÚDE VILA PINHO</v>
      </c>
    </row>
    <row r="3851" spans="1:15" x14ac:dyDescent="0.25">
      <c r="A3851">
        <v>1370527</v>
      </c>
      <c r="B3851" t="s">
        <v>12011</v>
      </c>
      <c r="C3851" t="s">
        <v>12012</v>
      </c>
      <c r="D3851" t="s">
        <v>429</v>
      </c>
      <c r="E3851" t="s">
        <v>430</v>
      </c>
      <c r="F3851" t="s">
        <v>18665</v>
      </c>
      <c r="G3851" s="177">
        <v>44650</v>
      </c>
      <c r="H3851" t="s">
        <v>364</v>
      </c>
      <c r="I3851" t="s">
        <v>18175</v>
      </c>
      <c r="J3851" t="s">
        <v>12013</v>
      </c>
      <c r="K3851" t="s">
        <v>353</v>
      </c>
      <c r="L3851" t="s">
        <v>382</v>
      </c>
      <c r="M3851" s="29" t="str">
        <f>IF(O3851 &lt;&gt; "", VLOOKUP(O3851,'CLASSIFICAÇÃO - ÁREA DE ATUAÇÃO'!$A:$C,2,0),"")</f>
        <v>A</v>
      </c>
      <c r="N3851" s="29" t="str">
        <f>IF(O3851 &lt;&gt; "",VLOOKUP(O3851,'CLASSIFICAÇÃO - ÁREA DE ATUAÇÃO'!$A:$C,3,0), "")</f>
        <v>REDE COMPLEMENTAR</v>
      </c>
      <c r="O3851" t="str">
        <f>'Lotações convertidas'!B3853</f>
        <v>CENTRAL DE ESTERILIZACAO LESTE</v>
      </c>
    </row>
    <row r="3852" spans="1:15" x14ac:dyDescent="0.25">
      <c r="A3852">
        <v>1370551</v>
      </c>
      <c r="B3852" t="s">
        <v>12014</v>
      </c>
      <c r="C3852" t="s">
        <v>12015</v>
      </c>
      <c r="D3852" t="s">
        <v>368</v>
      </c>
      <c r="E3852" t="s">
        <v>369</v>
      </c>
      <c r="F3852" t="s">
        <v>18615</v>
      </c>
      <c r="G3852" s="177">
        <v>44650</v>
      </c>
      <c r="H3852" t="s">
        <v>441</v>
      </c>
      <c r="I3852" t="s">
        <v>18168</v>
      </c>
      <c r="J3852" t="s">
        <v>12016</v>
      </c>
      <c r="K3852" t="s">
        <v>353</v>
      </c>
      <c r="L3852" t="s">
        <v>365</v>
      </c>
      <c r="M3852" s="29" t="str">
        <f>IF(O3852 &lt;&gt; "", VLOOKUP(O3852,'CLASSIFICAÇÃO - ÁREA DE ATUAÇÃO'!$A:$C,2,0),"")</f>
        <v>D</v>
      </c>
      <c r="N3852" s="29" t="str">
        <f>IF(O3852 &lt;&gt; "",VLOOKUP(O3852,'CLASSIFICAÇÃO - ÁREA DE ATUAÇÃO'!$A:$C,3,0), "")</f>
        <v>REDE DE URGÊNCIA</v>
      </c>
      <c r="O3852" t="str">
        <f>'Lotações convertidas'!B3854</f>
        <v>UNIDADE DE PRONTO ATENDIMENTO NORTE</v>
      </c>
    </row>
    <row r="3853" spans="1:15" x14ac:dyDescent="0.25">
      <c r="A3853" t="s">
        <v>12017</v>
      </c>
      <c r="B3853" t="s">
        <v>748</v>
      </c>
      <c r="C3853" t="s">
        <v>749</v>
      </c>
      <c r="D3853" t="s">
        <v>368</v>
      </c>
      <c r="E3853" t="s">
        <v>369</v>
      </c>
      <c r="F3853" t="s">
        <v>18616</v>
      </c>
      <c r="G3853" s="177">
        <v>44652</v>
      </c>
      <c r="H3853" t="s">
        <v>441</v>
      </c>
      <c r="I3853" t="s">
        <v>18168</v>
      </c>
      <c r="J3853" t="s">
        <v>18696</v>
      </c>
      <c r="K3853" t="s">
        <v>353</v>
      </c>
      <c r="L3853" t="s">
        <v>361</v>
      </c>
      <c r="M3853" s="29" t="str">
        <f>IF(O3853 &lt;&gt; "", VLOOKUP(O3853,'CLASSIFICAÇÃO - ÁREA DE ATUAÇÃO'!$A:$C,2,0),"")</f>
        <v>C</v>
      </c>
      <c r="N3853" s="29" t="str">
        <f>IF(O3853 &lt;&gt; "",VLOOKUP(O3853,'CLASSIFICAÇÃO - ÁREA DE ATUAÇÃO'!$A:$C,3,0), "")</f>
        <v>REDE DE URGÊNCIA</v>
      </c>
      <c r="O3853" t="str">
        <f>'Lotações convertidas'!B3855</f>
        <v>UNIDADE DE PRONTO ATENDIMENTO PAMPULHA</v>
      </c>
    </row>
    <row r="3854" spans="1:15" x14ac:dyDescent="0.25">
      <c r="A3854">
        <v>1370586</v>
      </c>
      <c r="B3854" t="s">
        <v>12018</v>
      </c>
      <c r="C3854" t="s">
        <v>12019</v>
      </c>
      <c r="D3854" t="s">
        <v>379</v>
      </c>
      <c r="F3854" t="s">
        <v>18613</v>
      </c>
      <c r="G3854" s="177">
        <v>44653</v>
      </c>
      <c r="H3854" t="s">
        <v>482</v>
      </c>
      <c r="I3854" t="s">
        <v>18171</v>
      </c>
      <c r="J3854" t="s">
        <v>12020</v>
      </c>
      <c r="K3854" t="s">
        <v>353</v>
      </c>
      <c r="L3854" t="s">
        <v>382</v>
      </c>
      <c r="M3854" s="29" t="str">
        <f>IF(O3854 &lt;&gt; "", VLOOKUP(O3854,'CLASSIFICAÇÃO - ÁREA DE ATUAÇÃO'!$A:$C,2,0),"")</f>
        <v>C</v>
      </c>
      <c r="N3854" s="29" t="str">
        <f>IF(O3854 &lt;&gt; "",VLOOKUP(O3854,'CLASSIFICAÇÃO - ÁREA DE ATUAÇÃO'!$A:$C,3,0), "")</f>
        <v>REDE DE URGÊNCIA</v>
      </c>
      <c r="O3854" t="str">
        <f>'Lotações convertidas'!B3856</f>
        <v>UNIDADE DE PRONTO ATENDIMENTO LESTE</v>
      </c>
    </row>
    <row r="3855" spans="1:15" x14ac:dyDescent="0.25">
      <c r="A3855">
        <v>1370594</v>
      </c>
      <c r="B3855" t="s">
        <v>12018</v>
      </c>
      <c r="C3855" t="s">
        <v>12019</v>
      </c>
      <c r="D3855" t="s">
        <v>379</v>
      </c>
      <c r="F3855" t="s">
        <v>18620</v>
      </c>
      <c r="G3855" s="177">
        <v>44652</v>
      </c>
      <c r="H3855" t="s">
        <v>466</v>
      </c>
      <c r="I3855" t="s">
        <v>18171</v>
      </c>
      <c r="J3855" t="s">
        <v>12020</v>
      </c>
      <c r="K3855" t="s">
        <v>353</v>
      </c>
      <c r="L3855" t="s">
        <v>372</v>
      </c>
      <c r="M3855" s="29" t="str">
        <f>IF(O3855 &lt;&gt; "", VLOOKUP(O3855,'CLASSIFICAÇÃO - ÁREA DE ATUAÇÃO'!$A:$C,2,0),"")</f>
        <v>D</v>
      </c>
      <c r="N3855" s="29" t="str">
        <f>IF(O3855 &lt;&gt; "",VLOOKUP(O3855,'CLASSIFICAÇÃO - ÁREA DE ATUAÇÃO'!$A:$C,3,0), "")</f>
        <v>REDE DE URGÊNCIA</v>
      </c>
      <c r="O3855" t="str">
        <f>'Lotações convertidas'!B3857</f>
        <v>UNIDADE DE PRONTO ATENDIMENTO VENDA NOVA</v>
      </c>
    </row>
    <row r="3856" spans="1:15" x14ac:dyDescent="0.25">
      <c r="A3856">
        <v>1370608</v>
      </c>
      <c r="B3856" t="s">
        <v>12021</v>
      </c>
      <c r="C3856" t="s">
        <v>12022</v>
      </c>
      <c r="D3856" t="s">
        <v>368</v>
      </c>
      <c r="E3856" t="s">
        <v>524</v>
      </c>
      <c r="F3856" t="s">
        <v>1976</v>
      </c>
      <c r="G3856" s="177">
        <v>44651</v>
      </c>
      <c r="H3856" t="s">
        <v>818</v>
      </c>
      <c r="I3856" t="s">
        <v>18176</v>
      </c>
      <c r="J3856" t="s">
        <v>12023</v>
      </c>
      <c r="K3856" t="s">
        <v>353</v>
      </c>
      <c r="L3856" t="s">
        <v>354</v>
      </c>
      <c r="M3856" s="29" t="str">
        <f>IF(O3856 &lt;&gt; "", VLOOKUP(O3856,'CLASSIFICAÇÃO - ÁREA DE ATUAÇÃO'!$A:$C,2,0),"")</f>
        <v>A</v>
      </c>
      <c r="N3856" s="29" t="str">
        <f>IF(O3856 &lt;&gt; "",VLOOKUP(O3856,'CLASSIFICAÇÃO - ÁREA DE ATUAÇÃO'!$A:$C,3,0), "")</f>
        <v>REDE COMPLEMENTAR</v>
      </c>
      <c r="O3856" t="str">
        <f>'Lotações convertidas'!B3858</f>
        <v>LABORATORIO REGIONAL NOROESTE</v>
      </c>
    </row>
    <row r="3857" spans="1:15" x14ac:dyDescent="0.25">
      <c r="A3857">
        <v>1370667</v>
      </c>
      <c r="B3857" t="s">
        <v>12024</v>
      </c>
      <c r="C3857" t="s">
        <v>12025</v>
      </c>
      <c r="D3857" t="s">
        <v>368</v>
      </c>
      <c r="E3857" t="s">
        <v>369</v>
      </c>
      <c r="F3857" t="s">
        <v>561</v>
      </c>
      <c r="G3857" s="177">
        <v>44652</v>
      </c>
      <c r="H3857" t="s">
        <v>441</v>
      </c>
      <c r="I3857" t="s">
        <v>18168</v>
      </c>
      <c r="J3857" t="s">
        <v>12026</v>
      </c>
      <c r="K3857" t="s">
        <v>353</v>
      </c>
      <c r="L3857" t="s">
        <v>374</v>
      </c>
      <c r="M3857" s="29" t="str">
        <f>IF(O3857 &lt;&gt; "", VLOOKUP(O3857,'CLASSIFICAÇÃO - ÁREA DE ATUAÇÃO'!$A:$C,2,0),"")</f>
        <v>C</v>
      </c>
      <c r="N3857" s="29" t="str">
        <f>IF(O3857 &lt;&gt; "",VLOOKUP(O3857,'CLASSIFICAÇÃO - ÁREA DE ATUAÇÃO'!$A:$C,3,0), "")</f>
        <v>REDE DE URGÊNCIA</v>
      </c>
      <c r="O3857" t="str">
        <f>'Lotações convertidas'!B3859</f>
        <v>CENTRO DE REFERENCIA EM SAUDE MENTAL ALCOOL E DROGAS NORDESTE</v>
      </c>
    </row>
    <row r="3858" spans="1:15" x14ac:dyDescent="0.25">
      <c r="A3858">
        <v>1370705</v>
      </c>
      <c r="B3858" t="s">
        <v>12027</v>
      </c>
      <c r="C3858" t="s">
        <v>12028</v>
      </c>
      <c r="D3858" t="s">
        <v>368</v>
      </c>
      <c r="E3858" t="s">
        <v>728</v>
      </c>
      <c r="F3858" t="s">
        <v>2760</v>
      </c>
      <c r="G3858" s="177">
        <v>44652</v>
      </c>
      <c r="H3858" t="s">
        <v>417</v>
      </c>
      <c r="I3858" t="s">
        <v>495</v>
      </c>
      <c r="K3858" t="s">
        <v>495</v>
      </c>
      <c r="L3858" t="s">
        <v>361</v>
      </c>
      <c r="M3858" s="29" t="str">
        <f>IF(O3858 &lt;&gt; "", VLOOKUP(O3858,'CLASSIFICAÇÃO - ÁREA DE ATUAÇÃO'!$A:$C,2,0),"")</f>
        <v>D</v>
      </c>
      <c r="N3858" s="29" t="str">
        <f>IF(O3858 &lt;&gt; "",VLOOKUP(O3858,'CLASSIFICAÇÃO - ÁREA DE ATUAÇÃO'!$A:$C,3,0), "")</f>
        <v>ATENÇÃO PRIMÁRIA</v>
      </c>
      <c r="O3858" t="str">
        <f>'Lotações convertidas'!B3860</f>
        <v>CENTRO DE SAÚDE PADRE TIAGO</v>
      </c>
    </row>
    <row r="3859" spans="1:15" x14ac:dyDescent="0.25">
      <c r="A3859">
        <v>1370713</v>
      </c>
      <c r="B3859" t="s">
        <v>12029</v>
      </c>
      <c r="C3859" t="s">
        <v>12030</v>
      </c>
      <c r="D3859" t="s">
        <v>368</v>
      </c>
      <c r="E3859" t="s">
        <v>369</v>
      </c>
      <c r="F3859" t="s">
        <v>731</v>
      </c>
      <c r="G3859" s="177">
        <v>44655</v>
      </c>
      <c r="H3859" t="s">
        <v>384</v>
      </c>
      <c r="I3859" t="s">
        <v>18168</v>
      </c>
      <c r="J3859" t="s">
        <v>12031</v>
      </c>
      <c r="K3859" t="s">
        <v>353</v>
      </c>
      <c r="L3859" t="s">
        <v>361</v>
      </c>
      <c r="M3859" s="29" t="str">
        <f>IF(O3859 &lt;&gt; "", VLOOKUP(O3859,'CLASSIFICAÇÃO - ÁREA DE ATUAÇÃO'!$A:$C,2,0),"")</f>
        <v>B</v>
      </c>
      <c r="N3859" s="29" t="str">
        <f>IF(O3859 &lt;&gt; "",VLOOKUP(O3859,'CLASSIFICAÇÃO - ÁREA DE ATUAÇÃO'!$A:$C,3,0), "")</f>
        <v>ATENÇÃO PRIMÁRIA</v>
      </c>
      <c r="O3859" t="str">
        <f>'Lotações convertidas'!B3861</f>
        <v>CENTRO DE SAÚDE DOM ORIONE</v>
      </c>
    </row>
    <row r="3860" spans="1:15" x14ac:dyDescent="0.25">
      <c r="A3860">
        <v>1370721</v>
      </c>
      <c r="B3860" t="s">
        <v>12032</v>
      </c>
      <c r="C3860" t="s">
        <v>12033</v>
      </c>
      <c r="D3860" t="s">
        <v>349</v>
      </c>
      <c r="E3860" t="s">
        <v>528</v>
      </c>
      <c r="F3860" t="s">
        <v>792</v>
      </c>
      <c r="G3860" s="177">
        <v>44652</v>
      </c>
      <c r="H3860" t="s">
        <v>364</v>
      </c>
      <c r="I3860" t="s">
        <v>18176</v>
      </c>
      <c r="J3860" t="s">
        <v>12034</v>
      </c>
      <c r="K3860" t="s">
        <v>353</v>
      </c>
      <c r="L3860" t="s">
        <v>411</v>
      </c>
      <c r="M3860" s="29" t="str">
        <f>IF(O3860 &lt;&gt; "", VLOOKUP(O3860,'CLASSIFICAÇÃO - ÁREA DE ATUAÇÃO'!$A:$C,2,0),"")</f>
        <v>A</v>
      </c>
      <c r="N3860" s="29" t="str">
        <f>IF(O3860 &lt;&gt; "",VLOOKUP(O3860,'CLASSIFICAÇÃO - ÁREA DE ATUAÇÃO'!$A:$C,3,0), "")</f>
        <v>REDE COMPLEMENTAR</v>
      </c>
      <c r="O3860" t="str">
        <f>'Lotações convertidas'!B3862</f>
        <v>LABORATORIO REGIONAL CENTRO-SUL/PAMPULHA</v>
      </c>
    </row>
    <row r="3861" spans="1:15" x14ac:dyDescent="0.25">
      <c r="A3861" t="s">
        <v>12035</v>
      </c>
      <c r="B3861" t="s">
        <v>12036</v>
      </c>
      <c r="C3861" t="s">
        <v>12037</v>
      </c>
      <c r="D3861" t="s">
        <v>349</v>
      </c>
      <c r="E3861" t="s">
        <v>445</v>
      </c>
      <c r="F3861" t="s">
        <v>627</v>
      </c>
      <c r="G3861" s="177">
        <v>44655</v>
      </c>
      <c r="H3861" t="s">
        <v>434</v>
      </c>
      <c r="I3861" t="s">
        <v>18172</v>
      </c>
      <c r="J3861" t="s">
        <v>12038</v>
      </c>
      <c r="K3861" t="s">
        <v>353</v>
      </c>
      <c r="L3861" t="s">
        <v>361</v>
      </c>
      <c r="M3861" s="29" t="str">
        <f>IF(O3861 &lt;&gt; "", VLOOKUP(O3861,'CLASSIFICAÇÃO - ÁREA DE ATUAÇÃO'!$A:$C,2,0),"")</f>
        <v>B</v>
      </c>
      <c r="N3861" s="29" t="str">
        <f>IF(O3861 &lt;&gt; "",VLOOKUP(O3861,'CLASSIFICAÇÃO - ÁREA DE ATUAÇÃO'!$A:$C,3,0), "")</f>
        <v>ATENÇÃO PRIMÁRIA</v>
      </c>
      <c r="O3861" t="str">
        <f>'Lotações convertidas'!B3863</f>
        <v>CENTRO DE SAÚDE SANTA AMÉLIA</v>
      </c>
    </row>
    <row r="3862" spans="1:15" x14ac:dyDescent="0.25">
      <c r="A3862">
        <v>1370748</v>
      </c>
      <c r="B3862" t="s">
        <v>3932</v>
      </c>
      <c r="C3862" t="s">
        <v>3933</v>
      </c>
      <c r="D3862" t="s">
        <v>368</v>
      </c>
      <c r="E3862" t="s">
        <v>369</v>
      </c>
      <c r="F3862" t="s">
        <v>18616</v>
      </c>
      <c r="G3862" s="177">
        <v>44652</v>
      </c>
      <c r="H3862" t="s">
        <v>425</v>
      </c>
      <c r="I3862" t="s">
        <v>18168</v>
      </c>
      <c r="J3862" t="s">
        <v>3934</v>
      </c>
      <c r="K3862" t="s">
        <v>353</v>
      </c>
      <c r="L3862" t="s">
        <v>361</v>
      </c>
      <c r="M3862" s="29" t="str">
        <f>IF(O3862 &lt;&gt; "", VLOOKUP(O3862,'CLASSIFICAÇÃO - ÁREA DE ATUAÇÃO'!$A:$C,2,0),"")</f>
        <v>C</v>
      </c>
      <c r="N3862" s="29" t="str">
        <f>IF(O3862 &lt;&gt; "",VLOOKUP(O3862,'CLASSIFICAÇÃO - ÁREA DE ATUAÇÃO'!$A:$C,3,0), "")</f>
        <v>REDE DE URGÊNCIA</v>
      </c>
      <c r="O3862" t="str">
        <f>'Lotações convertidas'!B3864</f>
        <v>UNIDADE DE PRONTO ATENDIMENTO PAMPULHA</v>
      </c>
    </row>
    <row r="3863" spans="1:15" x14ac:dyDescent="0.25">
      <c r="A3863">
        <v>1370772</v>
      </c>
      <c r="B3863" t="s">
        <v>12039</v>
      </c>
      <c r="C3863" t="s">
        <v>12040</v>
      </c>
      <c r="D3863" t="s">
        <v>379</v>
      </c>
      <c r="F3863" t="s">
        <v>579</v>
      </c>
      <c r="G3863" s="177">
        <v>44652</v>
      </c>
      <c r="H3863" t="s">
        <v>12041</v>
      </c>
      <c r="I3863" t="s">
        <v>18171</v>
      </c>
      <c r="J3863" t="s">
        <v>12042</v>
      </c>
      <c r="K3863" t="s">
        <v>353</v>
      </c>
      <c r="L3863" t="s">
        <v>397</v>
      </c>
      <c r="M3863" s="29" t="str">
        <f>IF(O3863 &lt;&gt; "", VLOOKUP(O3863,'CLASSIFICAÇÃO - ÁREA DE ATUAÇÃO'!$A:$C,2,0),"")</f>
        <v>B</v>
      </c>
      <c r="N3863" s="29" t="str">
        <f>IF(O3863 &lt;&gt; "",VLOOKUP(O3863,'CLASSIFICAÇÃO - ÁREA DE ATUAÇÃO'!$A:$C,3,0), "")</f>
        <v>ATENÇÃO PRIMÁRIA</v>
      </c>
      <c r="O3863" t="str">
        <f>'Lotações convertidas'!B3865</f>
        <v>CENTRO DE SAÚDE JOÃO XXIII</v>
      </c>
    </row>
    <row r="3864" spans="1:15" x14ac:dyDescent="0.25">
      <c r="A3864">
        <v>1370780</v>
      </c>
      <c r="B3864" t="s">
        <v>12043</v>
      </c>
      <c r="C3864" t="s">
        <v>12044</v>
      </c>
      <c r="D3864" t="s">
        <v>379</v>
      </c>
      <c r="F3864" t="s">
        <v>18616</v>
      </c>
      <c r="G3864" s="177">
        <v>44654</v>
      </c>
      <c r="H3864" t="s">
        <v>18360</v>
      </c>
      <c r="I3864" t="s">
        <v>18171</v>
      </c>
      <c r="J3864" t="s">
        <v>12045</v>
      </c>
      <c r="K3864" t="s">
        <v>353</v>
      </c>
      <c r="L3864" t="s">
        <v>361</v>
      </c>
      <c r="M3864" s="29" t="str">
        <f>IF(O3864 &lt;&gt; "", VLOOKUP(O3864,'CLASSIFICAÇÃO - ÁREA DE ATUAÇÃO'!$A:$C,2,0),"")</f>
        <v>C</v>
      </c>
      <c r="N3864" s="29" t="str">
        <f>IF(O3864 &lt;&gt; "",VLOOKUP(O3864,'CLASSIFICAÇÃO - ÁREA DE ATUAÇÃO'!$A:$C,3,0), "")</f>
        <v>REDE DE URGÊNCIA</v>
      </c>
      <c r="O3864" t="str">
        <f>'Lotações convertidas'!B3866</f>
        <v>UNIDADE DE PRONTO ATENDIMENTO PAMPULHA</v>
      </c>
    </row>
    <row r="3865" spans="1:15" x14ac:dyDescent="0.25">
      <c r="A3865">
        <v>1370802</v>
      </c>
      <c r="B3865" t="s">
        <v>7956</v>
      </c>
      <c r="C3865" t="s">
        <v>7957</v>
      </c>
      <c r="D3865" t="s">
        <v>379</v>
      </c>
      <c r="E3865" t="s">
        <v>4143</v>
      </c>
      <c r="F3865" t="s">
        <v>1010</v>
      </c>
      <c r="G3865" s="177">
        <v>44655</v>
      </c>
      <c r="H3865" t="s">
        <v>5429</v>
      </c>
      <c r="I3865" t="s">
        <v>18171</v>
      </c>
      <c r="J3865" t="s">
        <v>7958</v>
      </c>
      <c r="K3865" t="s">
        <v>353</v>
      </c>
      <c r="L3865" t="s">
        <v>354</v>
      </c>
      <c r="M3865" s="29" t="str">
        <f>IF(O3865 &lt;&gt; "", VLOOKUP(O3865,'CLASSIFICAÇÃO - ÁREA DE ATUAÇÃO'!$A:$C,2,0),"")</f>
        <v>B</v>
      </c>
      <c r="N3865" s="29" t="str">
        <f>IF(O3865 &lt;&gt; "",VLOOKUP(O3865,'CLASSIFICAÇÃO - ÁREA DE ATUAÇÃO'!$A:$C,3,0), "")</f>
        <v>ATENÇÃO PRIMÁRIA</v>
      </c>
      <c r="O3865" t="str">
        <f>'Lotações convertidas'!B3867</f>
        <v>CENTRO DE SAÚDE JOÃO PINHEIRO</v>
      </c>
    </row>
    <row r="3866" spans="1:15" x14ac:dyDescent="0.25">
      <c r="A3866">
        <v>1370810</v>
      </c>
      <c r="B3866" t="s">
        <v>12046</v>
      </c>
      <c r="C3866" t="s">
        <v>12047</v>
      </c>
      <c r="D3866" t="s">
        <v>349</v>
      </c>
      <c r="E3866" t="s">
        <v>473</v>
      </c>
      <c r="F3866" t="s">
        <v>715</v>
      </c>
      <c r="G3866" s="177">
        <v>44655</v>
      </c>
      <c r="H3866" t="s">
        <v>352</v>
      </c>
      <c r="I3866" t="s">
        <v>18181</v>
      </c>
      <c r="J3866" t="s">
        <v>12048</v>
      </c>
      <c r="K3866" t="s">
        <v>353</v>
      </c>
      <c r="L3866" t="s">
        <v>374</v>
      </c>
      <c r="M3866" s="29" t="str">
        <f>IF(O3866 &lt;&gt; "", VLOOKUP(O3866,'CLASSIFICAÇÃO - ÁREA DE ATUAÇÃO'!$A:$C,2,0),"")</f>
        <v>A</v>
      </c>
      <c r="N3866" s="29" t="str">
        <f>IF(O3866 &lt;&gt; "",VLOOKUP(O3866,'CLASSIFICAÇÃO - ÁREA DE ATUAÇÃO'!$A:$C,3,0), "")</f>
        <v>REDE DE URGÊNCIA</v>
      </c>
      <c r="O3866" t="str">
        <f>'Lotações convertidas'!B3868</f>
        <v>CENTRO DE REFERENCIA EM SAUDE MENTAL INFANTIL NORDESTE</v>
      </c>
    </row>
    <row r="3867" spans="1:15" x14ac:dyDescent="0.25">
      <c r="A3867">
        <v>1370829</v>
      </c>
      <c r="B3867" t="s">
        <v>6436</v>
      </c>
      <c r="C3867" t="s">
        <v>6437</v>
      </c>
      <c r="D3867" t="s">
        <v>368</v>
      </c>
      <c r="E3867" t="s">
        <v>369</v>
      </c>
      <c r="F3867" t="s">
        <v>18631</v>
      </c>
      <c r="G3867" s="177">
        <v>44655</v>
      </c>
      <c r="H3867" t="s">
        <v>441</v>
      </c>
      <c r="I3867" t="s">
        <v>18168</v>
      </c>
      <c r="J3867" t="s">
        <v>6438</v>
      </c>
      <c r="K3867" t="s">
        <v>353</v>
      </c>
      <c r="L3867" t="s">
        <v>374</v>
      </c>
      <c r="M3867" s="29" t="str">
        <f>IF(O3867 &lt;&gt; "", VLOOKUP(O3867,'CLASSIFICAÇÃO - ÁREA DE ATUAÇÃO'!$A:$C,2,0),"")</f>
        <v>A</v>
      </c>
      <c r="N3867" s="29" t="str">
        <f>IF(O3867 &lt;&gt; "",VLOOKUP(O3867,'CLASSIFICAÇÃO - ÁREA DE ATUAÇÃO'!$A:$C,3,0), "")</f>
        <v>REDE DE URGÊNCIA</v>
      </c>
      <c r="O3867" t="str">
        <f>'Lotações convertidas'!B3869</f>
        <v>CENTRO DE REFERENCIA EM SAUDE MENTAL NORDESTE</v>
      </c>
    </row>
    <row r="3868" spans="1:15" x14ac:dyDescent="0.25">
      <c r="A3868">
        <v>1370837</v>
      </c>
      <c r="B3868" t="s">
        <v>12049</v>
      </c>
      <c r="C3868" t="s">
        <v>12050</v>
      </c>
      <c r="D3868" t="s">
        <v>379</v>
      </c>
      <c r="F3868" t="s">
        <v>18617</v>
      </c>
      <c r="G3868" s="177">
        <v>44653</v>
      </c>
      <c r="H3868" t="s">
        <v>482</v>
      </c>
      <c r="I3868" t="s">
        <v>18171</v>
      </c>
      <c r="J3868" t="s">
        <v>12051</v>
      </c>
      <c r="K3868" t="s">
        <v>353</v>
      </c>
      <c r="L3868" t="s">
        <v>406</v>
      </c>
      <c r="M3868" s="29" t="str">
        <f>IF(O3868 &lt;&gt; "", VLOOKUP(O3868,'CLASSIFICAÇÃO - ÁREA DE ATUAÇÃO'!$A:$C,2,0),"")</f>
        <v>D</v>
      </c>
      <c r="N3868" s="29" t="str">
        <f>IF(O3868 &lt;&gt; "",VLOOKUP(O3868,'CLASSIFICAÇÃO - ÁREA DE ATUAÇÃO'!$A:$C,3,0), "")</f>
        <v>REDE DE URGÊNCIA</v>
      </c>
      <c r="O3868" t="str">
        <f>'Lotações convertidas'!B3870</f>
        <v>UNIDADE DE PRONTO ATENDIMENTO BARREIRO</v>
      </c>
    </row>
    <row r="3869" spans="1:15" x14ac:dyDescent="0.25">
      <c r="A3869">
        <v>1370845</v>
      </c>
      <c r="B3869" t="s">
        <v>12052</v>
      </c>
      <c r="C3869" t="s">
        <v>12053</v>
      </c>
      <c r="D3869" t="s">
        <v>379</v>
      </c>
      <c r="F3869" t="s">
        <v>18623</v>
      </c>
      <c r="G3869" s="177">
        <v>44652</v>
      </c>
      <c r="H3869" t="s">
        <v>466</v>
      </c>
      <c r="I3869" t="s">
        <v>18171</v>
      </c>
      <c r="J3869" t="s">
        <v>12054</v>
      </c>
      <c r="K3869" t="s">
        <v>353</v>
      </c>
      <c r="L3869" t="s">
        <v>374</v>
      </c>
      <c r="M3869" s="29" t="str">
        <f>IF(O3869 &lt;&gt; "", VLOOKUP(O3869,'CLASSIFICAÇÃO - ÁREA DE ATUAÇÃO'!$A:$C,2,0),"")</f>
        <v>C</v>
      </c>
      <c r="N3869" s="29" t="str">
        <f>IF(O3869 &lt;&gt; "",VLOOKUP(O3869,'CLASSIFICAÇÃO - ÁREA DE ATUAÇÃO'!$A:$C,3,0), "")</f>
        <v>REDE DE URGÊNCIA</v>
      </c>
      <c r="O3869" t="str">
        <f>'Lotações convertidas'!B3871</f>
        <v>UNIDADE DE PRONTO ATENDIMENTO NORDESTE</v>
      </c>
    </row>
    <row r="3870" spans="1:15" x14ac:dyDescent="0.25">
      <c r="A3870">
        <v>1370853</v>
      </c>
      <c r="B3870" t="s">
        <v>12055</v>
      </c>
      <c r="C3870" t="s">
        <v>12056</v>
      </c>
      <c r="D3870" t="s">
        <v>368</v>
      </c>
      <c r="E3870" t="s">
        <v>369</v>
      </c>
      <c r="F3870" t="s">
        <v>18614</v>
      </c>
      <c r="G3870" s="177">
        <v>44653</v>
      </c>
      <c r="H3870" t="s">
        <v>1635</v>
      </c>
      <c r="I3870" t="s">
        <v>18168</v>
      </c>
      <c r="J3870" t="s">
        <v>12057</v>
      </c>
      <c r="K3870" t="s">
        <v>353</v>
      </c>
      <c r="L3870" t="s">
        <v>354</v>
      </c>
      <c r="M3870" s="29" t="str">
        <f>IF(O3870 &lt;&gt; "", VLOOKUP(O3870,'CLASSIFICAÇÃO - ÁREA DE ATUAÇÃO'!$A:$C,2,0),"")</f>
        <v>A</v>
      </c>
      <c r="N3870" s="29" t="str">
        <f>IF(O3870 &lt;&gt; "",VLOOKUP(O3870,'CLASSIFICAÇÃO - ÁREA DE ATUAÇÃO'!$A:$C,3,0), "")</f>
        <v>REDE DE URGÊNCIA</v>
      </c>
      <c r="O3870" t="str">
        <f>'Lotações convertidas'!B3872</f>
        <v>CENTRO DE REFERENCIA EM SAUDE MENTAL NOROESTE</v>
      </c>
    </row>
    <row r="3871" spans="1:15" x14ac:dyDescent="0.25">
      <c r="A3871">
        <v>1370861</v>
      </c>
      <c r="B3871" t="s">
        <v>12058</v>
      </c>
      <c r="C3871" t="s">
        <v>12059</v>
      </c>
      <c r="D3871" t="s">
        <v>520</v>
      </c>
      <c r="F3871" t="s">
        <v>635</v>
      </c>
      <c r="G3871" s="177">
        <v>44656</v>
      </c>
      <c r="H3871" t="s">
        <v>736</v>
      </c>
      <c r="I3871" t="s">
        <v>18175</v>
      </c>
      <c r="J3871" t="s">
        <v>12060</v>
      </c>
      <c r="K3871" t="s">
        <v>353</v>
      </c>
      <c r="L3871" t="s">
        <v>406</v>
      </c>
      <c r="M3871" s="29" t="str">
        <f>IF(O3871 &lt;&gt; "", VLOOKUP(O3871,'CLASSIFICAÇÃO - ÁREA DE ATUAÇÃO'!$A:$C,2,0),"")</f>
        <v>C</v>
      </c>
      <c r="N3871" s="29" t="str">
        <f>IF(O3871 &lt;&gt; "",VLOOKUP(O3871,'CLASSIFICAÇÃO - ÁREA DE ATUAÇÃO'!$A:$C,3,0), "")</f>
        <v>REDE COMPLEMENTAR</v>
      </c>
      <c r="O3871" t="str">
        <f>'Lotações convertidas'!B3873</f>
        <v>CENTRO DE ESPECIALIDADES ODONTOLOGICAS BARREIRO</v>
      </c>
    </row>
    <row r="3872" spans="1:15" x14ac:dyDescent="0.25">
      <c r="A3872" t="s">
        <v>12061</v>
      </c>
      <c r="B3872" t="s">
        <v>12058</v>
      </c>
      <c r="C3872" t="s">
        <v>12059</v>
      </c>
      <c r="D3872" t="s">
        <v>520</v>
      </c>
      <c r="F3872" t="s">
        <v>635</v>
      </c>
      <c r="G3872" s="177">
        <v>44656</v>
      </c>
      <c r="H3872" t="s">
        <v>352</v>
      </c>
      <c r="I3872" t="s">
        <v>18175</v>
      </c>
      <c r="J3872" t="s">
        <v>12060</v>
      </c>
      <c r="K3872" t="s">
        <v>353</v>
      </c>
      <c r="L3872" t="s">
        <v>406</v>
      </c>
      <c r="M3872" s="29" t="str">
        <f>IF(O3872 &lt;&gt; "", VLOOKUP(O3872,'CLASSIFICAÇÃO - ÁREA DE ATUAÇÃO'!$A:$C,2,0),"")</f>
        <v>C</v>
      </c>
      <c r="N3872" s="29" t="str">
        <f>IF(O3872 &lt;&gt; "",VLOOKUP(O3872,'CLASSIFICAÇÃO - ÁREA DE ATUAÇÃO'!$A:$C,3,0), "")</f>
        <v>REDE COMPLEMENTAR</v>
      </c>
      <c r="O3872" t="str">
        <f>'Lotações convertidas'!B3874</f>
        <v>CENTRO DE ESPECIALIDADES ODONTOLOGICAS BARREIRO</v>
      </c>
    </row>
    <row r="3873" spans="1:15" x14ac:dyDescent="0.25">
      <c r="A3873">
        <v>1370888</v>
      </c>
      <c r="B3873" t="s">
        <v>12062</v>
      </c>
      <c r="C3873" t="s">
        <v>12063</v>
      </c>
      <c r="D3873" t="s">
        <v>379</v>
      </c>
      <c r="F3873" t="s">
        <v>18615</v>
      </c>
      <c r="G3873" s="177">
        <v>44658</v>
      </c>
      <c r="H3873" t="s">
        <v>457</v>
      </c>
      <c r="I3873" t="s">
        <v>18171</v>
      </c>
      <c r="J3873" t="s">
        <v>12064</v>
      </c>
      <c r="K3873" t="s">
        <v>353</v>
      </c>
      <c r="L3873" t="s">
        <v>365</v>
      </c>
      <c r="M3873" s="29" t="str">
        <f>IF(O3873 &lt;&gt; "", VLOOKUP(O3873,'CLASSIFICAÇÃO - ÁREA DE ATUAÇÃO'!$A:$C,2,0),"")</f>
        <v>D</v>
      </c>
      <c r="N3873" s="29" t="str">
        <f>IF(O3873 &lt;&gt; "",VLOOKUP(O3873,'CLASSIFICAÇÃO - ÁREA DE ATUAÇÃO'!$A:$C,3,0), "")</f>
        <v>REDE DE URGÊNCIA</v>
      </c>
      <c r="O3873" t="str">
        <f>'Lotações convertidas'!B3875</f>
        <v>UNIDADE DE PRONTO ATENDIMENTO NORTE</v>
      </c>
    </row>
    <row r="3874" spans="1:15" x14ac:dyDescent="0.25">
      <c r="A3874">
        <v>1370896</v>
      </c>
      <c r="B3874" t="s">
        <v>12065</v>
      </c>
      <c r="C3874" t="s">
        <v>12066</v>
      </c>
      <c r="D3874" t="s">
        <v>429</v>
      </c>
      <c r="E3874" t="s">
        <v>430</v>
      </c>
      <c r="F3874" t="s">
        <v>399</v>
      </c>
      <c r="G3874" s="177">
        <v>44658</v>
      </c>
      <c r="H3874" t="s">
        <v>364</v>
      </c>
      <c r="I3874" t="s">
        <v>18175</v>
      </c>
      <c r="J3874" t="s">
        <v>12067</v>
      </c>
      <c r="K3874" t="s">
        <v>353</v>
      </c>
      <c r="L3874" t="s">
        <v>374</v>
      </c>
      <c r="M3874" s="29" t="str">
        <f>IF(O3874 &lt;&gt; "", VLOOKUP(O3874,'CLASSIFICAÇÃO - ÁREA DE ATUAÇÃO'!$A:$C,2,0),"")</f>
        <v>A</v>
      </c>
      <c r="N3874" s="29" t="str">
        <f>IF(O3874 &lt;&gt; "",VLOOKUP(O3874,'CLASSIFICAÇÃO - ÁREA DE ATUAÇÃO'!$A:$C,3,0), "")</f>
        <v>ATENÇÃO PRIMÁRIA</v>
      </c>
      <c r="O3874" t="str">
        <f>'Lotações convertidas'!B3876</f>
        <v>CENTRO DE SAÚDE ALCIDES LINS</v>
      </c>
    </row>
    <row r="3875" spans="1:15" x14ac:dyDescent="0.25">
      <c r="A3875">
        <v>1370918</v>
      </c>
      <c r="B3875" t="s">
        <v>12068</v>
      </c>
      <c r="C3875" t="s">
        <v>12069</v>
      </c>
      <c r="D3875" t="s">
        <v>362</v>
      </c>
      <c r="F3875" t="s">
        <v>554</v>
      </c>
      <c r="G3875" s="177">
        <v>44651</v>
      </c>
      <c r="H3875" t="s">
        <v>434</v>
      </c>
      <c r="I3875" t="s">
        <v>18168</v>
      </c>
      <c r="J3875" t="s">
        <v>12070</v>
      </c>
      <c r="K3875" t="s">
        <v>353</v>
      </c>
      <c r="L3875" t="s">
        <v>397</v>
      </c>
      <c r="M3875" s="29" t="str">
        <f>IF(O3875 &lt;&gt; "", VLOOKUP(O3875,'CLASSIFICAÇÃO - ÁREA DE ATUAÇÃO'!$A:$C,2,0),"")</f>
        <v>B</v>
      </c>
      <c r="N3875" s="29" t="str">
        <f>IF(O3875 &lt;&gt; "",VLOOKUP(O3875,'CLASSIFICAÇÃO - ÁREA DE ATUAÇÃO'!$A:$C,3,0), "")</f>
        <v>ATENÇÃO PRIMÁRIA</v>
      </c>
      <c r="O3875" t="str">
        <f>'Lotações convertidas'!B3877</f>
        <v>CENTRO DE SAÚDE VISTA ALEGRE</v>
      </c>
    </row>
    <row r="3876" spans="1:15" x14ac:dyDescent="0.25">
      <c r="A3876">
        <v>1370934</v>
      </c>
      <c r="B3876" t="s">
        <v>12071</v>
      </c>
      <c r="C3876" t="s">
        <v>12072</v>
      </c>
      <c r="D3876" t="s">
        <v>368</v>
      </c>
      <c r="E3876" t="s">
        <v>369</v>
      </c>
      <c r="F3876" t="s">
        <v>1591</v>
      </c>
      <c r="G3876" s="177">
        <v>44651</v>
      </c>
      <c r="H3876" t="s">
        <v>384</v>
      </c>
      <c r="I3876" t="s">
        <v>18168</v>
      </c>
      <c r="J3876" t="s">
        <v>12073</v>
      </c>
      <c r="K3876" t="s">
        <v>353</v>
      </c>
      <c r="L3876" t="s">
        <v>374</v>
      </c>
      <c r="M3876" s="29" t="str">
        <f>IF(O3876 &lt;&gt; "", VLOOKUP(O3876,'CLASSIFICAÇÃO - ÁREA DE ATUAÇÃO'!$A:$C,2,0),"")</f>
        <v>D</v>
      </c>
      <c r="N3876" s="29" t="str">
        <f>IF(O3876 &lt;&gt; "",VLOOKUP(O3876,'CLASSIFICAÇÃO - ÁREA DE ATUAÇÃO'!$A:$C,3,0), "")</f>
        <v>ATENÇÃO PRIMÁRIA</v>
      </c>
      <c r="O3876" t="str">
        <f>'Lotações convertidas'!B3878</f>
        <v>CENTRO DE SAÚDE CONJUNTO PAULO VI</v>
      </c>
    </row>
    <row r="3877" spans="1:15" x14ac:dyDescent="0.25">
      <c r="A3877">
        <v>1370950</v>
      </c>
      <c r="B3877" t="s">
        <v>12074</v>
      </c>
      <c r="C3877" t="s">
        <v>12075</v>
      </c>
      <c r="D3877" t="s">
        <v>520</v>
      </c>
      <c r="F3877" t="s">
        <v>4868</v>
      </c>
      <c r="G3877" s="177">
        <v>44651</v>
      </c>
      <c r="H3877" t="s">
        <v>364</v>
      </c>
      <c r="I3877" t="s">
        <v>18175</v>
      </c>
      <c r="J3877" t="s">
        <v>12076</v>
      </c>
      <c r="K3877" t="s">
        <v>353</v>
      </c>
      <c r="L3877" t="s">
        <v>365</v>
      </c>
      <c r="M3877" s="29" t="str">
        <f>IF(O3877 &lt;&gt; "", VLOOKUP(O3877,'CLASSIFICAÇÃO - ÁREA DE ATUAÇÃO'!$A:$C,2,0),"")</f>
        <v>C</v>
      </c>
      <c r="N3877" s="29" t="str">
        <f>IF(O3877 &lt;&gt; "",VLOOKUP(O3877,'CLASSIFICAÇÃO - ÁREA DE ATUAÇÃO'!$A:$C,3,0), "")</f>
        <v>ATENÇÃO PRIMÁRIA</v>
      </c>
      <c r="O3877" t="str">
        <f>'Lotações convertidas'!B3879</f>
        <v>CENTRO DE SAÚDE HELIÓPOLIS</v>
      </c>
    </row>
    <row r="3878" spans="1:15" x14ac:dyDescent="0.25">
      <c r="A3878">
        <v>1370969</v>
      </c>
      <c r="B3878" t="s">
        <v>3782</v>
      </c>
      <c r="C3878" t="s">
        <v>3783</v>
      </c>
      <c r="D3878" t="s">
        <v>349</v>
      </c>
      <c r="E3878" t="s">
        <v>473</v>
      </c>
      <c r="F3878" t="s">
        <v>3561</v>
      </c>
      <c r="G3878" s="177">
        <v>44651</v>
      </c>
      <c r="H3878" t="s">
        <v>352</v>
      </c>
      <c r="I3878" t="s">
        <v>18181</v>
      </c>
      <c r="J3878" t="s">
        <v>3784</v>
      </c>
      <c r="K3878" t="s">
        <v>353</v>
      </c>
      <c r="L3878" t="s">
        <v>427</v>
      </c>
      <c r="M3878" s="29" t="str">
        <f>IF(O3878 &lt;&gt; "", VLOOKUP(O3878,'CLASSIFICAÇÃO - ÁREA DE ATUAÇÃO'!$A:$C,2,0),"")</f>
        <v>A</v>
      </c>
      <c r="N3878" s="29" t="str">
        <f>IF(O3878 &lt;&gt; "",VLOOKUP(O3878,'CLASSIFICAÇÃO - ÁREA DE ATUAÇÃO'!$A:$C,3,0), "")</f>
        <v>GESTÃO</v>
      </c>
      <c r="O3878" t="str">
        <f>'Lotações convertidas'!B3880</f>
        <v>GERÊNCIA DE INTEGRAÇÃO DO CUIDADO À SAÚDE</v>
      </c>
    </row>
    <row r="3879" spans="1:15" x14ac:dyDescent="0.25">
      <c r="A3879">
        <v>1370985</v>
      </c>
      <c r="B3879" t="s">
        <v>12077</v>
      </c>
      <c r="C3879" t="s">
        <v>12078</v>
      </c>
      <c r="D3879" t="s">
        <v>362</v>
      </c>
      <c r="F3879" t="s">
        <v>399</v>
      </c>
      <c r="G3879" s="177">
        <v>44652</v>
      </c>
      <c r="H3879" t="s">
        <v>364</v>
      </c>
      <c r="I3879" t="s">
        <v>18168</v>
      </c>
      <c r="J3879" t="s">
        <v>12079</v>
      </c>
      <c r="K3879" t="s">
        <v>353</v>
      </c>
      <c r="L3879" t="s">
        <v>374</v>
      </c>
      <c r="M3879" s="29" t="str">
        <f>IF(O3879 &lt;&gt; "", VLOOKUP(O3879,'CLASSIFICAÇÃO - ÁREA DE ATUAÇÃO'!$A:$C,2,0),"")</f>
        <v>A</v>
      </c>
      <c r="N3879" s="29" t="str">
        <f>IF(O3879 &lt;&gt; "",VLOOKUP(O3879,'CLASSIFICAÇÃO - ÁREA DE ATUAÇÃO'!$A:$C,3,0), "")</f>
        <v>ATENÇÃO PRIMÁRIA</v>
      </c>
      <c r="O3879" t="str">
        <f>'Lotações convertidas'!B3881</f>
        <v>CENTRO DE SAÚDE ALCIDES LINS</v>
      </c>
    </row>
    <row r="3880" spans="1:15" x14ac:dyDescent="0.25">
      <c r="A3880">
        <v>1370993</v>
      </c>
      <c r="B3880" t="s">
        <v>12080</v>
      </c>
      <c r="C3880" t="s">
        <v>12081</v>
      </c>
      <c r="D3880" t="s">
        <v>368</v>
      </c>
      <c r="E3880" t="s">
        <v>369</v>
      </c>
      <c r="F3880" t="s">
        <v>627</v>
      </c>
      <c r="G3880" s="177">
        <v>44652</v>
      </c>
      <c r="H3880" t="s">
        <v>417</v>
      </c>
      <c r="I3880" t="s">
        <v>18168</v>
      </c>
      <c r="J3880" t="s">
        <v>12082</v>
      </c>
      <c r="K3880" t="s">
        <v>353</v>
      </c>
      <c r="L3880" t="s">
        <v>361</v>
      </c>
      <c r="M3880" s="29" t="str">
        <f>IF(O3880 &lt;&gt; "", VLOOKUP(O3880,'CLASSIFICAÇÃO - ÁREA DE ATUAÇÃO'!$A:$C,2,0),"")</f>
        <v>B</v>
      </c>
      <c r="N3880" s="29" t="str">
        <f>IF(O3880 &lt;&gt; "",VLOOKUP(O3880,'CLASSIFICAÇÃO - ÁREA DE ATUAÇÃO'!$A:$C,3,0), "")</f>
        <v>ATENÇÃO PRIMÁRIA</v>
      </c>
      <c r="O3880" t="str">
        <f>'Lotações convertidas'!B3882</f>
        <v>CENTRO DE SAÚDE SANTA AMÉLIA</v>
      </c>
    </row>
    <row r="3881" spans="1:15" x14ac:dyDescent="0.25">
      <c r="A3881">
        <v>1371000</v>
      </c>
      <c r="B3881" t="s">
        <v>3676</v>
      </c>
      <c r="C3881" t="s">
        <v>3677</v>
      </c>
      <c r="D3881" t="s">
        <v>379</v>
      </c>
      <c r="F3881" t="s">
        <v>18611</v>
      </c>
      <c r="G3881" s="177">
        <v>44652</v>
      </c>
      <c r="H3881" t="s">
        <v>466</v>
      </c>
      <c r="I3881" t="s">
        <v>18171</v>
      </c>
      <c r="J3881" t="s">
        <v>3678</v>
      </c>
      <c r="K3881" t="s">
        <v>353</v>
      </c>
      <c r="L3881" t="s">
        <v>397</v>
      </c>
      <c r="M3881" s="29" t="str">
        <f>IF(O3881 &lt;&gt; "", VLOOKUP(O3881,'CLASSIFICAÇÃO - ÁREA DE ATUAÇÃO'!$A:$C,2,0),"")</f>
        <v>C</v>
      </c>
      <c r="N3881" s="29" t="str">
        <f>IF(O3881 &lt;&gt; "",VLOOKUP(O3881,'CLASSIFICAÇÃO - ÁREA DE ATUAÇÃO'!$A:$C,3,0), "")</f>
        <v>REDE DE URGÊNCIA</v>
      </c>
      <c r="O3881" t="str">
        <f>'Lotações convertidas'!B3883</f>
        <v>UNIDADE DE PRONTO ATENDIMENTO OESTE</v>
      </c>
    </row>
    <row r="3882" spans="1:15" x14ac:dyDescent="0.25">
      <c r="A3882">
        <v>1371019</v>
      </c>
      <c r="B3882" t="s">
        <v>12083</v>
      </c>
      <c r="C3882" t="s">
        <v>12084</v>
      </c>
      <c r="D3882" t="s">
        <v>349</v>
      </c>
      <c r="E3882" t="s">
        <v>473</v>
      </c>
      <c r="F3882" t="s">
        <v>18611</v>
      </c>
      <c r="G3882" s="177">
        <v>44652</v>
      </c>
      <c r="H3882" t="s">
        <v>417</v>
      </c>
      <c r="I3882" t="s">
        <v>18181</v>
      </c>
      <c r="J3882" t="s">
        <v>12085</v>
      </c>
      <c r="K3882" t="s">
        <v>353</v>
      </c>
      <c r="L3882" t="s">
        <v>397</v>
      </c>
      <c r="M3882" s="29" t="str">
        <f>IF(O3882 &lt;&gt; "", VLOOKUP(O3882,'CLASSIFICAÇÃO - ÁREA DE ATUAÇÃO'!$A:$C,2,0),"")</f>
        <v>C</v>
      </c>
      <c r="N3882" s="29" t="str">
        <f>IF(O3882 &lt;&gt; "",VLOOKUP(O3882,'CLASSIFICAÇÃO - ÁREA DE ATUAÇÃO'!$A:$C,3,0), "")</f>
        <v>REDE DE URGÊNCIA</v>
      </c>
      <c r="O3882" t="str">
        <f>'Lotações convertidas'!B3884</f>
        <v>UNIDADE DE PRONTO ATENDIMENTO OESTE</v>
      </c>
    </row>
    <row r="3883" spans="1:15" x14ac:dyDescent="0.25">
      <c r="A3883">
        <v>1371035</v>
      </c>
      <c r="B3883" t="s">
        <v>12086</v>
      </c>
      <c r="C3883" t="s">
        <v>12087</v>
      </c>
      <c r="D3883" t="s">
        <v>379</v>
      </c>
      <c r="F3883" t="s">
        <v>18613</v>
      </c>
      <c r="G3883" s="177">
        <v>44652</v>
      </c>
      <c r="H3883" t="s">
        <v>482</v>
      </c>
      <c r="I3883" t="s">
        <v>18171</v>
      </c>
      <c r="J3883" t="s">
        <v>12088</v>
      </c>
      <c r="K3883" t="s">
        <v>353</v>
      </c>
      <c r="L3883" t="s">
        <v>382</v>
      </c>
      <c r="M3883" s="29" t="str">
        <f>IF(O3883 &lt;&gt; "", VLOOKUP(O3883,'CLASSIFICAÇÃO - ÁREA DE ATUAÇÃO'!$A:$C,2,0),"")</f>
        <v>C</v>
      </c>
      <c r="N3883" s="29" t="str">
        <f>IF(O3883 &lt;&gt; "",VLOOKUP(O3883,'CLASSIFICAÇÃO - ÁREA DE ATUAÇÃO'!$A:$C,3,0), "")</f>
        <v>REDE DE URGÊNCIA</v>
      </c>
      <c r="O3883" t="str">
        <f>'Lotações convertidas'!B3885</f>
        <v>UNIDADE DE PRONTO ATENDIMENTO LESTE</v>
      </c>
    </row>
    <row r="3884" spans="1:15" x14ac:dyDescent="0.25">
      <c r="A3884" t="s">
        <v>12089</v>
      </c>
      <c r="B3884" t="s">
        <v>5821</v>
      </c>
      <c r="C3884" t="s">
        <v>5822</v>
      </c>
      <c r="D3884" t="s">
        <v>368</v>
      </c>
      <c r="E3884" t="s">
        <v>369</v>
      </c>
      <c r="F3884" t="s">
        <v>576</v>
      </c>
      <c r="G3884" s="177">
        <v>44655</v>
      </c>
      <c r="H3884" t="s">
        <v>417</v>
      </c>
      <c r="I3884" t="s">
        <v>18168</v>
      </c>
      <c r="J3884" t="s">
        <v>5823</v>
      </c>
      <c r="K3884" t="s">
        <v>353</v>
      </c>
      <c r="L3884" t="s">
        <v>361</v>
      </c>
      <c r="M3884" s="29" t="str">
        <f>IF(O3884 &lt;&gt; "", VLOOKUP(O3884,'CLASSIFICAÇÃO - ÁREA DE ATUAÇÃO'!$A:$C,2,0),"")</f>
        <v>A</v>
      </c>
      <c r="N3884" s="29" t="str">
        <f>IF(O3884 &lt;&gt; "",VLOOKUP(O3884,'CLASSIFICAÇÃO - ÁREA DE ATUAÇÃO'!$A:$C,3,0), "")</f>
        <v>ATENÇÃO PRIMÁRIA</v>
      </c>
      <c r="O3884" t="str">
        <f>'Lotações convertidas'!B3886</f>
        <v>CENTRO DE SAÚDE SÃO FRANCISCO</v>
      </c>
    </row>
    <row r="3885" spans="1:15" x14ac:dyDescent="0.25">
      <c r="A3885">
        <v>1371078</v>
      </c>
      <c r="B3885" t="s">
        <v>12090</v>
      </c>
      <c r="C3885" t="s">
        <v>12091</v>
      </c>
      <c r="D3885" t="s">
        <v>368</v>
      </c>
      <c r="E3885" t="s">
        <v>369</v>
      </c>
      <c r="F3885" t="s">
        <v>4891</v>
      </c>
      <c r="G3885" s="177">
        <v>44655</v>
      </c>
      <c r="H3885" t="s">
        <v>384</v>
      </c>
      <c r="I3885" t="s">
        <v>18168</v>
      </c>
      <c r="J3885" t="s">
        <v>12092</v>
      </c>
      <c r="K3885" t="s">
        <v>353</v>
      </c>
      <c r="L3885" t="s">
        <v>361</v>
      </c>
      <c r="M3885" s="29" t="str">
        <f>IF(O3885 &lt;&gt; "", VLOOKUP(O3885,'CLASSIFICAÇÃO - ÁREA DE ATUAÇÃO'!$A:$C,2,0),"")</f>
        <v>B</v>
      </c>
      <c r="N3885" s="29" t="str">
        <f>IF(O3885 &lt;&gt; "",VLOOKUP(O3885,'CLASSIFICAÇÃO - ÁREA DE ATUAÇÃO'!$A:$C,3,0), "")</f>
        <v>ATENÇÃO PRIMÁRIA</v>
      </c>
      <c r="O3885" t="str">
        <f>'Lotações convertidas'!B3887</f>
        <v>CENTRO DE SAÚDE PADRE JOAQUIM MAIA</v>
      </c>
    </row>
    <row r="3886" spans="1:15" x14ac:dyDescent="0.25">
      <c r="A3886">
        <v>1371094</v>
      </c>
      <c r="B3886" t="s">
        <v>12093</v>
      </c>
      <c r="C3886" t="s">
        <v>12094</v>
      </c>
      <c r="D3886" t="s">
        <v>379</v>
      </c>
      <c r="F3886" t="s">
        <v>18620</v>
      </c>
      <c r="G3886" s="177">
        <v>44654</v>
      </c>
      <c r="H3886" t="s">
        <v>482</v>
      </c>
      <c r="I3886" t="s">
        <v>18171</v>
      </c>
      <c r="J3886" t="s">
        <v>12095</v>
      </c>
      <c r="K3886" t="s">
        <v>353</v>
      </c>
      <c r="L3886" t="s">
        <v>372</v>
      </c>
      <c r="M3886" s="29" t="str">
        <f>IF(O3886 &lt;&gt; "", VLOOKUP(O3886,'CLASSIFICAÇÃO - ÁREA DE ATUAÇÃO'!$A:$C,2,0),"")</f>
        <v>D</v>
      </c>
      <c r="N3886" s="29" t="str">
        <f>IF(O3886 &lt;&gt; "",VLOOKUP(O3886,'CLASSIFICAÇÃO - ÁREA DE ATUAÇÃO'!$A:$C,3,0), "")</f>
        <v>REDE DE URGÊNCIA</v>
      </c>
      <c r="O3886" t="str">
        <f>'Lotações convertidas'!B3888</f>
        <v>UNIDADE DE PRONTO ATENDIMENTO VENDA NOVA</v>
      </c>
    </row>
    <row r="3887" spans="1:15" x14ac:dyDescent="0.25">
      <c r="A3887">
        <v>1371108</v>
      </c>
      <c r="B3887" t="s">
        <v>12096</v>
      </c>
      <c r="C3887" t="s">
        <v>12097</v>
      </c>
      <c r="D3887" t="s">
        <v>368</v>
      </c>
      <c r="E3887" t="s">
        <v>369</v>
      </c>
      <c r="F3887" t="s">
        <v>399</v>
      </c>
      <c r="G3887" s="177">
        <v>44655</v>
      </c>
      <c r="H3887" t="s">
        <v>364</v>
      </c>
      <c r="I3887" t="s">
        <v>18168</v>
      </c>
      <c r="J3887" t="s">
        <v>12098</v>
      </c>
      <c r="K3887" t="s">
        <v>353</v>
      </c>
      <c r="L3887" t="s">
        <v>374</v>
      </c>
      <c r="M3887" s="29" t="str">
        <f>IF(O3887 &lt;&gt; "", VLOOKUP(O3887,'CLASSIFICAÇÃO - ÁREA DE ATUAÇÃO'!$A:$C,2,0),"")</f>
        <v>A</v>
      </c>
      <c r="N3887" s="29" t="str">
        <f>IF(O3887 &lt;&gt; "",VLOOKUP(O3887,'CLASSIFICAÇÃO - ÁREA DE ATUAÇÃO'!$A:$C,3,0), "")</f>
        <v>ATENÇÃO PRIMÁRIA</v>
      </c>
      <c r="O3887" t="str">
        <f>'Lotações convertidas'!B3889</f>
        <v>CENTRO DE SAÚDE ALCIDES LINS</v>
      </c>
    </row>
    <row r="3888" spans="1:15" x14ac:dyDescent="0.25">
      <c r="A3888">
        <v>1371116</v>
      </c>
      <c r="B3888" t="s">
        <v>12099</v>
      </c>
      <c r="C3888" t="s">
        <v>12100</v>
      </c>
      <c r="D3888" t="s">
        <v>368</v>
      </c>
      <c r="E3888" t="s">
        <v>524</v>
      </c>
      <c r="F3888" t="s">
        <v>18613</v>
      </c>
      <c r="G3888" s="177">
        <v>44653</v>
      </c>
      <c r="H3888" t="s">
        <v>441</v>
      </c>
      <c r="I3888" t="s">
        <v>18179</v>
      </c>
      <c r="J3888" t="s">
        <v>12101</v>
      </c>
      <c r="K3888" t="s">
        <v>353</v>
      </c>
      <c r="L3888" t="s">
        <v>382</v>
      </c>
      <c r="M3888" s="29" t="str">
        <f>IF(O3888 &lt;&gt; "", VLOOKUP(O3888,'CLASSIFICAÇÃO - ÁREA DE ATUAÇÃO'!$A:$C,2,0),"")</f>
        <v>C</v>
      </c>
      <c r="N3888" s="29" t="str">
        <f>IF(O3888 &lt;&gt; "",VLOOKUP(O3888,'CLASSIFICAÇÃO - ÁREA DE ATUAÇÃO'!$A:$C,3,0), "")</f>
        <v>REDE DE URGÊNCIA</v>
      </c>
      <c r="O3888" t="str">
        <f>'Lotações convertidas'!B3890</f>
        <v>UNIDADE DE PRONTO ATENDIMENTO LESTE</v>
      </c>
    </row>
    <row r="3889" spans="1:15" x14ac:dyDescent="0.25">
      <c r="A3889">
        <v>1371124</v>
      </c>
      <c r="B3889" t="s">
        <v>12102</v>
      </c>
      <c r="C3889" t="s">
        <v>12103</v>
      </c>
      <c r="D3889" t="s">
        <v>368</v>
      </c>
      <c r="E3889" t="s">
        <v>369</v>
      </c>
      <c r="F3889" t="s">
        <v>18631</v>
      </c>
      <c r="G3889" s="177">
        <v>44654</v>
      </c>
      <c r="H3889" t="s">
        <v>1635</v>
      </c>
      <c r="I3889" t="s">
        <v>18168</v>
      </c>
      <c r="J3889" t="s">
        <v>12104</v>
      </c>
      <c r="K3889" t="s">
        <v>353</v>
      </c>
      <c r="L3889" t="s">
        <v>374</v>
      </c>
      <c r="M3889" s="29" t="str">
        <f>IF(O3889 &lt;&gt; "", VLOOKUP(O3889,'CLASSIFICAÇÃO - ÁREA DE ATUAÇÃO'!$A:$C,2,0),"")</f>
        <v>A</v>
      </c>
      <c r="N3889" s="29" t="str">
        <f>IF(O3889 &lt;&gt; "",VLOOKUP(O3889,'CLASSIFICAÇÃO - ÁREA DE ATUAÇÃO'!$A:$C,3,0), "")</f>
        <v>REDE DE URGÊNCIA</v>
      </c>
      <c r="O3889" t="str">
        <f>'Lotações convertidas'!B3891</f>
        <v>CENTRO DE REFERENCIA EM SAUDE MENTAL NORDESTE</v>
      </c>
    </row>
    <row r="3890" spans="1:15" x14ac:dyDescent="0.25">
      <c r="A3890">
        <v>1371140</v>
      </c>
      <c r="B3890" t="s">
        <v>12105</v>
      </c>
      <c r="C3890" t="s">
        <v>12106</v>
      </c>
      <c r="D3890" t="s">
        <v>362</v>
      </c>
      <c r="F3890" t="s">
        <v>18649</v>
      </c>
      <c r="G3890" s="177">
        <v>44656</v>
      </c>
      <c r="H3890" t="s">
        <v>12107</v>
      </c>
      <c r="I3890" t="s">
        <v>18168</v>
      </c>
      <c r="J3890" t="s">
        <v>12108</v>
      </c>
      <c r="K3890" t="s">
        <v>353</v>
      </c>
      <c r="L3890" t="s">
        <v>382</v>
      </c>
      <c r="M3890" s="29" t="str">
        <f>IF(O3890 &lt;&gt; "", VLOOKUP(O3890,'CLASSIFICAÇÃO - ÁREA DE ATUAÇÃO'!$A:$C,2,0),"")</f>
        <v>A</v>
      </c>
      <c r="N3890" s="29" t="str">
        <f>IF(O3890 &lt;&gt; "",VLOOKUP(O3890,'CLASSIFICAÇÃO - ÁREA DE ATUAÇÃO'!$A:$C,3,0), "")</f>
        <v>REDE DE URGÊNCIA</v>
      </c>
      <c r="O3890" t="str">
        <f>'Lotações convertidas'!B3892</f>
        <v>CENTRO DE REFERENCIA EM SAUDE MENTAL LESTE</v>
      </c>
    </row>
    <row r="3891" spans="1:15" x14ac:dyDescent="0.25">
      <c r="A3891">
        <v>1371159</v>
      </c>
      <c r="B3891" t="s">
        <v>9357</v>
      </c>
      <c r="C3891" t="s">
        <v>9358</v>
      </c>
      <c r="D3891" t="s">
        <v>379</v>
      </c>
      <c r="F3891" t="s">
        <v>18623</v>
      </c>
      <c r="G3891" s="177">
        <v>44656</v>
      </c>
      <c r="H3891" t="s">
        <v>457</v>
      </c>
      <c r="I3891" t="s">
        <v>18171</v>
      </c>
      <c r="J3891" t="s">
        <v>9359</v>
      </c>
      <c r="K3891" t="s">
        <v>353</v>
      </c>
      <c r="L3891" t="s">
        <v>374</v>
      </c>
      <c r="M3891" s="29" t="str">
        <f>IF(O3891 &lt;&gt; "", VLOOKUP(O3891,'CLASSIFICAÇÃO - ÁREA DE ATUAÇÃO'!$A:$C,2,0),"")</f>
        <v>C</v>
      </c>
      <c r="N3891" s="29" t="str">
        <f>IF(O3891 &lt;&gt; "",VLOOKUP(O3891,'CLASSIFICAÇÃO - ÁREA DE ATUAÇÃO'!$A:$C,3,0), "")</f>
        <v>REDE DE URGÊNCIA</v>
      </c>
      <c r="O3891" t="str">
        <f>'Lotações convertidas'!B3893</f>
        <v>UNIDADE DE PRONTO ATENDIMENTO NORDESTE</v>
      </c>
    </row>
    <row r="3892" spans="1:15" x14ac:dyDescent="0.25">
      <c r="A3892">
        <v>1371191</v>
      </c>
      <c r="B3892" t="s">
        <v>12109</v>
      </c>
      <c r="C3892" t="s">
        <v>12110</v>
      </c>
      <c r="D3892" t="s">
        <v>379</v>
      </c>
      <c r="F3892" t="s">
        <v>18623</v>
      </c>
      <c r="G3892" s="177">
        <v>44660</v>
      </c>
      <c r="H3892" t="s">
        <v>457</v>
      </c>
      <c r="I3892" t="s">
        <v>18171</v>
      </c>
      <c r="J3892" t="s">
        <v>12111</v>
      </c>
      <c r="K3892" t="s">
        <v>353</v>
      </c>
      <c r="L3892" t="s">
        <v>374</v>
      </c>
      <c r="M3892" s="29" t="str">
        <f>IF(O3892 &lt;&gt; "", VLOOKUP(O3892,'CLASSIFICAÇÃO - ÁREA DE ATUAÇÃO'!$A:$C,2,0),"")</f>
        <v>C</v>
      </c>
      <c r="N3892" s="29" t="str">
        <f>IF(O3892 &lt;&gt; "",VLOOKUP(O3892,'CLASSIFICAÇÃO - ÁREA DE ATUAÇÃO'!$A:$C,3,0), "")</f>
        <v>REDE DE URGÊNCIA</v>
      </c>
      <c r="O3892" t="str">
        <f>'Lotações convertidas'!B3894</f>
        <v>UNIDADE DE PRONTO ATENDIMENTO NORDESTE</v>
      </c>
    </row>
    <row r="3893" spans="1:15" x14ac:dyDescent="0.25">
      <c r="A3893">
        <v>1371221</v>
      </c>
      <c r="B3893" t="s">
        <v>6812</v>
      </c>
      <c r="C3893" t="s">
        <v>6813</v>
      </c>
      <c r="D3893" t="s">
        <v>379</v>
      </c>
      <c r="E3893" t="s">
        <v>597</v>
      </c>
      <c r="F3893" t="s">
        <v>201</v>
      </c>
      <c r="G3893" s="177">
        <v>44662</v>
      </c>
      <c r="H3893" t="s">
        <v>395</v>
      </c>
      <c r="I3893" t="s">
        <v>18171</v>
      </c>
      <c r="J3893" t="s">
        <v>6814</v>
      </c>
      <c r="K3893" t="s">
        <v>353</v>
      </c>
      <c r="L3893" t="s">
        <v>406</v>
      </c>
      <c r="M3893" s="29" t="str">
        <f>IF(O3893 &lt;&gt; "", VLOOKUP(O3893,'CLASSIFICAÇÃO - ÁREA DE ATUAÇÃO'!$A:$C,2,0),"")</f>
        <v>C</v>
      </c>
      <c r="N3893" s="29" t="str">
        <f>IF(O3893 &lt;&gt; "",VLOOKUP(O3893,'CLASSIFICAÇÃO - ÁREA DE ATUAÇÃO'!$A:$C,3,0), "")</f>
        <v>ATENÇÃO PRIMÁRIA</v>
      </c>
      <c r="O3893" t="str">
        <f>'Lotações convertidas'!B3895</f>
        <v>CENTRO DE SAÚDE DIAMANTE - TEIXEIRA DIAS</v>
      </c>
    </row>
    <row r="3894" spans="1:15" x14ac:dyDescent="0.25">
      <c r="A3894" t="s">
        <v>12112</v>
      </c>
      <c r="B3894" t="s">
        <v>12113</v>
      </c>
      <c r="C3894" t="s">
        <v>12114</v>
      </c>
      <c r="D3894" t="s">
        <v>368</v>
      </c>
      <c r="E3894" t="s">
        <v>369</v>
      </c>
      <c r="F3894" t="s">
        <v>2812</v>
      </c>
      <c r="G3894" s="177">
        <v>44659</v>
      </c>
      <c r="H3894" t="s">
        <v>417</v>
      </c>
      <c r="I3894" t="s">
        <v>18168</v>
      </c>
      <c r="J3894" t="s">
        <v>12115</v>
      </c>
      <c r="K3894" t="s">
        <v>353</v>
      </c>
      <c r="L3894" t="s">
        <v>397</v>
      </c>
      <c r="M3894" s="29" t="str">
        <f>IF(O3894 &lt;&gt; "", VLOOKUP(O3894,'CLASSIFICAÇÃO - ÁREA DE ATUAÇÃO'!$A:$C,2,0),"")</f>
        <v>B</v>
      </c>
      <c r="N3894" s="29" t="str">
        <f>IF(O3894 &lt;&gt; "",VLOOKUP(O3894,'CLASSIFICAÇÃO - ÁREA DE ATUAÇÃO'!$A:$C,3,0), "")</f>
        <v>ATENÇÃO PRIMÁRIA</v>
      </c>
      <c r="O3894" t="str">
        <f>'Lotações convertidas'!B3896</f>
        <v>CENTRO DE SAÚDE CONJUNTO BETÂNIA</v>
      </c>
    </row>
    <row r="3895" spans="1:15" x14ac:dyDescent="0.25">
      <c r="A3895">
        <v>1371248</v>
      </c>
      <c r="B3895" t="s">
        <v>9733</v>
      </c>
      <c r="C3895" t="s">
        <v>9734</v>
      </c>
      <c r="D3895" t="s">
        <v>368</v>
      </c>
      <c r="E3895" t="s">
        <v>369</v>
      </c>
      <c r="F3895" t="s">
        <v>18611</v>
      </c>
      <c r="G3895" s="177">
        <v>44659</v>
      </c>
      <c r="H3895" t="s">
        <v>441</v>
      </c>
      <c r="I3895" t="s">
        <v>18168</v>
      </c>
      <c r="J3895" t="s">
        <v>9735</v>
      </c>
      <c r="K3895" t="s">
        <v>353</v>
      </c>
      <c r="L3895" t="s">
        <v>397</v>
      </c>
      <c r="M3895" s="29" t="str">
        <f>IF(O3895 &lt;&gt; "", VLOOKUP(O3895,'CLASSIFICAÇÃO - ÁREA DE ATUAÇÃO'!$A:$C,2,0),"")</f>
        <v>C</v>
      </c>
      <c r="N3895" s="29" t="str">
        <f>IF(O3895 &lt;&gt; "",VLOOKUP(O3895,'CLASSIFICAÇÃO - ÁREA DE ATUAÇÃO'!$A:$C,3,0), "")</f>
        <v>REDE DE URGÊNCIA</v>
      </c>
      <c r="O3895" t="str">
        <f>'Lotações convertidas'!B3897</f>
        <v>UNIDADE DE PRONTO ATENDIMENTO OESTE</v>
      </c>
    </row>
    <row r="3896" spans="1:15" x14ac:dyDescent="0.25">
      <c r="A3896">
        <v>1371264</v>
      </c>
      <c r="B3896" t="s">
        <v>12116</v>
      </c>
      <c r="C3896" t="s">
        <v>12117</v>
      </c>
      <c r="D3896" t="s">
        <v>349</v>
      </c>
      <c r="E3896" t="s">
        <v>403</v>
      </c>
      <c r="F3896" t="s">
        <v>18643</v>
      </c>
      <c r="G3896" s="177">
        <v>44662</v>
      </c>
      <c r="H3896" t="s">
        <v>395</v>
      </c>
      <c r="I3896" t="s">
        <v>18170</v>
      </c>
      <c r="J3896" t="s">
        <v>12118</v>
      </c>
      <c r="K3896" t="s">
        <v>353</v>
      </c>
      <c r="L3896" t="s">
        <v>411</v>
      </c>
      <c r="M3896" s="29" t="str">
        <f>IF(O3896 &lt;&gt; "", VLOOKUP(O3896,'CLASSIFICAÇÃO - ÁREA DE ATUAÇÃO'!$A:$C,2,0),"")</f>
        <v>A</v>
      </c>
      <c r="N3896" s="29" t="str">
        <f>IF(O3896 &lt;&gt; "",VLOOKUP(O3896,'CLASSIFICAÇÃO - ÁREA DE ATUAÇÃO'!$A:$C,3,0), "")</f>
        <v>REDE COMPLEMENTAR</v>
      </c>
      <c r="O3896" t="str">
        <f>'Lotações convertidas'!B3898</f>
        <v>CENTRO DE REFERENCIA EM REABILITACAO CENTRO-SUL</v>
      </c>
    </row>
    <row r="3897" spans="1:15" x14ac:dyDescent="0.25">
      <c r="A3897">
        <v>1371280</v>
      </c>
      <c r="B3897" t="s">
        <v>12119</v>
      </c>
      <c r="C3897" t="s">
        <v>12120</v>
      </c>
      <c r="D3897" t="s">
        <v>368</v>
      </c>
      <c r="E3897" t="s">
        <v>524</v>
      </c>
      <c r="F3897" t="s">
        <v>93</v>
      </c>
      <c r="G3897" s="177">
        <v>44662</v>
      </c>
      <c r="H3897" t="s">
        <v>417</v>
      </c>
      <c r="I3897" t="s">
        <v>18176</v>
      </c>
      <c r="J3897" t="s">
        <v>12121</v>
      </c>
      <c r="K3897" t="s">
        <v>353</v>
      </c>
      <c r="L3897" t="s">
        <v>354</v>
      </c>
      <c r="M3897" s="29" t="str">
        <f>IF(O3897 &lt;&gt; "", VLOOKUP(O3897,'CLASSIFICAÇÃO - ÁREA DE ATUAÇÃO'!$A:$C,2,0),"")</f>
        <v>A</v>
      </c>
      <c r="N3897" s="29" t="str">
        <f>IF(O3897 &lt;&gt; "",VLOOKUP(O3897,'CLASSIFICAÇÃO - ÁREA DE ATUAÇÃO'!$A:$C,3,0), "")</f>
        <v>REDE COMPLEMENTAR</v>
      </c>
      <c r="O3897" t="str">
        <f>'Lotações convertidas'!B3899</f>
        <v>LABORATORIO MUNICIPAL DE REFERENCIA DE ANALISES CLINICAS E CITOPATOLOGIA</v>
      </c>
    </row>
    <row r="3898" spans="1:15" x14ac:dyDescent="0.25">
      <c r="A3898">
        <v>1371302</v>
      </c>
      <c r="B3898" t="s">
        <v>12122</v>
      </c>
      <c r="C3898" t="s">
        <v>12123</v>
      </c>
      <c r="D3898" t="s">
        <v>349</v>
      </c>
      <c r="E3898" t="s">
        <v>350</v>
      </c>
      <c r="F3898" t="s">
        <v>9417</v>
      </c>
      <c r="G3898" s="177">
        <v>44663</v>
      </c>
      <c r="H3898" t="s">
        <v>364</v>
      </c>
      <c r="I3898" t="s">
        <v>18169</v>
      </c>
      <c r="J3898" t="s">
        <v>12124</v>
      </c>
      <c r="K3898" t="s">
        <v>353</v>
      </c>
      <c r="L3898" t="s">
        <v>427</v>
      </c>
      <c r="M3898" s="29" t="str">
        <f>IF(O3898 &lt;&gt; "", VLOOKUP(O3898,'CLASSIFICAÇÃO - ÁREA DE ATUAÇÃO'!$A:$C,2,0),"")</f>
        <v>A</v>
      </c>
      <c r="N3898" s="29" t="str">
        <f>IF(O3898 &lt;&gt; "",VLOOKUP(O3898,'CLASSIFICAÇÃO - ÁREA DE ATUAÇÃO'!$A:$C,3,0), "")</f>
        <v>GESTÃO</v>
      </c>
      <c r="O3898" t="str">
        <f>'Lotações convertidas'!B3900</f>
        <v>GERÊNCIA DE GESTÃO DO ACOMPANHAMENTO SOCIOFUNCIONAL E DA SAÚDE</v>
      </c>
    </row>
    <row r="3899" spans="1:15" x14ac:dyDescent="0.25">
      <c r="A3899">
        <v>1371329</v>
      </c>
      <c r="B3899" t="s">
        <v>12125</v>
      </c>
      <c r="C3899" t="s">
        <v>12126</v>
      </c>
      <c r="D3899" t="s">
        <v>368</v>
      </c>
      <c r="E3899" t="s">
        <v>369</v>
      </c>
      <c r="F3899" t="s">
        <v>595</v>
      </c>
      <c r="G3899" s="177">
        <v>44652</v>
      </c>
      <c r="H3899" t="s">
        <v>364</v>
      </c>
      <c r="I3899" t="s">
        <v>18168</v>
      </c>
      <c r="J3899" t="s">
        <v>12127</v>
      </c>
      <c r="K3899" t="s">
        <v>353</v>
      </c>
      <c r="L3899" t="s">
        <v>361</v>
      </c>
      <c r="M3899" s="29" t="str">
        <f>IF(O3899 &lt;&gt; "", VLOOKUP(O3899,'CLASSIFICAÇÃO - ÁREA DE ATUAÇÃO'!$A:$C,2,0),"")</f>
        <v>C</v>
      </c>
      <c r="N3899" s="29" t="str">
        <f>IF(O3899 &lt;&gt; "",VLOOKUP(O3899,'CLASSIFICAÇÃO - ÁREA DE ATUAÇÃO'!$A:$C,3,0), "")</f>
        <v>ATENÇÃO PRIMÁRIA</v>
      </c>
      <c r="O3899" t="str">
        <f>'Lotações convertidas'!B3901</f>
        <v>CENTRO DE SAÚDE TREVO</v>
      </c>
    </row>
    <row r="3900" spans="1:15" x14ac:dyDescent="0.25">
      <c r="A3900">
        <v>1371337</v>
      </c>
      <c r="B3900" t="s">
        <v>11787</v>
      </c>
      <c r="C3900" t="s">
        <v>11788</v>
      </c>
      <c r="D3900" t="s">
        <v>379</v>
      </c>
      <c r="F3900" t="s">
        <v>18615</v>
      </c>
      <c r="G3900" s="177">
        <v>44654</v>
      </c>
      <c r="H3900" t="s">
        <v>482</v>
      </c>
      <c r="I3900" t="s">
        <v>18171</v>
      </c>
      <c r="J3900" t="s">
        <v>11789</v>
      </c>
      <c r="K3900" t="s">
        <v>353</v>
      </c>
      <c r="L3900" t="s">
        <v>365</v>
      </c>
      <c r="M3900" s="29" t="str">
        <f>IF(O3900 &lt;&gt; "", VLOOKUP(O3900,'CLASSIFICAÇÃO - ÁREA DE ATUAÇÃO'!$A:$C,2,0),"")</f>
        <v>D</v>
      </c>
      <c r="N3900" s="29" t="str">
        <f>IF(O3900 &lt;&gt; "",VLOOKUP(O3900,'CLASSIFICAÇÃO - ÁREA DE ATUAÇÃO'!$A:$C,3,0), "")</f>
        <v>REDE DE URGÊNCIA</v>
      </c>
      <c r="O3900" t="str">
        <f>'Lotações convertidas'!B3902</f>
        <v>UNIDADE DE PRONTO ATENDIMENTO NORTE</v>
      </c>
    </row>
    <row r="3901" spans="1:15" x14ac:dyDescent="0.25">
      <c r="A3901">
        <v>1371345</v>
      </c>
      <c r="B3901" t="s">
        <v>12128</v>
      </c>
      <c r="C3901" t="s">
        <v>12129</v>
      </c>
      <c r="D3901" t="s">
        <v>368</v>
      </c>
      <c r="E3901" t="s">
        <v>369</v>
      </c>
      <c r="F3901" t="s">
        <v>821</v>
      </c>
      <c r="G3901" s="177">
        <v>44652</v>
      </c>
      <c r="H3901" t="s">
        <v>417</v>
      </c>
      <c r="I3901" t="s">
        <v>18168</v>
      </c>
      <c r="J3901" t="s">
        <v>12130</v>
      </c>
      <c r="K3901" t="s">
        <v>353</v>
      </c>
      <c r="L3901" t="s">
        <v>372</v>
      </c>
      <c r="M3901" s="29" t="str">
        <f>IF(O3901 &lt;&gt; "", VLOOKUP(O3901,'CLASSIFICAÇÃO - ÁREA DE ATUAÇÃO'!$A:$C,2,0),"")</f>
        <v>C</v>
      </c>
      <c r="N3901" s="29" t="str">
        <f>IF(O3901 &lt;&gt; "",VLOOKUP(O3901,'CLASSIFICAÇÃO - ÁREA DE ATUAÇÃO'!$A:$C,3,0), "")</f>
        <v>ATENÇÃO PRIMÁRIA</v>
      </c>
      <c r="O3901" t="str">
        <f>'Lotações convertidas'!B3903</f>
        <v>CENTRO DE SAÚDE SANTA MÔNICA</v>
      </c>
    </row>
    <row r="3902" spans="1:15" x14ac:dyDescent="0.25">
      <c r="A3902">
        <v>1371353</v>
      </c>
      <c r="B3902" t="s">
        <v>12131</v>
      </c>
      <c r="C3902" t="s">
        <v>12132</v>
      </c>
      <c r="D3902" t="s">
        <v>349</v>
      </c>
      <c r="E3902" t="s">
        <v>403</v>
      </c>
      <c r="F3902" t="s">
        <v>1337</v>
      </c>
      <c r="G3902" s="177">
        <v>44655</v>
      </c>
      <c r="H3902" t="s">
        <v>364</v>
      </c>
      <c r="I3902" t="s">
        <v>18170</v>
      </c>
      <c r="J3902" t="s">
        <v>12133</v>
      </c>
      <c r="K3902" t="s">
        <v>353</v>
      </c>
      <c r="L3902" t="s">
        <v>406</v>
      </c>
      <c r="M3902" s="29" t="str">
        <f>IF(O3902 &lt;&gt; "", VLOOKUP(O3902,'CLASSIFICAÇÃO - ÁREA DE ATUAÇÃO'!$A:$C,2,0),"")</f>
        <v>C</v>
      </c>
      <c r="N3902" s="29" t="str">
        <f>IF(O3902 &lt;&gt; "",VLOOKUP(O3902,'CLASSIFICAÇÃO - ÁREA DE ATUAÇÃO'!$A:$C,3,0), "")</f>
        <v>ATENÇÃO PRIMÁRIA</v>
      </c>
      <c r="O3902" t="str">
        <f>'Lotações convertidas'!B3904</f>
        <v>CENTRO DE SAÚDE FRANCISCO GOMES BARBOSA - TIROL</v>
      </c>
    </row>
    <row r="3903" spans="1:15" x14ac:dyDescent="0.25">
      <c r="A3903">
        <v>1371361</v>
      </c>
      <c r="B3903" t="s">
        <v>12134</v>
      </c>
      <c r="C3903" t="s">
        <v>12135</v>
      </c>
      <c r="D3903" t="s">
        <v>379</v>
      </c>
      <c r="F3903" t="s">
        <v>18613</v>
      </c>
      <c r="G3903" s="177">
        <v>44652</v>
      </c>
      <c r="H3903" t="s">
        <v>364</v>
      </c>
      <c r="I3903" t="s">
        <v>18171</v>
      </c>
      <c r="J3903" t="s">
        <v>12136</v>
      </c>
      <c r="K3903" t="s">
        <v>353</v>
      </c>
      <c r="L3903" t="s">
        <v>382</v>
      </c>
      <c r="M3903" s="29" t="str">
        <f>IF(O3903 &lt;&gt; "", VLOOKUP(O3903,'CLASSIFICAÇÃO - ÁREA DE ATUAÇÃO'!$A:$C,2,0),"")</f>
        <v>C</v>
      </c>
      <c r="N3903" s="29" t="str">
        <f>IF(O3903 &lt;&gt; "",VLOOKUP(O3903,'CLASSIFICAÇÃO - ÁREA DE ATUAÇÃO'!$A:$C,3,0), "")</f>
        <v>REDE DE URGÊNCIA</v>
      </c>
      <c r="O3903" t="str">
        <f>'Lotações convertidas'!B3905</f>
        <v>UNIDADE DE PRONTO ATENDIMENTO LESTE</v>
      </c>
    </row>
    <row r="3904" spans="1:15" x14ac:dyDescent="0.25">
      <c r="A3904" t="s">
        <v>12137</v>
      </c>
      <c r="B3904" t="s">
        <v>12138</v>
      </c>
      <c r="C3904" t="s">
        <v>12139</v>
      </c>
      <c r="D3904" t="s">
        <v>349</v>
      </c>
      <c r="E3904" t="s">
        <v>528</v>
      </c>
      <c r="F3904" t="s">
        <v>572</v>
      </c>
      <c r="G3904" s="177">
        <v>44652</v>
      </c>
      <c r="H3904" t="s">
        <v>364</v>
      </c>
      <c r="I3904" t="s">
        <v>18176</v>
      </c>
      <c r="J3904" t="s">
        <v>12140</v>
      </c>
      <c r="K3904" t="s">
        <v>353</v>
      </c>
      <c r="L3904" t="s">
        <v>427</v>
      </c>
      <c r="M3904" s="29" t="str">
        <f>IF(O3904 &lt;&gt; "", VLOOKUP(O3904,'CLASSIFICAÇÃO - ÁREA DE ATUAÇÃO'!$A:$C,2,0),"")</f>
        <v>A</v>
      </c>
      <c r="N3904" s="29" t="str">
        <f>IF(O3904 &lt;&gt; "",VLOOKUP(O3904,'CLASSIFICAÇÃO - ÁREA DE ATUAÇÃO'!$A:$C,3,0), "")</f>
        <v>GESTÃO</v>
      </c>
      <c r="O3904" t="str">
        <f>'Lotações convertidas'!B3906</f>
        <v>GERÊNCIA DA REDE AMBULATORIAL ESPECIALIZADA</v>
      </c>
    </row>
    <row r="3905" spans="1:15" x14ac:dyDescent="0.25">
      <c r="A3905">
        <v>1371388</v>
      </c>
      <c r="B3905" t="s">
        <v>10523</v>
      </c>
      <c r="C3905" t="s">
        <v>10524</v>
      </c>
      <c r="D3905" t="s">
        <v>349</v>
      </c>
      <c r="E3905" t="s">
        <v>350</v>
      </c>
      <c r="F3905" t="s">
        <v>3374</v>
      </c>
      <c r="G3905" s="177">
        <v>44652</v>
      </c>
      <c r="H3905" t="s">
        <v>395</v>
      </c>
      <c r="I3905" t="s">
        <v>18169</v>
      </c>
      <c r="J3905" t="s">
        <v>10525</v>
      </c>
      <c r="K3905" t="s">
        <v>353</v>
      </c>
      <c r="L3905" t="s">
        <v>382</v>
      </c>
      <c r="M3905" s="29" t="str">
        <f>IF(O3905 &lt;&gt; "", VLOOKUP(O3905,'CLASSIFICAÇÃO - ÁREA DE ATUAÇÃO'!$A:$C,2,0),"")</f>
        <v>A</v>
      </c>
      <c r="N3905" s="29" t="str">
        <f>IF(O3905 &lt;&gt; "",VLOOKUP(O3905,'CLASSIFICAÇÃO - ÁREA DE ATUAÇÃO'!$A:$C,3,0), "")</f>
        <v>ATENÇÃO PRIMÁRIA</v>
      </c>
      <c r="O3905" t="str">
        <f>'Lotações convertidas'!B3907</f>
        <v>CENTRO DE SAÚDE SANTA INÊS</v>
      </c>
    </row>
    <row r="3906" spans="1:15" x14ac:dyDescent="0.25">
      <c r="A3906">
        <v>1371396</v>
      </c>
      <c r="B3906" t="s">
        <v>12141</v>
      </c>
      <c r="C3906" t="s">
        <v>12142</v>
      </c>
      <c r="D3906" t="s">
        <v>379</v>
      </c>
      <c r="F3906" t="s">
        <v>731</v>
      </c>
      <c r="G3906" s="177">
        <v>44652</v>
      </c>
      <c r="H3906" t="s">
        <v>364</v>
      </c>
      <c r="I3906" t="s">
        <v>18171</v>
      </c>
      <c r="J3906" t="s">
        <v>12143</v>
      </c>
      <c r="K3906" t="s">
        <v>353</v>
      </c>
      <c r="L3906" t="s">
        <v>361</v>
      </c>
      <c r="M3906" s="29" t="str">
        <f>IF(O3906 &lt;&gt; "", VLOOKUP(O3906,'CLASSIFICAÇÃO - ÁREA DE ATUAÇÃO'!$A:$C,2,0),"")</f>
        <v>B</v>
      </c>
      <c r="N3906" s="29" t="str">
        <f>IF(O3906 &lt;&gt; "",VLOOKUP(O3906,'CLASSIFICAÇÃO - ÁREA DE ATUAÇÃO'!$A:$C,3,0), "")</f>
        <v>ATENÇÃO PRIMÁRIA</v>
      </c>
      <c r="O3906" t="str">
        <f>'Lotações convertidas'!B3908</f>
        <v>CENTRO DE SAÚDE DOM ORIONE</v>
      </c>
    </row>
    <row r="3907" spans="1:15" x14ac:dyDescent="0.25">
      <c r="A3907" t="s">
        <v>12144</v>
      </c>
      <c r="B3907" t="s">
        <v>5709</v>
      </c>
      <c r="C3907" t="s">
        <v>5710</v>
      </c>
      <c r="D3907" t="s">
        <v>368</v>
      </c>
      <c r="E3907" t="s">
        <v>369</v>
      </c>
      <c r="F3907" t="s">
        <v>18617</v>
      </c>
      <c r="G3907" s="177">
        <v>44653</v>
      </c>
      <c r="H3907" t="s">
        <v>425</v>
      </c>
      <c r="I3907" t="s">
        <v>18168</v>
      </c>
      <c r="J3907" t="s">
        <v>5711</v>
      </c>
      <c r="K3907" t="s">
        <v>353</v>
      </c>
      <c r="L3907" t="s">
        <v>406</v>
      </c>
      <c r="M3907" s="29" t="str">
        <f>IF(O3907 &lt;&gt; "", VLOOKUP(O3907,'CLASSIFICAÇÃO - ÁREA DE ATUAÇÃO'!$A:$C,2,0),"")</f>
        <v>D</v>
      </c>
      <c r="N3907" s="29" t="str">
        <f>IF(O3907 &lt;&gt; "",VLOOKUP(O3907,'CLASSIFICAÇÃO - ÁREA DE ATUAÇÃO'!$A:$C,3,0), "")</f>
        <v>REDE DE URGÊNCIA</v>
      </c>
      <c r="O3907" t="str">
        <f>'Lotações convertidas'!B3909</f>
        <v>UNIDADE DE PRONTO ATENDIMENTO BARREIRO</v>
      </c>
    </row>
    <row r="3908" spans="1:15" x14ac:dyDescent="0.25">
      <c r="A3908">
        <v>1371418</v>
      </c>
      <c r="B3908" t="s">
        <v>12145</v>
      </c>
      <c r="C3908" t="s">
        <v>12146</v>
      </c>
      <c r="D3908" t="s">
        <v>349</v>
      </c>
      <c r="E3908" t="s">
        <v>528</v>
      </c>
      <c r="F3908" t="s">
        <v>1769</v>
      </c>
      <c r="G3908" s="177">
        <v>44655</v>
      </c>
      <c r="H3908" t="s">
        <v>352</v>
      </c>
      <c r="I3908" t="s">
        <v>18176</v>
      </c>
      <c r="J3908" t="s">
        <v>12147</v>
      </c>
      <c r="K3908" t="s">
        <v>353</v>
      </c>
      <c r="L3908" t="s">
        <v>411</v>
      </c>
      <c r="M3908" s="29" t="str">
        <f>IF(O3908 &lt;&gt; "", VLOOKUP(O3908,'CLASSIFICAÇÃO - ÁREA DE ATUAÇÃO'!$A:$C,2,0),"")</f>
        <v>A</v>
      </c>
      <c r="N3908" s="29" t="str">
        <f>IF(O3908 &lt;&gt; "",VLOOKUP(O3908,'CLASSIFICAÇÃO - ÁREA DE ATUAÇÃO'!$A:$C,3,0), "")</f>
        <v>REDE COMPLEMENTAR</v>
      </c>
      <c r="O3908" t="str">
        <f>'Lotações convertidas'!B3910</f>
        <v>CENTRO DE TESTAGEM E ACONSELHAMENTO CENTRO-SUL</v>
      </c>
    </row>
    <row r="3909" spans="1:15" x14ac:dyDescent="0.25">
      <c r="A3909">
        <v>1371426</v>
      </c>
      <c r="B3909" t="s">
        <v>12148</v>
      </c>
      <c r="C3909" t="s">
        <v>12149</v>
      </c>
      <c r="D3909" t="s">
        <v>349</v>
      </c>
      <c r="E3909" t="s">
        <v>528</v>
      </c>
      <c r="F3909" t="s">
        <v>1509</v>
      </c>
      <c r="G3909" s="177">
        <v>44655</v>
      </c>
      <c r="H3909" t="s">
        <v>364</v>
      </c>
      <c r="I3909" t="s">
        <v>18176</v>
      </c>
      <c r="J3909" t="s">
        <v>12150</v>
      </c>
      <c r="K3909" t="s">
        <v>353</v>
      </c>
      <c r="L3909" t="s">
        <v>397</v>
      </c>
      <c r="M3909" s="29" t="str">
        <f>IF(O3909 &lt;&gt; "", VLOOKUP(O3909,'CLASSIFICAÇÃO - ÁREA DE ATUAÇÃO'!$A:$C,2,0),"")</f>
        <v>B</v>
      </c>
      <c r="N3909" s="29" t="str">
        <f>IF(O3909 &lt;&gt; "",VLOOKUP(O3909,'CLASSIFICAÇÃO - ÁREA DE ATUAÇÃO'!$A:$C,3,0), "")</f>
        <v>ATENÇÃO PRIMÁRIA</v>
      </c>
      <c r="O3909" t="str">
        <f>'Lotações convertidas'!B3911</f>
        <v>CENTRO DE SAÚDE SÃO JORGE</v>
      </c>
    </row>
    <row r="3910" spans="1:15" x14ac:dyDescent="0.25">
      <c r="A3910">
        <v>1371450</v>
      </c>
      <c r="B3910" t="s">
        <v>12151</v>
      </c>
      <c r="C3910" t="s">
        <v>12152</v>
      </c>
      <c r="D3910" t="s">
        <v>520</v>
      </c>
      <c r="F3910" t="s">
        <v>4223</v>
      </c>
      <c r="G3910" s="177">
        <v>44656</v>
      </c>
      <c r="H3910" t="s">
        <v>364</v>
      </c>
      <c r="I3910" t="s">
        <v>18175</v>
      </c>
      <c r="J3910" t="s">
        <v>12153</v>
      </c>
      <c r="K3910" t="s">
        <v>353</v>
      </c>
      <c r="L3910" t="s">
        <v>382</v>
      </c>
      <c r="M3910" s="29" t="str">
        <f>IF(O3910 &lt;&gt; "", VLOOKUP(O3910,'CLASSIFICAÇÃO - ÁREA DE ATUAÇÃO'!$A:$C,2,0),"")</f>
        <v>B</v>
      </c>
      <c r="N3910" s="29" t="str">
        <f>IF(O3910 &lt;&gt; "",VLOOKUP(O3910,'CLASSIFICAÇÃO - ÁREA DE ATUAÇÃO'!$A:$C,3,0), "")</f>
        <v>ATENÇÃO PRIMÁRIA</v>
      </c>
      <c r="O3910" t="str">
        <f>'Lotações convertidas'!B3912</f>
        <v>CENTRO DE SAÚDE PARAÍSO</v>
      </c>
    </row>
    <row r="3911" spans="1:15" x14ac:dyDescent="0.25">
      <c r="A3911">
        <v>1371469</v>
      </c>
      <c r="B3911" t="s">
        <v>12154</v>
      </c>
      <c r="C3911" t="s">
        <v>12155</v>
      </c>
      <c r="D3911" t="s">
        <v>368</v>
      </c>
      <c r="E3911" t="s">
        <v>369</v>
      </c>
      <c r="F3911" t="s">
        <v>715</v>
      </c>
      <c r="G3911" s="177">
        <v>44656</v>
      </c>
      <c r="H3911" t="s">
        <v>441</v>
      </c>
      <c r="I3911" t="s">
        <v>18168</v>
      </c>
      <c r="J3911" t="s">
        <v>12156</v>
      </c>
      <c r="K3911" t="s">
        <v>353</v>
      </c>
      <c r="L3911" t="s">
        <v>374</v>
      </c>
      <c r="M3911" s="29" t="str">
        <f>IF(O3911 &lt;&gt; "", VLOOKUP(O3911,'CLASSIFICAÇÃO - ÁREA DE ATUAÇÃO'!$A:$C,2,0),"")</f>
        <v>A</v>
      </c>
      <c r="N3911" s="29" t="str">
        <f>IF(O3911 &lt;&gt; "",VLOOKUP(O3911,'CLASSIFICAÇÃO - ÁREA DE ATUAÇÃO'!$A:$C,3,0), "")</f>
        <v>REDE DE URGÊNCIA</v>
      </c>
      <c r="O3911" t="str">
        <f>'Lotações convertidas'!B3913</f>
        <v>CENTRO DE REFERENCIA EM SAUDE MENTAL INFANTIL NORDESTE</v>
      </c>
    </row>
    <row r="3912" spans="1:15" x14ac:dyDescent="0.25">
      <c r="A3912">
        <v>1371477</v>
      </c>
      <c r="B3912" t="s">
        <v>12157</v>
      </c>
      <c r="C3912" t="s">
        <v>12158</v>
      </c>
      <c r="D3912" t="s">
        <v>362</v>
      </c>
      <c r="F3912" t="s">
        <v>465</v>
      </c>
      <c r="G3912" s="177">
        <v>44656</v>
      </c>
      <c r="H3912" t="s">
        <v>359</v>
      </c>
      <c r="I3912" t="s">
        <v>18168</v>
      </c>
      <c r="J3912" t="s">
        <v>12159</v>
      </c>
      <c r="K3912" t="s">
        <v>353</v>
      </c>
      <c r="L3912" t="s">
        <v>361</v>
      </c>
      <c r="M3912" s="29" t="str">
        <f>IF(O3912 &lt;&gt; "", VLOOKUP(O3912,'CLASSIFICAÇÃO - ÁREA DE ATUAÇÃO'!$A:$C,2,0),"")</f>
        <v>C</v>
      </c>
      <c r="N3912" s="29" t="str">
        <f>IF(O3912 &lt;&gt; "",VLOOKUP(O3912,'CLASSIFICAÇÃO - ÁREA DE ATUAÇÃO'!$A:$C,3,0), "")</f>
        <v>REDE DE URGÊNCIA</v>
      </c>
      <c r="O3912" t="str">
        <f>'Lotações convertidas'!B3914</f>
        <v>CENTRO DE REFERÊNCIA EM SAÚDE MENTAL - ÁLCOOL E DROGAS PAMPULHA/NOROESTE</v>
      </c>
    </row>
    <row r="3913" spans="1:15" x14ac:dyDescent="0.25">
      <c r="A3913">
        <v>1371507</v>
      </c>
      <c r="B3913" t="s">
        <v>10423</v>
      </c>
      <c r="C3913" t="s">
        <v>10424</v>
      </c>
      <c r="D3913" t="s">
        <v>368</v>
      </c>
      <c r="E3913" t="s">
        <v>369</v>
      </c>
      <c r="F3913" t="s">
        <v>18615</v>
      </c>
      <c r="G3913" s="177">
        <v>44659</v>
      </c>
      <c r="H3913" t="s">
        <v>425</v>
      </c>
      <c r="I3913" t="s">
        <v>18168</v>
      </c>
      <c r="J3913" t="s">
        <v>10425</v>
      </c>
      <c r="K3913" t="s">
        <v>353</v>
      </c>
      <c r="L3913" t="s">
        <v>365</v>
      </c>
      <c r="M3913" s="29" t="str">
        <f>IF(O3913 &lt;&gt; "", VLOOKUP(O3913,'CLASSIFICAÇÃO - ÁREA DE ATUAÇÃO'!$A:$C,2,0),"")</f>
        <v>D</v>
      </c>
      <c r="N3913" s="29" t="str">
        <f>IF(O3913 &lt;&gt; "",VLOOKUP(O3913,'CLASSIFICAÇÃO - ÁREA DE ATUAÇÃO'!$A:$C,3,0), "")</f>
        <v>REDE DE URGÊNCIA</v>
      </c>
      <c r="O3913" t="str">
        <f>'Lotações convertidas'!B3915</f>
        <v>UNIDADE DE PRONTO ATENDIMENTO NORTE</v>
      </c>
    </row>
    <row r="3914" spans="1:15" x14ac:dyDescent="0.25">
      <c r="A3914" t="s">
        <v>12160</v>
      </c>
      <c r="B3914" t="s">
        <v>12161</v>
      </c>
      <c r="C3914" t="s">
        <v>12162</v>
      </c>
      <c r="D3914" t="s">
        <v>379</v>
      </c>
      <c r="F3914" t="s">
        <v>639</v>
      </c>
      <c r="G3914" s="177">
        <v>44658</v>
      </c>
      <c r="H3914" t="s">
        <v>434</v>
      </c>
      <c r="I3914" t="s">
        <v>18171</v>
      </c>
      <c r="J3914" t="s">
        <v>12163</v>
      </c>
      <c r="K3914" t="s">
        <v>353</v>
      </c>
      <c r="L3914" t="s">
        <v>354</v>
      </c>
      <c r="M3914" s="29" t="str">
        <f>IF(O3914 &lt;&gt; "", VLOOKUP(O3914,'CLASSIFICAÇÃO - ÁREA DE ATUAÇÃO'!$A:$C,2,0),"")</f>
        <v>C</v>
      </c>
      <c r="N3914" s="29" t="str">
        <f>IF(O3914 &lt;&gt; "",VLOOKUP(O3914,'CLASSIFICAÇÃO - ÁREA DE ATUAÇÃO'!$A:$C,3,0), "")</f>
        <v>ATENÇÃO PRIMÁRIA</v>
      </c>
      <c r="O3914" t="str">
        <f>'Lotações convertidas'!B3916</f>
        <v>CENTRO DE SAÚDE ERMELINDA</v>
      </c>
    </row>
    <row r="3915" spans="1:15" x14ac:dyDescent="0.25">
      <c r="A3915">
        <v>1371558</v>
      </c>
      <c r="B3915" t="s">
        <v>12164</v>
      </c>
      <c r="C3915" t="s">
        <v>12165</v>
      </c>
      <c r="D3915" t="s">
        <v>368</v>
      </c>
      <c r="E3915" t="s">
        <v>728</v>
      </c>
      <c r="F3915" t="s">
        <v>2012</v>
      </c>
      <c r="G3915" s="177">
        <v>44658</v>
      </c>
      <c r="H3915" t="s">
        <v>384</v>
      </c>
      <c r="I3915" t="s">
        <v>495</v>
      </c>
      <c r="K3915" t="s">
        <v>495</v>
      </c>
      <c r="L3915" t="s">
        <v>372</v>
      </c>
      <c r="M3915" s="29" t="str">
        <f>IF(O3915 &lt;&gt; "", VLOOKUP(O3915,'CLASSIFICAÇÃO - ÁREA DE ATUAÇÃO'!$A:$C,2,0),"")</f>
        <v>D</v>
      </c>
      <c r="N3915" s="29" t="str">
        <f>IF(O3915 &lt;&gt; "",VLOOKUP(O3915,'CLASSIFICAÇÃO - ÁREA DE ATUAÇÃO'!$A:$C,3,0), "")</f>
        <v>ATENÇÃO PRIMÁRIA</v>
      </c>
      <c r="O3915" t="str">
        <f>'Lotações convertidas'!B3917</f>
        <v>CENTRO DE SAÚDE CÉU AZUL</v>
      </c>
    </row>
    <row r="3916" spans="1:15" x14ac:dyDescent="0.25">
      <c r="A3916">
        <v>1371566</v>
      </c>
      <c r="B3916" t="s">
        <v>12166</v>
      </c>
      <c r="C3916" t="s">
        <v>12167</v>
      </c>
      <c r="D3916" t="s">
        <v>368</v>
      </c>
      <c r="E3916" t="s">
        <v>369</v>
      </c>
      <c r="F3916" t="s">
        <v>414</v>
      </c>
      <c r="G3916" s="177">
        <v>44659</v>
      </c>
      <c r="H3916" t="s">
        <v>384</v>
      </c>
      <c r="I3916" t="s">
        <v>18168</v>
      </c>
      <c r="J3916" t="s">
        <v>12168</v>
      </c>
      <c r="K3916" t="s">
        <v>353</v>
      </c>
      <c r="L3916" t="s">
        <v>354</v>
      </c>
      <c r="M3916" s="29" t="str">
        <f>IF(O3916 &lt;&gt; "", VLOOKUP(O3916,'CLASSIFICAÇÃO - ÁREA DE ATUAÇÃO'!$A:$C,2,0),"")</f>
        <v>A</v>
      </c>
      <c r="N3916" s="29" t="str">
        <f>IF(O3916 &lt;&gt; "",VLOOKUP(O3916,'CLASSIFICAÇÃO - ÁREA DE ATUAÇÃO'!$A:$C,3,0), "")</f>
        <v>ATENÇÃO PRIMÁRIA</v>
      </c>
      <c r="O3916" t="str">
        <f>'Lotações convertidas'!B3918</f>
        <v>CENTRO DE SAÚDE CARLOS PRATES</v>
      </c>
    </row>
    <row r="3917" spans="1:15" x14ac:dyDescent="0.25">
      <c r="A3917">
        <v>1371574</v>
      </c>
      <c r="B3917" t="s">
        <v>12169</v>
      </c>
      <c r="C3917" t="s">
        <v>12170</v>
      </c>
      <c r="D3917" t="s">
        <v>368</v>
      </c>
      <c r="E3917" t="s">
        <v>369</v>
      </c>
      <c r="F3917" t="s">
        <v>424</v>
      </c>
      <c r="G3917" s="177">
        <v>44659</v>
      </c>
      <c r="H3917" t="s">
        <v>441</v>
      </c>
      <c r="I3917" t="s">
        <v>18168</v>
      </c>
      <c r="J3917" t="s">
        <v>12171</v>
      </c>
      <c r="K3917" t="s">
        <v>353</v>
      </c>
      <c r="L3917" t="s">
        <v>427</v>
      </c>
      <c r="M3917" s="29" t="str">
        <f>IF(O3917 &lt;&gt; "", VLOOKUP(O3917,'CLASSIFICAÇÃO - ÁREA DE ATUAÇÃO'!$A:$C,2,0),"")</f>
        <v>D</v>
      </c>
      <c r="N3917" s="29" t="str">
        <f>IF(O3917 &lt;&gt; "",VLOOKUP(O3917,'CLASSIFICAÇÃO - ÁREA DE ATUAÇÃO'!$A:$C,3,0), "")</f>
        <v>REDE DE URGÊNCIA</v>
      </c>
      <c r="O3917" t="str">
        <f>'Lotações convertidas'!B3919</f>
        <v>SERVIÇO DE ATENDIMENTO MÓVEL DE URGÊNCIA E TRANSPORTE EM SAÚDE</v>
      </c>
    </row>
    <row r="3918" spans="1:15" x14ac:dyDescent="0.25">
      <c r="A3918">
        <v>1371590</v>
      </c>
      <c r="B3918" t="s">
        <v>12172</v>
      </c>
      <c r="C3918" t="s">
        <v>12173</v>
      </c>
      <c r="D3918" t="s">
        <v>379</v>
      </c>
      <c r="F3918" t="s">
        <v>18611</v>
      </c>
      <c r="G3918" s="177">
        <v>44659</v>
      </c>
      <c r="H3918" t="s">
        <v>457</v>
      </c>
      <c r="I3918" t="s">
        <v>18171</v>
      </c>
      <c r="J3918" t="s">
        <v>12174</v>
      </c>
      <c r="K3918" t="s">
        <v>353</v>
      </c>
      <c r="L3918" t="s">
        <v>397</v>
      </c>
      <c r="M3918" s="29" t="str">
        <f>IF(O3918 &lt;&gt; "", VLOOKUP(O3918,'CLASSIFICAÇÃO - ÁREA DE ATUAÇÃO'!$A:$C,2,0),"")</f>
        <v>C</v>
      </c>
      <c r="N3918" s="29" t="str">
        <f>IF(O3918 &lt;&gt; "",VLOOKUP(O3918,'CLASSIFICAÇÃO - ÁREA DE ATUAÇÃO'!$A:$C,3,0), "")</f>
        <v>REDE DE URGÊNCIA</v>
      </c>
      <c r="O3918" t="str">
        <f>'Lotações convertidas'!B3920</f>
        <v>UNIDADE DE PRONTO ATENDIMENTO OESTE</v>
      </c>
    </row>
    <row r="3919" spans="1:15" x14ac:dyDescent="0.25">
      <c r="A3919">
        <v>1371612</v>
      </c>
      <c r="B3919" t="s">
        <v>12175</v>
      </c>
      <c r="C3919" t="s">
        <v>12176</v>
      </c>
      <c r="D3919" t="s">
        <v>429</v>
      </c>
      <c r="E3919" t="s">
        <v>430</v>
      </c>
      <c r="F3919" t="s">
        <v>635</v>
      </c>
      <c r="G3919" s="177">
        <v>44663</v>
      </c>
      <c r="H3919" t="s">
        <v>417</v>
      </c>
      <c r="I3919" t="s">
        <v>18175</v>
      </c>
      <c r="J3919" t="s">
        <v>12177</v>
      </c>
      <c r="K3919" t="s">
        <v>353</v>
      </c>
      <c r="L3919" t="s">
        <v>406</v>
      </c>
      <c r="M3919" s="29" t="str">
        <f>IF(O3919 &lt;&gt; "", VLOOKUP(O3919,'CLASSIFICAÇÃO - ÁREA DE ATUAÇÃO'!$A:$C,2,0),"")</f>
        <v>C</v>
      </c>
      <c r="N3919" s="29" t="str">
        <f>IF(O3919 &lt;&gt; "",VLOOKUP(O3919,'CLASSIFICAÇÃO - ÁREA DE ATUAÇÃO'!$A:$C,3,0), "")</f>
        <v>REDE COMPLEMENTAR</v>
      </c>
      <c r="O3919" t="str">
        <f>'Lotações convertidas'!B3921</f>
        <v>CENTRO DE ESPECIALIDADES ODONTOLOGICAS BARREIRO</v>
      </c>
    </row>
    <row r="3920" spans="1:15" x14ac:dyDescent="0.25">
      <c r="A3920">
        <v>1371620</v>
      </c>
      <c r="B3920" t="s">
        <v>12178</v>
      </c>
      <c r="C3920" t="s">
        <v>12179</v>
      </c>
      <c r="D3920" t="s">
        <v>349</v>
      </c>
      <c r="E3920" t="s">
        <v>350</v>
      </c>
      <c r="F3920" t="s">
        <v>9417</v>
      </c>
      <c r="G3920" s="177">
        <v>44663</v>
      </c>
      <c r="H3920" t="s">
        <v>364</v>
      </c>
      <c r="I3920" t="s">
        <v>18169</v>
      </c>
      <c r="J3920" t="s">
        <v>12180</v>
      </c>
      <c r="K3920" t="s">
        <v>353</v>
      </c>
      <c r="L3920" t="s">
        <v>427</v>
      </c>
      <c r="M3920" s="29" t="str">
        <f>IF(O3920 &lt;&gt; "", VLOOKUP(O3920,'CLASSIFICAÇÃO - ÁREA DE ATUAÇÃO'!$A:$C,2,0),"")</f>
        <v>A</v>
      </c>
      <c r="N3920" s="29" t="str">
        <f>IF(O3920 &lt;&gt; "",VLOOKUP(O3920,'CLASSIFICAÇÃO - ÁREA DE ATUAÇÃO'!$A:$C,3,0), "")</f>
        <v>GESTÃO</v>
      </c>
      <c r="O3920" t="str">
        <f>'Lotações convertidas'!B3922</f>
        <v>GERÊNCIA DE GESTÃO DO ACOMPANHAMENTO SOCIOFUNCIONAL E DA SAÚDE</v>
      </c>
    </row>
    <row r="3921" spans="1:15" x14ac:dyDescent="0.25">
      <c r="A3921">
        <v>1371647</v>
      </c>
      <c r="B3921" t="s">
        <v>12181</v>
      </c>
      <c r="C3921" t="s">
        <v>12182</v>
      </c>
      <c r="D3921" t="s">
        <v>368</v>
      </c>
      <c r="E3921" t="s">
        <v>369</v>
      </c>
      <c r="F3921" t="s">
        <v>2223</v>
      </c>
      <c r="G3921" s="177">
        <v>44664</v>
      </c>
      <c r="H3921" t="s">
        <v>417</v>
      </c>
      <c r="I3921" t="s">
        <v>18168</v>
      </c>
      <c r="J3921" t="s">
        <v>12183</v>
      </c>
      <c r="K3921" t="s">
        <v>353</v>
      </c>
      <c r="L3921" t="s">
        <v>372</v>
      </c>
      <c r="M3921" s="29" t="str">
        <f>IF(O3921 &lt;&gt; "", VLOOKUP(O3921,'CLASSIFICAÇÃO - ÁREA DE ATUAÇÃO'!$A:$C,2,0),"")</f>
        <v>C</v>
      </c>
      <c r="N3921" s="29" t="str">
        <f>IF(O3921 &lt;&gt; "",VLOOKUP(O3921,'CLASSIFICAÇÃO - ÁREA DE ATUAÇÃO'!$A:$C,3,0), "")</f>
        <v>ATENÇÃO PRIMÁRIA</v>
      </c>
      <c r="O3921" t="str">
        <f>'Lotações convertidas'!B3923</f>
        <v>CENTRO DE SAÚDE SANTO ANTÔNIO</v>
      </c>
    </row>
    <row r="3922" spans="1:15" x14ac:dyDescent="0.25">
      <c r="A3922">
        <v>1371655</v>
      </c>
      <c r="B3922" t="s">
        <v>12184</v>
      </c>
      <c r="C3922" t="s">
        <v>12185</v>
      </c>
      <c r="D3922" t="s">
        <v>362</v>
      </c>
      <c r="F3922" t="s">
        <v>554</v>
      </c>
      <c r="G3922" s="177">
        <v>44669</v>
      </c>
      <c r="H3922" t="s">
        <v>352</v>
      </c>
      <c r="I3922" t="s">
        <v>18168</v>
      </c>
      <c r="J3922" t="s">
        <v>12186</v>
      </c>
      <c r="K3922" t="s">
        <v>353</v>
      </c>
      <c r="L3922" t="s">
        <v>397</v>
      </c>
      <c r="M3922" s="29" t="str">
        <f>IF(O3922 &lt;&gt; "", VLOOKUP(O3922,'CLASSIFICAÇÃO - ÁREA DE ATUAÇÃO'!$A:$C,2,0),"")</f>
        <v>B</v>
      </c>
      <c r="N3922" s="29" t="str">
        <f>IF(O3922 &lt;&gt; "",VLOOKUP(O3922,'CLASSIFICAÇÃO - ÁREA DE ATUAÇÃO'!$A:$C,3,0), "")</f>
        <v>ATENÇÃO PRIMÁRIA</v>
      </c>
      <c r="O3922" t="str">
        <f>'Lotações convertidas'!B3924</f>
        <v>CENTRO DE SAÚDE VISTA ALEGRE</v>
      </c>
    </row>
    <row r="3923" spans="1:15" x14ac:dyDescent="0.25">
      <c r="A3923">
        <v>1371663</v>
      </c>
      <c r="B3923" t="s">
        <v>12187</v>
      </c>
      <c r="C3923" t="s">
        <v>12188</v>
      </c>
      <c r="D3923" t="s">
        <v>379</v>
      </c>
      <c r="E3923" t="s">
        <v>597</v>
      </c>
      <c r="F3923" t="s">
        <v>554</v>
      </c>
      <c r="G3923" s="177">
        <v>44664</v>
      </c>
      <c r="H3923" t="s">
        <v>395</v>
      </c>
      <c r="I3923" t="s">
        <v>18171</v>
      </c>
      <c r="J3923" t="s">
        <v>12189</v>
      </c>
      <c r="K3923" t="s">
        <v>353</v>
      </c>
      <c r="L3923" t="s">
        <v>397</v>
      </c>
      <c r="M3923" s="29" t="str">
        <f>IF(O3923 &lt;&gt; "", VLOOKUP(O3923,'CLASSIFICAÇÃO - ÁREA DE ATUAÇÃO'!$A:$C,2,0),"")</f>
        <v>B</v>
      </c>
      <c r="N3923" s="29" t="str">
        <f>IF(O3923 &lt;&gt; "",VLOOKUP(O3923,'CLASSIFICAÇÃO - ÁREA DE ATUAÇÃO'!$A:$C,3,0), "")</f>
        <v>ATENÇÃO PRIMÁRIA</v>
      </c>
      <c r="O3923" t="str">
        <f>'Lotações convertidas'!B3925</f>
        <v>CENTRO DE SAÚDE VISTA ALEGRE</v>
      </c>
    </row>
    <row r="3924" spans="1:15" x14ac:dyDescent="0.25">
      <c r="A3924" t="s">
        <v>12190</v>
      </c>
      <c r="B3924" t="s">
        <v>12191</v>
      </c>
      <c r="C3924" t="s">
        <v>12192</v>
      </c>
      <c r="D3924" t="s">
        <v>368</v>
      </c>
      <c r="E3924" t="s">
        <v>369</v>
      </c>
      <c r="F3924" t="s">
        <v>575</v>
      </c>
      <c r="G3924" s="177">
        <v>44669</v>
      </c>
      <c r="H3924" t="s">
        <v>384</v>
      </c>
      <c r="I3924" t="s">
        <v>18168</v>
      </c>
      <c r="J3924" t="s">
        <v>12193</v>
      </c>
      <c r="K3924" t="s">
        <v>353</v>
      </c>
      <c r="L3924" t="s">
        <v>374</v>
      </c>
      <c r="M3924" s="29" t="str">
        <f>IF(O3924 &lt;&gt; "", VLOOKUP(O3924,'CLASSIFICAÇÃO - ÁREA DE ATUAÇÃO'!$A:$C,2,0),"")</f>
        <v>A</v>
      </c>
      <c r="N3924" s="29" t="str">
        <f>IF(O3924 &lt;&gt; "",VLOOKUP(O3924,'CLASSIFICAÇÃO - ÁREA DE ATUAÇÃO'!$A:$C,3,0), "")</f>
        <v>ATENÇÃO PRIMÁRIA</v>
      </c>
      <c r="O3924" t="str">
        <f>'Lotações convertidas'!B3926</f>
        <v>CENTRO DE SAÚDE LEOPOLDO CHRISOSTOMO DE CASTRO</v>
      </c>
    </row>
    <row r="3925" spans="1:15" x14ac:dyDescent="0.25">
      <c r="A3925">
        <v>1371701</v>
      </c>
      <c r="B3925" t="s">
        <v>10429</v>
      </c>
      <c r="C3925" t="s">
        <v>10430</v>
      </c>
      <c r="D3925" t="s">
        <v>368</v>
      </c>
      <c r="E3925" t="s">
        <v>369</v>
      </c>
      <c r="F3925" t="s">
        <v>18615</v>
      </c>
      <c r="G3925" s="177">
        <v>44664</v>
      </c>
      <c r="H3925" t="s">
        <v>425</v>
      </c>
      <c r="I3925" t="s">
        <v>18168</v>
      </c>
      <c r="J3925" t="s">
        <v>10431</v>
      </c>
      <c r="K3925" t="s">
        <v>353</v>
      </c>
      <c r="L3925" t="s">
        <v>365</v>
      </c>
      <c r="M3925" s="29" t="str">
        <f>IF(O3925 &lt;&gt; "", VLOOKUP(O3925,'CLASSIFICAÇÃO - ÁREA DE ATUAÇÃO'!$A:$C,2,0),"")</f>
        <v>D</v>
      </c>
      <c r="N3925" s="29" t="str">
        <f>IF(O3925 &lt;&gt; "",VLOOKUP(O3925,'CLASSIFICAÇÃO - ÁREA DE ATUAÇÃO'!$A:$C,3,0), "")</f>
        <v>REDE DE URGÊNCIA</v>
      </c>
      <c r="O3925" t="str">
        <f>'Lotações convertidas'!B3927</f>
        <v>UNIDADE DE PRONTO ATENDIMENTO NORTE</v>
      </c>
    </row>
    <row r="3926" spans="1:15" x14ac:dyDescent="0.25">
      <c r="A3926">
        <v>1371728</v>
      </c>
      <c r="B3926" t="s">
        <v>12194</v>
      </c>
      <c r="C3926" t="s">
        <v>12195</v>
      </c>
      <c r="D3926" t="s">
        <v>520</v>
      </c>
      <c r="F3926" t="s">
        <v>1337</v>
      </c>
      <c r="G3926" s="177">
        <v>44655</v>
      </c>
      <c r="H3926" t="s">
        <v>364</v>
      </c>
      <c r="I3926" t="s">
        <v>18175</v>
      </c>
      <c r="J3926" t="s">
        <v>12196</v>
      </c>
      <c r="K3926" t="s">
        <v>353</v>
      </c>
      <c r="L3926" t="s">
        <v>406</v>
      </c>
      <c r="M3926" s="29" t="str">
        <f>IF(O3926 &lt;&gt; "", VLOOKUP(O3926,'CLASSIFICAÇÃO - ÁREA DE ATUAÇÃO'!$A:$C,2,0),"")</f>
        <v>C</v>
      </c>
      <c r="N3926" s="29" t="str">
        <f>IF(O3926 &lt;&gt; "",VLOOKUP(O3926,'CLASSIFICAÇÃO - ÁREA DE ATUAÇÃO'!$A:$C,3,0), "")</f>
        <v>ATENÇÃO PRIMÁRIA</v>
      </c>
      <c r="O3926" t="str">
        <f>'Lotações convertidas'!B3928</f>
        <v>CENTRO DE SAÚDE FRANCISCO GOMES BARBOSA - TIROL</v>
      </c>
    </row>
    <row r="3927" spans="1:15" x14ac:dyDescent="0.25">
      <c r="A3927">
        <v>1371736</v>
      </c>
      <c r="B3927" t="s">
        <v>12197</v>
      </c>
      <c r="C3927" t="s">
        <v>12198</v>
      </c>
      <c r="D3927" t="s">
        <v>429</v>
      </c>
      <c r="E3927" t="s">
        <v>430</v>
      </c>
      <c r="F3927" t="s">
        <v>733</v>
      </c>
      <c r="G3927" s="177">
        <v>44655</v>
      </c>
      <c r="H3927" t="s">
        <v>417</v>
      </c>
      <c r="I3927" t="s">
        <v>18175</v>
      </c>
      <c r="J3927" t="s">
        <v>12199</v>
      </c>
      <c r="K3927" t="s">
        <v>353</v>
      </c>
      <c r="L3927" t="s">
        <v>374</v>
      </c>
      <c r="M3927" s="29" t="str">
        <f>IF(O3927 &lt;&gt; "", VLOOKUP(O3927,'CLASSIFICAÇÃO - ÁREA DE ATUAÇÃO'!$A:$C,2,0),"")</f>
        <v>A</v>
      </c>
      <c r="N3927" s="29" t="str">
        <f>IF(O3927 &lt;&gt; "",VLOOKUP(O3927,'CLASSIFICAÇÃO - ÁREA DE ATUAÇÃO'!$A:$C,3,0), "")</f>
        <v>ATENÇÃO PRIMÁRIA</v>
      </c>
      <c r="O3927" t="str">
        <f>'Lotações convertidas'!B3929</f>
        <v>CENTRO DE SAÚDE CACHOEIRINHA</v>
      </c>
    </row>
    <row r="3928" spans="1:15" x14ac:dyDescent="0.25">
      <c r="A3928">
        <v>1371744</v>
      </c>
      <c r="B3928" t="s">
        <v>12200</v>
      </c>
      <c r="C3928" t="s">
        <v>12201</v>
      </c>
      <c r="D3928" t="s">
        <v>349</v>
      </c>
      <c r="E3928" t="s">
        <v>541</v>
      </c>
      <c r="F3928" t="s">
        <v>733</v>
      </c>
      <c r="G3928" s="177">
        <v>44656</v>
      </c>
      <c r="H3928" t="s">
        <v>395</v>
      </c>
      <c r="I3928" t="s">
        <v>18172</v>
      </c>
      <c r="J3928" t="s">
        <v>12202</v>
      </c>
      <c r="K3928" t="s">
        <v>353</v>
      </c>
      <c r="L3928" t="s">
        <v>374</v>
      </c>
      <c r="M3928" s="29" t="str">
        <f>IF(O3928 &lt;&gt; "", VLOOKUP(O3928,'CLASSIFICAÇÃO - ÁREA DE ATUAÇÃO'!$A:$C,2,0),"")</f>
        <v>A</v>
      </c>
      <c r="N3928" s="29" t="str">
        <f>IF(O3928 &lt;&gt; "",VLOOKUP(O3928,'CLASSIFICAÇÃO - ÁREA DE ATUAÇÃO'!$A:$C,3,0), "")</f>
        <v>ATENÇÃO PRIMÁRIA</v>
      </c>
      <c r="O3928" t="str">
        <f>'Lotações convertidas'!B3930</f>
        <v>CENTRO DE SAÚDE CACHOEIRINHA</v>
      </c>
    </row>
    <row r="3929" spans="1:15" x14ac:dyDescent="0.25">
      <c r="A3929">
        <v>1371779</v>
      </c>
      <c r="B3929" t="s">
        <v>12206</v>
      </c>
      <c r="C3929" t="s">
        <v>12207</v>
      </c>
      <c r="D3929" t="s">
        <v>368</v>
      </c>
      <c r="E3929" t="s">
        <v>369</v>
      </c>
      <c r="F3929" t="s">
        <v>18611</v>
      </c>
      <c r="G3929" s="177">
        <v>44656</v>
      </c>
      <c r="H3929" t="s">
        <v>441</v>
      </c>
      <c r="I3929" t="s">
        <v>18168</v>
      </c>
      <c r="J3929" t="s">
        <v>12208</v>
      </c>
      <c r="K3929" t="s">
        <v>353</v>
      </c>
      <c r="L3929" t="s">
        <v>397</v>
      </c>
      <c r="M3929" s="29" t="str">
        <f>IF(O3929 &lt;&gt; "", VLOOKUP(O3929,'CLASSIFICAÇÃO - ÁREA DE ATUAÇÃO'!$A:$C,2,0),"")</f>
        <v>C</v>
      </c>
      <c r="N3929" s="29" t="str">
        <f>IF(O3929 &lt;&gt; "",VLOOKUP(O3929,'CLASSIFICAÇÃO - ÁREA DE ATUAÇÃO'!$A:$C,3,0), "")</f>
        <v>REDE DE URGÊNCIA</v>
      </c>
      <c r="O3929" t="str">
        <f>'Lotações convertidas'!B3931</f>
        <v>UNIDADE DE PRONTO ATENDIMENTO OESTE</v>
      </c>
    </row>
    <row r="3930" spans="1:15" x14ac:dyDescent="0.25">
      <c r="A3930">
        <v>1371795</v>
      </c>
      <c r="B3930" t="s">
        <v>12209</v>
      </c>
      <c r="C3930" t="s">
        <v>12210</v>
      </c>
      <c r="D3930" t="s">
        <v>379</v>
      </c>
      <c r="F3930" t="s">
        <v>791</v>
      </c>
      <c r="G3930" s="177">
        <v>44657</v>
      </c>
      <c r="H3930" t="s">
        <v>364</v>
      </c>
      <c r="I3930" t="s">
        <v>18171</v>
      </c>
      <c r="J3930" t="s">
        <v>12211</v>
      </c>
      <c r="K3930" t="s">
        <v>353</v>
      </c>
      <c r="L3930" t="s">
        <v>365</v>
      </c>
      <c r="M3930" s="29" t="str">
        <f>IF(O3930 &lt;&gt; "", VLOOKUP(O3930,'CLASSIFICAÇÃO - ÁREA DE ATUAÇÃO'!$A:$C,2,0),"")</f>
        <v>D</v>
      </c>
      <c r="N3930" s="29" t="str">
        <f>IF(O3930 &lt;&gt; "",VLOOKUP(O3930,'CLASSIFICAÇÃO - ÁREA DE ATUAÇÃO'!$A:$C,3,0), "")</f>
        <v>ATENÇÃO PRIMÁRIA</v>
      </c>
      <c r="O3930" t="str">
        <f>'Lotações convertidas'!B3932</f>
        <v>CENTRO DE SAÚDE JARDIM FELICIDADE</v>
      </c>
    </row>
    <row r="3931" spans="1:15" x14ac:dyDescent="0.25">
      <c r="A3931">
        <v>1371809</v>
      </c>
      <c r="B3931" t="s">
        <v>12212</v>
      </c>
      <c r="C3931" t="s">
        <v>12213</v>
      </c>
      <c r="D3931" t="s">
        <v>368</v>
      </c>
      <c r="E3931" t="s">
        <v>634</v>
      </c>
      <c r="F3931" t="s">
        <v>381</v>
      </c>
      <c r="G3931" s="177">
        <v>44658</v>
      </c>
      <c r="H3931" t="s">
        <v>466</v>
      </c>
      <c r="I3931" t="s">
        <v>18174</v>
      </c>
      <c r="J3931" t="s">
        <v>12214</v>
      </c>
      <c r="K3931" t="s">
        <v>353</v>
      </c>
      <c r="L3931" t="s">
        <v>382</v>
      </c>
      <c r="M3931" s="29" t="str">
        <f>IF(O3931 &lt;&gt; "", VLOOKUP(O3931,'CLASSIFICAÇÃO - ÁREA DE ATUAÇÃO'!$A:$C,2,0),"")</f>
        <v>A</v>
      </c>
      <c r="N3931" s="29" t="str">
        <f>IF(O3931 &lt;&gt; "",VLOOKUP(O3931,'CLASSIFICAÇÃO - ÁREA DE ATUAÇÃO'!$A:$C,3,0), "")</f>
        <v>REDE COMPLEMENTAR</v>
      </c>
      <c r="O3931" t="str">
        <f>'Lotações convertidas'!B3933</f>
        <v>UNIDADE DE REFERENCIA SECUNDARIA SAGRADA FAMILIA</v>
      </c>
    </row>
    <row r="3932" spans="1:15" x14ac:dyDescent="0.25">
      <c r="A3932">
        <v>1371817</v>
      </c>
      <c r="B3932" t="s">
        <v>12215</v>
      </c>
      <c r="C3932" t="s">
        <v>12216</v>
      </c>
      <c r="D3932" t="s">
        <v>349</v>
      </c>
      <c r="E3932" t="s">
        <v>541</v>
      </c>
      <c r="F3932" t="s">
        <v>442</v>
      </c>
      <c r="G3932" s="177">
        <v>44662</v>
      </c>
      <c r="H3932" t="s">
        <v>395</v>
      </c>
      <c r="I3932" t="s">
        <v>18172</v>
      </c>
      <c r="J3932" t="s">
        <v>12217</v>
      </c>
      <c r="K3932" t="s">
        <v>353</v>
      </c>
      <c r="L3932" t="s">
        <v>406</v>
      </c>
      <c r="M3932" s="29" t="str">
        <f>IF(O3932 &lt;&gt; "", VLOOKUP(O3932,'CLASSIFICAÇÃO - ÁREA DE ATUAÇÃO'!$A:$C,2,0),"")</f>
        <v>C</v>
      </c>
      <c r="N3932" s="29" t="str">
        <f>IF(O3932 &lt;&gt; "",VLOOKUP(O3932,'CLASSIFICAÇÃO - ÁREA DE ATUAÇÃO'!$A:$C,3,0), "")</f>
        <v>ATENÇÃO PRIMÁRIA</v>
      </c>
      <c r="O3932" t="str">
        <f>'Lotações convertidas'!B3934</f>
        <v>CENTRO DE SAÚDE VALE DO JATOBÁ</v>
      </c>
    </row>
    <row r="3933" spans="1:15" x14ac:dyDescent="0.25">
      <c r="A3933">
        <v>1371833</v>
      </c>
      <c r="B3933" t="s">
        <v>12218</v>
      </c>
      <c r="C3933" t="s">
        <v>12219</v>
      </c>
      <c r="D3933" t="s">
        <v>429</v>
      </c>
      <c r="E3933" t="s">
        <v>430</v>
      </c>
      <c r="F3933" t="s">
        <v>446</v>
      </c>
      <c r="G3933" s="177">
        <v>44662</v>
      </c>
      <c r="H3933" t="s">
        <v>364</v>
      </c>
      <c r="I3933" t="s">
        <v>18175</v>
      </c>
      <c r="J3933" t="s">
        <v>10622</v>
      </c>
      <c r="K3933" t="s">
        <v>353</v>
      </c>
      <c r="L3933" t="s">
        <v>372</v>
      </c>
      <c r="M3933" s="29" t="str">
        <f>IF(O3933 &lt;&gt; "", VLOOKUP(O3933,'CLASSIFICAÇÃO - ÁREA DE ATUAÇÃO'!$A:$C,2,0),"")</f>
        <v>D</v>
      </c>
      <c r="N3933" s="29" t="str">
        <f>IF(O3933 &lt;&gt; "",VLOOKUP(O3933,'CLASSIFICAÇÃO - ÁREA DE ATUAÇÃO'!$A:$C,3,0), "")</f>
        <v>ATENÇÃO PRIMÁRIA</v>
      </c>
      <c r="O3933" t="str">
        <f>'Lotações convertidas'!B3935</f>
        <v>CENTRO DE SAÚDE LAGOA</v>
      </c>
    </row>
    <row r="3934" spans="1:15" x14ac:dyDescent="0.25">
      <c r="A3934">
        <v>1371841</v>
      </c>
      <c r="B3934" t="s">
        <v>12220</v>
      </c>
      <c r="C3934" t="s">
        <v>12221</v>
      </c>
      <c r="D3934" t="s">
        <v>368</v>
      </c>
      <c r="E3934" t="s">
        <v>369</v>
      </c>
      <c r="F3934" t="s">
        <v>18623</v>
      </c>
      <c r="G3934" s="177">
        <v>44661</v>
      </c>
      <c r="H3934" t="s">
        <v>441</v>
      </c>
      <c r="I3934" t="s">
        <v>18168</v>
      </c>
      <c r="J3934" t="s">
        <v>12222</v>
      </c>
      <c r="K3934" t="s">
        <v>353</v>
      </c>
      <c r="L3934" t="s">
        <v>374</v>
      </c>
      <c r="M3934" s="29" t="str">
        <f>IF(O3934 &lt;&gt; "", VLOOKUP(O3934,'CLASSIFICAÇÃO - ÁREA DE ATUAÇÃO'!$A:$C,2,0),"")</f>
        <v>C</v>
      </c>
      <c r="N3934" s="29" t="str">
        <f>IF(O3934 &lt;&gt; "",VLOOKUP(O3934,'CLASSIFICAÇÃO - ÁREA DE ATUAÇÃO'!$A:$C,3,0), "")</f>
        <v>REDE DE URGÊNCIA</v>
      </c>
      <c r="O3934" t="str">
        <f>'Lotações convertidas'!B3936</f>
        <v>UNIDADE DE PRONTO ATENDIMENTO NORDESTE</v>
      </c>
    </row>
    <row r="3935" spans="1:15" x14ac:dyDescent="0.25">
      <c r="A3935" t="s">
        <v>12223</v>
      </c>
      <c r="B3935" t="s">
        <v>9651</v>
      </c>
      <c r="C3935" t="s">
        <v>9652</v>
      </c>
      <c r="D3935" t="s">
        <v>362</v>
      </c>
      <c r="F3935" t="s">
        <v>18611</v>
      </c>
      <c r="G3935" s="177">
        <v>44664</v>
      </c>
      <c r="H3935" t="s">
        <v>466</v>
      </c>
      <c r="I3935" t="s">
        <v>18168</v>
      </c>
      <c r="J3935" t="s">
        <v>9653</v>
      </c>
      <c r="K3935" t="s">
        <v>353</v>
      </c>
      <c r="L3935" t="s">
        <v>397</v>
      </c>
      <c r="M3935" s="29" t="str">
        <f>IF(O3935 &lt;&gt; "", VLOOKUP(O3935,'CLASSIFICAÇÃO - ÁREA DE ATUAÇÃO'!$A:$C,2,0),"")</f>
        <v>C</v>
      </c>
      <c r="N3935" s="29" t="str">
        <f>IF(O3935 &lt;&gt; "",VLOOKUP(O3935,'CLASSIFICAÇÃO - ÁREA DE ATUAÇÃO'!$A:$C,3,0), "")</f>
        <v>REDE DE URGÊNCIA</v>
      </c>
      <c r="O3935" t="str">
        <f>'Lotações convertidas'!B3937</f>
        <v>UNIDADE DE PRONTO ATENDIMENTO OESTE</v>
      </c>
    </row>
    <row r="3936" spans="1:15" x14ac:dyDescent="0.25">
      <c r="A3936">
        <v>1371868</v>
      </c>
      <c r="B3936" t="s">
        <v>9504</v>
      </c>
      <c r="C3936" t="s">
        <v>9505</v>
      </c>
      <c r="D3936" t="s">
        <v>368</v>
      </c>
      <c r="E3936" t="s">
        <v>369</v>
      </c>
      <c r="F3936" t="s">
        <v>18611</v>
      </c>
      <c r="G3936" s="177">
        <v>44660</v>
      </c>
      <c r="H3936" t="s">
        <v>441</v>
      </c>
      <c r="I3936" t="s">
        <v>18168</v>
      </c>
      <c r="J3936" t="s">
        <v>9506</v>
      </c>
      <c r="K3936" t="s">
        <v>353</v>
      </c>
      <c r="L3936" t="s">
        <v>397</v>
      </c>
      <c r="M3936" s="29" t="str">
        <f>IF(O3936 &lt;&gt; "", VLOOKUP(O3936,'CLASSIFICAÇÃO - ÁREA DE ATUAÇÃO'!$A:$C,2,0),"")</f>
        <v>C</v>
      </c>
      <c r="N3936" s="29" t="str">
        <f>IF(O3936 &lt;&gt; "",VLOOKUP(O3936,'CLASSIFICAÇÃO - ÁREA DE ATUAÇÃO'!$A:$C,3,0), "")</f>
        <v>REDE DE URGÊNCIA</v>
      </c>
      <c r="O3936" t="str">
        <f>'Lotações convertidas'!B3938</f>
        <v>UNIDADE DE PRONTO ATENDIMENTO OESTE</v>
      </c>
    </row>
    <row r="3937" spans="1:15" x14ac:dyDescent="0.25">
      <c r="A3937">
        <v>1371884</v>
      </c>
      <c r="B3937" t="s">
        <v>12224</v>
      </c>
      <c r="C3937" t="s">
        <v>12225</v>
      </c>
      <c r="D3937" t="s">
        <v>379</v>
      </c>
      <c r="F3937" t="s">
        <v>18611</v>
      </c>
      <c r="G3937" s="177">
        <v>44661</v>
      </c>
      <c r="H3937" t="s">
        <v>457</v>
      </c>
      <c r="I3937" t="s">
        <v>18171</v>
      </c>
      <c r="J3937" t="s">
        <v>12226</v>
      </c>
      <c r="K3937" t="s">
        <v>353</v>
      </c>
      <c r="L3937" t="s">
        <v>397</v>
      </c>
      <c r="M3937" s="29" t="str">
        <f>IF(O3937 &lt;&gt; "", VLOOKUP(O3937,'CLASSIFICAÇÃO - ÁREA DE ATUAÇÃO'!$A:$C,2,0),"")</f>
        <v>C</v>
      </c>
      <c r="N3937" s="29" t="str">
        <f>IF(O3937 &lt;&gt; "",VLOOKUP(O3937,'CLASSIFICAÇÃO - ÁREA DE ATUAÇÃO'!$A:$C,3,0), "")</f>
        <v>REDE DE URGÊNCIA</v>
      </c>
      <c r="O3937" t="str">
        <f>'Lotações convertidas'!B3939</f>
        <v>UNIDADE DE PRONTO ATENDIMENTO OESTE</v>
      </c>
    </row>
    <row r="3938" spans="1:15" x14ac:dyDescent="0.25">
      <c r="A3938">
        <v>1371914</v>
      </c>
      <c r="B3938" t="s">
        <v>12227</v>
      </c>
      <c r="C3938" t="s">
        <v>12228</v>
      </c>
      <c r="D3938" t="s">
        <v>349</v>
      </c>
      <c r="E3938" t="s">
        <v>528</v>
      </c>
      <c r="F3938" t="s">
        <v>3282</v>
      </c>
      <c r="G3938" s="177">
        <v>44662</v>
      </c>
      <c r="H3938" t="s">
        <v>364</v>
      </c>
      <c r="I3938" t="s">
        <v>18176</v>
      </c>
      <c r="J3938" t="s">
        <v>12229</v>
      </c>
      <c r="K3938" t="s">
        <v>353</v>
      </c>
      <c r="L3938" t="s">
        <v>411</v>
      </c>
      <c r="M3938" s="29" t="str">
        <f>IF(O3938 &lt;&gt; "", VLOOKUP(O3938,'CLASSIFICAÇÃO - ÁREA DE ATUAÇÃO'!$A:$C,2,0),"")</f>
        <v>B</v>
      </c>
      <c r="N3938" s="29" t="str">
        <f>IF(O3938 &lt;&gt; "",VLOOKUP(O3938,'CLASSIFICAÇÃO - ÁREA DE ATUAÇÃO'!$A:$C,3,0), "")</f>
        <v>ATENÇÃO PRIMÁRIA</v>
      </c>
      <c r="O3938" t="str">
        <f>'Lotações convertidas'!B3940</f>
        <v>CENTRO DE SAÚDE TIA AMÂNCIA</v>
      </c>
    </row>
    <row r="3939" spans="1:15" x14ac:dyDescent="0.25">
      <c r="A3939">
        <v>1371922</v>
      </c>
      <c r="B3939" t="s">
        <v>12230</v>
      </c>
      <c r="C3939" t="s">
        <v>12231</v>
      </c>
      <c r="D3939" t="s">
        <v>368</v>
      </c>
      <c r="E3939" t="s">
        <v>369</v>
      </c>
      <c r="F3939" t="s">
        <v>576</v>
      </c>
      <c r="G3939" s="177">
        <v>44662</v>
      </c>
      <c r="H3939" t="s">
        <v>384</v>
      </c>
      <c r="I3939" t="s">
        <v>18168</v>
      </c>
      <c r="J3939" t="s">
        <v>12232</v>
      </c>
      <c r="K3939" t="s">
        <v>353</v>
      </c>
      <c r="L3939" t="s">
        <v>361</v>
      </c>
      <c r="M3939" s="29" t="str">
        <f>IF(O3939 &lt;&gt; "", VLOOKUP(O3939,'CLASSIFICAÇÃO - ÁREA DE ATUAÇÃO'!$A:$C,2,0),"")</f>
        <v>A</v>
      </c>
      <c r="N3939" s="29" t="str">
        <f>IF(O3939 &lt;&gt; "",VLOOKUP(O3939,'CLASSIFICAÇÃO - ÁREA DE ATUAÇÃO'!$A:$C,3,0), "")</f>
        <v>ATENÇÃO PRIMÁRIA</v>
      </c>
      <c r="O3939" t="str">
        <f>'Lotações convertidas'!B3941</f>
        <v>CENTRO DE SAÚDE SÃO FRANCISCO</v>
      </c>
    </row>
    <row r="3940" spans="1:15" x14ac:dyDescent="0.25">
      <c r="A3940">
        <v>1371949</v>
      </c>
      <c r="B3940" t="s">
        <v>12233</v>
      </c>
      <c r="C3940" t="s">
        <v>12234</v>
      </c>
      <c r="D3940" t="s">
        <v>368</v>
      </c>
      <c r="E3940" t="s">
        <v>369</v>
      </c>
      <c r="F3940" t="s">
        <v>639</v>
      </c>
      <c r="G3940" s="177">
        <v>44663</v>
      </c>
      <c r="H3940" t="s">
        <v>384</v>
      </c>
      <c r="I3940" t="s">
        <v>18168</v>
      </c>
      <c r="J3940" t="s">
        <v>12235</v>
      </c>
      <c r="K3940" t="s">
        <v>353</v>
      </c>
      <c r="L3940" t="s">
        <v>354</v>
      </c>
      <c r="M3940" s="29" t="str">
        <f>IF(O3940 &lt;&gt; "", VLOOKUP(O3940,'CLASSIFICAÇÃO - ÁREA DE ATUAÇÃO'!$A:$C,2,0),"")</f>
        <v>C</v>
      </c>
      <c r="N3940" s="29" t="str">
        <f>IF(O3940 &lt;&gt; "",VLOOKUP(O3940,'CLASSIFICAÇÃO - ÁREA DE ATUAÇÃO'!$A:$C,3,0), "")</f>
        <v>ATENÇÃO PRIMÁRIA</v>
      </c>
      <c r="O3940" t="str">
        <f>'Lotações convertidas'!B3942</f>
        <v>CENTRO DE SAÚDE ERMELINDA</v>
      </c>
    </row>
    <row r="3941" spans="1:15" x14ac:dyDescent="0.25">
      <c r="A3941">
        <v>1371965</v>
      </c>
      <c r="B3941" t="s">
        <v>9507</v>
      </c>
      <c r="C3941" t="s">
        <v>9508</v>
      </c>
      <c r="D3941" t="s">
        <v>368</v>
      </c>
      <c r="E3941" t="s">
        <v>369</v>
      </c>
      <c r="F3941" t="s">
        <v>18611</v>
      </c>
      <c r="G3941" s="177">
        <v>44660</v>
      </c>
      <c r="H3941" t="s">
        <v>441</v>
      </c>
      <c r="I3941" t="s">
        <v>18168</v>
      </c>
      <c r="J3941" t="s">
        <v>9509</v>
      </c>
      <c r="K3941" t="s">
        <v>353</v>
      </c>
      <c r="L3941" t="s">
        <v>397</v>
      </c>
      <c r="M3941" s="29" t="str">
        <f>IF(O3941 &lt;&gt; "", VLOOKUP(O3941,'CLASSIFICAÇÃO - ÁREA DE ATUAÇÃO'!$A:$C,2,0),"")</f>
        <v>C</v>
      </c>
      <c r="N3941" s="29" t="str">
        <f>IF(O3941 &lt;&gt; "",VLOOKUP(O3941,'CLASSIFICAÇÃO - ÁREA DE ATUAÇÃO'!$A:$C,3,0), "")</f>
        <v>REDE DE URGÊNCIA</v>
      </c>
      <c r="O3941" t="str">
        <f>'Lotações convertidas'!B3943</f>
        <v>UNIDADE DE PRONTO ATENDIMENTO OESTE</v>
      </c>
    </row>
    <row r="3942" spans="1:15" x14ac:dyDescent="0.25">
      <c r="A3942">
        <v>1371973</v>
      </c>
      <c r="B3942" t="s">
        <v>12236</v>
      </c>
      <c r="C3942" t="s">
        <v>12237</v>
      </c>
      <c r="D3942" t="s">
        <v>379</v>
      </c>
      <c r="F3942" t="s">
        <v>18615</v>
      </c>
      <c r="G3942" s="177">
        <v>44668</v>
      </c>
      <c r="H3942" t="s">
        <v>457</v>
      </c>
      <c r="I3942" t="s">
        <v>18171</v>
      </c>
      <c r="J3942" t="s">
        <v>12238</v>
      </c>
      <c r="K3942" t="s">
        <v>353</v>
      </c>
      <c r="L3942" t="s">
        <v>365</v>
      </c>
      <c r="M3942" s="29" t="str">
        <f>IF(O3942 &lt;&gt; "", VLOOKUP(O3942,'CLASSIFICAÇÃO - ÁREA DE ATUAÇÃO'!$A:$C,2,0),"")</f>
        <v>D</v>
      </c>
      <c r="N3942" s="29" t="str">
        <f>IF(O3942 &lt;&gt; "",VLOOKUP(O3942,'CLASSIFICAÇÃO - ÁREA DE ATUAÇÃO'!$A:$C,3,0), "")</f>
        <v>REDE DE URGÊNCIA</v>
      </c>
      <c r="O3942" t="str">
        <f>'Lotações convertidas'!B3944</f>
        <v>UNIDADE DE PRONTO ATENDIMENTO NORTE</v>
      </c>
    </row>
    <row r="3943" spans="1:15" x14ac:dyDescent="0.25">
      <c r="A3943">
        <v>1371981</v>
      </c>
      <c r="B3943" t="s">
        <v>12239</v>
      </c>
      <c r="C3943" t="s">
        <v>12240</v>
      </c>
      <c r="D3943" t="s">
        <v>520</v>
      </c>
      <c r="F3943" t="s">
        <v>446</v>
      </c>
      <c r="G3943" s="177">
        <v>44664</v>
      </c>
      <c r="H3943" t="s">
        <v>364</v>
      </c>
      <c r="I3943" t="s">
        <v>18175</v>
      </c>
      <c r="J3943" t="s">
        <v>12241</v>
      </c>
      <c r="K3943" t="s">
        <v>353</v>
      </c>
      <c r="L3943" t="s">
        <v>372</v>
      </c>
      <c r="M3943" s="29" t="str">
        <f>IF(O3943 &lt;&gt; "", VLOOKUP(O3943,'CLASSIFICAÇÃO - ÁREA DE ATUAÇÃO'!$A:$C,2,0),"")</f>
        <v>D</v>
      </c>
      <c r="N3943" s="29" t="str">
        <f>IF(O3943 &lt;&gt; "",VLOOKUP(O3943,'CLASSIFICAÇÃO - ÁREA DE ATUAÇÃO'!$A:$C,3,0), "")</f>
        <v>ATENÇÃO PRIMÁRIA</v>
      </c>
      <c r="O3943" t="str">
        <f>'Lotações convertidas'!B3945</f>
        <v>CENTRO DE SAÚDE LAGOA</v>
      </c>
    </row>
    <row r="3944" spans="1:15" x14ac:dyDescent="0.25">
      <c r="A3944">
        <v>1372007</v>
      </c>
      <c r="B3944" t="s">
        <v>10548</v>
      </c>
      <c r="C3944" t="s">
        <v>10549</v>
      </c>
      <c r="D3944" t="s">
        <v>368</v>
      </c>
      <c r="E3944" t="s">
        <v>369</v>
      </c>
      <c r="F3944" t="s">
        <v>70</v>
      </c>
      <c r="G3944" s="177">
        <v>44664</v>
      </c>
      <c r="H3944" t="s">
        <v>384</v>
      </c>
      <c r="I3944" t="s">
        <v>18168</v>
      </c>
      <c r="J3944" t="s">
        <v>10550</v>
      </c>
      <c r="K3944" t="s">
        <v>353</v>
      </c>
      <c r="L3944" t="s">
        <v>411</v>
      </c>
      <c r="M3944" s="29" t="str">
        <f>IF(O3944 &lt;&gt; "", VLOOKUP(O3944,'CLASSIFICAÇÃO - ÁREA DE ATUAÇÃO'!$A:$C,2,0),"")</f>
        <v>A</v>
      </c>
      <c r="N3944" s="29" t="str">
        <f>IF(O3944 &lt;&gt; "",VLOOKUP(O3944,'CLASSIFICAÇÃO - ÁREA DE ATUAÇÃO'!$A:$C,3,0), "")</f>
        <v>REDE COMPLEMENTAR</v>
      </c>
      <c r="O3944" t="str">
        <f>'Lotações convertidas'!B3946</f>
        <v>CENTRO DE TREIN. E REF. EM DOENÇAS INFECCIOSAS E PARASITÁRIAS ORESTES DINIZ</v>
      </c>
    </row>
    <row r="3945" spans="1:15" x14ac:dyDescent="0.25">
      <c r="A3945">
        <v>1372058</v>
      </c>
      <c r="B3945" t="s">
        <v>12242</v>
      </c>
      <c r="C3945" t="s">
        <v>12243</v>
      </c>
      <c r="D3945" t="s">
        <v>362</v>
      </c>
      <c r="F3945" t="s">
        <v>583</v>
      </c>
      <c r="G3945" s="177">
        <v>44671</v>
      </c>
      <c r="H3945" t="s">
        <v>352</v>
      </c>
      <c r="I3945" t="s">
        <v>18168</v>
      </c>
      <c r="J3945" t="s">
        <v>12244</v>
      </c>
      <c r="K3945" t="s">
        <v>353</v>
      </c>
      <c r="L3945" t="s">
        <v>354</v>
      </c>
      <c r="M3945" s="29" t="str">
        <f>IF(O3945 &lt;&gt; "", VLOOKUP(O3945,'CLASSIFICAÇÃO - ÁREA DE ATUAÇÃO'!$A:$C,2,0),"")</f>
        <v>A</v>
      </c>
      <c r="N3945" s="29" t="str">
        <f>IF(O3945 &lt;&gt; "",VLOOKUP(O3945,'CLASSIFICAÇÃO - ÁREA DE ATUAÇÃO'!$A:$C,3,0), "")</f>
        <v>REDE COMPLEMENTAR</v>
      </c>
      <c r="O3945" t="str">
        <f>'Lotações convertidas'!B3947</f>
        <v>UNIDADE DE REFERENCIA SECUNDARIA PADRE EUSTAQUIO</v>
      </c>
    </row>
    <row r="3946" spans="1:15" x14ac:dyDescent="0.25">
      <c r="A3946">
        <v>1372066</v>
      </c>
      <c r="B3946" t="s">
        <v>5498</v>
      </c>
      <c r="C3946" t="s">
        <v>5499</v>
      </c>
      <c r="D3946" t="s">
        <v>368</v>
      </c>
      <c r="E3946" t="s">
        <v>369</v>
      </c>
      <c r="F3946" t="s">
        <v>18613</v>
      </c>
      <c r="G3946" s="177">
        <v>44671</v>
      </c>
      <c r="H3946" t="s">
        <v>441</v>
      </c>
      <c r="I3946" t="s">
        <v>18168</v>
      </c>
      <c r="J3946" t="s">
        <v>5500</v>
      </c>
      <c r="K3946" t="s">
        <v>353</v>
      </c>
      <c r="L3946" t="s">
        <v>382</v>
      </c>
      <c r="M3946" s="29" t="str">
        <f>IF(O3946 &lt;&gt; "", VLOOKUP(O3946,'CLASSIFICAÇÃO - ÁREA DE ATUAÇÃO'!$A:$C,2,0),"")</f>
        <v>C</v>
      </c>
      <c r="N3946" s="29" t="str">
        <f>IF(O3946 &lt;&gt; "",VLOOKUP(O3946,'CLASSIFICAÇÃO - ÁREA DE ATUAÇÃO'!$A:$C,3,0), "")</f>
        <v>REDE DE URGÊNCIA</v>
      </c>
      <c r="O3946" t="str">
        <f>'Lotações convertidas'!B3948</f>
        <v>UNIDADE DE PRONTO ATENDIMENTO LESTE</v>
      </c>
    </row>
    <row r="3947" spans="1:15" x14ac:dyDescent="0.25">
      <c r="A3947">
        <v>1372074</v>
      </c>
      <c r="B3947" t="s">
        <v>12245</v>
      </c>
      <c r="C3947" t="s">
        <v>12246</v>
      </c>
      <c r="D3947" t="s">
        <v>368</v>
      </c>
      <c r="E3947" t="s">
        <v>369</v>
      </c>
      <c r="F3947" t="s">
        <v>18611</v>
      </c>
      <c r="G3947" s="177">
        <v>44671</v>
      </c>
      <c r="H3947" t="s">
        <v>364</v>
      </c>
      <c r="I3947" t="s">
        <v>18168</v>
      </c>
      <c r="J3947" t="s">
        <v>12247</v>
      </c>
      <c r="K3947" t="s">
        <v>353</v>
      </c>
      <c r="L3947" t="s">
        <v>397</v>
      </c>
      <c r="M3947" s="29" t="str">
        <f>IF(O3947 &lt;&gt; "", VLOOKUP(O3947,'CLASSIFICAÇÃO - ÁREA DE ATUAÇÃO'!$A:$C,2,0),"")</f>
        <v>C</v>
      </c>
      <c r="N3947" s="29" t="str">
        <f>IF(O3947 &lt;&gt; "",VLOOKUP(O3947,'CLASSIFICAÇÃO - ÁREA DE ATUAÇÃO'!$A:$C,3,0), "")</f>
        <v>REDE DE URGÊNCIA</v>
      </c>
      <c r="O3947" t="str">
        <f>'Lotações convertidas'!B3949</f>
        <v>UNIDADE DE PRONTO ATENDIMENTO OESTE</v>
      </c>
    </row>
    <row r="3948" spans="1:15" x14ac:dyDescent="0.25">
      <c r="A3948">
        <v>1372082</v>
      </c>
      <c r="B3948" t="s">
        <v>12248</v>
      </c>
      <c r="C3948" t="s">
        <v>12249</v>
      </c>
      <c r="D3948" t="s">
        <v>379</v>
      </c>
      <c r="F3948" t="s">
        <v>18615</v>
      </c>
      <c r="G3948" s="177">
        <v>44676</v>
      </c>
      <c r="H3948" t="s">
        <v>482</v>
      </c>
      <c r="I3948" t="s">
        <v>18171</v>
      </c>
      <c r="J3948" t="s">
        <v>12250</v>
      </c>
      <c r="K3948" t="s">
        <v>353</v>
      </c>
      <c r="L3948" t="s">
        <v>365</v>
      </c>
      <c r="M3948" s="29" t="str">
        <f>IF(O3948 &lt;&gt; "", VLOOKUP(O3948,'CLASSIFICAÇÃO - ÁREA DE ATUAÇÃO'!$A:$C,2,0),"")</f>
        <v>D</v>
      </c>
      <c r="N3948" s="29" t="str">
        <f>IF(O3948 &lt;&gt; "",VLOOKUP(O3948,'CLASSIFICAÇÃO - ÁREA DE ATUAÇÃO'!$A:$C,3,0), "")</f>
        <v>REDE DE URGÊNCIA</v>
      </c>
      <c r="O3948" t="str">
        <f>'Lotações convertidas'!B3950</f>
        <v>UNIDADE DE PRONTO ATENDIMENTO NORTE</v>
      </c>
    </row>
    <row r="3949" spans="1:15" x14ac:dyDescent="0.25">
      <c r="A3949">
        <v>1372104</v>
      </c>
      <c r="B3949" t="s">
        <v>8261</v>
      </c>
      <c r="C3949" t="s">
        <v>8262</v>
      </c>
      <c r="D3949" t="s">
        <v>368</v>
      </c>
      <c r="E3949" t="s">
        <v>369</v>
      </c>
      <c r="F3949" t="s">
        <v>561</v>
      </c>
      <c r="G3949" s="177">
        <v>44674</v>
      </c>
      <c r="H3949" t="s">
        <v>425</v>
      </c>
      <c r="I3949" t="s">
        <v>18168</v>
      </c>
      <c r="J3949" t="s">
        <v>8263</v>
      </c>
      <c r="K3949" t="s">
        <v>353</v>
      </c>
      <c r="L3949" t="s">
        <v>374</v>
      </c>
      <c r="M3949" s="29" t="str">
        <f>IF(O3949 &lt;&gt; "", VLOOKUP(O3949,'CLASSIFICAÇÃO - ÁREA DE ATUAÇÃO'!$A:$C,2,0),"")</f>
        <v>C</v>
      </c>
      <c r="N3949" s="29" t="str">
        <f>IF(O3949 &lt;&gt; "",VLOOKUP(O3949,'CLASSIFICAÇÃO - ÁREA DE ATUAÇÃO'!$A:$C,3,0), "")</f>
        <v>REDE DE URGÊNCIA</v>
      </c>
      <c r="O3949" t="str">
        <f>'Lotações convertidas'!B3951</f>
        <v>CENTRO DE REFERENCIA EM SAUDE MENTAL ALCOOL E DROGAS NORDESTE</v>
      </c>
    </row>
    <row r="3950" spans="1:15" x14ac:dyDescent="0.25">
      <c r="A3950">
        <v>1372112</v>
      </c>
      <c r="B3950" t="s">
        <v>12251</v>
      </c>
      <c r="C3950" t="s">
        <v>12252</v>
      </c>
      <c r="D3950" t="s">
        <v>379</v>
      </c>
      <c r="E3950" t="s">
        <v>2138</v>
      </c>
      <c r="F3950" t="s">
        <v>18670</v>
      </c>
      <c r="G3950" s="177">
        <v>44657</v>
      </c>
      <c r="H3950" t="s">
        <v>395</v>
      </c>
      <c r="I3950" t="s">
        <v>18171</v>
      </c>
      <c r="J3950" t="s">
        <v>12253</v>
      </c>
      <c r="K3950" t="s">
        <v>353</v>
      </c>
      <c r="L3950" t="s">
        <v>382</v>
      </c>
      <c r="M3950" s="29" t="str">
        <f>IF(O3950 &lt;&gt; "", VLOOKUP(O3950,'CLASSIFICAÇÃO - ÁREA DE ATUAÇÃO'!$A:$C,2,0),"")</f>
        <v>A</v>
      </c>
      <c r="N3950" s="29" t="str">
        <f>IF(O3950 &lt;&gt; "",VLOOKUP(O3950,'CLASSIFICAÇÃO - ÁREA DE ATUAÇÃO'!$A:$C,3,0), "")</f>
        <v>REDE COMPLEMENTAR</v>
      </c>
      <c r="O3950" t="str">
        <f>'Lotações convertidas'!B3952</f>
        <v>CENTRO DE ESPECIALIDADES MEDICAS LESTE</v>
      </c>
    </row>
    <row r="3951" spans="1:15" x14ac:dyDescent="0.25">
      <c r="A3951">
        <v>1372120</v>
      </c>
      <c r="B3951" t="s">
        <v>12254</v>
      </c>
      <c r="C3951" t="s">
        <v>12255</v>
      </c>
      <c r="D3951" t="s">
        <v>379</v>
      </c>
      <c r="F3951" t="s">
        <v>381</v>
      </c>
      <c r="G3951" s="177">
        <v>44657</v>
      </c>
      <c r="H3951" t="s">
        <v>12256</v>
      </c>
      <c r="I3951" t="s">
        <v>18171</v>
      </c>
      <c r="J3951" t="s">
        <v>12257</v>
      </c>
      <c r="K3951" t="s">
        <v>353</v>
      </c>
      <c r="L3951" t="s">
        <v>382</v>
      </c>
      <c r="M3951" s="29" t="str">
        <f>IF(O3951 &lt;&gt; "", VLOOKUP(O3951,'CLASSIFICAÇÃO - ÁREA DE ATUAÇÃO'!$A:$C,2,0),"")</f>
        <v>A</v>
      </c>
      <c r="N3951" s="29" t="str">
        <f>IF(O3951 &lt;&gt; "",VLOOKUP(O3951,'CLASSIFICAÇÃO - ÁREA DE ATUAÇÃO'!$A:$C,3,0), "")</f>
        <v>REDE COMPLEMENTAR</v>
      </c>
      <c r="O3951" t="str">
        <f>'Lotações convertidas'!B3953</f>
        <v>UNIDADE DE REFERENCIA SECUNDARIA SAGRADA FAMILIA</v>
      </c>
    </row>
    <row r="3952" spans="1:15" x14ac:dyDescent="0.25">
      <c r="A3952">
        <v>1372139</v>
      </c>
      <c r="B3952" t="s">
        <v>12258</v>
      </c>
      <c r="C3952" t="s">
        <v>12259</v>
      </c>
      <c r="D3952" t="s">
        <v>379</v>
      </c>
      <c r="F3952" t="s">
        <v>18615</v>
      </c>
      <c r="G3952" s="177">
        <v>44657</v>
      </c>
      <c r="H3952" t="s">
        <v>457</v>
      </c>
      <c r="I3952" t="s">
        <v>18171</v>
      </c>
      <c r="J3952" t="s">
        <v>12260</v>
      </c>
      <c r="K3952" t="s">
        <v>353</v>
      </c>
      <c r="L3952" t="s">
        <v>365</v>
      </c>
      <c r="M3952" s="29" t="str">
        <f>IF(O3952 &lt;&gt; "", VLOOKUP(O3952,'CLASSIFICAÇÃO - ÁREA DE ATUAÇÃO'!$A:$C,2,0),"")</f>
        <v>D</v>
      </c>
      <c r="N3952" s="29" t="str">
        <f>IF(O3952 &lt;&gt; "",VLOOKUP(O3952,'CLASSIFICAÇÃO - ÁREA DE ATUAÇÃO'!$A:$C,3,0), "")</f>
        <v>REDE DE URGÊNCIA</v>
      </c>
      <c r="O3952" t="str">
        <f>'Lotações convertidas'!B3954</f>
        <v>UNIDADE DE PRONTO ATENDIMENTO NORTE</v>
      </c>
    </row>
    <row r="3953" spans="1:15" x14ac:dyDescent="0.25">
      <c r="A3953">
        <v>1372147</v>
      </c>
      <c r="B3953" t="s">
        <v>12261</v>
      </c>
      <c r="C3953" t="s">
        <v>12262</v>
      </c>
      <c r="D3953" t="s">
        <v>368</v>
      </c>
      <c r="E3953" t="s">
        <v>369</v>
      </c>
      <c r="F3953" t="s">
        <v>18611</v>
      </c>
      <c r="G3953" s="177">
        <v>44658</v>
      </c>
      <c r="H3953" t="s">
        <v>441</v>
      </c>
      <c r="I3953" t="s">
        <v>18168</v>
      </c>
      <c r="J3953" t="s">
        <v>12263</v>
      </c>
      <c r="K3953" t="s">
        <v>353</v>
      </c>
      <c r="L3953" t="s">
        <v>397</v>
      </c>
      <c r="M3953" s="29" t="str">
        <f>IF(O3953 &lt;&gt; "", VLOOKUP(O3953,'CLASSIFICAÇÃO - ÁREA DE ATUAÇÃO'!$A:$C,2,0),"")</f>
        <v>C</v>
      </c>
      <c r="N3953" s="29" t="str">
        <f>IF(O3953 &lt;&gt; "",VLOOKUP(O3953,'CLASSIFICAÇÃO - ÁREA DE ATUAÇÃO'!$A:$C,3,0), "")</f>
        <v>REDE DE URGÊNCIA</v>
      </c>
      <c r="O3953" t="str">
        <f>'Lotações convertidas'!B3955</f>
        <v>UNIDADE DE PRONTO ATENDIMENTO OESTE</v>
      </c>
    </row>
    <row r="3954" spans="1:15" x14ac:dyDescent="0.25">
      <c r="A3954">
        <v>1372155</v>
      </c>
      <c r="B3954" t="s">
        <v>12264</v>
      </c>
      <c r="C3954" t="s">
        <v>12265</v>
      </c>
      <c r="D3954" t="s">
        <v>368</v>
      </c>
      <c r="E3954" t="s">
        <v>524</v>
      </c>
      <c r="F3954" t="s">
        <v>494</v>
      </c>
      <c r="G3954" s="177">
        <v>44659</v>
      </c>
      <c r="H3954" t="s">
        <v>384</v>
      </c>
      <c r="I3954" t="s">
        <v>18179</v>
      </c>
      <c r="J3954" t="s">
        <v>12266</v>
      </c>
      <c r="K3954" t="s">
        <v>353</v>
      </c>
      <c r="L3954" t="s">
        <v>397</v>
      </c>
      <c r="M3954" s="29" t="str">
        <f>IF(O3954 &lt;&gt; "", VLOOKUP(O3954,'CLASSIFICAÇÃO - ÁREA DE ATUAÇÃO'!$A:$C,2,0),"")</f>
        <v>B</v>
      </c>
      <c r="N3954" s="29" t="str">
        <f>IF(O3954 &lt;&gt; "",VLOOKUP(O3954,'CLASSIFICAÇÃO - ÁREA DE ATUAÇÃO'!$A:$C,3,0), "")</f>
        <v>REDE COMPLEMENTAR</v>
      </c>
      <c r="O3954" t="str">
        <f>'Lotações convertidas'!B3956</f>
        <v>LABORATORIO REGIONAL OESTE/BARREIRO</v>
      </c>
    </row>
    <row r="3955" spans="1:15" x14ac:dyDescent="0.25">
      <c r="A3955">
        <v>1372171</v>
      </c>
      <c r="B3955" t="s">
        <v>12267</v>
      </c>
      <c r="C3955" t="s">
        <v>12268</v>
      </c>
      <c r="D3955" t="s">
        <v>379</v>
      </c>
      <c r="F3955" t="s">
        <v>18613</v>
      </c>
      <c r="G3955" s="177">
        <v>44661</v>
      </c>
      <c r="H3955" t="s">
        <v>457</v>
      </c>
      <c r="I3955" t="s">
        <v>18171</v>
      </c>
      <c r="J3955" t="s">
        <v>12269</v>
      </c>
      <c r="K3955" t="s">
        <v>353</v>
      </c>
      <c r="L3955" t="s">
        <v>382</v>
      </c>
      <c r="M3955" s="29" t="str">
        <f>IF(O3955 &lt;&gt; "", VLOOKUP(O3955,'CLASSIFICAÇÃO - ÁREA DE ATUAÇÃO'!$A:$C,2,0),"")</f>
        <v>C</v>
      </c>
      <c r="N3955" s="29" t="str">
        <f>IF(O3955 &lt;&gt; "",VLOOKUP(O3955,'CLASSIFICAÇÃO - ÁREA DE ATUAÇÃO'!$A:$C,3,0), "")</f>
        <v>REDE DE URGÊNCIA</v>
      </c>
      <c r="O3955" t="str">
        <f>'Lotações convertidas'!B3957</f>
        <v>UNIDADE DE PRONTO ATENDIMENTO LESTE</v>
      </c>
    </row>
    <row r="3956" spans="1:15" x14ac:dyDescent="0.25">
      <c r="A3956" t="s">
        <v>12270</v>
      </c>
      <c r="B3956" t="s">
        <v>12271</v>
      </c>
      <c r="C3956" t="s">
        <v>12272</v>
      </c>
      <c r="D3956" t="s">
        <v>379</v>
      </c>
      <c r="F3956" t="s">
        <v>1559</v>
      </c>
      <c r="G3956" s="177">
        <v>44659</v>
      </c>
      <c r="H3956" t="s">
        <v>11715</v>
      </c>
      <c r="I3956" t="s">
        <v>18171</v>
      </c>
      <c r="J3956" t="s">
        <v>12273</v>
      </c>
      <c r="K3956" t="s">
        <v>353</v>
      </c>
      <c r="L3956" t="s">
        <v>411</v>
      </c>
      <c r="M3956" s="29" t="str">
        <f>IF(O3956 &lt;&gt; "", VLOOKUP(O3956,'CLASSIFICAÇÃO - ÁREA DE ATUAÇÃO'!$A:$C,2,0),"")</f>
        <v>C</v>
      </c>
      <c r="N3956" s="29" t="str">
        <f>IF(O3956 &lt;&gt; "",VLOOKUP(O3956,'CLASSIFICAÇÃO - ÁREA DE ATUAÇÃO'!$A:$C,3,0), "")</f>
        <v>ATENÇÃO PRIMÁRIA</v>
      </c>
      <c r="O3956" t="str">
        <f>'Lotações convertidas'!B3958</f>
        <v>CENTRO DE SAÚDE NOSSA SENHORA APARECIDA</v>
      </c>
    </row>
    <row r="3957" spans="1:15" x14ac:dyDescent="0.25">
      <c r="A3957" t="s">
        <v>12274</v>
      </c>
      <c r="B3957" t="s">
        <v>12275</v>
      </c>
      <c r="C3957" t="s">
        <v>12276</v>
      </c>
      <c r="D3957" t="s">
        <v>362</v>
      </c>
      <c r="F3957" t="s">
        <v>18637</v>
      </c>
      <c r="G3957" s="177">
        <v>44684</v>
      </c>
      <c r="H3957" t="s">
        <v>352</v>
      </c>
      <c r="I3957" t="s">
        <v>18168</v>
      </c>
      <c r="J3957" t="s">
        <v>12277</v>
      </c>
      <c r="K3957" t="s">
        <v>353</v>
      </c>
      <c r="L3957" t="s">
        <v>411</v>
      </c>
      <c r="M3957" s="29" t="str">
        <f>IF(O3957 &lt;&gt; "", VLOOKUP(O3957,'CLASSIFICAÇÃO - ÁREA DE ATUAÇÃO'!$A:$C,2,0),"")</f>
        <v>A</v>
      </c>
      <c r="N3957" s="29" t="str">
        <f>IF(O3957 &lt;&gt; "",VLOOKUP(O3957,'CLASSIFICAÇÃO - ÁREA DE ATUAÇÃO'!$A:$C,3,0), "")</f>
        <v>ATENÇÃO PRIMÁRIA</v>
      </c>
      <c r="O3957" t="str">
        <f>'Lotações convertidas'!B3959</f>
        <v>CENTRO DE SAÚDE OSWALDO CRUZ</v>
      </c>
    </row>
    <row r="3958" spans="1:15" x14ac:dyDescent="0.25">
      <c r="A3958">
        <v>1372228</v>
      </c>
      <c r="B3958" t="s">
        <v>12278</v>
      </c>
      <c r="C3958" t="s">
        <v>12279</v>
      </c>
      <c r="D3958" t="s">
        <v>362</v>
      </c>
      <c r="F3958" t="s">
        <v>612</v>
      </c>
      <c r="G3958" s="177">
        <v>44685</v>
      </c>
      <c r="H3958" t="s">
        <v>352</v>
      </c>
      <c r="I3958" t="s">
        <v>18168</v>
      </c>
      <c r="J3958" t="s">
        <v>12280</v>
      </c>
      <c r="K3958" t="s">
        <v>353</v>
      </c>
      <c r="L3958" t="s">
        <v>365</v>
      </c>
      <c r="M3958" s="29" t="str">
        <f>IF(O3958 &lt;&gt; "", VLOOKUP(O3958,'CLASSIFICAÇÃO - ÁREA DE ATUAÇÃO'!$A:$C,2,0),"")</f>
        <v>B</v>
      </c>
      <c r="N3958" s="29" t="str">
        <f>IF(O3958 &lt;&gt; "",VLOOKUP(O3958,'CLASSIFICAÇÃO - ÁREA DE ATUAÇÃO'!$A:$C,3,0), "")</f>
        <v>ATENÇÃO PRIMÁRIA</v>
      </c>
      <c r="O3958" t="str">
        <f>'Lotações convertidas'!B3960</f>
        <v>CENTRO DE SAÚDE PROVIDÊNCIA</v>
      </c>
    </row>
    <row r="3959" spans="1:15" x14ac:dyDescent="0.25">
      <c r="A3959">
        <v>1372236</v>
      </c>
      <c r="B3959" t="s">
        <v>12281</v>
      </c>
      <c r="C3959" t="s">
        <v>12282</v>
      </c>
      <c r="D3959" t="s">
        <v>368</v>
      </c>
      <c r="E3959" t="s">
        <v>369</v>
      </c>
      <c r="F3959" t="s">
        <v>612</v>
      </c>
      <c r="G3959" s="177">
        <v>44684</v>
      </c>
      <c r="H3959" t="s">
        <v>417</v>
      </c>
      <c r="I3959" t="s">
        <v>18168</v>
      </c>
      <c r="J3959" t="s">
        <v>12283</v>
      </c>
      <c r="K3959" t="s">
        <v>353</v>
      </c>
      <c r="L3959" t="s">
        <v>365</v>
      </c>
      <c r="M3959" s="29" t="str">
        <f>IF(O3959 &lt;&gt; "", VLOOKUP(O3959,'CLASSIFICAÇÃO - ÁREA DE ATUAÇÃO'!$A:$C,2,0),"")</f>
        <v>B</v>
      </c>
      <c r="N3959" s="29" t="str">
        <f>IF(O3959 &lt;&gt; "",VLOOKUP(O3959,'CLASSIFICAÇÃO - ÁREA DE ATUAÇÃO'!$A:$C,3,0), "")</f>
        <v>ATENÇÃO PRIMÁRIA</v>
      </c>
      <c r="O3959" t="str">
        <f>'Lotações convertidas'!B3961</f>
        <v>CENTRO DE SAÚDE PROVIDÊNCIA</v>
      </c>
    </row>
    <row r="3960" spans="1:15" x14ac:dyDescent="0.25">
      <c r="A3960">
        <v>1372244</v>
      </c>
      <c r="B3960" t="s">
        <v>9498</v>
      </c>
      <c r="C3960" t="s">
        <v>9499</v>
      </c>
      <c r="D3960" t="s">
        <v>368</v>
      </c>
      <c r="E3960" t="s">
        <v>369</v>
      </c>
      <c r="F3960" t="s">
        <v>18619</v>
      </c>
      <c r="G3960" s="177">
        <v>44684</v>
      </c>
      <c r="H3960" t="s">
        <v>441</v>
      </c>
      <c r="I3960" t="s">
        <v>18168</v>
      </c>
      <c r="J3960" t="s">
        <v>9500</v>
      </c>
      <c r="K3960" t="s">
        <v>353</v>
      </c>
      <c r="L3960" t="s">
        <v>361</v>
      </c>
      <c r="M3960" s="29" t="str">
        <f>IF(O3960 &lt;&gt; "", VLOOKUP(O3960,'CLASSIFICAÇÃO - ÁREA DE ATUAÇÃO'!$A:$C,2,0),"")</f>
        <v>B</v>
      </c>
      <c r="N3960" s="29" t="str">
        <f>IF(O3960 &lt;&gt; "",VLOOKUP(O3960,'CLASSIFICAÇÃO - ÁREA DE ATUAÇÃO'!$A:$C,3,0), "")</f>
        <v>REDE DE URGÊNCIA</v>
      </c>
      <c r="O3960" t="str">
        <f>'Lotações convertidas'!B3962</f>
        <v>CENTRO DE REFERENCIA EM SAUDE MENTAL PAMPULHA</v>
      </c>
    </row>
    <row r="3961" spans="1:15" x14ac:dyDescent="0.25">
      <c r="A3961">
        <v>1372252</v>
      </c>
      <c r="B3961" t="s">
        <v>12284</v>
      </c>
      <c r="C3961" t="s">
        <v>12285</v>
      </c>
      <c r="D3961" t="s">
        <v>368</v>
      </c>
      <c r="E3961" t="s">
        <v>369</v>
      </c>
      <c r="F3961" t="s">
        <v>1373</v>
      </c>
      <c r="G3961" s="177">
        <v>44684</v>
      </c>
      <c r="H3961" t="s">
        <v>384</v>
      </c>
      <c r="I3961" t="s">
        <v>18168</v>
      </c>
      <c r="J3961" t="s">
        <v>12286</v>
      </c>
      <c r="K3961" t="s">
        <v>353</v>
      </c>
      <c r="L3961" t="s">
        <v>397</v>
      </c>
      <c r="M3961" s="29" t="str">
        <f>IF(O3961 &lt;&gt; "", VLOOKUP(O3961,'CLASSIFICAÇÃO - ÁREA DE ATUAÇÃO'!$A:$C,2,0),"")</f>
        <v>B</v>
      </c>
      <c r="N3961" s="29" t="str">
        <f>IF(O3961 &lt;&gt; "",VLOOKUP(O3961,'CLASSIFICAÇÃO - ÁREA DE ATUAÇÃO'!$A:$C,3,0), "")</f>
        <v>ATENÇÃO PRIMÁRIA</v>
      </c>
      <c r="O3961" t="str">
        <f>'Lotações convertidas'!B3963</f>
        <v>CENTRO DE SAÚDE HAVAÍ</v>
      </c>
    </row>
    <row r="3962" spans="1:15" x14ac:dyDescent="0.25">
      <c r="A3962">
        <v>1372279</v>
      </c>
      <c r="B3962" t="s">
        <v>12287</v>
      </c>
      <c r="C3962" t="s">
        <v>12288</v>
      </c>
      <c r="D3962" t="s">
        <v>362</v>
      </c>
      <c r="F3962" t="s">
        <v>518</v>
      </c>
      <c r="G3962" s="177">
        <v>44684</v>
      </c>
      <c r="H3962" t="s">
        <v>395</v>
      </c>
      <c r="I3962" t="s">
        <v>18168</v>
      </c>
      <c r="J3962" t="s">
        <v>12289</v>
      </c>
      <c r="K3962" t="s">
        <v>353</v>
      </c>
      <c r="L3962" t="s">
        <v>365</v>
      </c>
      <c r="M3962" s="29" t="str">
        <f>IF(O3962 &lt;&gt; "", VLOOKUP(O3962,'CLASSIFICAÇÃO - ÁREA DE ATUAÇÃO'!$A:$C,2,0),"")</f>
        <v>C</v>
      </c>
      <c r="N3962" s="29" t="str">
        <f>IF(O3962 &lt;&gt; "",VLOOKUP(O3962,'CLASSIFICAÇÃO - ÁREA DE ATUAÇÃO'!$A:$C,3,0), "")</f>
        <v>ATENÇÃO PRIMÁRIA</v>
      </c>
      <c r="O3962" t="str">
        <f>'Lotações convertidas'!B3964</f>
        <v>CENTRO DE SAÚDE NOVO AARÃO REIS</v>
      </c>
    </row>
    <row r="3963" spans="1:15" x14ac:dyDescent="0.25">
      <c r="A3963">
        <v>1372287</v>
      </c>
      <c r="B3963" t="s">
        <v>12290</v>
      </c>
      <c r="C3963" t="s">
        <v>12291</v>
      </c>
      <c r="D3963" t="s">
        <v>379</v>
      </c>
      <c r="F3963" t="s">
        <v>424</v>
      </c>
      <c r="G3963" s="177">
        <v>44683</v>
      </c>
      <c r="H3963" t="s">
        <v>466</v>
      </c>
      <c r="I3963" t="s">
        <v>18171</v>
      </c>
      <c r="J3963" t="s">
        <v>12292</v>
      </c>
      <c r="K3963" t="s">
        <v>353</v>
      </c>
      <c r="L3963" t="s">
        <v>427</v>
      </c>
      <c r="M3963" s="29" t="str">
        <f>IF(O3963 &lt;&gt; "", VLOOKUP(O3963,'CLASSIFICAÇÃO - ÁREA DE ATUAÇÃO'!$A:$C,2,0),"")</f>
        <v>D</v>
      </c>
      <c r="N3963" s="29" t="str">
        <f>IF(O3963 &lt;&gt; "",VLOOKUP(O3963,'CLASSIFICAÇÃO - ÁREA DE ATUAÇÃO'!$A:$C,3,0), "")</f>
        <v>REDE DE URGÊNCIA</v>
      </c>
      <c r="O3963" t="str">
        <f>'Lotações convertidas'!B3965</f>
        <v>SERVIÇO DE ATENDIMENTO MÓVEL DE URGÊNCIA E TRANSPORTE EM SAÚDE</v>
      </c>
    </row>
    <row r="3964" spans="1:15" x14ac:dyDescent="0.25">
      <c r="A3964">
        <v>1372295</v>
      </c>
      <c r="B3964" t="s">
        <v>12293</v>
      </c>
      <c r="C3964" t="s">
        <v>12294</v>
      </c>
      <c r="D3964" t="s">
        <v>379</v>
      </c>
      <c r="F3964" t="s">
        <v>298</v>
      </c>
      <c r="G3964" s="177">
        <v>44684</v>
      </c>
      <c r="H3964" t="s">
        <v>352</v>
      </c>
      <c r="I3964" t="s">
        <v>18171</v>
      </c>
      <c r="J3964" t="s">
        <v>12295</v>
      </c>
      <c r="K3964" t="s">
        <v>353</v>
      </c>
      <c r="L3964" t="s">
        <v>374</v>
      </c>
      <c r="M3964" s="29" t="str">
        <f>IF(O3964 &lt;&gt; "", VLOOKUP(O3964,'CLASSIFICAÇÃO - ÁREA DE ATUAÇÃO'!$A:$C,2,0),"")</f>
        <v>D</v>
      </c>
      <c r="N3964" s="29" t="str">
        <f>IF(O3964 &lt;&gt; "",VLOOKUP(O3964,'CLASSIFICAÇÃO - ÁREA DE ATUAÇÃO'!$A:$C,3,0), "")</f>
        <v>ATENÇÃO PRIMÁRIA</v>
      </c>
      <c r="O3964" t="str">
        <f>'Lotações convertidas'!B3966</f>
        <v>CENTRO DE SAÚDE VILA MARIA - JOÃO VITAL</v>
      </c>
    </row>
    <row r="3965" spans="1:15" x14ac:dyDescent="0.25">
      <c r="A3965">
        <v>1372317</v>
      </c>
      <c r="B3965" t="s">
        <v>12296</v>
      </c>
      <c r="C3965" t="s">
        <v>12297</v>
      </c>
      <c r="D3965" t="s">
        <v>379</v>
      </c>
      <c r="F3965" t="s">
        <v>18623</v>
      </c>
      <c r="G3965" s="177">
        <v>44668</v>
      </c>
      <c r="H3965" t="s">
        <v>482</v>
      </c>
      <c r="I3965" t="s">
        <v>18171</v>
      </c>
      <c r="J3965" t="s">
        <v>12298</v>
      </c>
      <c r="K3965" t="s">
        <v>353</v>
      </c>
      <c r="L3965" t="s">
        <v>374</v>
      </c>
      <c r="M3965" s="29" t="str">
        <f>IF(O3965 &lt;&gt; "", VLOOKUP(O3965,'CLASSIFICAÇÃO - ÁREA DE ATUAÇÃO'!$A:$C,2,0),"")</f>
        <v>C</v>
      </c>
      <c r="N3965" s="29" t="str">
        <f>IF(O3965 &lt;&gt; "",VLOOKUP(O3965,'CLASSIFICAÇÃO - ÁREA DE ATUAÇÃO'!$A:$C,3,0), "")</f>
        <v>REDE DE URGÊNCIA</v>
      </c>
      <c r="O3965" t="str">
        <f>'Lotações convertidas'!B3967</f>
        <v>UNIDADE DE PRONTO ATENDIMENTO NORDESTE</v>
      </c>
    </row>
    <row r="3966" spans="1:15" x14ac:dyDescent="0.25">
      <c r="A3966">
        <v>1372376</v>
      </c>
      <c r="B3966" t="s">
        <v>12299</v>
      </c>
      <c r="C3966" t="s">
        <v>12300</v>
      </c>
      <c r="D3966" t="s">
        <v>379</v>
      </c>
      <c r="E3966" t="s">
        <v>11380</v>
      </c>
      <c r="F3966" t="s">
        <v>589</v>
      </c>
      <c r="G3966" s="177">
        <v>44669</v>
      </c>
      <c r="H3966" t="s">
        <v>434</v>
      </c>
      <c r="I3966" t="s">
        <v>18171</v>
      </c>
      <c r="J3966" t="s">
        <v>12301</v>
      </c>
      <c r="K3966" t="s">
        <v>353</v>
      </c>
      <c r="L3966" t="s">
        <v>397</v>
      </c>
      <c r="M3966" s="29" t="str">
        <f>IF(O3966 &lt;&gt; "", VLOOKUP(O3966,'CLASSIFICAÇÃO - ÁREA DE ATUAÇÃO'!$A:$C,2,0),"")</f>
        <v>A</v>
      </c>
      <c r="N3966" s="29" t="str">
        <f>IF(O3966 &lt;&gt; "",VLOOKUP(O3966,'CLASSIFICAÇÃO - ÁREA DE ATUAÇÃO'!$A:$C,3,0), "")</f>
        <v>REDE COMPLEMENTAR</v>
      </c>
      <c r="O3966" t="str">
        <f>'Lotações convertidas'!B3968</f>
        <v>UNIDADE DE REFERENCIA SECUNDARIA CAMPOS SALES</v>
      </c>
    </row>
    <row r="3967" spans="1:15" x14ac:dyDescent="0.25">
      <c r="A3967">
        <v>1372384</v>
      </c>
      <c r="B3967" t="s">
        <v>10172</v>
      </c>
      <c r="C3967" t="s">
        <v>10173</v>
      </c>
      <c r="D3967" t="s">
        <v>368</v>
      </c>
      <c r="E3967" t="s">
        <v>369</v>
      </c>
      <c r="F3967" t="s">
        <v>424</v>
      </c>
      <c r="G3967" s="177">
        <v>44671</v>
      </c>
      <c r="H3967" t="s">
        <v>441</v>
      </c>
      <c r="I3967" t="s">
        <v>18168</v>
      </c>
      <c r="J3967" t="s">
        <v>10174</v>
      </c>
      <c r="K3967" t="s">
        <v>353</v>
      </c>
      <c r="L3967" t="s">
        <v>427</v>
      </c>
      <c r="M3967" s="29" t="str">
        <f>IF(O3967 &lt;&gt; "", VLOOKUP(O3967,'CLASSIFICAÇÃO - ÁREA DE ATUAÇÃO'!$A:$C,2,0),"")</f>
        <v>D</v>
      </c>
      <c r="N3967" s="29" t="str">
        <f>IF(O3967 &lt;&gt; "",VLOOKUP(O3967,'CLASSIFICAÇÃO - ÁREA DE ATUAÇÃO'!$A:$C,3,0), "")</f>
        <v>REDE DE URGÊNCIA</v>
      </c>
      <c r="O3967" t="str">
        <f>'Lotações convertidas'!B3969</f>
        <v>SERVIÇO DE ATENDIMENTO MÓVEL DE URGÊNCIA E TRANSPORTE EM SAÚDE</v>
      </c>
    </row>
    <row r="3968" spans="1:15" x14ac:dyDescent="0.25">
      <c r="A3968">
        <v>1372392</v>
      </c>
      <c r="B3968" t="s">
        <v>12302</v>
      </c>
      <c r="C3968" t="s">
        <v>12303</v>
      </c>
      <c r="D3968" t="s">
        <v>362</v>
      </c>
      <c r="F3968" t="s">
        <v>18644</v>
      </c>
      <c r="G3968" s="177">
        <v>44670</v>
      </c>
      <c r="H3968" t="s">
        <v>364</v>
      </c>
      <c r="I3968" t="s">
        <v>18168</v>
      </c>
      <c r="J3968" t="s">
        <v>12304</v>
      </c>
      <c r="K3968" t="s">
        <v>353</v>
      </c>
      <c r="L3968" t="s">
        <v>411</v>
      </c>
      <c r="M3968" s="29" t="str">
        <f>IF(O3968 &lt;&gt; "", VLOOKUP(O3968,'CLASSIFICAÇÃO - ÁREA DE ATUAÇÃO'!$A:$C,2,0),"")</f>
        <v>C</v>
      </c>
      <c r="N3968" s="29" t="str">
        <f>IF(O3968 &lt;&gt; "",VLOOKUP(O3968,'CLASSIFICAÇÃO - ÁREA DE ATUAÇÃO'!$A:$C,3,0), "")</f>
        <v>ATENÇÃO PRIMÁRIA</v>
      </c>
      <c r="O3968" t="str">
        <f>'Lotações convertidas'!B3970</f>
        <v>CENTRO DE SAÚDE SÃO MIGUEL ARCANJO</v>
      </c>
    </row>
    <row r="3969" spans="1:15" x14ac:dyDescent="0.25">
      <c r="A3969">
        <v>1372406</v>
      </c>
      <c r="B3969" t="s">
        <v>5658</v>
      </c>
      <c r="C3969" t="s">
        <v>5659</v>
      </c>
      <c r="D3969" t="s">
        <v>368</v>
      </c>
      <c r="E3969" t="s">
        <v>369</v>
      </c>
      <c r="F3969" t="s">
        <v>18611</v>
      </c>
      <c r="G3969" s="177">
        <v>44672</v>
      </c>
      <c r="H3969" t="s">
        <v>441</v>
      </c>
      <c r="I3969" t="s">
        <v>18168</v>
      </c>
      <c r="J3969" t="s">
        <v>5660</v>
      </c>
      <c r="K3969" t="s">
        <v>353</v>
      </c>
      <c r="L3969" t="s">
        <v>397</v>
      </c>
      <c r="M3969" s="29" t="str">
        <f>IF(O3969 &lt;&gt; "", VLOOKUP(O3969,'CLASSIFICAÇÃO - ÁREA DE ATUAÇÃO'!$A:$C,2,0),"")</f>
        <v>C</v>
      </c>
      <c r="N3969" s="29" t="str">
        <f>IF(O3969 &lt;&gt; "",VLOOKUP(O3969,'CLASSIFICAÇÃO - ÁREA DE ATUAÇÃO'!$A:$C,3,0), "")</f>
        <v>REDE DE URGÊNCIA</v>
      </c>
      <c r="O3969" t="str">
        <f>'Lotações convertidas'!B3971</f>
        <v>UNIDADE DE PRONTO ATENDIMENTO OESTE</v>
      </c>
    </row>
    <row r="3970" spans="1:15" x14ac:dyDescent="0.25">
      <c r="A3970">
        <v>1372422</v>
      </c>
      <c r="B3970" t="s">
        <v>12305</v>
      </c>
      <c r="C3970" t="s">
        <v>12306</v>
      </c>
      <c r="D3970" t="s">
        <v>349</v>
      </c>
      <c r="E3970" t="s">
        <v>350</v>
      </c>
      <c r="F3970" t="s">
        <v>715</v>
      </c>
      <c r="G3970" s="177">
        <v>44676</v>
      </c>
      <c r="H3970" t="s">
        <v>395</v>
      </c>
      <c r="I3970" t="s">
        <v>18169</v>
      </c>
      <c r="J3970" t="s">
        <v>12307</v>
      </c>
      <c r="K3970" t="s">
        <v>353</v>
      </c>
      <c r="L3970" t="s">
        <v>374</v>
      </c>
      <c r="M3970" s="29" t="str">
        <f>IF(O3970 &lt;&gt; "", VLOOKUP(O3970,'CLASSIFICAÇÃO - ÁREA DE ATUAÇÃO'!$A:$C,2,0),"")</f>
        <v>A</v>
      </c>
      <c r="N3970" s="29" t="str">
        <f>IF(O3970 &lt;&gt; "",VLOOKUP(O3970,'CLASSIFICAÇÃO - ÁREA DE ATUAÇÃO'!$A:$C,3,0), "")</f>
        <v>REDE DE URGÊNCIA</v>
      </c>
      <c r="O3970" t="str">
        <f>'Lotações convertidas'!B3972</f>
        <v>CENTRO DE REFERENCIA EM SAUDE MENTAL INFANTIL NORDESTE</v>
      </c>
    </row>
    <row r="3971" spans="1:15" x14ac:dyDescent="0.25">
      <c r="A3971">
        <v>1372430</v>
      </c>
      <c r="B3971" t="s">
        <v>12308</v>
      </c>
      <c r="C3971" t="s">
        <v>12309</v>
      </c>
      <c r="D3971" t="s">
        <v>379</v>
      </c>
      <c r="F3971" t="s">
        <v>561</v>
      </c>
      <c r="G3971" s="177">
        <v>44676</v>
      </c>
      <c r="H3971" t="s">
        <v>12310</v>
      </c>
      <c r="I3971" t="s">
        <v>18171</v>
      </c>
      <c r="J3971" t="s">
        <v>12311</v>
      </c>
      <c r="K3971" t="s">
        <v>353</v>
      </c>
      <c r="L3971" t="s">
        <v>374</v>
      </c>
      <c r="M3971" s="29" t="str">
        <f>IF(O3971 &lt;&gt; "", VLOOKUP(O3971,'CLASSIFICAÇÃO - ÁREA DE ATUAÇÃO'!$A:$C,2,0),"")</f>
        <v>C</v>
      </c>
      <c r="N3971" s="29" t="str">
        <f>IF(O3971 &lt;&gt; "",VLOOKUP(O3971,'CLASSIFICAÇÃO - ÁREA DE ATUAÇÃO'!$A:$C,3,0), "")</f>
        <v>REDE DE URGÊNCIA</v>
      </c>
      <c r="O3971" t="str">
        <f>'Lotações convertidas'!B3973</f>
        <v>CENTRO DE REFERENCIA EM SAUDE MENTAL ALCOOL E DROGAS NORDESTE</v>
      </c>
    </row>
    <row r="3972" spans="1:15" x14ac:dyDescent="0.25">
      <c r="A3972">
        <v>1372457</v>
      </c>
      <c r="B3972" t="s">
        <v>12312</v>
      </c>
      <c r="C3972" t="s">
        <v>12313</v>
      </c>
      <c r="D3972" t="s">
        <v>349</v>
      </c>
      <c r="E3972" t="s">
        <v>528</v>
      </c>
      <c r="F3972" t="s">
        <v>452</v>
      </c>
      <c r="G3972" s="177">
        <v>44677</v>
      </c>
      <c r="H3972" t="s">
        <v>434</v>
      </c>
      <c r="I3972" t="s">
        <v>18176</v>
      </c>
      <c r="J3972" t="s">
        <v>12314</v>
      </c>
      <c r="K3972" t="s">
        <v>353</v>
      </c>
      <c r="L3972" t="s">
        <v>372</v>
      </c>
      <c r="M3972" s="29" t="str">
        <f>IF(O3972 &lt;&gt; "", VLOOKUP(O3972,'CLASSIFICAÇÃO - ÁREA DE ATUAÇÃO'!$A:$C,2,0),"")</f>
        <v>B</v>
      </c>
      <c r="N3972" s="29" t="str">
        <f>IF(O3972 &lt;&gt; "",VLOOKUP(O3972,'CLASSIFICAÇÃO - ÁREA DE ATUAÇÃO'!$A:$C,3,0), "")</f>
        <v>REDE DE URGÊNCIA</v>
      </c>
      <c r="O3972" t="str">
        <f>'Lotações convertidas'!B3974</f>
        <v>CENTRO DE REFERÊNCIA EM SAÚDE MENTAL - ÁLCOOL E OUTRAS DROGAS VENDA NOVA</v>
      </c>
    </row>
    <row r="3973" spans="1:15" x14ac:dyDescent="0.25">
      <c r="A3973">
        <v>1372465</v>
      </c>
      <c r="B3973" t="s">
        <v>10863</v>
      </c>
      <c r="C3973" t="s">
        <v>10864</v>
      </c>
      <c r="D3973" t="s">
        <v>379</v>
      </c>
      <c r="F3973" t="s">
        <v>18623</v>
      </c>
      <c r="G3973" s="177">
        <v>44677</v>
      </c>
      <c r="H3973" t="s">
        <v>466</v>
      </c>
      <c r="I3973" t="s">
        <v>18171</v>
      </c>
      <c r="J3973" t="s">
        <v>10865</v>
      </c>
      <c r="K3973" t="s">
        <v>353</v>
      </c>
      <c r="L3973" t="s">
        <v>374</v>
      </c>
      <c r="M3973" s="29" t="str">
        <f>IF(O3973 &lt;&gt; "", VLOOKUP(O3973,'CLASSIFICAÇÃO - ÁREA DE ATUAÇÃO'!$A:$C,2,0),"")</f>
        <v>C</v>
      </c>
      <c r="N3973" s="29" t="str">
        <f>IF(O3973 &lt;&gt; "",VLOOKUP(O3973,'CLASSIFICAÇÃO - ÁREA DE ATUAÇÃO'!$A:$C,3,0), "")</f>
        <v>REDE DE URGÊNCIA</v>
      </c>
      <c r="O3973" t="str">
        <f>'Lotações convertidas'!B3975</f>
        <v>UNIDADE DE PRONTO ATENDIMENTO NORDESTE</v>
      </c>
    </row>
    <row r="3974" spans="1:15" x14ac:dyDescent="0.25">
      <c r="A3974">
        <v>1372481</v>
      </c>
      <c r="B3974" t="s">
        <v>12315</v>
      </c>
      <c r="C3974" t="s">
        <v>12316</v>
      </c>
      <c r="D3974" t="s">
        <v>520</v>
      </c>
      <c r="F3974" t="s">
        <v>298</v>
      </c>
      <c r="G3974" s="177">
        <v>44678</v>
      </c>
      <c r="H3974" t="s">
        <v>364</v>
      </c>
      <c r="I3974" t="s">
        <v>18175</v>
      </c>
      <c r="J3974" t="s">
        <v>12317</v>
      </c>
      <c r="K3974" t="s">
        <v>353</v>
      </c>
      <c r="L3974" t="s">
        <v>374</v>
      </c>
      <c r="M3974" s="29" t="str">
        <f>IF(O3974 &lt;&gt; "", VLOOKUP(O3974,'CLASSIFICAÇÃO - ÁREA DE ATUAÇÃO'!$A:$C,2,0),"")</f>
        <v>D</v>
      </c>
      <c r="N3974" s="29" t="str">
        <f>IF(O3974 &lt;&gt; "",VLOOKUP(O3974,'CLASSIFICAÇÃO - ÁREA DE ATUAÇÃO'!$A:$C,3,0), "")</f>
        <v>ATENÇÃO PRIMÁRIA</v>
      </c>
      <c r="O3974" t="str">
        <f>'Lotações convertidas'!B3976</f>
        <v>CENTRO DE SAÚDE VILA MARIA - JOÃO VITAL</v>
      </c>
    </row>
    <row r="3975" spans="1:15" x14ac:dyDescent="0.25">
      <c r="A3975" t="s">
        <v>12318</v>
      </c>
      <c r="B3975" t="s">
        <v>12319</v>
      </c>
      <c r="C3975" t="s">
        <v>12320</v>
      </c>
      <c r="D3975" t="s">
        <v>368</v>
      </c>
      <c r="E3975" t="s">
        <v>369</v>
      </c>
      <c r="F3975" t="s">
        <v>18623</v>
      </c>
      <c r="G3975" s="177">
        <v>44677</v>
      </c>
      <c r="H3975" t="s">
        <v>425</v>
      </c>
      <c r="I3975" t="s">
        <v>18168</v>
      </c>
      <c r="J3975" t="s">
        <v>12321</v>
      </c>
      <c r="K3975" t="s">
        <v>353</v>
      </c>
      <c r="L3975" t="s">
        <v>374</v>
      </c>
      <c r="M3975" s="29" t="str">
        <f>IF(O3975 &lt;&gt; "", VLOOKUP(O3975,'CLASSIFICAÇÃO - ÁREA DE ATUAÇÃO'!$A:$C,2,0),"")</f>
        <v>C</v>
      </c>
      <c r="N3975" s="29" t="str">
        <f>IF(O3975 &lt;&gt; "",VLOOKUP(O3975,'CLASSIFICAÇÃO - ÁREA DE ATUAÇÃO'!$A:$C,3,0), "")</f>
        <v>REDE DE URGÊNCIA</v>
      </c>
      <c r="O3975" t="str">
        <f>'Lotações convertidas'!B3977</f>
        <v>UNIDADE DE PRONTO ATENDIMENTO NORDESTE</v>
      </c>
    </row>
    <row r="3976" spans="1:15" x14ac:dyDescent="0.25">
      <c r="A3976">
        <v>1372503</v>
      </c>
      <c r="B3976" t="s">
        <v>12322</v>
      </c>
      <c r="C3976" t="s">
        <v>12323</v>
      </c>
      <c r="D3976" t="s">
        <v>379</v>
      </c>
      <c r="F3976" t="s">
        <v>18617</v>
      </c>
      <c r="G3976" s="177">
        <v>44677</v>
      </c>
      <c r="H3976" t="s">
        <v>482</v>
      </c>
      <c r="I3976" t="s">
        <v>18171</v>
      </c>
      <c r="J3976" t="s">
        <v>12324</v>
      </c>
      <c r="K3976" t="s">
        <v>353</v>
      </c>
      <c r="L3976" t="s">
        <v>406</v>
      </c>
      <c r="M3976" s="29" t="str">
        <f>IF(O3976 &lt;&gt; "", VLOOKUP(O3976,'CLASSIFICAÇÃO - ÁREA DE ATUAÇÃO'!$A:$C,2,0),"")</f>
        <v>D</v>
      </c>
      <c r="N3976" s="29" t="str">
        <f>IF(O3976 &lt;&gt; "",VLOOKUP(O3976,'CLASSIFICAÇÃO - ÁREA DE ATUAÇÃO'!$A:$C,3,0), "")</f>
        <v>REDE DE URGÊNCIA</v>
      </c>
      <c r="O3976" t="str">
        <f>'Lotações convertidas'!B3978</f>
        <v>UNIDADE DE PRONTO ATENDIMENTO BARREIRO</v>
      </c>
    </row>
    <row r="3977" spans="1:15" x14ac:dyDescent="0.25">
      <c r="A3977">
        <v>1372511</v>
      </c>
      <c r="B3977" t="s">
        <v>12325</v>
      </c>
      <c r="C3977" t="s">
        <v>12326</v>
      </c>
      <c r="D3977" t="s">
        <v>379</v>
      </c>
      <c r="F3977" t="s">
        <v>686</v>
      </c>
      <c r="G3977" s="177">
        <v>44662</v>
      </c>
      <c r="H3977" t="s">
        <v>364</v>
      </c>
      <c r="I3977" t="s">
        <v>18171</v>
      </c>
      <c r="J3977" t="s">
        <v>12327</v>
      </c>
      <c r="K3977" t="s">
        <v>353</v>
      </c>
      <c r="L3977" t="s">
        <v>397</v>
      </c>
      <c r="M3977" s="29" t="str">
        <f>IF(O3977 &lt;&gt; "", VLOOKUP(O3977,'CLASSIFICAÇÃO - ÁREA DE ATUAÇÃO'!$A:$C,2,0),"")</f>
        <v>C</v>
      </c>
      <c r="N3977" s="29" t="str">
        <f>IF(O3977 &lt;&gt; "",VLOOKUP(O3977,'CLASSIFICAÇÃO - ÁREA DE ATUAÇÃO'!$A:$C,3,0), "")</f>
        <v>ATENÇÃO PRIMÁRIA</v>
      </c>
      <c r="O3977" t="str">
        <f>'Lotações convertidas'!B3979</f>
        <v>CENTRO DE SAÚDE CÍCERO ILDEFONSO</v>
      </c>
    </row>
    <row r="3978" spans="1:15" x14ac:dyDescent="0.25">
      <c r="A3978" t="s">
        <v>12328</v>
      </c>
      <c r="B3978" t="s">
        <v>12329</v>
      </c>
      <c r="C3978" t="s">
        <v>12330</v>
      </c>
      <c r="D3978" t="s">
        <v>520</v>
      </c>
      <c r="F3978" t="s">
        <v>6473</v>
      </c>
      <c r="G3978" s="177">
        <v>44659</v>
      </c>
      <c r="H3978" t="s">
        <v>364</v>
      </c>
      <c r="I3978" t="s">
        <v>18175</v>
      </c>
      <c r="J3978" t="s">
        <v>12331</v>
      </c>
      <c r="K3978" t="s">
        <v>353</v>
      </c>
      <c r="L3978" t="s">
        <v>427</v>
      </c>
      <c r="M3978" s="29" t="str">
        <f>IF(O3978 &lt;&gt; "", VLOOKUP(O3978,'CLASSIFICAÇÃO - ÁREA DE ATUAÇÃO'!$A:$C,2,0),"")</f>
        <v>A</v>
      </c>
      <c r="N3978" s="29" t="str">
        <f>IF(O3978 &lt;&gt; "",VLOOKUP(O3978,'CLASSIFICAÇÃO - ÁREA DE ATUAÇÃO'!$A:$C,3,0), "")</f>
        <v>GESTÃO</v>
      </c>
      <c r="O3978" t="str">
        <f>'Lotações convertidas'!B3980</f>
        <v>GERÊNCIA DE ASSISTÊNCIA FARMACÊUTICA E INSUMOS ESSENCIAIS</v>
      </c>
    </row>
    <row r="3979" spans="1:15" x14ac:dyDescent="0.25">
      <c r="A3979">
        <v>1372538</v>
      </c>
      <c r="B3979" t="s">
        <v>9983</v>
      </c>
      <c r="C3979" t="s">
        <v>9984</v>
      </c>
      <c r="D3979" t="s">
        <v>368</v>
      </c>
      <c r="E3979" t="s">
        <v>369</v>
      </c>
      <c r="F3979" t="s">
        <v>18611</v>
      </c>
      <c r="G3979" s="177">
        <v>44660</v>
      </c>
      <c r="H3979" t="s">
        <v>441</v>
      </c>
      <c r="I3979" t="s">
        <v>18168</v>
      </c>
      <c r="J3979" t="s">
        <v>9985</v>
      </c>
      <c r="K3979" t="s">
        <v>353</v>
      </c>
      <c r="L3979" t="s">
        <v>397</v>
      </c>
      <c r="M3979" s="29" t="str">
        <f>IF(O3979 &lt;&gt; "", VLOOKUP(O3979,'CLASSIFICAÇÃO - ÁREA DE ATUAÇÃO'!$A:$C,2,0),"")</f>
        <v>C</v>
      </c>
      <c r="N3979" s="29" t="str">
        <f>IF(O3979 &lt;&gt; "",VLOOKUP(O3979,'CLASSIFICAÇÃO - ÁREA DE ATUAÇÃO'!$A:$C,3,0), "")</f>
        <v>REDE DE URGÊNCIA</v>
      </c>
      <c r="O3979" t="str">
        <f>'Lotações convertidas'!B3981</f>
        <v>UNIDADE DE PRONTO ATENDIMENTO OESTE</v>
      </c>
    </row>
    <row r="3980" spans="1:15" x14ac:dyDescent="0.25">
      <c r="A3980">
        <v>1372546</v>
      </c>
      <c r="B3980" t="s">
        <v>12332</v>
      </c>
      <c r="C3980" t="s">
        <v>12333</v>
      </c>
      <c r="D3980" t="s">
        <v>349</v>
      </c>
      <c r="E3980" t="s">
        <v>2690</v>
      </c>
      <c r="F3980" t="s">
        <v>2110</v>
      </c>
      <c r="G3980" s="177">
        <v>44662</v>
      </c>
      <c r="H3980" t="s">
        <v>395</v>
      </c>
      <c r="I3980" t="s">
        <v>18184</v>
      </c>
      <c r="J3980" t="s">
        <v>12334</v>
      </c>
      <c r="K3980" t="s">
        <v>353</v>
      </c>
      <c r="L3980" t="s">
        <v>397</v>
      </c>
      <c r="M3980" s="29" t="str">
        <f>IF(O3980 &lt;&gt; "", VLOOKUP(O3980,'CLASSIFICAÇÃO - ÁREA DE ATUAÇÃO'!$A:$C,2,0),"")</f>
        <v>B</v>
      </c>
      <c r="N3980" s="29" t="str">
        <f>IF(O3980 &lt;&gt; "",VLOOKUP(O3980,'CLASSIFICAÇÃO - ÁREA DE ATUAÇÃO'!$A:$C,3,0), "")</f>
        <v>ATENÇÃO PRIMÁRIA</v>
      </c>
      <c r="O3980" t="str">
        <f>'Lotações convertidas'!B3982</f>
        <v>CENTRO DE SAÚDE WALDOMIRO LOBO</v>
      </c>
    </row>
    <row r="3981" spans="1:15" x14ac:dyDescent="0.25">
      <c r="A3981">
        <v>1372589</v>
      </c>
      <c r="B3981" t="s">
        <v>12338</v>
      </c>
      <c r="C3981" t="s">
        <v>12339</v>
      </c>
      <c r="D3981" t="s">
        <v>1211</v>
      </c>
      <c r="F3981" t="s">
        <v>1822</v>
      </c>
      <c r="G3981" s="177">
        <v>44662</v>
      </c>
      <c r="H3981" t="s">
        <v>364</v>
      </c>
      <c r="I3981" t="s">
        <v>495</v>
      </c>
      <c r="K3981" t="s">
        <v>495</v>
      </c>
      <c r="L3981" t="s">
        <v>372</v>
      </c>
      <c r="M3981" s="29" t="str">
        <f>IF(O3981 &lt;&gt; "", VLOOKUP(O3981,'CLASSIFICAÇÃO - ÁREA DE ATUAÇÃO'!$A:$C,2,0),"")</f>
        <v>C</v>
      </c>
      <c r="N3981" s="29" t="str">
        <f>IF(O3981 &lt;&gt; "",VLOOKUP(O3981,'CLASSIFICAÇÃO - ÁREA DE ATUAÇÃO'!$A:$C,3,0), "")</f>
        <v>ATENÇÃO PRIMÁRIA</v>
      </c>
      <c r="O3981" t="str">
        <f>'Lotações convertidas'!B3983</f>
        <v>CENTRO DE SAÚDE JARDIM EUROPA</v>
      </c>
    </row>
    <row r="3982" spans="1:15" x14ac:dyDescent="0.25">
      <c r="A3982">
        <v>1372600</v>
      </c>
      <c r="B3982" t="s">
        <v>12340</v>
      </c>
      <c r="C3982" t="s">
        <v>12341</v>
      </c>
      <c r="D3982" t="s">
        <v>379</v>
      </c>
      <c r="F3982" t="s">
        <v>18611</v>
      </c>
      <c r="G3982" s="177">
        <v>44661</v>
      </c>
      <c r="H3982" t="s">
        <v>457</v>
      </c>
      <c r="I3982" t="s">
        <v>18171</v>
      </c>
      <c r="J3982" t="s">
        <v>12342</v>
      </c>
      <c r="K3982" t="s">
        <v>353</v>
      </c>
      <c r="L3982" t="s">
        <v>397</v>
      </c>
      <c r="M3982" s="29" t="str">
        <f>IF(O3982 &lt;&gt; "", VLOOKUP(O3982,'CLASSIFICAÇÃO - ÁREA DE ATUAÇÃO'!$A:$C,2,0),"")</f>
        <v>C</v>
      </c>
      <c r="N3982" s="29" t="str">
        <f>IF(O3982 &lt;&gt; "",VLOOKUP(O3982,'CLASSIFICAÇÃO - ÁREA DE ATUAÇÃO'!$A:$C,3,0), "")</f>
        <v>REDE DE URGÊNCIA</v>
      </c>
      <c r="O3982" t="str">
        <f>'Lotações convertidas'!B3984</f>
        <v>UNIDADE DE PRONTO ATENDIMENTO OESTE</v>
      </c>
    </row>
    <row r="3983" spans="1:15" x14ac:dyDescent="0.25">
      <c r="A3983">
        <v>1372619</v>
      </c>
      <c r="B3983" t="s">
        <v>12343</v>
      </c>
      <c r="C3983" t="s">
        <v>12344</v>
      </c>
      <c r="D3983" t="s">
        <v>362</v>
      </c>
      <c r="F3983" t="s">
        <v>4223</v>
      </c>
      <c r="G3983" s="177">
        <v>44684</v>
      </c>
      <c r="H3983" t="s">
        <v>364</v>
      </c>
      <c r="I3983" t="s">
        <v>18168</v>
      </c>
      <c r="J3983" t="s">
        <v>12345</v>
      </c>
      <c r="K3983" t="s">
        <v>353</v>
      </c>
      <c r="L3983" t="s">
        <v>382</v>
      </c>
      <c r="M3983" s="29" t="str">
        <f>IF(O3983 &lt;&gt; "", VLOOKUP(O3983,'CLASSIFICAÇÃO - ÁREA DE ATUAÇÃO'!$A:$C,2,0),"")</f>
        <v>B</v>
      </c>
      <c r="N3983" s="29" t="str">
        <f>IF(O3983 &lt;&gt; "",VLOOKUP(O3983,'CLASSIFICAÇÃO - ÁREA DE ATUAÇÃO'!$A:$C,3,0), "")</f>
        <v>ATENÇÃO PRIMÁRIA</v>
      </c>
      <c r="O3983" t="str">
        <f>'Lotações convertidas'!B3985</f>
        <v>CENTRO DE SAÚDE PARAÍSO</v>
      </c>
    </row>
    <row r="3984" spans="1:15" x14ac:dyDescent="0.25">
      <c r="A3984">
        <v>1372627</v>
      </c>
      <c r="B3984" t="s">
        <v>12346</v>
      </c>
      <c r="C3984" t="s">
        <v>12347</v>
      </c>
      <c r="D3984" t="s">
        <v>349</v>
      </c>
      <c r="E3984" t="s">
        <v>541</v>
      </c>
      <c r="F3984" t="s">
        <v>227</v>
      </c>
      <c r="G3984" s="177">
        <v>44690</v>
      </c>
      <c r="H3984" t="s">
        <v>395</v>
      </c>
      <c r="I3984" t="s">
        <v>18172</v>
      </c>
      <c r="J3984" t="s">
        <v>12348</v>
      </c>
      <c r="K3984" t="s">
        <v>353</v>
      </c>
      <c r="L3984" t="s">
        <v>406</v>
      </c>
      <c r="M3984" s="29" t="str">
        <f>IF(O3984 &lt;&gt; "", VLOOKUP(O3984,'CLASSIFICAÇÃO - ÁREA DE ATUAÇÃO'!$A:$C,2,0),"")</f>
        <v>C</v>
      </c>
      <c r="N3984" s="29" t="str">
        <f>IF(O3984 &lt;&gt; "",VLOOKUP(O3984,'CLASSIFICAÇÃO - ÁREA DE ATUAÇÃO'!$A:$C,3,0), "")</f>
        <v>ATENÇÃO PRIMÁRIA</v>
      </c>
      <c r="O3984" t="str">
        <f>'Lotações convertidas'!B3986</f>
        <v>CENTRO DE SAÚDE PILAR - OLHOS D'ÁGUA</v>
      </c>
    </row>
    <row r="3985" spans="1:15" x14ac:dyDescent="0.25">
      <c r="A3985">
        <v>1372635</v>
      </c>
      <c r="B3985" t="s">
        <v>12349</v>
      </c>
      <c r="C3985" t="s">
        <v>12350</v>
      </c>
      <c r="D3985" t="s">
        <v>368</v>
      </c>
      <c r="E3985" t="s">
        <v>369</v>
      </c>
      <c r="F3985" t="s">
        <v>1062</v>
      </c>
      <c r="G3985" s="177">
        <v>44690</v>
      </c>
      <c r="H3985" t="s">
        <v>364</v>
      </c>
      <c r="I3985" t="s">
        <v>18168</v>
      </c>
      <c r="J3985" t="s">
        <v>12351</v>
      </c>
      <c r="K3985" t="s">
        <v>353</v>
      </c>
      <c r="L3985" t="s">
        <v>397</v>
      </c>
      <c r="M3985" s="29" t="str">
        <f>IF(O3985 &lt;&gt; "", VLOOKUP(O3985,'CLASSIFICAÇÃO - ÁREA DE ATUAÇÃO'!$A:$C,2,0),"")</f>
        <v>C</v>
      </c>
      <c r="N3985" s="29" t="str">
        <f>IF(O3985 &lt;&gt; "",VLOOKUP(O3985,'CLASSIFICAÇÃO - ÁREA DE ATUAÇÃO'!$A:$C,3,0), "")</f>
        <v>ATENÇÃO PRIMÁRIA</v>
      </c>
      <c r="O3985" t="str">
        <f>'Lotações convertidas'!B3987</f>
        <v>CENTRO DE SAÚDE VENTOSA</v>
      </c>
    </row>
    <row r="3986" spans="1:15" x14ac:dyDescent="0.25">
      <c r="A3986">
        <v>1372643</v>
      </c>
      <c r="B3986" t="s">
        <v>12352</v>
      </c>
      <c r="C3986" t="s">
        <v>12353</v>
      </c>
      <c r="D3986" t="s">
        <v>429</v>
      </c>
      <c r="E3986" t="s">
        <v>430</v>
      </c>
      <c r="F3986" t="s">
        <v>18642</v>
      </c>
      <c r="G3986" s="177">
        <v>44690</v>
      </c>
      <c r="H3986" t="s">
        <v>818</v>
      </c>
      <c r="I3986" t="s">
        <v>18175</v>
      </c>
      <c r="J3986" t="s">
        <v>12354</v>
      </c>
      <c r="K3986" t="s">
        <v>353</v>
      </c>
      <c r="L3986" t="s">
        <v>374</v>
      </c>
      <c r="M3986" s="29" t="str">
        <f>IF(O3986 &lt;&gt; "", VLOOKUP(O3986,'CLASSIFICAÇÃO - ÁREA DE ATUAÇÃO'!$A:$C,2,0),"")</f>
        <v>B</v>
      </c>
      <c r="N3986" s="29" t="str">
        <f>IF(O3986 &lt;&gt; "",VLOOKUP(O3986,'CLASSIFICAÇÃO - ÁREA DE ATUAÇÃO'!$A:$C,3,0), "")</f>
        <v>REDE COMPLEMENTAR</v>
      </c>
      <c r="O3986" t="str">
        <f>'Lotações convertidas'!B3988</f>
        <v>CENTRAL DE ESTERILIZACAO NORDESTE</v>
      </c>
    </row>
    <row r="3987" spans="1:15" x14ac:dyDescent="0.25">
      <c r="A3987">
        <v>1372651</v>
      </c>
      <c r="B3987" t="s">
        <v>12355</v>
      </c>
      <c r="C3987" t="s">
        <v>12356</v>
      </c>
      <c r="D3987" t="s">
        <v>368</v>
      </c>
      <c r="E3987" t="s">
        <v>524</v>
      </c>
      <c r="F3987" t="s">
        <v>18620</v>
      </c>
      <c r="G3987" s="177">
        <v>44690</v>
      </c>
      <c r="H3987" t="s">
        <v>441</v>
      </c>
      <c r="I3987" t="s">
        <v>18179</v>
      </c>
      <c r="J3987" t="s">
        <v>12357</v>
      </c>
      <c r="K3987" t="s">
        <v>353</v>
      </c>
      <c r="L3987" t="s">
        <v>372</v>
      </c>
      <c r="M3987" s="29" t="str">
        <f>IF(O3987 &lt;&gt; "", VLOOKUP(O3987,'CLASSIFICAÇÃO - ÁREA DE ATUAÇÃO'!$A:$C,2,0),"")</f>
        <v>D</v>
      </c>
      <c r="N3987" s="29" t="str">
        <f>IF(O3987 &lt;&gt; "",VLOOKUP(O3987,'CLASSIFICAÇÃO - ÁREA DE ATUAÇÃO'!$A:$C,3,0), "")</f>
        <v>REDE DE URGÊNCIA</v>
      </c>
      <c r="O3987" t="str">
        <f>'Lotações convertidas'!B3989</f>
        <v>UNIDADE DE PRONTO ATENDIMENTO VENDA NOVA</v>
      </c>
    </row>
    <row r="3988" spans="1:15" x14ac:dyDescent="0.25">
      <c r="A3988">
        <v>1372686</v>
      </c>
      <c r="B3988" t="s">
        <v>12358</v>
      </c>
      <c r="C3988" t="s">
        <v>12359</v>
      </c>
      <c r="D3988" t="s">
        <v>368</v>
      </c>
      <c r="E3988" t="s">
        <v>524</v>
      </c>
      <c r="F3988" t="s">
        <v>18620</v>
      </c>
      <c r="G3988" s="177">
        <v>44690</v>
      </c>
      <c r="H3988" t="s">
        <v>441</v>
      </c>
      <c r="I3988" t="s">
        <v>18179</v>
      </c>
      <c r="J3988" t="s">
        <v>12360</v>
      </c>
      <c r="K3988" t="s">
        <v>353</v>
      </c>
      <c r="L3988" t="s">
        <v>372</v>
      </c>
      <c r="M3988" s="29" t="str">
        <f>IF(O3988 &lt;&gt; "", VLOOKUP(O3988,'CLASSIFICAÇÃO - ÁREA DE ATUAÇÃO'!$A:$C,2,0),"")</f>
        <v>D</v>
      </c>
      <c r="N3988" s="29" t="str">
        <f>IF(O3988 &lt;&gt; "",VLOOKUP(O3988,'CLASSIFICAÇÃO - ÁREA DE ATUAÇÃO'!$A:$C,3,0), "")</f>
        <v>REDE DE URGÊNCIA</v>
      </c>
      <c r="O3988" t="str">
        <f>'Lotações convertidas'!B3990</f>
        <v>UNIDADE DE PRONTO ATENDIMENTO VENDA NOVA</v>
      </c>
    </row>
    <row r="3989" spans="1:15" x14ac:dyDescent="0.25">
      <c r="A3989">
        <v>1372694</v>
      </c>
      <c r="B3989" t="s">
        <v>12361</v>
      </c>
      <c r="C3989" t="s">
        <v>12362</v>
      </c>
      <c r="D3989" t="s">
        <v>362</v>
      </c>
      <c r="F3989" t="s">
        <v>856</v>
      </c>
      <c r="G3989" s="177">
        <v>44691</v>
      </c>
      <c r="H3989" t="s">
        <v>364</v>
      </c>
      <c r="I3989" t="s">
        <v>18168</v>
      </c>
      <c r="J3989" t="s">
        <v>12363</v>
      </c>
      <c r="K3989" t="s">
        <v>353</v>
      </c>
      <c r="L3989" t="s">
        <v>374</v>
      </c>
      <c r="M3989" s="29" t="str">
        <f>IF(O3989 &lt;&gt; "", VLOOKUP(O3989,'CLASSIFICAÇÃO - ÁREA DE ATUAÇÃO'!$A:$C,2,0),"")</f>
        <v>B</v>
      </c>
      <c r="N3989" s="29" t="str">
        <f>IF(O3989 &lt;&gt; "",VLOOKUP(O3989,'CLASSIFICAÇÃO - ÁREA DE ATUAÇÃO'!$A:$C,3,0), "")</f>
        <v>ATENÇÃO PRIMÁRIA</v>
      </c>
      <c r="O3989" t="str">
        <f>'Lotações convertidas'!B3991</f>
        <v>CENTRO DE SAÚDE PADRE FERNANDO DE MELO</v>
      </c>
    </row>
    <row r="3990" spans="1:15" x14ac:dyDescent="0.25">
      <c r="A3990">
        <v>1372708</v>
      </c>
      <c r="B3990" t="s">
        <v>12364</v>
      </c>
      <c r="C3990" t="s">
        <v>12365</v>
      </c>
      <c r="D3990" t="s">
        <v>429</v>
      </c>
      <c r="E3990" t="s">
        <v>430</v>
      </c>
      <c r="F3990" t="s">
        <v>733</v>
      </c>
      <c r="G3990" s="177">
        <v>44691</v>
      </c>
      <c r="H3990" t="s">
        <v>364</v>
      </c>
      <c r="I3990" t="s">
        <v>18175</v>
      </c>
      <c r="J3990" t="s">
        <v>12366</v>
      </c>
      <c r="K3990" t="s">
        <v>353</v>
      </c>
      <c r="L3990" t="s">
        <v>374</v>
      </c>
      <c r="M3990" s="29" t="str">
        <f>IF(O3990 &lt;&gt; "", VLOOKUP(O3990,'CLASSIFICAÇÃO - ÁREA DE ATUAÇÃO'!$A:$C,2,0),"")</f>
        <v>A</v>
      </c>
      <c r="N3990" s="29" t="str">
        <f>IF(O3990 &lt;&gt; "",VLOOKUP(O3990,'CLASSIFICAÇÃO - ÁREA DE ATUAÇÃO'!$A:$C,3,0), "")</f>
        <v>ATENÇÃO PRIMÁRIA</v>
      </c>
      <c r="O3990" t="str">
        <f>'Lotações convertidas'!B3992</f>
        <v>CENTRO DE SAÚDE CACHOEIRINHA</v>
      </c>
    </row>
    <row r="3991" spans="1:15" x14ac:dyDescent="0.25">
      <c r="A3991">
        <v>1372716</v>
      </c>
      <c r="B3991" t="s">
        <v>12367</v>
      </c>
      <c r="C3991" t="s">
        <v>12368</v>
      </c>
      <c r="D3991" t="s">
        <v>368</v>
      </c>
      <c r="E3991" t="s">
        <v>369</v>
      </c>
      <c r="F3991" t="s">
        <v>521</v>
      </c>
      <c r="G3991" s="177">
        <v>44671</v>
      </c>
      <c r="H3991" t="s">
        <v>417</v>
      </c>
      <c r="I3991" t="s">
        <v>18168</v>
      </c>
      <c r="J3991" t="s">
        <v>12369</v>
      </c>
      <c r="K3991" t="s">
        <v>353</v>
      </c>
      <c r="L3991" t="s">
        <v>361</v>
      </c>
      <c r="M3991" s="29" t="str">
        <f>IF(O3991 &lt;&gt; "", VLOOKUP(O3991,'CLASSIFICAÇÃO - ÁREA DE ATUAÇÃO'!$A:$C,2,0),"")</f>
        <v>B</v>
      </c>
      <c r="N3991" s="29" t="str">
        <f>IF(O3991 &lt;&gt; "",VLOOKUP(O3991,'CLASSIFICAÇÃO - ÁREA DE ATUAÇÃO'!$A:$C,3,0), "")</f>
        <v>ATENÇÃO PRIMÁRIA</v>
      </c>
      <c r="O3991" t="str">
        <f>'Lotações convertidas'!B3993</f>
        <v>CENTRO DE SAÚDE JARDIM ALVORADA</v>
      </c>
    </row>
    <row r="3992" spans="1:15" x14ac:dyDescent="0.25">
      <c r="A3992">
        <v>1372740</v>
      </c>
      <c r="B3992" t="s">
        <v>12370</v>
      </c>
      <c r="C3992" t="s">
        <v>12371</v>
      </c>
      <c r="D3992" t="s">
        <v>379</v>
      </c>
      <c r="F3992" t="s">
        <v>18615</v>
      </c>
      <c r="G3992" s="177">
        <v>44675</v>
      </c>
      <c r="H3992" t="s">
        <v>482</v>
      </c>
      <c r="I3992" t="s">
        <v>18171</v>
      </c>
      <c r="J3992" t="s">
        <v>12372</v>
      </c>
      <c r="K3992" t="s">
        <v>353</v>
      </c>
      <c r="L3992" t="s">
        <v>365</v>
      </c>
      <c r="M3992" s="29" t="str">
        <f>IF(O3992 &lt;&gt; "", VLOOKUP(O3992,'CLASSIFICAÇÃO - ÁREA DE ATUAÇÃO'!$A:$C,2,0),"")</f>
        <v>D</v>
      </c>
      <c r="N3992" s="29" t="str">
        <f>IF(O3992 &lt;&gt; "",VLOOKUP(O3992,'CLASSIFICAÇÃO - ÁREA DE ATUAÇÃO'!$A:$C,3,0), "")</f>
        <v>REDE DE URGÊNCIA</v>
      </c>
      <c r="O3992" t="str">
        <f>'Lotações convertidas'!B3994</f>
        <v>UNIDADE DE PRONTO ATENDIMENTO NORTE</v>
      </c>
    </row>
    <row r="3993" spans="1:15" x14ac:dyDescent="0.25">
      <c r="A3993">
        <v>1372759</v>
      </c>
      <c r="B3993" t="s">
        <v>12373</v>
      </c>
      <c r="C3993" t="s">
        <v>12374</v>
      </c>
      <c r="D3993" t="s">
        <v>368</v>
      </c>
      <c r="E3993" t="s">
        <v>369</v>
      </c>
      <c r="F3993" t="s">
        <v>358</v>
      </c>
      <c r="G3993" s="177">
        <v>44671</v>
      </c>
      <c r="H3993" t="s">
        <v>417</v>
      </c>
      <c r="I3993" t="s">
        <v>18168</v>
      </c>
      <c r="J3993" t="s">
        <v>12375</v>
      </c>
      <c r="K3993" t="s">
        <v>353</v>
      </c>
      <c r="L3993" t="s">
        <v>361</v>
      </c>
      <c r="M3993" s="29" t="str">
        <f>IF(O3993 &lt;&gt; "", VLOOKUP(O3993,'CLASSIFICAÇÃO - ÁREA DE ATUAÇÃO'!$A:$C,2,0),"")</f>
        <v>B</v>
      </c>
      <c r="N3993" s="29" t="str">
        <f>IF(O3993 &lt;&gt; "",VLOOKUP(O3993,'CLASSIFICAÇÃO - ÁREA DE ATUAÇÃO'!$A:$C,3,0), "")</f>
        <v>ATENÇÃO PRIMÁRIA</v>
      </c>
      <c r="O3993" t="str">
        <f>'Lotações convertidas'!B3995</f>
        <v>CENTRO DE SAÚDE SANTA ROSA</v>
      </c>
    </row>
    <row r="3994" spans="1:15" x14ac:dyDescent="0.25">
      <c r="A3994">
        <v>1372775</v>
      </c>
      <c r="B3994" t="s">
        <v>12376</v>
      </c>
      <c r="C3994" t="s">
        <v>12377</v>
      </c>
      <c r="D3994" t="s">
        <v>379</v>
      </c>
      <c r="F3994" t="s">
        <v>18615</v>
      </c>
      <c r="G3994" s="177">
        <v>44674</v>
      </c>
      <c r="H3994" t="s">
        <v>482</v>
      </c>
      <c r="I3994" t="s">
        <v>18171</v>
      </c>
      <c r="J3994" t="s">
        <v>12378</v>
      </c>
      <c r="K3994" t="s">
        <v>353</v>
      </c>
      <c r="L3994" t="s">
        <v>365</v>
      </c>
      <c r="M3994" s="29" t="str">
        <f>IF(O3994 &lt;&gt; "", VLOOKUP(O3994,'CLASSIFICAÇÃO - ÁREA DE ATUAÇÃO'!$A:$C,2,0),"")</f>
        <v>D</v>
      </c>
      <c r="N3994" s="29" t="str">
        <f>IF(O3994 &lt;&gt; "",VLOOKUP(O3994,'CLASSIFICAÇÃO - ÁREA DE ATUAÇÃO'!$A:$C,3,0), "")</f>
        <v>REDE DE URGÊNCIA</v>
      </c>
      <c r="O3994" t="str">
        <f>'Lotações convertidas'!B3996</f>
        <v>UNIDADE DE PRONTO ATENDIMENTO NORTE</v>
      </c>
    </row>
    <row r="3995" spans="1:15" x14ac:dyDescent="0.25">
      <c r="A3995">
        <v>1372783</v>
      </c>
      <c r="B3995" t="s">
        <v>12379</v>
      </c>
      <c r="C3995" t="s">
        <v>12380</v>
      </c>
      <c r="D3995" t="s">
        <v>368</v>
      </c>
      <c r="E3995" t="s">
        <v>369</v>
      </c>
      <c r="F3995" t="s">
        <v>589</v>
      </c>
      <c r="G3995" s="177">
        <v>44676</v>
      </c>
      <c r="H3995" t="s">
        <v>417</v>
      </c>
      <c r="I3995" t="s">
        <v>18168</v>
      </c>
      <c r="J3995" t="s">
        <v>12381</v>
      </c>
      <c r="K3995" t="s">
        <v>353</v>
      </c>
      <c r="L3995" t="s">
        <v>397</v>
      </c>
      <c r="M3995" s="29" t="str">
        <f>IF(O3995 &lt;&gt; "", VLOOKUP(O3995,'CLASSIFICAÇÃO - ÁREA DE ATUAÇÃO'!$A:$C,2,0),"")</f>
        <v>A</v>
      </c>
      <c r="N3995" s="29" t="str">
        <f>IF(O3995 &lt;&gt; "",VLOOKUP(O3995,'CLASSIFICAÇÃO - ÁREA DE ATUAÇÃO'!$A:$C,3,0), "")</f>
        <v>REDE COMPLEMENTAR</v>
      </c>
      <c r="O3995" t="str">
        <f>'Lotações convertidas'!B3997</f>
        <v>UNIDADE DE REFERENCIA SECUNDARIA CAMPOS SALES</v>
      </c>
    </row>
    <row r="3996" spans="1:15" x14ac:dyDescent="0.25">
      <c r="A3996">
        <v>1372805</v>
      </c>
      <c r="B3996" t="s">
        <v>12382</v>
      </c>
      <c r="C3996" t="s">
        <v>12383</v>
      </c>
      <c r="D3996" t="s">
        <v>379</v>
      </c>
      <c r="F3996" t="s">
        <v>18615</v>
      </c>
      <c r="G3996" s="177">
        <v>44677</v>
      </c>
      <c r="H3996" t="s">
        <v>457</v>
      </c>
      <c r="I3996" t="s">
        <v>18171</v>
      </c>
      <c r="J3996" t="s">
        <v>12384</v>
      </c>
      <c r="K3996" t="s">
        <v>353</v>
      </c>
      <c r="L3996" t="s">
        <v>365</v>
      </c>
      <c r="M3996" s="29" t="str">
        <f>IF(O3996 &lt;&gt; "", VLOOKUP(O3996,'CLASSIFICAÇÃO - ÁREA DE ATUAÇÃO'!$A:$C,2,0),"")</f>
        <v>D</v>
      </c>
      <c r="N3996" s="29" t="str">
        <f>IF(O3996 &lt;&gt; "",VLOOKUP(O3996,'CLASSIFICAÇÃO - ÁREA DE ATUAÇÃO'!$A:$C,3,0), "")</f>
        <v>REDE DE URGÊNCIA</v>
      </c>
      <c r="O3996" t="str">
        <f>'Lotações convertidas'!B3998</f>
        <v>UNIDADE DE PRONTO ATENDIMENTO NORTE</v>
      </c>
    </row>
    <row r="3997" spans="1:15" x14ac:dyDescent="0.25">
      <c r="A3997">
        <v>1372813</v>
      </c>
      <c r="B3997" t="s">
        <v>12385</v>
      </c>
      <c r="C3997" t="s">
        <v>12386</v>
      </c>
      <c r="D3997" t="s">
        <v>368</v>
      </c>
      <c r="E3997" t="s">
        <v>369</v>
      </c>
      <c r="F3997" t="s">
        <v>18613</v>
      </c>
      <c r="G3997" s="177">
        <v>44679</v>
      </c>
      <c r="H3997" t="s">
        <v>441</v>
      </c>
      <c r="I3997" t="s">
        <v>18168</v>
      </c>
      <c r="J3997" t="s">
        <v>12387</v>
      </c>
      <c r="K3997" t="s">
        <v>353</v>
      </c>
      <c r="L3997" t="s">
        <v>382</v>
      </c>
      <c r="M3997" s="29" t="str">
        <f>IF(O3997 &lt;&gt; "", VLOOKUP(O3997,'CLASSIFICAÇÃO - ÁREA DE ATUAÇÃO'!$A:$C,2,0),"")</f>
        <v>C</v>
      </c>
      <c r="N3997" s="29" t="str">
        <f>IF(O3997 &lt;&gt; "",VLOOKUP(O3997,'CLASSIFICAÇÃO - ÁREA DE ATUAÇÃO'!$A:$C,3,0), "")</f>
        <v>REDE DE URGÊNCIA</v>
      </c>
      <c r="O3997" t="str">
        <f>'Lotações convertidas'!B3999</f>
        <v>UNIDADE DE PRONTO ATENDIMENTO LESTE</v>
      </c>
    </row>
    <row r="3998" spans="1:15" x14ac:dyDescent="0.25">
      <c r="A3998">
        <v>1372821</v>
      </c>
      <c r="B3998" t="s">
        <v>12388</v>
      </c>
      <c r="C3998" t="s">
        <v>12389</v>
      </c>
      <c r="D3998" t="s">
        <v>368</v>
      </c>
      <c r="E3998" t="s">
        <v>369</v>
      </c>
      <c r="F3998" t="s">
        <v>18642</v>
      </c>
      <c r="G3998" s="177">
        <v>44678</v>
      </c>
      <c r="H3998" t="s">
        <v>384</v>
      </c>
      <c r="I3998" t="s">
        <v>18168</v>
      </c>
      <c r="J3998" t="s">
        <v>12390</v>
      </c>
      <c r="K3998" t="s">
        <v>353</v>
      </c>
      <c r="L3998" t="s">
        <v>374</v>
      </c>
      <c r="M3998" s="29" t="str">
        <f>IF(O3998 &lt;&gt; "", VLOOKUP(O3998,'CLASSIFICAÇÃO - ÁREA DE ATUAÇÃO'!$A:$C,2,0),"")</f>
        <v>B</v>
      </c>
      <c r="N3998" s="29" t="str">
        <f>IF(O3998 &lt;&gt; "",VLOOKUP(O3998,'CLASSIFICAÇÃO - ÁREA DE ATUAÇÃO'!$A:$C,3,0), "")</f>
        <v>REDE COMPLEMENTAR</v>
      </c>
      <c r="O3998" t="str">
        <f>'Lotações convertidas'!B4000</f>
        <v>CENTRAL DE ESTERILIZACAO NORDESTE</v>
      </c>
    </row>
    <row r="3999" spans="1:15" x14ac:dyDescent="0.25">
      <c r="A3999" t="s">
        <v>12391</v>
      </c>
      <c r="B3999" t="s">
        <v>12392</v>
      </c>
      <c r="C3999" t="s">
        <v>12393</v>
      </c>
      <c r="D3999" t="s">
        <v>379</v>
      </c>
      <c r="F3999" t="s">
        <v>18616</v>
      </c>
      <c r="G3999" s="177">
        <v>44678</v>
      </c>
      <c r="H3999" t="s">
        <v>482</v>
      </c>
      <c r="I3999" t="s">
        <v>18171</v>
      </c>
      <c r="J3999" t="s">
        <v>12394</v>
      </c>
      <c r="K3999" t="s">
        <v>353</v>
      </c>
      <c r="L3999" t="s">
        <v>361</v>
      </c>
      <c r="M3999" s="29" t="str">
        <f>IF(O3999 &lt;&gt; "", VLOOKUP(O3999,'CLASSIFICAÇÃO - ÁREA DE ATUAÇÃO'!$A:$C,2,0),"")</f>
        <v>C</v>
      </c>
      <c r="N3999" s="29" t="str">
        <f>IF(O3999 &lt;&gt; "",VLOOKUP(O3999,'CLASSIFICAÇÃO - ÁREA DE ATUAÇÃO'!$A:$C,3,0), "")</f>
        <v>REDE DE URGÊNCIA</v>
      </c>
      <c r="O3999" t="str">
        <f>'Lotações convertidas'!B4001</f>
        <v>UNIDADE DE PRONTO ATENDIMENTO PAMPULHA</v>
      </c>
    </row>
    <row r="4000" spans="1:15" x14ac:dyDescent="0.25">
      <c r="A4000">
        <v>1372848</v>
      </c>
      <c r="B4000" t="s">
        <v>6896</v>
      </c>
      <c r="C4000" t="s">
        <v>6897</v>
      </c>
      <c r="D4000" t="s">
        <v>362</v>
      </c>
      <c r="F4000" t="s">
        <v>713</v>
      </c>
      <c r="G4000" s="177">
        <v>44680</v>
      </c>
      <c r="H4000" t="s">
        <v>352</v>
      </c>
      <c r="I4000" t="s">
        <v>18168</v>
      </c>
      <c r="J4000" t="s">
        <v>6898</v>
      </c>
      <c r="K4000" t="s">
        <v>353</v>
      </c>
      <c r="L4000" t="s">
        <v>382</v>
      </c>
      <c r="M4000" s="29" t="str">
        <f>IF(O4000 &lt;&gt; "", VLOOKUP(O4000,'CLASSIFICAÇÃO - ÁREA DE ATUAÇÃO'!$A:$C,2,0),"")</f>
        <v>B</v>
      </c>
      <c r="N4000" s="29" t="str">
        <f>IF(O4000 &lt;&gt; "",VLOOKUP(O4000,'CLASSIFICAÇÃO - ÁREA DE ATUAÇÃO'!$A:$C,3,0), "")</f>
        <v>ATENÇÃO PRIMÁRIA</v>
      </c>
      <c r="O4000" t="str">
        <f>'Lotações convertidas'!B4002</f>
        <v>CENTRO DE SAÚDE POMPÉIA</v>
      </c>
    </row>
    <row r="4001" spans="1:15" x14ac:dyDescent="0.25">
      <c r="A4001">
        <v>1372864</v>
      </c>
      <c r="B4001" t="s">
        <v>12395</v>
      </c>
      <c r="C4001" t="s">
        <v>12396</v>
      </c>
      <c r="D4001" t="s">
        <v>379</v>
      </c>
      <c r="F4001" t="s">
        <v>465</v>
      </c>
      <c r="G4001" s="177">
        <v>44684</v>
      </c>
      <c r="H4001" t="s">
        <v>12397</v>
      </c>
      <c r="I4001" t="s">
        <v>18171</v>
      </c>
      <c r="J4001" t="s">
        <v>12398</v>
      </c>
      <c r="K4001" t="s">
        <v>353</v>
      </c>
      <c r="L4001" t="s">
        <v>361</v>
      </c>
      <c r="M4001" s="29" t="str">
        <f>IF(O4001 &lt;&gt; "", VLOOKUP(O4001,'CLASSIFICAÇÃO - ÁREA DE ATUAÇÃO'!$A:$C,2,0),"")</f>
        <v>C</v>
      </c>
      <c r="N4001" s="29" t="str">
        <f>IF(O4001 &lt;&gt; "",VLOOKUP(O4001,'CLASSIFICAÇÃO - ÁREA DE ATUAÇÃO'!$A:$C,3,0), "")</f>
        <v>REDE DE URGÊNCIA</v>
      </c>
      <c r="O4001" t="str">
        <f>'Lotações convertidas'!B4003</f>
        <v>CENTRO DE REFERÊNCIA EM SAÚDE MENTAL - ÁLCOOL E DROGAS PAMPULHA/NOROESTE</v>
      </c>
    </row>
    <row r="4002" spans="1:15" x14ac:dyDescent="0.25">
      <c r="A4002">
        <v>1372880</v>
      </c>
      <c r="B4002" t="s">
        <v>12399</v>
      </c>
      <c r="C4002" t="s">
        <v>12400</v>
      </c>
      <c r="D4002" t="s">
        <v>368</v>
      </c>
      <c r="E4002" t="s">
        <v>369</v>
      </c>
      <c r="F4002" t="s">
        <v>465</v>
      </c>
      <c r="G4002" s="177">
        <v>44684</v>
      </c>
      <c r="H4002" t="s">
        <v>441</v>
      </c>
      <c r="I4002" t="s">
        <v>18168</v>
      </c>
      <c r="J4002" t="s">
        <v>12401</v>
      </c>
      <c r="K4002" t="s">
        <v>353</v>
      </c>
      <c r="L4002" t="s">
        <v>361</v>
      </c>
      <c r="M4002" s="29" t="str">
        <f>IF(O4002 &lt;&gt; "", VLOOKUP(O4002,'CLASSIFICAÇÃO - ÁREA DE ATUAÇÃO'!$A:$C,2,0),"")</f>
        <v>C</v>
      </c>
      <c r="N4002" s="29" t="str">
        <f>IF(O4002 &lt;&gt; "",VLOOKUP(O4002,'CLASSIFICAÇÃO - ÁREA DE ATUAÇÃO'!$A:$C,3,0), "")</f>
        <v>REDE DE URGÊNCIA</v>
      </c>
      <c r="O4002" t="str">
        <f>'Lotações convertidas'!B4004</f>
        <v>CENTRO DE REFERÊNCIA EM SAÚDE MENTAL - ÁLCOOL E DROGAS PAMPULHA/NOROESTE</v>
      </c>
    </row>
    <row r="4003" spans="1:15" x14ac:dyDescent="0.25">
      <c r="A4003">
        <v>1372899</v>
      </c>
      <c r="B4003" t="s">
        <v>12402</v>
      </c>
      <c r="C4003" t="s">
        <v>12403</v>
      </c>
      <c r="D4003" t="s">
        <v>368</v>
      </c>
      <c r="E4003" t="s">
        <v>369</v>
      </c>
      <c r="F4003" t="s">
        <v>4891</v>
      </c>
      <c r="G4003" s="177">
        <v>44683</v>
      </c>
      <c r="H4003" t="s">
        <v>384</v>
      </c>
      <c r="I4003" t="s">
        <v>18168</v>
      </c>
      <c r="J4003" t="s">
        <v>12404</v>
      </c>
      <c r="K4003" t="s">
        <v>353</v>
      </c>
      <c r="L4003" t="s">
        <v>361</v>
      </c>
      <c r="M4003" s="29" t="str">
        <f>IF(O4003 &lt;&gt; "", VLOOKUP(O4003,'CLASSIFICAÇÃO - ÁREA DE ATUAÇÃO'!$A:$C,2,0),"")</f>
        <v>B</v>
      </c>
      <c r="N4003" s="29" t="str">
        <f>IF(O4003 &lt;&gt; "",VLOOKUP(O4003,'CLASSIFICAÇÃO - ÁREA DE ATUAÇÃO'!$A:$C,3,0), "")</f>
        <v>ATENÇÃO PRIMÁRIA</v>
      </c>
      <c r="O4003" t="str">
        <f>'Lotações convertidas'!B4005</f>
        <v>CENTRO DE SAÚDE PADRE JOAQUIM MAIA</v>
      </c>
    </row>
    <row r="4004" spans="1:15" x14ac:dyDescent="0.25">
      <c r="A4004">
        <v>1372929</v>
      </c>
      <c r="B4004" t="s">
        <v>12405</v>
      </c>
      <c r="C4004" t="s">
        <v>12406</v>
      </c>
      <c r="D4004" t="s">
        <v>379</v>
      </c>
      <c r="F4004" t="s">
        <v>519</v>
      </c>
      <c r="G4004" s="177">
        <v>44664</v>
      </c>
      <c r="H4004" t="s">
        <v>5429</v>
      </c>
      <c r="I4004" t="s">
        <v>18171</v>
      </c>
      <c r="J4004" t="s">
        <v>12407</v>
      </c>
      <c r="K4004" t="s">
        <v>353</v>
      </c>
      <c r="L4004" t="s">
        <v>406</v>
      </c>
      <c r="M4004" s="29" t="str">
        <f>IF(O4004 &lt;&gt; "", VLOOKUP(O4004,'CLASSIFICAÇÃO - ÁREA DE ATUAÇÃO'!$A:$C,2,0),"")</f>
        <v>B</v>
      </c>
      <c r="N4004" s="29" t="str">
        <f>IF(O4004 &lt;&gt; "",VLOOKUP(O4004,'CLASSIFICAÇÃO - ÁREA DE ATUAÇÃO'!$A:$C,3,0), "")</f>
        <v>ATENÇÃO PRIMÁRIA</v>
      </c>
      <c r="O4004" t="str">
        <f>'Lotações convertidas'!B4006</f>
        <v>CENTRO DE SAÚDE CARLOS RENATO DIAS</v>
      </c>
    </row>
    <row r="4005" spans="1:15" x14ac:dyDescent="0.25">
      <c r="A4005">
        <v>1372937</v>
      </c>
      <c r="B4005" t="s">
        <v>12408</v>
      </c>
      <c r="C4005" t="s">
        <v>12409</v>
      </c>
      <c r="D4005" t="s">
        <v>349</v>
      </c>
      <c r="E4005" t="s">
        <v>350</v>
      </c>
      <c r="F4005" t="s">
        <v>559</v>
      </c>
      <c r="G4005" s="177">
        <v>44664</v>
      </c>
      <c r="H4005" t="s">
        <v>12410</v>
      </c>
      <c r="I4005" t="s">
        <v>18169</v>
      </c>
      <c r="J4005" t="s">
        <v>12411</v>
      </c>
      <c r="K4005" t="s">
        <v>353</v>
      </c>
      <c r="L4005" t="s">
        <v>354</v>
      </c>
      <c r="M4005" s="29" t="str">
        <f>IF(O4005 &lt;&gt; "", VLOOKUP(O4005,'CLASSIFICAÇÃO - ÁREA DE ATUAÇÃO'!$A:$C,2,0),"")</f>
        <v>A</v>
      </c>
      <c r="N4005" s="29" t="str">
        <f>IF(O4005 &lt;&gt; "",VLOOKUP(O4005,'CLASSIFICAÇÃO - ÁREA DE ATUAÇÃO'!$A:$C,3,0), "")</f>
        <v>REDE DE URGÊNCIA</v>
      </c>
      <c r="O4005" t="str">
        <f>'Lotações convertidas'!B4007</f>
        <v>CENTRO DE REFERENCIA EM SAUDE MENTAL INFANTIL NOROESTE</v>
      </c>
    </row>
    <row r="4006" spans="1:15" x14ac:dyDescent="0.25">
      <c r="A4006">
        <v>1372953</v>
      </c>
      <c r="B4006" t="s">
        <v>12412</v>
      </c>
      <c r="C4006" t="s">
        <v>12413</v>
      </c>
      <c r="D4006" t="s">
        <v>379</v>
      </c>
      <c r="F4006" t="s">
        <v>383</v>
      </c>
      <c r="G4006" s="177">
        <v>44664</v>
      </c>
      <c r="H4006" t="s">
        <v>364</v>
      </c>
      <c r="I4006" t="s">
        <v>18171</v>
      </c>
      <c r="J4006" t="s">
        <v>12414</v>
      </c>
      <c r="K4006" t="s">
        <v>353</v>
      </c>
      <c r="L4006" t="s">
        <v>354</v>
      </c>
      <c r="M4006" s="29" t="str">
        <f>IF(O4006 &lt;&gt; "", VLOOKUP(O4006,'CLASSIFICAÇÃO - ÁREA DE ATUAÇÃO'!$A:$C,2,0),"")</f>
        <v>B</v>
      </c>
      <c r="N4006" s="29" t="str">
        <f>IF(O4006 &lt;&gt; "",VLOOKUP(O4006,'CLASSIFICAÇÃO - ÁREA DE ATUAÇÃO'!$A:$C,3,0), "")</f>
        <v>ATENÇÃO PRIMÁRIA</v>
      </c>
      <c r="O4006" t="str">
        <f>'Lotações convertidas'!B4008</f>
        <v>CENTRO DE SAÚDE SÃO CRISTÓVÃO</v>
      </c>
    </row>
    <row r="4007" spans="1:15" x14ac:dyDescent="0.25">
      <c r="A4007">
        <v>1372961</v>
      </c>
      <c r="B4007" t="s">
        <v>12415</v>
      </c>
      <c r="C4007" t="s">
        <v>12416</v>
      </c>
      <c r="D4007" t="s">
        <v>368</v>
      </c>
      <c r="E4007" t="s">
        <v>634</v>
      </c>
      <c r="F4007" t="s">
        <v>2151</v>
      </c>
      <c r="G4007" s="177">
        <v>44663</v>
      </c>
      <c r="H4007" t="s">
        <v>466</v>
      </c>
      <c r="I4007" t="s">
        <v>18174</v>
      </c>
      <c r="J4007" t="s">
        <v>12417</v>
      </c>
      <c r="K4007" t="s">
        <v>353</v>
      </c>
      <c r="L4007" t="s">
        <v>372</v>
      </c>
      <c r="M4007" s="29" t="str">
        <f>IF(O4007 &lt;&gt; "", VLOOKUP(O4007,'CLASSIFICAÇÃO - ÁREA DE ATUAÇÃO'!$A:$C,2,0),"")</f>
        <v>C</v>
      </c>
      <c r="N4007" s="29" t="str">
        <f>IF(O4007 &lt;&gt; "",VLOOKUP(O4007,'CLASSIFICAÇÃO - ÁREA DE ATUAÇÃO'!$A:$C,3,0), "")</f>
        <v>REDE COMPLEMENTAR</v>
      </c>
      <c r="O4007" t="str">
        <f>'Lotações convertidas'!B4009</f>
        <v>CENTRO DE ESPECIALIDADES ODONTOLOGICAS VENDA NOVA</v>
      </c>
    </row>
    <row r="4008" spans="1:15" x14ac:dyDescent="0.25">
      <c r="A4008" t="s">
        <v>12418</v>
      </c>
      <c r="B4008" t="s">
        <v>908</v>
      </c>
      <c r="C4008" t="s">
        <v>909</v>
      </c>
      <c r="D4008" t="s">
        <v>368</v>
      </c>
      <c r="E4008" t="s">
        <v>369</v>
      </c>
      <c r="F4008" t="s">
        <v>18623</v>
      </c>
      <c r="G4008" s="177">
        <v>44665</v>
      </c>
      <c r="H4008" t="s">
        <v>441</v>
      </c>
      <c r="I4008" t="s">
        <v>18168</v>
      </c>
      <c r="J4008" t="s">
        <v>910</v>
      </c>
      <c r="K4008" t="s">
        <v>353</v>
      </c>
      <c r="L4008" t="s">
        <v>374</v>
      </c>
      <c r="M4008" s="29" t="str">
        <f>IF(O4008 &lt;&gt; "", VLOOKUP(O4008,'CLASSIFICAÇÃO - ÁREA DE ATUAÇÃO'!$A:$C,2,0),"")</f>
        <v>C</v>
      </c>
      <c r="N4008" s="29" t="str">
        <f>IF(O4008 &lt;&gt; "",VLOOKUP(O4008,'CLASSIFICAÇÃO - ÁREA DE ATUAÇÃO'!$A:$C,3,0), "")</f>
        <v>REDE DE URGÊNCIA</v>
      </c>
      <c r="O4008" t="str">
        <f>'Lotações convertidas'!B4010</f>
        <v>UNIDADE DE PRONTO ATENDIMENTO NORDESTE</v>
      </c>
    </row>
    <row r="4009" spans="1:15" x14ac:dyDescent="0.25">
      <c r="A4009">
        <v>1372988</v>
      </c>
      <c r="B4009" t="s">
        <v>12419</v>
      </c>
      <c r="C4009" t="s">
        <v>12420</v>
      </c>
      <c r="D4009" t="s">
        <v>349</v>
      </c>
      <c r="E4009" t="s">
        <v>473</v>
      </c>
      <c r="F4009" t="s">
        <v>284</v>
      </c>
      <c r="G4009" s="177">
        <v>44663</v>
      </c>
      <c r="H4009" t="s">
        <v>12421</v>
      </c>
      <c r="I4009" t="s">
        <v>18181</v>
      </c>
      <c r="J4009" t="s">
        <v>12422</v>
      </c>
      <c r="K4009" t="s">
        <v>353</v>
      </c>
      <c r="L4009" t="s">
        <v>374</v>
      </c>
      <c r="M4009" s="29" t="str">
        <f>IF(O4009 &lt;&gt; "", VLOOKUP(O4009,'CLASSIFICAÇÃO - ÁREA DE ATUAÇÃO'!$A:$C,2,0),"")</f>
        <v>D</v>
      </c>
      <c r="N4009" s="29" t="str">
        <f>IF(O4009 &lt;&gt; "",VLOOKUP(O4009,'CLASSIFICAÇÃO - ÁREA DE ATUAÇÃO'!$A:$C,3,0), "")</f>
        <v>ATENÇÃO PRIMÁRIA</v>
      </c>
      <c r="O4009" t="str">
        <f>'Lotações convertidas'!B4011</f>
        <v>CENTRO DE SAÚDE MARIVANDA BALEEIRO - PAULO VI</v>
      </c>
    </row>
    <row r="4010" spans="1:15" x14ac:dyDescent="0.25">
      <c r="A4010">
        <v>1373003</v>
      </c>
      <c r="B4010" t="s">
        <v>12423</v>
      </c>
      <c r="C4010" t="s">
        <v>12424</v>
      </c>
      <c r="D4010" t="s">
        <v>368</v>
      </c>
      <c r="E4010" t="s">
        <v>369</v>
      </c>
      <c r="F4010" t="s">
        <v>424</v>
      </c>
      <c r="G4010" s="177">
        <v>44664</v>
      </c>
      <c r="H4010" t="s">
        <v>441</v>
      </c>
      <c r="I4010" t="s">
        <v>18168</v>
      </c>
      <c r="J4010" t="s">
        <v>12425</v>
      </c>
      <c r="K4010" t="s">
        <v>353</v>
      </c>
      <c r="L4010" t="s">
        <v>427</v>
      </c>
      <c r="M4010" s="29" t="str">
        <f>IF(O4010 &lt;&gt; "", VLOOKUP(O4010,'CLASSIFICAÇÃO - ÁREA DE ATUAÇÃO'!$A:$C,2,0),"")</f>
        <v>D</v>
      </c>
      <c r="N4010" s="29" t="str">
        <f>IF(O4010 &lt;&gt; "",VLOOKUP(O4010,'CLASSIFICAÇÃO - ÁREA DE ATUAÇÃO'!$A:$C,3,0), "")</f>
        <v>REDE DE URGÊNCIA</v>
      </c>
      <c r="O4010" t="str">
        <f>'Lotações convertidas'!B4012</f>
        <v>SERVIÇO DE ATENDIMENTO MÓVEL DE URGÊNCIA E TRANSPORTE EM SAÚDE</v>
      </c>
    </row>
    <row r="4011" spans="1:15" x14ac:dyDescent="0.25">
      <c r="A4011">
        <v>1373038</v>
      </c>
      <c r="B4011" t="s">
        <v>3657</v>
      </c>
      <c r="C4011" t="s">
        <v>3658</v>
      </c>
      <c r="D4011" t="s">
        <v>368</v>
      </c>
      <c r="E4011" t="s">
        <v>369</v>
      </c>
      <c r="F4011" t="s">
        <v>18613</v>
      </c>
      <c r="G4011" s="177">
        <v>44689</v>
      </c>
      <c r="H4011" t="s">
        <v>425</v>
      </c>
      <c r="I4011" t="s">
        <v>18168</v>
      </c>
      <c r="J4011" t="s">
        <v>3659</v>
      </c>
      <c r="K4011" t="s">
        <v>353</v>
      </c>
      <c r="L4011" t="s">
        <v>382</v>
      </c>
      <c r="M4011" s="29" t="str">
        <f>IF(O4011 &lt;&gt; "", VLOOKUP(O4011,'CLASSIFICAÇÃO - ÁREA DE ATUAÇÃO'!$A:$C,2,0),"")</f>
        <v>C</v>
      </c>
      <c r="N4011" s="29" t="str">
        <f>IF(O4011 &lt;&gt; "",VLOOKUP(O4011,'CLASSIFICAÇÃO - ÁREA DE ATUAÇÃO'!$A:$C,3,0), "")</f>
        <v>REDE DE URGÊNCIA</v>
      </c>
      <c r="O4011" t="str">
        <f>'Lotações convertidas'!B4013</f>
        <v>UNIDADE DE PRONTO ATENDIMENTO LESTE</v>
      </c>
    </row>
    <row r="4012" spans="1:15" x14ac:dyDescent="0.25">
      <c r="A4012">
        <v>1373046</v>
      </c>
      <c r="B4012" t="s">
        <v>12429</v>
      </c>
      <c r="C4012" t="s">
        <v>12430</v>
      </c>
      <c r="D4012" t="s">
        <v>368</v>
      </c>
      <c r="E4012" t="s">
        <v>369</v>
      </c>
      <c r="F4012" t="s">
        <v>607</v>
      </c>
      <c r="G4012" s="177">
        <v>44687</v>
      </c>
      <c r="H4012" t="s">
        <v>384</v>
      </c>
      <c r="I4012" t="s">
        <v>18168</v>
      </c>
      <c r="J4012" t="s">
        <v>12431</v>
      </c>
      <c r="K4012" t="s">
        <v>353</v>
      </c>
      <c r="L4012" t="s">
        <v>365</v>
      </c>
      <c r="M4012" s="29" t="str">
        <f>IF(O4012 &lt;&gt; "", VLOOKUP(O4012,'CLASSIFICAÇÃO - ÁREA DE ATUAÇÃO'!$A:$C,2,0),"")</f>
        <v>D</v>
      </c>
      <c r="N4012" s="29" t="str">
        <f>IF(O4012 &lt;&gt; "",VLOOKUP(O4012,'CLASSIFICAÇÃO - ÁREA DE ATUAÇÃO'!$A:$C,3,0), "")</f>
        <v>ATENÇÃO PRIMÁRIA</v>
      </c>
      <c r="O4012" t="str">
        <f>'Lotações convertidas'!B4014</f>
        <v>CENTRO DE SAÚDE SÃO TOMÁS</v>
      </c>
    </row>
    <row r="4013" spans="1:15" x14ac:dyDescent="0.25">
      <c r="A4013">
        <v>1373062</v>
      </c>
      <c r="B4013" t="s">
        <v>12432</v>
      </c>
      <c r="C4013" t="s">
        <v>12433</v>
      </c>
      <c r="D4013" t="s">
        <v>362</v>
      </c>
      <c r="F4013" t="s">
        <v>1937</v>
      </c>
      <c r="G4013" s="177">
        <v>44690</v>
      </c>
      <c r="H4013" t="s">
        <v>364</v>
      </c>
      <c r="I4013" t="s">
        <v>18168</v>
      </c>
      <c r="J4013" t="s">
        <v>12434</v>
      </c>
      <c r="K4013" t="s">
        <v>353</v>
      </c>
      <c r="L4013" t="s">
        <v>374</v>
      </c>
      <c r="M4013" s="29" t="str">
        <f>IF(O4013 &lt;&gt; "", VLOOKUP(O4013,'CLASSIFICAÇÃO - ÁREA DE ATUAÇÃO'!$A:$C,2,0),"")</f>
        <v>C</v>
      </c>
      <c r="N4013" s="29" t="str">
        <f>IF(O4013 &lt;&gt; "",VLOOKUP(O4013,'CLASSIFICAÇÃO - ÁREA DE ATUAÇÃO'!$A:$C,3,0), "")</f>
        <v>ATENÇÃO PRIMÁRIA</v>
      </c>
      <c r="O4013" t="str">
        <f>'Lotações convertidas'!B4015</f>
        <v>CENTRO DE SAÚDE OLAVO ALBINO CORREIA</v>
      </c>
    </row>
    <row r="4014" spans="1:15" x14ac:dyDescent="0.25">
      <c r="A4014">
        <v>1373097</v>
      </c>
      <c r="B4014" t="s">
        <v>12435</v>
      </c>
      <c r="C4014" t="s">
        <v>12436</v>
      </c>
      <c r="D4014" t="s">
        <v>362</v>
      </c>
      <c r="F4014" t="s">
        <v>2301</v>
      </c>
      <c r="G4014" s="177">
        <v>44690</v>
      </c>
      <c r="H4014" t="s">
        <v>364</v>
      </c>
      <c r="I4014" t="s">
        <v>18168</v>
      </c>
      <c r="J4014" t="s">
        <v>12437</v>
      </c>
      <c r="K4014" t="s">
        <v>353</v>
      </c>
      <c r="L4014" t="s">
        <v>354</v>
      </c>
      <c r="M4014" s="29" t="str">
        <f>IF(O4014 &lt;&gt; "", VLOOKUP(O4014,'CLASSIFICAÇÃO - ÁREA DE ATUAÇÃO'!$A:$C,2,0),"")</f>
        <v>A</v>
      </c>
      <c r="N4014" s="29" t="str">
        <f>IF(O4014 &lt;&gt; "",VLOOKUP(O4014,'CLASSIFICAÇÃO - ÁREA DE ATUAÇÃO'!$A:$C,3,0), "")</f>
        <v>ATENÇÃO PRIMÁRIA</v>
      </c>
      <c r="O4014" t="str">
        <f>'Lotações convertidas'!B4016</f>
        <v>CENTRO DE SAÚDE SANTOS ANJOS</v>
      </c>
    </row>
    <row r="4015" spans="1:15" x14ac:dyDescent="0.25">
      <c r="A4015">
        <v>1373100</v>
      </c>
      <c r="B4015" t="s">
        <v>12438</v>
      </c>
      <c r="C4015" t="s">
        <v>12439</v>
      </c>
      <c r="D4015" t="s">
        <v>349</v>
      </c>
      <c r="E4015" t="s">
        <v>350</v>
      </c>
      <c r="F4015" t="s">
        <v>18650</v>
      </c>
      <c r="G4015" s="177">
        <v>44690</v>
      </c>
      <c r="H4015" t="s">
        <v>364</v>
      </c>
      <c r="I4015" t="s">
        <v>18169</v>
      </c>
      <c r="J4015" t="s">
        <v>12440</v>
      </c>
      <c r="K4015" t="s">
        <v>353</v>
      </c>
      <c r="L4015" t="s">
        <v>374</v>
      </c>
      <c r="M4015" s="29" t="str">
        <f>IF(O4015 &lt;&gt; "", VLOOKUP(O4015,'CLASSIFICAÇÃO - ÁREA DE ATUAÇÃO'!$A:$C,2,0),"")</f>
        <v>B</v>
      </c>
      <c r="N4015" s="29" t="str">
        <f>IF(O4015 &lt;&gt; "",VLOOKUP(O4015,'CLASSIFICAÇÃO - ÁREA DE ATUAÇÃO'!$A:$C,3,0), "")</f>
        <v>GESTÃO</v>
      </c>
      <c r="O4015" t="str">
        <f>'Lotações convertidas'!B4017</f>
        <v>DIRETORIA REGIONAL DE SAUDE NORDESTE</v>
      </c>
    </row>
    <row r="4016" spans="1:15" x14ac:dyDescent="0.25">
      <c r="A4016">
        <v>1373135</v>
      </c>
      <c r="B4016" t="s">
        <v>12441</v>
      </c>
      <c r="C4016" t="s">
        <v>12442</v>
      </c>
      <c r="D4016" t="s">
        <v>520</v>
      </c>
      <c r="F4016" t="s">
        <v>768</v>
      </c>
      <c r="G4016" s="177">
        <v>44677</v>
      </c>
      <c r="H4016" t="s">
        <v>364</v>
      </c>
      <c r="I4016" t="s">
        <v>18175</v>
      </c>
      <c r="J4016" t="s">
        <v>12443</v>
      </c>
      <c r="K4016" t="s">
        <v>353</v>
      </c>
      <c r="L4016" t="s">
        <v>406</v>
      </c>
      <c r="M4016" s="29" t="str">
        <f>IF(O4016 &lt;&gt; "", VLOOKUP(O4016,'CLASSIFICAÇÃO - ÁREA DE ATUAÇÃO'!$A:$C,2,0),"")</f>
        <v>C</v>
      </c>
      <c r="N4016" s="29" t="str">
        <f>IF(O4016 &lt;&gt; "",VLOOKUP(O4016,'CLASSIFICAÇÃO - ÁREA DE ATUAÇÃO'!$A:$C,3,0), "")</f>
        <v>ATENÇÃO PRIMÁRIA</v>
      </c>
      <c r="O4016" t="str">
        <f>'Lotações convertidas'!B4018</f>
        <v>CENTRO DE SAÚDE BOMSUCESSO</v>
      </c>
    </row>
    <row r="4017" spans="1:15" x14ac:dyDescent="0.25">
      <c r="A4017">
        <v>1373151</v>
      </c>
      <c r="B4017" t="s">
        <v>6018</v>
      </c>
      <c r="C4017" t="s">
        <v>6019</v>
      </c>
      <c r="D4017" t="s">
        <v>362</v>
      </c>
      <c r="F4017" t="s">
        <v>574</v>
      </c>
      <c r="G4017" s="177">
        <v>44677</v>
      </c>
      <c r="H4017" t="s">
        <v>352</v>
      </c>
      <c r="I4017" t="s">
        <v>18168</v>
      </c>
      <c r="J4017" t="s">
        <v>6020</v>
      </c>
      <c r="K4017" t="s">
        <v>353</v>
      </c>
      <c r="L4017" t="s">
        <v>397</v>
      </c>
      <c r="M4017" s="29" t="str">
        <f>IF(O4017 &lt;&gt; "", VLOOKUP(O4017,'CLASSIFICAÇÃO - ÁREA DE ATUAÇÃO'!$A:$C,2,0),"")</f>
        <v>A</v>
      </c>
      <c r="N4017" s="29" t="str">
        <f>IF(O4017 &lt;&gt; "",VLOOKUP(O4017,'CLASSIFICAÇÃO - ÁREA DE ATUAÇÃO'!$A:$C,3,0), "")</f>
        <v>ATENÇÃO PRIMÁRIA</v>
      </c>
      <c r="O4017" t="str">
        <f>'Lotações convertidas'!B4019</f>
        <v>CENTRO DE SAÚDE SALGADO FILHO</v>
      </c>
    </row>
    <row r="4018" spans="1:15" x14ac:dyDescent="0.25">
      <c r="A4018" t="s">
        <v>12444</v>
      </c>
      <c r="B4018" t="s">
        <v>12445</v>
      </c>
      <c r="C4018" t="s">
        <v>12446</v>
      </c>
      <c r="D4018" t="s">
        <v>379</v>
      </c>
      <c r="F4018" t="s">
        <v>18619</v>
      </c>
      <c r="G4018" s="177">
        <v>44677</v>
      </c>
      <c r="H4018" t="s">
        <v>12447</v>
      </c>
      <c r="I4018" t="s">
        <v>18171</v>
      </c>
      <c r="J4018" t="s">
        <v>12448</v>
      </c>
      <c r="K4018" t="s">
        <v>353</v>
      </c>
      <c r="L4018" t="s">
        <v>361</v>
      </c>
      <c r="M4018" s="29" t="str">
        <f>IF(O4018 &lt;&gt; "", VLOOKUP(O4018,'CLASSIFICAÇÃO - ÁREA DE ATUAÇÃO'!$A:$C,2,0),"")</f>
        <v>B</v>
      </c>
      <c r="N4018" s="29" t="str">
        <f>IF(O4018 &lt;&gt; "",VLOOKUP(O4018,'CLASSIFICAÇÃO - ÁREA DE ATUAÇÃO'!$A:$C,3,0), "")</f>
        <v>REDE DE URGÊNCIA</v>
      </c>
      <c r="O4018" t="str">
        <f>'Lotações convertidas'!B4020</f>
        <v>CENTRO DE REFERENCIA EM SAUDE MENTAL PAMPULHA</v>
      </c>
    </row>
    <row r="4019" spans="1:15" x14ac:dyDescent="0.25">
      <c r="A4019">
        <v>1373194</v>
      </c>
      <c r="B4019" t="s">
        <v>12449</v>
      </c>
      <c r="C4019" t="s">
        <v>12450</v>
      </c>
      <c r="D4019" t="s">
        <v>379</v>
      </c>
      <c r="F4019" t="s">
        <v>18611</v>
      </c>
      <c r="G4019" s="177">
        <v>44680</v>
      </c>
      <c r="H4019" t="s">
        <v>482</v>
      </c>
      <c r="I4019" t="s">
        <v>18171</v>
      </c>
      <c r="J4019" t="s">
        <v>12451</v>
      </c>
      <c r="K4019" t="s">
        <v>353</v>
      </c>
      <c r="L4019" t="s">
        <v>397</v>
      </c>
      <c r="M4019" s="29" t="str">
        <f>IF(O4019 &lt;&gt; "", VLOOKUP(O4019,'CLASSIFICAÇÃO - ÁREA DE ATUAÇÃO'!$A:$C,2,0),"")</f>
        <v>C</v>
      </c>
      <c r="N4019" s="29" t="str">
        <f>IF(O4019 &lt;&gt; "",VLOOKUP(O4019,'CLASSIFICAÇÃO - ÁREA DE ATUAÇÃO'!$A:$C,3,0), "")</f>
        <v>REDE DE URGÊNCIA</v>
      </c>
      <c r="O4019" t="str">
        <f>'Lotações convertidas'!B4021</f>
        <v>UNIDADE DE PRONTO ATENDIMENTO OESTE</v>
      </c>
    </row>
    <row r="4020" spans="1:15" x14ac:dyDescent="0.25">
      <c r="A4020">
        <v>1373224</v>
      </c>
      <c r="B4020" t="s">
        <v>1901</v>
      </c>
      <c r="C4020" t="s">
        <v>1902</v>
      </c>
      <c r="D4020" t="s">
        <v>368</v>
      </c>
      <c r="E4020" t="s">
        <v>369</v>
      </c>
      <c r="F4020" t="s">
        <v>465</v>
      </c>
      <c r="G4020" s="177">
        <v>44683</v>
      </c>
      <c r="H4020" t="s">
        <v>425</v>
      </c>
      <c r="I4020" t="s">
        <v>18168</v>
      </c>
      <c r="J4020" t="s">
        <v>1903</v>
      </c>
      <c r="K4020" t="s">
        <v>353</v>
      </c>
      <c r="L4020" t="s">
        <v>361</v>
      </c>
      <c r="M4020" s="29" t="str">
        <f>IF(O4020 &lt;&gt; "", VLOOKUP(O4020,'CLASSIFICAÇÃO - ÁREA DE ATUAÇÃO'!$A:$C,2,0),"")</f>
        <v>C</v>
      </c>
      <c r="N4020" s="29" t="str">
        <f>IF(O4020 &lt;&gt; "",VLOOKUP(O4020,'CLASSIFICAÇÃO - ÁREA DE ATUAÇÃO'!$A:$C,3,0), "")</f>
        <v>REDE DE URGÊNCIA</v>
      </c>
      <c r="O4020" t="str">
        <f>'Lotações convertidas'!B4022</f>
        <v>CENTRO DE REFERÊNCIA EM SAÚDE MENTAL - ÁLCOOL E DROGAS PAMPULHA/NOROESTE</v>
      </c>
    </row>
    <row r="4021" spans="1:15" x14ac:dyDescent="0.25">
      <c r="A4021">
        <v>1373232</v>
      </c>
      <c r="B4021" t="s">
        <v>10141</v>
      </c>
      <c r="C4021" t="s">
        <v>10142</v>
      </c>
      <c r="D4021" t="s">
        <v>368</v>
      </c>
      <c r="E4021" t="s">
        <v>369</v>
      </c>
      <c r="F4021" t="s">
        <v>18611</v>
      </c>
      <c r="G4021" s="177">
        <v>44682</v>
      </c>
      <c r="H4021" t="s">
        <v>425</v>
      </c>
      <c r="I4021" t="s">
        <v>18168</v>
      </c>
      <c r="J4021" t="s">
        <v>10143</v>
      </c>
      <c r="K4021" t="s">
        <v>353</v>
      </c>
      <c r="L4021" t="s">
        <v>397</v>
      </c>
      <c r="M4021" s="29" t="str">
        <f>IF(O4021 &lt;&gt; "", VLOOKUP(O4021,'CLASSIFICAÇÃO - ÁREA DE ATUAÇÃO'!$A:$C,2,0),"")</f>
        <v>C</v>
      </c>
      <c r="N4021" s="29" t="str">
        <f>IF(O4021 &lt;&gt; "",VLOOKUP(O4021,'CLASSIFICAÇÃO - ÁREA DE ATUAÇÃO'!$A:$C,3,0), "")</f>
        <v>REDE DE URGÊNCIA</v>
      </c>
      <c r="O4021" t="str">
        <f>'Lotações convertidas'!B4023</f>
        <v>UNIDADE DE PRONTO ATENDIMENTO OESTE</v>
      </c>
    </row>
    <row r="4022" spans="1:15" x14ac:dyDescent="0.25">
      <c r="A4022">
        <v>1373240</v>
      </c>
      <c r="B4022" t="s">
        <v>12452</v>
      </c>
      <c r="C4022" t="s">
        <v>12453</v>
      </c>
      <c r="D4022" t="s">
        <v>349</v>
      </c>
      <c r="E4022" t="s">
        <v>403</v>
      </c>
      <c r="F4022" t="s">
        <v>603</v>
      </c>
      <c r="G4022" s="177">
        <v>44685</v>
      </c>
      <c r="H4022" t="s">
        <v>352</v>
      </c>
      <c r="I4022" t="s">
        <v>18170</v>
      </c>
      <c r="J4022" t="s">
        <v>12454</v>
      </c>
      <c r="K4022" t="s">
        <v>353</v>
      </c>
      <c r="L4022" t="s">
        <v>374</v>
      </c>
      <c r="M4022" s="29" t="str">
        <f>IF(O4022 &lt;&gt; "", VLOOKUP(O4022,'CLASSIFICAÇÃO - ÁREA DE ATUAÇÃO'!$A:$C,2,0),"")</f>
        <v>D</v>
      </c>
      <c r="N4022" s="29" t="str">
        <f>IF(O4022 &lt;&gt; "",VLOOKUP(O4022,'CLASSIFICAÇÃO - ÁREA DE ATUAÇÃO'!$A:$C,3,0), "")</f>
        <v>ATENÇÃO PRIMÁRIA</v>
      </c>
      <c r="O4022" t="str">
        <f>'Lotações convertidas'!B4024</f>
        <v>CENTRO DE SAÚDE RIBEIRO DE ABREU</v>
      </c>
    </row>
    <row r="4023" spans="1:15" x14ac:dyDescent="0.25">
      <c r="A4023">
        <v>1373259</v>
      </c>
      <c r="B4023" t="s">
        <v>12455</v>
      </c>
      <c r="C4023" t="s">
        <v>12456</v>
      </c>
      <c r="D4023" t="s">
        <v>362</v>
      </c>
      <c r="F4023" t="s">
        <v>1422</v>
      </c>
      <c r="G4023" s="177">
        <v>44684</v>
      </c>
      <c r="H4023" t="s">
        <v>352</v>
      </c>
      <c r="I4023" t="s">
        <v>18168</v>
      </c>
      <c r="J4023" t="s">
        <v>12457</v>
      </c>
      <c r="K4023" t="s">
        <v>353</v>
      </c>
      <c r="L4023" t="s">
        <v>382</v>
      </c>
      <c r="M4023" s="29" t="str">
        <f>IF(O4023 &lt;&gt; "", VLOOKUP(O4023,'CLASSIFICAÇÃO - ÁREA DE ATUAÇÃO'!$A:$C,2,0),"")</f>
        <v>D</v>
      </c>
      <c r="N4023" s="29" t="str">
        <f>IF(O4023 &lt;&gt; "",VLOOKUP(O4023,'CLASSIFICAÇÃO - ÁREA DE ATUAÇÃO'!$A:$C,3,0), "")</f>
        <v>ATENÇÃO PRIMÁRIA</v>
      </c>
      <c r="O4023" t="str">
        <f>'Lotações convertidas'!B4025</f>
        <v>CENTRO DE SAÚDE NOVO HORIZONTE</v>
      </c>
    </row>
    <row r="4024" spans="1:15" x14ac:dyDescent="0.25">
      <c r="A4024">
        <v>1373275</v>
      </c>
      <c r="B4024" t="s">
        <v>12458</v>
      </c>
      <c r="C4024" t="s">
        <v>12459</v>
      </c>
      <c r="D4024" t="s">
        <v>368</v>
      </c>
      <c r="E4024" t="s">
        <v>369</v>
      </c>
      <c r="F4024" t="s">
        <v>1802</v>
      </c>
      <c r="G4024" s="177">
        <v>44684</v>
      </c>
      <c r="H4024" t="s">
        <v>384</v>
      </c>
      <c r="I4024" t="s">
        <v>18168</v>
      </c>
      <c r="J4024" t="s">
        <v>12460</v>
      </c>
      <c r="K4024" t="s">
        <v>353</v>
      </c>
      <c r="L4024" t="s">
        <v>374</v>
      </c>
      <c r="M4024" s="29" t="str">
        <f>IF(O4024 &lt;&gt; "", VLOOKUP(O4024,'CLASSIFICAÇÃO - ÁREA DE ATUAÇÃO'!$A:$C,2,0),"")</f>
        <v>C</v>
      </c>
      <c r="N4024" s="29" t="str">
        <f>IF(O4024 &lt;&gt; "",VLOOKUP(O4024,'CLASSIFICAÇÃO - ÁREA DE ATUAÇÃO'!$A:$C,3,0), "")</f>
        <v>ATENÇÃO PRIMÁRIA</v>
      </c>
      <c r="O4024" t="str">
        <f>'Lotações convertidas'!B4026</f>
        <v>CENTRO DE SAÚDE SÃO MARCOS</v>
      </c>
    </row>
    <row r="4025" spans="1:15" x14ac:dyDescent="0.25">
      <c r="A4025">
        <v>1373283</v>
      </c>
      <c r="B4025" t="s">
        <v>12461</v>
      </c>
      <c r="C4025" t="s">
        <v>12462</v>
      </c>
      <c r="D4025" t="s">
        <v>362</v>
      </c>
      <c r="F4025" t="s">
        <v>705</v>
      </c>
      <c r="G4025" s="177">
        <v>44684</v>
      </c>
      <c r="H4025" t="s">
        <v>364</v>
      </c>
      <c r="I4025" t="s">
        <v>18168</v>
      </c>
      <c r="J4025" t="s">
        <v>12463</v>
      </c>
      <c r="K4025" t="s">
        <v>353</v>
      </c>
      <c r="L4025" t="s">
        <v>372</v>
      </c>
      <c r="M4025" s="29" t="str">
        <f>IF(O4025 &lt;&gt; "", VLOOKUP(O4025,'CLASSIFICAÇÃO - ÁREA DE ATUAÇÃO'!$A:$C,2,0),"")</f>
        <v>C</v>
      </c>
      <c r="N4025" s="29" t="str">
        <f>IF(O4025 &lt;&gt; "",VLOOKUP(O4025,'CLASSIFICAÇÃO - ÁREA DE ATUAÇÃO'!$A:$C,3,0), "")</f>
        <v>ATENÇÃO PRIMÁRIA</v>
      </c>
      <c r="O4025" t="str">
        <f>'Lotações convertidas'!B4027</f>
        <v>CENTRO DE SAÚDE COPACABANA</v>
      </c>
    </row>
    <row r="4026" spans="1:15" x14ac:dyDescent="0.25">
      <c r="A4026">
        <v>1373291</v>
      </c>
      <c r="B4026" t="s">
        <v>12464</v>
      </c>
      <c r="C4026" t="s">
        <v>12465</v>
      </c>
      <c r="D4026" t="s">
        <v>362</v>
      </c>
      <c r="F4026" t="s">
        <v>18632</v>
      </c>
      <c r="G4026" s="177">
        <v>44684</v>
      </c>
      <c r="H4026" t="s">
        <v>9886</v>
      </c>
      <c r="I4026" t="s">
        <v>18168</v>
      </c>
      <c r="J4026" t="s">
        <v>12466</v>
      </c>
      <c r="K4026" t="s">
        <v>353</v>
      </c>
      <c r="L4026" t="s">
        <v>365</v>
      </c>
      <c r="M4026" s="29" t="str">
        <f>IF(O4026 &lt;&gt; "", VLOOKUP(O4026,'CLASSIFICAÇÃO - ÁREA DE ATUAÇÃO'!$A:$C,2,0),"")</f>
        <v>C</v>
      </c>
      <c r="N4026" s="29" t="str">
        <f>IF(O4026 &lt;&gt; "",VLOOKUP(O4026,'CLASSIFICAÇÃO - ÁREA DE ATUAÇÃO'!$A:$C,3,0), "")</f>
        <v>REDE DE URGÊNCIA</v>
      </c>
      <c r="O4026" t="str">
        <f>'Lotações convertidas'!B4028</f>
        <v>CENTRO DE REFERENCIA EM SAUDE MENTAL NORTE</v>
      </c>
    </row>
    <row r="4027" spans="1:15" x14ac:dyDescent="0.25">
      <c r="A4027">
        <v>1373305</v>
      </c>
      <c r="B4027" t="s">
        <v>12467</v>
      </c>
      <c r="C4027" t="s">
        <v>12468</v>
      </c>
      <c r="D4027" t="s">
        <v>362</v>
      </c>
      <c r="F4027" t="s">
        <v>1015</v>
      </c>
      <c r="G4027" s="177">
        <v>44684</v>
      </c>
      <c r="H4027" t="s">
        <v>364</v>
      </c>
      <c r="I4027" t="s">
        <v>18168</v>
      </c>
      <c r="J4027" t="s">
        <v>12469</v>
      </c>
      <c r="K4027" t="s">
        <v>353</v>
      </c>
      <c r="L4027" t="s">
        <v>406</v>
      </c>
      <c r="M4027" s="29" t="str">
        <f>IF(O4027 &lt;&gt; "", VLOOKUP(O4027,'CLASSIFICAÇÃO - ÁREA DE ATUAÇÃO'!$A:$C,2,0),"")</f>
        <v>C</v>
      </c>
      <c r="N4027" s="29" t="str">
        <f>IF(O4027 &lt;&gt; "",VLOOKUP(O4027,'CLASSIFICAÇÃO - ÁREA DE ATUAÇÃO'!$A:$C,3,0), "")</f>
        <v>ATENÇÃO PRIMÁRIA</v>
      </c>
      <c r="O4027" t="str">
        <f>'Lotações convertidas'!B4029</f>
        <v>CENTRO DE SAÚDE EDUARDO MAURO DE ARAÚJO - MIRAMAR</v>
      </c>
    </row>
    <row r="4028" spans="1:15" x14ac:dyDescent="0.25">
      <c r="A4028">
        <v>1373313</v>
      </c>
      <c r="B4028" t="s">
        <v>12470</v>
      </c>
      <c r="C4028" t="s">
        <v>12471</v>
      </c>
      <c r="D4028" t="s">
        <v>349</v>
      </c>
      <c r="E4028" t="s">
        <v>350</v>
      </c>
      <c r="F4028" t="s">
        <v>18618</v>
      </c>
      <c r="G4028" s="177">
        <v>44669</v>
      </c>
      <c r="H4028" t="s">
        <v>352</v>
      </c>
      <c r="I4028" t="s">
        <v>18169</v>
      </c>
      <c r="J4028" t="s">
        <v>12472</v>
      </c>
      <c r="K4028" t="s">
        <v>353</v>
      </c>
      <c r="L4028" t="s">
        <v>365</v>
      </c>
      <c r="M4028" s="29" t="str">
        <f>IF(O4028 &lt;&gt; "", VLOOKUP(O4028,'CLASSIFICAÇÃO - ÁREA DE ATUAÇÃO'!$A:$C,2,0),"")</f>
        <v>C</v>
      </c>
      <c r="N4028" s="29" t="str">
        <f>IF(O4028 &lt;&gt; "",VLOOKUP(O4028,'CLASSIFICAÇÃO - ÁREA DE ATUAÇÃO'!$A:$C,3,0), "")</f>
        <v>GESTÃO</v>
      </c>
      <c r="O4028" t="str">
        <f>'Lotações convertidas'!B4030</f>
        <v>GERENCIA DE ASSISTENCIA, EPIDEMIOLOGIA E REGULACAO NORTE</v>
      </c>
    </row>
    <row r="4029" spans="1:15" x14ac:dyDescent="0.25">
      <c r="A4029" t="s">
        <v>12473</v>
      </c>
      <c r="B4029" t="s">
        <v>12474</v>
      </c>
      <c r="C4029" t="s">
        <v>12475</v>
      </c>
      <c r="D4029" t="s">
        <v>349</v>
      </c>
      <c r="E4029" t="s">
        <v>473</v>
      </c>
      <c r="F4029" t="s">
        <v>561</v>
      </c>
      <c r="G4029" s="177">
        <v>44664</v>
      </c>
      <c r="H4029" t="s">
        <v>12476</v>
      </c>
      <c r="I4029" t="s">
        <v>18181</v>
      </c>
      <c r="J4029" t="s">
        <v>12477</v>
      </c>
      <c r="K4029" t="s">
        <v>353</v>
      </c>
      <c r="L4029" t="s">
        <v>374</v>
      </c>
      <c r="M4029" s="29" t="str">
        <f>IF(O4029 &lt;&gt; "", VLOOKUP(O4029,'CLASSIFICAÇÃO - ÁREA DE ATUAÇÃO'!$A:$C,2,0),"")</f>
        <v>C</v>
      </c>
      <c r="N4029" s="29" t="str">
        <f>IF(O4029 &lt;&gt; "",VLOOKUP(O4029,'CLASSIFICAÇÃO - ÁREA DE ATUAÇÃO'!$A:$C,3,0), "")</f>
        <v>REDE DE URGÊNCIA</v>
      </c>
      <c r="O4029" t="str">
        <f>'Lotações convertidas'!B4031</f>
        <v>CENTRO DE REFERENCIA EM SAUDE MENTAL ALCOOL E DROGAS NORDESTE</v>
      </c>
    </row>
    <row r="4030" spans="1:15" x14ac:dyDescent="0.25">
      <c r="A4030">
        <v>1373356</v>
      </c>
      <c r="B4030" t="s">
        <v>11813</v>
      </c>
      <c r="C4030" t="s">
        <v>11814</v>
      </c>
      <c r="D4030" t="s">
        <v>379</v>
      </c>
      <c r="F4030" t="s">
        <v>18617</v>
      </c>
      <c r="G4030" s="177">
        <v>44664</v>
      </c>
      <c r="H4030" t="s">
        <v>457</v>
      </c>
      <c r="I4030" t="s">
        <v>18171</v>
      </c>
      <c r="J4030" t="s">
        <v>11815</v>
      </c>
      <c r="K4030" t="s">
        <v>353</v>
      </c>
      <c r="L4030" t="s">
        <v>406</v>
      </c>
      <c r="M4030" s="29" t="str">
        <f>IF(O4030 &lt;&gt; "", VLOOKUP(O4030,'CLASSIFICAÇÃO - ÁREA DE ATUAÇÃO'!$A:$C,2,0),"")</f>
        <v>D</v>
      </c>
      <c r="N4030" s="29" t="str">
        <f>IF(O4030 &lt;&gt; "",VLOOKUP(O4030,'CLASSIFICAÇÃO - ÁREA DE ATUAÇÃO'!$A:$C,3,0), "")</f>
        <v>REDE DE URGÊNCIA</v>
      </c>
      <c r="O4030" t="str">
        <f>'Lotações convertidas'!B4032</f>
        <v>UNIDADE DE PRONTO ATENDIMENTO BARREIRO</v>
      </c>
    </row>
    <row r="4031" spans="1:15" x14ac:dyDescent="0.25">
      <c r="A4031">
        <v>1373364</v>
      </c>
      <c r="B4031" t="s">
        <v>12478</v>
      </c>
      <c r="C4031" t="s">
        <v>12479</v>
      </c>
      <c r="D4031" t="s">
        <v>379</v>
      </c>
      <c r="F4031" t="s">
        <v>18657</v>
      </c>
      <c r="G4031" s="177">
        <v>44669</v>
      </c>
      <c r="H4031" t="s">
        <v>352</v>
      </c>
      <c r="I4031" t="s">
        <v>18171</v>
      </c>
      <c r="J4031" t="s">
        <v>12480</v>
      </c>
      <c r="K4031" t="s">
        <v>353</v>
      </c>
      <c r="L4031" t="s">
        <v>361</v>
      </c>
      <c r="M4031" s="29" t="str">
        <f>IF(O4031 &lt;&gt; "", VLOOKUP(O4031,'CLASSIFICAÇÃO - ÁREA DE ATUAÇÃO'!$A:$C,2,0),"")</f>
        <v>B</v>
      </c>
      <c r="N4031" s="29" t="str">
        <f>IF(O4031 &lt;&gt; "",VLOOKUP(O4031,'CLASSIFICAÇÃO - ÁREA DE ATUAÇÃO'!$A:$C,3,0), "")</f>
        <v>GESTÃO</v>
      </c>
      <c r="O4031" t="str">
        <f>'Lotações convertidas'!B4033</f>
        <v>GERENCIA DE ASSISTENCIA, EPIDEMIOLOGIA E REGULACAO PAMPULHA</v>
      </c>
    </row>
    <row r="4032" spans="1:15" x14ac:dyDescent="0.25">
      <c r="A4032">
        <v>1373372</v>
      </c>
      <c r="B4032" t="s">
        <v>4656</v>
      </c>
      <c r="C4032" t="s">
        <v>4657</v>
      </c>
      <c r="D4032" t="s">
        <v>349</v>
      </c>
      <c r="E4032" t="s">
        <v>403</v>
      </c>
      <c r="F4032" t="s">
        <v>446</v>
      </c>
      <c r="G4032" s="177">
        <v>44669</v>
      </c>
      <c r="H4032" t="s">
        <v>352</v>
      </c>
      <c r="I4032" t="s">
        <v>18170</v>
      </c>
      <c r="J4032" t="s">
        <v>4658</v>
      </c>
      <c r="K4032" t="s">
        <v>353</v>
      </c>
      <c r="L4032" t="s">
        <v>372</v>
      </c>
      <c r="M4032" s="29" t="str">
        <f>IF(O4032 &lt;&gt; "", VLOOKUP(O4032,'CLASSIFICAÇÃO - ÁREA DE ATUAÇÃO'!$A:$C,2,0),"")</f>
        <v>D</v>
      </c>
      <c r="N4032" s="29" t="str">
        <f>IF(O4032 &lt;&gt; "",VLOOKUP(O4032,'CLASSIFICAÇÃO - ÁREA DE ATUAÇÃO'!$A:$C,3,0), "")</f>
        <v>ATENÇÃO PRIMÁRIA</v>
      </c>
      <c r="O4032" t="str">
        <f>'Lotações convertidas'!B4034</f>
        <v>CENTRO DE SAÚDE LAGOA</v>
      </c>
    </row>
    <row r="4033" spans="1:15" x14ac:dyDescent="0.25">
      <c r="A4033">
        <v>1373399</v>
      </c>
      <c r="B4033" t="s">
        <v>12481</v>
      </c>
      <c r="C4033" t="s">
        <v>12482</v>
      </c>
      <c r="D4033" t="s">
        <v>368</v>
      </c>
      <c r="E4033" t="s">
        <v>390</v>
      </c>
      <c r="F4033" t="s">
        <v>767</v>
      </c>
      <c r="G4033" s="177">
        <v>44669</v>
      </c>
      <c r="H4033" t="s">
        <v>417</v>
      </c>
      <c r="I4033" t="s">
        <v>18175</v>
      </c>
      <c r="J4033" t="s">
        <v>12483</v>
      </c>
      <c r="K4033" t="s">
        <v>353</v>
      </c>
      <c r="L4033" t="s">
        <v>411</v>
      </c>
      <c r="M4033" s="29" t="str">
        <f>IF(O4033 &lt;&gt; "", VLOOKUP(O4033,'CLASSIFICAÇÃO - ÁREA DE ATUAÇÃO'!$A:$C,2,0),"")</f>
        <v>A</v>
      </c>
      <c r="N4033" s="29" t="str">
        <f>IF(O4033 &lt;&gt; "",VLOOKUP(O4033,'CLASSIFICAÇÃO - ÁREA DE ATUAÇÃO'!$A:$C,3,0), "")</f>
        <v>REDE COMPLEMENTAR</v>
      </c>
      <c r="O4033" t="str">
        <f>'Lotações convertidas'!B4035</f>
        <v>CENTRO DE ESPECIALIDADES ODONTOLOGICAS CENTRO-SUL</v>
      </c>
    </row>
    <row r="4034" spans="1:15" x14ac:dyDescent="0.25">
      <c r="A4034">
        <v>1373402</v>
      </c>
      <c r="B4034" t="s">
        <v>12484</v>
      </c>
      <c r="C4034" t="s">
        <v>12485</v>
      </c>
      <c r="D4034" t="s">
        <v>362</v>
      </c>
      <c r="F4034" t="s">
        <v>1249</v>
      </c>
      <c r="G4034" s="177">
        <v>44665</v>
      </c>
      <c r="H4034" t="s">
        <v>364</v>
      </c>
      <c r="I4034" t="s">
        <v>18168</v>
      </c>
      <c r="J4034" t="s">
        <v>12486</v>
      </c>
      <c r="K4034" t="s">
        <v>353</v>
      </c>
      <c r="L4034" t="s">
        <v>361</v>
      </c>
      <c r="M4034" s="29" t="str">
        <f>IF(O4034 &lt;&gt; "", VLOOKUP(O4034,'CLASSIFICAÇÃO - ÁREA DE ATUAÇÃO'!$A:$C,2,0),"")</f>
        <v>C</v>
      </c>
      <c r="N4034" s="29" t="str">
        <f>IF(O4034 &lt;&gt; "",VLOOKUP(O4034,'CLASSIFICAÇÃO - ÁREA DE ATUAÇÃO'!$A:$C,3,0), "")</f>
        <v>ATENÇÃO PRIMÁRIA</v>
      </c>
      <c r="O4034" t="str">
        <f>'Lotações convertidas'!B4036</f>
        <v>CENTRO DE SAÚDE OURO PRETO</v>
      </c>
    </row>
    <row r="4035" spans="1:15" x14ac:dyDescent="0.25">
      <c r="A4035">
        <v>1373429</v>
      </c>
      <c r="B4035" t="s">
        <v>12487</v>
      </c>
      <c r="C4035" t="s">
        <v>12488</v>
      </c>
      <c r="D4035" t="s">
        <v>520</v>
      </c>
      <c r="F4035" t="s">
        <v>282</v>
      </c>
      <c r="G4035" s="177">
        <v>44690</v>
      </c>
      <c r="H4035" t="s">
        <v>352</v>
      </c>
      <c r="I4035" t="s">
        <v>18175</v>
      </c>
      <c r="J4035" t="s">
        <v>12489</v>
      </c>
      <c r="K4035" t="s">
        <v>353</v>
      </c>
      <c r="L4035" t="s">
        <v>406</v>
      </c>
      <c r="M4035" s="29" t="str">
        <f>IF(O4035 &lt;&gt; "", VLOOKUP(O4035,'CLASSIFICAÇÃO - ÁREA DE ATUAÇÃO'!$A:$C,2,0),"")</f>
        <v>D</v>
      </c>
      <c r="N4035" s="29" t="str">
        <f>IF(O4035 &lt;&gt; "",VLOOKUP(O4035,'CLASSIFICAÇÃO - ÁREA DE ATUAÇÃO'!$A:$C,3,0), "")</f>
        <v>ATENÇÃO PRIMÁRIA</v>
      </c>
      <c r="O4035" t="str">
        <f>'Lotações convertidas'!B4037</f>
        <v>CENTRO DE SAÚDE MANGUEIRAS</v>
      </c>
    </row>
    <row r="4036" spans="1:15" x14ac:dyDescent="0.25">
      <c r="A4036">
        <v>1373437</v>
      </c>
      <c r="B4036" t="s">
        <v>2341</v>
      </c>
      <c r="C4036" t="s">
        <v>2342</v>
      </c>
      <c r="D4036" t="s">
        <v>349</v>
      </c>
      <c r="E4036" t="s">
        <v>947</v>
      </c>
      <c r="F4036" t="s">
        <v>494</v>
      </c>
      <c r="G4036" s="177">
        <v>44691</v>
      </c>
      <c r="H4036" t="s">
        <v>352</v>
      </c>
      <c r="I4036" t="s">
        <v>18183</v>
      </c>
      <c r="J4036" t="s">
        <v>2343</v>
      </c>
      <c r="K4036" t="s">
        <v>353</v>
      </c>
      <c r="L4036" t="s">
        <v>397</v>
      </c>
      <c r="M4036" s="29" t="str">
        <f>IF(O4036 &lt;&gt; "", VLOOKUP(O4036,'CLASSIFICAÇÃO - ÁREA DE ATUAÇÃO'!$A:$C,2,0),"")</f>
        <v>B</v>
      </c>
      <c r="N4036" s="29" t="str">
        <f>IF(O4036 &lt;&gt; "",VLOOKUP(O4036,'CLASSIFICAÇÃO - ÁREA DE ATUAÇÃO'!$A:$C,3,0), "")</f>
        <v>REDE COMPLEMENTAR</v>
      </c>
      <c r="O4036" t="str">
        <f>'Lotações convertidas'!B4038</f>
        <v>LABORATORIO REGIONAL OESTE/BARREIRO</v>
      </c>
    </row>
    <row r="4037" spans="1:15" x14ac:dyDescent="0.25">
      <c r="A4037">
        <v>1373453</v>
      </c>
      <c r="B4037" t="s">
        <v>12490</v>
      </c>
      <c r="C4037" t="s">
        <v>12491</v>
      </c>
      <c r="D4037" t="s">
        <v>520</v>
      </c>
      <c r="F4037" t="s">
        <v>404</v>
      </c>
      <c r="G4037" s="177">
        <v>44692</v>
      </c>
      <c r="H4037" t="s">
        <v>364</v>
      </c>
      <c r="I4037" t="s">
        <v>18175</v>
      </c>
      <c r="J4037" t="s">
        <v>12492</v>
      </c>
      <c r="K4037" t="s">
        <v>353</v>
      </c>
      <c r="L4037" t="s">
        <v>406</v>
      </c>
      <c r="M4037" s="29" t="str">
        <f>IF(O4037 &lt;&gt; "", VLOOKUP(O4037,'CLASSIFICAÇÃO - ÁREA DE ATUAÇÃO'!$A:$C,2,0),"")</f>
        <v>D</v>
      </c>
      <c r="N4037" s="29" t="str">
        <f>IF(O4037 &lt;&gt; "",VLOOKUP(O4037,'CLASSIFICAÇÃO - ÁREA DE ATUAÇÃO'!$A:$C,3,0), "")</f>
        <v>ATENÇÃO PRIMÁRIA</v>
      </c>
      <c r="O4037" t="str">
        <f>'Lotações convertidas'!B4039</f>
        <v>CENTRO DE SAÚDE REGINA</v>
      </c>
    </row>
    <row r="4038" spans="1:15" x14ac:dyDescent="0.25">
      <c r="A4038">
        <v>1373461</v>
      </c>
      <c r="B4038" t="s">
        <v>12493</v>
      </c>
      <c r="C4038" t="s">
        <v>12494</v>
      </c>
      <c r="D4038" t="s">
        <v>368</v>
      </c>
      <c r="E4038" t="s">
        <v>369</v>
      </c>
      <c r="F4038" t="s">
        <v>543</v>
      </c>
      <c r="G4038" s="177">
        <v>44691</v>
      </c>
      <c r="H4038" t="s">
        <v>384</v>
      </c>
      <c r="I4038" t="s">
        <v>18168</v>
      </c>
      <c r="J4038" t="s">
        <v>12495</v>
      </c>
      <c r="K4038" t="s">
        <v>353</v>
      </c>
      <c r="L4038" t="s">
        <v>365</v>
      </c>
      <c r="M4038" s="29" t="str">
        <f>IF(O4038 &lt;&gt; "", VLOOKUP(O4038,'CLASSIFICAÇÃO - ÁREA DE ATUAÇÃO'!$A:$C,2,0),"")</f>
        <v>B</v>
      </c>
      <c r="N4038" s="29" t="str">
        <f>IF(O4038 &lt;&gt; "",VLOOKUP(O4038,'CLASSIFICAÇÃO - ÁREA DE ATUAÇÃO'!$A:$C,3,0), "")</f>
        <v>ATENÇÃO PRIMÁRIA</v>
      </c>
      <c r="O4038" t="str">
        <f>'Lotações convertidas'!B4040</f>
        <v>CENTRO DE SAÚDE FLORAMAR</v>
      </c>
    </row>
    <row r="4039" spans="1:15" x14ac:dyDescent="0.25">
      <c r="A4039">
        <v>1373488</v>
      </c>
      <c r="B4039" t="s">
        <v>12496</v>
      </c>
      <c r="C4039" t="s">
        <v>12497</v>
      </c>
      <c r="D4039" t="s">
        <v>368</v>
      </c>
      <c r="E4039" t="s">
        <v>369</v>
      </c>
      <c r="F4039" t="s">
        <v>5826</v>
      </c>
      <c r="G4039" s="177">
        <v>44684</v>
      </c>
      <c r="H4039" t="s">
        <v>417</v>
      </c>
      <c r="I4039" t="s">
        <v>18168</v>
      </c>
      <c r="J4039" t="s">
        <v>12498</v>
      </c>
      <c r="K4039" t="s">
        <v>353</v>
      </c>
      <c r="L4039" t="s">
        <v>372</v>
      </c>
      <c r="M4039" s="29" t="str">
        <f>IF(O4039 &lt;&gt; "", VLOOKUP(O4039,'CLASSIFICAÇÃO - ÁREA DE ATUAÇÃO'!$A:$C,2,0),"")</f>
        <v>C</v>
      </c>
      <c r="N4039" s="29" t="str">
        <f>IF(O4039 &lt;&gt; "",VLOOKUP(O4039,'CLASSIFICAÇÃO - ÁREA DE ATUAÇÃO'!$A:$C,3,0), "")</f>
        <v>ATENÇÃO PRIMÁRIA</v>
      </c>
      <c r="O4039" t="str">
        <f>'Lotações convertidas'!B4041</f>
        <v>CENTRO DE SAÚDE SERRA VERDE</v>
      </c>
    </row>
    <row r="4040" spans="1:15" x14ac:dyDescent="0.25">
      <c r="A4040" t="s">
        <v>12499</v>
      </c>
      <c r="B4040" t="s">
        <v>8268</v>
      </c>
      <c r="C4040" t="s">
        <v>8269</v>
      </c>
      <c r="D4040" t="s">
        <v>368</v>
      </c>
      <c r="E4040" t="s">
        <v>369</v>
      </c>
      <c r="F4040" t="s">
        <v>1517</v>
      </c>
      <c r="G4040" s="177">
        <v>44685</v>
      </c>
      <c r="H4040" t="s">
        <v>417</v>
      </c>
      <c r="I4040" t="s">
        <v>18168</v>
      </c>
      <c r="J4040" t="s">
        <v>8270</v>
      </c>
      <c r="K4040" t="s">
        <v>353</v>
      </c>
      <c r="L4040" t="s">
        <v>365</v>
      </c>
      <c r="M4040" s="29" t="str">
        <f>IF(O4040 &lt;&gt; "", VLOOKUP(O4040,'CLASSIFICAÇÃO - ÁREA DE ATUAÇÃO'!$A:$C,2,0),"")</f>
        <v>D</v>
      </c>
      <c r="N4040" s="29" t="str">
        <f>IF(O4040 &lt;&gt; "",VLOOKUP(O4040,'CLASSIFICAÇÃO - ÁREA DE ATUAÇÃO'!$A:$C,3,0), "")</f>
        <v>ATENÇÃO PRIMÁRIA</v>
      </c>
      <c r="O4040" t="str">
        <f>'Lotações convertidas'!B4042</f>
        <v>CENTRO DE SAÚDE LAJEDO</v>
      </c>
    </row>
    <row r="4041" spans="1:15" x14ac:dyDescent="0.25">
      <c r="A4041">
        <v>1373518</v>
      </c>
      <c r="B4041" t="s">
        <v>1498</v>
      </c>
      <c r="C4041" t="s">
        <v>1499</v>
      </c>
      <c r="D4041" t="s">
        <v>368</v>
      </c>
      <c r="E4041" t="s">
        <v>369</v>
      </c>
      <c r="F4041" t="s">
        <v>18613</v>
      </c>
      <c r="G4041" s="177">
        <v>44679</v>
      </c>
      <c r="H4041" t="s">
        <v>441</v>
      </c>
      <c r="I4041" t="s">
        <v>18168</v>
      </c>
      <c r="J4041" t="s">
        <v>1500</v>
      </c>
      <c r="K4041" t="s">
        <v>353</v>
      </c>
      <c r="L4041" t="s">
        <v>382</v>
      </c>
      <c r="M4041" s="29" t="str">
        <f>IF(O4041 &lt;&gt; "", VLOOKUP(O4041,'CLASSIFICAÇÃO - ÁREA DE ATUAÇÃO'!$A:$C,2,0),"")</f>
        <v>C</v>
      </c>
      <c r="N4041" s="29" t="str">
        <f>IF(O4041 &lt;&gt; "",VLOOKUP(O4041,'CLASSIFICAÇÃO - ÁREA DE ATUAÇÃO'!$A:$C,3,0), "")</f>
        <v>REDE DE URGÊNCIA</v>
      </c>
      <c r="O4041" t="str">
        <f>'Lotações convertidas'!B4043</f>
        <v>UNIDADE DE PRONTO ATENDIMENTO LESTE</v>
      </c>
    </row>
    <row r="4042" spans="1:15" x14ac:dyDescent="0.25">
      <c r="A4042">
        <v>1373542</v>
      </c>
      <c r="B4042" t="s">
        <v>12500</v>
      </c>
      <c r="C4042" t="s">
        <v>12501</v>
      </c>
      <c r="D4042" t="s">
        <v>520</v>
      </c>
      <c r="F4042" t="s">
        <v>4139</v>
      </c>
      <c r="G4042" s="177">
        <v>44683</v>
      </c>
      <c r="H4042" t="s">
        <v>364</v>
      </c>
      <c r="I4042" t="s">
        <v>18175</v>
      </c>
      <c r="J4042" t="s">
        <v>12502</v>
      </c>
      <c r="K4042" t="s">
        <v>353</v>
      </c>
      <c r="L4042" t="s">
        <v>354</v>
      </c>
      <c r="M4042" s="29" t="str">
        <f>IF(O4042 &lt;&gt; "", VLOOKUP(O4042,'CLASSIFICAÇÃO - ÁREA DE ATUAÇÃO'!$A:$C,2,0),"")</f>
        <v>C</v>
      </c>
      <c r="N4042" s="29" t="str">
        <f>IF(O4042 &lt;&gt; "",VLOOKUP(O4042,'CLASSIFICAÇÃO - ÁREA DE ATUAÇÃO'!$A:$C,3,0), "")</f>
        <v>ATENÇÃO PRIMÁRIA</v>
      </c>
      <c r="O4042" t="str">
        <f>'Lotações convertidas'!B4044</f>
        <v>CENTRO DE SAÚDE PINDORAMA - ELZA MARTINS</v>
      </c>
    </row>
    <row r="4043" spans="1:15" x14ac:dyDescent="0.25">
      <c r="A4043">
        <v>1373550</v>
      </c>
      <c r="B4043" t="s">
        <v>1094</v>
      </c>
      <c r="C4043" t="s">
        <v>1095</v>
      </c>
      <c r="D4043" t="s">
        <v>368</v>
      </c>
      <c r="E4043" t="s">
        <v>369</v>
      </c>
      <c r="F4043" t="s">
        <v>715</v>
      </c>
      <c r="G4043" s="177">
        <v>44684</v>
      </c>
      <c r="H4043" t="s">
        <v>425</v>
      </c>
      <c r="I4043" t="s">
        <v>18168</v>
      </c>
      <c r="J4043" t="s">
        <v>1096</v>
      </c>
      <c r="K4043" t="s">
        <v>353</v>
      </c>
      <c r="L4043" t="s">
        <v>374</v>
      </c>
      <c r="M4043" s="29" t="str">
        <f>IF(O4043 &lt;&gt; "", VLOOKUP(O4043,'CLASSIFICAÇÃO - ÁREA DE ATUAÇÃO'!$A:$C,2,0),"")</f>
        <v>A</v>
      </c>
      <c r="N4043" s="29" t="str">
        <f>IF(O4043 &lt;&gt; "",VLOOKUP(O4043,'CLASSIFICAÇÃO - ÁREA DE ATUAÇÃO'!$A:$C,3,0), "")</f>
        <v>REDE DE URGÊNCIA</v>
      </c>
      <c r="O4043" t="str">
        <f>'Lotações convertidas'!B4045</f>
        <v>CENTRO DE REFERENCIA EM SAUDE MENTAL INFANTIL NORDESTE</v>
      </c>
    </row>
    <row r="4044" spans="1:15" x14ac:dyDescent="0.25">
      <c r="A4044">
        <v>1373569</v>
      </c>
      <c r="B4044" t="s">
        <v>12503</v>
      </c>
      <c r="C4044" t="s">
        <v>12504</v>
      </c>
      <c r="D4044" t="s">
        <v>368</v>
      </c>
      <c r="E4044" t="s">
        <v>524</v>
      </c>
      <c r="F4044" t="s">
        <v>18620</v>
      </c>
      <c r="G4044" s="177">
        <v>44682</v>
      </c>
      <c r="H4044" t="s">
        <v>441</v>
      </c>
      <c r="I4044" t="s">
        <v>18179</v>
      </c>
      <c r="J4044" t="s">
        <v>12505</v>
      </c>
      <c r="K4044" t="s">
        <v>353</v>
      </c>
      <c r="L4044" t="s">
        <v>372</v>
      </c>
      <c r="M4044" s="29" t="str">
        <f>IF(O4044 &lt;&gt; "", VLOOKUP(O4044,'CLASSIFICAÇÃO - ÁREA DE ATUAÇÃO'!$A:$C,2,0),"")</f>
        <v>D</v>
      </c>
      <c r="N4044" s="29" t="str">
        <f>IF(O4044 &lt;&gt; "",VLOOKUP(O4044,'CLASSIFICAÇÃO - ÁREA DE ATUAÇÃO'!$A:$C,3,0), "")</f>
        <v>REDE DE URGÊNCIA</v>
      </c>
      <c r="O4044" t="str">
        <f>'Lotações convertidas'!B4046</f>
        <v>UNIDADE DE PRONTO ATENDIMENTO VENDA NOVA</v>
      </c>
    </row>
    <row r="4045" spans="1:15" x14ac:dyDescent="0.25">
      <c r="A4045">
        <v>1373577</v>
      </c>
      <c r="B4045" t="s">
        <v>12506</v>
      </c>
      <c r="C4045" t="s">
        <v>12507</v>
      </c>
      <c r="D4045" t="s">
        <v>362</v>
      </c>
      <c r="F4045" t="s">
        <v>18618</v>
      </c>
      <c r="G4045" s="177">
        <v>44683</v>
      </c>
      <c r="H4045" t="s">
        <v>395</v>
      </c>
      <c r="I4045" t="s">
        <v>18168</v>
      </c>
      <c r="J4045" t="s">
        <v>12508</v>
      </c>
      <c r="K4045" t="s">
        <v>353</v>
      </c>
      <c r="L4045" t="s">
        <v>365</v>
      </c>
      <c r="M4045" s="29" t="str">
        <f>IF(O4045 &lt;&gt; "", VLOOKUP(O4045,'CLASSIFICAÇÃO - ÁREA DE ATUAÇÃO'!$A:$C,2,0),"")</f>
        <v>C</v>
      </c>
      <c r="N4045" s="29" t="str">
        <f>IF(O4045 &lt;&gt; "",VLOOKUP(O4045,'CLASSIFICAÇÃO - ÁREA DE ATUAÇÃO'!$A:$C,3,0), "")</f>
        <v>GESTÃO</v>
      </c>
      <c r="O4045" t="str">
        <f>'Lotações convertidas'!B4047</f>
        <v>GERENCIA DE ASSISTENCIA, EPIDEMIOLOGIA E REGULACAO NORTE</v>
      </c>
    </row>
    <row r="4046" spans="1:15" x14ac:dyDescent="0.25">
      <c r="A4046">
        <v>1373585</v>
      </c>
      <c r="B4046" t="s">
        <v>6594</v>
      </c>
      <c r="C4046" t="s">
        <v>6595</v>
      </c>
      <c r="D4046" t="s">
        <v>379</v>
      </c>
      <c r="F4046" t="s">
        <v>18611</v>
      </c>
      <c r="G4046" s="177">
        <v>44685</v>
      </c>
      <c r="H4046" t="s">
        <v>482</v>
      </c>
      <c r="I4046" t="s">
        <v>18171</v>
      </c>
      <c r="J4046" t="s">
        <v>6596</v>
      </c>
      <c r="K4046" t="s">
        <v>353</v>
      </c>
      <c r="L4046" t="s">
        <v>397</v>
      </c>
      <c r="M4046" s="29" t="str">
        <f>IF(O4046 &lt;&gt; "", VLOOKUP(O4046,'CLASSIFICAÇÃO - ÁREA DE ATUAÇÃO'!$A:$C,2,0),"")</f>
        <v>C</v>
      </c>
      <c r="N4046" s="29" t="str">
        <f>IF(O4046 &lt;&gt; "",VLOOKUP(O4046,'CLASSIFICAÇÃO - ÁREA DE ATUAÇÃO'!$A:$C,3,0), "")</f>
        <v>REDE DE URGÊNCIA</v>
      </c>
      <c r="O4046" t="str">
        <f>'Lotações convertidas'!B4048</f>
        <v>UNIDADE DE PRONTO ATENDIMENTO OESTE</v>
      </c>
    </row>
    <row r="4047" spans="1:15" x14ac:dyDescent="0.25">
      <c r="A4047">
        <v>1373593</v>
      </c>
      <c r="B4047" t="s">
        <v>12509</v>
      </c>
      <c r="C4047" t="s">
        <v>12510</v>
      </c>
      <c r="D4047" t="s">
        <v>379</v>
      </c>
      <c r="F4047" t="s">
        <v>18613</v>
      </c>
      <c r="G4047" s="177">
        <v>44683</v>
      </c>
      <c r="H4047" t="s">
        <v>466</v>
      </c>
      <c r="I4047" t="s">
        <v>18171</v>
      </c>
      <c r="J4047" t="s">
        <v>12511</v>
      </c>
      <c r="K4047" t="s">
        <v>353</v>
      </c>
      <c r="L4047" t="s">
        <v>382</v>
      </c>
      <c r="M4047" s="29" t="str">
        <f>IF(O4047 &lt;&gt; "", VLOOKUP(O4047,'CLASSIFICAÇÃO - ÁREA DE ATUAÇÃO'!$A:$C,2,0),"")</f>
        <v>C</v>
      </c>
      <c r="N4047" s="29" t="str">
        <f>IF(O4047 &lt;&gt; "",VLOOKUP(O4047,'CLASSIFICAÇÃO - ÁREA DE ATUAÇÃO'!$A:$C,3,0), "")</f>
        <v>REDE DE URGÊNCIA</v>
      </c>
      <c r="O4047" t="str">
        <f>'Lotações convertidas'!B4049</f>
        <v>UNIDADE DE PRONTO ATENDIMENTO LESTE</v>
      </c>
    </row>
    <row r="4048" spans="1:15" x14ac:dyDescent="0.25">
      <c r="A4048">
        <v>1373607</v>
      </c>
      <c r="B4048" t="s">
        <v>9227</v>
      </c>
      <c r="C4048" t="s">
        <v>9228</v>
      </c>
      <c r="D4048" t="s">
        <v>362</v>
      </c>
      <c r="F4048" t="s">
        <v>373</v>
      </c>
      <c r="G4048" s="177">
        <v>44683</v>
      </c>
      <c r="H4048" t="s">
        <v>352</v>
      </c>
      <c r="I4048" t="s">
        <v>18168</v>
      </c>
      <c r="J4048" t="s">
        <v>9229</v>
      </c>
      <c r="K4048" t="s">
        <v>353</v>
      </c>
      <c r="L4048" t="s">
        <v>374</v>
      </c>
      <c r="M4048" s="29" t="str">
        <f>IF(O4048 &lt;&gt; "", VLOOKUP(O4048,'CLASSIFICAÇÃO - ÁREA DE ATUAÇÃO'!$A:$C,2,0),"")</f>
        <v>C</v>
      </c>
      <c r="N4048" s="29" t="str">
        <f>IF(O4048 &lt;&gt; "",VLOOKUP(O4048,'CLASSIFICAÇÃO - ÁREA DE ATUAÇÃO'!$A:$C,3,0), "")</f>
        <v>ATENÇÃO PRIMÁRIA</v>
      </c>
      <c r="O4048" t="str">
        <f>'Lotações convertidas'!B4050</f>
        <v>CENTRO DE SAÚDE EFIGÊNIA MURTA DE FIGUEIREDO</v>
      </c>
    </row>
    <row r="4049" spans="1:15" x14ac:dyDescent="0.25">
      <c r="A4049">
        <v>1373615</v>
      </c>
      <c r="B4049" t="s">
        <v>12512</v>
      </c>
      <c r="C4049" t="s">
        <v>12513</v>
      </c>
      <c r="D4049" t="s">
        <v>520</v>
      </c>
      <c r="F4049" t="s">
        <v>1548</v>
      </c>
      <c r="G4049" s="177">
        <v>44685</v>
      </c>
      <c r="H4049" t="s">
        <v>352</v>
      </c>
      <c r="I4049" t="s">
        <v>18175</v>
      </c>
      <c r="J4049" t="s">
        <v>12514</v>
      </c>
      <c r="K4049" t="s">
        <v>353</v>
      </c>
      <c r="L4049" t="s">
        <v>374</v>
      </c>
      <c r="M4049" s="29" t="str">
        <f>IF(O4049 &lt;&gt; "", VLOOKUP(O4049,'CLASSIFICAÇÃO - ÁREA DE ATUAÇÃO'!$A:$C,2,0),"")</f>
        <v>D</v>
      </c>
      <c r="N4049" s="29" t="str">
        <f>IF(O4049 &lt;&gt; "",VLOOKUP(O4049,'CLASSIFICAÇÃO - ÁREA DE ATUAÇÃO'!$A:$C,3,0), "")</f>
        <v>ATENÇÃO PRIMÁRIA</v>
      </c>
      <c r="O4049" t="str">
        <f>'Lotações convertidas'!B4051</f>
        <v>CENTRO DE SAÚDE NAZARÉ</v>
      </c>
    </row>
    <row r="4050" spans="1:15" x14ac:dyDescent="0.25">
      <c r="A4050" t="s">
        <v>12515</v>
      </c>
      <c r="B4050" t="s">
        <v>12516</v>
      </c>
      <c r="C4050" t="s">
        <v>12517</v>
      </c>
      <c r="D4050" t="s">
        <v>368</v>
      </c>
      <c r="E4050" t="s">
        <v>369</v>
      </c>
      <c r="F4050" t="s">
        <v>596</v>
      </c>
      <c r="G4050" s="177">
        <v>44685</v>
      </c>
      <c r="H4050" t="s">
        <v>364</v>
      </c>
      <c r="I4050" t="s">
        <v>18168</v>
      </c>
      <c r="J4050" t="s">
        <v>12518</v>
      </c>
      <c r="K4050" t="s">
        <v>353</v>
      </c>
      <c r="L4050" t="s">
        <v>411</v>
      </c>
      <c r="M4050" s="29" t="str">
        <f>IF(O4050 &lt;&gt; "", VLOOKUP(O4050,'CLASSIFICAÇÃO - ÁREA DE ATUAÇÃO'!$A:$C,2,0),"")</f>
        <v>B</v>
      </c>
      <c r="N4050" s="29" t="str">
        <f>IF(O4050 &lt;&gt; "",VLOOKUP(O4050,'CLASSIFICAÇÃO - ÁREA DE ATUAÇÃO'!$A:$C,3,0), "")</f>
        <v>ATENÇÃO PRIMÁRIA</v>
      </c>
      <c r="O4050" t="str">
        <f>'Lotações convertidas'!B4052</f>
        <v>CENTRO DE SAÚDE CONJUNTO SANTA MARIA</v>
      </c>
    </row>
    <row r="4051" spans="1:15" x14ac:dyDescent="0.25">
      <c r="A4051">
        <v>1373658</v>
      </c>
      <c r="B4051" t="s">
        <v>12519</v>
      </c>
      <c r="C4051" t="s">
        <v>12520</v>
      </c>
      <c r="D4051" t="s">
        <v>379</v>
      </c>
      <c r="F4051" t="s">
        <v>1015</v>
      </c>
      <c r="G4051" s="177">
        <v>44685</v>
      </c>
      <c r="H4051" t="s">
        <v>395</v>
      </c>
      <c r="I4051" t="s">
        <v>18171</v>
      </c>
      <c r="J4051" t="s">
        <v>12521</v>
      </c>
      <c r="K4051" t="s">
        <v>353</v>
      </c>
      <c r="L4051" t="s">
        <v>406</v>
      </c>
      <c r="M4051" s="29" t="str">
        <f>IF(O4051 &lt;&gt; "", VLOOKUP(O4051,'CLASSIFICAÇÃO - ÁREA DE ATUAÇÃO'!$A:$C,2,0),"")</f>
        <v>C</v>
      </c>
      <c r="N4051" s="29" t="str">
        <f>IF(O4051 &lt;&gt; "",VLOOKUP(O4051,'CLASSIFICAÇÃO - ÁREA DE ATUAÇÃO'!$A:$C,3,0), "")</f>
        <v>ATENÇÃO PRIMÁRIA</v>
      </c>
      <c r="O4051" t="str">
        <f>'Lotações convertidas'!B4053</f>
        <v>CENTRO DE SAÚDE EDUARDO MAURO DE ARAÚJO - MIRAMAR</v>
      </c>
    </row>
    <row r="4052" spans="1:15" x14ac:dyDescent="0.25">
      <c r="A4052">
        <v>1373666</v>
      </c>
      <c r="B4052" t="s">
        <v>12522</v>
      </c>
      <c r="C4052" t="s">
        <v>12523</v>
      </c>
      <c r="D4052" t="s">
        <v>368</v>
      </c>
      <c r="E4052" t="s">
        <v>369</v>
      </c>
      <c r="F4052" t="s">
        <v>377</v>
      </c>
      <c r="G4052" s="177">
        <v>44685</v>
      </c>
      <c r="H4052" t="s">
        <v>384</v>
      </c>
      <c r="I4052" t="s">
        <v>18168</v>
      </c>
      <c r="J4052" t="s">
        <v>12524</v>
      </c>
      <c r="K4052" t="s">
        <v>353</v>
      </c>
      <c r="L4052" t="s">
        <v>372</v>
      </c>
      <c r="M4052" s="29" t="str">
        <f>IF(O4052 &lt;&gt; "", VLOOKUP(O4052,'CLASSIFICAÇÃO - ÁREA DE ATUAÇÃO'!$A:$C,2,0),"")</f>
        <v>C</v>
      </c>
      <c r="N4052" s="29" t="str">
        <f>IF(O4052 &lt;&gt; "",VLOOKUP(O4052,'CLASSIFICAÇÃO - ÁREA DE ATUAÇÃO'!$A:$C,3,0), "")</f>
        <v>ATENÇÃO PRIMÁRIA</v>
      </c>
      <c r="O4052" t="str">
        <f>'Lotações convertidas'!B4054</f>
        <v>CENTRO DE SAÚDE MANTIQUEIRA</v>
      </c>
    </row>
    <row r="4053" spans="1:15" x14ac:dyDescent="0.25">
      <c r="A4053">
        <v>1373682</v>
      </c>
      <c r="B4053" t="s">
        <v>12525</v>
      </c>
      <c r="C4053" t="s">
        <v>12526</v>
      </c>
      <c r="D4053" t="s">
        <v>379</v>
      </c>
      <c r="F4053" t="s">
        <v>424</v>
      </c>
      <c r="G4053" s="177">
        <v>44686</v>
      </c>
      <c r="H4053" t="s">
        <v>466</v>
      </c>
      <c r="I4053" t="s">
        <v>18171</v>
      </c>
      <c r="J4053" t="s">
        <v>12527</v>
      </c>
      <c r="K4053" t="s">
        <v>353</v>
      </c>
      <c r="L4053" t="s">
        <v>427</v>
      </c>
      <c r="M4053" s="29" t="str">
        <f>IF(O4053 &lt;&gt; "", VLOOKUP(O4053,'CLASSIFICAÇÃO - ÁREA DE ATUAÇÃO'!$A:$C,2,0),"")</f>
        <v>D</v>
      </c>
      <c r="N4053" s="29" t="str">
        <f>IF(O4053 &lt;&gt; "",VLOOKUP(O4053,'CLASSIFICAÇÃO - ÁREA DE ATUAÇÃO'!$A:$C,3,0), "")</f>
        <v>REDE DE URGÊNCIA</v>
      </c>
      <c r="O4053" t="str">
        <f>'Lotações convertidas'!B4055</f>
        <v>SERVIÇO DE ATENDIMENTO MÓVEL DE URGÊNCIA E TRANSPORTE EM SAÚDE</v>
      </c>
    </row>
    <row r="4054" spans="1:15" x14ac:dyDescent="0.25">
      <c r="A4054">
        <v>1373704</v>
      </c>
      <c r="B4054" t="s">
        <v>12528</v>
      </c>
      <c r="C4054" t="s">
        <v>12529</v>
      </c>
      <c r="D4054" t="s">
        <v>379</v>
      </c>
      <c r="F4054" t="s">
        <v>18615</v>
      </c>
      <c r="G4054" s="177">
        <v>44687</v>
      </c>
      <c r="H4054" t="s">
        <v>482</v>
      </c>
      <c r="I4054" t="s">
        <v>18171</v>
      </c>
      <c r="J4054" t="s">
        <v>12530</v>
      </c>
      <c r="K4054" t="s">
        <v>353</v>
      </c>
      <c r="L4054" t="s">
        <v>365</v>
      </c>
      <c r="M4054" s="29" t="str">
        <f>IF(O4054 &lt;&gt; "", VLOOKUP(O4054,'CLASSIFICAÇÃO - ÁREA DE ATUAÇÃO'!$A:$C,2,0),"")</f>
        <v>D</v>
      </c>
      <c r="N4054" s="29" t="str">
        <f>IF(O4054 &lt;&gt; "",VLOOKUP(O4054,'CLASSIFICAÇÃO - ÁREA DE ATUAÇÃO'!$A:$C,3,0), "")</f>
        <v>REDE DE URGÊNCIA</v>
      </c>
      <c r="O4054" t="str">
        <f>'Lotações convertidas'!B4056</f>
        <v>UNIDADE DE PRONTO ATENDIMENTO NORTE</v>
      </c>
    </row>
    <row r="4055" spans="1:15" x14ac:dyDescent="0.25">
      <c r="A4055">
        <v>1373712</v>
      </c>
      <c r="B4055" t="s">
        <v>12531</v>
      </c>
      <c r="C4055" t="s">
        <v>12532</v>
      </c>
      <c r="D4055" t="s">
        <v>379</v>
      </c>
      <c r="F4055" t="s">
        <v>866</v>
      </c>
      <c r="G4055" s="177">
        <v>44669</v>
      </c>
      <c r="H4055" t="s">
        <v>364</v>
      </c>
      <c r="I4055" t="s">
        <v>18171</v>
      </c>
      <c r="J4055" t="s">
        <v>12533</v>
      </c>
      <c r="K4055" t="s">
        <v>353</v>
      </c>
      <c r="L4055" t="s">
        <v>354</v>
      </c>
      <c r="M4055" s="29" t="str">
        <f>IF(O4055 &lt;&gt; "", VLOOKUP(O4055,'CLASSIFICAÇÃO - ÁREA DE ATUAÇÃO'!$A:$C,2,0),"")</f>
        <v>A</v>
      </c>
      <c r="N4055" s="29" t="str">
        <f>IF(O4055 &lt;&gt; "",VLOOKUP(O4055,'CLASSIFICAÇÃO - ÁREA DE ATUAÇÃO'!$A:$C,3,0), "")</f>
        <v>ATENÇÃO PRIMÁRIA</v>
      </c>
      <c r="O4055" t="str">
        <f>'Lotações convertidas'!B4057</f>
        <v>CENTRO DE SAÚDE JARDIM MONTANHÊS</v>
      </c>
    </row>
    <row r="4056" spans="1:15" x14ac:dyDescent="0.25">
      <c r="A4056">
        <v>1373739</v>
      </c>
      <c r="B4056" t="s">
        <v>12534</v>
      </c>
      <c r="C4056" t="s">
        <v>12535</v>
      </c>
      <c r="D4056" t="s">
        <v>349</v>
      </c>
      <c r="E4056" t="s">
        <v>350</v>
      </c>
      <c r="F4056" t="s">
        <v>18639</v>
      </c>
      <c r="G4056" s="177">
        <v>44665</v>
      </c>
      <c r="H4056" t="s">
        <v>395</v>
      </c>
      <c r="I4056" t="s">
        <v>18169</v>
      </c>
      <c r="J4056" t="s">
        <v>12536</v>
      </c>
      <c r="K4056" t="s">
        <v>353</v>
      </c>
      <c r="L4056" t="s">
        <v>354</v>
      </c>
      <c r="M4056" s="29" t="str">
        <f>IF(O4056 &lt;&gt; "", VLOOKUP(O4056,'CLASSIFICAÇÃO - ÁREA DE ATUAÇÃO'!$A:$C,2,0),"")</f>
        <v>A</v>
      </c>
      <c r="N4056" s="29" t="str">
        <f>IF(O4056 &lt;&gt; "",VLOOKUP(O4056,'CLASSIFICAÇÃO - ÁREA DE ATUAÇÃO'!$A:$C,3,0), "")</f>
        <v>REDE COMPLEMENTAR</v>
      </c>
      <c r="O4056" t="str">
        <f>'Lotações convertidas'!B4058</f>
        <v>CENTRO DE REFERENCIA EM REABILITACAO NOROESTE</v>
      </c>
    </row>
    <row r="4057" spans="1:15" x14ac:dyDescent="0.25">
      <c r="A4057">
        <v>1373763</v>
      </c>
      <c r="B4057" t="s">
        <v>12537</v>
      </c>
      <c r="C4057" t="s">
        <v>12538</v>
      </c>
      <c r="D4057" t="s">
        <v>349</v>
      </c>
      <c r="E4057" t="s">
        <v>473</v>
      </c>
      <c r="F4057" t="s">
        <v>1791</v>
      </c>
      <c r="G4057" s="177">
        <v>44670</v>
      </c>
      <c r="H4057" t="s">
        <v>364</v>
      </c>
      <c r="I4057" t="s">
        <v>18181</v>
      </c>
      <c r="J4057" t="s">
        <v>12539</v>
      </c>
      <c r="K4057" t="s">
        <v>353</v>
      </c>
      <c r="L4057" t="s">
        <v>374</v>
      </c>
      <c r="M4057" s="29" t="str">
        <f>IF(O4057 &lt;&gt; "", VLOOKUP(O4057,'CLASSIFICAÇÃO - ÁREA DE ATUAÇÃO'!$A:$C,2,0),"")</f>
        <v>C</v>
      </c>
      <c r="N4057" s="29" t="str">
        <f>IF(O4057 &lt;&gt; "",VLOOKUP(O4057,'CLASSIFICAÇÃO - ÁREA DE ATUAÇÃO'!$A:$C,3,0), "")</f>
        <v>ATENÇÃO PRIMÁRIA</v>
      </c>
      <c r="O4057" t="str">
        <f>'Lotações convertidas'!B4059</f>
        <v>CENTRO DE SAÚDE SÃO PAULO</v>
      </c>
    </row>
    <row r="4058" spans="1:15" x14ac:dyDescent="0.25">
      <c r="A4058">
        <v>1373771</v>
      </c>
      <c r="B4058" t="s">
        <v>12540</v>
      </c>
      <c r="C4058" t="s">
        <v>12541</v>
      </c>
      <c r="D4058" t="s">
        <v>368</v>
      </c>
      <c r="E4058" t="s">
        <v>369</v>
      </c>
      <c r="F4058" t="s">
        <v>18616</v>
      </c>
      <c r="G4058" s="177">
        <v>44669</v>
      </c>
      <c r="H4058" t="s">
        <v>425</v>
      </c>
      <c r="I4058" t="s">
        <v>18168</v>
      </c>
      <c r="J4058" t="s">
        <v>12542</v>
      </c>
      <c r="K4058" t="s">
        <v>353</v>
      </c>
      <c r="L4058" t="s">
        <v>361</v>
      </c>
      <c r="M4058" s="29" t="str">
        <f>IF(O4058 &lt;&gt; "", VLOOKUP(O4058,'CLASSIFICAÇÃO - ÁREA DE ATUAÇÃO'!$A:$C,2,0),"")</f>
        <v>C</v>
      </c>
      <c r="N4058" s="29" t="str">
        <f>IF(O4058 &lt;&gt; "",VLOOKUP(O4058,'CLASSIFICAÇÃO - ÁREA DE ATUAÇÃO'!$A:$C,3,0), "")</f>
        <v>REDE DE URGÊNCIA</v>
      </c>
      <c r="O4058" t="str">
        <f>'Lotações convertidas'!B4060</f>
        <v>UNIDADE DE PRONTO ATENDIMENTO PAMPULHA</v>
      </c>
    </row>
    <row r="4059" spans="1:15" x14ac:dyDescent="0.25">
      <c r="A4059" t="s">
        <v>12543</v>
      </c>
      <c r="B4059" t="s">
        <v>12544</v>
      </c>
      <c r="C4059" t="s">
        <v>12545</v>
      </c>
      <c r="D4059" t="s">
        <v>429</v>
      </c>
      <c r="E4059" t="s">
        <v>430</v>
      </c>
      <c r="F4059" t="s">
        <v>595</v>
      </c>
      <c r="G4059" s="177">
        <v>44670</v>
      </c>
      <c r="H4059" t="s">
        <v>364</v>
      </c>
      <c r="I4059" t="s">
        <v>18175</v>
      </c>
      <c r="J4059" t="s">
        <v>12546</v>
      </c>
      <c r="K4059" t="s">
        <v>353</v>
      </c>
      <c r="L4059" t="s">
        <v>361</v>
      </c>
      <c r="M4059" s="29" t="str">
        <f>IF(O4059 &lt;&gt; "", VLOOKUP(O4059,'CLASSIFICAÇÃO - ÁREA DE ATUAÇÃO'!$A:$C,2,0),"")</f>
        <v>C</v>
      </c>
      <c r="N4059" s="29" t="str">
        <f>IF(O4059 &lt;&gt; "",VLOOKUP(O4059,'CLASSIFICAÇÃO - ÁREA DE ATUAÇÃO'!$A:$C,3,0), "")</f>
        <v>ATENÇÃO PRIMÁRIA</v>
      </c>
      <c r="O4059" t="str">
        <f>'Lotações convertidas'!B4061</f>
        <v>CENTRO DE SAÚDE TREVO</v>
      </c>
    </row>
    <row r="4060" spans="1:15" x14ac:dyDescent="0.25">
      <c r="A4060">
        <v>1373798</v>
      </c>
      <c r="B4060" t="s">
        <v>12547</v>
      </c>
      <c r="C4060" t="s">
        <v>12548</v>
      </c>
      <c r="D4060" t="s">
        <v>362</v>
      </c>
      <c r="F4060" t="s">
        <v>2223</v>
      </c>
      <c r="G4060" s="177">
        <v>44670</v>
      </c>
      <c r="H4060" t="s">
        <v>434</v>
      </c>
      <c r="I4060" t="s">
        <v>18168</v>
      </c>
      <c r="J4060" t="s">
        <v>12549</v>
      </c>
      <c r="K4060" t="s">
        <v>353</v>
      </c>
      <c r="L4060" t="s">
        <v>372</v>
      </c>
      <c r="M4060" s="29" t="str">
        <f>IF(O4060 &lt;&gt; "", VLOOKUP(O4060,'CLASSIFICAÇÃO - ÁREA DE ATUAÇÃO'!$A:$C,2,0),"")</f>
        <v>C</v>
      </c>
      <c r="N4060" s="29" t="str">
        <f>IF(O4060 &lt;&gt; "",VLOOKUP(O4060,'CLASSIFICAÇÃO - ÁREA DE ATUAÇÃO'!$A:$C,3,0), "")</f>
        <v>ATENÇÃO PRIMÁRIA</v>
      </c>
      <c r="O4060" t="str">
        <f>'Lotações convertidas'!B4062</f>
        <v>CENTRO DE SAÚDE SANTO ANTÔNIO</v>
      </c>
    </row>
    <row r="4061" spans="1:15" x14ac:dyDescent="0.25">
      <c r="A4061">
        <v>1373801</v>
      </c>
      <c r="B4061" t="s">
        <v>12550</v>
      </c>
      <c r="C4061" t="s">
        <v>12551</v>
      </c>
      <c r="D4061" t="s">
        <v>349</v>
      </c>
      <c r="E4061" t="s">
        <v>445</v>
      </c>
      <c r="F4061" t="s">
        <v>561</v>
      </c>
      <c r="G4061" s="177">
        <v>44670</v>
      </c>
      <c r="H4061" t="s">
        <v>12552</v>
      </c>
      <c r="I4061" t="s">
        <v>18172</v>
      </c>
      <c r="J4061" t="s">
        <v>12553</v>
      </c>
      <c r="K4061" t="s">
        <v>353</v>
      </c>
      <c r="L4061" t="s">
        <v>374</v>
      </c>
      <c r="M4061" s="29" t="str">
        <f>IF(O4061 &lt;&gt; "", VLOOKUP(O4061,'CLASSIFICAÇÃO - ÁREA DE ATUAÇÃO'!$A:$C,2,0),"")</f>
        <v>C</v>
      </c>
      <c r="N4061" s="29" t="str">
        <f>IF(O4061 &lt;&gt; "",VLOOKUP(O4061,'CLASSIFICAÇÃO - ÁREA DE ATUAÇÃO'!$A:$C,3,0), "")</f>
        <v>REDE DE URGÊNCIA</v>
      </c>
      <c r="O4061" t="str">
        <f>'Lotações convertidas'!B4063</f>
        <v>CENTRO DE REFERENCIA EM SAUDE MENTAL ALCOOL E DROGAS NORDESTE</v>
      </c>
    </row>
    <row r="4062" spans="1:15" x14ac:dyDescent="0.25">
      <c r="A4062" t="s">
        <v>12554</v>
      </c>
      <c r="B4062" t="s">
        <v>12555</v>
      </c>
      <c r="C4062" t="s">
        <v>12556</v>
      </c>
      <c r="D4062" t="s">
        <v>368</v>
      </c>
      <c r="E4062" t="s">
        <v>369</v>
      </c>
      <c r="F4062" t="s">
        <v>472</v>
      </c>
      <c r="G4062" s="177">
        <v>44684</v>
      </c>
      <c r="H4062" t="s">
        <v>364</v>
      </c>
      <c r="I4062" t="s">
        <v>18168</v>
      </c>
      <c r="J4062" t="s">
        <v>12557</v>
      </c>
      <c r="K4062" t="s">
        <v>353</v>
      </c>
      <c r="L4062" t="s">
        <v>382</v>
      </c>
      <c r="M4062" s="29" t="str">
        <f>IF(O4062 &lt;&gt; "", VLOOKUP(O4062,'CLASSIFICAÇÃO - ÁREA DE ATUAÇÃO'!$A:$C,2,0),"")</f>
        <v>B</v>
      </c>
      <c r="N4062" s="29" t="str">
        <f>IF(O4062 &lt;&gt; "",VLOOKUP(O4062,'CLASSIFICAÇÃO - ÁREA DE ATUAÇÃO'!$A:$C,3,0), "")</f>
        <v>ATENÇÃO PRIMÁRIA</v>
      </c>
      <c r="O4062" t="str">
        <f>'Lotações convertidas'!B4064</f>
        <v>CENTRO DE SAÚDE TAQUARIL</v>
      </c>
    </row>
    <row r="4063" spans="1:15" x14ac:dyDescent="0.25">
      <c r="A4063">
        <v>1373860</v>
      </c>
      <c r="B4063" t="s">
        <v>12558</v>
      </c>
      <c r="C4063" t="s">
        <v>12559</v>
      </c>
      <c r="D4063" t="s">
        <v>349</v>
      </c>
      <c r="E4063" t="s">
        <v>350</v>
      </c>
      <c r="F4063" t="s">
        <v>9417</v>
      </c>
      <c r="G4063" s="177">
        <v>44685</v>
      </c>
      <c r="H4063" t="s">
        <v>352</v>
      </c>
      <c r="I4063" t="s">
        <v>18169</v>
      </c>
      <c r="J4063" t="s">
        <v>12560</v>
      </c>
      <c r="K4063" t="s">
        <v>353</v>
      </c>
      <c r="L4063" t="s">
        <v>427</v>
      </c>
      <c r="M4063" s="29" t="str">
        <f>IF(O4063 &lt;&gt; "", VLOOKUP(O4063,'CLASSIFICAÇÃO - ÁREA DE ATUAÇÃO'!$A:$C,2,0),"")</f>
        <v>A</v>
      </c>
      <c r="N4063" s="29" t="str">
        <f>IF(O4063 &lt;&gt; "",VLOOKUP(O4063,'CLASSIFICAÇÃO - ÁREA DE ATUAÇÃO'!$A:$C,3,0), "")</f>
        <v>GESTÃO</v>
      </c>
      <c r="O4063" t="str">
        <f>'Lotações convertidas'!B4065</f>
        <v>GERÊNCIA DE GESTÃO DO ACOMPANHAMENTO SOCIOFUNCIONAL E DA SAÚDE</v>
      </c>
    </row>
    <row r="4064" spans="1:15" x14ac:dyDescent="0.25">
      <c r="A4064">
        <v>1373887</v>
      </c>
      <c r="B4064" t="s">
        <v>12561</v>
      </c>
      <c r="C4064" t="s">
        <v>12562</v>
      </c>
      <c r="D4064" t="s">
        <v>368</v>
      </c>
      <c r="E4064" t="s">
        <v>728</v>
      </c>
      <c r="F4064" t="s">
        <v>616</v>
      </c>
      <c r="G4064" s="177">
        <v>44685</v>
      </c>
      <c r="H4064" t="s">
        <v>417</v>
      </c>
      <c r="I4064" t="s">
        <v>495</v>
      </c>
      <c r="K4064" t="s">
        <v>495</v>
      </c>
      <c r="L4064" t="s">
        <v>382</v>
      </c>
      <c r="M4064" s="29" t="str">
        <f>IF(O4064 &lt;&gt; "", VLOOKUP(O4064,'CLASSIFICAÇÃO - ÁREA DE ATUAÇÃO'!$A:$C,2,0),"")</f>
        <v>A</v>
      </c>
      <c r="N4064" s="29" t="str">
        <f>IF(O4064 &lt;&gt; "",VLOOKUP(O4064,'CLASSIFICAÇÃO - ÁREA DE ATUAÇÃO'!$A:$C,3,0), "")</f>
        <v>ATENÇÃO PRIMÁRIA</v>
      </c>
      <c r="O4064" t="str">
        <f>'Lotações convertidas'!B4066</f>
        <v>CENTRO DE SAÚDE MARCO ANTÔNIO DE MENEZES</v>
      </c>
    </row>
    <row r="4065" spans="1:15" x14ac:dyDescent="0.25">
      <c r="A4065">
        <v>1373895</v>
      </c>
      <c r="B4065" t="s">
        <v>12563</v>
      </c>
      <c r="C4065" t="s">
        <v>12564</v>
      </c>
      <c r="D4065" t="s">
        <v>379</v>
      </c>
      <c r="F4065" t="s">
        <v>18616</v>
      </c>
      <c r="G4065" s="177">
        <v>44685</v>
      </c>
      <c r="H4065" t="s">
        <v>466</v>
      </c>
      <c r="I4065" t="s">
        <v>18171</v>
      </c>
      <c r="J4065" t="s">
        <v>12565</v>
      </c>
      <c r="K4065" t="s">
        <v>353</v>
      </c>
      <c r="L4065" t="s">
        <v>361</v>
      </c>
      <c r="M4065" s="29" t="str">
        <f>IF(O4065 &lt;&gt; "", VLOOKUP(O4065,'CLASSIFICAÇÃO - ÁREA DE ATUAÇÃO'!$A:$C,2,0),"")</f>
        <v>C</v>
      </c>
      <c r="N4065" s="29" t="str">
        <f>IF(O4065 &lt;&gt; "",VLOOKUP(O4065,'CLASSIFICAÇÃO - ÁREA DE ATUAÇÃO'!$A:$C,3,0), "")</f>
        <v>REDE DE URGÊNCIA</v>
      </c>
      <c r="O4065" t="str">
        <f>'Lotações convertidas'!B4067</f>
        <v>UNIDADE DE PRONTO ATENDIMENTO PAMPULHA</v>
      </c>
    </row>
    <row r="4066" spans="1:15" x14ac:dyDescent="0.25">
      <c r="A4066">
        <v>1373909</v>
      </c>
      <c r="B4066" t="s">
        <v>12370</v>
      </c>
      <c r="C4066" t="s">
        <v>12371</v>
      </c>
      <c r="D4066" t="s">
        <v>379</v>
      </c>
      <c r="F4066" t="s">
        <v>18616</v>
      </c>
      <c r="G4066" s="177">
        <v>44685</v>
      </c>
      <c r="H4066" t="s">
        <v>482</v>
      </c>
      <c r="I4066" t="s">
        <v>18171</v>
      </c>
      <c r="J4066" t="s">
        <v>12372</v>
      </c>
      <c r="K4066" t="s">
        <v>353</v>
      </c>
      <c r="L4066" t="s">
        <v>361</v>
      </c>
      <c r="M4066" s="29" t="str">
        <f>IF(O4066 &lt;&gt; "", VLOOKUP(O4066,'CLASSIFICAÇÃO - ÁREA DE ATUAÇÃO'!$A:$C,2,0),"")</f>
        <v>C</v>
      </c>
      <c r="N4066" s="29" t="str">
        <f>IF(O4066 &lt;&gt; "",VLOOKUP(O4066,'CLASSIFICAÇÃO - ÁREA DE ATUAÇÃO'!$A:$C,3,0), "")</f>
        <v>REDE DE URGÊNCIA</v>
      </c>
      <c r="O4066" t="str">
        <f>'Lotações convertidas'!B4068</f>
        <v>UNIDADE DE PRONTO ATENDIMENTO PAMPULHA</v>
      </c>
    </row>
    <row r="4067" spans="1:15" x14ac:dyDescent="0.25">
      <c r="A4067">
        <v>1373941</v>
      </c>
      <c r="B4067" t="s">
        <v>12569</v>
      </c>
      <c r="C4067" t="s">
        <v>12570</v>
      </c>
      <c r="D4067" t="s">
        <v>349</v>
      </c>
      <c r="E4067" t="s">
        <v>674</v>
      </c>
      <c r="F4067" t="s">
        <v>521</v>
      </c>
      <c r="G4067" s="177">
        <v>44683</v>
      </c>
      <c r="H4067" t="s">
        <v>364</v>
      </c>
      <c r="I4067" t="s">
        <v>18178</v>
      </c>
      <c r="J4067" t="s">
        <v>12571</v>
      </c>
      <c r="K4067" t="s">
        <v>353</v>
      </c>
      <c r="L4067" t="s">
        <v>361</v>
      </c>
      <c r="M4067" s="29" t="str">
        <f>IF(O4067 &lt;&gt; "", VLOOKUP(O4067,'CLASSIFICAÇÃO - ÁREA DE ATUAÇÃO'!$A:$C,2,0),"")</f>
        <v>B</v>
      </c>
      <c r="N4067" s="29" t="str">
        <f>IF(O4067 &lt;&gt; "",VLOOKUP(O4067,'CLASSIFICAÇÃO - ÁREA DE ATUAÇÃO'!$A:$C,3,0), "")</f>
        <v>ATENÇÃO PRIMÁRIA</v>
      </c>
      <c r="O4067" t="str">
        <f>'Lotações convertidas'!B4069</f>
        <v>CENTRO DE SAÚDE JARDIM ALVORADA</v>
      </c>
    </row>
    <row r="4068" spans="1:15" x14ac:dyDescent="0.25">
      <c r="A4068">
        <v>1373976</v>
      </c>
      <c r="B4068" t="s">
        <v>12572</v>
      </c>
      <c r="C4068" t="s">
        <v>12573</v>
      </c>
      <c r="D4068" t="s">
        <v>520</v>
      </c>
      <c r="F4068" t="s">
        <v>1548</v>
      </c>
      <c r="G4068" s="177">
        <v>44684</v>
      </c>
      <c r="H4068" t="s">
        <v>364</v>
      </c>
      <c r="I4068" t="s">
        <v>18175</v>
      </c>
      <c r="J4068" t="s">
        <v>12574</v>
      </c>
      <c r="K4068" t="s">
        <v>353</v>
      </c>
      <c r="L4068" t="s">
        <v>374</v>
      </c>
      <c r="M4068" s="29" t="str">
        <f>IF(O4068 &lt;&gt; "", VLOOKUP(O4068,'CLASSIFICAÇÃO - ÁREA DE ATUAÇÃO'!$A:$C,2,0),"")</f>
        <v>D</v>
      </c>
      <c r="N4068" s="29" t="str">
        <f>IF(O4068 &lt;&gt; "",VLOOKUP(O4068,'CLASSIFICAÇÃO - ÁREA DE ATUAÇÃO'!$A:$C,3,0), "")</f>
        <v>ATENÇÃO PRIMÁRIA</v>
      </c>
      <c r="O4068" t="str">
        <f>'Lotações convertidas'!B4070</f>
        <v>CENTRO DE SAÚDE NAZARÉ</v>
      </c>
    </row>
    <row r="4069" spans="1:15" x14ac:dyDescent="0.25">
      <c r="A4069">
        <v>1373984</v>
      </c>
      <c r="B4069" t="s">
        <v>12575</v>
      </c>
      <c r="C4069" t="s">
        <v>12576</v>
      </c>
      <c r="D4069" t="s">
        <v>368</v>
      </c>
      <c r="E4069" t="s">
        <v>369</v>
      </c>
      <c r="F4069" t="s">
        <v>424</v>
      </c>
      <c r="G4069" s="177">
        <v>44684</v>
      </c>
      <c r="H4069" t="s">
        <v>441</v>
      </c>
      <c r="I4069" t="s">
        <v>18168</v>
      </c>
      <c r="J4069" t="s">
        <v>12577</v>
      </c>
      <c r="K4069" t="s">
        <v>353</v>
      </c>
      <c r="L4069" t="s">
        <v>427</v>
      </c>
      <c r="M4069" s="29" t="str">
        <f>IF(O4069 &lt;&gt; "", VLOOKUP(O4069,'CLASSIFICAÇÃO - ÁREA DE ATUAÇÃO'!$A:$C,2,0),"")</f>
        <v>D</v>
      </c>
      <c r="N4069" s="29" t="str">
        <f>IF(O4069 &lt;&gt; "",VLOOKUP(O4069,'CLASSIFICAÇÃO - ÁREA DE ATUAÇÃO'!$A:$C,3,0), "")</f>
        <v>REDE DE URGÊNCIA</v>
      </c>
      <c r="O4069" t="str">
        <f>'Lotações convertidas'!B4071</f>
        <v>SERVIÇO DE ATENDIMENTO MÓVEL DE URGÊNCIA E TRANSPORTE EM SAÚDE</v>
      </c>
    </row>
    <row r="4070" spans="1:15" x14ac:dyDescent="0.25">
      <c r="A4070">
        <v>1373992</v>
      </c>
      <c r="B4070" t="s">
        <v>12578</v>
      </c>
      <c r="C4070" t="s">
        <v>12579</v>
      </c>
      <c r="D4070" t="s">
        <v>362</v>
      </c>
      <c r="F4070" t="s">
        <v>1791</v>
      </c>
      <c r="G4070" s="177">
        <v>44684</v>
      </c>
      <c r="H4070" t="s">
        <v>364</v>
      </c>
      <c r="I4070" t="s">
        <v>18168</v>
      </c>
      <c r="J4070" t="s">
        <v>12580</v>
      </c>
      <c r="K4070" t="s">
        <v>353</v>
      </c>
      <c r="L4070" t="s">
        <v>374</v>
      </c>
      <c r="M4070" s="29" t="str">
        <f>IF(O4070 &lt;&gt; "", VLOOKUP(O4070,'CLASSIFICAÇÃO - ÁREA DE ATUAÇÃO'!$A:$C,2,0),"")</f>
        <v>C</v>
      </c>
      <c r="N4070" s="29" t="str">
        <f>IF(O4070 &lt;&gt; "",VLOOKUP(O4070,'CLASSIFICAÇÃO - ÁREA DE ATUAÇÃO'!$A:$C,3,0), "")</f>
        <v>ATENÇÃO PRIMÁRIA</v>
      </c>
      <c r="O4070" t="str">
        <f>'Lotações convertidas'!B4072</f>
        <v>CENTRO DE SAÚDE SÃO PAULO</v>
      </c>
    </row>
    <row r="4071" spans="1:15" x14ac:dyDescent="0.25">
      <c r="A4071" t="s">
        <v>12581</v>
      </c>
      <c r="B4071" t="s">
        <v>12582</v>
      </c>
      <c r="C4071" t="s">
        <v>12583</v>
      </c>
      <c r="D4071" t="s">
        <v>368</v>
      </c>
      <c r="E4071" t="s">
        <v>524</v>
      </c>
      <c r="F4071" t="s">
        <v>259</v>
      </c>
      <c r="G4071" s="177">
        <v>44684</v>
      </c>
      <c r="H4071" t="s">
        <v>384</v>
      </c>
      <c r="I4071" t="s">
        <v>18179</v>
      </c>
      <c r="J4071" t="s">
        <v>12584</v>
      </c>
      <c r="K4071" t="s">
        <v>353</v>
      </c>
      <c r="L4071" t="s">
        <v>372</v>
      </c>
      <c r="M4071" s="29" t="str">
        <f>IF(O4071 &lt;&gt; "", VLOOKUP(O4071,'CLASSIFICAÇÃO - ÁREA DE ATUAÇÃO'!$A:$C,2,0),"")</f>
        <v>C</v>
      </c>
      <c r="N4071" s="29" t="str">
        <f>IF(O4071 &lt;&gt; "",VLOOKUP(O4071,'CLASSIFICAÇÃO - ÁREA DE ATUAÇÃO'!$A:$C,3,0), "")</f>
        <v>REDE COMPLEMENTAR</v>
      </c>
      <c r="O4071" t="str">
        <f>'Lotações convertidas'!B4073</f>
        <v>LABORATORIO REGIONAL NORTE/VENDA NOVA</v>
      </c>
    </row>
    <row r="4072" spans="1:15" x14ac:dyDescent="0.25">
      <c r="A4072">
        <v>1374018</v>
      </c>
      <c r="B4072" t="s">
        <v>12585</v>
      </c>
      <c r="C4072" t="s">
        <v>12586</v>
      </c>
      <c r="D4072" t="s">
        <v>379</v>
      </c>
      <c r="F4072" t="s">
        <v>18620</v>
      </c>
      <c r="G4072" s="177">
        <v>44685</v>
      </c>
      <c r="H4072" t="s">
        <v>457</v>
      </c>
      <c r="I4072" t="s">
        <v>18171</v>
      </c>
      <c r="J4072" t="s">
        <v>12587</v>
      </c>
      <c r="K4072" t="s">
        <v>353</v>
      </c>
      <c r="L4072" t="s">
        <v>372</v>
      </c>
      <c r="M4072" s="29" t="str">
        <f>IF(O4072 &lt;&gt; "", VLOOKUP(O4072,'CLASSIFICAÇÃO - ÁREA DE ATUAÇÃO'!$A:$C,2,0),"")</f>
        <v>D</v>
      </c>
      <c r="N4072" s="29" t="str">
        <f>IF(O4072 &lt;&gt; "",VLOOKUP(O4072,'CLASSIFICAÇÃO - ÁREA DE ATUAÇÃO'!$A:$C,3,0), "")</f>
        <v>REDE DE URGÊNCIA</v>
      </c>
      <c r="O4072" t="str">
        <f>'Lotações convertidas'!B4074</f>
        <v>UNIDADE DE PRONTO ATENDIMENTO VENDA NOVA</v>
      </c>
    </row>
    <row r="4073" spans="1:15" x14ac:dyDescent="0.25">
      <c r="A4073">
        <v>1374026</v>
      </c>
      <c r="B4073" t="s">
        <v>12588</v>
      </c>
      <c r="C4073" t="s">
        <v>12589</v>
      </c>
      <c r="D4073" t="s">
        <v>379</v>
      </c>
      <c r="F4073" t="s">
        <v>18623</v>
      </c>
      <c r="G4073" s="177">
        <v>44688</v>
      </c>
      <c r="H4073" t="s">
        <v>11267</v>
      </c>
      <c r="I4073" t="s">
        <v>18171</v>
      </c>
      <c r="J4073" t="s">
        <v>12590</v>
      </c>
      <c r="K4073" t="s">
        <v>353</v>
      </c>
      <c r="L4073" t="s">
        <v>374</v>
      </c>
      <c r="M4073" s="29" t="str">
        <f>IF(O4073 &lt;&gt; "", VLOOKUP(O4073,'CLASSIFICAÇÃO - ÁREA DE ATUAÇÃO'!$A:$C,2,0),"")</f>
        <v>C</v>
      </c>
      <c r="N4073" s="29" t="str">
        <f>IF(O4073 &lt;&gt; "",VLOOKUP(O4073,'CLASSIFICAÇÃO - ÁREA DE ATUAÇÃO'!$A:$C,3,0), "")</f>
        <v>REDE DE URGÊNCIA</v>
      </c>
      <c r="O4073" t="str">
        <f>'Lotações convertidas'!B4075</f>
        <v>UNIDADE DE PRONTO ATENDIMENTO NORDESTE</v>
      </c>
    </row>
    <row r="4074" spans="1:15" x14ac:dyDescent="0.25">
      <c r="A4074">
        <v>1374034</v>
      </c>
      <c r="B4074" t="s">
        <v>12591</v>
      </c>
      <c r="C4074" t="s">
        <v>12592</v>
      </c>
      <c r="D4074" t="s">
        <v>362</v>
      </c>
      <c r="F4074" t="s">
        <v>1155</v>
      </c>
      <c r="G4074" s="177">
        <v>44690</v>
      </c>
      <c r="H4074" t="s">
        <v>434</v>
      </c>
      <c r="I4074" t="s">
        <v>18168</v>
      </c>
      <c r="J4074" t="s">
        <v>12593</v>
      </c>
      <c r="K4074" t="s">
        <v>353</v>
      </c>
      <c r="L4074" t="s">
        <v>382</v>
      </c>
      <c r="M4074" s="29" t="str">
        <f>IF(O4074 &lt;&gt; "", VLOOKUP(O4074,'CLASSIFICAÇÃO - ÁREA DE ATUAÇÃO'!$A:$C,2,0),"")</f>
        <v>A</v>
      </c>
      <c r="N4074" s="29" t="str">
        <f>IF(O4074 &lt;&gt; "",VLOOKUP(O4074,'CLASSIFICAÇÃO - ÁREA DE ATUAÇÃO'!$A:$C,3,0), "")</f>
        <v>ATENÇÃO PRIMÁRIA</v>
      </c>
      <c r="O4074" t="str">
        <f>'Lotações convertidas'!B4076</f>
        <v>CENTRO DE SAÚDE SÃO GERALDO</v>
      </c>
    </row>
    <row r="4075" spans="1:15" x14ac:dyDescent="0.25">
      <c r="A4075">
        <v>1374050</v>
      </c>
      <c r="B4075" t="s">
        <v>12594</v>
      </c>
      <c r="C4075" t="s">
        <v>12595</v>
      </c>
      <c r="D4075" t="s">
        <v>379</v>
      </c>
      <c r="F4075" t="s">
        <v>18613</v>
      </c>
      <c r="G4075" s="177">
        <v>44689</v>
      </c>
      <c r="H4075" t="s">
        <v>457</v>
      </c>
      <c r="I4075" t="s">
        <v>18171</v>
      </c>
      <c r="J4075" t="s">
        <v>12596</v>
      </c>
      <c r="K4075" t="s">
        <v>353</v>
      </c>
      <c r="L4075" t="s">
        <v>382</v>
      </c>
      <c r="M4075" s="29" t="str">
        <f>IF(O4075 &lt;&gt; "", VLOOKUP(O4075,'CLASSIFICAÇÃO - ÁREA DE ATUAÇÃO'!$A:$C,2,0),"")</f>
        <v>C</v>
      </c>
      <c r="N4075" s="29" t="str">
        <f>IF(O4075 &lt;&gt; "",VLOOKUP(O4075,'CLASSIFICAÇÃO - ÁREA DE ATUAÇÃO'!$A:$C,3,0), "")</f>
        <v>REDE DE URGÊNCIA</v>
      </c>
      <c r="O4075" t="str">
        <f>'Lotações convertidas'!B4077</f>
        <v>UNIDADE DE PRONTO ATENDIMENTO LESTE</v>
      </c>
    </row>
    <row r="4076" spans="1:15" x14ac:dyDescent="0.25">
      <c r="A4076">
        <v>1374085</v>
      </c>
      <c r="B4076" t="s">
        <v>12597</v>
      </c>
      <c r="C4076" t="s">
        <v>12598</v>
      </c>
      <c r="D4076" t="s">
        <v>349</v>
      </c>
      <c r="E4076" t="s">
        <v>541</v>
      </c>
      <c r="F4076" t="s">
        <v>2635</v>
      </c>
      <c r="G4076" s="177">
        <v>44691</v>
      </c>
      <c r="H4076" t="s">
        <v>352</v>
      </c>
      <c r="I4076" t="s">
        <v>18172</v>
      </c>
      <c r="J4076" t="s">
        <v>12599</v>
      </c>
      <c r="K4076" t="s">
        <v>353</v>
      </c>
      <c r="L4076" t="s">
        <v>354</v>
      </c>
      <c r="M4076" s="29" t="str">
        <f>IF(O4076 &lt;&gt; "", VLOOKUP(O4076,'CLASSIFICAÇÃO - ÁREA DE ATUAÇÃO'!$A:$C,2,0),"")</f>
        <v>A</v>
      </c>
      <c r="N4076" s="29" t="str">
        <f>IF(O4076 &lt;&gt; "",VLOOKUP(O4076,'CLASSIFICAÇÃO - ÁREA DE ATUAÇÃO'!$A:$C,3,0), "")</f>
        <v>ATENÇÃO PRIMÁRIA</v>
      </c>
      <c r="O4076" t="str">
        <f>'Lotações convertidas'!B4078</f>
        <v>CENTRO DE SAÚDE BOM JESUS</v>
      </c>
    </row>
    <row r="4077" spans="1:15" x14ac:dyDescent="0.25">
      <c r="A4077">
        <v>1374093</v>
      </c>
      <c r="B4077" t="s">
        <v>12597</v>
      </c>
      <c r="C4077" t="s">
        <v>12598</v>
      </c>
      <c r="D4077" t="s">
        <v>349</v>
      </c>
      <c r="E4077" t="s">
        <v>541</v>
      </c>
      <c r="F4077" t="s">
        <v>629</v>
      </c>
      <c r="G4077" s="177">
        <v>44691</v>
      </c>
      <c r="H4077" t="s">
        <v>395</v>
      </c>
      <c r="I4077" t="s">
        <v>18172</v>
      </c>
      <c r="J4077" t="s">
        <v>12599</v>
      </c>
      <c r="K4077" t="s">
        <v>353</v>
      </c>
      <c r="L4077" t="s">
        <v>354</v>
      </c>
      <c r="M4077" s="29" t="str">
        <f>IF(O4077 &lt;&gt; "", VLOOKUP(O4077,'CLASSIFICAÇÃO - ÁREA DE ATUAÇÃO'!$A:$C,2,0),"")</f>
        <v>A</v>
      </c>
      <c r="N4077" s="29" t="str">
        <f>IF(O4077 &lt;&gt; "",VLOOKUP(O4077,'CLASSIFICAÇÃO - ÁREA DE ATUAÇÃO'!$A:$C,3,0), "")</f>
        <v>ATENÇÃO PRIMÁRIA</v>
      </c>
      <c r="O4077" t="str">
        <f>'Lotações convertidas'!B4079</f>
        <v>CENTRO DE SAÚDE PADRE EUSTÁQUIO</v>
      </c>
    </row>
    <row r="4078" spans="1:15" x14ac:dyDescent="0.25">
      <c r="A4078">
        <v>1374107</v>
      </c>
      <c r="B4078" t="s">
        <v>3596</v>
      </c>
      <c r="C4078" t="s">
        <v>3597</v>
      </c>
      <c r="D4078" t="s">
        <v>349</v>
      </c>
      <c r="E4078" t="s">
        <v>473</v>
      </c>
      <c r="F4078" t="s">
        <v>18631</v>
      </c>
      <c r="G4078" s="177">
        <v>44691</v>
      </c>
      <c r="H4078" t="s">
        <v>12600</v>
      </c>
      <c r="I4078" t="s">
        <v>18173</v>
      </c>
      <c r="J4078" t="s">
        <v>3598</v>
      </c>
      <c r="K4078" t="s">
        <v>353</v>
      </c>
      <c r="L4078" t="s">
        <v>374</v>
      </c>
      <c r="M4078" s="29" t="str">
        <f>IF(O4078 &lt;&gt; "", VLOOKUP(O4078,'CLASSIFICAÇÃO - ÁREA DE ATUAÇÃO'!$A:$C,2,0),"")</f>
        <v>A</v>
      </c>
      <c r="N4078" s="29" t="str">
        <f>IF(O4078 &lt;&gt; "",VLOOKUP(O4078,'CLASSIFICAÇÃO - ÁREA DE ATUAÇÃO'!$A:$C,3,0), "")</f>
        <v>REDE DE URGÊNCIA</v>
      </c>
      <c r="O4078" t="str">
        <f>'Lotações convertidas'!B4080</f>
        <v>CENTRO DE REFERENCIA EM SAUDE MENTAL NORDESTE</v>
      </c>
    </row>
    <row r="4079" spans="1:15" x14ac:dyDescent="0.25">
      <c r="A4079">
        <v>1374115</v>
      </c>
      <c r="B4079" t="s">
        <v>12601</v>
      </c>
      <c r="C4079" t="s">
        <v>12602</v>
      </c>
      <c r="D4079" t="s">
        <v>368</v>
      </c>
      <c r="E4079" t="s">
        <v>369</v>
      </c>
      <c r="F4079" t="s">
        <v>18611</v>
      </c>
      <c r="G4079" s="177">
        <v>44672</v>
      </c>
      <c r="H4079" t="s">
        <v>425</v>
      </c>
      <c r="I4079" t="s">
        <v>18168</v>
      </c>
      <c r="J4079" t="s">
        <v>12603</v>
      </c>
      <c r="K4079" t="s">
        <v>353</v>
      </c>
      <c r="L4079" t="s">
        <v>397</v>
      </c>
      <c r="M4079" s="29" t="str">
        <f>IF(O4079 &lt;&gt; "", VLOOKUP(O4079,'CLASSIFICAÇÃO - ÁREA DE ATUAÇÃO'!$A:$C,2,0),"")</f>
        <v>C</v>
      </c>
      <c r="N4079" s="29" t="str">
        <f>IF(O4079 &lt;&gt; "",VLOOKUP(O4079,'CLASSIFICAÇÃO - ÁREA DE ATUAÇÃO'!$A:$C,3,0), "")</f>
        <v>REDE DE URGÊNCIA</v>
      </c>
      <c r="O4079" t="str">
        <f>'Lotações convertidas'!B4081</f>
        <v>UNIDADE DE PRONTO ATENDIMENTO OESTE</v>
      </c>
    </row>
    <row r="4080" spans="1:15" x14ac:dyDescent="0.25">
      <c r="A4080">
        <v>1374123</v>
      </c>
      <c r="B4080" t="s">
        <v>12604</v>
      </c>
      <c r="C4080" t="s">
        <v>12605</v>
      </c>
      <c r="D4080" t="s">
        <v>362</v>
      </c>
      <c r="F4080" t="s">
        <v>18662</v>
      </c>
      <c r="G4080" s="177">
        <v>44676</v>
      </c>
      <c r="H4080" t="s">
        <v>364</v>
      </c>
      <c r="I4080" t="s">
        <v>18168</v>
      </c>
      <c r="J4080" t="s">
        <v>12606</v>
      </c>
      <c r="K4080" t="s">
        <v>353</v>
      </c>
      <c r="L4080" t="s">
        <v>382</v>
      </c>
      <c r="M4080" s="29" t="str">
        <f>IF(O4080 &lt;&gt; "", VLOOKUP(O4080,'CLASSIFICAÇÃO - ÁREA DE ATUAÇÃO'!$A:$C,2,0),"")</f>
        <v>A</v>
      </c>
      <c r="N4080" s="29" t="str">
        <f>IF(O4080 &lt;&gt; "",VLOOKUP(O4080,'CLASSIFICAÇÃO - ÁREA DE ATUAÇÃO'!$A:$C,3,0), "")</f>
        <v>GESTÃO</v>
      </c>
      <c r="O4080" t="str">
        <f>'Lotações convertidas'!B4082</f>
        <v>GERENCIA DE ASSISTENCIA, EPIDEMIOLOGIA E REGULACAO LESTE</v>
      </c>
    </row>
    <row r="4081" spans="1:15" x14ac:dyDescent="0.25">
      <c r="A4081">
        <v>1374131</v>
      </c>
      <c r="B4081" t="s">
        <v>12607</v>
      </c>
      <c r="C4081" t="s">
        <v>12608</v>
      </c>
      <c r="D4081" t="s">
        <v>368</v>
      </c>
      <c r="E4081" t="s">
        <v>728</v>
      </c>
      <c r="F4081" t="s">
        <v>201</v>
      </c>
      <c r="G4081" s="177">
        <v>44676</v>
      </c>
      <c r="H4081" t="s">
        <v>384</v>
      </c>
      <c r="I4081" t="s">
        <v>495</v>
      </c>
      <c r="K4081" t="s">
        <v>495</v>
      </c>
      <c r="L4081" t="s">
        <v>406</v>
      </c>
      <c r="M4081" s="29" t="str">
        <f>IF(O4081 &lt;&gt; "", VLOOKUP(O4081,'CLASSIFICAÇÃO - ÁREA DE ATUAÇÃO'!$A:$C,2,0),"")</f>
        <v>C</v>
      </c>
      <c r="N4081" s="29" t="str">
        <f>IF(O4081 &lt;&gt; "",VLOOKUP(O4081,'CLASSIFICAÇÃO - ÁREA DE ATUAÇÃO'!$A:$C,3,0), "")</f>
        <v>ATENÇÃO PRIMÁRIA</v>
      </c>
      <c r="O4081" t="str">
        <f>'Lotações convertidas'!B4083</f>
        <v>CENTRO DE SAÚDE DIAMANTE - TEIXEIRA DIAS</v>
      </c>
    </row>
    <row r="4082" spans="1:15" x14ac:dyDescent="0.25">
      <c r="A4082" t="s">
        <v>12609</v>
      </c>
      <c r="B4082" t="s">
        <v>12610</v>
      </c>
      <c r="C4082" t="s">
        <v>12611</v>
      </c>
      <c r="D4082" t="s">
        <v>368</v>
      </c>
      <c r="E4082" t="s">
        <v>369</v>
      </c>
      <c r="F4082" t="s">
        <v>18648</v>
      </c>
      <c r="G4082" s="177">
        <v>44673</v>
      </c>
      <c r="H4082" t="s">
        <v>441</v>
      </c>
      <c r="I4082" t="s">
        <v>18168</v>
      </c>
      <c r="J4082" t="s">
        <v>12612</v>
      </c>
      <c r="K4082" t="s">
        <v>353</v>
      </c>
      <c r="L4082" t="s">
        <v>406</v>
      </c>
      <c r="M4082" s="29" t="str">
        <f>IF(O4082 &lt;&gt; "", VLOOKUP(O4082,'CLASSIFICAÇÃO - ÁREA DE ATUAÇÃO'!$A:$C,2,0),"")</f>
        <v>B</v>
      </c>
      <c r="N4082" s="29" t="str">
        <f>IF(O4082 &lt;&gt; "",VLOOKUP(O4082,'CLASSIFICAÇÃO - ÁREA DE ATUAÇÃO'!$A:$C,3,0), "")</f>
        <v>REDE DE URGÊNCIA</v>
      </c>
      <c r="O4082" t="str">
        <f>'Lotações convertidas'!B4084</f>
        <v>CENTRO DE REFERENCIA EM SAUDE MENTAL BARREIRO</v>
      </c>
    </row>
    <row r="4083" spans="1:15" x14ac:dyDescent="0.25">
      <c r="A4083">
        <v>1374158</v>
      </c>
      <c r="B4083" t="s">
        <v>12613</v>
      </c>
      <c r="C4083" t="s">
        <v>12614</v>
      </c>
      <c r="D4083" t="s">
        <v>368</v>
      </c>
      <c r="E4083" t="s">
        <v>369</v>
      </c>
      <c r="F4083" t="s">
        <v>424</v>
      </c>
      <c r="G4083" s="177">
        <v>44673</v>
      </c>
      <c r="H4083" t="s">
        <v>441</v>
      </c>
      <c r="I4083" t="s">
        <v>18168</v>
      </c>
      <c r="J4083" t="s">
        <v>12615</v>
      </c>
      <c r="K4083" t="s">
        <v>353</v>
      </c>
      <c r="L4083" t="s">
        <v>427</v>
      </c>
      <c r="M4083" s="29" t="str">
        <f>IF(O4083 &lt;&gt; "", VLOOKUP(O4083,'CLASSIFICAÇÃO - ÁREA DE ATUAÇÃO'!$A:$C,2,0),"")</f>
        <v>D</v>
      </c>
      <c r="N4083" s="29" t="str">
        <f>IF(O4083 &lt;&gt; "",VLOOKUP(O4083,'CLASSIFICAÇÃO - ÁREA DE ATUAÇÃO'!$A:$C,3,0), "")</f>
        <v>REDE DE URGÊNCIA</v>
      </c>
      <c r="O4083" t="str">
        <f>'Lotações convertidas'!B4085</f>
        <v>SERVIÇO DE ATENDIMENTO MÓVEL DE URGÊNCIA E TRANSPORTE EM SAÚDE</v>
      </c>
    </row>
    <row r="4084" spans="1:15" x14ac:dyDescent="0.25">
      <c r="A4084">
        <v>1374182</v>
      </c>
      <c r="B4084" t="s">
        <v>12616</v>
      </c>
      <c r="C4084" t="s">
        <v>12617</v>
      </c>
      <c r="D4084" t="s">
        <v>349</v>
      </c>
      <c r="E4084" t="s">
        <v>674</v>
      </c>
      <c r="F4084" t="s">
        <v>358</v>
      </c>
      <c r="G4084" s="177">
        <v>44676</v>
      </c>
      <c r="H4084" t="s">
        <v>364</v>
      </c>
      <c r="I4084" t="s">
        <v>18178</v>
      </c>
      <c r="J4084" t="s">
        <v>12618</v>
      </c>
      <c r="K4084" t="s">
        <v>353</v>
      </c>
      <c r="L4084" t="s">
        <v>361</v>
      </c>
      <c r="M4084" s="29" t="str">
        <f>IF(O4084 &lt;&gt; "", VLOOKUP(O4084,'CLASSIFICAÇÃO - ÁREA DE ATUAÇÃO'!$A:$C,2,0),"")</f>
        <v>B</v>
      </c>
      <c r="N4084" s="29" t="str">
        <f>IF(O4084 &lt;&gt; "",VLOOKUP(O4084,'CLASSIFICAÇÃO - ÁREA DE ATUAÇÃO'!$A:$C,3,0), "")</f>
        <v>ATENÇÃO PRIMÁRIA</v>
      </c>
      <c r="O4084" t="str">
        <f>'Lotações convertidas'!B4086</f>
        <v>CENTRO DE SAÚDE SANTA ROSA</v>
      </c>
    </row>
    <row r="4085" spans="1:15" x14ac:dyDescent="0.25">
      <c r="A4085">
        <v>1374204</v>
      </c>
      <c r="B4085" t="s">
        <v>12619</v>
      </c>
      <c r="C4085" t="s">
        <v>12620</v>
      </c>
      <c r="D4085" t="s">
        <v>368</v>
      </c>
      <c r="E4085" t="s">
        <v>369</v>
      </c>
      <c r="F4085" t="s">
        <v>1010</v>
      </c>
      <c r="G4085" s="177">
        <v>44677</v>
      </c>
      <c r="H4085" t="s">
        <v>384</v>
      </c>
      <c r="I4085" t="s">
        <v>18168</v>
      </c>
      <c r="J4085" t="s">
        <v>12621</v>
      </c>
      <c r="K4085" t="s">
        <v>353</v>
      </c>
      <c r="L4085" t="s">
        <v>354</v>
      </c>
      <c r="M4085" s="29" t="str">
        <f>IF(O4085 &lt;&gt; "", VLOOKUP(O4085,'CLASSIFICAÇÃO - ÁREA DE ATUAÇÃO'!$A:$C,2,0),"")</f>
        <v>B</v>
      </c>
      <c r="N4085" s="29" t="str">
        <f>IF(O4085 &lt;&gt; "",VLOOKUP(O4085,'CLASSIFICAÇÃO - ÁREA DE ATUAÇÃO'!$A:$C,3,0), "")</f>
        <v>ATENÇÃO PRIMÁRIA</v>
      </c>
      <c r="O4085" t="str">
        <f>'Lotações convertidas'!B4087</f>
        <v>CENTRO DE SAÚDE JOÃO PINHEIRO</v>
      </c>
    </row>
    <row r="4086" spans="1:15" x14ac:dyDescent="0.25">
      <c r="A4086">
        <v>1374212</v>
      </c>
      <c r="B4086" t="s">
        <v>12622</v>
      </c>
      <c r="C4086" t="s">
        <v>12623</v>
      </c>
      <c r="D4086" t="s">
        <v>349</v>
      </c>
      <c r="E4086" t="s">
        <v>541</v>
      </c>
      <c r="F4086" t="s">
        <v>18611</v>
      </c>
      <c r="G4086" s="177">
        <v>44686</v>
      </c>
      <c r="H4086" t="s">
        <v>384</v>
      </c>
      <c r="I4086" t="s">
        <v>18172</v>
      </c>
      <c r="J4086" t="s">
        <v>12624</v>
      </c>
      <c r="K4086" t="s">
        <v>353</v>
      </c>
      <c r="L4086" t="s">
        <v>397</v>
      </c>
      <c r="M4086" s="29" t="str">
        <f>IF(O4086 &lt;&gt; "", VLOOKUP(O4086,'CLASSIFICAÇÃO - ÁREA DE ATUAÇÃO'!$A:$C,2,0),"")</f>
        <v>C</v>
      </c>
      <c r="N4086" s="29" t="str">
        <f>IF(O4086 &lt;&gt; "",VLOOKUP(O4086,'CLASSIFICAÇÃO - ÁREA DE ATUAÇÃO'!$A:$C,3,0), "")</f>
        <v>REDE DE URGÊNCIA</v>
      </c>
      <c r="O4086" t="str">
        <f>'Lotações convertidas'!B4088</f>
        <v>UNIDADE DE PRONTO ATENDIMENTO OESTE</v>
      </c>
    </row>
    <row r="4087" spans="1:15" x14ac:dyDescent="0.25">
      <c r="A4087">
        <v>1374239</v>
      </c>
      <c r="B4087" t="s">
        <v>6156</v>
      </c>
      <c r="C4087" t="s">
        <v>6157</v>
      </c>
      <c r="D4087" t="s">
        <v>368</v>
      </c>
      <c r="E4087" t="s">
        <v>369</v>
      </c>
      <c r="F4087" t="s">
        <v>18622</v>
      </c>
      <c r="G4087" s="177">
        <v>44686</v>
      </c>
      <c r="H4087" t="s">
        <v>441</v>
      </c>
      <c r="I4087" t="s">
        <v>18168</v>
      </c>
      <c r="J4087" t="s">
        <v>6158</v>
      </c>
      <c r="K4087" t="s">
        <v>353</v>
      </c>
      <c r="L4087" t="s">
        <v>372</v>
      </c>
      <c r="M4087" s="29" t="str">
        <f>IF(O4087 &lt;&gt; "", VLOOKUP(O4087,'CLASSIFICAÇÃO - ÁREA DE ATUAÇÃO'!$A:$C,2,0),"")</f>
        <v>C</v>
      </c>
      <c r="N4087" s="29" t="str">
        <f>IF(O4087 &lt;&gt; "",VLOOKUP(O4087,'CLASSIFICAÇÃO - ÁREA DE ATUAÇÃO'!$A:$C,3,0), "")</f>
        <v>REDE DE URGÊNCIA</v>
      </c>
      <c r="O4087" t="str">
        <f>'Lotações convertidas'!B4089</f>
        <v>CENTRO DE REFERENCIA EM SAUDE MENTAL VENDA NOVA</v>
      </c>
    </row>
    <row r="4088" spans="1:15" x14ac:dyDescent="0.25">
      <c r="A4088">
        <v>1374247</v>
      </c>
      <c r="B4088" t="s">
        <v>12625</v>
      </c>
      <c r="C4088" t="s">
        <v>12626</v>
      </c>
      <c r="D4088" t="s">
        <v>368</v>
      </c>
      <c r="E4088" t="s">
        <v>369</v>
      </c>
      <c r="F4088" t="s">
        <v>18613</v>
      </c>
      <c r="G4088" s="177">
        <v>44686</v>
      </c>
      <c r="H4088" t="s">
        <v>441</v>
      </c>
      <c r="I4088" t="s">
        <v>18168</v>
      </c>
      <c r="J4088" t="s">
        <v>12627</v>
      </c>
      <c r="K4088" t="s">
        <v>353</v>
      </c>
      <c r="L4088" t="s">
        <v>382</v>
      </c>
      <c r="M4088" s="29" t="str">
        <f>IF(O4088 &lt;&gt; "", VLOOKUP(O4088,'CLASSIFICAÇÃO - ÁREA DE ATUAÇÃO'!$A:$C,2,0),"")</f>
        <v>C</v>
      </c>
      <c r="N4088" s="29" t="str">
        <f>IF(O4088 &lt;&gt; "",VLOOKUP(O4088,'CLASSIFICAÇÃO - ÁREA DE ATUAÇÃO'!$A:$C,3,0), "")</f>
        <v>REDE DE URGÊNCIA</v>
      </c>
      <c r="O4088" t="str">
        <f>'Lotações convertidas'!B4090</f>
        <v>UNIDADE DE PRONTO ATENDIMENTO LESTE</v>
      </c>
    </row>
    <row r="4089" spans="1:15" x14ac:dyDescent="0.25">
      <c r="A4089">
        <v>1374255</v>
      </c>
      <c r="B4089" t="s">
        <v>2938</v>
      </c>
      <c r="C4089" t="s">
        <v>2939</v>
      </c>
      <c r="D4089" t="s">
        <v>379</v>
      </c>
      <c r="F4089" t="s">
        <v>18611</v>
      </c>
      <c r="G4089" s="177">
        <v>44691</v>
      </c>
      <c r="H4089" t="s">
        <v>482</v>
      </c>
      <c r="I4089" t="s">
        <v>18171</v>
      </c>
      <c r="J4089" t="s">
        <v>2940</v>
      </c>
      <c r="K4089" t="s">
        <v>353</v>
      </c>
      <c r="L4089" t="s">
        <v>397</v>
      </c>
      <c r="M4089" s="29" t="str">
        <f>IF(O4089 &lt;&gt; "", VLOOKUP(O4089,'CLASSIFICAÇÃO - ÁREA DE ATUAÇÃO'!$A:$C,2,0),"")</f>
        <v>C</v>
      </c>
      <c r="N4089" s="29" t="str">
        <f>IF(O4089 &lt;&gt; "",VLOOKUP(O4089,'CLASSIFICAÇÃO - ÁREA DE ATUAÇÃO'!$A:$C,3,0), "")</f>
        <v>REDE DE URGÊNCIA</v>
      </c>
      <c r="O4089" t="str">
        <f>'Lotações convertidas'!B4091</f>
        <v>UNIDADE DE PRONTO ATENDIMENTO OESTE</v>
      </c>
    </row>
    <row r="4090" spans="1:15" x14ac:dyDescent="0.25">
      <c r="A4090">
        <v>1374263</v>
      </c>
      <c r="B4090" t="s">
        <v>12628</v>
      </c>
      <c r="C4090" t="s">
        <v>12629</v>
      </c>
      <c r="D4090" t="s">
        <v>368</v>
      </c>
      <c r="E4090" t="s">
        <v>369</v>
      </c>
      <c r="F4090" t="s">
        <v>731</v>
      </c>
      <c r="G4090" s="177">
        <v>44686</v>
      </c>
      <c r="H4090" t="s">
        <v>417</v>
      </c>
      <c r="I4090" t="s">
        <v>18168</v>
      </c>
      <c r="J4090" t="s">
        <v>12630</v>
      </c>
      <c r="K4090" t="s">
        <v>353</v>
      </c>
      <c r="L4090" t="s">
        <v>361</v>
      </c>
      <c r="M4090" s="29" t="str">
        <f>IF(O4090 &lt;&gt; "", VLOOKUP(O4090,'CLASSIFICAÇÃO - ÁREA DE ATUAÇÃO'!$A:$C,2,0),"")</f>
        <v>B</v>
      </c>
      <c r="N4090" s="29" t="str">
        <f>IF(O4090 &lt;&gt; "",VLOOKUP(O4090,'CLASSIFICAÇÃO - ÁREA DE ATUAÇÃO'!$A:$C,3,0), "")</f>
        <v>ATENÇÃO PRIMÁRIA</v>
      </c>
      <c r="O4090" t="str">
        <f>'Lotações convertidas'!B4092</f>
        <v>CENTRO DE SAÚDE DOM ORIONE</v>
      </c>
    </row>
    <row r="4091" spans="1:15" x14ac:dyDescent="0.25">
      <c r="A4091">
        <v>1374271</v>
      </c>
      <c r="B4091" t="s">
        <v>12631</v>
      </c>
      <c r="C4091" t="s">
        <v>12632</v>
      </c>
      <c r="D4091" t="s">
        <v>368</v>
      </c>
      <c r="E4091" t="s">
        <v>369</v>
      </c>
      <c r="F4091" t="s">
        <v>363</v>
      </c>
      <c r="G4091" s="177">
        <v>44686</v>
      </c>
      <c r="H4091" t="s">
        <v>417</v>
      </c>
      <c r="I4091" t="s">
        <v>18168</v>
      </c>
      <c r="J4091" t="s">
        <v>12633</v>
      </c>
      <c r="K4091" t="s">
        <v>353</v>
      </c>
      <c r="L4091" t="s">
        <v>365</v>
      </c>
      <c r="M4091" s="29" t="str">
        <f>IF(O4091 &lt;&gt; "", VLOOKUP(O4091,'CLASSIFICAÇÃO - ÁREA DE ATUAÇÃO'!$A:$C,2,0),"")</f>
        <v>D</v>
      </c>
      <c r="N4091" s="29" t="str">
        <f>IF(O4091 &lt;&gt; "",VLOOKUP(O4091,'CLASSIFICAÇÃO - ÁREA DE ATUAÇÃO'!$A:$C,3,0), "")</f>
        <v>ATENÇÃO PRIMÁRIA</v>
      </c>
      <c r="O4091" t="str">
        <f>'Lotações convertidas'!B4093</f>
        <v>CENTRO DE SAÚDE ZILAH SPÓSITO</v>
      </c>
    </row>
    <row r="4092" spans="1:15" x14ac:dyDescent="0.25">
      <c r="A4092" t="s">
        <v>12634</v>
      </c>
      <c r="B4092" t="s">
        <v>12635</v>
      </c>
      <c r="C4092" t="s">
        <v>12636</v>
      </c>
      <c r="D4092" t="s">
        <v>368</v>
      </c>
      <c r="E4092" t="s">
        <v>369</v>
      </c>
      <c r="F4092" t="s">
        <v>609</v>
      </c>
      <c r="G4092" s="177">
        <v>44690</v>
      </c>
      <c r="H4092" t="s">
        <v>417</v>
      </c>
      <c r="I4092" t="s">
        <v>18168</v>
      </c>
      <c r="J4092" t="s">
        <v>12637</v>
      </c>
      <c r="K4092" t="s">
        <v>353</v>
      </c>
      <c r="L4092" t="s">
        <v>374</v>
      </c>
      <c r="M4092" s="29" t="str">
        <f>IF(O4092 &lt;&gt; "", VLOOKUP(O4092,'CLASSIFICAÇÃO - ÁREA DE ATUAÇÃO'!$A:$C,2,0),"")</f>
        <v>B</v>
      </c>
      <c r="N4092" s="29" t="str">
        <f>IF(O4092 &lt;&gt; "",VLOOKUP(O4092,'CLASSIFICAÇÃO - ÁREA DE ATUAÇÃO'!$A:$C,3,0), "")</f>
        <v>ATENÇÃO PRIMÁRIA</v>
      </c>
      <c r="O4092" t="str">
        <f>'Lotações convertidas'!B4094</f>
        <v>CENTRO DE SAÚDE GENTIL GOMES</v>
      </c>
    </row>
    <row r="4093" spans="1:15" x14ac:dyDescent="0.25">
      <c r="A4093">
        <v>1374298</v>
      </c>
      <c r="B4093" t="s">
        <v>12638</v>
      </c>
      <c r="C4093" t="s">
        <v>12639</v>
      </c>
      <c r="D4093" t="s">
        <v>368</v>
      </c>
      <c r="E4093" t="s">
        <v>369</v>
      </c>
      <c r="F4093" t="s">
        <v>518</v>
      </c>
      <c r="G4093" s="177">
        <v>44687</v>
      </c>
      <c r="H4093" t="s">
        <v>364</v>
      </c>
      <c r="I4093" t="s">
        <v>18168</v>
      </c>
      <c r="J4093" t="s">
        <v>12640</v>
      </c>
      <c r="K4093" t="s">
        <v>353</v>
      </c>
      <c r="L4093" t="s">
        <v>365</v>
      </c>
      <c r="M4093" s="29" t="str">
        <f>IF(O4093 &lt;&gt; "", VLOOKUP(O4093,'CLASSIFICAÇÃO - ÁREA DE ATUAÇÃO'!$A:$C,2,0),"")</f>
        <v>C</v>
      </c>
      <c r="N4093" s="29" t="str">
        <f>IF(O4093 &lt;&gt; "",VLOOKUP(O4093,'CLASSIFICAÇÃO - ÁREA DE ATUAÇÃO'!$A:$C,3,0), "")</f>
        <v>ATENÇÃO PRIMÁRIA</v>
      </c>
      <c r="O4093" t="str">
        <f>'Lotações convertidas'!B4095</f>
        <v>CENTRO DE SAÚDE NOVO AARÃO REIS</v>
      </c>
    </row>
    <row r="4094" spans="1:15" x14ac:dyDescent="0.25">
      <c r="A4094">
        <v>1374301</v>
      </c>
      <c r="B4094" t="s">
        <v>12248</v>
      </c>
      <c r="C4094" t="s">
        <v>12249</v>
      </c>
      <c r="D4094" t="s">
        <v>379</v>
      </c>
      <c r="F4094" t="s">
        <v>18616</v>
      </c>
      <c r="G4094" s="177">
        <v>44687</v>
      </c>
      <c r="H4094" t="s">
        <v>482</v>
      </c>
      <c r="I4094" t="s">
        <v>18171</v>
      </c>
      <c r="J4094" t="s">
        <v>12250</v>
      </c>
      <c r="K4094" t="s">
        <v>353</v>
      </c>
      <c r="L4094" t="s">
        <v>361</v>
      </c>
      <c r="M4094" s="29" t="str">
        <f>IF(O4094 &lt;&gt; "", VLOOKUP(O4094,'CLASSIFICAÇÃO - ÁREA DE ATUAÇÃO'!$A:$C,2,0),"")</f>
        <v>C</v>
      </c>
      <c r="N4094" s="29" t="str">
        <f>IF(O4094 &lt;&gt; "",VLOOKUP(O4094,'CLASSIFICAÇÃO - ÁREA DE ATUAÇÃO'!$A:$C,3,0), "")</f>
        <v>REDE DE URGÊNCIA</v>
      </c>
      <c r="O4094" t="str">
        <f>'Lotações convertidas'!B4096</f>
        <v>UNIDADE DE PRONTO ATENDIMENTO PAMPULHA</v>
      </c>
    </row>
    <row r="4095" spans="1:15" x14ac:dyDescent="0.25">
      <c r="A4095" t="s">
        <v>12641</v>
      </c>
      <c r="B4095" t="s">
        <v>12642</v>
      </c>
      <c r="C4095" t="s">
        <v>12643</v>
      </c>
      <c r="D4095" t="s">
        <v>362</v>
      </c>
      <c r="F4095" t="s">
        <v>629</v>
      </c>
      <c r="G4095" s="177">
        <v>44684</v>
      </c>
      <c r="H4095" t="s">
        <v>364</v>
      </c>
      <c r="I4095" t="s">
        <v>18168</v>
      </c>
      <c r="J4095" t="s">
        <v>12644</v>
      </c>
      <c r="K4095" t="s">
        <v>353</v>
      </c>
      <c r="L4095" t="s">
        <v>354</v>
      </c>
      <c r="M4095" s="29" t="str">
        <f>IF(O4095 &lt;&gt; "", VLOOKUP(O4095,'CLASSIFICAÇÃO - ÁREA DE ATUAÇÃO'!$A:$C,2,0),"")</f>
        <v>A</v>
      </c>
      <c r="N4095" s="29" t="str">
        <f>IF(O4095 &lt;&gt; "",VLOOKUP(O4095,'CLASSIFICAÇÃO - ÁREA DE ATUAÇÃO'!$A:$C,3,0), "")</f>
        <v>ATENÇÃO PRIMÁRIA</v>
      </c>
      <c r="O4095" t="str">
        <f>'Lotações convertidas'!B4097</f>
        <v>CENTRO DE SAÚDE PADRE EUSTÁQUIO</v>
      </c>
    </row>
    <row r="4096" spans="1:15" x14ac:dyDescent="0.25">
      <c r="A4096">
        <v>1374328</v>
      </c>
      <c r="B4096" t="s">
        <v>12645</v>
      </c>
      <c r="C4096" t="s">
        <v>12646</v>
      </c>
      <c r="D4096" t="s">
        <v>368</v>
      </c>
      <c r="E4096" t="s">
        <v>369</v>
      </c>
      <c r="F4096" t="s">
        <v>18611</v>
      </c>
      <c r="G4096" s="177">
        <v>44684</v>
      </c>
      <c r="H4096" t="s">
        <v>441</v>
      </c>
      <c r="I4096" t="s">
        <v>18168</v>
      </c>
      <c r="J4096" t="s">
        <v>12647</v>
      </c>
      <c r="K4096" t="s">
        <v>353</v>
      </c>
      <c r="L4096" t="s">
        <v>397</v>
      </c>
      <c r="M4096" s="29" t="str">
        <f>IF(O4096 &lt;&gt; "", VLOOKUP(O4096,'CLASSIFICAÇÃO - ÁREA DE ATUAÇÃO'!$A:$C,2,0),"")</f>
        <v>C</v>
      </c>
      <c r="N4096" s="29" t="str">
        <f>IF(O4096 &lt;&gt; "",VLOOKUP(O4096,'CLASSIFICAÇÃO - ÁREA DE ATUAÇÃO'!$A:$C,3,0), "")</f>
        <v>REDE DE URGÊNCIA</v>
      </c>
      <c r="O4096" t="str">
        <f>'Lotações convertidas'!B4098</f>
        <v>UNIDADE DE PRONTO ATENDIMENTO OESTE</v>
      </c>
    </row>
    <row r="4097" spans="1:15" x14ac:dyDescent="0.25">
      <c r="A4097">
        <v>1374336</v>
      </c>
      <c r="B4097" t="s">
        <v>12648</v>
      </c>
      <c r="C4097" t="s">
        <v>12649</v>
      </c>
      <c r="D4097" t="s">
        <v>368</v>
      </c>
      <c r="E4097" t="s">
        <v>369</v>
      </c>
      <c r="F4097" t="s">
        <v>532</v>
      </c>
      <c r="G4097" s="177">
        <v>44684</v>
      </c>
      <c r="H4097" t="s">
        <v>417</v>
      </c>
      <c r="I4097" t="s">
        <v>18168</v>
      </c>
      <c r="J4097" t="s">
        <v>12650</v>
      </c>
      <c r="K4097" t="s">
        <v>353</v>
      </c>
      <c r="L4097" t="s">
        <v>354</v>
      </c>
      <c r="M4097" s="29" t="str">
        <f>IF(O4097 &lt;&gt; "", VLOOKUP(O4097,'CLASSIFICAÇÃO - ÁREA DE ATUAÇÃO'!$A:$C,2,0),"")</f>
        <v>B</v>
      </c>
      <c r="N4097" s="29" t="str">
        <f>IF(O4097 &lt;&gt; "",VLOOKUP(O4097,'CLASSIFICAÇÃO - ÁREA DE ATUAÇÃO'!$A:$C,3,0), "")</f>
        <v>ATENÇÃO PRIMÁRIA</v>
      </c>
      <c r="O4097" t="str">
        <f>'Lotações convertidas'!B4099</f>
        <v>CENTRO DE SAÚDE DOM BOSCO</v>
      </c>
    </row>
    <row r="4098" spans="1:15" x14ac:dyDescent="0.25">
      <c r="A4098">
        <v>1374344</v>
      </c>
      <c r="B4098" t="s">
        <v>12651</v>
      </c>
      <c r="C4098" t="s">
        <v>12652</v>
      </c>
      <c r="D4098" t="s">
        <v>362</v>
      </c>
      <c r="F4098" t="s">
        <v>1356</v>
      </c>
      <c r="G4098" s="177">
        <v>44684</v>
      </c>
      <c r="H4098" t="s">
        <v>364</v>
      </c>
      <c r="I4098" t="s">
        <v>18168</v>
      </c>
      <c r="J4098" t="s">
        <v>12653</v>
      </c>
      <c r="K4098" t="s">
        <v>353</v>
      </c>
      <c r="L4098" t="s">
        <v>411</v>
      </c>
      <c r="M4098" s="29" t="str">
        <f>IF(O4098 &lt;&gt; "", VLOOKUP(O4098,'CLASSIFICAÇÃO - ÁREA DE ATUAÇÃO'!$A:$C,2,0),"")</f>
        <v>C</v>
      </c>
      <c r="N4098" s="29" t="str">
        <f>IF(O4098 &lt;&gt; "",VLOOKUP(O4098,'CLASSIFICAÇÃO - ÁREA DE ATUAÇÃO'!$A:$C,3,0), "")</f>
        <v>ATENÇÃO PRIMÁRIA</v>
      </c>
      <c r="O4098" t="str">
        <f>'Lotações convertidas'!B4100</f>
        <v>CENTRO DE SAÚDE PADRE TARCÍSIO</v>
      </c>
    </row>
    <row r="4099" spans="1:15" x14ac:dyDescent="0.25">
      <c r="A4099">
        <v>1374352</v>
      </c>
      <c r="B4099" t="s">
        <v>12654</v>
      </c>
      <c r="C4099" t="s">
        <v>12655</v>
      </c>
      <c r="D4099" t="s">
        <v>362</v>
      </c>
      <c r="F4099" t="s">
        <v>575</v>
      </c>
      <c r="G4099" s="177">
        <v>44684</v>
      </c>
      <c r="H4099" t="s">
        <v>364</v>
      </c>
      <c r="I4099" t="s">
        <v>18168</v>
      </c>
      <c r="J4099" t="s">
        <v>12656</v>
      </c>
      <c r="K4099" t="s">
        <v>353</v>
      </c>
      <c r="L4099" t="s">
        <v>374</v>
      </c>
      <c r="M4099" s="29" t="str">
        <f>IF(O4099 &lt;&gt; "", VLOOKUP(O4099,'CLASSIFICAÇÃO - ÁREA DE ATUAÇÃO'!$A:$C,2,0),"")</f>
        <v>A</v>
      </c>
      <c r="N4099" s="29" t="str">
        <f>IF(O4099 &lt;&gt; "",VLOOKUP(O4099,'CLASSIFICAÇÃO - ÁREA DE ATUAÇÃO'!$A:$C,3,0), "")</f>
        <v>ATENÇÃO PRIMÁRIA</v>
      </c>
      <c r="O4099" t="str">
        <f>'Lotações convertidas'!B4101</f>
        <v>CENTRO DE SAÚDE LEOPOLDO CHRISOSTOMO DE CASTRO</v>
      </c>
    </row>
    <row r="4100" spans="1:15" x14ac:dyDescent="0.25">
      <c r="A4100">
        <v>1374360</v>
      </c>
      <c r="B4100" t="s">
        <v>12657</v>
      </c>
      <c r="C4100" t="s">
        <v>12658</v>
      </c>
      <c r="D4100" t="s">
        <v>520</v>
      </c>
      <c r="F4100" t="s">
        <v>496</v>
      </c>
      <c r="G4100" s="177">
        <v>44684</v>
      </c>
      <c r="H4100" t="s">
        <v>364</v>
      </c>
      <c r="I4100" t="s">
        <v>18175</v>
      </c>
      <c r="J4100" t="s">
        <v>12659</v>
      </c>
      <c r="K4100" t="s">
        <v>353</v>
      </c>
      <c r="L4100" t="s">
        <v>374</v>
      </c>
      <c r="M4100" s="29" t="str">
        <f>IF(O4100 &lt;&gt; "", VLOOKUP(O4100,'CLASSIFICAÇÃO - ÁREA DE ATUAÇÃO'!$A:$C,2,0),"")</f>
        <v>A</v>
      </c>
      <c r="N4100" s="29" t="str">
        <f>IF(O4100 &lt;&gt; "",VLOOKUP(O4100,'CLASSIFICAÇÃO - ÁREA DE ATUAÇÃO'!$A:$C,3,0), "")</f>
        <v>ATENÇÃO PRIMÁRIA</v>
      </c>
      <c r="O4100" t="str">
        <f>'Lotações convertidas'!B4102</f>
        <v>CENTRO DE SAÚDE CIDADE OZANAN</v>
      </c>
    </row>
    <row r="4101" spans="1:15" x14ac:dyDescent="0.25">
      <c r="A4101">
        <v>1374379</v>
      </c>
      <c r="B4101" t="s">
        <v>12660</v>
      </c>
      <c r="C4101" t="s">
        <v>12661</v>
      </c>
      <c r="D4101" t="s">
        <v>368</v>
      </c>
      <c r="E4101" t="s">
        <v>390</v>
      </c>
      <c r="F4101" t="s">
        <v>1802</v>
      </c>
      <c r="G4101" s="177">
        <v>44685</v>
      </c>
      <c r="H4101" t="s">
        <v>364</v>
      </c>
      <c r="I4101" t="s">
        <v>18175</v>
      </c>
      <c r="J4101" t="s">
        <v>12662</v>
      </c>
      <c r="K4101" t="s">
        <v>353</v>
      </c>
      <c r="L4101" t="s">
        <v>374</v>
      </c>
      <c r="M4101" s="29" t="str">
        <f>IF(O4101 &lt;&gt; "", VLOOKUP(O4101,'CLASSIFICAÇÃO - ÁREA DE ATUAÇÃO'!$A:$C,2,0),"")</f>
        <v>C</v>
      </c>
      <c r="N4101" s="29" t="str">
        <f>IF(O4101 &lt;&gt; "",VLOOKUP(O4101,'CLASSIFICAÇÃO - ÁREA DE ATUAÇÃO'!$A:$C,3,0), "")</f>
        <v>ATENÇÃO PRIMÁRIA</v>
      </c>
      <c r="O4101" t="str">
        <f>'Lotações convertidas'!B4103</f>
        <v>CENTRO DE SAÚDE SÃO MARCOS</v>
      </c>
    </row>
    <row r="4102" spans="1:15" x14ac:dyDescent="0.25">
      <c r="A4102">
        <v>1374387</v>
      </c>
      <c r="B4102" t="s">
        <v>12663</v>
      </c>
      <c r="C4102" t="s">
        <v>12664</v>
      </c>
      <c r="D4102" t="s">
        <v>368</v>
      </c>
      <c r="E4102" t="s">
        <v>369</v>
      </c>
      <c r="F4102" t="s">
        <v>424</v>
      </c>
      <c r="G4102" s="177">
        <v>44686</v>
      </c>
      <c r="H4102" t="s">
        <v>425</v>
      </c>
      <c r="I4102" t="s">
        <v>18168</v>
      </c>
      <c r="J4102" t="s">
        <v>12665</v>
      </c>
      <c r="K4102" t="s">
        <v>353</v>
      </c>
      <c r="L4102" t="s">
        <v>427</v>
      </c>
      <c r="M4102" s="29" t="str">
        <f>IF(O4102 &lt;&gt; "", VLOOKUP(O4102,'CLASSIFICAÇÃO - ÁREA DE ATUAÇÃO'!$A:$C,2,0),"")</f>
        <v>D</v>
      </c>
      <c r="N4102" s="29" t="str">
        <f>IF(O4102 &lt;&gt; "",VLOOKUP(O4102,'CLASSIFICAÇÃO - ÁREA DE ATUAÇÃO'!$A:$C,3,0), "")</f>
        <v>REDE DE URGÊNCIA</v>
      </c>
      <c r="O4102" t="str">
        <f>'Lotações convertidas'!B4104</f>
        <v>SERVIÇO DE ATENDIMENTO MÓVEL DE URGÊNCIA E TRANSPORTE EM SAÚDE</v>
      </c>
    </row>
    <row r="4103" spans="1:15" x14ac:dyDescent="0.25">
      <c r="A4103">
        <v>1374417</v>
      </c>
      <c r="B4103" t="s">
        <v>12666</v>
      </c>
      <c r="C4103" t="s">
        <v>12667</v>
      </c>
      <c r="D4103" t="s">
        <v>368</v>
      </c>
      <c r="E4103" t="s">
        <v>369</v>
      </c>
      <c r="F4103" t="s">
        <v>1509</v>
      </c>
      <c r="G4103" s="177">
        <v>44691</v>
      </c>
      <c r="H4103" t="s">
        <v>364</v>
      </c>
      <c r="I4103" t="s">
        <v>18168</v>
      </c>
      <c r="J4103" t="s">
        <v>12668</v>
      </c>
      <c r="K4103" t="s">
        <v>353</v>
      </c>
      <c r="L4103" t="s">
        <v>397</v>
      </c>
      <c r="M4103" s="29" t="str">
        <f>IF(O4103 &lt;&gt; "", VLOOKUP(O4103,'CLASSIFICAÇÃO - ÁREA DE ATUAÇÃO'!$A:$C,2,0),"")</f>
        <v>B</v>
      </c>
      <c r="N4103" s="29" t="str">
        <f>IF(O4103 &lt;&gt; "",VLOOKUP(O4103,'CLASSIFICAÇÃO - ÁREA DE ATUAÇÃO'!$A:$C,3,0), "")</f>
        <v>ATENÇÃO PRIMÁRIA</v>
      </c>
      <c r="O4103" t="str">
        <f>'Lotações convertidas'!B4105</f>
        <v>CENTRO DE SAÚDE SÃO JORGE</v>
      </c>
    </row>
    <row r="4104" spans="1:15" x14ac:dyDescent="0.25">
      <c r="A4104">
        <v>1374425</v>
      </c>
      <c r="B4104" t="s">
        <v>12669</v>
      </c>
      <c r="C4104" t="s">
        <v>12670</v>
      </c>
      <c r="D4104" t="s">
        <v>368</v>
      </c>
      <c r="E4104" t="s">
        <v>369</v>
      </c>
      <c r="F4104" t="s">
        <v>1802</v>
      </c>
      <c r="G4104" s="177">
        <v>44691</v>
      </c>
      <c r="H4104" t="s">
        <v>417</v>
      </c>
      <c r="I4104" t="s">
        <v>18168</v>
      </c>
      <c r="J4104" t="s">
        <v>12671</v>
      </c>
      <c r="K4104" t="s">
        <v>353</v>
      </c>
      <c r="L4104" t="s">
        <v>374</v>
      </c>
      <c r="M4104" s="29" t="str">
        <f>IF(O4104 &lt;&gt; "", VLOOKUP(O4104,'CLASSIFICAÇÃO - ÁREA DE ATUAÇÃO'!$A:$C,2,0),"")</f>
        <v>C</v>
      </c>
      <c r="N4104" s="29" t="str">
        <f>IF(O4104 &lt;&gt; "",VLOOKUP(O4104,'CLASSIFICAÇÃO - ÁREA DE ATUAÇÃO'!$A:$C,3,0), "")</f>
        <v>ATENÇÃO PRIMÁRIA</v>
      </c>
      <c r="O4104" t="str">
        <f>'Lotações convertidas'!B4106</f>
        <v>CENTRO DE SAÚDE SÃO MARCOS</v>
      </c>
    </row>
    <row r="4105" spans="1:15" x14ac:dyDescent="0.25">
      <c r="A4105">
        <v>1374433</v>
      </c>
      <c r="B4105" t="s">
        <v>12672</v>
      </c>
      <c r="C4105" t="s">
        <v>12673</v>
      </c>
      <c r="D4105" t="s">
        <v>368</v>
      </c>
      <c r="E4105" t="s">
        <v>369</v>
      </c>
      <c r="F4105" t="s">
        <v>1010</v>
      </c>
      <c r="G4105" s="177">
        <v>44691</v>
      </c>
      <c r="H4105" t="s">
        <v>417</v>
      </c>
      <c r="I4105" t="s">
        <v>18168</v>
      </c>
      <c r="J4105" t="s">
        <v>12674</v>
      </c>
      <c r="K4105" t="s">
        <v>353</v>
      </c>
      <c r="L4105" t="s">
        <v>354</v>
      </c>
      <c r="M4105" s="29" t="str">
        <f>IF(O4105 &lt;&gt; "", VLOOKUP(O4105,'CLASSIFICAÇÃO - ÁREA DE ATUAÇÃO'!$A:$C,2,0),"")</f>
        <v>B</v>
      </c>
      <c r="N4105" s="29" t="str">
        <f>IF(O4105 &lt;&gt; "",VLOOKUP(O4105,'CLASSIFICAÇÃO - ÁREA DE ATUAÇÃO'!$A:$C,3,0), "")</f>
        <v>ATENÇÃO PRIMÁRIA</v>
      </c>
      <c r="O4105" t="str">
        <f>'Lotações convertidas'!B4107</f>
        <v>CENTRO DE SAÚDE JOÃO PINHEIRO</v>
      </c>
    </row>
    <row r="4106" spans="1:15" x14ac:dyDescent="0.25">
      <c r="A4106">
        <v>1374441</v>
      </c>
      <c r="B4106" t="s">
        <v>12675</v>
      </c>
      <c r="C4106" t="s">
        <v>12676</v>
      </c>
      <c r="D4106" t="s">
        <v>368</v>
      </c>
      <c r="E4106" t="s">
        <v>369</v>
      </c>
      <c r="F4106" t="s">
        <v>18643</v>
      </c>
      <c r="G4106" s="177">
        <v>44691</v>
      </c>
      <c r="H4106" t="s">
        <v>417</v>
      </c>
      <c r="I4106" t="s">
        <v>18168</v>
      </c>
      <c r="J4106" t="s">
        <v>12677</v>
      </c>
      <c r="K4106" t="s">
        <v>353</v>
      </c>
      <c r="L4106" t="s">
        <v>411</v>
      </c>
      <c r="M4106" s="29" t="str">
        <f>IF(O4106 &lt;&gt; "", VLOOKUP(O4106,'CLASSIFICAÇÃO - ÁREA DE ATUAÇÃO'!$A:$C,2,0),"")</f>
        <v>A</v>
      </c>
      <c r="N4106" s="29" t="str">
        <f>IF(O4106 &lt;&gt; "",VLOOKUP(O4106,'CLASSIFICAÇÃO - ÁREA DE ATUAÇÃO'!$A:$C,3,0), "")</f>
        <v>REDE COMPLEMENTAR</v>
      </c>
      <c r="O4106" t="str">
        <f>'Lotações convertidas'!B4108</f>
        <v>CENTRO DE REFERENCIA EM REABILITACAO CENTRO-SUL</v>
      </c>
    </row>
    <row r="4107" spans="1:15" x14ac:dyDescent="0.25">
      <c r="A4107" t="s">
        <v>12678</v>
      </c>
      <c r="B4107" t="s">
        <v>9296</v>
      </c>
      <c r="C4107" t="s">
        <v>9297</v>
      </c>
      <c r="D4107" t="s">
        <v>368</v>
      </c>
      <c r="E4107" t="s">
        <v>369</v>
      </c>
      <c r="F4107" t="s">
        <v>465</v>
      </c>
      <c r="G4107" s="177">
        <v>44692</v>
      </c>
      <c r="H4107" t="s">
        <v>425</v>
      </c>
      <c r="I4107" t="s">
        <v>18168</v>
      </c>
      <c r="J4107" t="s">
        <v>9299</v>
      </c>
      <c r="K4107" t="s">
        <v>353</v>
      </c>
      <c r="L4107" t="s">
        <v>361</v>
      </c>
      <c r="M4107" s="29" t="str">
        <f>IF(O4107 &lt;&gt; "", VLOOKUP(O4107,'CLASSIFICAÇÃO - ÁREA DE ATUAÇÃO'!$A:$C,2,0),"")</f>
        <v>C</v>
      </c>
      <c r="N4107" s="29" t="str">
        <f>IF(O4107 &lt;&gt; "",VLOOKUP(O4107,'CLASSIFICAÇÃO - ÁREA DE ATUAÇÃO'!$A:$C,3,0), "")</f>
        <v>REDE DE URGÊNCIA</v>
      </c>
      <c r="O4107" t="str">
        <f>'Lotações convertidas'!B4109</f>
        <v>CENTRO DE REFERÊNCIA EM SAÚDE MENTAL - ÁLCOOL E DROGAS PAMPULHA/NOROESTE</v>
      </c>
    </row>
    <row r="4108" spans="1:15" x14ac:dyDescent="0.25">
      <c r="A4108">
        <v>1374476</v>
      </c>
      <c r="B4108" t="s">
        <v>12679</v>
      </c>
      <c r="C4108" t="s">
        <v>12680</v>
      </c>
      <c r="D4108" t="s">
        <v>368</v>
      </c>
      <c r="E4108" t="s">
        <v>369</v>
      </c>
      <c r="F4108" t="s">
        <v>1513</v>
      </c>
      <c r="G4108" s="177">
        <v>44692</v>
      </c>
      <c r="H4108" t="s">
        <v>417</v>
      </c>
      <c r="I4108" t="s">
        <v>18168</v>
      </c>
      <c r="J4108" t="s">
        <v>12681</v>
      </c>
      <c r="K4108" t="s">
        <v>353</v>
      </c>
      <c r="L4108" t="s">
        <v>411</v>
      </c>
      <c r="M4108" s="29" t="str">
        <f>IF(O4108 &lt;&gt; "", VLOOKUP(O4108,'CLASSIFICAÇÃO - ÁREA DE ATUAÇÃO'!$A:$C,2,0),"")</f>
        <v>C</v>
      </c>
      <c r="N4108" s="29" t="str">
        <f>IF(O4108 &lt;&gt; "",VLOOKUP(O4108,'CLASSIFICAÇÃO - ÁREA DE ATUAÇÃO'!$A:$C,3,0), "")</f>
        <v>ATENÇÃO PRIMÁRIA</v>
      </c>
      <c r="O4108" t="str">
        <f>'Lotações convertidas'!B4110</f>
        <v>CENTRO DE SAÚDE CAFEZAL</v>
      </c>
    </row>
    <row r="4109" spans="1:15" x14ac:dyDescent="0.25">
      <c r="A4109">
        <v>1374484</v>
      </c>
      <c r="B4109" t="s">
        <v>12682</v>
      </c>
      <c r="C4109" t="s">
        <v>12683</v>
      </c>
      <c r="D4109" t="s">
        <v>362</v>
      </c>
      <c r="F4109" t="s">
        <v>421</v>
      </c>
      <c r="G4109" s="177">
        <v>44692</v>
      </c>
      <c r="H4109" t="s">
        <v>434</v>
      </c>
      <c r="I4109" t="s">
        <v>18168</v>
      </c>
      <c r="J4109" t="s">
        <v>12684</v>
      </c>
      <c r="K4109" t="s">
        <v>353</v>
      </c>
      <c r="L4109" t="s">
        <v>365</v>
      </c>
      <c r="M4109" s="29" t="str">
        <f>IF(O4109 &lt;&gt; "", VLOOKUP(O4109,'CLASSIFICAÇÃO - ÁREA DE ATUAÇÃO'!$A:$C,2,0),"")</f>
        <v>C</v>
      </c>
      <c r="N4109" s="29" t="str">
        <f>IF(O4109 &lt;&gt; "",VLOOKUP(O4109,'CLASSIFICAÇÃO - ÁREA DE ATUAÇÃO'!$A:$C,3,0), "")</f>
        <v>ATENÇÃO PRIMÁRIA</v>
      </c>
      <c r="O4109" t="str">
        <f>'Lotações convertidas'!B4111</f>
        <v>CENTRO DE SAÚDE MG20</v>
      </c>
    </row>
    <row r="4110" spans="1:15" x14ac:dyDescent="0.25">
      <c r="A4110">
        <v>1374492</v>
      </c>
      <c r="B4110" t="s">
        <v>12685</v>
      </c>
      <c r="C4110" t="s">
        <v>12686</v>
      </c>
      <c r="D4110" t="s">
        <v>368</v>
      </c>
      <c r="E4110" t="s">
        <v>369</v>
      </c>
      <c r="F4110" t="s">
        <v>424</v>
      </c>
      <c r="G4110" s="177">
        <v>44691</v>
      </c>
      <c r="H4110" t="s">
        <v>441</v>
      </c>
      <c r="I4110" t="s">
        <v>18168</v>
      </c>
      <c r="J4110" t="s">
        <v>12687</v>
      </c>
      <c r="K4110" t="s">
        <v>353</v>
      </c>
      <c r="L4110" t="s">
        <v>427</v>
      </c>
      <c r="M4110" s="29" t="str">
        <f>IF(O4110 &lt;&gt; "", VLOOKUP(O4110,'CLASSIFICAÇÃO - ÁREA DE ATUAÇÃO'!$A:$C,2,0),"")</f>
        <v>D</v>
      </c>
      <c r="N4110" s="29" t="str">
        <f>IF(O4110 &lt;&gt; "",VLOOKUP(O4110,'CLASSIFICAÇÃO - ÁREA DE ATUAÇÃO'!$A:$C,3,0), "")</f>
        <v>REDE DE URGÊNCIA</v>
      </c>
      <c r="O4110" t="str">
        <f>'Lotações convertidas'!B4112</f>
        <v>SERVIÇO DE ATENDIMENTO MÓVEL DE URGÊNCIA E TRANSPORTE EM SAÚDE</v>
      </c>
    </row>
    <row r="4111" spans="1:15" x14ac:dyDescent="0.25">
      <c r="A4111">
        <v>1374506</v>
      </c>
      <c r="B4111" t="s">
        <v>12688</v>
      </c>
      <c r="C4111" t="s">
        <v>12689</v>
      </c>
      <c r="D4111" t="s">
        <v>368</v>
      </c>
      <c r="E4111" t="s">
        <v>369</v>
      </c>
      <c r="F4111" t="s">
        <v>713</v>
      </c>
      <c r="G4111" s="177">
        <v>44692</v>
      </c>
      <c r="H4111" t="s">
        <v>417</v>
      </c>
      <c r="I4111" t="s">
        <v>18168</v>
      </c>
      <c r="J4111" t="s">
        <v>12690</v>
      </c>
      <c r="K4111" t="s">
        <v>353</v>
      </c>
      <c r="L4111" t="s">
        <v>382</v>
      </c>
      <c r="M4111" s="29" t="str">
        <f>IF(O4111 &lt;&gt; "", VLOOKUP(O4111,'CLASSIFICAÇÃO - ÁREA DE ATUAÇÃO'!$A:$C,2,0),"")</f>
        <v>B</v>
      </c>
      <c r="N4111" s="29" t="str">
        <f>IF(O4111 &lt;&gt; "",VLOOKUP(O4111,'CLASSIFICAÇÃO - ÁREA DE ATUAÇÃO'!$A:$C,3,0), "")</f>
        <v>ATENÇÃO PRIMÁRIA</v>
      </c>
      <c r="O4111" t="str">
        <f>'Lotações convertidas'!B4113</f>
        <v>CENTRO DE SAÚDE POMPÉIA</v>
      </c>
    </row>
    <row r="4112" spans="1:15" x14ac:dyDescent="0.25">
      <c r="A4112">
        <v>1374514</v>
      </c>
      <c r="B4112" t="s">
        <v>12691</v>
      </c>
      <c r="C4112" t="s">
        <v>12692</v>
      </c>
      <c r="D4112" t="s">
        <v>379</v>
      </c>
      <c r="F4112" t="s">
        <v>18620</v>
      </c>
      <c r="G4112" s="177">
        <v>44678</v>
      </c>
      <c r="H4112" t="s">
        <v>482</v>
      </c>
      <c r="I4112" t="s">
        <v>18171</v>
      </c>
      <c r="J4112" t="s">
        <v>12693</v>
      </c>
      <c r="K4112" t="s">
        <v>353</v>
      </c>
      <c r="L4112" t="s">
        <v>372</v>
      </c>
      <c r="M4112" s="29" t="str">
        <f>IF(O4112 &lt;&gt; "", VLOOKUP(O4112,'CLASSIFICAÇÃO - ÁREA DE ATUAÇÃO'!$A:$C,2,0),"")</f>
        <v>D</v>
      </c>
      <c r="N4112" s="29" t="str">
        <f>IF(O4112 &lt;&gt; "",VLOOKUP(O4112,'CLASSIFICAÇÃO - ÁREA DE ATUAÇÃO'!$A:$C,3,0), "")</f>
        <v>REDE DE URGÊNCIA</v>
      </c>
      <c r="O4112" t="str">
        <f>'Lotações convertidas'!B4114</f>
        <v>UNIDADE DE PRONTO ATENDIMENTO VENDA NOVA</v>
      </c>
    </row>
    <row r="4113" spans="1:15" x14ac:dyDescent="0.25">
      <c r="A4113">
        <v>1374530</v>
      </c>
      <c r="B4113" t="s">
        <v>12694</v>
      </c>
      <c r="C4113" t="s">
        <v>12695</v>
      </c>
      <c r="D4113" t="s">
        <v>379</v>
      </c>
      <c r="F4113" t="s">
        <v>18620</v>
      </c>
      <c r="G4113" s="177">
        <v>44683</v>
      </c>
      <c r="H4113" t="s">
        <v>482</v>
      </c>
      <c r="I4113" t="s">
        <v>18171</v>
      </c>
      <c r="J4113" t="s">
        <v>12696</v>
      </c>
      <c r="K4113" t="s">
        <v>353</v>
      </c>
      <c r="L4113" t="s">
        <v>372</v>
      </c>
      <c r="M4113" s="29" t="str">
        <f>IF(O4113 &lt;&gt; "", VLOOKUP(O4113,'CLASSIFICAÇÃO - ÁREA DE ATUAÇÃO'!$A:$C,2,0),"")</f>
        <v>D</v>
      </c>
      <c r="N4113" s="29" t="str">
        <f>IF(O4113 &lt;&gt; "",VLOOKUP(O4113,'CLASSIFICAÇÃO - ÁREA DE ATUAÇÃO'!$A:$C,3,0), "")</f>
        <v>REDE DE URGÊNCIA</v>
      </c>
      <c r="O4113" t="str">
        <f>'Lotações convertidas'!B4115</f>
        <v>UNIDADE DE PRONTO ATENDIMENTO VENDA NOVA</v>
      </c>
    </row>
    <row r="4114" spans="1:15" x14ac:dyDescent="0.25">
      <c r="A4114">
        <v>1374549</v>
      </c>
      <c r="B4114" t="s">
        <v>12694</v>
      </c>
      <c r="C4114" t="s">
        <v>12695</v>
      </c>
      <c r="D4114" t="s">
        <v>379</v>
      </c>
      <c r="F4114" t="s">
        <v>18615</v>
      </c>
      <c r="G4114" s="177">
        <v>44678</v>
      </c>
      <c r="H4114" t="s">
        <v>482</v>
      </c>
      <c r="I4114" t="s">
        <v>18171</v>
      </c>
      <c r="J4114" t="s">
        <v>12696</v>
      </c>
      <c r="K4114" t="s">
        <v>353</v>
      </c>
      <c r="L4114" t="s">
        <v>365</v>
      </c>
      <c r="M4114" s="29" t="str">
        <f>IF(O4114 &lt;&gt; "", VLOOKUP(O4114,'CLASSIFICAÇÃO - ÁREA DE ATUAÇÃO'!$A:$C,2,0),"")</f>
        <v>D</v>
      </c>
      <c r="N4114" s="29" t="str">
        <f>IF(O4114 &lt;&gt; "",VLOOKUP(O4114,'CLASSIFICAÇÃO - ÁREA DE ATUAÇÃO'!$A:$C,3,0), "")</f>
        <v>REDE DE URGÊNCIA</v>
      </c>
      <c r="O4114" t="str">
        <f>'Lotações convertidas'!B4116</f>
        <v>UNIDADE DE PRONTO ATENDIMENTO NORTE</v>
      </c>
    </row>
    <row r="4115" spans="1:15" x14ac:dyDescent="0.25">
      <c r="A4115">
        <v>1374557</v>
      </c>
      <c r="B4115" t="s">
        <v>12697</v>
      </c>
      <c r="C4115" t="s">
        <v>12698</v>
      </c>
      <c r="D4115" t="s">
        <v>379</v>
      </c>
      <c r="F4115" t="s">
        <v>18617</v>
      </c>
      <c r="G4115" s="177">
        <v>44682</v>
      </c>
      <c r="H4115" t="s">
        <v>482</v>
      </c>
      <c r="I4115" t="s">
        <v>18171</v>
      </c>
      <c r="J4115" t="s">
        <v>12699</v>
      </c>
      <c r="K4115" t="s">
        <v>353</v>
      </c>
      <c r="L4115" t="s">
        <v>406</v>
      </c>
      <c r="M4115" s="29" t="str">
        <f>IF(O4115 &lt;&gt; "", VLOOKUP(O4115,'CLASSIFICAÇÃO - ÁREA DE ATUAÇÃO'!$A:$C,2,0),"")</f>
        <v>D</v>
      </c>
      <c r="N4115" s="29" t="str">
        <f>IF(O4115 &lt;&gt; "",VLOOKUP(O4115,'CLASSIFICAÇÃO - ÁREA DE ATUAÇÃO'!$A:$C,3,0), "")</f>
        <v>REDE DE URGÊNCIA</v>
      </c>
      <c r="O4115" t="str">
        <f>'Lotações convertidas'!B4117</f>
        <v>UNIDADE DE PRONTO ATENDIMENTO BARREIRO</v>
      </c>
    </row>
    <row r="4116" spans="1:15" x14ac:dyDescent="0.25">
      <c r="A4116">
        <v>1374565</v>
      </c>
      <c r="B4116" t="s">
        <v>12700</v>
      </c>
      <c r="C4116" t="s">
        <v>12701</v>
      </c>
      <c r="D4116" t="s">
        <v>379</v>
      </c>
      <c r="F4116" t="s">
        <v>18611</v>
      </c>
      <c r="G4116" s="177">
        <v>44679</v>
      </c>
      <c r="H4116" t="s">
        <v>457</v>
      </c>
      <c r="I4116" t="s">
        <v>18171</v>
      </c>
      <c r="J4116" t="s">
        <v>12702</v>
      </c>
      <c r="K4116" t="s">
        <v>353</v>
      </c>
      <c r="L4116" t="s">
        <v>397</v>
      </c>
      <c r="M4116" s="29" t="str">
        <f>IF(O4116 &lt;&gt; "", VLOOKUP(O4116,'CLASSIFICAÇÃO - ÁREA DE ATUAÇÃO'!$A:$C,2,0),"")</f>
        <v>C</v>
      </c>
      <c r="N4116" s="29" t="str">
        <f>IF(O4116 &lt;&gt; "",VLOOKUP(O4116,'CLASSIFICAÇÃO - ÁREA DE ATUAÇÃO'!$A:$C,3,0), "")</f>
        <v>REDE DE URGÊNCIA</v>
      </c>
      <c r="O4116" t="str">
        <f>'Lotações convertidas'!B4118</f>
        <v>UNIDADE DE PRONTO ATENDIMENTO OESTE</v>
      </c>
    </row>
    <row r="4117" spans="1:15" x14ac:dyDescent="0.25">
      <c r="A4117">
        <v>1374581</v>
      </c>
      <c r="B4117" t="s">
        <v>12703</v>
      </c>
      <c r="C4117" t="s">
        <v>12704</v>
      </c>
      <c r="D4117" t="s">
        <v>379</v>
      </c>
      <c r="F4117" t="s">
        <v>18623</v>
      </c>
      <c r="G4117" s="177">
        <v>44679</v>
      </c>
      <c r="H4117" t="s">
        <v>482</v>
      </c>
      <c r="I4117" t="s">
        <v>18171</v>
      </c>
      <c r="J4117" t="s">
        <v>12705</v>
      </c>
      <c r="K4117" t="s">
        <v>353</v>
      </c>
      <c r="L4117" t="s">
        <v>374</v>
      </c>
      <c r="M4117" s="29" t="str">
        <f>IF(O4117 &lt;&gt; "", VLOOKUP(O4117,'CLASSIFICAÇÃO - ÁREA DE ATUAÇÃO'!$A:$C,2,0),"")</f>
        <v>C</v>
      </c>
      <c r="N4117" s="29" t="str">
        <f>IF(O4117 &lt;&gt; "",VLOOKUP(O4117,'CLASSIFICAÇÃO - ÁREA DE ATUAÇÃO'!$A:$C,3,0), "")</f>
        <v>REDE DE URGÊNCIA</v>
      </c>
      <c r="O4117" t="str">
        <f>'Lotações convertidas'!B4119</f>
        <v>UNIDADE DE PRONTO ATENDIMENTO NORDESTE</v>
      </c>
    </row>
    <row r="4118" spans="1:15" x14ac:dyDescent="0.25">
      <c r="A4118" t="s">
        <v>12706</v>
      </c>
      <c r="B4118" t="s">
        <v>12707</v>
      </c>
      <c r="C4118" t="s">
        <v>12708</v>
      </c>
      <c r="D4118" t="s">
        <v>368</v>
      </c>
      <c r="E4118" t="s">
        <v>369</v>
      </c>
      <c r="F4118" t="s">
        <v>4223</v>
      </c>
      <c r="G4118" s="177">
        <v>44680</v>
      </c>
      <c r="H4118" t="s">
        <v>417</v>
      </c>
      <c r="I4118" t="s">
        <v>18168</v>
      </c>
      <c r="J4118" t="s">
        <v>12709</v>
      </c>
      <c r="K4118" t="s">
        <v>353</v>
      </c>
      <c r="L4118" t="s">
        <v>382</v>
      </c>
      <c r="M4118" s="29" t="str">
        <f>IF(O4118 &lt;&gt; "", VLOOKUP(O4118,'CLASSIFICAÇÃO - ÁREA DE ATUAÇÃO'!$A:$C,2,0),"")</f>
        <v>B</v>
      </c>
      <c r="N4118" s="29" t="str">
        <f>IF(O4118 &lt;&gt; "",VLOOKUP(O4118,'CLASSIFICAÇÃO - ÁREA DE ATUAÇÃO'!$A:$C,3,0), "")</f>
        <v>ATENÇÃO PRIMÁRIA</v>
      </c>
      <c r="O4118" t="str">
        <f>'Lotações convertidas'!B4120</f>
        <v>CENTRO DE SAÚDE PARAÍSO</v>
      </c>
    </row>
    <row r="4119" spans="1:15" x14ac:dyDescent="0.25">
      <c r="A4119">
        <v>1374603</v>
      </c>
      <c r="B4119" t="s">
        <v>12710</v>
      </c>
      <c r="C4119" t="s">
        <v>12711</v>
      </c>
      <c r="D4119" t="s">
        <v>368</v>
      </c>
      <c r="E4119" t="s">
        <v>369</v>
      </c>
      <c r="F4119" t="s">
        <v>2301</v>
      </c>
      <c r="G4119" s="177">
        <v>44680</v>
      </c>
      <c r="H4119" t="s">
        <v>417</v>
      </c>
      <c r="I4119" t="s">
        <v>18168</v>
      </c>
      <c r="J4119" t="s">
        <v>12712</v>
      </c>
      <c r="K4119" t="s">
        <v>353</v>
      </c>
      <c r="L4119" t="s">
        <v>354</v>
      </c>
      <c r="M4119" s="29" t="str">
        <f>IF(O4119 &lt;&gt; "", VLOOKUP(O4119,'CLASSIFICAÇÃO - ÁREA DE ATUAÇÃO'!$A:$C,2,0),"")</f>
        <v>A</v>
      </c>
      <c r="N4119" s="29" t="str">
        <f>IF(O4119 &lt;&gt; "",VLOOKUP(O4119,'CLASSIFICAÇÃO - ÁREA DE ATUAÇÃO'!$A:$C,3,0), "")</f>
        <v>ATENÇÃO PRIMÁRIA</v>
      </c>
      <c r="O4119" t="str">
        <f>'Lotações convertidas'!B4121</f>
        <v>CENTRO DE SAÚDE SANTOS ANJOS</v>
      </c>
    </row>
    <row r="4120" spans="1:15" x14ac:dyDescent="0.25">
      <c r="A4120">
        <v>1374611</v>
      </c>
      <c r="B4120" t="s">
        <v>12713</v>
      </c>
      <c r="C4120" t="s">
        <v>12714</v>
      </c>
      <c r="D4120" t="s">
        <v>520</v>
      </c>
      <c r="F4120" t="s">
        <v>1337</v>
      </c>
      <c r="G4120" s="177">
        <v>44687</v>
      </c>
      <c r="H4120" t="s">
        <v>364</v>
      </c>
      <c r="I4120" t="s">
        <v>18175</v>
      </c>
      <c r="J4120" t="s">
        <v>12715</v>
      </c>
      <c r="K4120" t="s">
        <v>353</v>
      </c>
      <c r="L4120" t="s">
        <v>406</v>
      </c>
      <c r="M4120" s="29" t="str">
        <f>IF(O4120 &lt;&gt; "", VLOOKUP(O4120,'CLASSIFICAÇÃO - ÁREA DE ATUAÇÃO'!$A:$C,2,0),"")</f>
        <v>C</v>
      </c>
      <c r="N4120" s="29" t="str">
        <f>IF(O4120 &lt;&gt; "",VLOOKUP(O4120,'CLASSIFICAÇÃO - ÁREA DE ATUAÇÃO'!$A:$C,3,0), "")</f>
        <v>ATENÇÃO PRIMÁRIA</v>
      </c>
      <c r="O4120" t="str">
        <f>'Lotações convertidas'!B4122</f>
        <v>CENTRO DE SAÚDE FRANCISCO GOMES BARBOSA - TIROL</v>
      </c>
    </row>
    <row r="4121" spans="1:15" x14ac:dyDescent="0.25">
      <c r="A4121">
        <v>1374638</v>
      </c>
      <c r="B4121" t="s">
        <v>12716</v>
      </c>
      <c r="C4121" t="s">
        <v>12717</v>
      </c>
      <c r="D4121" t="s">
        <v>368</v>
      </c>
      <c r="E4121" t="s">
        <v>369</v>
      </c>
      <c r="F4121" t="s">
        <v>18615</v>
      </c>
      <c r="G4121" s="177">
        <v>44687</v>
      </c>
      <c r="H4121" t="s">
        <v>441</v>
      </c>
      <c r="I4121" t="s">
        <v>18168</v>
      </c>
      <c r="J4121" t="s">
        <v>12718</v>
      </c>
      <c r="K4121" t="s">
        <v>353</v>
      </c>
      <c r="L4121" t="s">
        <v>365</v>
      </c>
      <c r="M4121" s="29" t="str">
        <f>IF(O4121 &lt;&gt; "", VLOOKUP(O4121,'CLASSIFICAÇÃO - ÁREA DE ATUAÇÃO'!$A:$C,2,0),"")</f>
        <v>D</v>
      </c>
      <c r="N4121" s="29" t="str">
        <f>IF(O4121 &lt;&gt; "",VLOOKUP(O4121,'CLASSIFICAÇÃO - ÁREA DE ATUAÇÃO'!$A:$C,3,0), "")</f>
        <v>REDE DE URGÊNCIA</v>
      </c>
      <c r="O4121" t="str">
        <f>'Lotações convertidas'!B4123</f>
        <v>UNIDADE DE PRONTO ATENDIMENTO NORTE</v>
      </c>
    </row>
    <row r="4122" spans="1:15" x14ac:dyDescent="0.25">
      <c r="A4122">
        <v>1374646</v>
      </c>
      <c r="B4122" t="s">
        <v>12719</v>
      </c>
      <c r="C4122" t="s">
        <v>12720</v>
      </c>
      <c r="D4122" t="s">
        <v>368</v>
      </c>
      <c r="E4122" t="s">
        <v>369</v>
      </c>
      <c r="F4122" t="s">
        <v>465</v>
      </c>
      <c r="G4122" s="177">
        <v>44690</v>
      </c>
      <c r="H4122" t="s">
        <v>425</v>
      </c>
      <c r="I4122" t="s">
        <v>18168</v>
      </c>
      <c r="J4122" t="s">
        <v>12721</v>
      </c>
      <c r="K4122" t="s">
        <v>353</v>
      </c>
      <c r="L4122" t="s">
        <v>361</v>
      </c>
      <c r="M4122" s="29" t="str">
        <f>IF(O4122 &lt;&gt; "", VLOOKUP(O4122,'CLASSIFICAÇÃO - ÁREA DE ATUAÇÃO'!$A:$C,2,0),"")</f>
        <v>C</v>
      </c>
      <c r="N4122" s="29" t="str">
        <f>IF(O4122 &lt;&gt; "",VLOOKUP(O4122,'CLASSIFICAÇÃO - ÁREA DE ATUAÇÃO'!$A:$C,3,0), "")</f>
        <v>REDE DE URGÊNCIA</v>
      </c>
      <c r="O4122" t="str">
        <f>'Lotações convertidas'!B4124</f>
        <v>CENTRO DE REFERÊNCIA EM SAÚDE MENTAL - ÁLCOOL E DROGAS PAMPULHA/NOROESTE</v>
      </c>
    </row>
    <row r="4123" spans="1:15" x14ac:dyDescent="0.25">
      <c r="A4123">
        <v>1374654</v>
      </c>
      <c r="B4123" t="s">
        <v>12722</v>
      </c>
      <c r="C4123" t="s">
        <v>12723</v>
      </c>
      <c r="D4123" t="s">
        <v>368</v>
      </c>
      <c r="E4123" t="s">
        <v>369</v>
      </c>
      <c r="F4123" t="s">
        <v>625</v>
      </c>
      <c r="G4123" s="177">
        <v>44691</v>
      </c>
      <c r="H4123" t="s">
        <v>417</v>
      </c>
      <c r="I4123" t="s">
        <v>18168</v>
      </c>
      <c r="J4123" t="s">
        <v>12724</v>
      </c>
      <c r="K4123" t="s">
        <v>353</v>
      </c>
      <c r="L4123" t="s">
        <v>411</v>
      </c>
      <c r="M4123" s="29" t="str">
        <f>IF(O4123 &lt;&gt; "", VLOOKUP(O4123,'CLASSIFICAÇÃO - ÁREA DE ATUAÇÃO'!$A:$C,2,0),"")</f>
        <v>C</v>
      </c>
      <c r="N4123" s="29" t="str">
        <f>IF(O4123 &lt;&gt; "",VLOOKUP(O4123,'CLASSIFICAÇÃO - ÁREA DE ATUAÇÃO'!$A:$C,3,0), "")</f>
        <v>ATENÇÃO PRIMÁRIA</v>
      </c>
      <c r="O4123" t="str">
        <f>'Lotações convertidas'!B4125</f>
        <v>CENTRO DE SAÚDE NOSSA SENHORA DE FÁTIMA</v>
      </c>
    </row>
    <row r="4124" spans="1:15" x14ac:dyDescent="0.25">
      <c r="A4124">
        <v>1374662</v>
      </c>
      <c r="B4124" t="s">
        <v>12725</v>
      </c>
      <c r="C4124" t="s">
        <v>12726</v>
      </c>
      <c r="D4124" t="s">
        <v>520</v>
      </c>
      <c r="F4124" t="s">
        <v>383</v>
      </c>
      <c r="G4124" s="177">
        <v>44690</v>
      </c>
      <c r="H4124" t="s">
        <v>364</v>
      </c>
      <c r="I4124" t="s">
        <v>18175</v>
      </c>
      <c r="J4124" t="s">
        <v>12727</v>
      </c>
      <c r="K4124" t="s">
        <v>353</v>
      </c>
      <c r="L4124" t="s">
        <v>354</v>
      </c>
      <c r="M4124" s="29" t="str">
        <f>IF(O4124 &lt;&gt; "", VLOOKUP(O4124,'CLASSIFICAÇÃO - ÁREA DE ATUAÇÃO'!$A:$C,2,0),"")</f>
        <v>B</v>
      </c>
      <c r="N4124" s="29" t="str">
        <f>IF(O4124 &lt;&gt; "",VLOOKUP(O4124,'CLASSIFICAÇÃO - ÁREA DE ATUAÇÃO'!$A:$C,3,0), "")</f>
        <v>ATENÇÃO PRIMÁRIA</v>
      </c>
      <c r="O4124" t="str">
        <f>'Lotações convertidas'!B4126</f>
        <v>CENTRO DE SAÚDE SÃO CRISTÓVÃO</v>
      </c>
    </row>
    <row r="4125" spans="1:15" x14ac:dyDescent="0.25">
      <c r="A4125">
        <v>1374670</v>
      </c>
      <c r="B4125" t="s">
        <v>12728</v>
      </c>
      <c r="C4125" t="s">
        <v>12729</v>
      </c>
      <c r="D4125" t="s">
        <v>362</v>
      </c>
      <c r="F4125" t="s">
        <v>2301</v>
      </c>
      <c r="G4125" s="177">
        <v>44690</v>
      </c>
      <c r="H4125" t="s">
        <v>434</v>
      </c>
      <c r="I4125" t="s">
        <v>18168</v>
      </c>
      <c r="J4125" t="s">
        <v>12730</v>
      </c>
      <c r="K4125" t="s">
        <v>353</v>
      </c>
      <c r="L4125" t="s">
        <v>354</v>
      </c>
      <c r="M4125" s="29" t="str">
        <f>IF(O4125 &lt;&gt; "", VLOOKUP(O4125,'CLASSIFICAÇÃO - ÁREA DE ATUAÇÃO'!$A:$C,2,0),"")</f>
        <v>A</v>
      </c>
      <c r="N4125" s="29" t="str">
        <f>IF(O4125 &lt;&gt; "",VLOOKUP(O4125,'CLASSIFICAÇÃO - ÁREA DE ATUAÇÃO'!$A:$C,3,0), "")</f>
        <v>ATENÇÃO PRIMÁRIA</v>
      </c>
      <c r="O4125" t="str">
        <f>'Lotações convertidas'!B4127</f>
        <v>CENTRO DE SAÚDE SANTOS ANJOS</v>
      </c>
    </row>
    <row r="4126" spans="1:15" x14ac:dyDescent="0.25">
      <c r="A4126">
        <v>1374697</v>
      </c>
      <c r="B4126" t="s">
        <v>12731</v>
      </c>
      <c r="C4126" t="s">
        <v>12732</v>
      </c>
      <c r="D4126" t="s">
        <v>349</v>
      </c>
      <c r="E4126" t="s">
        <v>403</v>
      </c>
      <c r="F4126" t="s">
        <v>592</v>
      </c>
      <c r="G4126" s="177">
        <v>44690</v>
      </c>
      <c r="H4126" t="s">
        <v>352</v>
      </c>
      <c r="I4126" t="s">
        <v>18170</v>
      </c>
      <c r="J4126" t="s">
        <v>12733</v>
      </c>
      <c r="K4126" t="s">
        <v>353</v>
      </c>
      <c r="L4126" t="s">
        <v>372</v>
      </c>
      <c r="M4126" s="29" t="str">
        <f>IF(O4126 &lt;&gt; "", VLOOKUP(O4126,'CLASSIFICAÇÃO - ÁREA DE ATUAÇÃO'!$A:$C,2,0),"")</f>
        <v>C</v>
      </c>
      <c r="N4126" s="29" t="str">
        <f>IF(O4126 &lt;&gt; "",VLOOKUP(O4126,'CLASSIFICAÇÃO - ÁREA DE ATUAÇÃO'!$A:$C,3,0), "")</f>
        <v>ATENÇÃO PRIMÁRIA</v>
      </c>
      <c r="O4126" t="str">
        <f>'Lotações convertidas'!B4128</f>
        <v>CENTRO DE SAÚDE JARDIM LEBLON</v>
      </c>
    </row>
    <row r="4127" spans="1:15" x14ac:dyDescent="0.25">
      <c r="A4127">
        <v>1374700</v>
      </c>
      <c r="B4127" t="s">
        <v>1430</v>
      </c>
      <c r="C4127" t="s">
        <v>1431</v>
      </c>
      <c r="D4127" t="s">
        <v>349</v>
      </c>
      <c r="E4127" t="s">
        <v>528</v>
      </c>
      <c r="F4127" t="s">
        <v>1791</v>
      </c>
      <c r="G4127" s="177">
        <v>44690</v>
      </c>
      <c r="H4127" t="s">
        <v>395</v>
      </c>
      <c r="I4127" t="s">
        <v>18176</v>
      </c>
      <c r="J4127" t="s">
        <v>1432</v>
      </c>
      <c r="K4127" t="s">
        <v>353</v>
      </c>
      <c r="L4127" t="s">
        <v>374</v>
      </c>
      <c r="M4127" s="29" t="str">
        <f>IF(O4127 &lt;&gt; "", VLOOKUP(O4127,'CLASSIFICAÇÃO - ÁREA DE ATUAÇÃO'!$A:$C,2,0),"")</f>
        <v>C</v>
      </c>
      <c r="N4127" s="29" t="str">
        <f>IF(O4127 &lt;&gt; "",VLOOKUP(O4127,'CLASSIFICAÇÃO - ÁREA DE ATUAÇÃO'!$A:$C,3,0), "")</f>
        <v>ATENÇÃO PRIMÁRIA</v>
      </c>
      <c r="O4127" t="str">
        <f>'Lotações convertidas'!B4129</f>
        <v>CENTRO DE SAÚDE SÃO PAULO</v>
      </c>
    </row>
    <row r="4128" spans="1:15" x14ac:dyDescent="0.25">
      <c r="A4128">
        <v>1374719</v>
      </c>
      <c r="B4128" t="s">
        <v>12734</v>
      </c>
      <c r="C4128" t="s">
        <v>12735</v>
      </c>
      <c r="D4128" t="s">
        <v>379</v>
      </c>
      <c r="F4128" t="s">
        <v>18649</v>
      </c>
      <c r="G4128" s="177">
        <v>44685</v>
      </c>
      <c r="H4128" t="s">
        <v>2206</v>
      </c>
      <c r="I4128" t="s">
        <v>18171</v>
      </c>
      <c r="J4128" t="s">
        <v>12736</v>
      </c>
      <c r="K4128" t="s">
        <v>353</v>
      </c>
      <c r="L4128" t="s">
        <v>382</v>
      </c>
      <c r="M4128" s="29" t="str">
        <f>IF(O4128 &lt;&gt; "", VLOOKUP(O4128,'CLASSIFICAÇÃO - ÁREA DE ATUAÇÃO'!$A:$C,2,0),"")</f>
        <v>A</v>
      </c>
      <c r="N4128" s="29" t="str">
        <f>IF(O4128 &lt;&gt; "",VLOOKUP(O4128,'CLASSIFICAÇÃO - ÁREA DE ATUAÇÃO'!$A:$C,3,0), "")</f>
        <v>REDE DE URGÊNCIA</v>
      </c>
      <c r="O4128" t="str">
        <f>'Lotações convertidas'!B4130</f>
        <v>CENTRO DE REFERENCIA EM SAUDE MENTAL LESTE</v>
      </c>
    </row>
    <row r="4129" spans="1:15" x14ac:dyDescent="0.25">
      <c r="A4129">
        <v>1374727</v>
      </c>
      <c r="B4129" t="s">
        <v>7722</v>
      </c>
      <c r="C4129" t="s">
        <v>7723</v>
      </c>
      <c r="D4129" t="s">
        <v>362</v>
      </c>
      <c r="F4129" t="s">
        <v>567</v>
      </c>
      <c r="G4129" s="177">
        <v>44685</v>
      </c>
      <c r="H4129" t="s">
        <v>395</v>
      </c>
      <c r="I4129" t="s">
        <v>18168</v>
      </c>
      <c r="J4129" t="s">
        <v>7724</v>
      </c>
      <c r="K4129" t="s">
        <v>353</v>
      </c>
      <c r="L4129" t="s">
        <v>406</v>
      </c>
      <c r="M4129" s="29" t="str">
        <f>IF(O4129 &lt;&gt; "", VLOOKUP(O4129,'CLASSIFICAÇÃO - ÁREA DE ATUAÇÃO'!$A:$C,2,0),"")</f>
        <v>C</v>
      </c>
      <c r="N4129" s="29" t="str">
        <f>IF(O4129 &lt;&gt; "",VLOOKUP(O4129,'CLASSIFICAÇÃO - ÁREA DE ATUAÇÃO'!$A:$C,3,0), "")</f>
        <v>REDE DE URGÊNCIA</v>
      </c>
      <c r="O4129" t="str">
        <f>'Lotações convertidas'!B4131</f>
        <v>CENTRO DE REFERENCIA EM SAUDE MENTAL ALCOOL E DROGAS BARREIRO</v>
      </c>
    </row>
    <row r="4130" spans="1:15" x14ac:dyDescent="0.25">
      <c r="A4130" t="s">
        <v>12737</v>
      </c>
      <c r="B4130" t="s">
        <v>12738</v>
      </c>
      <c r="C4130" t="s">
        <v>12739</v>
      </c>
      <c r="D4130" t="s">
        <v>368</v>
      </c>
      <c r="E4130" t="s">
        <v>369</v>
      </c>
      <c r="F4130" t="s">
        <v>1227</v>
      </c>
      <c r="G4130" s="177">
        <v>44686</v>
      </c>
      <c r="H4130" t="s">
        <v>384</v>
      </c>
      <c r="I4130" t="s">
        <v>18168</v>
      </c>
      <c r="J4130" t="s">
        <v>12740</v>
      </c>
      <c r="K4130" t="s">
        <v>353</v>
      </c>
      <c r="L4130" t="s">
        <v>365</v>
      </c>
      <c r="M4130" s="29" t="str">
        <f>IF(O4130 &lt;&gt; "", VLOOKUP(O4130,'CLASSIFICAÇÃO - ÁREA DE ATUAÇÃO'!$A:$C,2,0),"")</f>
        <v>D</v>
      </c>
      <c r="N4130" s="29" t="str">
        <f>IF(O4130 &lt;&gt; "",VLOOKUP(O4130,'CLASSIFICAÇÃO - ÁREA DE ATUAÇÃO'!$A:$C,3,0), "")</f>
        <v>ATENÇÃO PRIMÁRIA</v>
      </c>
      <c r="O4130" t="str">
        <f>'Lotações convertidas'!B4132</f>
        <v>CENTRO DE SAÚDE FELICIDADE II</v>
      </c>
    </row>
    <row r="4131" spans="1:15" x14ac:dyDescent="0.25">
      <c r="A4131">
        <v>1374778</v>
      </c>
      <c r="B4131" t="s">
        <v>12741</v>
      </c>
      <c r="C4131" t="s">
        <v>12742</v>
      </c>
      <c r="D4131" t="s">
        <v>349</v>
      </c>
      <c r="E4131" t="s">
        <v>674</v>
      </c>
      <c r="F4131" t="s">
        <v>1129</v>
      </c>
      <c r="G4131" s="177">
        <v>44686</v>
      </c>
      <c r="H4131" t="s">
        <v>352</v>
      </c>
      <c r="I4131" t="s">
        <v>18178</v>
      </c>
      <c r="J4131" t="s">
        <v>12743</v>
      </c>
      <c r="K4131" t="s">
        <v>353</v>
      </c>
      <c r="L4131" t="s">
        <v>365</v>
      </c>
      <c r="M4131" s="29" t="str">
        <f>IF(O4131 &lt;&gt; "", VLOOKUP(O4131,'CLASSIFICAÇÃO - ÁREA DE ATUAÇÃO'!$A:$C,2,0),"")</f>
        <v>B</v>
      </c>
      <c r="N4131" s="29" t="str">
        <f>IF(O4131 &lt;&gt; "",VLOOKUP(O4131,'CLASSIFICAÇÃO - ÁREA DE ATUAÇÃO'!$A:$C,3,0), "")</f>
        <v>REDE COMPLEMENTAR</v>
      </c>
      <c r="O4131" t="str">
        <f>'Lotações convertidas'!B4133</f>
        <v>CENTRO DE CONTROLE DE ZOONOSES</v>
      </c>
    </row>
    <row r="4132" spans="1:15" x14ac:dyDescent="0.25">
      <c r="A4132">
        <v>1374786</v>
      </c>
      <c r="B4132" t="s">
        <v>12744</v>
      </c>
      <c r="C4132" t="s">
        <v>12745</v>
      </c>
      <c r="D4132" t="s">
        <v>368</v>
      </c>
      <c r="E4132" t="s">
        <v>369</v>
      </c>
      <c r="F4132" t="s">
        <v>424</v>
      </c>
      <c r="G4132" s="177">
        <v>44687</v>
      </c>
      <c r="H4132" t="s">
        <v>441</v>
      </c>
      <c r="I4132" t="s">
        <v>18168</v>
      </c>
      <c r="J4132" t="s">
        <v>12746</v>
      </c>
      <c r="K4132" t="s">
        <v>353</v>
      </c>
      <c r="L4132" t="s">
        <v>427</v>
      </c>
      <c r="M4132" s="29" t="str">
        <f>IF(O4132 &lt;&gt; "", VLOOKUP(O4132,'CLASSIFICAÇÃO - ÁREA DE ATUAÇÃO'!$A:$C,2,0),"")</f>
        <v>D</v>
      </c>
      <c r="N4132" s="29" t="str">
        <f>IF(O4132 &lt;&gt; "",VLOOKUP(O4132,'CLASSIFICAÇÃO - ÁREA DE ATUAÇÃO'!$A:$C,3,0), "")</f>
        <v>REDE DE URGÊNCIA</v>
      </c>
      <c r="O4132" t="str">
        <f>'Lotações convertidas'!B4134</f>
        <v>SERVIÇO DE ATENDIMENTO MÓVEL DE URGÊNCIA E TRANSPORTE EM SAÚDE</v>
      </c>
    </row>
    <row r="4133" spans="1:15" x14ac:dyDescent="0.25">
      <c r="A4133">
        <v>1374808</v>
      </c>
      <c r="B4133" t="s">
        <v>12747</v>
      </c>
      <c r="C4133" t="s">
        <v>12748</v>
      </c>
      <c r="D4133" t="s">
        <v>520</v>
      </c>
      <c r="F4133" t="s">
        <v>1861</v>
      </c>
      <c r="G4133" s="177">
        <v>44690</v>
      </c>
      <c r="H4133" t="s">
        <v>364</v>
      </c>
      <c r="I4133" t="s">
        <v>18175</v>
      </c>
      <c r="J4133" t="s">
        <v>12749</v>
      </c>
      <c r="K4133" t="s">
        <v>353</v>
      </c>
      <c r="L4133" t="s">
        <v>411</v>
      </c>
      <c r="M4133" s="29" t="str">
        <f>IF(O4133 &lt;&gt; "", VLOOKUP(O4133,'CLASSIFICAÇÃO - ÁREA DE ATUAÇÃO'!$A:$C,2,0),"")</f>
        <v>B</v>
      </c>
      <c r="N4133" s="29" t="str">
        <f>IF(O4133 &lt;&gt; "",VLOOKUP(O4133,'CLASSIFICAÇÃO - ÁREA DE ATUAÇÃO'!$A:$C,3,0), "")</f>
        <v>ATENÇÃO PRIMÁRIA</v>
      </c>
      <c r="O4133" t="str">
        <f>'Lotações convertidas'!B4135</f>
        <v>CENTRO DE SAÚDE SANTA LÚCIA</v>
      </c>
    </row>
    <row r="4134" spans="1:15" x14ac:dyDescent="0.25">
      <c r="A4134">
        <v>1374816</v>
      </c>
      <c r="B4134" t="s">
        <v>12750</v>
      </c>
      <c r="C4134" t="s">
        <v>12751</v>
      </c>
      <c r="D4134" t="s">
        <v>368</v>
      </c>
      <c r="E4134" t="s">
        <v>728</v>
      </c>
      <c r="F4134" t="s">
        <v>4868</v>
      </c>
      <c r="G4134" s="177">
        <v>44691</v>
      </c>
      <c r="H4134" t="s">
        <v>417</v>
      </c>
      <c r="I4134" t="s">
        <v>495</v>
      </c>
      <c r="K4134" t="s">
        <v>495</v>
      </c>
      <c r="L4134" t="s">
        <v>365</v>
      </c>
      <c r="M4134" s="29" t="str">
        <f>IF(O4134 &lt;&gt; "", VLOOKUP(O4134,'CLASSIFICAÇÃO - ÁREA DE ATUAÇÃO'!$A:$C,2,0),"")</f>
        <v>C</v>
      </c>
      <c r="N4134" s="29" t="str">
        <f>IF(O4134 &lt;&gt; "",VLOOKUP(O4134,'CLASSIFICAÇÃO - ÁREA DE ATUAÇÃO'!$A:$C,3,0), "")</f>
        <v>ATENÇÃO PRIMÁRIA</v>
      </c>
      <c r="O4134" t="str">
        <f>'Lotações convertidas'!B4136</f>
        <v>CENTRO DE SAÚDE HELIÓPOLIS</v>
      </c>
    </row>
    <row r="4135" spans="1:15" x14ac:dyDescent="0.25">
      <c r="A4135">
        <v>1374832</v>
      </c>
      <c r="B4135" t="s">
        <v>12752</v>
      </c>
      <c r="C4135" t="s">
        <v>12753</v>
      </c>
      <c r="D4135" t="s">
        <v>368</v>
      </c>
      <c r="E4135" t="s">
        <v>369</v>
      </c>
      <c r="F4135" t="s">
        <v>496</v>
      </c>
      <c r="G4135" s="177">
        <v>44691</v>
      </c>
      <c r="H4135" t="s">
        <v>384</v>
      </c>
      <c r="I4135" t="s">
        <v>18168</v>
      </c>
      <c r="J4135" t="s">
        <v>12754</v>
      </c>
      <c r="K4135" t="s">
        <v>353</v>
      </c>
      <c r="L4135" t="s">
        <v>374</v>
      </c>
      <c r="M4135" s="29" t="str">
        <f>IF(O4135 &lt;&gt; "", VLOOKUP(O4135,'CLASSIFICAÇÃO - ÁREA DE ATUAÇÃO'!$A:$C,2,0),"")</f>
        <v>A</v>
      </c>
      <c r="N4135" s="29" t="str">
        <f>IF(O4135 &lt;&gt; "",VLOOKUP(O4135,'CLASSIFICAÇÃO - ÁREA DE ATUAÇÃO'!$A:$C,3,0), "")</f>
        <v>ATENÇÃO PRIMÁRIA</v>
      </c>
      <c r="O4135" t="str">
        <f>'Lotações convertidas'!B4137</f>
        <v>CENTRO DE SAÚDE CIDADE OZANAN</v>
      </c>
    </row>
    <row r="4136" spans="1:15" x14ac:dyDescent="0.25">
      <c r="A4136">
        <v>1374840</v>
      </c>
      <c r="B4136" t="s">
        <v>12755</v>
      </c>
      <c r="C4136" t="s">
        <v>12756</v>
      </c>
      <c r="D4136" t="s">
        <v>362</v>
      </c>
      <c r="F4136" t="s">
        <v>768</v>
      </c>
      <c r="G4136" s="177">
        <v>44692</v>
      </c>
      <c r="H4136" t="s">
        <v>364</v>
      </c>
      <c r="I4136" t="s">
        <v>18168</v>
      </c>
      <c r="J4136" t="s">
        <v>12757</v>
      </c>
      <c r="K4136" t="s">
        <v>353</v>
      </c>
      <c r="L4136" t="s">
        <v>406</v>
      </c>
      <c r="M4136" s="29" t="str">
        <f>IF(O4136 &lt;&gt; "", VLOOKUP(O4136,'CLASSIFICAÇÃO - ÁREA DE ATUAÇÃO'!$A:$C,2,0),"")</f>
        <v>C</v>
      </c>
      <c r="N4136" s="29" t="str">
        <f>IF(O4136 &lt;&gt; "",VLOOKUP(O4136,'CLASSIFICAÇÃO - ÁREA DE ATUAÇÃO'!$A:$C,3,0), "")</f>
        <v>ATENÇÃO PRIMÁRIA</v>
      </c>
      <c r="O4136" t="str">
        <f>'Lotações convertidas'!B4138</f>
        <v>CENTRO DE SAÚDE BOMSUCESSO</v>
      </c>
    </row>
    <row r="4137" spans="1:15" x14ac:dyDescent="0.25">
      <c r="A4137">
        <v>1374875</v>
      </c>
      <c r="B4137" t="s">
        <v>12758</v>
      </c>
      <c r="C4137" t="s">
        <v>12759</v>
      </c>
      <c r="D4137" t="s">
        <v>362</v>
      </c>
      <c r="F4137" t="s">
        <v>421</v>
      </c>
      <c r="G4137" s="177">
        <v>44691</v>
      </c>
      <c r="H4137" t="s">
        <v>395</v>
      </c>
      <c r="I4137" t="s">
        <v>18168</v>
      </c>
      <c r="J4137" t="s">
        <v>12760</v>
      </c>
      <c r="K4137" t="s">
        <v>353</v>
      </c>
      <c r="L4137" t="s">
        <v>365</v>
      </c>
      <c r="M4137" s="29" t="str">
        <f>IF(O4137 &lt;&gt; "", VLOOKUP(O4137,'CLASSIFICAÇÃO - ÁREA DE ATUAÇÃO'!$A:$C,2,0),"")</f>
        <v>C</v>
      </c>
      <c r="N4137" s="29" t="str">
        <f>IF(O4137 &lt;&gt; "",VLOOKUP(O4137,'CLASSIFICAÇÃO - ÁREA DE ATUAÇÃO'!$A:$C,3,0), "")</f>
        <v>ATENÇÃO PRIMÁRIA</v>
      </c>
      <c r="O4137" t="str">
        <f>'Lotações convertidas'!B4139</f>
        <v>CENTRO DE SAÚDE MG20</v>
      </c>
    </row>
    <row r="4138" spans="1:15" x14ac:dyDescent="0.25">
      <c r="A4138">
        <v>1374891</v>
      </c>
      <c r="B4138" t="s">
        <v>12761</v>
      </c>
      <c r="C4138" t="s">
        <v>12762</v>
      </c>
      <c r="D4138" t="s">
        <v>362</v>
      </c>
      <c r="F4138" t="s">
        <v>18615</v>
      </c>
      <c r="G4138" s="177">
        <v>44692</v>
      </c>
      <c r="H4138" t="s">
        <v>466</v>
      </c>
      <c r="I4138" t="s">
        <v>18168</v>
      </c>
      <c r="J4138" t="s">
        <v>12763</v>
      </c>
      <c r="K4138" t="s">
        <v>353</v>
      </c>
      <c r="L4138" t="s">
        <v>365</v>
      </c>
      <c r="M4138" s="29" t="str">
        <f>IF(O4138 &lt;&gt; "", VLOOKUP(O4138,'CLASSIFICAÇÃO - ÁREA DE ATUAÇÃO'!$A:$C,2,0),"")</f>
        <v>D</v>
      </c>
      <c r="N4138" s="29" t="str">
        <f>IF(O4138 &lt;&gt; "",VLOOKUP(O4138,'CLASSIFICAÇÃO - ÁREA DE ATUAÇÃO'!$A:$C,3,0), "")</f>
        <v>REDE DE URGÊNCIA</v>
      </c>
      <c r="O4138" t="str">
        <f>'Lotações convertidas'!B4140</f>
        <v>UNIDADE DE PRONTO ATENDIMENTO NORTE</v>
      </c>
    </row>
    <row r="4139" spans="1:15" x14ac:dyDescent="0.25">
      <c r="A4139">
        <v>1374905</v>
      </c>
      <c r="B4139" t="s">
        <v>12764</v>
      </c>
      <c r="C4139" t="s">
        <v>12765</v>
      </c>
      <c r="D4139" t="s">
        <v>520</v>
      </c>
      <c r="F4139" t="s">
        <v>1015</v>
      </c>
      <c r="G4139" s="177">
        <v>44692</v>
      </c>
      <c r="H4139" t="s">
        <v>364</v>
      </c>
      <c r="I4139" t="s">
        <v>18175</v>
      </c>
      <c r="J4139" t="s">
        <v>12766</v>
      </c>
      <c r="K4139" t="s">
        <v>353</v>
      </c>
      <c r="L4139" t="s">
        <v>406</v>
      </c>
      <c r="M4139" s="29" t="str">
        <f>IF(O4139 &lt;&gt; "", VLOOKUP(O4139,'CLASSIFICAÇÃO - ÁREA DE ATUAÇÃO'!$A:$C,2,0),"")</f>
        <v>C</v>
      </c>
      <c r="N4139" s="29" t="str">
        <f>IF(O4139 &lt;&gt; "",VLOOKUP(O4139,'CLASSIFICAÇÃO - ÁREA DE ATUAÇÃO'!$A:$C,3,0), "")</f>
        <v>ATENÇÃO PRIMÁRIA</v>
      </c>
      <c r="O4139" t="str">
        <f>'Lotações convertidas'!B4141</f>
        <v>CENTRO DE SAÚDE EDUARDO MAURO DE ARAÚJO - MIRAMAR</v>
      </c>
    </row>
    <row r="4140" spans="1:15" x14ac:dyDescent="0.25">
      <c r="A4140">
        <v>1374921</v>
      </c>
      <c r="B4140" t="s">
        <v>12767</v>
      </c>
      <c r="C4140" t="s">
        <v>12768</v>
      </c>
      <c r="D4140" t="s">
        <v>594</v>
      </c>
      <c r="F4140" t="s">
        <v>1997</v>
      </c>
      <c r="G4140" s="177">
        <v>44683</v>
      </c>
      <c r="H4140" t="s">
        <v>364</v>
      </c>
      <c r="I4140" t="s">
        <v>495</v>
      </c>
      <c r="K4140" t="s">
        <v>495</v>
      </c>
      <c r="L4140" t="s">
        <v>411</v>
      </c>
      <c r="M4140" s="29" t="str">
        <f>IF(O4140 &lt;&gt; "", VLOOKUP(O4140,'CLASSIFICAÇÃO - ÁREA DE ATUAÇÃO'!$A:$C,2,0),"")</f>
        <v>A</v>
      </c>
      <c r="N4140" s="29" t="str">
        <f>IF(O4140 &lt;&gt; "",VLOOKUP(O4140,'CLASSIFICAÇÃO - ÁREA DE ATUAÇÃO'!$A:$C,3,0), "")</f>
        <v>ATENÇÃO PRIMÁRIA</v>
      </c>
      <c r="O4140" t="str">
        <f>'Lotações convertidas'!B4142</f>
        <v>CENTRO DE SAÚDE MENINO JESUS</v>
      </c>
    </row>
    <row r="4141" spans="1:15" x14ac:dyDescent="0.25">
      <c r="A4141">
        <v>1374956</v>
      </c>
      <c r="B4141" t="s">
        <v>12769</v>
      </c>
      <c r="C4141" t="s">
        <v>12770</v>
      </c>
      <c r="D4141" t="s">
        <v>368</v>
      </c>
      <c r="E4141" t="s">
        <v>369</v>
      </c>
      <c r="F4141" t="s">
        <v>358</v>
      </c>
      <c r="G4141" s="177">
        <v>44683</v>
      </c>
      <c r="H4141" t="s">
        <v>364</v>
      </c>
      <c r="I4141" t="s">
        <v>18168</v>
      </c>
      <c r="J4141" t="s">
        <v>12771</v>
      </c>
      <c r="K4141" t="s">
        <v>353</v>
      </c>
      <c r="L4141" t="s">
        <v>361</v>
      </c>
      <c r="M4141" s="29" t="str">
        <f>IF(O4141 &lt;&gt; "", VLOOKUP(O4141,'CLASSIFICAÇÃO - ÁREA DE ATUAÇÃO'!$A:$C,2,0),"")</f>
        <v>B</v>
      </c>
      <c r="N4141" s="29" t="str">
        <f>IF(O4141 &lt;&gt; "",VLOOKUP(O4141,'CLASSIFICAÇÃO - ÁREA DE ATUAÇÃO'!$A:$C,3,0), "")</f>
        <v>ATENÇÃO PRIMÁRIA</v>
      </c>
      <c r="O4141" t="str">
        <f>'Lotações convertidas'!B4143</f>
        <v>CENTRO DE SAÚDE SANTA ROSA</v>
      </c>
    </row>
    <row r="4142" spans="1:15" x14ac:dyDescent="0.25">
      <c r="A4142">
        <v>1374964</v>
      </c>
      <c r="B4142" t="s">
        <v>12772</v>
      </c>
      <c r="C4142" t="s">
        <v>12773</v>
      </c>
      <c r="D4142" t="s">
        <v>379</v>
      </c>
      <c r="E4142" t="s">
        <v>620</v>
      </c>
      <c r="F4142" t="s">
        <v>896</v>
      </c>
      <c r="G4142" s="177">
        <v>44683</v>
      </c>
      <c r="H4142" t="s">
        <v>395</v>
      </c>
      <c r="I4142" t="s">
        <v>18171</v>
      </c>
      <c r="J4142" t="s">
        <v>12774</v>
      </c>
      <c r="K4142" t="s">
        <v>353</v>
      </c>
      <c r="L4142" t="s">
        <v>374</v>
      </c>
      <c r="M4142" s="29" t="str">
        <f>IF(O4142 &lt;&gt; "", VLOOKUP(O4142,'CLASSIFICAÇÃO - ÁREA DE ATUAÇÃO'!$A:$C,2,0),"")</f>
        <v>C</v>
      </c>
      <c r="N4142" s="29" t="str">
        <f>IF(O4142 &lt;&gt; "",VLOOKUP(O4142,'CLASSIFICAÇÃO - ÁREA DE ATUAÇÃO'!$A:$C,3,0), "")</f>
        <v>ATENÇÃO PRIMÁRIA</v>
      </c>
      <c r="O4142" t="str">
        <f>'Lotações convertidas'!B4144</f>
        <v>CENTRO DE SAÚDE FÁBIO CORREA LIMA</v>
      </c>
    </row>
    <row r="4143" spans="1:15" x14ac:dyDescent="0.25">
      <c r="A4143">
        <v>1374972</v>
      </c>
      <c r="B4143" t="s">
        <v>12775</v>
      </c>
      <c r="C4143" t="s">
        <v>12776</v>
      </c>
      <c r="D4143" t="s">
        <v>349</v>
      </c>
      <c r="E4143" t="s">
        <v>350</v>
      </c>
      <c r="F4143" t="s">
        <v>18666</v>
      </c>
      <c r="G4143" s="177">
        <v>44683</v>
      </c>
      <c r="H4143" t="s">
        <v>364</v>
      </c>
      <c r="I4143" t="s">
        <v>18169</v>
      </c>
      <c r="J4143" t="s">
        <v>12777</v>
      </c>
      <c r="K4143" t="s">
        <v>353</v>
      </c>
      <c r="L4143" t="s">
        <v>361</v>
      </c>
      <c r="M4143" s="29" t="str">
        <f>IF(O4143 &lt;&gt; "", VLOOKUP(O4143,'CLASSIFICAÇÃO - ÁREA DE ATUAÇÃO'!$A:$C,2,0),"")</f>
        <v>B</v>
      </c>
      <c r="N4143" s="29" t="str">
        <f>IF(O4143 &lt;&gt; "",VLOOKUP(O4143,'CLASSIFICAÇÃO - ÁREA DE ATUAÇÃO'!$A:$C,3,0), "")</f>
        <v>GESTÃO</v>
      </c>
      <c r="O4143" t="str">
        <f>'Lotações convertidas'!B4145</f>
        <v>DIRETORIA REGIONAL DE SAUDE PAMPULHA</v>
      </c>
    </row>
    <row r="4144" spans="1:15" x14ac:dyDescent="0.25">
      <c r="A4144">
        <v>1374980</v>
      </c>
      <c r="B4144" t="s">
        <v>12778</v>
      </c>
      <c r="C4144" t="s">
        <v>12779</v>
      </c>
      <c r="D4144" t="s">
        <v>362</v>
      </c>
      <c r="F4144" t="s">
        <v>516</v>
      </c>
      <c r="G4144" s="177">
        <v>44684</v>
      </c>
      <c r="H4144" t="s">
        <v>364</v>
      </c>
      <c r="I4144" t="s">
        <v>18168</v>
      </c>
      <c r="J4144" t="s">
        <v>12780</v>
      </c>
      <c r="K4144" t="s">
        <v>353</v>
      </c>
      <c r="L4144" t="s">
        <v>372</v>
      </c>
      <c r="M4144" s="29" t="str">
        <f>IF(O4144 &lt;&gt; "", VLOOKUP(O4144,'CLASSIFICAÇÃO - ÁREA DE ATUAÇÃO'!$A:$C,2,0),"")</f>
        <v>C</v>
      </c>
      <c r="N4144" s="29" t="str">
        <f>IF(O4144 &lt;&gt; "",VLOOKUP(O4144,'CLASSIFICAÇÃO - ÁREA DE ATUAÇÃO'!$A:$C,3,0), "")</f>
        <v>ATENÇÃO PRIMÁRIA</v>
      </c>
      <c r="O4144" t="str">
        <f>'Lotações convertidas'!B4146</f>
        <v>CENTRO DE SAÚDE NOVA YORK</v>
      </c>
    </row>
    <row r="4145" spans="1:15" x14ac:dyDescent="0.25">
      <c r="A4145">
        <v>1375006</v>
      </c>
      <c r="B4145" t="s">
        <v>12781</v>
      </c>
      <c r="C4145" t="s">
        <v>12782</v>
      </c>
      <c r="D4145" t="s">
        <v>362</v>
      </c>
      <c r="F4145" t="s">
        <v>521</v>
      </c>
      <c r="G4145" s="177">
        <v>44684</v>
      </c>
      <c r="H4145" t="s">
        <v>364</v>
      </c>
      <c r="I4145" t="s">
        <v>18168</v>
      </c>
      <c r="J4145" t="s">
        <v>12783</v>
      </c>
      <c r="K4145" t="s">
        <v>353</v>
      </c>
      <c r="L4145" t="s">
        <v>361</v>
      </c>
      <c r="M4145" s="29" t="str">
        <f>IF(O4145 &lt;&gt; "", VLOOKUP(O4145,'CLASSIFICAÇÃO - ÁREA DE ATUAÇÃO'!$A:$C,2,0),"")</f>
        <v>B</v>
      </c>
      <c r="N4145" s="29" t="str">
        <f>IF(O4145 &lt;&gt; "",VLOOKUP(O4145,'CLASSIFICAÇÃO - ÁREA DE ATUAÇÃO'!$A:$C,3,0), "")</f>
        <v>ATENÇÃO PRIMÁRIA</v>
      </c>
      <c r="O4145" t="str">
        <f>'Lotações convertidas'!B4147</f>
        <v>CENTRO DE SAÚDE JARDIM ALVORADA</v>
      </c>
    </row>
    <row r="4146" spans="1:15" x14ac:dyDescent="0.25">
      <c r="A4146">
        <v>1375014</v>
      </c>
      <c r="B4146" t="s">
        <v>9032</v>
      </c>
      <c r="C4146" t="s">
        <v>9033</v>
      </c>
      <c r="D4146" t="s">
        <v>368</v>
      </c>
      <c r="E4146" t="s">
        <v>369</v>
      </c>
      <c r="F4146" t="s">
        <v>1595</v>
      </c>
      <c r="G4146" s="177">
        <v>44690</v>
      </c>
      <c r="H4146" t="s">
        <v>417</v>
      </c>
      <c r="I4146" t="s">
        <v>18168</v>
      </c>
      <c r="J4146" t="s">
        <v>9034</v>
      </c>
      <c r="K4146" t="s">
        <v>353</v>
      </c>
      <c r="L4146" t="s">
        <v>354</v>
      </c>
      <c r="M4146" s="29" t="str">
        <f>IF(O4146 &lt;&gt; "", VLOOKUP(O4146,'CLASSIFICAÇÃO - ÁREA DE ATUAÇÃO'!$A:$C,2,0),"")</f>
        <v>D</v>
      </c>
      <c r="N4146" s="29" t="str">
        <f>IF(O4146 &lt;&gt; "",VLOOKUP(O4146,'CLASSIFICAÇÃO - ÁREA DE ATUAÇÃO'!$A:$C,3,0), "")</f>
        <v>ATENÇÃO PRIMÁRIA</v>
      </c>
      <c r="O4146" t="str">
        <f>'Lotações convertidas'!B4148</f>
        <v>CENTRO DE SAÚDE JARDIM FILADÉLFIA</v>
      </c>
    </row>
    <row r="4147" spans="1:15" x14ac:dyDescent="0.25">
      <c r="A4147">
        <v>1375316</v>
      </c>
      <c r="B4147" t="s">
        <v>12784</v>
      </c>
      <c r="C4147" t="s">
        <v>12785</v>
      </c>
      <c r="D4147" t="s">
        <v>429</v>
      </c>
      <c r="E4147" t="s">
        <v>430</v>
      </c>
      <c r="F4147" t="s">
        <v>461</v>
      </c>
      <c r="G4147" s="177">
        <v>44691</v>
      </c>
      <c r="H4147" t="s">
        <v>364</v>
      </c>
      <c r="I4147" t="s">
        <v>18175</v>
      </c>
      <c r="J4147" t="s">
        <v>12786</v>
      </c>
      <c r="K4147" t="s">
        <v>353</v>
      </c>
      <c r="L4147" t="s">
        <v>354</v>
      </c>
      <c r="M4147" s="29" t="str">
        <f>IF(O4147 &lt;&gt; "", VLOOKUP(O4147,'CLASSIFICAÇÃO - ÁREA DE ATUAÇÃO'!$A:$C,2,0),"")</f>
        <v>D</v>
      </c>
      <c r="N4147" s="29" t="str">
        <f>IF(O4147 &lt;&gt; "",VLOOKUP(O4147,'CLASSIFICAÇÃO - ÁREA DE ATUAÇÃO'!$A:$C,3,0), "")</f>
        <v>ATENÇÃO PRIMÁRIA</v>
      </c>
      <c r="O4147" t="str">
        <f>'Lotações convertidas'!B4149</f>
        <v>CENTRO DE SAÚDE CALIFÓRNIA</v>
      </c>
    </row>
    <row r="4148" spans="1:15" x14ac:dyDescent="0.25">
      <c r="A4148">
        <v>1375324</v>
      </c>
      <c r="B4148" t="s">
        <v>12787</v>
      </c>
      <c r="C4148" t="s">
        <v>12788</v>
      </c>
      <c r="D4148" t="s">
        <v>368</v>
      </c>
      <c r="E4148" t="s">
        <v>369</v>
      </c>
      <c r="F4148" t="s">
        <v>377</v>
      </c>
      <c r="G4148" s="177">
        <v>44691</v>
      </c>
      <c r="H4148" t="s">
        <v>417</v>
      </c>
      <c r="I4148" t="s">
        <v>18168</v>
      </c>
      <c r="J4148" t="s">
        <v>12789</v>
      </c>
      <c r="K4148" t="s">
        <v>353</v>
      </c>
      <c r="L4148" t="s">
        <v>372</v>
      </c>
      <c r="M4148" s="29" t="str">
        <f>IF(O4148 &lt;&gt; "", VLOOKUP(O4148,'CLASSIFICAÇÃO - ÁREA DE ATUAÇÃO'!$A:$C,2,0),"")</f>
        <v>C</v>
      </c>
      <c r="N4148" s="29" t="str">
        <f>IF(O4148 &lt;&gt; "",VLOOKUP(O4148,'CLASSIFICAÇÃO - ÁREA DE ATUAÇÃO'!$A:$C,3,0), "")</f>
        <v>ATENÇÃO PRIMÁRIA</v>
      </c>
      <c r="O4148" t="str">
        <f>'Lotações convertidas'!B4150</f>
        <v>CENTRO DE SAÚDE MANTIQUEIRA</v>
      </c>
    </row>
    <row r="4149" spans="1:15" x14ac:dyDescent="0.25">
      <c r="A4149">
        <v>1375332</v>
      </c>
      <c r="B4149" t="s">
        <v>12790</v>
      </c>
      <c r="C4149" t="s">
        <v>12791</v>
      </c>
      <c r="D4149" t="s">
        <v>368</v>
      </c>
      <c r="E4149" t="s">
        <v>369</v>
      </c>
      <c r="F4149" t="s">
        <v>630</v>
      </c>
      <c r="G4149" s="177">
        <v>44691</v>
      </c>
      <c r="H4149" t="s">
        <v>364</v>
      </c>
      <c r="I4149" t="s">
        <v>18168</v>
      </c>
      <c r="J4149" t="s">
        <v>12792</v>
      </c>
      <c r="K4149" t="s">
        <v>353</v>
      </c>
      <c r="L4149" t="s">
        <v>406</v>
      </c>
      <c r="M4149" s="29" t="str">
        <f>IF(O4149 &lt;&gt; "", VLOOKUP(O4149,'CLASSIFICAÇÃO - ÁREA DE ATUAÇÃO'!$A:$C,2,0),"")</f>
        <v>D</v>
      </c>
      <c r="N4149" s="29" t="str">
        <f>IF(O4149 &lt;&gt; "",VLOOKUP(O4149,'CLASSIFICAÇÃO - ÁREA DE ATUAÇÃO'!$A:$C,3,0), "")</f>
        <v>ATENÇÃO PRIMÁRIA</v>
      </c>
      <c r="O4149" t="str">
        <f>'Lotações convertidas'!B4151</f>
        <v>CENTRO DE SAÚDE INDEPENDÊNCIA</v>
      </c>
    </row>
    <row r="4150" spans="1:15" x14ac:dyDescent="0.25">
      <c r="A4150">
        <v>1375359</v>
      </c>
      <c r="B4150" t="s">
        <v>12793</v>
      </c>
      <c r="C4150" t="s">
        <v>12794</v>
      </c>
      <c r="D4150" t="s">
        <v>368</v>
      </c>
      <c r="E4150" t="s">
        <v>369</v>
      </c>
      <c r="F4150" t="s">
        <v>1042</v>
      </c>
      <c r="G4150" s="177">
        <v>44692</v>
      </c>
      <c r="H4150" t="s">
        <v>384</v>
      </c>
      <c r="I4150" t="s">
        <v>18168</v>
      </c>
      <c r="J4150" t="s">
        <v>12795</v>
      </c>
      <c r="K4150" t="s">
        <v>353</v>
      </c>
      <c r="L4150" t="s">
        <v>406</v>
      </c>
      <c r="M4150" s="29" t="str">
        <f>IF(O4150 &lt;&gt; "", VLOOKUP(O4150,'CLASSIFICAÇÃO - ÁREA DE ATUAÇÃO'!$A:$C,2,0),"")</f>
        <v>B</v>
      </c>
      <c r="N4150" s="29" t="str">
        <f>IF(O4150 &lt;&gt; "",VLOOKUP(O4150,'CLASSIFICAÇÃO - ÁREA DE ATUAÇÃO'!$A:$C,3,0), "")</f>
        <v>ATENÇÃO PRIMÁRIA</v>
      </c>
      <c r="O4150" t="str">
        <f>'Lotações convertidas'!B4152</f>
        <v>CENTRO DE SAÚDE DR. JOSÉ DOMINGOS</v>
      </c>
    </row>
    <row r="4151" spans="1:15" x14ac:dyDescent="0.25">
      <c r="A4151">
        <v>1375375</v>
      </c>
      <c r="B4151" t="s">
        <v>10964</v>
      </c>
      <c r="C4151" t="s">
        <v>10965</v>
      </c>
      <c r="D4151" t="s">
        <v>368</v>
      </c>
      <c r="E4151" t="s">
        <v>369</v>
      </c>
      <c r="F4151" t="s">
        <v>18613</v>
      </c>
      <c r="G4151" s="177">
        <v>44692</v>
      </c>
      <c r="H4151" t="s">
        <v>441</v>
      </c>
      <c r="I4151" t="s">
        <v>18168</v>
      </c>
      <c r="J4151" t="s">
        <v>10966</v>
      </c>
      <c r="K4151" t="s">
        <v>353</v>
      </c>
      <c r="L4151" t="s">
        <v>382</v>
      </c>
      <c r="M4151" s="29" t="str">
        <f>IF(O4151 &lt;&gt; "", VLOOKUP(O4151,'CLASSIFICAÇÃO - ÁREA DE ATUAÇÃO'!$A:$C,2,0),"")</f>
        <v>C</v>
      </c>
      <c r="N4151" s="29" t="str">
        <f>IF(O4151 &lt;&gt; "",VLOOKUP(O4151,'CLASSIFICAÇÃO - ÁREA DE ATUAÇÃO'!$A:$C,3,0), "")</f>
        <v>REDE DE URGÊNCIA</v>
      </c>
      <c r="O4151" t="str">
        <f>'Lotações convertidas'!B4153</f>
        <v>UNIDADE DE PRONTO ATENDIMENTO LESTE</v>
      </c>
    </row>
    <row r="4152" spans="1:15" x14ac:dyDescent="0.25">
      <c r="A4152">
        <v>1375383</v>
      </c>
      <c r="B4152" t="s">
        <v>12796</v>
      </c>
      <c r="C4152" t="s">
        <v>12797</v>
      </c>
      <c r="D4152" t="s">
        <v>362</v>
      </c>
      <c r="F4152" t="s">
        <v>428</v>
      </c>
      <c r="G4152" s="177">
        <v>44692</v>
      </c>
      <c r="H4152" t="s">
        <v>364</v>
      </c>
      <c r="I4152" t="s">
        <v>18168</v>
      </c>
      <c r="J4152" t="s">
        <v>12798</v>
      </c>
      <c r="K4152" t="s">
        <v>353</v>
      </c>
      <c r="L4152" t="s">
        <v>382</v>
      </c>
      <c r="M4152" s="29" t="str">
        <f>IF(O4152 &lt;&gt; "", VLOOKUP(O4152,'CLASSIFICAÇÃO - ÁREA DE ATUAÇÃO'!$A:$C,2,0),"")</f>
        <v>B</v>
      </c>
      <c r="N4152" s="29" t="str">
        <f>IF(O4152 &lt;&gt; "",VLOOKUP(O4152,'CLASSIFICAÇÃO - ÁREA DE ATUAÇÃO'!$A:$C,3,0), "")</f>
        <v>ATENÇÃO PRIMÁRIA</v>
      </c>
      <c r="O4152" t="str">
        <f>'Lotações convertidas'!B4154</f>
        <v>CENTRO DE SAÚDE VERA CRUZ</v>
      </c>
    </row>
    <row r="4153" spans="1:15" x14ac:dyDescent="0.25">
      <c r="A4153">
        <v>1375391</v>
      </c>
      <c r="B4153" t="s">
        <v>12799</v>
      </c>
      <c r="C4153" t="s">
        <v>12800</v>
      </c>
      <c r="D4153" t="s">
        <v>520</v>
      </c>
      <c r="F4153" t="s">
        <v>602</v>
      </c>
      <c r="G4153" s="177">
        <v>44692</v>
      </c>
      <c r="H4153" t="s">
        <v>364</v>
      </c>
      <c r="I4153" t="s">
        <v>18175</v>
      </c>
      <c r="J4153" t="s">
        <v>12801</v>
      </c>
      <c r="K4153" t="s">
        <v>353</v>
      </c>
      <c r="L4153" t="s">
        <v>372</v>
      </c>
      <c r="M4153" s="29" t="str">
        <f>IF(O4153 &lt;&gt; "", VLOOKUP(O4153,'CLASSIFICAÇÃO - ÁREA DE ATUAÇÃO'!$A:$C,2,0),"")</f>
        <v>D</v>
      </c>
      <c r="N4153" s="29" t="str">
        <f>IF(O4153 &lt;&gt; "",VLOOKUP(O4153,'CLASSIFICAÇÃO - ÁREA DE ATUAÇÃO'!$A:$C,3,0), "")</f>
        <v>ATENÇÃO PRIMÁRIA</v>
      </c>
      <c r="O4153" t="str">
        <f>'Lotações convertidas'!B4155</f>
        <v>CENTRO DE SAÚDE JARDIM COMERCIÁRIOS</v>
      </c>
    </row>
    <row r="4154" spans="1:15" x14ac:dyDescent="0.25">
      <c r="A4154">
        <v>1375405</v>
      </c>
      <c r="B4154" t="s">
        <v>12802</v>
      </c>
      <c r="C4154" t="s">
        <v>12803</v>
      </c>
      <c r="D4154" t="s">
        <v>368</v>
      </c>
      <c r="E4154" t="s">
        <v>369</v>
      </c>
      <c r="F4154" t="s">
        <v>575</v>
      </c>
      <c r="G4154" s="177">
        <v>44692</v>
      </c>
      <c r="H4154" t="s">
        <v>384</v>
      </c>
      <c r="I4154" t="s">
        <v>18168</v>
      </c>
      <c r="J4154" t="s">
        <v>12804</v>
      </c>
      <c r="K4154" t="s">
        <v>353</v>
      </c>
      <c r="L4154" t="s">
        <v>374</v>
      </c>
      <c r="M4154" s="29" t="str">
        <f>IF(O4154 &lt;&gt; "", VLOOKUP(O4154,'CLASSIFICAÇÃO - ÁREA DE ATUAÇÃO'!$A:$C,2,0),"")</f>
        <v>A</v>
      </c>
      <c r="N4154" s="29" t="str">
        <f>IF(O4154 &lt;&gt; "",VLOOKUP(O4154,'CLASSIFICAÇÃO - ÁREA DE ATUAÇÃO'!$A:$C,3,0), "")</f>
        <v>ATENÇÃO PRIMÁRIA</v>
      </c>
      <c r="O4154" t="str">
        <f>'Lotações convertidas'!B4156</f>
        <v>CENTRO DE SAÚDE LEOPOLDO CHRISOSTOMO DE CASTRO</v>
      </c>
    </row>
    <row r="4155" spans="1:15" x14ac:dyDescent="0.25">
      <c r="A4155">
        <v>1375413</v>
      </c>
      <c r="B4155" t="s">
        <v>12805</v>
      </c>
      <c r="C4155" t="s">
        <v>12806</v>
      </c>
      <c r="D4155" t="s">
        <v>368</v>
      </c>
      <c r="E4155" t="s">
        <v>369</v>
      </c>
      <c r="F4155" t="s">
        <v>518</v>
      </c>
      <c r="G4155" s="177">
        <v>44692</v>
      </c>
      <c r="H4155" t="s">
        <v>417</v>
      </c>
      <c r="I4155" t="s">
        <v>18168</v>
      </c>
      <c r="J4155" t="s">
        <v>12807</v>
      </c>
      <c r="K4155" t="s">
        <v>353</v>
      </c>
      <c r="L4155" t="s">
        <v>365</v>
      </c>
      <c r="M4155" s="29" t="str">
        <f>IF(O4155 &lt;&gt; "", VLOOKUP(O4155,'CLASSIFICAÇÃO - ÁREA DE ATUAÇÃO'!$A:$C,2,0),"")</f>
        <v>C</v>
      </c>
      <c r="N4155" s="29" t="str">
        <f>IF(O4155 &lt;&gt; "",VLOOKUP(O4155,'CLASSIFICAÇÃO - ÁREA DE ATUAÇÃO'!$A:$C,3,0), "")</f>
        <v>ATENÇÃO PRIMÁRIA</v>
      </c>
      <c r="O4155" t="str">
        <f>'Lotações convertidas'!B4157</f>
        <v>CENTRO DE SAÚDE NOVO AARÃO REIS</v>
      </c>
    </row>
    <row r="4156" spans="1:15" x14ac:dyDescent="0.25">
      <c r="A4156" t="s">
        <v>12808</v>
      </c>
      <c r="B4156" t="s">
        <v>12809</v>
      </c>
      <c r="C4156" t="s">
        <v>12810</v>
      </c>
      <c r="D4156" t="s">
        <v>379</v>
      </c>
      <c r="E4156" t="s">
        <v>597</v>
      </c>
      <c r="F4156" t="s">
        <v>1155</v>
      </c>
      <c r="G4156" s="177">
        <v>44693</v>
      </c>
      <c r="H4156" t="s">
        <v>5197</v>
      </c>
      <c r="I4156" t="s">
        <v>18171</v>
      </c>
      <c r="J4156" t="s">
        <v>12811</v>
      </c>
      <c r="K4156" t="s">
        <v>353</v>
      </c>
      <c r="L4156" t="s">
        <v>382</v>
      </c>
      <c r="M4156" s="29" t="str">
        <f>IF(O4156 &lt;&gt; "", VLOOKUP(O4156,'CLASSIFICAÇÃO - ÁREA DE ATUAÇÃO'!$A:$C,2,0),"")</f>
        <v>A</v>
      </c>
      <c r="N4156" s="29" t="str">
        <f>IF(O4156 &lt;&gt; "",VLOOKUP(O4156,'CLASSIFICAÇÃO - ÁREA DE ATUAÇÃO'!$A:$C,3,0), "")</f>
        <v>ATENÇÃO PRIMÁRIA</v>
      </c>
      <c r="O4156" t="str">
        <f>'Lotações convertidas'!B4158</f>
        <v>CENTRO DE SAÚDE SÃO GERALDO</v>
      </c>
    </row>
    <row r="4157" spans="1:15" x14ac:dyDescent="0.25">
      <c r="A4157">
        <v>1375464</v>
      </c>
      <c r="B4157" t="s">
        <v>12812</v>
      </c>
      <c r="C4157" t="s">
        <v>12813</v>
      </c>
      <c r="D4157" t="s">
        <v>368</v>
      </c>
      <c r="E4157" t="s">
        <v>369</v>
      </c>
      <c r="F4157" t="s">
        <v>18619</v>
      </c>
      <c r="G4157" s="177">
        <v>44692</v>
      </c>
      <c r="H4157" t="s">
        <v>441</v>
      </c>
      <c r="I4157" t="s">
        <v>18171</v>
      </c>
      <c r="J4157" t="s">
        <v>12814</v>
      </c>
      <c r="K4157" t="s">
        <v>353</v>
      </c>
      <c r="L4157" t="s">
        <v>361</v>
      </c>
      <c r="M4157" s="29" t="str">
        <f>IF(O4157 &lt;&gt; "", VLOOKUP(O4157,'CLASSIFICAÇÃO - ÁREA DE ATUAÇÃO'!$A:$C,2,0),"")</f>
        <v>B</v>
      </c>
      <c r="N4157" s="29" t="str">
        <f>IF(O4157 &lt;&gt; "",VLOOKUP(O4157,'CLASSIFICAÇÃO - ÁREA DE ATUAÇÃO'!$A:$C,3,0), "")</f>
        <v>REDE DE URGÊNCIA</v>
      </c>
      <c r="O4157" t="str">
        <f>'Lotações convertidas'!B4159</f>
        <v>CENTRO DE REFERENCIA EM SAUDE MENTAL PAMPULHA</v>
      </c>
    </row>
    <row r="4158" spans="1:15" x14ac:dyDescent="0.25">
      <c r="A4158">
        <v>1375472</v>
      </c>
      <c r="B4158" t="s">
        <v>12815</v>
      </c>
      <c r="C4158" t="s">
        <v>12816</v>
      </c>
      <c r="D4158" t="s">
        <v>379</v>
      </c>
      <c r="F4158" t="s">
        <v>452</v>
      </c>
      <c r="G4158" s="177">
        <v>44693</v>
      </c>
      <c r="H4158" t="s">
        <v>12817</v>
      </c>
      <c r="I4158" t="s">
        <v>18171</v>
      </c>
      <c r="J4158" t="s">
        <v>12818</v>
      </c>
      <c r="K4158" t="s">
        <v>353</v>
      </c>
      <c r="L4158" t="s">
        <v>372</v>
      </c>
      <c r="M4158" s="29" t="str">
        <f>IF(O4158 &lt;&gt; "", VLOOKUP(O4158,'CLASSIFICAÇÃO - ÁREA DE ATUAÇÃO'!$A:$C,2,0),"")</f>
        <v>B</v>
      </c>
      <c r="N4158" s="29" t="str">
        <f>IF(O4158 &lt;&gt; "",VLOOKUP(O4158,'CLASSIFICAÇÃO - ÁREA DE ATUAÇÃO'!$A:$C,3,0), "")</f>
        <v>REDE DE URGÊNCIA</v>
      </c>
      <c r="O4158" t="str">
        <f>'Lotações convertidas'!B4160</f>
        <v>CENTRO DE REFERÊNCIA EM SAÚDE MENTAL - ÁLCOOL E OUTRAS DROGAS VENDA NOVA</v>
      </c>
    </row>
    <row r="4159" spans="1:15" x14ac:dyDescent="0.25">
      <c r="A4159">
        <v>1375480</v>
      </c>
      <c r="B4159" t="s">
        <v>12819</v>
      </c>
      <c r="C4159" t="s">
        <v>12820</v>
      </c>
      <c r="D4159" t="s">
        <v>520</v>
      </c>
      <c r="F4159" t="s">
        <v>629</v>
      </c>
      <c r="G4159" s="177">
        <v>44693</v>
      </c>
      <c r="H4159" t="s">
        <v>364</v>
      </c>
      <c r="I4159" t="s">
        <v>18175</v>
      </c>
      <c r="J4159" t="s">
        <v>12821</v>
      </c>
      <c r="K4159" t="s">
        <v>353</v>
      </c>
      <c r="L4159" t="s">
        <v>354</v>
      </c>
      <c r="M4159" s="29" t="str">
        <f>IF(O4159 &lt;&gt; "", VLOOKUP(O4159,'CLASSIFICAÇÃO - ÁREA DE ATUAÇÃO'!$A:$C,2,0),"")</f>
        <v>A</v>
      </c>
      <c r="N4159" s="29" t="str">
        <f>IF(O4159 &lt;&gt; "",VLOOKUP(O4159,'CLASSIFICAÇÃO - ÁREA DE ATUAÇÃO'!$A:$C,3,0), "")</f>
        <v>ATENÇÃO PRIMÁRIA</v>
      </c>
      <c r="O4159" t="str">
        <f>'Lotações convertidas'!B4161</f>
        <v>CENTRO DE SAÚDE PADRE EUSTÁQUIO</v>
      </c>
    </row>
    <row r="4160" spans="1:15" x14ac:dyDescent="0.25">
      <c r="A4160">
        <v>1375499</v>
      </c>
      <c r="B4160" t="s">
        <v>12822</v>
      </c>
      <c r="C4160" t="s">
        <v>12823</v>
      </c>
      <c r="D4160" t="s">
        <v>379</v>
      </c>
      <c r="F4160" t="s">
        <v>18613</v>
      </c>
      <c r="G4160" s="177">
        <v>44693</v>
      </c>
      <c r="H4160" t="s">
        <v>457</v>
      </c>
      <c r="I4160" t="s">
        <v>18171</v>
      </c>
      <c r="J4160" t="s">
        <v>12824</v>
      </c>
      <c r="K4160" t="s">
        <v>353</v>
      </c>
      <c r="L4160" t="s">
        <v>382</v>
      </c>
      <c r="M4160" s="29" t="str">
        <f>IF(O4160 &lt;&gt; "", VLOOKUP(O4160,'CLASSIFICAÇÃO - ÁREA DE ATUAÇÃO'!$A:$C,2,0),"")</f>
        <v>C</v>
      </c>
      <c r="N4160" s="29" t="str">
        <f>IF(O4160 &lt;&gt; "",VLOOKUP(O4160,'CLASSIFICAÇÃO - ÁREA DE ATUAÇÃO'!$A:$C,3,0), "")</f>
        <v>REDE DE URGÊNCIA</v>
      </c>
      <c r="O4160" t="str">
        <f>'Lotações convertidas'!B4162</f>
        <v>UNIDADE DE PRONTO ATENDIMENTO LESTE</v>
      </c>
    </row>
    <row r="4161" spans="1:15" x14ac:dyDescent="0.25">
      <c r="A4161">
        <v>1375510</v>
      </c>
      <c r="B4161" t="s">
        <v>12055</v>
      </c>
      <c r="C4161" t="s">
        <v>12056</v>
      </c>
      <c r="D4161" t="s">
        <v>368</v>
      </c>
      <c r="E4161" t="s">
        <v>369</v>
      </c>
      <c r="F4161" t="s">
        <v>18614</v>
      </c>
      <c r="G4161" s="177">
        <v>44691</v>
      </c>
      <c r="H4161" t="s">
        <v>425</v>
      </c>
      <c r="I4161" t="s">
        <v>18168</v>
      </c>
      <c r="J4161" t="s">
        <v>12057</v>
      </c>
      <c r="K4161" t="s">
        <v>353</v>
      </c>
      <c r="L4161" t="s">
        <v>354</v>
      </c>
      <c r="M4161" s="29" t="str">
        <f>IF(O4161 &lt;&gt; "", VLOOKUP(O4161,'CLASSIFICAÇÃO - ÁREA DE ATUAÇÃO'!$A:$C,2,0),"")</f>
        <v>A</v>
      </c>
      <c r="N4161" s="29" t="str">
        <f>IF(O4161 &lt;&gt; "",VLOOKUP(O4161,'CLASSIFICAÇÃO - ÁREA DE ATUAÇÃO'!$A:$C,3,0), "")</f>
        <v>REDE DE URGÊNCIA</v>
      </c>
      <c r="O4161" t="str">
        <f>'Lotações convertidas'!B4163</f>
        <v>CENTRO DE REFERENCIA EM SAUDE MENTAL NOROESTE</v>
      </c>
    </row>
    <row r="4162" spans="1:15" x14ac:dyDescent="0.25">
      <c r="A4162">
        <v>1375529</v>
      </c>
      <c r="B4162" t="s">
        <v>12825</v>
      </c>
      <c r="C4162" t="s">
        <v>12826</v>
      </c>
      <c r="D4162" t="s">
        <v>379</v>
      </c>
      <c r="F4162" t="s">
        <v>18617</v>
      </c>
      <c r="G4162" s="177">
        <v>44697</v>
      </c>
      <c r="H4162" t="s">
        <v>482</v>
      </c>
      <c r="I4162" t="s">
        <v>18171</v>
      </c>
      <c r="J4162" t="s">
        <v>12827</v>
      </c>
      <c r="K4162" t="s">
        <v>353</v>
      </c>
      <c r="L4162" t="s">
        <v>406</v>
      </c>
      <c r="M4162" s="29" t="str">
        <f>IF(O4162 &lt;&gt; "", VLOOKUP(O4162,'CLASSIFICAÇÃO - ÁREA DE ATUAÇÃO'!$A:$C,2,0),"")</f>
        <v>D</v>
      </c>
      <c r="N4162" s="29" t="str">
        <f>IF(O4162 &lt;&gt; "",VLOOKUP(O4162,'CLASSIFICAÇÃO - ÁREA DE ATUAÇÃO'!$A:$C,3,0), "")</f>
        <v>REDE DE URGÊNCIA</v>
      </c>
      <c r="O4162" t="str">
        <f>'Lotações convertidas'!B4164</f>
        <v>UNIDADE DE PRONTO ATENDIMENTO BARREIRO</v>
      </c>
    </row>
    <row r="4163" spans="1:15" x14ac:dyDescent="0.25">
      <c r="A4163">
        <v>1375537</v>
      </c>
      <c r="B4163" t="s">
        <v>12399</v>
      </c>
      <c r="C4163" t="s">
        <v>12400</v>
      </c>
      <c r="D4163" t="s">
        <v>368</v>
      </c>
      <c r="E4163" t="s">
        <v>369</v>
      </c>
      <c r="F4163" t="s">
        <v>18631</v>
      </c>
      <c r="G4163" s="177">
        <v>44692</v>
      </c>
      <c r="H4163" t="s">
        <v>441</v>
      </c>
      <c r="I4163" t="s">
        <v>18168</v>
      </c>
      <c r="J4163" t="s">
        <v>12401</v>
      </c>
      <c r="K4163" t="s">
        <v>353</v>
      </c>
      <c r="L4163" t="s">
        <v>374</v>
      </c>
      <c r="M4163" s="29" t="str">
        <f>IF(O4163 &lt;&gt; "", VLOOKUP(O4163,'CLASSIFICAÇÃO - ÁREA DE ATUAÇÃO'!$A:$C,2,0),"")</f>
        <v>A</v>
      </c>
      <c r="N4163" s="29" t="str">
        <f>IF(O4163 &lt;&gt; "",VLOOKUP(O4163,'CLASSIFICAÇÃO - ÁREA DE ATUAÇÃO'!$A:$C,3,0), "")</f>
        <v>REDE DE URGÊNCIA</v>
      </c>
      <c r="O4163" t="str">
        <f>'Lotações convertidas'!B4165</f>
        <v>CENTRO DE REFERENCIA EM SAUDE MENTAL NORDESTE</v>
      </c>
    </row>
    <row r="4164" spans="1:15" x14ac:dyDescent="0.25">
      <c r="A4164">
        <v>1375545</v>
      </c>
      <c r="B4164" t="s">
        <v>12828</v>
      </c>
      <c r="C4164" t="s">
        <v>12829</v>
      </c>
      <c r="D4164" t="s">
        <v>368</v>
      </c>
      <c r="E4164" t="s">
        <v>369</v>
      </c>
      <c r="F4164" t="s">
        <v>217</v>
      </c>
      <c r="G4164" s="177">
        <v>44692</v>
      </c>
      <c r="H4164" t="s">
        <v>384</v>
      </c>
      <c r="I4164" t="s">
        <v>18168</v>
      </c>
      <c r="J4164" t="s">
        <v>12830</v>
      </c>
      <c r="K4164" t="s">
        <v>353</v>
      </c>
      <c r="L4164" t="s">
        <v>406</v>
      </c>
      <c r="M4164" s="29" t="str">
        <f>IF(O4164 &lt;&gt; "", VLOOKUP(O4164,'CLASSIFICAÇÃO - ÁREA DE ATUAÇÃO'!$A:$C,2,0),"")</f>
        <v>C</v>
      </c>
      <c r="N4164" s="29" t="str">
        <f>IF(O4164 &lt;&gt; "",VLOOKUP(O4164,'CLASSIFICAÇÃO - ÁREA DE ATUAÇÃO'!$A:$C,3,0), "")</f>
        <v>ATENÇÃO PRIMÁRIA</v>
      </c>
      <c r="O4164" t="str">
        <f>'Lotações convertidas'!B4166</f>
        <v>CENTRO DE SAÚDE. MARIA MADALENA TEODORO - LINDÉIA</v>
      </c>
    </row>
    <row r="4165" spans="1:15" x14ac:dyDescent="0.25">
      <c r="A4165">
        <v>1375553</v>
      </c>
      <c r="B4165" t="s">
        <v>12831</v>
      </c>
      <c r="C4165" t="s">
        <v>12832</v>
      </c>
      <c r="D4165" t="s">
        <v>368</v>
      </c>
      <c r="E4165" t="s">
        <v>369</v>
      </c>
      <c r="F4165" t="s">
        <v>628</v>
      </c>
      <c r="G4165" s="177">
        <v>44692</v>
      </c>
      <c r="H4165" t="s">
        <v>417</v>
      </c>
      <c r="I4165" t="s">
        <v>18168</v>
      </c>
      <c r="J4165" t="s">
        <v>12833</v>
      </c>
      <c r="K4165" t="s">
        <v>353</v>
      </c>
      <c r="L4165" t="s">
        <v>361</v>
      </c>
      <c r="M4165" s="29" t="str">
        <f>IF(O4165 &lt;&gt; "", VLOOKUP(O4165,'CLASSIFICAÇÃO - ÁREA DE ATUAÇÃO'!$A:$C,2,0),"")</f>
        <v>B</v>
      </c>
      <c r="N4165" s="29" t="str">
        <f>IF(O4165 &lt;&gt; "",VLOOKUP(O4165,'CLASSIFICAÇÃO - ÁREA DE ATUAÇÃO'!$A:$C,3,0), "")</f>
        <v>ATENÇÃO PRIMÁRIA</v>
      </c>
      <c r="O4165" t="str">
        <f>'Lotações convertidas'!B4167</f>
        <v>CENTRO DE SAÚDE SERRANO</v>
      </c>
    </row>
    <row r="4166" spans="1:15" x14ac:dyDescent="0.25">
      <c r="A4166">
        <v>1375588</v>
      </c>
      <c r="B4166" t="s">
        <v>12322</v>
      </c>
      <c r="C4166" t="s">
        <v>12323</v>
      </c>
      <c r="D4166" t="s">
        <v>379</v>
      </c>
      <c r="F4166" t="s">
        <v>18617</v>
      </c>
      <c r="G4166" s="177">
        <v>44694</v>
      </c>
      <c r="H4166" t="s">
        <v>482</v>
      </c>
      <c r="I4166" t="s">
        <v>18171</v>
      </c>
      <c r="J4166" t="s">
        <v>12324</v>
      </c>
      <c r="K4166" t="s">
        <v>353</v>
      </c>
      <c r="L4166" t="s">
        <v>406</v>
      </c>
      <c r="M4166" s="29" t="str">
        <f>IF(O4166 &lt;&gt; "", VLOOKUP(O4166,'CLASSIFICAÇÃO - ÁREA DE ATUAÇÃO'!$A:$C,2,0),"")</f>
        <v>D</v>
      </c>
      <c r="N4166" s="29" t="str">
        <f>IF(O4166 &lt;&gt; "",VLOOKUP(O4166,'CLASSIFICAÇÃO - ÁREA DE ATUAÇÃO'!$A:$C,3,0), "")</f>
        <v>REDE DE URGÊNCIA</v>
      </c>
      <c r="O4166" t="str">
        <f>'Lotações convertidas'!B4168</f>
        <v>UNIDADE DE PRONTO ATENDIMENTO BARREIRO</v>
      </c>
    </row>
    <row r="4167" spans="1:15" x14ac:dyDescent="0.25">
      <c r="A4167" t="s">
        <v>12834</v>
      </c>
      <c r="B4167" t="s">
        <v>12835</v>
      </c>
      <c r="C4167" t="s">
        <v>12836</v>
      </c>
      <c r="D4167" t="s">
        <v>368</v>
      </c>
      <c r="E4167" t="s">
        <v>369</v>
      </c>
      <c r="F4167" t="s">
        <v>424</v>
      </c>
      <c r="G4167" s="177">
        <v>44692</v>
      </c>
      <c r="H4167" t="s">
        <v>441</v>
      </c>
      <c r="I4167" t="s">
        <v>18168</v>
      </c>
      <c r="J4167" t="s">
        <v>12837</v>
      </c>
      <c r="K4167" t="s">
        <v>353</v>
      </c>
      <c r="L4167" t="s">
        <v>427</v>
      </c>
      <c r="M4167" s="29" t="str">
        <f>IF(O4167 &lt;&gt; "", VLOOKUP(O4167,'CLASSIFICAÇÃO - ÁREA DE ATUAÇÃO'!$A:$C,2,0),"")</f>
        <v>D</v>
      </c>
      <c r="N4167" s="29" t="str">
        <f>IF(O4167 &lt;&gt; "",VLOOKUP(O4167,'CLASSIFICAÇÃO - ÁREA DE ATUAÇÃO'!$A:$C,3,0), "")</f>
        <v>REDE DE URGÊNCIA</v>
      </c>
      <c r="O4167" t="str">
        <f>'Lotações convertidas'!B4169</f>
        <v>SERVIÇO DE ATENDIMENTO MÓVEL DE URGÊNCIA E TRANSPORTE EM SAÚDE</v>
      </c>
    </row>
    <row r="4168" spans="1:15" x14ac:dyDescent="0.25">
      <c r="A4168">
        <v>1375626</v>
      </c>
      <c r="B4168" t="s">
        <v>12838</v>
      </c>
      <c r="C4168" t="s">
        <v>12839</v>
      </c>
      <c r="D4168" t="s">
        <v>368</v>
      </c>
      <c r="E4168" t="s">
        <v>524</v>
      </c>
      <c r="F4168" t="s">
        <v>259</v>
      </c>
      <c r="G4168" s="177">
        <v>44691</v>
      </c>
      <c r="H4168" t="s">
        <v>384</v>
      </c>
      <c r="I4168" t="s">
        <v>18179</v>
      </c>
      <c r="J4168" t="s">
        <v>12840</v>
      </c>
      <c r="K4168" t="s">
        <v>353</v>
      </c>
      <c r="L4168" t="s">
        <v>372</v>
      </c>
      <c r="M4168" s="29" t="str">
        <f>IF(O4168 &lt;&gt; "", VLOOKUP(O4168,'CLASSIFICAÇÃO - ÁREA DE ATUAÇÃO'!$A:$C,2,0),"")</f>
        <v>C</v>
      </c>
      <c r="N4168" s="29" t="str">
        <f>IF(O4168 &lt;&gt; "",VLOOKUP(O4168,'CLASSIFICAÇÃO - ÁREA DE ATUAÇÃO'!$A:$C,3,0), "")</f>
        <v>REDE COMPLEMENTAR</v>
      </c>
      <c r="O4168" t="str">
        <f>'Lotações convertidas'!B4170</f>
        <v>LABORATORIO REGIONAL NORTE/VENDA NOVA</v>
      </c>
    </row>
    <row r="4169" spans="1:15" x14ac:dyDescent="0.25">
      <c r="A4169">
        <v>1375634</v>
      </c>
      <c r="B4169" t="s">
        <v>12841</v>
      </c>
      <c r="C4169" t="s">
        <v>12842</v>
      </c>
      <c r="D4169" t="s">
        <v>9078</v>
      </c>
      <c r="F4169" t="s">
        <v>731</v>
      </c>
      <c r="G4169" s="177">
        <v>44692</v>
      </c>
      <c r="H4169" t="s">
        <v>364</v>
      </c>
      <c r="I4169" t="s">
        <v>495</v>
      </c>
      <c r="K4169" t="s">
        <v>495</v>
      </c>
      <c r="L4169" t="s">
        <v>361</v>
      </c>
      <c r="M4169" s="29" t="str">
        <f>IF(O4169 &lt;&gt; "", VLOOKUP(O4169,'CLASSIFICAÇÃO - ÁREA DE ATUAÇÃO'!$A:$C,2,0),"")</f>
        <v>B</v>
      </c>
      <c r="N4169" s="29" t="str">
        <f>IF(O4169 &lt;&gt; "",VLOOKUP(O4169,'CLASSIFICAÇÃO - ÁREA DE ATUAÇÃO'!$A:$C,3,0), "")</f>
        <v>ATENÇÃO PRIMÁRIA</v>
      </c>
      <c r="O4169" t="str">
        <f>'Lotações convertidas'!B4171</f>
        <v>CENTRO DE SAÚDE DOM ORIONE</v>
      </c>
    </row>
    <row r="4170" spans="1:15" x14ac:dyDescent="0.25">
      <c r="A4170">
        <v>1375642</v>
      </c>
      <c r="B4170" t="s">
        <v>12843</v>
      </c>
      <c r="C4170" t="s">
        <v>12844</v>
      </c>
      <c r="D4170" t="s">
        <v>349</v>
      </c>
      <c r="E4170" t="s">
        <v>350</v>
      </c>
      <c r="F4170" t="s">
        <v>282</v>
      </c>
      <c r="G4170" s="177">
        <v>44692</v>
      </c>
      <c r="H4170" t="s">
        <v>12845</v>
      </c>
      <c r="I4170" t="s">
        <v>18169</v>
      </c>
      <c r="J4170" t="s">
        <v>12846</v>
      </c>
      <c r="K4170" t="s">
        <v>353</v>
      </c>
      <c r="L4170" t="s">
        <v>406</v>
      </c>
      <c r="M4170" s="29" t="str">
        <f>IF(O4170 &lt;&gt; "", VLOOKUP(O4170,'CLASSIFICAÇÃO - ÁREA DE ATUAÇÃO'!$A:$C,2,0),"")</f>
        <v>D</v>
      </c>
      <c r="N4170" s="29" t="str">
        <f>IF(O4170 &lt;&gt; "",VLOOKUP(O4170,'CLASSIFICAÇÃO - ÁREA DE ATUAÇÃO'!$A:$C,3,0), "")</f>
        <v>ATENÇÃO PRIMÁRIA</v>
      </c>
      <c r="O4170" t="str">
        <f>'Lotações convertidas'!B4172</f>
        <v>CENTRO DE SAÚDE MANGUEIRAS</v>
      </c>
    </row>
    <row r="4171" spans="1:15" x14ac:dyDescent="0.25">
      <c r="A4171">
        <v>1375669</v>
      </c>
      <c r="B4171" t="s">
        <v>12847</v>
      </c>
      <c r="C4171" t="s">
        <v>12848</v>
      </c>
      <c r="D4171" t="s">
        <v>429</v>
      </c>
      <c r="E4171" t="s">
        <v>430</v>
      </c>
      <c r="F4171" t="s">
        <v>442</v>
      </c>
      <c r="G4171" s="177">
        <v>44692</v>
      </c>
      <c r="H4171" t="s">
        <v>364</v>
      </c>
      <c r="I4171" t="s">
        <v>18175</v>
      </c>
      <c r="J4171" t="s">
        <v>12849</v>
      </c>
      <c r="K4171" t="s">
        <v>353</v>
      </c>
      <c r="L4171" t="s">
        <v>406</v>
      </c>
      <c r="M4171" s="29" t="str">
        <f>IF(O4171 &lt;&gt; "", VLOOKUP(O4171,'CLASSIFICAÇÃO - ÁREA DE ATUAÇÃO'!$A:$C,2,0),"")</f>
        <v>C</v>
      </c>
      <c r="N4171" s="29" t="str">
        <f>IF(O4171 &lt;&gt; "",VLOOKUP(O4171,'CLASSIFICAÇÃO - ÁREA DE ATUAÇÃO'!$A:$C,3,0), "")</f>
        <v>ATENÇÃO PRIMÁRIA</v>
      </c>
      <c r="O4171" t="str">
        <f>'Lotações convertidas'!B4173</f>
        <v>CENTRO DE SAÚDE VALE DO JATOBÁ</v>
      </c>
    </row>
    <row r="4172" spans="1:15" x14ac:dyDescent="0.25">
      <c r="A4172">
        <v>1375677</v>
      </c>
      <c r="B4172" t="s">
        <v>12850</v>
      </c>
      <c r="C4172" t="s">
        <v>12851</v>
      </c>
      <c r="D4172" t="s">
        <v>362</v>
      </c>
      <c r="F4172" t="s">
        <v>1548</v>
      </c>
      <c r="G4172" s="177">
        <v>44692</v>
      </c>
      <c r="H4172" t="s">
        <v>352</v>
      </c>
      <c r="I4172" t="s">
        <v>18168</v>
      </c>
      <c r="J4172" t="s">
        <v>12852</v>
      </c>
      <c r="K4172" t="s">
        <v>353</v>
      </c>
      <c r="L4172" t="s">
        <v>374</v>
      </c>
      <c r="M4172" s="29" t="str">
        <f>IF(O4172 &lt;&gt; "", VLOOKUP(O4172,'CLASSIFICAÇÃO - ÁREA DE ATUAÇÃO'!$A:$C,2,0),"")</f>
        <v>D</v>
      </c>
      <c r="N4172" s="29" t="str">
        <f>IF(O4172 &lt;&gt; "",VLOOKUP(O4172,'CLASSIFICAÇÃO - ÁREA DE ATUAÇÃO'!$A:$C,3,0), "")</f>
        <v>ATENÇÃO PRIMÁRIA</v>
      </c>
      <c r="O4172" t="str">
        <f>'Lotações convertidas'!B4174</f>
        <v>CENTRO DE SAÚDE NAZARÉ</v>
      </c>
    </row>
    <row r="4173" spans="1:15" x14ac:dyDescent="0.25">
      <c r="A4173">
        <v>1375693</v>
      </c>
      <c r="B4173" t="s">
        <v>7493</v>
      </c>
      <c r="C4173" t="s">
        <v>7494</v>
      </c>
      <c r="D4173" t="s">
        <v>368</v>
      </c>
      <c r="E4173" t="s">
        <v>728</v>
      </c>
      <c r="F4173" t="s">
        <v>2538</v>
      </c>
      <c r="G4173" s="177">
        <v>44692</v>
      </c>
      <c r="H4173" t="s">
        <v>417</v>
      </c>
      <c r="I4173" t="s">
        <v>495</v>
      </c>
      <c r="K4173" t="s">
        <v>495</v>
      </c>
      <c r="L4173" t="s">
        <v>354</v>
      </c>
      <c r="M4173" s="29" t="str">
        <f>IF(O4173 &lt;&gt; "", VLOOKUP(O4173,'CLASSIFICAÇÃO - ÁREA DE ATUAÇÃO'!$A:$C,2,0),"")</f>
        <v>C</v>
      </c>
      <c r="N4173" s="29" t="str">
        <f>IF(O4173 &lt;&gt; "",VLOOKUP(O4173,'CLASSIFICAÇÃO - ÁREA DE ATUAÇÃO'!$A:$C,3,0), "")</f>
        <v>ATENÇÃO PRIMÁRIA</v>
      </c>
      <c r="O4173" t="str">
        <f>'Lotações convertidas'!B4175</f>
        <v>CENTRO DE SAÚDE COQUEIROS</v>
      </c>
    </row>
    <row r="4174" spans="1:15" x14ac:dyDescent="0.25">
      <c r="A4174">
        <v>1375707</v>
      </c>
      <c r="B4174" t="s">
        <v>12853</v>
      </c>
      <c r="C4174" t="s">
        <v>12854</v>
      </c>
      <c r="D4174" t="s">
        <v>520</v>
      </c>
      <c r="F4174" t="s">
        <v>1422</v>
      </c>
      <c r="G4174" s="177">
        <v>44692</v>
      </c>
      <c r="H4174" t="s">
        <v>364</v>
      </c>
      <c r="I4174" t="s">
        <v>18175</v>
      </c>
      <c r="J4174" t="s">
        <v>12855</v>
      </c>
      <c r="K4174" t="s">
        <v>353</v>
      </c>
      <c r="L4174" t="s">
        <v>382</v>
      </c>
      <c r="M4174" s="29" t="str">
        <f>IF(O4174 &lt;&gt; "", VLOOKUP(O4174,'CLASSIFICAÇÃO - ÁREA DE ATUAÇÃO'!$A:$C,2,0),"")</f>
        <v>D</v>
      </c>
      <c r="N4174" s="29" t="str">
        <f>IF(O4174 &lt;&gt; "",VLOOKUP(O4174,'CLASSIFICAÇÃO - ÁREA DE ATUAÇÃO'!$A:$C,3,0), "")</f>
        <v>ATENÇÃO PRIMÁRIA</v>
      </c>
      <c r="O4174" t="str">
        <f>'Lotações convertidas'!B4176</f>
        <v>CENTRO DE SAÚDE NOVO HORIZONTE</v>
      </c>
    </row>
    <row r="4175" spans="1:15" x14ac:dyDescent="0.25">
      <c r="A4175">
        <v>1375715</v>
      </c>
      <c r="B4175" t="s">
        <v>4469</v>
      </c>
      <c r="C4175" t="s">
        <v>4470</v>
      </c>
      <c r="D4175" t="s">
        <v>368</v>
      </c>
      <c r="E4175" t="s">
        <v>369</v>
      </c>
      <c r="F4175" t="s">
        <v>18616</v>
      </c>
      <c r="G4175" s="177">
        <v>44692</v>
      </c>
      <c r="H4175" t="s">
        <v>425</v>
      </c>
      <c r="I4175" t="s">
        <v>18168</v>
      </c>
      <c r="J4175" t="s">
        <v>4471</v>
      </c>
      <c r="K4175" t="s">
        <v>353</v>
      </c>
      <c r="L4175" t="s">
        <v>361</v>
      </c>
      <c r="M4175" s="29" t="str">
        <f>IF(O4175 &lt;&gt; "", VLOOKUP(O4175,'CLASSIFICAÇÃO - ÁREA DE ATUAÇÃO'!$A:$C,2,0),"")</f>
        <v>C</v>
      </c>
      <c r="N4175" s="29" t="str">
        <f>IF(O4175 &lt;&gt; "",VLOOKUP(O4175,'CLASSIFICAÇÃO - ÁREA DE ATUAÇÃO'!$A:$C,3,0), "")</f>
        <v>REDE DE URGÊNCIA</v>
      </c>
      <c r="O4175" t="str">
        <f>'Lotações convertidas'!B4177</f>
        <v>UNIDADE DE PRONTO ATENDIMENTO PAMPULHA</v>
      </c>
    </row>
    <row r="4176" spans="1:15" x14ac:dyDescent="0.25">
      <c r="A4176">
        <v>1375723</v>
      </c>
      <c r="B4176" t="s">
        <v>12856</v>
      </c>
      <c r="C4176" t="s">
        <v>12857</v>
      </c>
      <c r="D4176" t="s">
        <v>368</v>
      </c>
      <c r="E4176" t="s">
        <v>369</v>
      </c>
      <c r="F4176" t="s">
        <v>416</v>
      </c>
      <c r="G4176" s="177">
        <v>44692</v>
      </c>
      <c r="H4176" t="s">
        <v>384</v>
      </c>
      <c r="I4176" t="s">
        <v>18168</v>
      </c>
      <c r="J4176" t="s">
        <v>12858</v>
      </c>
      <c r="K4176" t="s">
        <v>353</v>
      </c>
      <c r="L4176" t="s">
        <v>361</v>
      </c>
      <c r="M4176" s="29" t="str">
        <f>IF(O4176 &lt;&gt; "", VLOOKUP(O4176,'CLASSIFICAÇÃO - ÁREA DE ATUAÇÃO'!$A:$C,2,0),"")</f>
        <v>D</v>
      </c>
      <c r="N4176" s="29" t="str">
        <f>IF(O4176 &lt;&gt; "",VLOOKUP(O4176,'CLASSIFICAÇÃO - ÁREA DE ATUAÇÃO'!$A:$C,3,0), "")</f>
        <v>ATENÇÃO PRIMÁRIA</v>
      </c>
      <c r="O4176" t="str">
        <f>'Lotações convertidas'!B4178</f>
        <v>CENTRO DE SAÚDE SÃO JOSÉ</v>
      </c>
    </row>
    <row r="4177" spans="1:15" x14ac:dyDescent="0.25">
      <c r="A4177">
        <v>1375758</v>
      </c>
      <c r="B4177" t="s">
        <v>12859</v>
      </c>
      <c r="C4177" t="s">
        <v>12860</v>
      </c>
      <c r="D4177" t="s">
        <v>362</v>
      </c>
      <c r="F4177" t="s">
        <v>424</v>
      </c>
      <c r="G4177" s="177">
        <v>44694</v>
      </c>
      <c r="H4177" t="s">
        <v>466</v>
      </c>
      <c r="I4177" t="s">
        <v>18168</v>
      </c>
      <c r="J4177" t="s">
        <v>12861</v>
      </c>
      <c r="K4177" t="s">
        <v>353</v>
      </c>
      <c r="L4177" t="s">
        <v>427</v>
      </c>
      <c r="M4177" s="29" t="str">
        <f>IF(O4177 &lt;&gt; "", VLOOKUP(O4177,'CLASSIFICAÇÃO - ÁREA DE ATUAÇÃO'!$A:$C,2,0),"")</f>
        <v>D</v>
      </c>
      <c r="N4177" s="29" t="str">
        <f>IF(O4177 &lt;&gt; "",VLOOKUP(O4177,'CLASSIFICAÇÃO - ÁREA DE ATUAÇÃO'!$A:$C,3,0), "")</f>
        <v>REDE DE URGÊNCIA</v>
      </c>
      <c r="O4177" t="str">
        <f>'Lotações convertidas'!B4179</f>
        <v>SERVIÇO DE ATENDIMENTO MÓVEL DE URGÊNCIA E TRANSPORTE EM SAÚDE</v>
      </c>
    </row>
    <row r="4178" spans="1:15" x14ac:dyDescent="0.25">
      <c r="A4178">
        <v>1375766</v>
      </c>
      <c r="B4178" t="s">
        <v>4091</v>
      </c>
      <c r="C4178" t="s">
        <v>4092</v>
      </c>
      <c r="D4178" t="s">
        <v>362</v>
      </c>
      <c r="F4178" t="s">
        <v>1062</v>
      </c>
      <c r="G4178" s="177">
        <v>44693</v>
      </c>
      <c r="H4178" t="s">
        <v>364</v>
      </c>
      <c r="I4178" t="s">
        <v>18168</v>
      </c>
      <c r="J4178" t="s">
        <v>4093</v>
      </c>
      <c r="K4178" t="s">
        <v>353</v>
      </c>
      <c r="L4178" t="s">
        <v>397</v>
      </c>
      <c r="M4178" s="29" t="str">
        <f>IF(O4178 &lt;&gt; "", VLOOKUP(O4178,'CLASSIFICAÇÃO - ÁREA DE ATUAÇÃO'!$A:$C,2,0),"")</f>
        <v>C</v>
      </c>
      <c r="N4178" s="29" t="str">
        <f>IF(O4178 &lt;&gt; "",VLOOKUP(O4178,'CLASSIFICAÇÃO - ÁREA DE ATUAÇÃO'!$A:$C,3,0), "")</f>
        <v>ATENÇÃO PRIMÁRIA</v>
      </c>
      <c r="O4178" t="str">
        <f>'Lotações convertidas'!B4180</f>
        <v>CENTRO DE SAÚDE VENTOSA</v>
      </c>
    </row>
    <row r="4179" spans="1:15" x14ac:dyDescent="0.25">
      <c r="A4179">
        <v>1375774</v>
      </c>
      <c r="B4179" t="s">
        <v>12862</v>
      </c>
      <c r="C4179" t="s">
        <v>12863</v>
      </c>
      <c r="D4179" t="s">
        <v>368</v>
      </c>
      <c r="E4179" t="s">
        <v>390</v>
      </c>
      <c r="F4179" t="s">
        <v>2301</v>
      </c>
      <c r="G4179" s="177">
        <v>44697</v>
      </c>
      <c r="H4179" t="s">
        <v>364</v>
      </c>
      <c r="I4179" t="s">
        <v>18175</v>
      </c>
      <c r="J4179" t="s">
        <v>12864</v>
      </c>
      <c r="K4179" t="s">
        <v>353</v>
      </c>
      <c r="L4179" t="s">
        <v>354</v>
      </c>
      <c r="M4179" s="29" t="str">
        <f>IF(O4179 &lt;&gt; "", VLOOKUP(O4179,'CLASSIFICAÇÃO - ÁREA DE ATUAÇÃO'!$A:$C,2,0),"")</f>
        <v>A</v>
      </c>
      <c r="N4179" s="29" t="str">
        <f>IF(O4179 &lt;&gt; "",VLOOKUP(O4179,'CLASSIFICAÇÃO - ÁREA DE ATUAÇÃO'!$A:$C,3,0), "")</f>
        <v>ATENÇÃO PRIMÁRIA</v>
      </c>
      <c r="O4179" t="str">
        <f>'Lotações convertidas'!B4181</f>
        <v>CENTRO DE SAÚDE SANTOS ANJOS</v>
      </c>
    </row>
    <row r="4180" spans="1:15" x14ac:dyDescent="0.25">
      <c r="A4180">
        <v>1375782</v>
      </c>
      <c r="B4180" t="s">
        <v>12865</v>
      </c>
      <c r="C4180" t="s">
        <v>12866</v>
      </c>
      <c r="D4180" t="s">
        <v>349</v>
      </c>
      <c r="E4180" t="s">
        <v>403</v>
      </c>
      <c r="F4180" t="s">
        <v>1010</v>
      </c>
      <c r="G4180" s="177">
        <v>44693</v>
      </c>
      <c r="H4180" t="s">
        <v>395</v>
      </c>
      <c r="I4180" t="s">
        <v>18170</v>
      </c>
      <c r="J4180" t="s">
        <v>12867</v>
      </c>
      <c r="K4180" t="s">
        <v>353</v>
      </c>
      <c r="L4180" t="s">
        <v>354</v>
      </c>
      <c r="M4180" s="29" t="str">
        <f>IF(O4180 &lt;&gt; "", VLOOKUP(O4180,'CLASSIFICAÇÃO - ÁREA DE ATUAÇÃO'!$A:$C,2,0),"")</f>
        <v>B</v>
      </c>
      <c r="N4180" s="29" t="str">
        <f>IF(O4180 &lt;&gt; "",VLOOKUP(O4180,'CLASSIFICAÇÃO - ÁREA DE ATUAÇÃO'!$A:$C,3,0), "")</f>
        <v>ATENÇÃO PRIMÁRIA</v>
      </c>
      <c r="O4180" t="str">
        <f>'Lotações convertidas'!B4182</f>
        <v>CENTRO DE SAÚDE JOÃO PINHEIRO</v>
      </c>
    </row>
    <row r="4181" spans="1:15" x14ac:dyDescent="0.25">
      <c r="A4181">
        <v>1375790</v>
      </c>
      <c r="B4181" t="s">
        <v>12868</v>
      </c>
      <c r="C4181" t="s">
        <v>12869</v>
      </c>
      <c r="D4181" t="s">
        <v>520</v>
      </c>
      <c r="F4181" t="s">
        <v>1548</v>
      </c>
      <c r="G4181" s="177">
        <v>44694</v>
      </c>
      <c r="H4181" t="s">
        <v>364</v>
      </c>
      <c r="I4181" t="s">
        <v>18175</v>
      </c>
      <c r="J4181" t="s">
        <v>12870</v>
      </c>
      <c r="K4181" t="s">
        <v>353</v>
      </c>
      <c r="L4181" t="s">
        <v>374</v>
      </c>
      <c r="M4181" s="29" t="str">
        <f>IF(O4181 &lt;&gt; "", VLOOKUP(O4181,'CLASSIFICAÇÃO - ÁREA DE ATUAÇÃO'!$A:$C,2,0),"")</f>
        <v>D</v>
      </c>
      <c r="N4181" s="29" t="str">
        <f>IF(O4181 &lt;&gt; "",VLOOKUP(O4181,'CLASSIFICAÇÃO - ÁREA DE ATUAÇÃO'!$A:$C,3,0), "")</f>
        <v>ATENÇÃO PRIMÁRIA</v>
      </c>
      <c r="O4181" t="str">
        <f>'Lotações convertidas'!B4183</f>
        <v>CENTRO DE SAÚDE NAZARÉ</v>
      </c>
    </row>
    <row r="4182" spans="1:15" x14ac:dyDescent="0.25">
      <c r="A4182">
        <v>1375812</v>
      </c>
      <c r="B4182" t="s">
        <v>1863</v>
      </c>
      <c r="C4182" t="s">
        <v>1864</v>
      </c>
      <c r="D4182" t="s">
        <v>368</v>
      </c>
      <c r="E4182" t="s">
        <v>369</v>
      </c>
      <c r="F4182" t="s">
        <v>606</v>
      </c>
      <c r="G4182" s="177">
        <v>44692</v>
      </c>
      <c r="H4182" t="s">
        <v>364</v>
      </c>
      <c r="I4182" t="s">
        <v>18168</v>
      </c>
      <c r="J4182" t="s">
        <v>1865</v>
      </c>
      <c r="K4182" t="s">
        <v>353</v>
      </c>
      <c r="L4182" t="s">
        <v>382</v>
      </c>
      <c r="M4182" s="29" t="str">
        <f>IF(O4182 &lt;&gt; "", VLOOKUP(O4182,'CLASSIFICAÇÃO - ÁREA DE ATUAÇÃO'!$A:$C,2,0),"")</f>
        <v>D</v>
      </c>
      <c r="N4182" s="29" t="str">
        <f>IF(O4182 &lt;&gt; "",VLOOKUP(O4182,'CLASSIFICAÇÃO - ÁREA DE ATUAÇÃO'!$A:$C,3,0), "")</f>
        <v>ATENÇÃO PRIMÁRIA</v>
      </c>
      <c r="O4182" t="str">
        <f>'Lotações convertidas'!B4184</f>
        <v>CENTRO DE SAÚDE ALTO VERA CRUZ</v>
      </c>
    </row>
    <row r="4183" spans="1:15" x14ac:dyDescent="0.25">
      <c r="A4183">
        <v>1375839</v>
      </c>
      <c r="B4183" t="s">
        <v>12871</v>
      </c>
      <c r="C4183" t="s">
        <v>12872</v>
      </c>
      <c r="D4183" t="s">
        <v>368</v>
      </c>
      <c r="E4183" t="s">
        <v>369</v>
      </c>
      <c r="F4183" t="s">
        <v>592</v>
      </c>
      <c r="G4183" s="177">
        <v>44693</v>
      </c>
      <c r="H4183" t="s">
        <v>417</v>
      </c>
      <c r="I4183" t="s">
        <v>18168</v>
      </c>
      <c r="J4183" t="s">
        <v>12873</v>
      </c>
      <c r="K4183" t="s">
        <v>353</v>
      </c>
      <c r="L4183" t="s">
        <v>372</v>
      </c>
      <c r="M4183" s="29" t="str">
        <f>IF(O4183 &lt;&gt; "", VLOOKUP(O4183,'CLASSIFICAÇÃO - ÁREA DE ATUAÇÃO'!$A:$C,2,0),"")</f>
        <v>C</v>
      </c>
      <c r="N4183" s="29" t="str">
        <f>IF(O4183 &lt;&gt; "",VLOOKUP(O4183,'CLASSIFICAÇÃO - ÁREA DE ATUAÇÃO'!$A:$C,3,0), "")</f>
        <v>ATENÇÃO PRIMÁRIA</v>
      </c>
      <c r="O4183" t="str">
        <f>'Lotações convertidas'!B4185</f>
        <v>CENTRO DE SAÚDE JARDIM LEBLON</v>
      </c>
    </row>
    <row r="4184" spans="1:15" x14ac:dyDescent="0.25">
      <c r="A4184">
        <v>1375855</v>
      </c>
      <c r="B4184" t="s">
        <v>12874</v>
      </c>
      <c r="C4184" t="s">
        <v>12875</v>
      </c>
      <c r="D4184" t="s">
        <v>368</v>
      </c>
      <c r="E4184" t="s">
        <v>369</v>
      </c>
      <c r="F4184" t="s">
        <v>627</v>
      </c>
      <c r="G4184" s="177">
        <v>44694</v>
      </c>
      <c r="H4184" t="s">
        <v>384</v>
      </c>
      <c r="I4184" t="s">
        <v>18168</v>
      </c>
      <c r="J4184" t="s">
        <v>12876</v>
      </c>
      <c r="K4184" t="s">
        <v>353</v>
      </c>
      <c r="L4184" t="s">
        <v>361</v>
      </c>
      <c r="M4184" s="29" t="str">
        <f>IF(O4184 &lt;&gt; "", VLOOKUP(O4184,'CLASSIFICAÇÃO - ÁREA DE ATUAÇÃO'!$A:$C,2,0),"")</f>
        <v>B</v>
      </c>
      <c r="N4184" s="29" t="str">
        <f>IF(O4184 &lt;&gt; "",VLOOKUP(O4184,'CLASSIFICAÇÃO - ÁREA DE ATUAÇÃO'!$A:$C,3,0), "")</f>
        <v>ATENÇÃO PRIMÁRIA</v>
      </c>
      <c r="O4184" t="str">
        <f>'Lotações convertidas'!B4186</f>
        <v>CENTRO DE SAÚDE SANTA AMÉLIA</v>
      </c>
    </row>
    <row r="4185" spans="1:15" x14ac:dyDescent="0.25">
      <c r="A4185">
        <v>1375863</v>
      </c>
      <c r="B4185" t="s">
        <v>577</v>
      </c>
      <c r="C4185" t="s">
        <v>578</v>
      </c>
      <c r="D4185" t="s">
        <v>368</v>
      </c>
      <c r="E4185" t="s">
        <v>369</v>
      </c>
      <c r="F4185" t="s">
        <v>18621</v>
      </c>
      <c r="G4185" s="177">
        <v>44693</v>
      </c>
      <c r="H4185" t="s">
        <v>425</v>
      </c>
      <c r="I4185" t="s">
        <v>18168</v>
      </c>
      <c r="J4185" t="s">
        <v>580</v>
      </c>
      <c r="K4185" t="s">
        <v>353</v>
      </c>
      <c r="L4185" t="s">
        <v>397</v>
      </c>
      <c r="M4185" s="29" t="str">
        <f>IF(O4185 &lt;&gt; "", VLOOKUP(O4185,'CLASSIFICAÇÃO - ÁREA DE ATUAÇÃO'!$A:$C,2,0),"")</f>
        <v>A</v>
      </c>
      <c r="N4185" s="29" t="str">
        <f>IF(O4185 &lt;&gt; "",VLOOKUP(O4185,'CLASSIFICAÇÃO - ÁREA DE ATUAÇÃO'!$A:$C,3,0), "")</f>
        <v>REDE DE URGÊNCIA</v>
      </c>
      <c r="O4185" t="str">
        <f>'Lotações convertidas'!B4187</f>
        <v>CENTRO DE REFERENCIA EM SAUDE MENTAL OESTE</v>
      </c>
    </row>
    <row r="4186" spans="1:15" x14ac:dyDescent="0.25">
      <c r="A4186" t="s">
        <v>12877</v>
      </c>
      <c r="B4186" t="s">
        <v>12878</v>
      </c>
      <c r="C4186" t="s">
        <v>12879</v>
      </c>
      <c r="D4186" t="s">
        <v>368</v>
      </c>
      <c r="E4186" t="s">
        <v>390</v>
      </c>
      <c r="F4186" t="s">
        <v>201</v>
      </c>
      <c r="G4186" s="177">
        <v>44698</v>
      </c>
      <c r="H4186" t="s">
        <v>364</v>
      </c>
      <c r="I4186" t="s">
        <v>18175</v>
      </c>
      <c r="J4186" t="s">
        <v>12880</v>
      </c>
      <c r="K4186" t="s">
        <v>353</v>
      </c>
      <c r="L4186" t="s">
        <v>406</v>
      </c>
      <c r="M4186" s="29" t="str">
        <f>IF(O4186 &lt;&gt; "", VLOOKUP(O4186,'CLASSIFICAÇÃO - ÁREA DE ATUAÇÃO'!$A:$C,2,0),"")</f>
        <v>C</v>
      </c>
      <c r="N4186" s="29" t="str">
        <f>IF(O4186 &lt;&gt; "",VLOOKUP(O4186,'CLASSIFICAÇÃO - ÁREA DE ATUAÇÃO'!$A:$C,3,0), "")</f>
        <v>ATENÇÃO PRIMÁRIA</v>
      </c>
      <c r="O4186" t="str">
        <f>'Lotações convertidas'!B4188</f>
        <v>CENTRO DE SAÚDE DIAMANTE - TEIXEIRA DIAS</v>
      </c>
    </row>
    <row r="4187" spans="1:15" x14ac:dyDescent="0.25">
      <c r="A4187">
        <v>1375898</v>
      </c>
      <c r="B4187" t="s">
        <v>12881</v>
      </c>
      <c r="C4187" t="s">
        <v>12882</v>
      </c>
      <c r="D4187" t="s">
        <v>379</v>
      </c>
      <c r="F4187" t="s">
        <v>18615</v>
      </c>
      <c r="G4187" s="177">
        <v>44695</v>
      </c>
      <c r="H4187" t="s">
        <v>457</v>
      </c>
      <c r="I4187" t="s">
        <v>18171</v>
      </c>
      <c r="J4187" t="s">
        <v>12883</v>
      </c>
      <c r="K4187" t="s">
        <v>353</v>
      </c>
      <c r="L4187" t="s">
        <v>365</v>
      </c>
      <c r="M4187" s="29" t="str">
        <f>IF(O4187 &lt;&gt; "", VLOOKUP(O4187,'CLASSIFICAÇÃO - ÁREA DE ATUAÇÃO'!$A:$C,2,0),"")</f>
        <v>D</v>
      </c>
      <c r="N4187" s="29" t="str">
        <f>IF(O4187 &lt;&gt; "",VLOOKUP(O4187,'CLASSIFICAÇÃO - ÁREA DE ATUAÇÃO'!$A:$C,3,0), "")</f>
        <v>REDE DE URGÊNCIA</v>
      </c>
      <c r="O4187" t="str">
        <f>'Lotações convertidas'!B4189</f>
        <v>UNIDADE DE PRONTO ATENDIMENTO NORTE</v>
      </c>
    </row>
    <row r="4188" spans="1:15" x14ac:dyDescent="0.25">
      <c r="A4188">
        <v>1375901</v>
      </c>
      <c r="B4188" t="s">
        <v>12884</v>
      </c>
      <c r="C4188" t="s">
        <v>12885</v>
      </c>
      <c r="D4188" t="s">
        <v>379</v>
      </c>
      <c r="F4188" t="s">
        <v>18613</v>
      </c>
      <c r="G4188" s="177">
        <v>44697</v>
      </c>
      <c r="H4188" t="s">
        <v>457</v>
      </c>
      <c r="I4188" t="s">
        <v>18171</v>
      </c>
      <c r="J4188" t="s">
        <v>12886</v>
      </c>
      <c r="K4188" t="s">
        <v>353</v>
      </c>
      <c r="L4188" t="s">
        <v>382</v>
      </c>
      <c r="M4188" s="29" t="str">
        <f>IF(O4188 &lt;&gt; "", VLOOKUP(O4188,'CLASSIFICAÇÃO - ÁREA DE ATUAÇÃO'!$A:$C,2,0),"")</f>
        <v>C</v>
      </c>
      <c r="N4188" s="29" t="str">
        <f>IF(O4188 &lt;&gt; "",VLOOKUP(O4188,'CLASSIFICAÇÃO - ÁREA DE ATUAÇÃO'!$A:$C,3,0), "")</f>
        <v>REDE DE URGÊNCIA</v>
      </c>
      <c r="O4188" t="str">
        <f>'Lotações convertidas'!B4190</f>
        <v>UNIDADE DE PRONTO ATENDIMENTO LESTE</v>
      </c>
    </row>
    <row r="4189" spans="1:15" x14ac:dyDescent="0.25">
      <c r="A4189" t="s">
        <v>12887</v>
      </c>
      <c r="B4189" t="s">
        <v>12888</v>
      </c>
      <c r="C4189" t="s">
        <v>12889</v>
      </c>
      <c r="D4189" t="s">
        <v>368</v>
      </c>
      <c r="E4189" t="s">
        <v>390</v>
      </c>
      <c r="F4189" t="s">
        <v>719</v>
      </c>
      <c r="G4189" s="177">
        <v>44694</v>
      </c>
      <c r="H4189" t="s">
        <v>364</v>
      </c>
      <c r="I4189" t="s">
        <v>18175</v>
      </c>
      <c r="J4189" t="s">
        <v>12890</v>
      </c>
      <c r="K4189" t="s">
        <v>353</v>
      </c>
      <c r="L4189" t="s">
        <v>365</v>
      </c>
      <c r="M4189" s="29" t="str">
        <f>IF(O4189 &lt;&gt; "", VLOOKUP(O4189,'CLASSIFICAÇÃO - ÁREA DE ATUAÇÃO'!$A:$C,2,0),"")</f>
        <v>D</v>
      </c>
      <c r="N4189" s="29" t="str">
        <f>IF(O4189 &lt;&gt; "",VLOOKUP(O4189,'CLASSIFICAÇÃO - ÁREA DE ATUAÇÃO'!$A:$C,3,0), "")</f>
        <v>ATENÇÃO PRIMÁRIA</v>
      </c>
      <c r="O4189" t="str">
        <f>'Lotações convertidas'!B4191</f>
        <v>CENTRO DE SAÚDE JAQUELINE</v>
      </c>
    </row>
    <row r="4190" spans="1:15" x14ac:dyDescent="0.25">
      <c r="A4190">
        <v>1375928</v>
      </c>
      <c r="B4190" t="s">
        <v>12891</v>
      </c>
      <c r="C4190" t="s">
        <v>12892</v>
      </c>
      <c r="D4190" t="s">
        <v>379</v>
      </c>
      <c r="E4190" t="s">
        <v>380</v>
      </c>
      <c r="F4190" t="s">
        <v>381</v>
      </c>
      <c r="G4190" s="177">
        <v>44693</v>
      </c>
      <c r="H4190" t="s">
        <v>12893</v>
      </c>
      <c r="I4190" t="s">
        <v>18171</v>
      </c>
      <c r="J4190" t="s">
        <v>12894</v>
      </c>
      <c r="K4190" t="s">
        <v>353</v>
      </c>
      <c r="L4190" t="s">
        <v>382</v>
      </c>
      <c r="M4190" s="29" t="str">
        <f>IF(O4190 &lt;&gt; "", VLOOKUP(O4190,'CLASSIFICAÇÃO - ÁREA DE ATUAÇÃO'!$A:$C,2,0),"")</f>
        <v>A</v>
      </c>
      <c r="N4190" s="29" t="str">
        <f>IF(O4190 &lt;&gt; "",VLOOKUP(O4190,'CLASSIFICAÇÃO - ÁREA DE ATUAÇÃO'!$A:$C,3,0), "")</f>
        <v>REDE COMPLEMENTAR</v>
      </c>
      <c r="O4190" t="str">
        <f>'Lotações convertidas'!B4192</f>
        <v>UNIDADE DE REFERENCIA SECUNDARIA SAGRADA FAMILIA</v>
      </c>
    </row>
    <row r="4191" spans="1:15" x14ac:dyDescent="0.25">
      <c r="A4191">
        <v>1375936</v>
      </c>
      <c r="B4191" t="s">
        <v>12895</v>
      </c>
      <c r="C4191" t="s">
        <v>12896</v>
      </c>
      <c r="D4191" t="s">
        <v>362</v>
      </c>
      <c r="F4191" t="s">
        <v>363</v>
      </c>
      <c r="G4191" s="177">
        <v>44694</v>
      </c>
      <c r="H4191" t="s">
        <v>364</v>
      </c>
      <c r="I4191" t="s">
        <v>18168</v>
      </c>
      <c r="J4191" t="s">
        <v>12897</v>
      </c>
      <c r="K4191" t="s">
        <v>353</v>
      </c>
      <c r="L4191" t="s">
        <v>365</v>
      </c>
      <c r="M4191" s="29" t="str">
        <f>IF(O4191 &lt;&gt; "", VLOOKUP(O4191,'CLASSIFICAÇÃO - ÁREA DE ATUAÇÃO'!$A:$C,2,0),"")</f>
        <v>D</v>
      </c>
      <c r="N4191" s="29" t="str">
        <f>IF(O4191 &lt;&gt; "",VLOOKUP(O4191,'CLASSIFICAÇÃO - ÁREA DE ATUAÇÃO'!$A:$C,3,0), "")</f>
        <v>ATENÇÃO PRIMÁRIA</v>
      </c>
      <c r="O4191" t="str">
        <f>'Lotações convertidas'!B4193</f>
        <v>CENTRO DE SAÚDE ZILAH SPÓSITO</v>
      </c>
    </row>
    <row r="4192" spans="1:15" x14ac:dyDescent="0.25">
      <c r="A4192">
        <v>1375944</v>
      </c>
      <c r="B4192" t="s">
        <v>12898</v>
      </c>
      <c r="C4192" t="s">
        <v>12899</v>
      </c>
      <c r="D4192" t="s">
        <v>362</v>
      </c>
      <c r="F4192" t="s">
        <v>686</v>
      </c>
      <c r="G4192" s="177">
        <v>44697</v>
      </c>
      <c r="H4192" t="s">
        <v>364</v>
      </c>
      <c r="I4192" t="s">
        <v>18168</v>
      </c>
      <c r="J4192" t="s">
        <v>12900</v>
      </c>
      <c r="K4192" t="s">
        <v>353</v>
      </c>
      <c r="L4192" t="s">
        <v>397</v>
      </c>
      <c r="M4192" s="29" t="str">
        <f>IF(O4192 &lt;&gt; "", VLOOKUP(O4192,'CLASSIFICAÇÃO - ÁREA DE ATUAÇÃO'!$A:$C,2,0),"")</f>
        <v>C</v>
      </c>
      <c r="N4192" s="29" t="str">
        <f>IF(O4192 &lt;&gt; "",VLOOKUP(O4192,'CLASSIFICAÇÃO - ÁREA DE ATUAÇÃO'!$A:$C,3,0), "")</f>
        <v>ATENÇÃO PRIMÁRIA</v>
      </c>
      <c r="O4192" t="str">
        <f>'Lotações convertidas'!B4194</f>
        <v>CENTRO DE SAÚDE CÍCERO ILDEFONSO</v>
      </c>
    </row>
    <row r="4193" spans="1:15" x14ac:dyDescent="0.25">
      <c r="A4193">
        <v>1375952</v>
      </c>
      <c r="B4193" t="s">
        <v>12901</v>
      </c>
      <c r="C4193" t="s">
        <v>12902</v>
      </c>
      <c r="D4193" t="s">
        <v>368</v>
      </c>
      <c r="E4193" t="s">
        <v>369</v>
      </c>
      <c r="F4193" t="s">
        <v>1106</v>
      </c>
      <c r="G4193" s="177">
        <v>44694</v>
      </c>
      <c r="H4193" t="s">
        <v>417</v>
      </c>
      <c r="I4193" t="s">
        <v>18168</v>
      </c>
      <c r="J4193" t="s">
        <v>12903</v>
      </c>
      <c r="K4193" t="s">
        <v>353</v>
      </c>
      <c r="L4193" t="s">
        <v>354</v>
      </c>
      <c r="M4193" s="29" t="str">
        <f>IF(O4193 &lt;&gt; "", VLOOKUP(O4193,'CLASSIFICAÇÃO - ÁREA DE ATUAÇÃO'!$A:$C,2,0),"")</f>
        <v>C</v>
      </c>
      <c r="N4193" s="29" t="str">
        <f>IF(O4193 &lt;&gt; "",VLOOKUP(O4193,'CLASSIFICAÇÃO - ÁREA DE ATUAÇÃO'!$A:$C,3,0), "")</f>
        <v>ATENÇÃO PRIMÁRIA</v>
      </c>
      <c r="O4193" t="str">
        <f>'Lotações convertidas'!B4195</f>
        <v>CENTRO DE SAÚDE GLÓRIA</v>
      </c>
    </row>
    <row r="4194" spans="1:15" x14ac:dyDescent="0.25">
      <c r="A4194">
        <v>1375979</v>
      </c>
      <c r="B4194" t="s">
        <v>12904</v>
      </c>
      <c r="C4194" t="s">
        <v>12905</v>
      </c>
      <c r="D4194" t="s">
        <v>379</v>
      </c>
      <c r="F4194" t="s">
        <v>18616</v>
      </c>
      <c r="G4194" s="177">
        <v>44694</v>
      </c>
      <c r="H4194" t="s">
        <v>482</v>
      </c>
      <c r="I4194" t="s">
        <v>18171</v>
      </c>
      <c r="J4194" t="s">
        <v>12906</v>
      </c>
      <c r="K4194" t="s">
        <v>353</v>
      </c>
      <c r="L4194" t="s">
        <v>361</v>
      </c>
      <c r="M4194" s="29" t="str">
        <f>IF(O4194 &lt;&gt; "", VLOOKUP(O4194,'CLASSIFICAÇÃO - ÁREA DE ATUAÇÃO'!$A:$C,2,0),"")</f>
        <v>C</v>
      </c>
      <c r="N4194" s="29" t="str">
        <f>IF(O4194 &lt;&gt; "",VLOOKUP(O4194,'CLASSIFICAÇÃO - ÁREA DE ATUAÇÃO'!$A:$C,3,0), "")</f>
        <v>REDE DE URGÊNCIA</v>
      </c>
      <c r="O4194" t="str">
        <f>'Lotações convertidas'!B4196</f>
        <v>UNIDADE DE PRONTO ATENDIMENTO PAMPULHA</v>
      </c>
    </row>
    <row r="4195" spans="1:15" x14ac:dyDescent="0.25">
      <c r="A4195">
        <v>1375987</v>
      </c>
      <c r="B4195" t="s">
        <v>12907</v>
      </c>
      <c r="C4195" t="s">
        <v>12908</v>
      </c>
      <c r="D4195" t="s">
        <v>368</v>
      </c>
      <c r="E4195" t="s">
        <v>369</v>
      </c>
      <c r="F4195" t="s">
        <v>1686</v>
      </c>
      <c r="G4195" s="177">
        <v>44697</v>
      </c>
      <c r="H4195" t="s">
        <v>364</v>
      </c>
      <c r="I4195" t="s">
        <v>18168</v>
      </c>
      <c r="J4195" t="s">
        <v>12909</v>
      </c>
      <c r="K4195" t="s">
        <v>353</v>
      </c>
      <c r="L4195" t="s">
        <v>361</v>
      </c>
      <c r="M4195" s="29" t="str">
        <f>IF(O4195 &lt;&gt; "", VLOOKUP(O4195,'CLASSIFICAÇÃO - ÁREA DE ATUAÇÃO'!$A:$C,2,0),"")</f>
        <v>B</v>
      </c>
      <c r="N4195" s="29" t="str">
        <f>IF(O4195 &lt;&gt; "",VLOOKUP(O4195,'CLASSIFICAÇÃO - ÁREA DE ATUAÇÃO'!$A:$C,3,0), "")</f>
        <v>ATENÇÃO PRIMÁRIA</v>
      </c>
      <c r="O4195" t="str">
        <f>'Lotações convertidas'!B4197</f>
        <v>CENTRO DE SAÚDE ITAMARATI</v>
      </c>
    </row>
    <row r="4196" spans="1:15" x14ac:dyDescent="0.25">
      <c r="A4196">
        <v>1375995</v>
      </c>
      <c r="B4196" t="s">
        <v>12910</v>
      </c>
      <c r="C4196" t="s">
        <v>12911</v>
      </c>
      <c r="D4196" t="s">
        <v>362</v>
      </c>
      <c r="F4196" t="s">
        <v>18649</v>
      </c>
      <c r="G4196" s="177">
        <v>44699</v>
      </c>
      <c r="H4196" t="s">
        <v>12912</v>
      </c>
      <c r="I4196" t="s">
        <v>18168</v>
      </c>
      <c r="J4196" t="s">
        <v>12913</v>
      </c>
      <c r="K4196" t="s">
        <v>353</v>
      </c>
      <c r="L4196" t="s">
        <v>382</v>
      </c>
      <c r="M4196" s="29" t="str">
        <f>IF(O4196 &lt;&gt; "", VLOOKUP(O4196,'CLASSIFICAÇÃO - ÁREA DE ATUAÇÃO'!$A:$C,2,0),"")</f>
        <v>A</v>
      </c>
      <c r="N4196" s="29" t="str">
        <f>IF(O4196 &lt;&gt; "",VLOOKUP(O4196,'CLASSIFICAÇÃO - ÁREA DE ATUAÇÃO'!$A:$C,3,0), "")</f>
        <v>REDE DE URGÊNCIA</v>
      </c>
      <c r="O4196" t="str">
        <f>'Lotações convertidas'!B4198</f>
        <v>CENTRO DE REFERENCIA EM SAUDE MENTAL LESTE</v>
      </c>
    </row>
    <row r="4197" spans="1:15" x14ac:dyDescent="0.25">
      <c r="A4197">
        <v>1376002</v>
      </c>
      <c r="B4197" t="s">
        <v>12914</v>
      </c>
      <c r="C4197" t="s">
        <v>12915</v>
      </c>
      <c r="D4197" t="s">
        <v>349</v>
      </c>
      <c r="E4197" t="s">
        <v>473</v>
      </c>
      <c r="F4197" t="s">
        <v>18615</v>
      </c>
      <c r="G4197" s="177">
        <v>44697</v>
      </c>
      <c r="H4197" t="s">
        <v>384</v>
      </c>
      <c r="I4197" t="s">
        <v>18173</v>
      </c>
      <c r="J4197" t="s">
        <v>12916</v>
      </c>
      <c r="K4197" t="s">
        <v>353</v>
      </c>
      <c r="L4197" t="s">
        <v>365</v>
      </c>
      <c r="M4197" s="29" t="str">
        <f>IF(O4197 &lt;&gt; "", VLOOKUP(O4197,'CLASSIFICAÇÃO - ÁREA DE ATUAÇÃO'!$A:$C,2,0),"")</f>
        <v>D</v>
      </c>
      <c r="N4197" s="29" t="str">
        <f>IF(O4197 &lt;&gt; "",VLOOKUP(O4197,'CLASSIFICAÇÃO - ÁREA DE ATUAÇÃO'!$A:$C,3,0), "")</f>
        <v>REDE DE URGÊNCIA</v>
      </c>
      <c r="O4197" t="str">
        <f>'Lotações convertidas'!B4199</f>
        <v>UNIDADE DE PRONTO ATENDIMENTO NORTE</v>
      </c>
    </row>
    <row r="4198" spans="1:15" x14ac:dyDescent="0.25">
      <c r="A4198">
        <v>1376010</v>
      </c>
      <c r="B4198" t="s">
        <v>12917</v>
      </c>
      <c r="C4198" t="s">
        <v>12918</v>
      </c>
      <c r="D4198" t="s">
        <v>379</v>
      </c>
      <c r="F4198" t="s">
        <v>18617</v>
      </c>
      <c r="G4198" s="177">
        <v>44695</v>
      </c>
      <c r="H4198" t="s">
        <v>482</v>
      </c>
      <c r="I4198" t="s">
        <v>18171</v>
      </c>
      <c r="J4198" t="s">
        <v>12919</v>
      </c>
      <c r="K4198" t="s">
        <v>353</v>
      </c>
      <c r="L4198" t="s">
        <v>406</v>
      </c>
      <c r="M4198" s="29" t="str">
        <f>IF(O4198 &lt;&gt; "", VLOOKUP(O4198,'CLASSIFICAÇÃO - ÁREA DE ATUAÇÃO'!$A:$C,2,0),"")</f>
        <v>D</v>
      </c>
      <c r="N4198" s="29" t="str">
        <f>IF(O4198 &lt;&gt; "",VLOOKUP(O4198,'CLASSIFICAÇÃO - ÁREA DE ATUAÇÃO'!$A:$C,3,0), "")</f>
        <v>REDE DE URGÊNCIA</v>
      </c>
      <c r="O4198" t="str">
        <f>'Lotações convertidas'!B4200</f>
        <v>UNIDADE DE PRONTO ATENDIMENTO BARREIRO</v>
      </c>
    </row>
    <row r="4199" spans="1:15" x14ac:dyDescent="0.25">
      <c r="A4199">
        <v>1376029</v>
      </c>
      <c r="B4199" t="s">
        <v>12920</v>
      </c>
      <c r="C4199" t="s">
        <v>12921</v>
      </c>
      <c r="D4199" t="s">
        <v>349</v>
      </c>
      <c r="E4199" t="s">
        <v>350</v>
      </c>
      <c r="F4199" t="s">
        <v>18619</v>
      </c>
      <c r="G4199" s="177">
        <v>44697</v>
      </c>
      <c r="H4199" t="s">
        <v>12922</v>
      </c>
      <c r="I4199" t="s">
        <v>18169</v>
      </c>
      <c r="J4199" t="s">
        <v>11085</v>
      </c>
      <c r="K4199" t="s">
        <v>353</v>
      </c>
      <c r="L4199" t="s">
        <v>361</v>
      </c>
      <c r="M4199" s="29" t="str">
        <f>IF(O4199 &lt;&gt; "", VLOOKUP(O4199,'CLASSIFICAÇÃO - ÁREA DE ATUAÇÃO'!$A:$C,2,0),"")</f>
        <v>B</v>
      </c>
      <c r="N4199" s="29" t="str">
        <f>IF(O4199 &lt;&gt; "",VLOOKUP(O4199,'CLASSIFICAÇÃO - ÁREA DE ATUAÇÃO'!$A:$C,3,0), "")</f>
        <v>REDE DE URGÊNCIA</v>
      </c>
      <c r="O4199" t="str">
        <f>'Lotações convertidas'!B4201</f>
        <v>CENTRO DE REFERENCIA EM SAUDE MENTAL PAMPULHA</v>
      </c>
    </row>
    <row r="4200" spans="1:15" x14ac:dyDescent="0.25">
      <c r="A4200">
        <v>1376037</v>
      </c>
      <c r="B4200" t="s">
        <v>12923</v>
      </c>
      <c r="C4200" t="s">
        <v>12924</v>
      </c>
      <c r="D4200" t="s">
        <v>368</v>
      </c>
      <c r="E4200" t="s">
        <v>524</v>
      </c>
      <c r="F4200" t="s">
        <v>1976</v>
      </c>
      <c r="G4200" s="177">
        <v>44697</v>
      </c>
      <c r="H4200" t="s">
        <v>384</v>
      </c>
      <c r="I4200" t="s">
        <v>18179</v>
      </c>
      <c r="J4200" t="s">
        <v>12925</v>
      </c>
      <c r="K4200" t="s">
        <v>353</v>
      </c>
      <c r="L4200" t="s">
        <v>354</v>
      </c>
      <c r="M4200" s="29" t="str">
        <f>IF(O4200 &lt;&gt; "", VLOOKUP(O4200,'CLASSIFICAÇÃO - ÁREA DE ATUAÇÃO'!$A:$C,2,0),"")</f>
        <v>A</v>
      </c>
      <c r="N4200" s="29" t="str">
        <f>IF(O4200 &lt;&gt; "",VLOOKUP(O4200,'CLASSIFICAÇÃO - ÁREA DE ATUAÇÃO'!$A:$C,3,0), "")</f>
        <v>REDE COMPLEMENTAR</v>
      </c>
      <c r="O4200" t="str">
        <f>'Lotações convertidas'!B4202</f>
        <v>LABORATORIO REGIONAL NOROESTE</v>
      </c>
    </row>
    <row r="4201" spans="1:15" x14ac:dyDescent="0.25">
      <c r="A4201">
        <v>1376053</v>
      </c>
      <c r="B4201" t="s">
        <v>12926</v>
      </c>
      <c r="C4201" t="s">
        <v>12927</v>
      </c>
      <c r="D4201" t="s">
        <v>379</v>
      </c>
      <c r="F4201" t="s">
        <v>18613</v>
      </c>
      <c r="G4201" s="177">
        <v>44696</v>
      </c>
      <c r="H4201" t="s">
        <v>482</v>
      </c>
      <c r="I4201" t="s">
        <v>18171</v>
      </c>
      <c r="J4201" t="s">
        <v>12928</v>
      </c>
      <c r="K4201" t="s">
        <v>353</v>
      </c>
      <c r="L4201" t="s">
        <v>382</v>
      </c>
      <c r="M4201" s="29" t="str">
        <f>IF(O4201 &lt;&gt; "", VLOOKUP(O4201,'CLASSIFICAÇÃO - ÁREA DE ATUAÇÃO'!$A:$C,2,0),"")</f>
        <v>C</v>
      </c>
      <c r="N4201" s="29" t="str">
        <f>IF(O4201 &lt;&gt; "",VLOOKUP(O4201,'CLASSIFICAÇÃO - ÁREA DE ATUAÇÃO'!$A:$C,3,0), "")</f>
        <v>REDE DE URGÊNCIA</v>
      </c>
      <c r="O4201" t="str">
        <f>'Lotações convertidas'!B4203</f>
        <v>UNIDADE DE PRONTO ATENDIMENTO LESTE</v>
      </c>
    </row>
    <row r="4202" spans="1:15" x14ac:dyDescent="0.25">
      <c r="A4202">
        <v>1376061</v>
      </c>
      <c r="B4202" t="s">
        <v>7910</v>
      </c>
      <c r="C4202" t="s">
        <v>7911</v>
      </c>
      <c r="D4202" t="s">
        <v>362</v>
      </c>
      <c r="F4202" t="s">
        <v>465</v>
      </c>
      <c r="G4202" s="177">
        <v>44697</v>
      </c>
      <c r="H4202" t="s">
        <v>364</v>
      </c>
      <c r="I4202" t="s">
        <v>18168</v>
      </c>
      <c r="J4202" t="s">
        <v>7912</v>
      </c>
      <c r="K4202" t="s">
        <v>353</v>
      </c>
      <c r="L4202" t="s">
        <v>361</v>
      </c>
      <c r="M4202" s="29" t="str">
        <f>IF(O4202 &lt;&gt; "", VLOOKUP(O4202,'CLASSIFICAÇÃO - ÁREA DE ATUAÇÃO'!$A:$C,2,0),"")</f>
        <v>C</v>
      </c>
      <c r="N4202" s="29" t="str">
        <f>IF(O4202 &lt;&gt; "",VLOOKUP(O4202,'CLASSIFICAÇÃO - ÁREA DE ATUAÇÃO'!$A:$C,3,0), "")</f>
        <v>REDE DE URGÊNCIA</v>
      </c>
      <c r="O4202" t="str">
        <f>'Lotações convertidas'!B4204</f>
        <v>CENTRO DE REFERÊNCIA EM SAÚDE MENTAL - ÁLCOOL E DROGAS PAMPULHA/NOROESTE</v>
      </c>
    </row>
    <row r="4203" spans="1:15" x14ac:dyDescent="0.25">
      <c r="A4203" t="s">
        <v>12929</v>
      </c>
      <c r="B4203" t="s">
        <v>12930</v>
      </c>
      <c r="C4203" t="s">
        <v>12931</v>
      </c>
      <c r="D4203" t="s">
        <v>368</v>
      </c>
      <c r="E4203" t="s">
        <v>369</v>
      </c>
      <c r="F4203" t="s">
        <v>866</v>
      </c>
      <c r="G4203" s="177">
        <v>44697</v>
      </c>
      <c r="H4203" t="s">
        <v>384</v>
      </c>
      <c r="I4203" t="s">
        <v>18168</v>
      </c>
      <c r="J4203" t="s">
        <v>12932</v>
      </c>
      <c r="K4203" t="s">
        <v>353</v>
      </c>
      <c r="L4203" t="s">
        <v>354</v>
      </c>
      <c r="M4203" s="29" t="str">
        <f>IF(O4203 &lt;&gt; "", VLOOKUP(O4203,'CLASSIFICAÇÃO - ÁREA DE ATUAÇÃO'!$A:$C,2,0),"")</f>
        <v>A</v>
      </c>
      <c r="N4203" s="29" t="str">
        <f>IF(O4203 &lt;&gt; "",VLOOKUP(O4203,'CLASSIFICAÇÃO - ÁREA DE ATUAÇÃO'!$A:$C,3,0), "")</f>
        <v>ATENÇÃO PRIMÁRIA</v>
      </c>
      <c r="O4203" t="str">
        <f>'Lotações convertidas'!B4205</f>
        <v>CENTRO DE SAÚDE JARDIM MONTANHÊS</v>
      </c>
    </row>
    <row r="4204" spans="1:15" x14ac:dyDescent="0.25">
      <c r="A4204">
        <v>1376088</v>
      </c>
      <c r="B4204" t="s">
        <v>12933</v>
      </c>
      <c r="C4204" t="s">
        <v>12934</v>
      </c>
      <c r="D4204" t="s">
        <v>368</v>
      </c>
      <c r="E4204" t="s">
        <v>524</v>
      </c>
      <c r="F4204" t="s">
        <v>93</v>
      </c>
      <c r="G4204" s="177">
        <v>44697</v>
      </c>
      <c r="H4204" t="s">
        <v>384</v>
      </c>
      <c r="I4204" t="s">
        <v>18176</v>
      </c>
      <c r="J4204" t="s">
        <v>12935</v>
      </c>
      <c r="K4204" t="s">
        <v>353</v>
      </c>
      <c r="L4204" t="s">
        <v>354</v>
      </c>
      <c r="M4204" s="29" t="str">
        <f>IF(O4204 &lt;&gt; "", VLOOKUP(O4204,'CLASSIFICAÇÃO - ÁREA DE ATUAÇÃO'!$A:$C,2,0),"")</f>
        <v>A</v>
      </c>
      <c r="N4204" s="29" t="str">
        <f>IF(O4204 &lt;&gt; "",VLOOKUP(O4204,'CLASSIFICAÇÃO - ÁREA DE ATUAÇÃO'!$A:$C,3,0), "")</f>
        <v>REDE COMPLEMENTAR</v>
      </c>
      <c r="O4204" t="str">
        <f>'Lotações convertidas'!B4206</f>
        <v>LABORATORIO MUNICIPAL DE REFERENCIA DE ANALISES CLINICAS E CITOPATOLOGIA</v>
      </c>
    </row>
    <row r="4205" spans="1:15" x14ac:dyDescent="0.25">
      <c r="A4205" t="s">
        <v>12936</v>
      </c>
      <c r="B4205" t="s">
        <v>12937</v>
      </c>
      <c r="C4205" t="s">
        <v>12938</v>
      </c>
      <c r="D4205" t="s">
        <v>379</v>
      </c>
      <c r="F4205" t="s">
        <v>18611</v>
      </c>
      <c r="G4205" s="177">
        <v>44695</v>
      </c>
      <c r="H4205" t="s">
        <v>457</v>
      </c>
      <c r="I4205" t="s">
        <v>18171</v>
      </c>
      <c r="J4205" t="s">
        <v>12939</v>
      </c>
      <c r="K4205" t="s">
        <v>353</v>
      </c>
      <c r="L4205" t="s">
        <v>397</v>
      </c>
      <c r="M4205" s="29" t="str">
        <f>IF(O4205 &lt;&gt; "", VLOOKUP(O4205,'CLASSIFICAÇÃO - ÁREA DE ATUAÇÃO'!$A:$C,2,0),"")</f>
        <v>C</v>
      </c>
      <c r="N4205" s="29" t="str">
        <f>IF(O4205 &lt;&gt; "",VLOOKUP(O4205,'CLASSIFICAÇÃO - ÁREA DE ATUAÇÃO'!$A:$C,3,0), "")</f>
        <v>REDE DE URGÊNCIA</v>
      </c>
      <c r="O4205" t="str">
        <f>'Lotações convertidas'!B4207</f>
        <v>UNIDADE DE PRONTO ATENDIMENTO OESTE</v>
      </c>
    </row>
    <row r="4206" spans="1:15" x14ac:dyDescent="0.25">
      <c r="A4206">
        <v>1376118</v>
      </c>
      <c r="B4206" t="s">
        <v>12940</v>
      </c>
      <c r="C4206" t="s">
        <v>12941</v>
      </c>
      <c r="D4206" t="s">
        <v>368</v>
      </c>
      <c r="E4206" t="s">
        <v>369</v>
      </c>
      <c r="F4206" t="s">
        <v>351</v>
      </c>
      <c r="G4206" s="177">
        <v>44697</v>
      </c>
      <c r="H4206" t="s">
        <v>384</v>
      </c>
      <c r="I4206" t="s">
        <v>18168</v>
      </c>
      <c r="J4206" t="s">
        <v>12942</v>
      </c>
      <c r="K4206" t="s">
        <v>353</v>
      </c>
      <c r="L4206" t="s">
        <v>354</v>
      </c>
      <c r="M4206" s="29" t="str">
        <f>IF(O4206 &lt;&gt; "", VLOOKUP(O4206,'CLASSIFICAÇÃO - ÁREA DE ATUAÇÃO'!$A:$C,2,0),"")</f>
        <v>D</v>
      </c>
      <c r="N4206" s="29" t="str">
        <f>IF(O4206 &lt;&gt; "",VLOOKUP(O4206,'CLASSIFICAÇÃO - ÁREA DE ATUAÇÃO'!$A:$C,3,0), "")</f>
        <v>ATENÇÃO PRIMÁRIA</v>
      </c>
      <c r="O4206" t="str">
        <f>'Lotações convertidas'!B4208</f>
        <v>CENTRO DE SAÚDE PEDREIRA PRADO LOPES</v>
      </c>
    </row>
    <row r="4207" spans="1:15" x14ac:dyDescent="0.25">
      <c r="A4207">
        <v>1376126</v>
      </c>
      <c r="B4207" t="s">
        <v>12943</v>
      </c>
      <c r="C4207" t="s">
        <v>12944</v>
      </c>
      <c r="D4207" t="s">
        <v>429</v>
      </c>
      <c r="E4207" t="s">
        <v>430</v>
      </c>
      <c r="F4207" t="s">
        <v>2151</v>
      </c>
      <c r="G4207" s="177">
        <v>44697</v>
      </c>
      <c r="H4207" t="s">
        <v>417</v>
      </c>
      <c r="I4207" t="s">
        <v>18175</v>
      </c>
      <c r="J4207" t="s">
        <v>12945</v>
      </c>
      <c r="K4207" t="s">
        <v>353</v>
      </c>
      <c r="L4207" t="s">
        <v>372</v>
      </c>
      <c r="M4207" s="29" t="str">
        <f>IF(O4207 &lt;&gt; "", VLOOKUP(O4207,'CLASSIFICAÇÃO - ÁREA DE ATUAÇÃO'!$A:$C,2,0),"")</f>
        <v>C</v>
      </c>
      <c r="N4207" s="29" t="str">
        <f>IF(O4207 &lt;&gt; "",VLOOKUP(O4207,'CLASSIFICAÇÃO - ÁREA DE ATUAÇÃO'!$A:$C,3,0), "")</f>
        <v>REDE COMPLEMENTAR</v>
      </c>
      <c r="O4207" t="str">
        <f>'Lotações convertidas'!B4209</f>
        <v>CENTRO DE ESPECIALIDADES ODONTOLOGICAS VENDA NOVA</v>
      </c>
    </row>
    <row r="4208" spans="1:15" x14ac:dyDescent="0.25">
      <c r="A4208">
        <v>1376134</v>
      </c>
      <c r="B4208" t="s">
        <v>12946</v>
      </c>
      <c r="C4208" t="s">
        <v>12947</v>
      </c>
      <c r="D4208" t="s">
        <v>368</v>
      </c>
      <c r="E4208" t="s">
        <v>524</v>
      </c>
      <c r="F4208" t="s">
        <v>1976</v>
      </c>
      <c r="G4208" s="177">
        <v>44699</v>
      </c>
      <c r="H4208" t="s">
        <v>384</v>
      </c>
      <c r="I4208" t="s">
        <v>18179</v>
      </c>
      <c r="J4208" t="s">
        <v>12948</v>
      </c>
      <c r="K4208" t="s">
        <v>353</v>
      </c>
      <c r="L4208" t="s">
        <v>354</v>
      </c>
      <c r="M4208" s="29" t="str">
        <f>IF(O4208 &lt;&gt; "", VLOOKUP(O4208,'CLASSIFICAÇÃO - ÁREA DE ATUAÇÃO'!$A:$C,2,0),"")</f>
        <v>A</v>
      </c>
      <c r="N4208" s="29" t="str">
        <f>IF(O4208 &lt;&gt; "",VLOOKUP(O4208,'CLASSIFICAÇÃO - ÁREA DE ATUAÇÃO'!$A:$C,3,0), "")</f>
        <v>REDE COMPLEMENTAR</v>
      </c>
      <c r="O4208" t="str">
        <f>'Lotações convertidas'!B4210</f>
        <v>LABORATORIO REGIONAL NOROESTE</v>
      </c>
    </row>
    <row r="4209" spans="1:15" x14ac:dyDescent="0.25">
      <c r="A4209">
        <v>1376142</v>
      </c>
      <c r="B4209" t="s">
        <v>12949</v>
      </c>
      <c r="C4209" t="s">
        <v>12950</v>
      </c>
      <c r="D4209" t="s">
        <v>429</v>
      </c>
      <c r="E4209" t="s">
        <v>430</v>
      </c>
      <c r="F4209" t="s">
        <v>2868</v>
      </c>
      <c r="G4209" s="177">
        <v>44697</v>
      </c>
      <c r="H4209" t="s">
        <v>364</v>
      </c>
      <c r="I4209" t="s">
        <v>18175</v>
      </c>
      <c r="J4209" t="s">
        <v>12951</v>
      </c>
      <c r="K4209" t="s">
        <v>353</v>
      </c>
      <c r="L4209" t="s">
        <v>372</v>
      </c>
      <c r="M4209" s="29" t="str">
        <f>IF(O4209 &lt;&gt; "", VLOOKUP(O4209,'CLASSIFICAÇÃO - ÁREA DE ATUAÇÃO'!$A:$C,2,0),"")</f>
        <v>C</v>
      </c>
      <c r="N4209" s="29" t="str">
        <f>IF(O4209 &lt;&gt; "",VLOOKUP(O4209,'CLASSIFICAÇÃO - ÁREA DE ATUAÇÃO'!$A:$C,3,0), "")</f>
        <v>ATENÇÃO PRIMÁRIA</v>
      </c>
      <c r="O4209" t="str">
        <f>'Lotações convertidas'!B4211</f>
        <v>CENTRO DE SAÚDE ANDRADAS</v>
      </c>
    </row>
    <row r="4210" spans="1:15" x14ac:dyDescent="0.25">
      <c r="A4210">
        <v>1376150</v>
      </c>
      <c r="B4210" t="s">
        <v>4256</v>
      </c>
      <c r="C4210" t="s">
        <v>4257</v>
      </c>
      <c r="D4210" t="s">
        <v>368</v>
      </c>
      <c r="E4210" t="s">
        <v>369</v>
      </c>
      <c r="F4210" t="s">
        <v>424</v>
      </c>
      <c r="G4210" s="177">
        <v>44695</v>
      </c>
      <c r="H4210" t="s">
        <v>425</v>
      </c>
      <c r="I4210" t="s">
        <v>18168</v>
      </c>
      <c r="J4210" t="s">
        <v>4258</v>
      </c>
      <c r="K4210" t="s">
        <v>353</v>
      </c>
      <c r="L4210" t="s">
        <v>427</v>
      </c>
      <c r="M4210" s="29" t="str">
        <f>IF(O4210 &lt;&gt; "", VLOOKUP(O4210,'CLASSIFICAÇÃO - ÁREA DE ATUAÇÃO'!$A:$C,2,0),"")</f>
        <v>D</v>
      </c>
      <c r="N4210" s="29" t="str">
        <f>IF(O4210 &lt;&gt; "",VLOOKUP(O4210,'CLASSIFICAÇÃO - ÁREA DE ATUAÇÃO'!$A:$C,3,0), "")</f>
        <v>REDE DE URGÊNCIA</v>
      </c>
      <c r="O4210" t="str">
        <f>'Lotações convertidas'!B4212</f>
        <v>SERVIÇO DE ATENDIMENTO MÓVEL DE URGÊNCIA E TRANSPORTE EM SAÚDE</v>
      </c>
    </row>
    <row r="4211" spans="1:15" x14ac:dyDescent="0.25">
      <c r="A4211">
        <v>1376169</v>
      </c>
      <c r="B4211" t="s">
        <v>12952</v>
      </c>
      <c r="C4211" t="s">
        <v>12953</v>
      </c>
      <c r="D4211" t="s">
        <v>379</v>
      </c>
      <c r="E4211" t="s">
        <v>2664</v>
      </c>
      <c r="F4211" t="s">
        <v>1356</v>
      </c>
      <c r="G4211" s="177">
        <v>44699</v>
      </c>
      <c r="H4211" t="s">
        <v>352</v>
      </c>
      <c r="I4211" t="s">
        <v>18171</v>
      </c>
      <c r="J4211" t="s">
        <v>12954</v>
      </c>
      <c r="K4211" t="s">
        <v>353</v>
      </c>
      <c r="L4211" t="s">
        <v>411</v>
      </c>
      <c r="M4211" s="29" t="str">
        <f>IF(O4211 &lt;&gt; "", VLOOKUP(O4211,'CLASSIFICAÇÃO - ÁREA DE ATUAÇÃO'!$A:$C,2,0),"")</f>
        <v>C</v>
      </c>
      <c r="N4211" s="29" t="str">
        <f>IF(O4211 &lt;&gt; "",VLOOKUP(O4211,'CLASSIFICAÇÃO - ÁREA DE ATUAÇÃO'!$A:$C,3,0), "")</f>
        <v>ATENÇÃO PRIMÁRIA</v>
      </c>
      <c r="O4211" t="str">
        <f>'Lotações convertidas'!B4213</f>
        <v>CENTRO DE SAÚDE PADRE TARCÍSIO</v>
      </c>
    </row>
    <row r="4212" spans="1:15" x14ac:dyDescent="0.25">
      <c r="A4212">
        <v>1376185</v>
      </c>
      <c r="B4212" t="s">
        <v>12955</v>
      </c>
      <c r="C4212" t="s">
        <v>12956</v>
      </c>
      <c r="D4212" t="s">
        <v>379</v>
      </c>
      <c r="F4212" t="s">
        <v>18613</v>
      </c>
      <c r="G4212" s="177">
        <v>44696</v>
      </c>
      <c r="H4212" t="s">
        <v>457</v>
      </c>
      <c r="I4212" t="s">
        <v>18171</v>
      </c>
      <c r="J4212" t="s">
        <v>12957</v>
      </c>
      <c r="K4212" t="s">
        <v>353</v>
      </c>
      <c r="L4212" t="s">
        <v>382</v>
      </c>
      <c r="M4212" s="29" t="str">
        <f>IF(O4212 &lt;&gt; "", VLOOKUP(O4212,'CLASSIFICAÇÃO - ÁREA DE ATUAÇÃO'!$A:$C,2,0),"")</f>
        <v>C</v>
      </c>
      <c r="N4212" s="29" t="str">
        <f>IF(O4212 &lt;&gt; "",VLOOKUP(O4212,'CLASSIFICAÇÃO - ÁREA DE ATUAÇÃO'!$A:$C,3,0), "")</f>
        <v>REDE DE URGÊNCIA</v>
      </c>
      <c r="O4212" t="str">
        <f>'Lotações convertidas'!B4214</f>
        <v>UNIDADE DE PRONTO ATENDIMENTO LESTE</v>
      </c>
    </row>
    <row r="4213" spans="1:15" x14ac:dyDescent="0.25">
      <c r="A4213">
        <v>1376193</v>
      </c>
      <c r="B4213" t="s">
        <v>12958</v>
      </c>
      <c r="C4213" t="s">
        <v>12959</v>
      </c>
      <c r="D4213" t="s">
        <v>520</v>
      </c>
      <c r="F4213" t="s">
        <v>4223</v>
      </c>
      <c r="G4213" s="177">
        <v>44698</v>
      </c>
      <c r="H4213" t="s">
        <v>364</v>
      </c>
      <c r="I4213" t="s">
        <v>18175</v>
      </c>
      <c r="J4213" t="s">
        <v>12960</v>
      </c>
      <c r="K4213" t="s">
        <v>353</v>
      </c>
      <c r="L4213" t="s">
        <v>382</v>
      </c>
      <c r="M4213" s="29" t="str">
        <f>IF(O4213 &lt;&gt; "", VLOOKUP(O4213,'CLASSIFICAÇÃO - ÁREA DE ATUAÇÃO'!$A:$C,2,0),"")</f>
        <v>B</v>
      </c>
      <c r="N4213" s="29" t="str">
        <f>IF(O4213 &lt;&gt; "",VLOOKUP(O4213,'CLASSIFICAÇÃO - ÁREA DE ATUAÇÃO'!$A:$C,3,0), "")</f>
        <v>ATENÇÃO PRIMÁRIA</v>
      </c>
      <c r="O4213" t="str">
        <f>'Lotações convertidas'!B4215</f>
        <v>CENTRO DE SAÚDE PARAÍSO</v>
      </c>
    </row>
    <row r="4214" spans="1:15" x14ac:dyDescent="0.25">
      <c r="A4214">
        <v>1376207</v>
      </c>
      <c r="B4214" t="s">
        <v>12961</v>
      </c>
      <c r="C4214" t="s">
        <v>12962</v>
      </c>
      <c r="D4214" t="s">
        <v>379</v>
      </c>
      <c r="F4214" t="s">
        <v>2099</v>
      </c>
      <c r="G4214" s="177">
        <v>44698</v>
      </c>
      <c r="H4214" t="s">
        <v>434</v>
      </c>
      <c r="I4214" t="s">
        <v>18171</v>
      </c>
      <c r="J4214" t="s">
        <v>12963</v>
      </c>
      <c r="K4214" t="s">
        <v>353</v>
      </c>
      <c r="L4214" t="s">
        <v>397</v>
      </c>
      <c r="M4214" s="29" t="str">
        <f>IF(O4214 &lt;&gt; "", VLOOKUP(O4214,'CLASSIFICAÇÃO - ÁREA DE ATUAÇÃO'!$A:$C,2,0),"")</f>
        <v>B</v>
      </c>
      <c r="N4214" s="29" t="str">
        <f>IF(O4214 &lt;&gt; "",VLOOKUP(O4214,'CLASSIFICAÇÃO - ÁREA DE ATUAÇÃO'!$A:$C,3,0), "")</f>
        <v>ATENÇÃO PRIMÁRIA</v>
      </c>
      <c r="O4214" t="str">
        <f>'Lotações convertidas'!B4216</f>
        <v>CENTRO DE SAÚDE AMÍLCAR VIANNA MARTINS</v>
      </c>
    </row>
    <row r="4215" spans="1:15" x14ac:dyDescent="0.25">
      <c r="A4215">
        <v>1376215</v>
      </c>
      <c r="B4215" t="s">
        <v>8179</v>
      </c>
      <c r="C4215" t="s">
        <v>8180</v>
      </c>
      <c r="D4215" t="s">
        <v>362</v>
      </c>
      <c r="F4215" t="s">
        <v>18614</v>
      </c>
      <c r="G4215" s="177">
        <v>44698</v>
      </c>
      <c r="H4215" t="s">
        <v>12964</v>
      </c>
      <c r="I4215" t="s">
        <v>18168</v>
      </c>
      <c r="J4215" t="s">
        <v>8181</v>
      </c>
      <c r="K4215" t="s">
        <v>353</v>
      </c>
      <c r="L4215" t="s">
        <v>354</v>
      </c>
      <c r="M4215" s="29" t="str">
        <f>IF(O4215 &lt;&gt; "", VLOOKUP(O4215,'CLASSIFICAÇÃO - ÁREA DE ATUAÇÃO'!$A:$C,2,0),"")</f>
        <v>A</v>
      </c>
      <c r="N4215" s="29" t="str">
        <f>IF(O4215 &lt;&gt; "",VLOOKUP(O4215,'CLASSIFICAÇÃO - ÁREA DE ATUAÇÃO'!$A:$C,3,0), "")</f>
        <v>REDE DE URGÊNCIA</v>
      </c>
      <c r="O4215" t="str">
        <f>'Lotações convertidas'!B4217</f>
        <v>CENTRO DE REFERENCIA EM SAUDE MENTAL NOROESTE</v>
      </c>
    </row>
    <row r="4216" spans="1:15" x14ac:dyDescent="0.25">
      <c r="A4216">
        <v>1376223</v>
      </c>
      <c r="B4216" t="s">
        <v>4886</v>
      </c>
      <c r="C4216" t="s">
        <v>4887</v>
      </c>
      <c r="D4216" t="s">
        <v>368</v>
      </c>
      <c r="E4216" t="s">
        <v>524</v>
      </c>
      <c r="F4216" t="s">
        <v>792</v>
      </c>
      <c r="G4216" s="177">
        <v>44697</v>
      </c>
      <c r="H4216" t="s">
        <v>384</v>
      </c>
      <c r="I4216" t="s">
        <v>18176</v>
      </c>
      <c r="J4216" t="s">
        <v>4888</v>
      </c>
      <c r="K4216" t="s">
        <v>353</v>
      </c>
      <c r="L4216" t="s">
        <v>411</v>
      </c>
      <c r="M4216" s="29" t="str">
        <f>IF(O4216 &lt;&gt; "", VLOOKUP(O4216,'CLASSIFICAÇÃO - ÁREA DE ATUAÇÃO'!$A:$C,2,0),"")</f>
        <v>A</v>
      </c>
      <c r="N4216" s="29" t="str">
        <f>IF(O4216 &lt;&gt; "",VLOOKUP(O4216,'CLASSIFICAÇÃO - ÁREA DE ATUAÇÃO'!$A:$C,3,0), "")</f>
        <v>REDE COMPLEMENTAR</v>
      </c>
      <c r="O4216" t="str">
        <f>'Lotações convertidas'!B4218</f>
        <v>LABORATORIO REGIONAL CENTRO-SUL/PAMPULHA</v>
      </c>
    </row>
    <row r="4217" spans="1:15" x14ac:dyDescent="0.25">
      <c r="A4217">
        <v>1376231</v>
      </c>
      <c r="B4217" t="s">
        <v>12965</v>
      </c>
      <c r="C4217" t="s">
        <v>12966</v>
      </c>
      <c r="D4217" t="s">
        <v>368</v>
      </c>
      <c r="E4217" t="s">
        <v>390</v>
      </c>
      <c r="F4217" t="s">
        <v>1062</v>
      </c>
      <c r="G4217" s="177">
        <v>44697</v>
      </c>
      <c r="H4217" t="s">
        <v>364</v>
      </c>
      <c r="I4217" t="s">
        <v>18175</v>
      </c>
      <c r="J4217" t="s">
        <v>12967</v>
      </c>
      <c r="K4217" t="s">
        <v>353</v>
      </c>
      <c r="L4217" t="s">
        <v>397</v>
      </c>
      <c r="M4217" s="29" t="str">
        <f>IF(O4217 &lt;&gt; "", VLOOKUP(O4217,'CLASSIFICAÇÃO - ÁREA DE ATUAÇÃO'!$A:$C,2,0),"")</f>
        <v>C</v>
      </c>
      <c r="N4217" s="29" t="str">
        <f>IF(O4217 &lt;&gt; "",VLOOKUP(O4217,'CLASSIFICAÇÃO - ÁREA DE ATUAÇÃO'!$A:$C,3,0), "")</f>
        <v>ATENÇÃO PRIMÁRIA</v>
      </c>
      <c r="O4217" t="str">
        <f>'Lotações convertidas'!B4219</f>
        <v>CENTRO DE SAÚDE VENTOSA</v>
      </c>
    </row>
    <row r="4218" spans="1:15" x14ac:dyDescent="0.25">
      <c r="A4218" t="s">
        <v>12968</v>
      </c>
      <c r="B4218" t="s">
        <v>12969</v>
      </c>
      <c r="C4218" t="s">
        <v>12970</v>
      </c>
      <c r="D4218" t="s">
        <v>368</v>
      </c>
      <c r="E4218" t="s">
        <v>390</v>
      </c>
      <c r="F4218" t="s">
        <v>2760</v>
      </c>
      <c r="G4218" s="177">
        <v>44697</v>
      </c>
      <c r="H4218" t="s">
        <v>364</v>
      </c>
      <c r="I4218" t="s">
        <v>18175</v>
      </c>
      <c r="J4218" t="s">
        <v>12971</v>
      </c>
      <c r="K4218" t="s">
        <v>353</v>
      </c>
      <c r="L4218" t="s">
        <v>361</v>
      </c>
      <c r="M4218" s="29" t="str">
        <f>IF(O4218 &lt;&gt; "", VLOOKUP(O4218,'CLASSIFICAÇÃO - ÁREA DE ATUAÇÃO'!$A:$C,2,0),"")</f>
        <v>D</v>
      </c>
      <c r="N4218" s="29" t="str">
        <f>IF(O4218 &lt;&gt; "",VLOOKUP(O4218,'CLASSIFICAÇÃO - ÁREA DE ATUAÇÃO'!$A:$C,3,0), "")</f>
        <v>ATENÇÃO PRIMÁRIA</v>
      </c>
      <c r="O4218" t="str">
        <f>'Lotações convertidas'!B4220</f>
        <v>CENTRO DE SAÚDE PADRE TIAGO</v>
      </c>
    </row>
    <row r="4219" spans="1:15" x14ac:dyDescent="0.25">
      <c r="A4219">
        <v>1376266</v>
      </c>
      <c r="B4219" t="s">
        <v>4023</v>
      </c>
      <c r="C4219" t="s">
        <v>4024</v>
      </c>
      <c r="D4219" t="s">
        <v>349</v>
      </c>
      <c r="E4219" t="s">
        <v>350</v>
      </c>
      <c r="F4219" t="s">
        <v>446</v>
      </c>
      <c r="G4219" s="177">
        <v>44699</v>
      </c>
      <c r="H4219" t="s">
        <v>746</v>
      </c>
      <c r="I4219" t="s">
        <v>18169</v>
      </c>
      <c r="J4219" t="s">
        <v>4026</v>
      </c>
      <c r="K4219" t="s">
        <v>353</v>
      </c>
      <c r="L4219" t="s">
        <v>372</v>
      </c>
      <c r="M4219" s="29" t="str">
        <f>IF(O4219 &lt;&gt; "", VLOOKUP(O4219,'CLASSIFICAÇÃO - ÁREA DE ATUAÇÃO'!$A:$C,2,0),"")</f>
        <v>D</v>
      </c>
      <c r="N4219" s="29" t="str">
        <f>IF(O4219 &lt;&gt; "",VLOOKUP(O4219,'CLASSIFICAÇÃO - ÁREA DE ATUAÇÃO'!$A:$C,3,0), "")</f>
        <v>ATENÇÃO PRIMÁRIA</v>
      </c>
      <c r="O4219" t="str">
        <f>'Lotações convertidas'!B4221</f>
        <v>CENTRO DE SAÚDE LAGOA</v>
      </c>
    </row>
    <row r="4220" spans="1:15" x14ac:dyDescent="0.25">
      <c r="A4220">
        <v>1376274</v>
      </c>
      <c r="B4220" t="s">
        <v>12972</v>
      </c>
      <c r="C4220" t="s">
        <v>12973</v>
      </c>
      <c r="D4220" t="s">
        <v>368</v>
      </c>
      <c r="E4220" t="s">
        <v>369</v>
      </c>
      <c r="F4220" t="s">
        <v>18611</v>
      </c>
      <c r="G4220" s="177">
        <v>44700</v>
      </c>
      <c r="H4220" t="s">
        <v>441</v>
      </c>
      <c r="I4220" t="s">
        <v>18168</v>
      </c>
      <c r="J4220" t="s">
        <v>12974</v>
      </c>
      <c r="K4220" t="s">
        <v>353</v>
      </c>
      <c r="L4220" t="s">
        <v>397</v>
      </c>
      <c r="M4220" s="29" t="str">
        <f>IF(O4220 &lt;&gt; "", VLOOKUP(O4220,'CLASSIFICAÇÃO - ÁREA DE ATUAÇÃO'!$A:$C,2,0),"")</f>
        <v>C</v>
      </c>
      <c r="N4220" s="29" t="str">
        <f>IF(O4220 &lt;&gt; "",VLOOKUP(O4220,'CLASSIFICAÇÃO - ÁREA DE ATUAÇÃO'!$A:$C,3,0), "")</f>
        <v>REDE DE URGÊNCIA</v>
      </c>
      <c r="O4220" t="str">
        <f>'Lotações convertidas'!B4222</f>
        <v>UNIDADE DE PRONTO ATENDIMENTO OESTE</v>
      </c>
    </row>
    <row r="4221" spans="1:15" x14ac:dyDescent="0.25">
      <c r="A4221">
        <v>1376290</v>
      </c>
      <c r="B4221" t="s">
        <v>12975</v>
      </c>
      <c r="C4221" t="s">
        <v>12976</v>
      </c>
      <c r="D4221" t="s">
        <v>368</v>
      </c>
      <c r="E4221" t="s">
        <v>369</v>
      </c>
      <c r="F4221" t="s">
        <v>1997</v>
      </c>
      <c r="G4221" s="177">
        <v>44699</v>
      </c>
      <c r="H4221" t="s">
        <v>384</v>
      </c>
      <c r="I4221" t="s">
        <v>18168</v>
      </c>
      <c r="J4221" t="s">
        <v>12977</v>
      </c>
      <c r="K4221" t="s">
        <v>353</v>
      </c>
      <c r="L4221" t="s">
        <v>411</v>
      </c>
      <c r="M4221" s="29" t="str">
        <f>IF(O4221 &lt;&gt; "", VLOOKUP(O4221,'CLASSIFICAÇÃO - ÁREA DE ATUAÇÃO'!$A:$C,2,0),"")</f>
        <v>A</v>
      </c>
      <c r="N4221" s="29" t="str">
        <f>IF(O4221 &lt;&gt; "",VLOOKUP(O4221,'CLASSIFICAÇÃO - ÁREA DE ATUAÇÃO'!$A:$C,3,0), "")</f>
        <v>ATENÇÃO PRIMÁRIA</v>
      </c>
      <c r="O4221" t="str">
        <f>'Lotações convertidas'!B4223</f>
        <v>CENTRO DE SAÚDE MENINO JESUS</v>
      </c>
    </row>
    <row r="4222" spans="1:15" x14ac:dyDescent="0.25">
      <c r="A4222">
        <v>1376304</v>
      </c>
      <c r="B4222" t="s">
        <v>12978</v>
      </c>
      <c r="C4222" t="s">
        <v>12979</v>
      </c>
      <c r="D4222" t="s">
        <v>379</v>
      </c>
      <c r="F4222" t="s">
        <v>1062</v>
      </c>
      <c r="G4222" s="177">
        <v>44699</v>
      </c>
      <c r="H4222" t="s">
        <v>395</v>
      </c>
      <c r="I4222" t="s">
        <v>18171</v>
      </c>
      <c r="J4222" t="s">
        <v>12980</v>
      </c>
      <c r="K4222" t="s">
        <v>353</v>
      </c>
      <c r="L4222" t="s">
        <v>397</v>
      </c>
      <c r="M4222" s="29" t="str">
        <f>IF(O4222 &lt;&gt; "", VLOOKUP(O4222,'CLASSIFICAÇÃO - ÁREA DE ATUAÇÃO'!$A:$C,2,0),"")</f>
        <v>C</v>
      </c>
      <c r="N4222" s="29" t="str">
        <f>IF(O4222 &lt;&gt; "",VLOOKUP(O4222,'CLASSIFICAÇÃO - ÁREA DE ATUAÇÃO'!$A:$C,3,0), "")</f>
        <v>ATENÇÃO PRIMÁRIA</v>
      </c>
      <c r="O4222" t="str">
        <f>'Lotações convertidas'!B4224</f>
        <v>CENTRO DE SAÚDE VENTOSA</v>
      </c>
    </row>
    <row r="4223" spans="1:15" x14ac:dyDescent="0.25">
      <c r="A4223">
        <v>1376320</v>
      </c>
      <c r="B4223" t="s">
        <v>12981</v>
      </c>
      <c r="C4223" t="s">
        <v>12982</v>
      </c>
      <c r="D4223" t="s">
        <v>362</v>
      </c>
      <c r="F4223" t="s">
        <v>607</v>
      </c>
      <c r="G4223" s="177">
        <v>44698</v>
      </c>
      <c r="H4223" t="s">
        <v>364</v>
      </c>
      <c r="I4223" t="s">
        <v>18168</v>
      </c>
      <c r="J4223" t="s">
        <v>12983</v>
      </c>
      <c r="K4223" t="s">
        <v>353</v>
      </c>
      <c r="L4223" t="s">
        <v>365</v>
      </c>
      <c r="M4223" s="29" t="str">
        <f>IF(O4223 &lt;&gt; "", VLOOKUP(O4223,'CLASSIFICAÇÃO - ÁREA DE ATUAÇÃO'!$A:$C,2,0),"")</f>
        <v>D</v>
      </c>
      <c r="N4223" s="29" t="str">
        <f>IF(O4223 &lt;&gt; "",VLOOKUP(O4223,'CLASSIFICAÇÃO - ÁREA DE ATUAÇÃO'!$A:$C,3,0), "")</f>
        <v>ATENÇÃO PRIMÁRIA</v>
      </c>
      <c r="O4223" t="str">
        <f>'Lotações convertidas'!B4225</f>
        <v>CENTRO DE SAÚDE SÃO TOMÁS</v>
      </c>
    </row>
    <row r="4224" spans="1:15" x14ac:dyDescent="0.25">
      <c r="A4224">
        <v>1376339</v>
      </c>
      <c r="B4224" t="s">
        <v>12984</v>
      </c>
      <c r="C4224" t="s">
        <v>12985</v>
      </c>
      <c r="D4224" t="s">
        <v>368</v>
      </c>
      <c r="E4224" t="s">
        <v>369</v>
      </c>
      <c r="F4224" t="s">
        <v>609</v>
      </c>
      <c r="G4224" s="177">
        <v>44698</v>
      </c>
      <c r="H4224" t="s">
        <v>364</v>
      </c>
      <c r="I4224" t="s">
        <v>18168</v>
      </c>
      <c r="J4224" t="s">
        <v>12986</v>
      </c>
      <c r="K4224" t="s">
        <v>353</v>
      </c>
      <c r="L4224" t="s">
        <v>374</v>
      </c>
      <c r="M4224" s="29" t="str">
        <f>IF(O4224 &lt;&gt; "", VLOOKUP(O4224,'CLASSIFICAÇÃO - ÁREA DE ATUAÇÃO'!$A:$C,2,0),"")</f>
        <v>B</v>
      </c>
      <c r="N4224" s="29" t="str">
        <f>IF(O4224 &lt;&gt; "",VLOOKUP(O4224,'CLASSIFICAÇÃO - ÁREA DE ATUAÇÃO'!$A:$C,3,0), "")</f>
        <v>ATENÇÃO PRIMÁRIA</v>
      </c>
      <c r="O4224" t="str">
        <f>'Lotações convertidas'!B4226</f>
        <v>CENTRO DE SAÚDE GENTIL GOMES</v>
      </c>
    </row>
    <row r="4225" spans="1:15" x14ac:dyDescent="0.25">
      <c r="A4225">
        <v>1376347</v>
      </c>
      <c r="B4225" t="s">
        <v>12987</v>
      </c>
      <c r="C4225" t="s">
        <v>12988</v>
      </c>
      <c r="D4225" t="s">
        <v>368</v>
      </c>
      <c r="E4225" t="s">
        <v>369</v>
      </c>
      <c r="F4225" t="s">
        <v>598</v>
      </c>
      <c r="G4225" s="177">
        <v>44698</v>
      </c>
      <c r="H4225" t="s">
        <v>417</v>
      </c>
      <c r="I4225" t="s">
        <v>18168</v>
      </c>
      <c r="J4225" t="s">
        <v>12989</v>
      </c>
      <c r="K4225" t="s">
        <v>353</v>
      </c>
      <c r="L4225" t="s">
        <v>406</v>
      </c>
      <c r="M4225" s="29" t="str">
        <f>IF(O4225 &lt;&gt; "", VLOOKUP(O4225,'CLASSIFICAÇÃO - ÁREA DE ATUAÇÃO'!$A:$C,2,0),"")</f>
        <v>D</v>
      </c>
      <c r="N4225" s="29" t="str">
        <f>IF(O4225 &lt;&gt; "",VLOOKUP(O4225,'CLASSIFICAÇÃO - ÁREA DE ATUAÇÃO'!$A:$C,3,0), "")</f>
        <v>ATENÇÃO PRIMÁRIA</v>
      </c>
      <c r="O4225" t="str">
        <f>'Lotações convertidas'!B4227</f>
        <v>CENTRO DE SAÚDE VILA PINHO</v>
      </c>
    </row>
    <row r="4226" spans="1:15" x14ac:dyDescent="0.25">
      <c r="A4226">
        <v>1376355</v>
      </c>
      <c r="B4226" t="s">
        <v>11458</v>
      </c>
      <c r="C4226" t="s">
        <v>11459</v>
      </c>
      <c r="D4226" t="s">
        <v>349</v>
      </c>
      <c r="E4226" t="s">
        <v>350</v>
      </c>
      <c r="F4226" t="s">
        <v>733</v>
      </c>
      <c r="G4226" s="177">
        <v>44698</v>
      </c>
      <c r="H4226" t="s">
        <v>352</v>
      </c>
      <c r="I4226" t="s">
        <v>18169</v>
      </c>
      <c r="J4226" t="s">
        <v>11460</v>
      </c>
      <c r="K4226" t="s">
        <v>353</v>
      </c>
      <c r="L4226" t="s">
        <v>374</v>
      </c>
      <c r="M4226" s="29" t="str">
        <f>IF(O4226 &lt;&gt; "", VLOOKUP(O4226,'CLASSIFICAÇÃO - ÁREA DE ATUAÇÃO'!$A:$C,2,0),"")</f>
        <v>A</v>
      </c>
      <c r="N4226" s="29" t="str">
        <f>IF(O4226 &lt;&gt; "",VLOOKUP(O4226,'CLASSIFICAÇÃO - ÁREA DE ATUAÇÃO'!$A:$C,3,0), "")</f>
        <v>ATENÇÃO PRIMÁRIA</v>
      </c>
      <c r="O4226" t="str">
        <f>'Lotações convertidas'!B4228</f>
        <v>CENTRO DE SAÚDE CACHOEIRINHA</v>
      </c>
    </row>
    <row r="4227" spans="1:15" x14ac:dyDescent="0.25">
      <c r="A4227">
        <v>1376363</v>
      </c>
      <c r="B4227" t="s">
        <v>12990</v>
      </c>
      <c r="C4227" t="s">
        <v>12991</v>
      </c>
      <c r="D4227" t="s">
        <v>362</v>
      </c>
      <c r="F4227" t="s">
        <v>18634</v>
      </c>
      <c r="G4227" s="177">
        <v>44698</v>
      </c>
      <c r="H4227" t="s">
        <v>364</v>
      </c>
      <c r="I4227" t="s">
        <v>18168</v>
      </c>
      <c r="J4227" t="s">
        <v>12992</v>
      </c>
      <c r="K4227" t="s">
        <v>353</v>
      </c>
      <c r="L4227" t="s">
        <v>374</v>
      </c>
      <c r="M4227" s="29" t="str">
        <f>IF(O4227 &lt;&gt; "", VLOOKUP(O4227,'CLASSIFICAÇÃO - ÁREA DE ATUAÇÃO'!$A:$C,2,0),"")</f>
        <v>B</v>
      </c>
      <c r="N4227" s="29" t="str">
        <f>IF(O4227 &lt;&gt; "",VLOOKUP(O4227,'CLASSIFICAÇÃO - ÁREA DE ATUAÇÃO'!$A:$C,3,0), "")</f>
        <v>GESTÃO</v>
      </c>
      <c r="O4227" t="str">
        <f>'Lotações convertidas'!B4229</f>
        <v>GERENCIA DE ASSISTENCIA, EPIDEMIOLOGIA E REGULACAO NORDESTE</v>
      </c>
    </row>
    <row r="4228" spans="1:15" x14ac:dyDescent="0.25">
      <c r="A4228">
        <v>1376371</v>
      </c>
      <c r="B4228" t="s">
        <v>12993</v>
      </c>
      <c r="C4228" t="s">
        <v>12994</v>
      </c>
      <c r="D4228" t="s">
        <v>349</v>
      </c>
      <c r="E4228" t="s">
        <v>528</v>
      </c>
      <c r="F4228" t="s">
        <v>595</v>
      </c>
      <c r="G4228" s="177">
        <v>44698</v>
      </c>
      <c r="H4228" t="s">
        <v>364</v>
      </c>
      <c r="I4228" t="s">
        <v>18176</v>
      </c>
      <c r="J4228" t="s">
        <v>12995</v>
      </c>
      <c r="K4228" t="s">
        <v>353</v>
      </c>
      <c r="L4228" t="s">
        <v>361</v>
      </c>
      <c r="M4228" s="29" t="str">
        <f>IF(O4228 &lt;&gt; "", VLOOKUP(O4228,'CLASSIFICAÇÃO - ÁREA DE ATUAÇÃO'!$A:$C,2,0),"")</f>
        <v>C</v>
      </c>
      <c r="N4228" s="29" t="str">
        <f>IF(O4228 &lt;&gt; "",VLOOKUP(O4228,'CLASSIFICAÇÃO - ÁREA DE ATUAÇÃO'!$A:$C,3,0), "")</f>
        <v>ATENÇÃO PRIMÁRIA</v>
      </c>
      <c r="O4228" t="str">
        <f>'Lotações convertidas'!B4230</f>
        <v>CENTRO DE SAÚDE TREVO</v>
      </c>
    </row>
    <row r="4229" spans="1:15" x14ac:dyDescent="0.25">
      <c r="A4229" t="s">
        <v>12996</v>
      </c>
      <c r="B4229" t="s">
        <v>12997</v>
      </c>
      <c r="C4229" t="s">
        <v>12998</v>
      </c>
      <c r="D4229" t="s">
        <v>368</v>
      </c>
      <c r="E4229" t="s">
        <v>390</v>
      </c>
      <c r="F4229" t="s">
        <v>735</v>
      </c>
      <c r="G4229" s="177">
        <v>44698</v>
      </c>
      <c r="H4229" t="s">
        <v>384</v>
      </c>
      <c r="I4229" t="s">
        <v>18175</v>
      </c>
      <c r="J4229" t="s">
        <v>12999</v>
      </c>
      <c r="K4229" t="s">
        <v>353</v>
      </c>
      <c r="L4229" t="s">
        <v>411</v>
      </c>
      <c r="M4229" s="29" t="str">
        <f>IF(O4229 &lt;&gt; "", VLOOKUP(O4229,'CLASSIFICAÇÃO - ÁREA DE ATUAÇÃO'!$A:$C,2,0),"")</f>
        <v>A</v>
      </c>
      <c r="N4229" s="29" t="str">
        <f>IF(O4229 &lt;&gt; "",VLOOKUP(O4229,'CLASSIFICAÇÃO - ÁREA DE ATUAÇÃO'!$A:$C,3,0), "")</f>
        <v>REDE COMPLEMENTAR</v>
      </c>
      <c r="O4229" t="str">
        <f>'Lotações convertidas'!B4231</f>
        <v>CENTRO DE ESPECIALIDADES ODONTOLÓGICAS PARACATU</v>
      </c>
    </row>
    <row r="4230" spans="1:15" x14ac:dyDescent="0.25">
      <c r="A4230">
        <v>1376398</v>
      </c>
      <c r="B4230" t="s">
        <v>13000</v>
      </c>
      <c r="C4230" t="s">
        <v>13001</v>
      </c>
      <c r="D4230" t="s">
        <v>368</v>
      </c>
      <c r="E4230" t="s">
        <v>369</v>
      </c>
      <c r="F4230" t="s">
        <v>3278</v>
      </c>
      <c r="G4230" s="177">
        <v>44698</v>
      </c>
      <c r="H4230" t="s">
        <v>417</v>
      </c>
      <c r="I4230" t="s">
        <v>18168</v>
      </c>
      <c r="J4230" t="s">
        <v>13002</v>
      </c>
      <c r="K4230" t="s">
        <v>353</v>
      </c>
      <c r="L4230" t="s">
        <v>374</v>
      </c>
      <c r="M4230" s="29" t="str">
        <f>IF(O4230 &lt;&gt; "", VLOOKUP(O4230,'CLASSIFICAÇÃO - ÁREA DE ATUAÇÃO'!$A:$C,2,0),"")</f>
        <v>B</v>
      </c>
      <c r="N4230" s="29" t="str">
        <f>IF(O4230 &lt;&gt; "",VLOOKUP(O4230,'CLASSIFICAÇÃO - ÁREA DE ATUAÇÃO'!$A:$C,3,0), "")</f>
        <v>ATENÇÃO PRIMÁRIA</v>
      </c>
      <c r="O4230" t="str">
        <f>'Lotações convertidas'!B4232</f>
        <v>CENTRO DE SAÚDE DOM JOAQUIM</v>
      </c>
    </row>
    <row r="4231" spans="1:15" x14ac:dyDescent="0.25">
      <c r="A4231">
        <v>1376401</v>
      </c>
      <c r="B4231" t="s">
        <v>13003</v>
      </c>
      <c r="C4231" t="s">
        <v>13004</v>
      </c>
      <c r="D4231" t="s">
        <v>368</v>
      </c>
      <c r="E4231" t="s">
        <v>369</v>
      </c>
      <c r="F4231" t="s">
        <v>383</v>
      </c>
      <c r="G4231" s="177">
        <v>44698</v>
      </c>
      <c r="H4231" t="s">
        <v>364</v>
      </c>
      <c r="I4231" t="s">
        <v>18168</v>
      </c>
      <c r="J4231" t="s">
        <v>13005</v>
      </c>
      <c r="K4231" t="s">
        <v>353</v>
      </c>
      <c r="L4231" t="s">
        <v>354</v>
      </c>
      <c r="M4231" s="29" t="str">
        <f>IF(O4231 &lt;&gt; "", VLOOKUP(O4231,'CLASSIFICAÇÃO - ÁREA DE ATUAÇÃO'!$A:$C,2,0),"")</f>
        <v>B</v>
      </c>
      <c r="N4231" s="29" t="str">
        <f>IF(O4231 &lt;&gt; "",VLOOKUP(O4231,'CLASSIFICAÇÃO - ÁREA DE ATUAÇÃO'!$A:$C,3,0), "")</f>
        <v>ATENÇÃO PRIMÁRIA</v>
      </c>
      <c r="O4231" t="str">
        <f>'Lotações convertidas'!B4233</f>
        <v>CENTRO DE SAÚDE SÃO CRISTÓVÃO</v>
      </c>
    </row>
    <row r="4232" spans="1:15" x14ac:dyDescent="0.25">
      <c r="A4232" t="s">
        <v>13006</v>
      </c>
      <c r="B4232" t="s">
        <v>13007</v>
      </c>
      <c r="C4232" t="s">
        <v>13008</v>
      </c>
      <c r="D4232" t="s">
        <v>368</v>
      </c>
      <c r="E4232" t="s">
        <v>369</v>
      </c>
      <c r="F4232" t="s">
        <v>1822</v>
      </c>
      <c r="G4232" s="177">
        <v>44698</v>
      </c>
      <c r="H4232" t="s">
        <v>417</v>
      </c>
      <c r="I4232" t="s">
        <v>18168</v>
      </c>
      <c r="J4232" t="s">
        <v>13009</v>
      </c>
      <c r="K4232" t="s">
        <v>353</v>
      </c>
      <c r="L4232" t="s">
        <v>372</v>
      </c>
      <c r="M4232" s="29" t="str">
        <f>IF(O4232 &lt;&gt; "", VLOOKUP(O4232,'CLASSIFICAÇÃO - ÁREA DE ATUAÇÃO'!$A:$C,2,0),"")</f>
        <v>C</v>
      </c>
      <c r="N4232" s="29" t="str">
        <f>IF(O4232 &lt;&gt; "",VLOOKUP(O4232,'CLASSIFICAÇÃO - ÁREA DE ATUAÇÃO'!$A:$C,3,0), "")</f>
        <v>ATENÇÃO PRIMÁRIA</v>
      </c>
      <c r="O4232" t="str">
        <f>'Lotações convertidas'!B4234</f>
        <v>CENTRO DE SAÚDE JARDIM EUROPA</v>
      </c>
    </row>
    <row r="4233" spans="1:15" x14ac:dyDescent="0.25">
      <c r="A4233">
        <v>1376428</v>
      </c>
      <c r="B4233" t="s">
        <v>13010</v>
      </c>
      <c r="C4233" t="s">
        <v>13011</v>
      </c>
      <c r="D4233" t="s">
        <v>368</v>
      </c>
      <c r="E4233" t="s">
        <v>390</v>
      </c>
      <c r="F4233" t="s">
        <v>3374</v>
      </c>
      <c r="G4233" s="177">
        <v>44698</v>
      </c>
      <c r="H4233" t="s">
        <v>364</v>
      </c>
      <c r="I4233" t="s">
        <v>18175</v>
      </c>
      <c r="J4233" t="s">
        <v>13012</v>
      </c>
      <c r="K4233" t="s">
        <v>353</v>
      </c>
      <c r="L4233" t="s">
        <v>382</v>
      </c>
      <c r="M4233" s="29" t="str">
        <f>IF(O4233 &lt;&gt; "", VLOOKUP(O4233,'CLASSIFICAÇÃO - ÁREA DE ATUAÇÃO'!$A:$C,2,0),"")</f>
        <v>A</v>
      </c>
      <c r="N4233" s="29" t="str">
        <f>IF(O4233 &lt;&gt; "",VLOOKUP(O4233,'CLASSIFICAÇÃO - ÁREA DE ATUAÇÃO'!$A:$C,3,0), "")</f>
        <v>ATENÇÃO PRIMÁRIA</v>
      </c>
      <c r="O4233" t="str">
        <f>'Lotações convertidas'!B4235</f>
        <v>CENTRO DE SAÚDE SANTA INÊS</v>
      </c>
    </row>
    <row r="4234" spans="1:15" x14ac:dyDescent="0.25">
      <c r="A4234">
        <v>1376436</v>
      </c>
      <c r="B4234" t="s">
        <v>13013</v>
      </c>
      <c r="C4234" t="s">
        <v>13014</v>
      </c>
      <c r="D4234" t="s">
        <v>368</v>
      </c>
      <c r="E4234" t="s">
        <v>369</v>
      </c>
      <c r="F4234" t="s">
        <v>282</v>
      </c>
      <c r="G4234" s="177">
        <v>44698</v>
      </c>
      <c r="H4234" t="s">
        <v>384</v>
      </c>
      <c r="I4234" t="s">
        <v>18168</v>
      </c>
      <c r="J4234" t="s">
        <v>13015</v>
      </c>
      <c r="K4234" t="s">
        <v>353</v>
      </c>
      <c r="L4234" t="s">
        <v>406</v>
      </c>
      <c r="M4234" s="29" t="str">
        <f>IF(O4234 &lt;&gt; "", VLOOKUP(O4234,'CLASSIFICAÇÃO - ÁREA DE ATUAÇÃO'!$A:$C,2,0),"")</f>
        <v>D</v>
      </c>
      <c r="N4234" s="29" t="str">
        <f>IF(O4234 &lt;&gt; "",VLOOKUP(O4234,'CLASSIFICAÇÃO - ÁREA DE ATUAÇÃO'!$A:$C,3,0), "")</f>
        <v>ATENÇÃO PRIMÁRIA</v>
      </c>
      <c r="O4234" t="str">
        <f>'Lotações convertidas'!B4236</f>
        <v>CENTRO DE SAÚDE MANGUEIRAS</v>
      </c>
    </row>
    <row r="4235" spans="1:15" x14ac:dyDescent="0.25">
      <c r="A4235">
        <v>1376444</v>
      </c>
      <c r="B4235" t="s">
        <v>13016</v>
      </c>
      <c r="C4235" t="s">
        <v>13017</v>
      </c>
      <c r="D4235" t="s">
        <v>368</v>
      </c>
      <c r="E4235" t="s">
        <v>369</v>
      </c>
      <c r="F4235" t="s">
        <v>18649</v>
      </c>
      <c r="G4235" s="177">
        <v>44698</v>
      </c>
      <c r="H4235" t="s">
        <v>441</v>
      </c>
      <c r="I4235" t="s">
        <v>18168</v>
      </c>
      <c r="J4235" t="s">
        <v>13018</v>
      </c>
      <c r="K4235" t="s">
        <v>353</v>
      </c>
      <c r="L4235" t="s">
        <v>382</v>
      </c>
      <c r="M4235" s="29" t="str">
        <f>IF(O4235 &lt;&gt; "", VLOOKUP(O4235,'CLASSIFICAÇÃO - ÁREA DE ATUAÇÃO'!$A:$C,2,0),"")</f>
        <v>A</v>
      </c>
      <c r="N4235" s="29" t="str">
        <f>IF(O4235 &lt;&gt; "",VLOOKUP(O4235,'CLASSIFICAÇÃO - ÁREA DE ATUAÇÃO'!$A:$C,3,0), "")</f>
        <v>REDE DE URGÊNCIA</v>
      </c>
      <c r="O4235" t="str">
        <f>'Lotações convertidas'!B4237</f>
        <v>CENTRO DE REFERENCIA EM SAUDE MENTAL LESTE</v>
      </c>
    </row>
    <row r="4236" spans="1:15" x14ac:dyDescent="0.25">
      <c r="A4236">
        <v>1376452</v>
      </c>
      <c r="B4236" t="s">
        <v>13019</v>
      </c>
      <c r="C4236" t="s">
        <v>13020</v>
      </c>
      <c r="D4236" t="s">
        <v>379</v>
      </c>
      <c r="F4236" t="s">
        <v>18616</v>
      </c>
      <c r="G4236" s="177">
        <v>44697</v>
      </c>
      <c r="H4236" t="s">
        <v>13021</v>
      </c>
      <c r="I4236" t="s">
        <v>18171</v>
      </c>
      <c r="J4236" t="s">
        <v>13022</v>
      </c>
      <c r="K4236" t="s">
        <v>353</v>
      </c>
      <c r="L4236" t="s">
        <v>361</v>
      </c>
      <c r="M4236" s="29" t="str">
        <f>IF(O4236 &lt;&gt; "", VLOOKUP(O4236,'CLASSIFICAÇÃO - ÁREA DE ATUAÇÃO'!$A:$C,2,0),"")</f>
        <v>C</v>
      </c>
      <c r="N4236" s="29" t="str">
        <f>IF(O4236 &lt;&gt; "",VLOOKUP(O4236,'CLASSIFICAÇÃO - ÁREA DE ATUAÇÃO'!$A:$C,3,0), "")</f>
        <v>REDE DE URGÊNCIA</v>
      </c>
      <c r="O4236" t="str">
        <f>'Lotações convertidas'!B4238</f>
        <v>UNIDADE DE PRONTO ATENDIMENTO PAMPULHA</v>
      </c>
    </row>
    <row r="4237" spans="1:15" x14ac:dyDescent="0.25">
      <c r="A4237">
        <v>1376460</v>
      </c>
      <c r="B4237" t="s">
        <v>565</v>
      </c>
      <c r="C4237" t="s">
        <v>566</v>
      </c>
      <c r="D4237" t="s">
        <v>368</v>
      </c>
      <c r="E4237" t="s">
        <v>369</v>
      </c>
      <c r="F4237" t="s">
        <v>465</v>
      </c>
      <c r="G4237" s="177">
        <v>44699</v>
      </c>
      <c r="H4237" t="s">
        <v>441</v>
      </c>
      <c r="I4237" t="s">
        <v>18168</v>
      </c>
      <c r="J4237" t="s">
        <v>568</v>
      </c>
      <c r="K4237" t="s">
        <v>353</v>
      </c>
      <c r="L4237" t="s">
        <v>361</v>
      </c>
      <c r="M4237" s="29" t="str">
        <f>IF(O4237 &lt;&gt; "", VLOOKUP(O4237,'CLASSIFICAÇÃO - ÁREA DE ATUAÇÃO'!$A:$C,2,0),"")</f>
        <v>C</v>
      </c>
      <c r="N4237" s="29" t="str">
        <f>IF(O4237 &lt;&gt; "",VLOOKUP(O4237,'CLASSIFICAÇÃO - ÁREA DE ATUAÇÃO'!$A:$C,3,0), "")</f>
        <v>REDE DE URGÊNCIA</v>
      </c>
      <c r="O4237" t="str">
        <f>'Lotações convertidas'!B4239</f>
        <v>CENTRO DE REFERÊNCIA EM SAÚDE MENTAL - ÁLCOOL E DROGAS PAMPULHA/NOROESTE</v>
      </c>
    </row>
    <row r="4238" spans="1:15" x14ac:dyDescent="0.25">
      <c r="A4238">
        <v>1376479</v>
      </c>
      <c r="B4238" t="s">
        <v>13023</v>
      </c>
      <c r="C4238" t="s">
        <v>13024</v>
      </c>
      <c r="D4238" t="s">
        <v>362</v>
      </c>
      <c r="F4238" t="s">
        <v>518</v>
      </c>
      <c r="G4238" s="177">
        <v>44698</v>
      </c>
      <c r="H4238" t="s">
        <v>364</v>
      </c>
      <c r="I4238" t="s">
        <v>18168</v>
      </c>
      <c r="J4238" t="s">
        <v>13025</v>
      </c>
      <c r="K4238" t="s">
        <v>353</v>
      </c>
      <c r="L4238" t="s">
        <v>365</v>
      </c>
      <c r="M4238" s="29" t="str">
        <f>IF(O4238 &lt;&gt; "", VLOOKUP(O4238,'CLASSIFICAÇÃO - ÁREA DE ATUAÇÃO'!$A:$C,2,0),"")</f>
        <v>C</v>
      </c>
      <c r="N4238" s="29" t="str">
        <f>IF(O4238 &lt;&gt; "",VLOOKUP(O4238,'CLASSIFICAÇÃO - ÁREA DE ATUAÇÃO'!$A:$C,3,0), "")</f>
        <v>ATENÇÃO PRIMÁRIA</v>
      </c>
      <c r="O4238" t="str">
        <f>'Lotações convertidas'!B4240</f>
        <v>CENTRO DE SAÚDE NOVO AARÃO REIS</v>
      </c>
    </row>
    <row r="4239" spans="1:15" x14ac:dyDescent="0.25">
      <c r="A4239">
        <v>1376487</v>
      </c>
      <c r="B4239" t="s">
        <v>13026</v>
      </c>
      <c r="C4239" t="s">
        <v>13027</v>
      </c>
      <c r="D4239" t="s">
        <v>368</v>
      </c>
      <c r="E4239" t="s">
        <v>369</v>
      </c>
      <c r="F4239" t="s">
        <v>424</v>
      </c>
      <c r="G4239" s="177">
        <v>44698</v>
      </c>
      <c r="H4239" t="s">
        <v>441</v>
      </c>
      <c r="I4239" t="s">
        <v>18168</v>
      </c>
      <c r="J4239" t="s">
        <v>13028</v>
      </c>
      <c r="K4239" t="s">
        <v>353</v>
      </c>
      <c r="L4239" t="s">
        <v>427</v>
      </c>
      <c r="M4239" s="29" t="str">
        <f>IF(O4239 &lt;&gt; "", VLOOKUP(O4239,'CLASSIFICAÇÃO - ÁREA DE ATUAÇÃO'!$A:$C,2,0),"")</f>
        <v>D</v>
      </c>
      <c r="N4239" s="29" t="str">
        <f>IF(O4239 &lt;&gt; "",VLOOKUP(O4239,'CLASSIFICAÇÃO - ÁREA DE ATUAÇÃO'!$A:$C,3,0), "")</f>
        <v>REDE DE URGÊNCIA</v>
      </c>
      <c r="O4239" t="str">
        <f>'Lotações convertidas'!B4241</f>
        <v>SERVIÇO DE ATENDIMENTO MÓVEL DE URGÊNCIA E TRANSPORTE EM SAÚDE</v>
      </c>
    </row>
    <row r="4240" spans="1:15" x14ac:dyDescent="0.25">
      <c r="A4240">
        <v>1376495</v>
      </c>
      <c r="B4240" t="s">
        <v>13029</v>
      </c>
      <c r="C4240" t="s">
        <v>13030</v>
      </c>
      <c r="D4240" t="s">
        <v>368</v>
      </c>
      <c r="E4240" t="s">
        <v>369</v>
      </c>
      <c r="F4240" t="s">
        <v>351</v>
      </c>
      <c r="G4240" s="177">
        <v>44699</v>
      </c>
      <c r="H4240" t="s">
        <v>384</v>
      </c>
      <c r="I4240" t="s">
        <v>18168</v>
      </c>
      <c r="J4240" t="s">
        <v>13031</v>
      </c>
      <c r="K4240" t="s">
        <v>353</v>
      </c>
      <c r="L4240" t="s">
        <v>354</v>
      </c>
      <c r="M4240" s="29" t="str">
        <f>IF(O4240 &lt;&gt; "", VLOOKUP(O4240,'CLASSIFICAÇÃO - ÁREA DE ATUAÇÃO'!$A:$C,2,0),"")</f>
        <v>D</v>
      </c>
      <c r="N4240" s="29" t="str">
        <f>IF(O4240 &lt;&gt; "",VLOOKUP(O4240,'CLASSIFICAÇÃO - ÁREA DE ATUAÇÃO'!$A:$C,3,0), "")</f>
        <v>ATENÇÃO PRIMÁRIA</v>
      </c>
      <c r="O4240" t="str">
        <f>'Lotações convertidas'!B4242</f>
        <v>CENTRO DE SAÚDE PEDREIRA PRADO LOPES</v>
      </c>
    </row>
    <row r="4241" spans="1:15" x14ac:dyDescent="0.25">
      <c r="A4241">
        <v>1376525</v>
      </c>
      <c r="B4241" t="s">
        <v>13035</v>
      </c>
      <c r="C4241" t="s">
        <v>13036</v>
      </c>
      <c r="D4241" t="s">
        <v>362</v>
      </c>
      <c r="F4241" t="s">
        <v>18613</v>
      </c>
      <c r="G4241" s="177">
        <v>44698</v>
      </c>
      <c r="H4241" t="s">
        <v>466</v>
      </c>
      <c r="I4241" t="s">
        <v>18168</v>
      </c>
      <c r="J4241" t="s">
        <v>13037</v>
      </c>
      <c r="K4241" t="s">
        <v>353</v>
      </c>
      <c r="L4241" t="s">
        <v>382</v>
      </c>
      <c r="M4241" s="29" t="str">
        <f>IF(O4241 &lt;&gt; "", VLOOKUP(O4241,'CLASSIFICAÇÃO - ÁREA DE ATUAÇÃO'!$A:$C,2,0),"")</f>
        <v>C</v>
      </c>
      <c r="N4241" s="29" t="str">
        <f>IF(O4241 &lt;&gt; "",VLOOKUP(O4241,'CLASSIFICAÇÃO - ÁREA DE ATUAÇÃO'!$A:$C,3,0), "")</f>
        <v>REDE DE URGÊNCIA</v>
      </c>
      <c r="O4241" t="str">
        <f>'Lotações convertidas'!B4243</f>
        <v>UNIDADE DE PRONTO ATENDIMENTO LESTE</v>
      </c>
    </row>
    <row r="4242" spans="1:15" x14ac:dyDescent="0.25">
      <c r="A4242">
        <v>1376533</v>
      </c>
      <c r="B4242" t="s">
        <v>13038</v>
      </c>
      <c r="C4242" t="s">
        <v>13039</v>
      </c>
      <c r="D4242" t="s">
        <v>379</v>
      </c>
      <c r="F4242" t="s">
        <v>18617</v>
      </c>
      <c r="G4242" s="177">
        <v>44704</v>
      </c>
      <c r="H4242" t="s">
        <v>482</v>
      </c>
      <c r="I4242" t="s">
        <v>18171</v>
      </c>
      <c r="J4242" t="s">
        <v>13040</v>
      </c>
      <c r="K4242" t="s">
        <v>353</v>
      </c>
      <c r="L4242" t="s">
        <v>406</v>
      </c>
      <c r="M4242" s="29" t="str">
        <f>IF(O4242 &lt;&gt; "", VLOOKUP(O4242,'CLASSIFICAÇÃO - ÁREA DE ATUAÇÃO'!$A:$C,2,0),"")</f>
        <v>D</v>
      </c>
      <c r="N4242" s="29" t="str">
        <f>IF(O4242 &lt;&gt; "",VLOOKUP(O4242,'CLASSIFICAÇÃO - ÁREA DE ATUAÇÃO'!$A:$C,3,0), "")</f>
        <v>REDE DE URGÊNCIA</v>
      </c>
      <c r="O4242" t="str">
        <f>'Lotações convertidas'!B4244</f>
        <v>UNIDADE DE PRONTO ATENDIMENTO BARREIRO</v>
      </c>
    </row>
    <row r="4243" spans="1:15" x14ac:dyDescent="0.25">
      <c r="A4243">
        <v>1376541</v>
      </c>
      <c r="B4243" t="s">
        <v>13041</v>
      </c>
      <c r="C4243" t="s">
        <v>13042</v>
      </c>
      <c r="D4243" t="s">
        <v>368</v>
      </c>
      <c r="E4243" t="s">
        <v>369</v>
      </c>
      <c r="F4243" t="s">
        <v>1062</v>
      </c>
      <c r="G4243" s="177">
        <v>44699</v>
      </c>
      <c r="H4243" t="s">
        <v>417</v>
      </c>
      <c r="I4243" t="s">
        <v>18168</v>
      </c>
      <c r="J4243" t="s">
        <v>13043</v>
      </c>
      <c r="K4243" t="s">
        <v>353</v>
      </c>
      <c r="L4243" t="s">
        <v>397</v>
      </c>
      <c r="M4243" s="29" t="str">
        <f>IF(O4243 &lt;&gt; "", VLOOKUP(O4243,'CLASSIFICAÇÃO - ÁREA DE ATUAÇÃO'!$A:$C,2,0),"")</f>
        <v>C</v>
      </c>
      <c r="N4243" s="29" t="str">
        <f>IF(O4243 &lt;&gt; "",VLOOKUP(O4243,'CLASSIFICAÇÃO - ÁREA DE ATUAÇÃO'!$A:$C,3,0), "")</f>
        <v>ATENÇÃO PRIMÁRIA</v>
      </c>
      <c r="O4243" t="str">
        <f>'Lotações convertidas'!B4245</f>
        <v>CENTRO DE SAÚDE VENTOSA</v>
      </c>
    </row>
    <row r="4244" spans="1:15" x14ac:dyDescent="0.25">
      <c r="A4244" t="s">
        <v>13044</v>
      </c>
      <c r="B4244" t="s">
        <v>8485</v>
      </c>
      <c r="C4244" t="s">
        <v>8486</v>
      </c>
      <c r="D4244" t="s">
        <v>368</v>
      </c>
      <c r="E4244" t="s">
        <v>369</v>
      </c>
      <c r="F4244" t="s">
        <v>18613</v>
      </c>
      <c r="G4244" s="177">
        <v>44700</v>
      </c>
      <c r="H4244" t="s">
        <v>441</v>
      </c>
      <c r="I4244" t="s">
        <v>18168</v>
      </c>
      <c r="J4244" t="s">
        <v>8487</v>
      </c>
      <c r="K4244" t="s">
        <v>353</v>
      </c>
      <c r="L4244" t="s">
        <v>382</v>
      </c>
      <c r="M4244" s="29" t="str">
        <f>IF(O4244 &lt;&gt; "", VLOOKUP(O4244,'CLASSIFICAÇÃO - ÁREA DE ATUAÇÃO'!$A:$C,2,0),"")</f>
        <v>C</v>
      </c>
      <c r="N4244" s="29" t="str">
        <f>IF(O4244 &lt;&gt; "",VLOOKUP(O4244,'CLASSIFICAÇÃO - ÁREA DE ATUAÇÃO'!$A:$C,3,0), "")</f>
        <v>REDE DE URGÊNCIA</v>
      </c>
      <c r="O4244" t="str">
        <f>'Lotações convertidas'!B4246</f>
        <v>UNIDADE DE PRONTO ATENDIMENTO LESTE</v>
      </c>
    </row>
    <row r="4245" spans="1:15" x14ac:dyDescent="0.25">
      <c r="A4245">
        <v>1376568</v>
      </c>
      <c r="B4245" t="s">
        <v>13045</v>
      </c>
      <c r="C4245" t="s">
        <v>13046</v>
      </c>
      <c r="D4245" t="s">
        <v>429</v>
      </c>
      <c r="E4245" t="s">
        <v>430</v>
      </c>
      <c r="F4245" t="s">
        <v>474</v>
      </c>
      <c r="G4245" s="177">
        <v>44699</v>
      </c>
      <c r="H4245" t="s">
        <v>364</v>
      </c>
      <c r="I4245" t="s">
        <v>18175</v>
      </c>
      <c r="J4245" t="s">
        <v>13047</v>
      </c>
      <c r="K4245" t="s">
        <v>353</v>
      </c>
      <c r="L4245" t="s">
        <v>374</v>
      </c>
      <c r="M4245" s="29" t="str">
        <f>IF(O4245 &lt;&gt; "", VLOOKUP(O4245,'CLASSIFICAÇÃO - ÁREA DE ATUAÇÃO'!$A:$C,2,0),"")</f>
        <v>D</v>
      </c>
      <c r="N4245" s="29" t="str">
        <f>IF(O4245 &lt;&gt; "",VLOOKUP(O4245,'CLASSIFICAÇÃO - ÁREA DE ATUAÇÃO'!$A:$C,3,0), "")</f>
        <v>ATENÇÃO PRIMÁRIA</v>
      </c>
      <c r="O4245" t="str">
        <f>'Lotações convertidas'!B4247</f>
        <v>CENTRO DE SAÚDE CAPITÃO EDUARDO</v>
      </c>
    </row>
    <row r="4246" spans="1:15" x14ac:dyDescent="0.25">
      <c r="A4246">
        <v>1376576</v>
      </c>
      <c r="B4246" t="s">
        <v>12046</v>
      </c>
      <c r="C4246" t="s">
        <v>12047</v>
      </c>
      <c r="D4246" t="s">
        <v>349</v>
      </c>
      <c r="E4246" t="s">
        <v>473</v>
      </c>
      <c r="F4246" t="s">
        <v>567</v>
      </c>
      <c r="G4246" s="177">
        <v>44699</v>
      </c>
      <c r="H4246" t="s">
        <v>13048</v>
      </c>
      <c r="I4246" t="s">
        <v>18181</v>
      </c>
      <c r="J4246" t="s">
        <v>12048</v>
      </c>
      <c r="K4246" t="s">
        <v>353</v>
      </c>
      <c r="L4246" t="s">
        <v>406</v>
      </c>
      <c r="M4246" s="29" t="str">
        <f>IF(O4246 &lt;&gt; "", VLOOKUP(O4246,'CLASSIFICAÇÃO - ÁREA DE ATUAÇÃO'!$A:$C,2,0),"")</f>
        <v>C</v>
      </c>
      <c r="N4246" s="29" t="str">
        <f>IF(O4246 &lt;&gt; "",VLOOKUP(O4246,'CLASSIFICAÇÃO - ÁREA DE ATUAÇÃO'!$A:$C,3,0), "")</f>
        <v>REDE DE URGÊNCIA</v>
      </c>
      <c r="O4246" t="str">
        <f>'Lotações convertidas'!B4248</f>
        <v>CENTRO DE REFERENCIA EM SAUDE MENTAL ALCOOL E DROGAS BARREIRO</v>
      </c>
    </row>
    <row r="4247" spans="1:15" x14ac:dyDescent="0.25">
      <c r="A4247">
        <v>1376584</v>
      </c>
      <c r="B4247" t="s">
        <v>13049</v>
      </c>
      <c r="C4247" t="s">
        <v>13050</v>
      </c>
      <c r="D4247" t="s">
        <v>349</v>
      </c>
      <c r="E4247" t="s">
        <v>350</v>
      </c>
      <c r="F4247" t="s">
        <v>606</v>
      </c>
      <c r="G4247" s="177">
        <v>44699</v>
      </c>
      <c r="H4247" t="s">
        <v>17363</v>
      </c>
      <c r="I4247" t="s">
        <v>18169</v>
      </c>
      <c r="J4247" t="s">
        <v>13051</v>
      </c>
      <c r="K4247" t="s">
        <v>353</v>
      </c>
      <c r="L4247" t="s">
        <v>382</v>
      </c>
      <c r="M4247" s="29" t="str">
        <f>IF(O4247 &lt;&gt; "", VLOOKUP(O4247,'CLASSIFICAÇÃO - ÁREA DE ATUAÇÃO'!$A:$C,2,0),"")</f>
        <v>D</v>
      </c>
      <c r="N4247" s="29" t="str">
        <f>IF(O4247 &lt;&gt; "",VLOOKUP(O4247,'CLASSIFICAÇÃO - ÁREA DE ATUAÇÃO'!$A:$C,3,0), "")</f>
        <v>ATENÇÃO PRIMÁRIA</v>
      </c>
      <c r="O4247" t="str">
        <f>'Lotações convertidas'!B4249</f>
        <v>CENTRO DE SAÚDE ALTO VERA CRUZ</v>
      </c>
    </row>
    <row r="4248" spans="1:15" x14ac:dyDescent="0.25">
      <c r="A4248">
        <v>1376614</v>
      </c>
      <c r="B4248" t="s">
        <v>13052</v>
      </c>
      <c r="C4248" t="s">
        <v>13053</v>
      </c>
      <c r="D4248" t="s">
        <v>362</v>
      </c>
      <c r="F4248" t="s">
        <v>531</v>
      </c>
      <c r="G4248" s="177">
        <v>44699</v>
      </c>
      <c r="H4248" t="s">
        <v>352</v>
      </c>
      <c r="I4248" t="s">
        <v>18168</v>
      </c>
      <c r="J4248" t="s">
        <v>13054</v>
      </c>
      <c r="K4248" t="s">
        <v>353</v>
      </c>
      <c r="L4248" t="s">
        <v>374</v>
      </c>
      <c r="M4248" s="29" t="str">
        <f>IF(O4248 &lt;&gt; "", VLOOKUP(O4248,'CLASSIFICAÇÃO - ÁREA DE ATUAÇÃO'!$A:$C,2,0),"")</f>
        <v>C</v>
      </c>
      <c r="N4248" s="29" t="str">
        <f>IF(O4248 &lt;&gt; "",VLOOKUP(O4248,'CLASSIFICAÇÃO - ÁREA DE ATUAÇÃO'!$A:$C,3,0), "")</f>
        <v>ATENÇÃO PRIMÁRIA</v>
      </c>
      <c r="O4248" t="str">
        <f>'Lotações convertidas'!B4250</f>
        <v>CENTRO DE SAÚDE MARIA GORETTI</v>
      </c>
    </row>
    <row r="4249" spans="1:15" x14ac:dyDescent="0.25">
      <c r="A4249">
        <v>1376622</v>
      </c>
      <c r="B4249" t="s">
        <v>13052</v>
      </c>
      <c r="C4249" t="s">
        <v>13053</v>
      </c>
      <c r="D4249" t="s">
        <v>362</v>
      </c>
      <c r="F4249" t="s">
        <v>531</v>
      </c>
      <c r="G4249" s="177">
        <v>44699</v>
      </c>
      <c r="H4249" t="s">
        <v>395</v>
      </c>
      <c r="I4249" t="s">
        <v>18168</v>
      </c>
      <c r="J4249" t="s">
        <v>13054</v>
      </c>
      <c r="K4249" t="s">
        <v>353</v>
      </c>
      <c r="L4249" t="s">
        <v>374</v>
      </c>
      <c r="M4249" s="29" t="str">
        <f>IF(O4249 &lt;&gt; "", VLOOKUP(O4249,'CLASSIFICAÇÃO - ÁREA DE ATUAÇÃO'!$A:$C,2,0),"")</f>
        <v>C</v>
      </c>
      <c r="N4249" s="29" t="str">
        <f>IF(O4249 &lt;&gt; "",VLOOKUP(O4249,'CLASSIFICAÇÃO - ÁREA DE ATUAÇÃO'!$A:$C,3,0), "")</f>
        <v>ATENÇÃO PRIMÁRIA</v>
      </c>
      <c r="O4249" t="str">
        <f>'Lotações convertidas'!B4251</f>
        <v>CENTRO DE SAÚDE MARIA GORETTI</v>
      </c>
    </row>
    <row r="4250" spans="1:15" x14ac:dyDescent="0.25">
      <c r="A4250">
        <v>1376630</v>
      </c>
      <c r="B4250" t="s">
        <v>13055</v>
      </c>
      <c r="C4250" t="s">
        <v>13056</v>
      </c>
      <c r="D4250" t="s">
        <v>520</v>
      </c>
      <c r="F4250" t="s">
        <v>630</v>
      </c>
      <c r="G4250" s="177">
        <v>44699</v>
      </c>
      <c r="H4250" t="s">
        <v>364</v>
      </c>
      <c r="I4250" t="s">
        <v>18175</v>
      </c>
      <c r="J4250" t="s">
        <v>13057</v>
      </c>
      <c r="K4250" t="s">
        <v>353</v>
      </c>
      <c r="L4250" t="s">
        <v>406</v>
      </c>
      <c r="M4250" s="29" t="str">
        <f>IF(O4250 &lt;&gt; "", VLOOKUP(O4250,'CLASSIFICAÇÃO - ÁREA DE ATUAÇÃO'!$A:$C,2,0),"")</f>
        <v>D</v>
      </c>
      <c r="N4250" s="29" t="str">
        <f>IF(O4250 &lt;&gt; "",VLOOKUP(O4250,'CLASSIFICAÇÃO - ÁREA DE ATUAÇÃO'!$A:$C,3,0), "")</f>
        <v>ATENÇÃO PRIMÁRIA</v>
      </c>
      <c r="O4250" t="str">
        <f>'Lotações convertidas'!B4252</f>
        <v>CENTRO DE SAÚDE INDEPENDÊNCIA</v>
      </c>
    </row>
    <row r="4251" spans="1:15" x14ac:dyDescent="0.25">
      <c r="A4251">
        <v>1376657</v>
      </c>
      <c r="B4251" t="s">
        <v>1219</v>
      </c>
      <c r="C4251" t="s">
        <v>1220</v>
      </c>
      <c r="D4251" t="s">
        <v>379</v>
      </c>
      <c r="F4251" t="s">
        <v>18620</v>
      </c>
      <c r="G4251" s="177">
        <v>44700</v>
      </c>
      <c r="H4251" t="s">
        <v>466</v>
      </c>
      <c r="I4251" t="s">
        <v>18171</v>
      </c>
      <c r="J4251" t="s">
        <v>1221</v>
      </c>
      <c r="K4251" t="s">
        <v>353</v>
      </c>
      <c r="L4251" t="s">
        <v>372</v>
      </c>
      <c r="M4251" s="29" t="str">
        <f>IF(O4251 &lt;&gt; "", VLOOKUP(O4251,'CLASSIFICAÇÃO - ÁREA DE ATUAÇÃO'!$A:$C,2,0),"")</f>
        <v>D</v>
      </c>
      <c r="N4251" s="29" t="str">
        <f>IF(O4251 &lt;&gt; "",VLOOKUP(O4251,'CLASSIFICAÇÃO - ÁREA DE ATUAÇÃO'!$A:$C,3,0), "")</f>
        <v>REDE DE URGÊNCIA</v>
      </c>
      <c r="O4251" t="str">
        <f>'Lotações convertidas'!B4253</f>
        <v>UNIDADE DE PRONTO ATENDIMENTO VENDA NOVA</v>
      </c>
    </row>
    <row r="4252" spans="1:15" x14ac:dyDescent="0.25">
      <c r="A4252">
        <v>1376665</v>
      </c>
      <c r="B4252" t="s">
        <v>13058</v>
      </c>
      <c r="C4252" t="s">
        <v>13059</v>
      </c>
      <c r="D4252" t="s">
        <v>349</v>
      </c>
      <c r="E4252" t="s">
        <v>403</v>
      </c>
      <c r="F4252" t="s">
        <v>18639</v>
      </c>
      <c r="G4252" s="177">
        <v>44700</v>
      </c>
      <c r="H4252" t="s">
        <v>395</v>
      </c>
      <c r="I4252" t="s">
        <v>18170</v>
      </c>
      <c r="J4252" t="s">
        <v>13060</v>
      </c>
      <c r="K4252" t="s">
        <v>353</v>
      </c>
      <c r="L4252" t="s">
        <v>354</v>
      </c>
      <c r="M4252" s="29" t="str">
        <f>IF(O4252 &lt;&gt; "", VLOOKUP(O4252,'CLASSIFICAÇÃO - ÁREA DE ATUAÇÃO'!$A:$C,2,0),"")</f>
        <v>A</v>
      </c>
      <c r="N4252" s="29" t="str">
        <f>IF(O4252 &lt;&gt; "",VLOOKUP(O4252,'CLASSIFICAÇÃO - ÁREA DE ATUAÇÃO'!$A:$C,3,0), "")</f>
        <v>REDE COMPLEMENTAR</v>
      </c>
      <c r="O4252" t="str">
        <f>'Lotações convertidas'!B4254</f>
        <v>CENTRO DE REFERENCIA EM REABILITACAO NOROESTE</v>
      </c>
    </row>
    <row r="4253" spans="1:15" x14ac:dyDescent="0.25">
      <c r="A4253">
        <v>1376681</v>
      </c>
      <c r="B4253" t="s">
        <v>10930</v>
      </c>
      <c r="C4253" t="s">
        <v>10931</v>
      </c>
      <c r="D4253" t="s">
        <v>379</v>
      </c>
      <c r="F4253" t="s">
        <v>18615</v>
      </c>
      <c r="G4253" s="177">
        <v>44704</v>
      </c>
      <c r="H4253" t="s">
        <v>457</v>
      </c>
      <c r="I4253" t="s">
        <v>18171</v>
      </c>
      <c r="J4253" t="s">
        <v>10932</v>
      </c>
      <c r="K4253" t="s">
        <v>353</v>
      </c>
      <c r="L4253" t="s">
        <v>365</v>
      </c>
      <c r="M4253" s="29" t="str">
        <f>IF(O4253 &lt;&gt; "", VLOOKUP(O4253,'CLASSIFICAÇÃO - ÁREA DE ATUAÇÃO'!$A:$C,2,0),"")</f>
        <v>D</v>
      </c>
      <c r="N4253" s="29" t="str">
        <f>IF(O4253 &lt;&gt; "",VLOOKUP(O4253,'CLASSIFICAÇÃO - ÁREA DE ATUAÇÃO'!$A:$C,3,0), "")</f>
        <v>REDE DE URGÊNCIA</v>
      </c>
      <c r="O4253" t="str">
        <f>'Lotações convertidas'!B4255</f>
        <v>UNIDADE DE PRONTO ATENDIMENTO NORTE</v>
      </c>
    </row>
    <row r="4254" spans="1:15" x14ac:dyDescent="0.25">
      <c r="A4254" t="s">
        <v>13061</v>
      </c>
      <c r="B4254" t="s">
        <v>13062</v>
      </c>
      <c r="C4254" t="s">
        <v>13063</v>
      </c>
      <c r="D4254" t="s">
        <v>520</v>
      </c>
      <c r="F4254" t="s">
        <v>516</v>
      </c>
      <c r="G4254" s="177">
        <v>44704</v>
      </c>
      <c r="H4254" t="s">
        <v>364</v>
      </c>
      <c r="I4254" t="s">
        <v>18175</v>
      </c>
      <c r="J4254" t="s">
        <v>13064</v>
      </c>
      <c r="K4254" t="s">
        <v>353</v>
      </c>
      <c r="L4254" t="s">
        <v>372</v>
      </c>
      <c r="M4254" s="29" t="str">
        <f>IF(O4254 &lt;&gt; "", VLOOKUP(O4254,'CLASSIFICAÇÃO - ÁREA DE ATUAÇÃO'!$A:$C,2,0),"")</f>
        <v>C</v>
      </c>
      <c r="N4254" s="29" t="str">
        <f>IF(O4254 &lt;&gt; "",VLOOKUP(O4254,'CLASSIFICAÇÃO - ÁREA DE ATUAÇÃO'!$A:$C,3,0), "")</f>
        <v>ATENÇÃO PRIMÁRIA</v>
      </c>
      <c r="O4254" t="str">
        <f>'Lotações convertidas'!B4256</f>
        <v>CENTRO DE SAÚDE NOVA YORK</v>
      </c>
    </row>
    <row r="4255" spans="1:15" x14ac:dyDescent="0.25">
      <c r="A4255">
        <v>1376711</v>
      </c>
      <c r="B4255" t="s">
        <v>13065</v>
      </c>
      <c r="C4255" t="s">
        <v>13066</v>
      </c>
      <c r="D4255" t="s">
        <v>368</v>
      </c>
      <c r="E4255" t="s">
        <v>369</v>
      </c>
      <c r="F4255" t="s">
        <v>4223</v>
      </c>
      <c r="G4255" s="177">
        <v>44700</v>
      </c>
      <c r="H4255" t="s">
        <v>384</v>
      </c>
      <c r="I4255" t="s">
        <v>18168</v>
      </c>
      <c r="J4255" t="s">
        <v>13067</v>
      </c>
      <c r="K4255" t="s">
        <v>353</v>
      </c>
      <c r="L4255" t="s">
        <v>382</v>
      </c>
      <c r="M4255" s="29" t="str">
        <f>IF(O4255 &lt;&gt; "", VLOOKUP(O4255,'CLASSIFICAÇÃO - ÁREA DE ATUAÇÃO'!$A:$C,2,0),"")</f>
        <v>B</v>
      </c>
      <c r="N4255" s="29" t="str">
        <f>IF(O4255 &lt;&gt; "",VLOOKUP(O4255,'CLASSIFICAÇÃO - ÁREA DE ATUAÇÃO'!$A:$C,3,0), "")</f>
        <v>ATENÇÃO PRIMÁRIA</v>
      </c>
      <c r="O4255" t="str">
        <f>'Lotações convertidas'!B4257</f>
        <v>CENTRO DE SAÚDE PARAÍSO</v>
      </c>
    </row>
    <row r="4256" spans="1:15" x14ac:dyDescent="0.25">
      <c r="A4256">
        <v>1376738</v>
      </c>
      <c r="B4256" t="s">
        <v>13068</v>
      </c>
      <c r="C4256" t="s">
        <v>13069</v>
      </c>
      <c r="D4256" t="s">
        <v>379</v>
      </c>
      <c r="F4256" t="s">
        <v>2012</v>
      </c>
      <c r="G4256" s="177">
        <v>44700</v>
      </c>
      <c r="H4256" t="s">
        <v>434</v>
      </c>
      <c r="I4256" t="s">
        <v>18171</v>
      </c>
      <c r="J4256" t="s">
        <v>13070</v>
      </c>
      <c r="K4256" t="s">
        <v>353</v>
      </c>
      <c r="L4256" t="s">
        <v>372</v>
      </c>
      <c r="M4256" s="29" t="str">
        <f>IF(O4256 &lt;&gt; "", VLOOKUP(O4256,'CLASSIFICAÇÃO - ÁREA DE ATUAÇÃO'!$A:$C,2,0),"")</f>
        <v>D</v>
      </c>
      <c r="N4256" s="29" t="str">
        <f>IF(O4256 &lt;&gt; "",VLOOKUP(O4256,'CLASSIFICAÇÃO - ÁREA DE ATUAÇÃO'!$A:$C,3,0), "")</f>
        <v>ATENÇÃO PRIMÁRIA</v>
      </c>
      <c r="O4256" t="str">
        <f>'Lotações convertidas'!B4258</f>
        <v>CENTRO DE SAÚDE CÉU AZUL</v>
      </c>
    </row>
    <row r="4257" spans="1:15" x14ac:dyDescent="0.25">
      <c r="A4257">
        <v>1376746</v>
      </c>
      <c r="B4257" t="s">
        <v>13071</v>
      </c>
      <c r="C4257" t="s">
        <v>13072</v>
      </c>
      <c r="D4257" t="s">
        <v>349</v>
      </c>
      <c r="E4257" t="s">
        <v>528</v>
      </c>
      <c r="F4257" t="s">
        <v>695</v>
      </c>
      <c r="G4257" s="177">
        <v>44700</v>
      </c>
      <c r="H4257" t="s">
        <v>364</v>
      </c>
      <c r="I4257" t="s">
        <v>18176</v>
      </c>
      <c r="J4257" t="s">
        <v>13073</v>
      </c>
      <c r="K4257" t="s">
        <v>353</v>
      </c>
      <c r="L4257" t="s">
        <v>382</v>
      </c>
      <c r="M4257" s="29" t="str">
        <f>IF(O4257 &lt;&gt; "", VLOOKUP(O4257,'CLASSIFICAÇÃO - ÁREA DE ATUAÇÃO'!$A:$C,2,0),"")</f>
        <v>A</v>
      </c>
      <c r="N4257" s="29" t="str">
        <f>IF(O4257 &lt;&gt; "",VLOOKUP(O4257,'CLASSIFICAÇÃO - ÁREA DE ATUAÇÃO'!$A:$C,3,0), "")</f>
        <v>REDE COMPLEMENTAR</v>
      </c>
      <c r="O4257" t="str">
        <f>'Lotações convertidas'!B4259</f>
        <v>LABORATORIO REGIONAL LESTE/NORDESTE</v>
      </c>
    </row>
    <row r="4258" spans="1:15" x14ac:dyDescent="0.25">
      <c r="A4258">
        <v>1376754</v>
      </c>
      <c r="B4258" t="s">
        <v>13074</v>
      </c>
      <c r="C4258" t="s">
        <v>13075</v>
      </c>
      <c r="D4258" t="s">
        <v>379</v>
      </c>
      <c r="F4258" t="s">
        <v>554</v>
      </c>
      <c r="G4258" s="177">
        <v>44704</v>
      </c>
      <c r="H4258" t="s">
        <v>13076</v>
      </c>
      <c r="I4258" t="s">
        <v>18171</v>
      </c>
      <c r="J4258" t="s">
        <v>13077</v>
      </c>
      <c r="K4258" t="s">
        <v>353</v>
      </c>
      <c r="L4258" t="s">
        <v>397</v>
      </c>
      <c r="M4258" s="29" t="str">
        <f>IF(O4258 &lt;&gt; "", VLOOKUP(O4258,'CLASSIFICAÇÃO - ÁREA DE ATUAÇÃO'!$A:$C,2,0),"")</f>
        <v>B</v>
      </c>
      <c r="N4258" s="29" t="str">
        <f>IF(O4258 &lt;&gt; "",VLOOKUP(O4258,'CLASSIFICAÇÃO - ÁREA DE ATUAÇÃO'!$A:$C,3,0), "")</f>
        <v>ATENÇÃO PRIMÁRIA</v>
      </c>
      <c r="O4258" t="str">
        <f>'Lotações convertidas'!B4260</f>
        <v>CENTRO DE SAÚDE VISTA ALEGRE</v>
      </c>
    </row>
    <row r="4259" spans="1:15" x14ac:dyDescent="0.25">
      <c r="A4259">
        <v>1376762</v>
      </c>
      <c r="B4259" t="s">
        <v>13078</v>
      </c>
      <c r="C4259" t="s">
        <v>13079</v>
      </c>
      <c r="D4259" t="s">
        <v>368</v>
      </c>
      <c r="E4259" t="s">
        <v>369</v>
      </c>
      <c r="F4259" t="s">
        <v>424</v>
      </c>
      <c r="G4259" s="177">
        <v>44700</v>
      </c>
      <c r="H4259" t="s">
        <v>441</v>
      </c>
      <c r="I4259" t="s">
        <v>18168</v>
      </c>
      <c r="J4259" t="s">
        <v>13080</v>
      </c>
      <c r="K4259" t="s">
        <v>353</v>
      </c>
      <c r="L4259" t="s">
        <v>427</v>
      </c>
      <c r="M4259" s="29" t="str">
        <f>IF(O4259 &lt;&gt; "", VLOOKUP(O4259,'CLASSIFICAÇÃO - ÁREA DE ATUAÇÃO'!$A:$C,2,0),"")</f>
        <v>D</v>
      </c>
      <c r="N4259" s="29" t="str">
        <f>IF(O4259 &lt;&gt; "",VLOOKUP(O4259,'CLASSIFICAÇÃO - ÁREA DE ATUAÇÃO'!$A:$C,3,0), "")</f>
        <v>REDE DE URGÊNCIA</v>
      </c>
      <c r="O4259" t="str">
        <f>'Lotações convertidas'!B4261</f>
        <v>SERVIÇO DE ATENDIMENTO MÓVEL DE URGÊNCIA E TRANSPORTE EM SAÚDE</v>
      </c>
    </row>
    <row r="4260" spans="1:15" x14ac:dyDescent="0.25">
      <c r="A4260">
        <v>1376789</v>
      </c>
      <c r="B4260" t="s">
        <v>7137</v>
      </c>
      <c r="C4260" t="s">
        <v>7138</v>
      </c>
      <c r="D4260" t="s">
        <v>362</v>
      </c>
      <c r="F4260" t="s">
        <v>610</v>
      </c>
      <c r="G4260" s="177">
        <v>44700</v>
      </c>
      <c r="H4260" t="s">
        <v>364</v>
      </c>
      <c r="I4260" t="s">
        <v>18168</v>
      </c>
      <c r="J4260" t="s">
        <v>7139</v>
      </c>
      <c r="K4260" t="s">
        <v>353</v>
      </c>
      <c r="L4260" t="s">
        <v>372</v>
      </c>
      <c r="M4260" s="29" t="str">
        <f>IF(O4260 &lt;&gt; "", VLOOKUP(O4260,'CLASSIFICAÇÃO - ÁREA DE ATUAÇÃO'!$A:$C,2,0),"")</f>
        <v>C</v>
      </c>
      <c r="N4260" s="29" t="str">
        <f>IF(O4260 &lt;&gt; "",VLOOKUP(O4260,'CLASSIFICAÇÃO - ÁREA DE ATUAÇÃO'!$A:$C,3,0), "")</f>
        <v>ATENÇÃO PRIMÁRIA</v>
      </c>
      <c r="O4260" t="str">
        <f>'Lotações convertidas'!B4262</f>
        <v>CENTRO DE SAÚDE PIRATININGA</v>
      </c>
    </row>
    <row r="4261" spans="1:15" x14ac:dyDescent="0.25">
      <c r="A4261">
        <v>1376797</v>
      </c>
      <c r="B4261" t="s">
        <v>13081</v>
      </c>
      <c r="C4261" t="s">
        <v>13082</v>
      </c>
      <c r="D4261" t="s">
        <v>362</v>
      </c>
      <c r="F4261" t="s">
        <v>377</v>
      </c>
      <c r="G4261" s="177">
        <v>44700</v>
      </c>
      <c r="H4261" t="s">
        <v>364</v>
      </c>
      <c r="I4261" t="s">
        <v>18168</v>
      </c>
      <c r="J4261" t="s">
        <v>13083</v>
      </c>
      <c r="K4261" t="s">
        <v>353</v>
      </c>
      <c r="L4261" t="s">
        <v>372</v>
      </c>
      <c r="M4261" s="29" t="str">
        <f>IF(O4261 &lt;&gt; "", VLOOKUP(O4261,'CLASSIFICAÇÃO - ÁREA DE ATUAÇÃO'!$A:$C,2,0),"")</f>
        <v>C</v>
      </c>
      <c r="N4261" s="29" t="str">
        <f>IF(O4261 &lt;&gt; "",VLOOKUP(O4261,'CLASSIFICAÇÃO - ÁREA DE ATUAÇÃO'!$A:$C,3,0), "")</f>
        <v>ATENÇÃO PRIMÁRIA</v>
      </c>
      <c r="O4261" t="str">
        <f>'Lotações convertidas'!B4263</f>
        <v>CENTRO DE SAÚDE MANTIQUEIRA</v>
      </c>
    </row>
    <row r="4262" spans="1:15" x14ac:dyDescent="0.25">
      <c r="A4262">
        <v>1376800</v>
      </c>
      <c r="B4262" t="s">
        <v>13084</v>
      </c>
      <c r="C4262" t="s">
        <v>13085</v>
      </c>
      <c r="D4262" t="s">
        <v>368</v>
      </c>
      <c r="E4262" t="s">
        <v>369</v>
      </c>
      <c r="F4262" t="s">
        <v>461</v>
      </c>
      <c r="G4262" s="177">
        <v>44700</v>
      </c>
      <c r="H4262" t="s">
        <v>417</v>
      </c>
      <c r="I4262" t="s">
        <v>18168</v>
      </c>
      <c r="J4262" t="s">
        <v>13086</v>
      </c>
      <c r="K4262" t="s">
        <v>353</v>
      </c>
      <c r="L4262" t="s">
        <v>354</v>
      </c>
      <c r="M4262" s="29" t="str">
        <f>IF(O4262 &lt;&gt; "", VLOOKUP(O4262,'CLASSIFICAÇÃO - ÁREA DE ATUAÇÃO'!$A:$C,2,0),"")</f>
        <v>D</v>
      </c>
      <c r="N4262" s="29" t="str">
        <f>IF(O4262 &lt;&gt; "",VLOOKUP(O4262,'CLASSIFICAÇÃO - ÁREA DE ATUAÇÃO'!$A:$C,3,0), "")</f>
        <v>ATENÇÃO PRIMÁRIA</v>
      </c>
      <c r="O4262" t="str">
        <f>'Lotações convertidas'!B4264</f>
        <v>CENTRO DE SAÚDE CALIFÓRNIA</v>
      </c>
    </row>
    <row r="4263" spans="1:15" x14ac:dyDescent="0.25">
      <c r="A4263">
        <v>1376819</v>
      </c>
      <c r="B4263" t="s">
        <v>13087</v>
      </c>
      <c r="C4263" t="s">
        <v>13088</v>
      </c>
      <c r="D4263" t="s">
        <v>368</v>
      </c>
      <c r="E4263" t="s">
        <v>369</v>
      </c>
      <c r="F4263" t="s">
        <v>409</v>
      </c>
      <c r="G4263" s="177">
        <v>44700</v>
      </c>
      <c r="H4263" t="s">
        <v>2484</v>
      </c>
      <c r="I4263" t="s">
        <v>18168</v>
      </c>
      <c r="J4263" t="s">
        <v>13089</v>
      </c>
      <c r="K4263" t="s">
        <v>353</v>
      </c>
      <c r="L4263" t="s">
        <v>411</v>
      </c>
      <c r="M4263" s="29" t="str">
        <f>IF(O4263 &lt;&gt; "", VLOOKUP(O4263,'CLASSIFICAÇÃO - ÁREA DE ATUAÇÃO'!$A:$C,2,0),"")</f>
        <v>A</v>
      </c>
      <c r="N4263" s="29" t="str">
        <f>IF(O4263 &lt;&gt; "",VLOOKUP(O4263,'CLASSIFICAÇÃO - ÁREA DE ATUAÇÃO'!$A:$C,3,0), "")</f>
        <v>REDE COMPLEMENTAR</v>
      </c>
      <c r="O4263" t="str">
        <f>'Lotações convertidas'!B4265</f>
        <v>UNIDADE DE REFERENCIA SECUNDARIA CENTRO-SUL</v>
      </c>
    </row>
    <row r="4264" spans="1:15" x14ac:dyDescent="0.25">
      <c r="A4264">
        <v>1376827</v>
      </c>
      <c r="B4264" t="s">
        <v>13090</v>
      </c>
      <c r="C4264" t="s">
        <v>13091</v>
      </c>
      <c r="D4264" t="s">
        <v>368</v>
      </c>
      <c r="E4264" t="s">
        <v>369</v>
      </c>
      <c r="F4264" t="s">
        <v>589</v>
      </c>
      <c r="G4264" s="177">
        <v>44701</v>
      </c>
      <c r="H4264" t="s">
        <v>417</v>
      </c>
      <c r="I4264" t="s">
        <v>18168</v>
      </c>
      <c r="J4264" t="s">
        <v>13092</v>
      </c>
      <c r="K4264" t="s">
        <v>353</v>
      </c>
      <c r="L4264" t="s">
        <v>397</v>
      </c>
      <c r="M4264" s="29" t="str">
        <f>IF(O4264 &lt;&gt; "", VLOOKUP(O4264,'CLASSIFICAÇÃO - ÁREA DE ATUAÇÃO'!$A:$C,2,0),"")</f>
        <v>A</v>
      </c>
      <c r="N4264" s="29" t="str">
        <f>IF(O4264 &lt;&gt; "",VLOOKUP(O4264,'CLASSIFICAÇÃO - ÁREA DE ATUAÇÃO'!$A:$C,3,0), "")</f>
        <v>REDE COMPLEMENTAR</v>
      </c>
      <c r="O4264" t="str">
        <f>'Lotações convertidas'!B4266</f>
        <v>UNIDADE DE REFERENCIA SECUNDARIA CAMPOS SALES</v>
      </c>
    </row>
    <row r="4265" spans="1:15" x14ac:dyDescent="0.25">
      <c r="A4265">
        <v>1376835</v>
      </c>
      <c r="B4265" t="s">
        <v>13093</v>
      </c>
      <c r="C4265" t="s">
        <v>13094</v>
      </c>
      <c r="D4265" t="s">
        <v>368</v>
      </c>
      <c r="E4265" t="s">
        <v>369</v>
      </c>
      <c r="F4265" t="s">
        <v>18613</v>
      </c>
      <c r="G4265" s="177">
        <v>44700</v>
      </c>
      <c r="H4265" t="s">
        <v>425</v>
      </c>
      <c r="I4265" t="s">
        <v>18168</v>
      </c>
      <c r="J4265" t="s">
        <v>13095</v>
      </c>
      <c r="K4265" t="s">
        <v>353</v>
      </c>
      <c r="L4265" t="s">
        <v>382</v>
      </c>
      <c r="M4265" s="29" t="str">
        <f>IF(O4265 &lt;&gt; "", VLOOKUP(O4265,'CLASSIFICAÇÃO - ÁREA DE ATUAÇÃO'!$A:$C,2,0),"")</f>
        <v>C</v>
      </c>
      <c r="N4265" s="29" t="str">
        <f>IF(O4265 &lt;&gt; "",VLOOKUP(O4265,'CLASSIFICAÇÃO - ÁREA DE ATUAÇÃO'!$A:$C,3,0), "")</f>
        <v>REDE DE URGÊNCIA</v>
      </c>
      <c r="O4265" t="str">
        <f>'Lotações convertidas'!B4267</f>
        <v>UNIDADE DE PRONTO ATENDIMENTO LESTE</v>
      </c>
    </row>
    <row r="4266" spans="1:15" x14ac:dyDescent="0.25">
      <c r="A4266">
        <v>1376843</v>
      </c>
      <c r="B4266" t="s">
        <v>13096</v>
      </c>
      <c r="C4266" t="s">
        <v>13097</v>
      </c>
      <c r="D4266" t="s">
        <v>349</v>
      </c>
      <c r="E4266" t="s">
        <v>473</v>
      </c>
      <c r="F4266" t="s">
        <v>227</v>
      </c>
      <c r="G4266" s="177">
        <v>44704</v>
      </c>
      <c r="H4266" t="s">
        <v>352</v>
      </c>
      <c r="I4266" t="s">
        <v>18173</v>
      </c>
      <c r="J4266" t="s">
        <v>13098</v>
      </c>
      <c r="K4266" t="s">
        <v>353</v>
      </c>
      <c r="L4266" t="s">
        <v>406</v>
      </c>
      <c r="M4266" s="29" t="str">
        <f>IF(O4266 &lt;&gt; "", VLOOKUP(O4266,'CLASSIFICAÇÃO - ÁREA DE ATUAÇÃO'!$A:$C,2,0),"")</f>
        <v>C</v>
      </c>
      <c r="N4266" s="29" t="str">
        <f>IF(O4266 &lt;&gt; "",VLOOKUP(O4266,'CLASSIFICAÇÃO - ÁREA DE ATUAÇÃO'!$A:$C,3,0), "")</f>
        <v>ATENÇÃO PRIMÁRIA</v>
      </c>
      <c r="O4266" t="str">
        <f>'Lotações convertidas'!B4268</f>
        <v>CENTRO DE SAÚDE PILAR - OLHOS D'ÁGUA</v>
      </c>
    </row>
    <row r="4267" spans="1:15" x14ac:dyDescent="0.25">
      <c r="A4267">
        <v>1376851</v>
      </c>
      <c r="B4267" t="s">
        <v>13099</v>
      </c>
      <c r="C4267" t="s">
        <v>13100</v>
      </c>
      <c r="D4267" t="s">
        <v>379</v>
      </c>
      <c r="F4267" t="s">
        <v>1822</v>
      </c>
      <c r="G4267" s="177">
        <v>44701</v>
      </c>
      <c r="H4267" t="s">
        <v>364</v>
      </c>
      <c r="I4267" t="s">
        <v>18171</v>
      </c>
      <c r="J4267" t="s">
        <v>13101</v>
      </c>
      <c r="K4267" t="s">
        <v>353</v>
      </c>
      <c r="L4267" t="s">
        <v>372</v>
      </c>
      <c r="M4267" s="29" t="str">
        <f>IF(O4267 &lt;&gt; "", VLOOKUP(O4267,'CLASSIFICAÇÃO - ÁREA DE ATUAÇÃO'!$A:$C,2,0),"")</f>
        <v>C</v>
      </c>
      <c r="N4267" s="29" t="str">
        <f>IF(O4267 &lt;&gt; "",VLOOKUP(O4267,'CLASSIFICAÇÃO - ÁREA DE ATUAÇÃO'!$A:$C,3,0), "")</f>
        <v>ATENÇÃO PRIMÁRIA</v>
      </c>
      <c r="O4267" t="str">
        <f>'Lotações convertidas'!B4269</f>
        <v>CENTRO DE SAÚDE JARDIM EUROPA</v>
      </c>
    </row>
    <row r="4268" spans="1:15" x14ac:dyDescent="0.25">
      <c r="A4268" t="s">
        <v>13102</v>
      </c>
      <c r="B4268" t="s">
        <v>13103</v>
      </c>
      <c r="C4268" t="s">
        <v>13104</v>
      </c>
      <c r="D4268" t="s">
        <v>349</v>
      </c>
      <c r="E4268" t="s">
        <v>350</v>
      </c>
      <c r="F4268" t="s">
        <v>201</v>
      </c>
      <c r="G4268" s="177">
        <v>44704</v>
      </c>
      <c r="H4268" t="s">
        <v>395</v>
      </c>
      <c r="I4268" t="s">
        <v>18169</v>
      </c>
      <c r="J4268" t="s">
        <v>13105</v>
      </c>
      <c r="K4268" t="s">
        <v>353</v>
      </c>
      <c r="L4268" t="s">
        <v>406</v>
      </c>
      <c r="M4268" s="29" t="str">
        <f>IF(O4268 &lt;&gt; "", VLOOKUP(O4268,'CLASSIFICAÇÃO - ÁREA DE ATUAÇÃO'!$A:$C,2,0),"")</f>
        <v>C</v>
      </c>
      <c r="N4268" s="29" t="str">
        <f>IF(O4268 &lt;&gt; "",VLOOKUP(O4268,'CLASSIFICAÇÃO - ÁREA DE ATUAÇÃO'!$A:$C,3,0), "")</f>
        <v>ATENÇÃO PRIMÁRIA</v>
      </c>
      <c r="O4268" t="str">
        <f>'Lotações convertidas'!B4270</f>
        <v>CENTRO DE SAÚDE DIAMANTE - TEIXEIRA DIAS</v>
      </c>
    </row>
    <row r="4269" spans="1:15" x14ac:dyDescent="0.25">
      <c r="A4269">
        <v>1376878</v>
      </c>
      <c r="B4269" t="s">
        <v>13106</v>
      </c>
      <c r="C4269" t="s">
        <v>13107</v>
      </c>
      <c r="D4269" t="s">
        <v>368</v>
      </c>
      <c r="E4269" t="s">
        <v>369</v>
      </c>
      <c r="F4269" t="s">
        <v>686</v>
      </c>
      <c r="G4269" s="177">
        <v>44704</v>
      </c>
      <c r="H4269" t="s">
        <v>384</v>
      </c>
      <c r="I4269" t="s">
        <v>18168</v>
      </c>
      <c r="J4269" t="s">
        <v>13108</v>
      </c>
      <c r="K4269" t="s">
        <v>353</v>
      </c>
      <c r="L4269" t="s">
        <v>397</v>
      </c>
      <c r="M4269" s="29" t="str">
        <f>IF(O4269 &lt;&gt; "", VLOOKUP(O4269,'CLASSIFICAÇÃO - ÁREA DE ATUAÇÃO'!$A:$C,2,0),"")</f>
        <v>C</v>
      </c>
      <c r="N4269" s="29" t="str">
        <f>IF(O4269 &lt;&gt; "",VLOOKUP(O4269,'CLASSIFICAÇÃO - ÁREA DE ATUAÇÃO'!$A:$C,3,0), "")</f>
        <v>ATENÇÃO PRIMÁRIA</v>
      </c>
      <c r="O4269" t="str">
        <f>'Lotações convertidas'!B4271</f>
        <v>CENTRO DE SAÚDE CÍCERO ILDEFONSO</v>
      </c>
    </row>
    <row r="4270" spans="1:15" x14ac:dyDescent="0.25">
      <c r="A4270">
        <v>1376886</v>
      </c>
      <c r="B4270" t="s">
        <v>13109</v>
      </c>
      <c r="C4270" t="s">
        <v>13110</v>
      </c>
      <c r="D4270" t="s">
        <v>520</v>
      </c>
      <c r="F4270" t="s">
        <v>1139</v>
      </c>
      <c r="G4270" s="177">
        <v>44701</v>
      </c>
      <c r="H4270" t="s">
        <v>364</v>
      </c>
      <c r="I4270" t="s">
        <v>18175</v>
      </c>
      <c r="J4270" t="s">
        <v>13111</v>
      </c>
      <c r="K4270" t="s">
        <v>353</v>
      </c>
      <c r="L4270" t="s">
        <v>406</v>
      </c>
      <c r="M4270" s="29" t="str">
        <f>IF(O4270 &lt;&gt; "", VLOOKUP(O4270,'CLASSIFICAÇÃO - ÁREA DE ATUAÇÃO'!$A:$C,2,0),"")</f>
        <v>D</v>
      </c>
      <c r="N4270" s="29" t="str">
        <f>IF(O4270 &lt;&gt; "",VLOOKUP(O4270,'CLASSIFICAÇÃO - ÁREA DE ATUAÇÃO'!$A:$C,3,0), "")</f>
        <v>ATENÇÃO PRIMÁRIA</v>
      </c>
      <c r="O4270" t="str">
        <f>'Lotações convertidas'!B4272</f>
        <v>CENTRO DE SAÚDE SANTA CECÍLIA</v>
      </c>
    </row>
    <row r="4271" spans="1:15" x14ac:dyDescent="0.25">
      <c r="A4271">
        <v>1376908</v>
      </c>
      <c r="B4271" t="s">
        <v>6461</v>
      </c>
      <c r="C4271" t="s">
        <v>6462</v>
      </c>
      <c r="D4271" t="s">
        <v>368</v>
      </c>
      <c r="E4271" t="s">
        <v>369</v>
      </c>
      <c r="F4271" t="s">
        <v>465</v>
      </c>
      <c r="G4271" s="177">
        <v>44701</v>
      </c>
      <c r="H4271" t="s">
        <v>441</v>
      </c>
      <c r="I4271" t="s">
        <v>18168</v>
      </c>
      <c r="J4271" t="s">
        <v>6463</v>
      </c>
      <c r="K4271" t="s">
        <v>353</v>
      </c>
      <c r="L4271" t="s">
        <v>361</v>
      </c>
      <c r="M4271" s="29" t="str">
        <f>IF(O4271 &lt;&gt; "", VLOOKUP(O4271,'CLASSIFICAÇÃO - ÁREA DE ATUAÇÃO'!$A:$C,2,0),"")</f>
        <v>C</v>
      </c>
      <c r="N4271" s="29" t="str">
        <f>IF(O4271 &lt;&gt; "",VLOOKUP(O4271,'CLASSIFICAÇÃO - ÁREA DE ATUAÇÃO'!$A:$C,3,0), "")</f>
        <v>REDE DE URGÊNCIA</v>
      </c>
      <c r="O4271" t="str">
        <f>'Lotações convertidas'!B4273</f>
        <v>CENTRO DE REFERÊNCIA EM SAÚDE MENTAL - ÁLCOOL E DROGAS PAMPULHA/NOROESTE</v>
      </c>
    </row>
    <row r="4272" spans="1:15" x14ac:dyDescent="0.25">
      <c r="A4272">
        <v>1376924</v>
      </c>
      <c r="B4272" t="s">
        <v>13112</v>
      </c>
      <c r="C4272" t="s">
        <v>13113</v>
      </c>
      <c r="D4272" t="s">
        <v>379</v>
      </c>
      <c r="F4272" t="s">
        <v>383</v>
      </c>
      <c r="G4272" s="177">
        <v>44705</v>
      </c>
      <c r="H4272" t="s">
        <v>13114</v>
      </c>
      <c r="I4272" t="s">
        <v>18171</v>
      </c>
      <c r="J4272" t="s">
        <v>13115</v>
      </c>
      <c r="K4272" t="s">
        <v>353</v>
      </c>
      <c r="L4272" t="s">
        <v>354</v>
      </c>
      <c r="M4272" s="29" t="str">
        <f>IF(O4272 &lt;&gt; "", VLOOKUP(O4272,'CLASSIFICAÇÃO - ÁREA DE ATUAÇÃO'!$A:$C,2,0),"")</f>
        <v>B</v>
      </c>
      <c r="N4272" s="29" t="str">
        <f>IF(O4272 &lt;&gt; "",VLOOKUP(O4272,'CLASSIFICAÇÃO - ÁREA DE ATUAÇÃO'!$A:$C,3,0), "")</f>
        <v>ATENÇÃO PRIMÁRIA</v>
      </c>
      <c r="O4272" t="str">
        <f>'Lotações convertidas'!B4274</f>
        <v>CENTRO DE SAÚDE SÃO CRISTÓVÃO</v>
      </c>
    </row>
    <row r="4273" spans="1:15" x14ac:dyDescent="0.25">
      <c r="A4273">
        <v>1376959</v>
      </c>
      <c r="B4273" t="s">
        <v>13116</v>
      </c>
      <c r="C4273" t="s">
        <v>13117</v>
      </c>
      <c r="D4273" t="s">
        <v>368</v>
      </c>
      <c r="E4273" t="s">
        <v>369</v>
      </c>
      <c r="F4273" t="s">
        <v>18611</v>
      </c>
      <c r="G4273" s="177">
        <v>44701</v>
      </c>
      <c r="H4273" t="s">
        <v>441</v>
      </c>
      <c r="I4273" t="s">
        <v>18168</v>
      </c>
      <c r="J4273" t="s">
        <v>13118</v>
      </c>
      <c r="K4273" t="s">
        <v>353</v>
      </c>
      <c r="L4273" t="s">
        <v>397</v>
      </c>
      <c r="M4273" s="29" t="str">
        <f>IF(O4273 &lt;&gt; "", VLOOKUP(O4273,'CLASSIFICAÇÃO - ÁREA DE ATUAÇÃO'!$A:$C,2,0),"")</f>
        <v>C</v>
      </c>
      <c r="N4273" s="29" t="str">
        <f>IF(O4273 &lt;&gt; "",VLOOKUP(O4273,'CLASSIFICAÇÃO - ÁREA DE ATUAÇÃO'!$A:$C,3,0), "")</f>
        <v>REDE DE URGÊNCIA</v>
      </c>
      <c r="O4273" t="str">
        <f>'Lotações convertidas'!B4275</f>
        <v>UNIDADE DE PRONTO ATENDIMENTO OESTE</v>
      </c>
    </row>
    <row r="4274" spans="1:15" x14ac:dyDescent="0.25">
      <c r="A4274">
        <v>1376983</v>
      </c>
      <c r="B4274" t="s">
        <v>8894</v>
      </c>
      <c r="C4274" t="s">
        <v>8895</v>
      </c>
      <c r="D4274" t="s">
        <v>368</v>
      </c>
      <c r="E4274" t="s">
        <v>369</v>
      </c>
      <c r="F4274" t="s">
        <v>391</v>
      </c>
      <c r="G4274" s="177">
        <v>44704</v>
      </c>
      <c r="H4274" t="s">
        <v>508</v>
      </c>
      <c r="I4274" t="s">
        <v>18168</v>
      </c>
      <c r="J4274" t="s">
        <v>8896</v>
      </c>
      <c r="K4274" t="s">
        <v>353</v>
      </c>
      <c r="L4274" t="s">
        <v>361</v>
      </c>
      <c r="M4274" s="29" t="str">
        <f>IF(O4274 &lt;&gt; "", VLOOKUP(O4274,'CLASSIFICAÇÃO - ÁREA DE ATUAÇÃO'!$A:$C,2,0),"")</f>
        <v>C</v>
      </c>
      <c r="N4274" s="29" t="str">
        <f>IF(O4274 &lt;&gt; "",VLOOKUP(O4274,'CLASSIFICAÇÃO - ÁREA DE ATUAÇÃO'!$A:$C,3,0), "")</f>
        <v>ATENÇÃO PRIMÁRIA</v>
      </c>
      <c r="O4274" t="str">
        <f>'Lotações convertidas'!B4276</f>
        <v>CENTRO DE SAÚDE SANTA TEREZINHA</v>
      </c>
    </row>
    <row r="4275" spans="1:15" x14ac:dyDescent="0.25">
      <c r="A4275">
        <v>1376991</v>
      </c>
      <c r="B4275" t="s">
        <v>13119</v>
      </c>
      <c r="C4275" t="s">
        <v>13120</v>
      </c>
      <c r="D4275" t="s">
        <v>362</v>
      </c>
      <c r="F4275" t="s">
        <v>18615</v>
      </c>
      <c r="G4275" s="177">
        <v>44702</v>
      </c>
      <c r="H4275" t="s">
        <v>525</v>
      </c>
      <c r="I4275" t="s">
        <v>18168</v>
      </c>
      <c r="J4275" t="s">
        <v>13121</v>
      </c>
      <c r="K4275" t="s">
        <v>353</v>
      </c>
      <c r="L4275" t="s">
        <v>365</v>
      </c>
      <c r="M4275" s="29" t="str">
        <f>IF(O4275 &lt;&gt; "", VLOOKUP(O4275,'CLASSIFICAÇÃO - ÁREA DE ATUAÇÃO'!$A:$C,2,0),"")</f>
        <v>D</v>
      </c>
      <c r="N4275" s="29" t="str">
        <f>IF(O4275 &lt;&gt; "",VLOOKUP(O4275,'CLASSIFICAÇÃO - ÁREA DE ATUAÇÃO'!$A:$C,3,0), "")</f>
        <v>REDE DE URGÊNCIA</v>
      </c>
      <c r="O4275" t="str">
        <f>'Lotações convertidas'!B4277</f>
        <v>UNIDADE DE PRONTO ATENDIMENTO NORTE</v>
      </c>
    </row>
    <row r="4276" spans="1:15" x14ac:dyDescent="0.25">
      <c r="A4276">
        <v>1377017</v>
      </c>
      <c r="B4276" t="s">
        <v>13122</v>
      </c>
      <c r="C4276" t="s">
        <v>13123</v>
      </c>
      <c r="D4276" t="s">
        <v>368</v>
      </c>
      <c r="E4276" t="s">
        <v>369</v>
      </c>
      <c r="F4276" t="s">
        <v>18613</v>
      </c>
      <c r="G4276" s="177">
        <v>44702</v>
      </c>
      <c r="H4276" t="s">
        <v>441</v>
      </c>
      <c r="I4276" t="s">
        <v>18168</v>
      </c>
      <c r="J4276" t="s">
        <v>13124</v>
      </c>
      <c r="K4276" t="s">
        <v>353</v>
      </c>
      <c r="L4276" t="s">
        <v>382</v>
      </c>
      <c r="M4276" s="29" t="str">
        <f>IF(O4276 &lt;&gt; "", VLOOKUP(O4276,'CLASSIFICAÇÃO - ÁREA DE ATUAÇÃO'!$A:$C,2,0),"")</f>
        <v>C</v>
      </c>
      <c r="N4276" s="29" t="str">
        <f>IF(O4276 &lt;&gt; "",VLOOKUP(O4276,'CLASSIFICAÇÃO - ÁREA DE ATUAÇÃO'!$A:$C,3,0), "")</f>
        <v>REDE DE URGÊNCIA</v>
      </c>
      <c r="O4276" t="str">
        <f>'Lotações convertidas'!B4278</f>
        <v>UNIDADE DE PRONTO ATENDIMENTO LESTE</v>
      </c>
    </row>
    <row r="4277" spans="1:15" x14ac:dyDescent="0.25">
      <c r="A4277">
        <v>1377025</v>
      </c>
      <c r="B4277" t="s">
        <v>13125</v>
      </c>
      <c r="C4277" t="s">
        <v>13126</v>
      </c>
      <c r="D4277" t="s">
        <v>362</v>
      </c>
      <c r="F4277" t="s">
        <v>686</v>
      </c>
      <c r="G4277" s="177">
        <v>44704</v>
      </c>
      <c r="H4277" t="s">
        <v>364</v>
      </c>
      <c r="I4277" t="s">
        <v>18168</v>
      </c>
      <c r="J4277" t="s">
        <v>13127</v>
      </c>
      <c r="K4277" t="s">
        <v>353</v>
      </c>
      <c r="L4277" t="s">
        <v>397</v>
      </c>
      <c r="M4277" s="29" t="str">
        <f>IF(O4277 &lt;&gt; "", VLOOKUP(O4277,'CLASSIFICAÇÃO - ÁREA DE ATUAÇÃO'!$A:$C,2,0),"")</f>
        <v>C</v>
      </c>
      <c r="N4277" s="29" t="str">
        <f>IF(O4277 &lt;&gt; "",VLOOKUP(O4277,'CLASSIFICAÇÃO - ÁREA DE ATUAÇÃO'!$A:$C,3,0), "")</f>
        <v>ATENÇÃO PRIMÁRIA</v>
      </c>
      <c r="O4277" t="str">
        <f>'Lotações convertidas'!B4279</f>
        <v>CENTRO DE SAÚDE CÍCERO ILDEFONSO</v>
      </c>
    </row>
    <row r="4278" spans="1:15" x14ac:dyDescent="0.25">
      <c r="A4278">
        <v>1377033</v>
      </c>
      <c r="B4278" t="s">
        <v>13128</v>
      </c>
      <c r="C4278" t="s">
        <v>13129</v>
      </c>
      <c r="D4278" t="s">
        <v>379</v>
      </c>
      <c r="F4278" t="s">
        <v>18615</v>
      </c>
      <c r="G4278" s="177">
        <v>44708</v>
      </c>
      <c r="H4278" t="s">
        <v>482</v>
      </c>
      <c r="I4278" t="s">
        <v>18171</v>
      </c>
      <c r="J4278" t="s">
        <v>13130</v>
      </c>
      <c r="K4278" t="s">
        <v>353</v>
      </c>
      <c r="L4278" t="s">
        <v>365</v>
      </c>
      <c r="M4278" s="29" t="str">
        <f>IF(O4278 &lt;&gt; "", VLOOKUP(O4278,'CLASSIFICAÇÃO - ÁREA DE ATUAÇÃO'!$A:$C,2,0),"")</f>
        <v>D</v>
      </c>
      <c r="N4278" s="29" t="str">
        <f>IF(O4278 &lt;&gt; "",VLOOKUP(O4278,'CLASSIFICAÇÃO - ÁREA DE ATUAÇÃO'!$A:$C,3,0), "")</f>
        <v>REDE DE URGÊNCIA</v>
      </c>
      <c r="O4278" t="str">
        <f>'Lotações convertidas'!B4280</f>
        <v>UNIDADE DE PRONTO ATENDIMENTO NORTE</v>
      </c>
    </row>
    <row r="4279" spans="1:15" x14ac:dyDescent="0.25">
      <c r="A4279">
        <v>1377041</v>
      </c>
      <c r="B4279" t="s">
        <v>13131</v>
      </c>
      <c r="C4279" t="s">
        <v>13132</v>
      </c>
      <c r="D4279" t="s">
        <v>368</v>
      </c>
      <c r="E4279" t="s">
        <v>369</v>
      </c>
      <c r="F4279" t="s">
        <v>1265</v>
      </c>
      <c r="G4279" s="177">
        <v>44704</v>
      </c>
      <c r="H4279" t="s">
        <v>417</v>
      </c>
      <c r="I4279" t="s">
        <v>18168</v>
      </c>
      <c r="J4279" t="s">
        <v>13133</v>
      </c>
      <c r="K4279" t="s">
        <v>353</v>
      </c>
      <c r="L4279" t="s">
        <v>365</v>
      </c>
      <c r="M4279" s="29" t="str">
        <f>IF(O4279 &lt;&gt; "", VLOOKUP(O4279,'CLASSIFICAÇÃO - ÁREA DE ATUAÇÃO'!$A:$C,2,0),"")</f>
        <v>C</v>
      </c>
      <c r="N4279" s="29" t="str">
        <f>IF(O4279 &lt;&gt; "",VLOOKUP(O4279,'CLASSIFICAÇÃO - ÁREA DE ATUAÇÃO'!$A:$C,3,0), "")</f>
        <v>ATENÇÃO PRIMÁRIA</v>
      </c>
      <c r="O4279" t="str">
        <f>'Lotações convertidas'!B4281</f>
        <v>CENTRO DE SAÚDE PRIMEIRO DE MAIO</v>
      </c>
    </row>
    <row r="4280" spans="1:15" x14ac:dyDescent="0.25">
      <c r="A4280">
        <v>1377076</v>
      </c>
      <c r="B4280" t="s">
        <v>13134</v>
      </c>
      <c r="C4280" t="s">
        <v>13135</v>
      </c>
      <c r="D4280" t="s">
        <v>362</v>
      </c>
      <c r="F4280" t="s">
        <v>18686</v>
      </c>
      <c r="G4280" s="177">
        <v>44704</v>
      </c>
      <c r="H4280" t="s">
        <v>364</v>
      </c>
      <c r="I4280" t="s">
        <v>18168</v>
      </c>
      <c r="J4280" t="s">
        <v>13136</v>
      </c>
      <c r="K4280" t="s">
        <v>353</v>
      </c>
      <c r="L4280" t="s">
        <v>354</v>
      </c>
      <c r="M4280" s="29" t="str">
        <f>IF(O4280 &lt;&gt; "", VLOOKUP(O4280,'CLASSIFICAÇÃO - ÁREA DE ATUAÇÃO'!$A:$C,2,0),"")</f>
        <v>A</v>
      </c>
      <c r="N4280" s="29" t="str">
        <f>IF(O4280 &lt;&gt; "",VLOOKUP(O4280,'CLASSIFICAÇÃO - ÁREA DE ATUAÇÃO'!$A:$C,3,0), "")</f>
        <v>GESTÃO</v>
      </c>
      <c r="O4280" t="str">
        <f>'Lotações convertidas'!B4282</f>
        <v>GERENCIA DE ASSISTENCIA, EPIDEMIOLOGIA E REGULACAO NOROESTE</v>
      </c>
    </row>
    <row r="4281" spans="1:15" x14ac:dyDescent="0.25">
      <c r="A4281">
        <v>1377084</v>
      </c>
      <c r="B4281" t="s">
        <v>1396</v>
      </c>
      <c r="C4281" t="s">
        <v>1397</v>
      </c>
      <c r="D4281" t="s">
        <v>349</v>
      </c>
      <c r="E4281" t="s">
        <v>445</v>
      </c>
      <c r="F4281" t="s">
        <v>574</v>
      </c>
      <c r="G4281" s="177">
        <v>44704</v>
      </c>
      <c r="H4281" t="s">
        <v>13137</v>
      </c>
      <c r="I4281" t="s">
        <v>18172</v>
      </c>
      <c r="J4281" t="s">
        <v>1399</v>
      </c>
      <c r="K4281" t="s">
        <v>353</v>
      </c>
      <c r="L4281" t="s">
        <v>397</v>
      </c>
      <c r="M4281" s="29" t="str">
        <f>IF(O4281 &lt;&gt; "", VLOOKUP(O4281,'CLASSIFICAÇÃO - ÁREA DE ATUAÇÃO'!$A:$C,2,0),"")</f>
        <v>A</v>
      </c>
      <c r="N4281" s="29" t="str">
        <f>IF(O4281 &lt;&gt; "",VLOOKUP(O4281,'CLASSIFICAÇÃO - ÁREA DE ATUAÇÃO'!$A:$C,3,0), "")</f>
        <v>ATENÇÃO PRIMÁRIA</v>
      </c>
      <c r="O4281" t="str">
        <f>'Lotações convertidas'!B4283</f>
        <v>CENTRO DE SAÚDE SALGADO FILHO</v>
      </c>
    </row>
    <row r="4282" spans="1:15" x14ac:dyDescent="0.25">
      <c r="A4282">
        <v>1377092</v>
      </c>
      <c r="B4282" t="s">
        <v>13138</v>
      </c>
      <c r="C4282" t="s">
        <v>13139</v>
      </c>
      <c r="D4282" t="s">
        <v>379</v>
      </c>
      <c r="F4282" t="s">
        <v>18615</v>
      </c>
      <c r="G4282" s="177">
        <v>44702</v>
      </c>
      <c r="H4282" t="s">
        <v>457</v>
      </c>
      <c r="I4282" t="s">
        <v>18171</v>
      </c>
      <c r="J4282" t="s">
        <v>13140</v>
      </c>
      <c r="K4282" t="s">
        <v>353</v>
      </c>
      <c r="L4282" t="s">
        <v>365</v>
      </c>
      <c r="M4282" s="29" t="str">
        <f>IF(O4282 &lt;&gt; "", VLOOKUP(O4282,'CLASSIFICAÇÃO - ÁREA DE ATUAÇÃO'!$A:$C,2,0),"")</f>
        <v>D</v>
      </c>
      <c r="N4282" s="29" t="str">
        <f>IF(O4282 &lt;&gt; "",VLOOKUP(O4282,'CLASSIFICAÇÃO - ÁREA DE ATUAÇÃO'!$A:$C,3,0), "")</f>
        <v>REDE DE URGÊNCIA</v>
      </c>
      <c r="O4282" t="str">
        <f>'Lotações convertidas'!B4284</f>
        <v>UNIDADE DE PRONTO ATENDIMENTO NORTE</v>
      </c>
    </row>
    <row r="4283" spans="1:15" x14ac:dyDescent="0.25">
      <c r="A4283">
        <v>1377149</v>
      </c>
      <c r="B4283" t="s">
        <v>3070</v>
      </c>
      <c r="C4283" t="s">
        <v>3071</v>
      </c>
      <c r="D4283" t="s">
        <v>368</v>
      </c>
      <c r="E4283" t="s">
        <v>524</v>
      </c>
      <c r="F4283" t="s">
        <v>1976</v>
      </c>
      <c r="G4283" s="177">
        <v>44704</v>
      </c>
      <c r="H4283" t="s">
        <v>417</v>
      </c>
      <c r="I4283" t="s">
        <v>18179</v>
      </c>
      <c r="J4283" t="s">
        <v>3072</v>
      </c>
      <c r="K4283" t="s">
        <v>353</v>
      </c>
      <c r="L4283" t="s">
        <v>354</v>
      </c>
      <c r="M4283" s="29" t="str">
        <f>IF(O4283 &lt;&gt; "", VLOOKUP(O4283,'CLASSIFICAÇÃO - ÁREA DE ATUAÇÃO'!$A:$C,2,0),"")</f>
        <v>A</v>
      </c>
      <c r="N4283" s="29" t="str">
        <f>IF(O4283 &lt;&gt; "",VLOOKUP(O4283,'CLASSIFICAÇÃO - ÁREA DE ATUAÇÃO'!$A:$C,3,0), "")</f>
        <v>REDE COMPLEMENTAR</v>
      </c>
      <c r="O4283" t="str">
        <f>'Lotações convertidas'!B4285</f>
        <v>LABORATORIO REGIONAL NOROESTE</v>
      </c>
    </row>
    <row r="4284" spans="1:15" x14ac:dyDescent="0.25">
      <c r="A4284">
        <v>1377157</v>
      </c>
      <c r="B4284" t="s">
        <v>13141</v>
      </c>
      <c r="C4284" t="s">
        <v>13142</v>
      </c>
      <c r="D4284" t="s">
        <v>368</v>
      </c>
      <c r="E4284" t="s">
        <v>369</v>
      </c>
      <c r="F4284" t="s">
        <v>18623</v>
      </c>
      <c r="G4284" s="177">
        <v>44704</v>
      </c>
      <c r="H4284" t="s">
        <v>425</v>
      </c>
      <c r="I4284" t="s">
        <v>18168</v>
      </c>
      <c r="J4284" t="s">
        <v>13143</v>
      </c>
      <c r="K4284" t="s">
        <v>353</v>
      </c>
      <c r="L4284" t="s">
        <v>374</v>
      </c>
      <c r="M4284" s="29" t="str">
        <f>IF(O4284 &lt;&gt; "", VLOOKUP(O4284,'CLASSIFICAÇÃO - ÁREA DE ATUAÇÃO'!$A:$C,2,0),"")</f>
        <v>C</v>
      </c>
      <c r="N4284" s="29" t="str">
        <f>IF(O4284 &lt;&gt; "",VLOOKUP(O4284,'CLASSIFICAÇÃO - ÁREA DE ATUAÇÃO'!$A:$C,3,0), "")</f>
        <v>REDE DE URGÊNCIA</v>
      </c>
      <c r="O4284" t="str">
        <f>'Lotações convertidas'!B4286</f>
        <v>UNIDADE DE PRONTO ATENDIMENTO NORDESTE</v>
      </c>
    </row>
    <row r="4285" spans="1:15" x14ac:dyDescent="0.25">
      <c r="A4285">
        <v>1377181</v>
      </c>
      <c r="B4285" t="s">
        <v>13144</v>
      </c>
      <c r="C4285" t="s">
        <v>13145</v>
      </c>
      <c r="D4285" t="s">
        <v>368</v>
      </c>
      <c r="E4285" t="s">
        <v>524</v>
      </c>
      <c r="F4285" t="s">
        <v>792</v>
      </c>
      <c r="G4285" s="177">
        <v>44705</v>
      </c>
      <c r="H4285" t="s">
        <v>508</v>
      </c>
      <c r="I4285" t="s">
        <v>18176</v>
      </c>
      <c r="J4285" t="s">
        <v>13146</v>
      </c>
      <c r="K4285" t="s">
        <v>353</v>
      </c>
      <c r="L4285" t="s">
        <v>411</v>
      </c>
      <c r="M4285" s="29" t="str">
        <f>IF(O4285 &lt;&gt; "", VLOOKUP(O4285,'CLASSIFICAÇÃO - ÁREA DE ATUAÇÃO'!$A:$C,2,0),"")</f>
        <v>A</v>
      </c>
      <c r="N4285" s="29" t="str">
        <f>IF(O4285 &lt;&gt; "",VLOOKUP(O4285,'CLASSIFICAÇÃO - ÁREA DE ATUAÇÃO'!$A:$C,3,0), "")</f>
        <v>REDE COMPLEMENTAR</v>
      </c>
      <c r="O4285" t="str">
        <f>'Lotações convertidas'!B4287</f>
        <v>LABORATORIO REGIONAL CENTRO-SUL/PAMPULHA</v>
      </c>
    </row>
    <row r="4286" spans="1:15" x14ac:dyDescent="0.25">
      <c r="A4286" t="s">
        <v>13147</v>
      </c>
      <c r="B4286" t="s">
        <v>13148</v>
      </c>
      <c r="C4286" t="s">
        <v>13149</v>
      </c>
      <c r="D4286" t="s">
        <v>349</v>
      </c>
      <c r="E4286" t="s">
        <v>350</v>
      </c>
      <c r="F4286" t="s">
        <v>9417</v>
      </c>
      <c r="G4286" s="177">
        <v>44704</v>
      </c>
      <c r="H4286" t="s">
        <v>434</v>
      </c>
      <c r="I4286" t="s">
        <v>18169</v>
      </c>
      <c r="J4286" t="s">
        <v>13150</v>
      </c>
      <c r="K4286" t="s">
        <v>353</v>
      </c>
      <c r="L4286" t="s">
        <v>427</v>
      </c>
      <c r="M4286" s="29" t="str">
        <f>IF(O4286 &lt;&gt; "", VLOOKUP(O4286,'CLASSIFICAÇÃO - ÁREA DE ATUAÇÃO'!$A:$C,2,0),"")</f>
        <v>A</v>
      </c>
      <c r="N4286" s="29" t="str">
        <f>IF(O4286 &lt;&gt; "",VLOOKUP(O4286,'CLASSIFICAÇÃO - ÁREA DE ATUAÇÃO'!$A:$C,3,0), "")</f>
        <v>GESTÃO</v>
      </c>
      <c r="O4286" t="str">
        <f>'Lotações convertidas'!B4288</f>
        <v>GERÊNCIA DE GESTÃO DO ACOMPANHAMENTO SOCIOFUNCIONAL E DA SAÚDE</v>
      </c>
    </row>
    <row r="4287" spans="1:15" x14ac:dyDescent="0.25">
      <c r="A4287">
        <v>1377246</v>
      </c>
      <c r="B4287" t="s">
        <v>13151</v>
      </c>
      <c r="C4287" t="s">
        <v>13152</v>
      </c>
      <c r="D4287" t="s">
        <v>349</v>
      </c>
      <c r="E4287" t="s">
        <v>350</v>
      </c>
      <c r="F4287" t="s">
        <v>715</v>
      </c>
      <c r="G4287" s="177">
        <v>44705</v>
      </c>
      <c r="H4287" t="s">
        <v>395</v>
      </c>
      <c r="I4287" t="s">
        <v>18169</v>
      </c>
      <c r="J4287" t="s">
        <v>13153</v>
      </c>
      <c r="K4287" t="s">
        <v>353</v>
      </c>
      <c r="L4287" t="s">
        <v>374</v>
      </c>
      <c r="M4287" s="29" t="str">
        <f>IF(O4287 &lt;&gt; "", VLOOKUP(O4287,'CLASSIFICAÇÃO - ÁREA DE ATUAÇÃO'!$A:$C,2,0),"")</f>
        <v>A</v>
      </c>
      <c r="N4287" s="29" t="str">
        <f>IF(O4287 &lt;&gt; "",VLOOKUP(O4287,'CLASSIFICAÇÃO - ÁREA DE ATUAÇÃO'!$A:$C,3,0), "")</f>
        <v>REDE DE URGÊNCIA</v>
      </c>
      <c r="O4287" t="str">
        <f>'Lotações convertidas'!B4289</f>
        <v>CENTRO DE REFERENCIA EM SAUDE MENTAL INFANTIL NORDESTE</v>
      </c>
    </row>
    <row r="4288" spans="1:15" x14ac:dyDescent="0.25">
      <c r="A4288">
        <v>1377254</v>
      </c>
      <c r="B4288" t="s">
        <v>13154</v>
      </c>
      <c r="C4288" t="s">
        <v>13155</v>
      </c>
      <c r="D4288" t="s">
        <v>379</v>
      </c>
      <c r="F4288" t="s">
        <v>569</v>
      </c>
      <c r="G4288" s="177">
        <v>44707</v>
      </c>
      <c r="H4288" t="s">
        <v>352</v>
      </c>
      <c r="I4288" t="s">
        <v>18171</v>
      </c>
      <c r="J4288" t="s">
        <v>13156</v>
      </c>
      <c r="K4288" t="s">
        <v>353</v>
      </c>
      <c r="L4288" t="s">
        <v>406</v>
      </c>
      <c r="M4288" s="29" t="str">
        <f>IF(O4288 &lt;&gt; "", VLOOKUP(O4288,'CLASSIFICAÇÃO - ÁREA DE ATUAÇÃO'!$A:$C,2,0),"")</f>
        <v>C</v>
      </c>
      <c r="N4288" s="29" t="str">
        <f>IF(O4288 &lt;&gt; "",VLOOKUP(O4288,'CLASSIFICAÇÃO - ÁREA DE ATUAÇÃO'!$A:$C,3,0), "")</f>
        <v>ATENÇÃO PRIMÁRIA</v>
      </c>
      <c r="O4288" t="str">
        <f>'Lotações convertidas'!B4290</f>
        <v>CENTRO DE SAÚDE URUCUIA</v>
      </c>
    </row>
    <row r="4289" spans="1:15" x14ac:dyDescent="0.25">
      <c r="A4289">
        <v>1377262</v>
      </c>
      <c r="B4289" t="s">
        <v>13157</v>
      </c>
      <c r="C4289" t="s">
        <v>13158</v>
      </c>
      <c r="D4289" t="s">
        <v>349</v>
      </c>
      <c r="E4289" t="s">
        <v>445</v>
      </c>
      <c r="F4289" t="s">
        <v>18649</v>
      </c>
      <c r="G4289" s="177">
        <v>44705</v>
      </c>
      <c r="H4289" t="s">
        <v>13159</v>
      </c>
      <c r="I4289" t="s">
        <v>18172</v>
      </c>
      <c r="J4289" t="s">
        <v>13160</v>
      </c>
      <c r="K4289" t="s">
        <v>353</v>
      </c>
      <c r="L4289" t="s">
        <v>382</v>
      </c>
      <c r="M4289" s="29" t="str">
        <f>IF(O4289 &lt;&gt; "", VLOOKUP(O4289,'CLASSIFICAÇÃO - ÁREA DE ATUAÇÃO'!$A:$C,2,0),"")</f>
        <v>A</v>
      </c>
      <c r="N4289" s="29" t="str">
        <f>IF(O4289 &lt;&gt; "",VLOOKUP(O4289,'CLASSIFICAÇÃO - ÁREA DE ATUAÇÃO'!$A:$C,3,0), "")</f>
        <v>REDE DE URGÊNCIA</v>
      </c>
      <c r="O4289" t="str">
        <f>'Lotações convertidas'!B4291</f>
        <v>CENTRO DE REFERENCIA EM SAUDE MENTAL LESTE</v>
      </c>
    </row>
    <row r="4290" spans="1:15" x14ac:dyDescent="0.25">
      <c r="A4290">
        <v>1377270</v>
      </c>
      <c r="B4290" t="s">
        <v>13161</v>
      </c>
      <c r="C4290" t="s">
        <v>13162</v>
      </c>
      <c r="D4290" t="s">
        <v>1211</v>
      </c>
      <c r="F4290" t="s">
        <v>13163</v>
      </c>
      <c r="G4290" s="177">
        <v>44705</v>
      </c>
      <c r="H4290" t="s">
        <v>364</v>
      </c>
      <c r="I4290" t="s">
        <v>495</v>
      </c>
      <c r="K4290" t="s">
        <v>495</v>
      </c>
      <c r="L4290" t="s">
        <v>365</v>
      </c>
      <c r="M4290" s="29" t="str">
        <f>IF(O4290 &lt;&gt; "", VLOOKUP(O4290,'CLASSIFICAÇÃO - ÁREA DE ATUAÇÃO'!$A:$C,2,0),"")</f>
        <v>C</v>
      </c>
      <c r="N4290" s="29" t="str">
        <f>IF(O4290 &lt;&gt; "",VLOOKUP(O4290,'CLASSIFICAÇÃO - ÁREA DE ATUAÇÃO'!$A:$C,3,0), "")</f>
        <v>GESTÃO</v>
      </c>
      <c r="O4290" t="str">
        <f>'Lotações convertidas'!B4292</f>
        <v>GERENCIA DE ZOONOSES NORTE</v>
      </c>
    </row>
    <row r="4291" spans="1:15" x14ac:dyDescent="0.25">
      <c r="A4291">
        <v>1377289</v>
      </c>
      <c r="B4291" t="s">
        <v>13164</v>
      </c>
      <c r="C4291" t="s">
        <v>13165</v>
      </c>
      <c r="D4291" t="s">
        <v>368</v>
      </c>
      <c r="E4291" t="s">
        <v>369</v>
      </c>
      <c r="F4291" t="s">
        <v>1509</v>
      </c>
      <c r="G4291" s="177">
        <v>44706</v>
      </c>
      <c r="H4291" t="s">
        <v>384</v>
      </c>
      <c r="I4291" t="s">
        <v>18168</v>
      </c>
      <c r="J4291" t="s">
        <v>13166</v>
      </c>
      <c r="K4291" t="s">
        <v>353</v>
      </c>
      <c r="L4291" t="s">
        <v>397</v>
      </c>
      <c r="M4291" s="29" t="str">
        <f>IF(O4291 &lt;&gt; "", VLOOKUP(O4291,'CLASSIFICAÇÃO - ÁREA DE ATUAÇÃO'!$A:$C,2,0),"")</f>
        <v>B</v>
      </c>
      <c r="N4291" s="29" t="str">
        <f>IF(O4291 &lt;&gt; "",VLOOKUP(O4291,'CLASSIFICAÇÃO - ÁREA DE ATUAÇÃO'!$A:$C,3,0), "")</f>
        <v>ATENÇÃO PRIMÁRIA</v>
      </c>
      <c r="O4291" t="str">
        <f>'Lotações convertidas'!B4293</f>
        <v>CENTRO DE SAÚDE SÃO JORGE</v>
      </c>
    </row>
    <row r="4292" spans="1:15" x14ac:dyDescent="0.25">
      <c r="A4292">
        <v>1377297</v>
      </c>
      <c r="B4292" t="s">
        <v>13167</v>
      </c>
      <c r="C4292" t="s">
        <v>13168</v>
      </c>
      <c r="D4292" t="s">
        <v>379</v>
      </c>
      <c r="E4292" t="s">
        <v>597</v>
      </c>
      <c r="F4292" t="s">
        <v>628</v>
      </c>
      <c r="G4292" s="177">
        <v>44706</v>
      </c>
      <c r="H4292" t="s">
        <v>13169</v>
      </c>
      <c r="I4292" t="s">
        <v>18171</v>
      </c>
      <c r="J4292" t="s">
        <v>13170</v>
      </c>
      <c r="K4292" t="s">
        <v>353</v>
      </c>
      <c r="L4292" t="s">
        <v>361</v>
      </c>
      <c r="M4292" s="29" t="str">
        <f>IF(O4292 &lt;&gt; "", VLOOKUP(O4292,'CLASSIFICAÇÃO - ÁREA DE ATUAÇÃO'!$A:$C,2,0),"")</f>
        <v>B</v>
      </c>
      <c r="N4292" s="29" t="str">
        <f>IF(O4292 &lt;&gt; "",VLOOKUP(O4292,'CLASSIFICAÇÃO - ÁREA DE ATUAÇÃO'!$A:$C,3,0), "")</f>
        <v>ATENÇÃO PRIMÁRIA</v>
      </c>
      <c r="O4292" t="str">
        <f>'Lotações convertidas'!B4294</f>
        <v>CENTRO DE SAÚDE SERRANO</v>
      </c>
    </row>
    <row r="4293" spans="1:15" x14ac:dyDescent="0.25">
      <c r="A4293">
        <v>1377300</v>
      </c>
      <c r="B4293" t="s">
        <v>13171</v>
      </c>
      <c r="C4293" t="s">
        <v>13172</v>
      </c>
      <c r="D4293" t="s">
        <v>368</v>
      </c>
      <c r="E4293" t="s">
        <v>369</v>
      </c>
      <c r="F4293" t="s">
        <v>1155</v>
      </c>
      <c r="G4293" s="177">
        <v>44706</v>
      </c>
      <c r="H4293" t="s">
        <v>417</v>
      </c>
      <c r="I4293" t="s">
        <v>18168</v>
      </c>
      <c r="J4293" t="s">
        <v>13173</v>
      </c>
      <c r="K4293" t="s">
        <v>353</v>
      </c>
      <c r="L4293" t="s">
        <v>382</v>
      </c>
      <c r="M4293" s="29" t="str">
        <f>IF(O4293 &lt;&gt; "", VLOOKUP(O4293,'CLASSIFICAÇÃO - ÁREA DE ATUAÇÃO'!$A:$C,2,0),"")</f>
        <v>A</v>
      </c>
      <c r="N4293" s="29" t="str">
        <f>IF(O4293 &lt;&gt; "",VLOOKUP(O4293,'CLASSIFICAÇÃO - ÁREA DE ATUAÇÃO'!$A:$C,3,0), "")</f>
        <v>ATENÇÃO PRIMÁRIA</v>
      </c>
      <c r="O4293" t="str">
        <f>'Lotações convertidas'!B4295</f>
        <v>CENTRO DE SAÚDE SÃO GERALDO</v>
      </c>
    </row>
    <row r="4294" spans="1:15" x14ac:dyDescent="0.25">
      <c r="A4294">
        <v>1377327</v>
      </c>
      <c r="B4294" t="s">
        <v>13174</v>
      </c>
      <c r="C4294" t="s">
        <v>13175</v>
      </c>
      <c r="D4294" t="s">
        <v>368</v>
      </c>
      <c r="E4294" t="s">
        <v>369</v>
      </c>
      <c r="F4294" t="s">
        <v>424</v>
      </c>
      <c r="G4294" s="177">
        <v>44705</v>
      </c>
      <c r="H4294" t="s">
        <v>2071</v>
      </c>
      <c r="I4294" t="s">
        <v>18168</v>
      </c>
      <c r="J4294" t="s">
        <v>13176</v>
      </c>
      <c r="K4294" t="s">
        <v>353</v>
      </c>
      <c r="L4294" t="s">
        <v>427</v>
      </c>
      <c r="M4294" s="29" t="str">
        <f>IF(O4294 &lt;&gt; "", VLOOKUP(O4294,'CLASSIFICAÇÃO - ÁREA DE ATUAÇÃO'!$A:$C,2,0),"")</f>
        <v>D</v>
      </c>
      <c r="N4294" s="29" t="str">
        <f>IF(O4294 &lt;&gt; "",VLOOKUP(O4294,'CLASSIFICAÇÃO - ÁREA DE ATUAÇÃO'!$A:$C,3,0), "")</f>
        <v>REDE DE URGÊNCIA</v>
      </c>
      <c r="O4294" t="str">
        <f>'Lotações convertidas'!B4296</f>
        <v>SERVIÇO DE ATENDIMENTO MÓVEL DE URGÊNCIA E TRANSPORTE EM SAÚDE</v>
      </c>
    </row>
    <row r="4295" spans="1:15" x14ac:dyDescent="0.25">
      <c r="A4295">
        <v>1377343</v>
      </c>
      <c r="B4295" t="s">
        <v>13177</v>
      </c>
      <c r="C4295" t="s">
        <v>13178</v>
      </c>
      <c r="D4295" t="s">
        <v>368</v>
      </c>
      <c r="E4295" t="s">
        <v>369</v>
      </c>
      <c r="F4295" t="s">
        <v>2812</v>
      </c>
      <c r="G4295" s="177">
        <v>44706</v>
      </c>
      <c r="H4295" t="s">
        <v>417</v>
      </c>
      <c r="I4295" t="s">
        <v>18168</v>
      </c>
      <c r="J4295" t="s">
        <v>13179</v>
      </c>
      <c r="K4295" t="s">
        <v>353</v>
      </c>
      <c r="L4295" t="s">
        <v>397</v>
      </c>
      <c r="M4295" s="29" t="str">
        <f>IF(O4295 &lt;&gt; "", VLOOKUP(O4295,'CLASSIFICAÇÃO - ÁREA DE ATUAÇÃO'!$A:$C,2,0),"")</f>
        <v>B</v>
      </c>
      <c r="N4295" s="29" t="str">
        <f>IF(O4295 &lt;&gt; "",VLOOKUP(O4295,'CLASSIFICAÇÃO - ÁREA DE ATUAÇÃO'!$A:$C,3,0), "")</f>
        <v>ATENÇÃO PRIMÁRIA</v>
      </c>
      <c r="O4295" t="str">
        <f>'Lotações convertidas'!B4297</f>
        <v>CENTRO DE SAÚDE CONJUNTO BETÂNIA</v>
      </c>
    </row>
    <row r="4296" spans="1:15" x14ac:dyDescent="0.25">
      <c r="A4296">
        <v>1377351</v>
      </c>
      <c r="B4296" t="s">
        <v>13180</v>
      </c>
      <c r="C4296" t="s">
        <v>13181</v>
      </c>
      <c r="D4296" t="s">
        <v>368</v>
      </c>
      <c r="E4296" t="s">
        <v>369</v>
      </c>
      <c r="F4296" t="s">
        <v>626</v>
      </c>
      <c r="G4296" s="177">
        <v>44705</v>
      </c>
      <c r="H4296" t="s">
        <v>417</v>
      </c>
      <c r="I4296" t="s">
        <v>18168</v>
      </c>
      <c r="J4296" t="s">
        <v>13182</v>
      </c>
      <c r="K4296" t="s">
        <v>353</v>
      </c>
      <c r="L4296" t="s">
        <v>365</v>
      </c>
      <c r="M4296" s="29" t="str">
        <f>IF(O4296 &lt;&gt; "", VLOOKUP(O4296,'CLASSIFICAÇÃO - ÁREA DE ATUAÇÃO'!$A:$C,2,0),"")</f>
        <v>C</v>
      </c>
      <c r="N4296" s="29" t="str">
        <f>IF(O4296 &lt;&gt; "",VLOOKUP(O4296,'CLASSIFICAÇÃO - ÁREA DE ATUAÇÃO'!$A:$C,3,0), "")</f>
        <v>ATENÇÃO PRIMÁRIA</v>
      </c>
      <c r="O4296" t="str">
        <f>'Lotações convertidas'!B4298</f>
        <v>CENTRO DE SAÚDE JARDIM GUANABARA</v>
      </c>
    </row>
    <row r="4297" spans="1:15" x14ac:dyDescent="0.25">
      <c r="A4297" t="s">
        <v>13183</v>
      </c>
      <c r="B4297" t="s">
        <v>13184</v>
      </c>
      <c r="C4297" t="s">
        <v>13185</v>
      </c>
      <c r="D4297" t="s">
        <v>349</v>
      </c>
      <c r="E4297" t="s">
        <v>528</v>
      </c>
      <c r="F4297" t="s">
        <v>695</v>
      </c>
      <c r="G4297" s="177">
        <v>44706</v>
      </c>
      <c r="H4297" t="s">
        <v>364</v>
      </c>
      <c r="I4297" t="s">
        <v>18176</v>
      </c>
      <c r="J4297" t="s">
        <v>13186</v>
      </c>
      <c r="K4297" t="s">
        <v>353</v>
      </c>
      <c r="L4297" t="s">
        <v>382</v>
      </c>
      <c r="M4297" s="29" t="str">
        <f>IF(O4297 &lt;&gt; "", VLOOKUP(O4297,'CLASSIFICAÇÃO - ÁREA DE ATUAÇÃO'!$A:$C,2,0),"")</f>
        <v>A</v>
      </c>
      <c r="N4297" s="29" t="str">
        <f>IF(O4297 &lt;&gt; "",VLOOKUP(O4297,'CLASSIFICAÇÃO - ÁREA DE ATUAÇÃO'!$A:$C,3,0), "")</f>
        <v>REDE COMPLEMENTAR</v>
      </c>
      <c r="O4297" t="str">
        <f>'Lotações convertidas'!B4299</f>
        <v>LABORATORIO REGIONAL LESTE/NORDESTE</v>
      </c>
    </row>
    <row r="4298" spans="1:15" x14ac:dyDescent="0.25">
      <c r="A4298">
        <v>1377378</v>
      </c>
      <c r="B4298" t="s">
        <v>13187</v>
      </c>
      <c r="C4298" t="s">
        <v>13188</v>
      </c>
      <c r="D4298" t="s">
        <v>520</v>
      </c>
      <c r="F4298" t="s">
        <v>3374</v>
      </c>
      <c r="G4298" s="177">
        <v>44706</v>
      </c>
      <c r="H4298" t="s">
        <v>364</v>
      </c>
      <c r="I4298" t="s">
        <v>18175</v>
      </c>
      <c r="J4298" t="s">
        <v>13189</v>
      </c>
      <c r="K4298" t="s">
        <v>353</v>
      </c>
      <c r="L4298" t="s">
        <v>382</v>
      </c>
      <c r="M4298" s="29" t="str">
        <f>IF(O4298 &lt;&gt; "", VLOOKUP(O4298,'CLASSIFICAÇÃO - ÁREA DE ATUAÇÃO'!$A:$C,2,0),"")</f>
        <v>A</v>
      </c>
      <c r="N4298" s="29" t="str">
        <f>IF(O4298 &lt;&gt; "",VLOOKUP(O4298,'CLASSIFICAÇÃO - ÁREA DE ATUAÇÃO'!$A:$C,3,0), "")</f>
        <v>ATENÇÃO PRIMÁRIA</v>
      </c>
      <c r="O4298" t="str">
        <f>'Lotações convertidas'!B4300</f>
        <v>CENTRO DE SAÚDE SANTA INÊS</v>
      </c>
    </row>
    <row r="4299" spans="1:15" x14ac:dyDescent="0.25">
      <c r="A4299">
        <v>1377386</v>
      </c>
      <c r="B4299" t="s">
        <v>13190</v>
      </c>
      <c r="C4299" t="s">
        <v>13191</v>
      </c>
      <c r="D4299" t="s">
        <v>368</v>
      </c>
      <c r="E4299" t="s">
        <v>369</v>
      </c>
      <c r="F4299" t="s">
        <v>602</v>
      </c>
      <c r="G4299" s="177">
        <v>44706</v>
      </c>
      <c r="H4299" t="s">
        <v>384</v>
      </c>
      <c r="I4299" t="s">
        <v>18168</v>
      </c>
      <c r="J4299" t="s">
        <v>13192</v>
      </c>
      <c r="K4299" t="s">
        <v>353</v>
      </c>
      <c r="L4299" t="s">
        <v>372</v>
      </c>
      <c r="M4299" s="29" t="str">
        <f>IF(O4299 &lt;&gt; "", VLOOKUP(O4299,'CLASSIFICAÇÃO - ÁREA DE ATUAÇÃO'!$A:$C,2,0),"")</f>
        <v>D</v>
      </c>
      <c r="N4299" s="29" t="str">
        <f>IF(O4299 &lt;&gt; "",VLOOKUP(O4299,'CLASSIFICAÇÃO - ÁREA DE ATUAÇÃO'!$A:$C,3,0), "")</f>
        <v>ATENÇÃO PRIMÁRIA</v>
      </c>
      <c r="O4299" t="str">
        <f>'Lotações convertidas'!B4301</f>
        <v>CENTRO DE SAÚDE JARDIM COMERCIÁRIOS</v>
      </c>
    </row>
    <row r="4300" spans="1:15" x14ac:dyDescent="0.25">
      <c r="A4300">
        <v>1377394</v>
      </c>
      <c r="B4300" t="s">
        <v>6345</v>
      </c>
      <c r="C4300" t="s">
        <v>6346</v>
      </c>
      <c r="D4300" t="s">
        <v>368</v>
      </c>
      <c r="E4300" t="s">
        <v>369</v>
      </c>
      <c r="F4300" t="s">
        <v>424</v>
      </c>
      <c r="G4300" s="177">
        <v>44706</v>
      </c>
      <c r="H4300" t="s">
        <v>2071</v>
      </c>
      <c r="I4300" t="s">
        <v>18168</v>
      </c>
      <c r="J4300" t="s">
        <v>6347</v>
      </c>
      <c r="K4300" t="s">
        <v>353</v>
      </c>
      <c r="L4300" t="s">
        <v>427</v>
      </c>
      <c r="M4300" s="29" t="str">
        <f>IF(O4300 &lt;&gt; "", VLOOKUP(O4300,'CLASSIFICAÇÃO - ÁREA DE ATUAÇÃO'!$A:$C,2,0),"")</f>
        <v>D</v>
      </c>
      <c r="N4300" s="29" t="str">
        <f>IF(O4300 &lt;&gt; "",VLOOKUP(O4300,'CLASSIFICAÇÃO - ÁREA DE ATUAÇÃO'!$A:$C,3,0), "")</f>
        <v>REDE DE URGÊNCIA</v>
      </c>
      <c r="O4300" t="str">
        <f>'Lotações convertidas'!B4302</f>
        <v>SERVIÇO DE ATENDIMENTO MÓVEL DE URGÊNCIA E TRANSPORTE EM SAÚDE</v>
      </c>
    </row>
    <row r="4301" spans="1:15" x14ac:dyDescent="0.25">
      <c r="A4301">
        <v>1377408</v>
      </c>
      <c r="B4301" t="s">
        <v>13193</v>
      </c>
      <c r="C4301" t="s">
        <v>13194</v>
      </c>
      <c r="D4301" t="s">
        <v>368</v>
      </c>
      <c r="E4301" t="s">
        <v>369</v>
      </c>
      <c r="F4301" t="s">
        <v>1686</v>
      </c>
      <c r="G4301" s="177">
        <v>44705</v>
      </c>
      <c r="H4301" t="s">
        <v>417</v>
      </c>
      <c r="I4301" t="s">
        <v>18168</v>
      </c>
      <c r="J4301" t="s">
        <v>13195</v>
      </c>
      <c r="K4301" t="s">
        <v>353</v>
      </c>
      <c r="L4301" t="s">
        <v>361</v>
      </c>
      <c r="M4301" s="29" t="str">
        <f>IF(O4301 &lt;&gt; "", VLOOKUP(O4301,'CLASSIFICAÇÃO - ÁREA DE ATUAÇÃO'!$A:$C,2,0),"")</f>
        <v>B</v>
      </c>
      <c r="N4301" s="29" t="str">
        <f>IF(O4301 &lt;&gt; "",VLOOKUP(O4301,'CLASSIFICAÇÃO - ÁREA DE ATUAÇÃO'!$A:$C,3,0), "")</f>
        <v>ATENÇÃO PRIMÁRIA</v>
      </c>
      <c r="O4301" t="str">
        <f>'Lotações convertidas'!B4303</f>
        <v>CENTRO DE SAÚDE ITAMARATI</v>
      </c>
    </row>
    <row r="4302" spans="1:15" x14ac:dyDescent="0.25">
      <c r="A4302">
        <v>1377416</v>
      </c>
      <c r="B4302" t="s">
        <v>13196</v>
      </c>
      <c r="C4302" t="s">
        <v>13197</v>
      </c>
      <c r="D4302" t="s">
        <v>349</v>
      </c>
      <c r="E4302" t="s">
        <v>528</v>
      </c>
      <c r="F4302" t="s">
        <v>6473</v>
      </c>
      <c r="G4302" s="177">
        <v>44706</v>
      </c>
      <c r="H4302" t="s">
        <v>395</v>
      </c>
      <c r="I4302" t="s">
        <v>18176</v>
      </c>
      <c r="J4302" t="s">
        <v>13198</v>
      </c>
      <c r="K4302" t="s">
        <v>353</v>
      </c>
      <c r="L4302" t="s">
        <v>427</v>
      </c>
      <c r="M4302" s="29" t="str">
        <f>IF(O4302 &lt;&gt; "", VLOOKUP(O4302,'CLASSIFICAÇÃO - ÁREA DE ATUAÇÃO'!$A:$C,2,0),"")</f>
        <v>A</v>
      </c>
      <c r="N4302" s="29" t="str">
        <f>IF(O4302 &lt;&gt; "",VLOOKUP(O4302,'CLASSIFICAÇÃO - ÁREA DE ATUAÇÃO'!$A:$C,3,0), "")</f>
        <v>GESTÃO</v>
      </c>
      <c r="O4302" t="str">
        <f>'Lotações convertidas'!B4304</f>
        <v>GERÊNCIA DE ASSISTÊNCIA FARMACÊUTICA E INSUMOS ESSENCIAIS</v>
      </c>
    </row>
    <row r="4303" spans="1:15" x14ac:dyDescent="0.25">
      <c r="A4303">
        <v>1377440</v>
      </c>
      <c r="B4303" t="s">
        <v>13199</v>
      </c>
      <c r="C4303" t="s">
        <v>13200</v>
      </c>
      <c r="D4303" t="s">
        <v>368</v>
      </c>
      <c r="E4303" t="s">
        <v>524</v>
      </c>
      <c r="F4303" t="s">
        <v>792</v>
      </c>
      <c r="G4303" s="177">
        <v>44706</v>
      </c>
      <c r="H4303" t="s">
        <v>508</v>
      </c>
      <c r="I4303" t="s">
        <v>18179</v>
      </c>
      <c r="J4303" t="s">
        <v>13201</v>
      </c>
      <c r="K4303" t="s">
        <v>353</v>
      </c>
      <c r="L4303" t="s">
        <v>411</v>
      </c>
      <c r="M4303" s="29" t="str">
        <f>IF(O4303 &lt;&gt; "", VLOOKUP(O4303,'CLASSIFICAÇÃO - ÁREA DE ATUAÇÃO'!$A:$C,2,0),"")</f>
        <v>A</v>
      </c>
      <c r="N4303" s="29" t="str">
        <f>IF(O4303 &lt;&gt; "",VLOOKUP(O4303,'CLASSIFICAÇÃO - ÁREA DE ATUAÇÃO'!$A:$C,3,0), "")</f>
        <v>REDE COMPLEMENTAR</v>
      </c>
      <c r="O4303" t="str">
        <f>'Lotações convertidas'!B4305</f>
        <v>LABORATORIO REGIONAL CENTRO-SUL/PAMPULHA</v>
      </c>
    </row>
    <row r="4304" spans="1:15" x14ac:dyDescent="0.25">
      <c r="A4304">
        <v>1377459</v>
      </c>
      <c r="B4304" t="s">
        <v>10338</v>
      </c>
      <c r="C4304" t="s">
        <v>10339</v>
      </c>
      <c r="D4304" t="s">
        <v>362</v>
      </c>
      <c r="F4304" t="s">
        <v>424</v>
      </c>
      <c r="G4304" s="177">
        <v>44709</v>
      </c>
      <c r="H4304" t="s">
        <v>466</v>
      </c>
      <c r="I4304" t="s">
        <v>18168</v>
      </c>
      <c r="J4304" t="s">
        <v>10341</v>
      </c>
      <c r="K4304" t="s">
        <v>353</v>
      </c>
      <c r="L4304" t="s">
        <v>427</v>
      </c>
      <c r="M4304" s="29" t="str">
        <f>IF(O4304 &lt;&gt; "", VLOOKUP(O4304,'CLASSIFICAÇÃO - ÁREA DE ATUAÇÃO'!$A:$C,2,0),"")</f>
        <v>D</v>
      </c>
      <c r="N4304" s="29" t="str">
        <f>IF(O4304 &lt;&gt; "",VLOOKUP(O4304,'CLASSIFICAÇÃO - ÁREA DE ATUAÇÃO'!$A:$C,3,0), "")</f>
        <v>REDE DE URGÊNCIA</v>
      </c>
      <c r="O4304" t="str">
        <f>'Lotações convertidas'!B4306</f>
        <v>SERVIÇO DE ATENDIMENTO MÓVEL DE URGÊNCIA E TRANSPORTE EM SAÚDE</v>
      </c>
    </row>
    <row r="4305" spans="1:15" x14ac:dyDescent="0.25">
      <c r="A4305">
        <v>1377467</v>
      </c>
      <c r="B4305" t="s">
        <v>13202</v>
      </c>
      <c r="C4305" t="s">
        <v>13203</v>
      </c>
      <c r="D4305" t="s">
        <v>379</v>
      </c>
      <c r="F4305" t="s">
        <v>18615</v>
      </c>
      <c r="G4305" s="177">
        <v>44711</v>
      </c>
      <c r="H4305" t="s">
        <v>482</v>
      </c>
      <c r="I4305" t="s">
        <v>18171</v>
      </c>
      <c r="J4305" t="s">
        <v>13204</v>
      </c>
      <c r="K4305" t="s">
        <v>353</v>
      </c>
      <c r="L4305" t="s">
        <v>365</v>
      </c>
      <c r="M4305" s="29" t="str">
        <f>IF(O4305 &lt;&gt; "", VLOOKUP(O4305,'CLASSIFICAÇÃO - ÁREA DE ATUAÇÃO'!$A:$C,2,0),"")</f>
        <v>D</v>
      </c>
      <c r="N4305" s="29" t="str">
        <f>IF(O4305 &lt;&gt; "",VLOOKUP(O4305,'CLASSIFICAÇÃO - ÁREA DE ATUAÇÃO'!$A:$C,3,0), "")</f>
        <v>REDE DE URGÊNCIA</v>
      </c>
      <c r="O4305" t="str">
        <f>'Lotações convertidas'!B4307</f>
        <v>UNIDADE DE PRONTO ATENDIMENTO NORTE</v>
      </c>
    </row>
    <row r="4306" spans="1:15" x14ac:dyDescent="0.25">
      <c r="A4306">
        <v>1377475</v>
      </c>
      <c r="B4306" t="s">
        <v>13205</v>
      </c>
      <c r="C4306" t="s">
        <v>13206</v>
      </c>
      <c r="D4306" t="s">
        <v>379</v>
      </c>
      <c r="F4306" t="s">
        <v>1559</v>
      </c>
      <c r="G4306" s="177">
        <v>44707</v>
      </c>
      <c r="H4306" t="s">
        <v>395</v>
      </c>
      <c r="I4306" t="s">
        <v>18171</v>
      </c>
      <c r="J4306" t="s">
        <v>13207</v>
      </c>
      <c r="K4306" t="s">
        <v>353</v>
      </c>
      <c r="L4306" t="s">
        <v>411</v>
      </c>
      <c r="M4306" s="29" t="str">
        <f>IF(O4306 &lt;&gt; "", VLOOKUP(O4306,'CLASSIFICAÇÃO - ÁREA DE ATUAÇÃO'!$A:$C,2,0),"")</f>
        <v>C</v>
      </c>
      <c r="N4306" s="29" t="str">
        <f>IF(O4306 &lt;&gt; "",VLOOKUP(O4306,'CLASSIFICAÇÃO - ÁREA DE ATUAÇÃO'!$A:$C,3,0), "")</f>
        <v>ATENÇÃO PRIMÁRIA</v>
      </c>
      <c r="O4306" t="str">
        <f>'Lotações convertidas'!B4308</f>
        <v>CENTRO DE SAÚDE NOSSA SENHORA APARECIDA</v>
      </c>
    </row>
    <row r="4307" spans="1:15" x14ac:dyDescent="0.25">
      <c r="A4307">
        <v>1377491</v>
      </c>
      <c r="B4307" t="s">
        <v>13208</v>
      </c>
      <c r="C4307" t="s">
        <v>13209</v>
      </c>
      <c r="D4307" t="s">
        <v>362</v>
      </c>
      <c r="F4307" t="s">
        <v>18620</v>
      </c>
      <c r="G4307" s="177">
        <v>44707</v>
      </c>
      <c r="H4307" t="s">
        <v>466</v>
      </c>
      <c r="I4307" t="s">
        <v>18168</v>
      </c>
      <c r="J4307" t="s">
        <v>13210</v>
      </c>
      <c r="K4307" t="s">
        <v>353</v>
      </c>
      <c r="L4307" t="s">
        <v>372</v>
      </c>
      <c r="M4307" s="29" t="str">
        <f>IF(O4307 &lt;&gt; "", VLOOKUP(O4307,'CLASSIFICAÇÃO - ÁREA DE ATUAÇÃO'!$A:$C,2,0),"")</f>
        <v>D</v>
      </c>
      <c r="N4307" s="29" t="str">
        <f>IF(O4307 &lt;&gt; "",VLOOKUP(O4307,'CLASSIFICAÇÃO - ÁREA DE ATUAÇÃO'!$A:$C,3,0), "")</f>
        <v>REDE DE URGÊNCIA</v>
      </c>
      <c r="O4307" t="str">
        <f>'Lotações convertidas'!B4309</f>
        <v>UNIDADE DE PRONTO ATENDIMENTO VENDA NOVA</v>
      </c>
    </row>
    <row r="4308" spans="1:15" x14ac:dyDescent="0.25">
      <c r="A4308">
        <v>1377505</v>
      </c>
      <c r="B4308" t="s">
        <v>9935</v>
      </c>
      <c r="C4308" t="s">
        <v>9936</v>
      </c>
      <c r="D4308" t="s">
        <v>368</v>
      </c>
      <c r="E4308" t="s">
        <v>369</v>
      </c>
      <c r="F4308" t="s">
        <v>561</v>
      </c>
      <c r="G4308" s="177">
        <v>44708</v>
      </c>
      <c r="H4308" t="s">
        <v>425</v>
      </c>
      <c r="I4308" t="s">
        <v>18168</v>
      </c>
      <c r="J4308" t="s">
        <v>9937</v>
      </c>
      <c r="K4308" t="s">
        <v>353</v>
      </c>
      <c r="L4308" t="s">
        <v>374</v>
      </c>
      <c r="M4308" s="29" t="str">
        <f>IF(O4308 &lt;&gt; "", VLOOKUP(O4308,'CLASSIFICAÇÃO - ÁREA DE ATUAÇÃO'!$A:$C,2,0),"")</f>
        <v>C</v>
      </c>
      <c r="N4308" s="29" t="str">
        <f>IF(O4308 &lt;&gt; "",VLOOKUP(O4308,'CLASSIFICAÇÃO - ÁREA DE ATUAÇÃO'!$A:$C,3,0), "")</f>
        <v>REDE DE URGÊNCIA</v>
      </c>
      <c r="O4308" t="str">
        <f>'Lotações convertidas'!B4310</f>
        <v>CENTRO DE REFERENCIA EM SAUDE MENTAL ALCOOL E DROGAS NORDESTE</v>
      </c>
    </row>
    <row r="4309" spans="1:15" x14ac:dyDescent="0.25">
      <c r="A4309">
        <v>1377521</v>
      </c>
      <c r="B4309" t="s">
        <v>13211</v>
      </c>
      <c r="C4309" t="s">
        <v>13212</v>
      </c>
      <c r="D4309" t="s">
        <v>362</v>
      </c>
      <c r="F4309" t="s">
        <v>607</v>
      </c>
      <c r="G4309" s="177">
        <v>44707</v>
      </c>
      <c r="H4309" t="s">
        <v>395</v>
      </c>
      <c r="I4309" t="s">
        <v>18168</v>
      </c>
      <c r="J4309" t="s">
        <v>13213</v>
      </c>
      <c r="K4309" t="s">
        <v>353</v>
      </c>
      <c r="L4309" t="s">
        <v>365</v>
      </c>
      <c r="M4309" s="29" t="str">
        <f>IF(O4309 &lt;&gt; "", VLOOKUP(O4309,'CLASSIFICAÇÃO - ÁREA DE ATUAÇÃO'!$A:$C,2,0),"")</f>
        <v>D</v>
      </c>
      <c r="N4309" s="29" t="str">
        <f>IF(O4309 &lt;&gt; "",VLOOKUP(O4309,'CLASSIFICAÇÃO - ÁREA DE ATUAÇÃO'!$A:$C,3,0), "")</f>
        <v>ATENÇÃO PRIMÁRIA</v>
      </c>
      <c r="O4309" t="str">
        <f>'Lotações convertidas'!B4311</f>
        <v>CENTRO DE SAÚDE SÃO TOMÁS</v>
      </c>
    </row>
    <row r="4310" spans="1:15" x14ac:dyDescent="0.25">
      <c r="A4310">
        <v>1377556</v>
      </c>
      <c r="B4310" t="s">
        <v>13214</v>
      </c>
      <c r="C4310" t="s">
        <v>13215</v>
      </c>
      <c r="D4310" t="s">
        <v>368</v>
      </c>
      <c r="E4310" t="s">
        <v>369</v>
      </c>
      <c r="F4310" t="s">
        <v>18648</v>
      </c>
      <c r="G4310" s="177">
        <v>44707</v>
      </c>
      <c r="H4310" t="s">
        <v>425</v>
      </c>
      <c r="I4310" t="s">
        <v>18168</v>
      </c>
      <c r="J4310" t="s">
        <v>13216</v>
      </c>
      <c r="K4310" t="s">
        <v>353</v>
      </c>
      <c r="L4310" t="s">
        <v>406</v>
      </c>
      <c r="M4310" s="29" t="str">
        <f>IF(O4310 &lt;&gt; "", VLOOKUP(O4310,'CLASSIFICAÇÃO - ÁREA DE ATUAÇÃO'!$A:$C,2,0),"")</f>
        <v>B</v>
      </c>
      <c r="N4310" s="29" t="str">
        <f>IF(O4310 &lt;&gt; "",VLOOKUP(O4310,'CLASSIFICAÇÃO - ÁREA DE ATUAÇÃO'!$A:$C,3,0), "")</f>
        <v>REDE DE URGÊNCIA</v>
      </c>
      <c r="O4310" t="str">
        <f>'Lotações convertidas'!B4312</f>
        <v>CENTRO DE REFERENCIA EM SAUDE MENTAL BARREIRO</v>
      </c>
    </row>
    <row r="4311" spans="1:15" x14ac:dyDescent="0.25">
      <c r="A4311">
        <v>1377564</v>
      </c>
      <c r="B4311" t="s">
        <v>13217</v>
      </c>
      <c r="C4311" t="s">
        <v>13218</v>
      </c>
      <c r="D4311" t="s">
        <v>368</v>
      </c>
      <c r="E4311" t="s">
        <v>369</v>
      </c>
      <c r="F4311" t="s">
        <v>3278</v>
      </c>
      <c r="G4311" s="177">
        <v>44707</v>
      </c>
      <c r="H4311" t="s">
        <v>364</v>
      </c>
      <c r="I4311" t="s">
        <v>18168</v>
      </c>
      <c r="J4311" t="s">
        <v>13219</v>
      </c>
      <c r="K4311" t="s">
        <v>353</v>
      </c>
      <c r="L4311" t="s">
        <v>374</v>
      </c>
      <c r="M4311" s="29" t="str">
        <f>IF(O4311 &lt;&gt; "", VLOOKUP(O4311,'CLASSIFICAÇÃO - ÁREA DE ATUAÇÃO'!$A:$C,2,0),"")</f>
        <v>B</v>
      </c>
      <c r="N4311" s="29" t="str">
        <f>IF(O4311 &lt;&gt; "",VLOOKUP(O4311,'CLASSIFICAÇÃO - ÁREA DE ATUAÇÃO'!$A:$C,3,0), "")</f>
        <v>ATENÇÃO PRIMÁRIA</v>
      </c>
      <c r="O4311" t="str">
        <f>'Lotações convertidas'!B4313</f>
        <v>CENTRO DE SAÚDE DOM JOAQUIM</v>
      </c>
    </row>
    <row r="4312" spans="1:15" x14ac:dyDescent="0.25">
      <c r="A4312">
        <v>1377572</v>
      </c>
      <c r="B4312" t="s">
        <v>13220</v>
      </c>
      <c r="C4312" t="s">
        <v>13221</v>
      </c>
      <c r="D4312" t="s">
        <v>368</v>
      </c>
      <c r="E4312" t="s">
        <v>369</v>
      </c>
      <c r="F4312" t="s">
        <v>18619</v>
      </c>
      <c r="G4312" s="177">
        <v>44707</v>
      </c>
      <c r="H4312" t="s">
        <v>1635</v>
      </c>
      <c r="I4312" t="s">
        <v>18168</v>
      </c>
      <c r="J4312" t="s">
        <v>13222</v>
      </c>
      <c r="K4312" t="s">
        <v>353</v>
      </c>
      <c r="L4312" t="s">
        <v>361</v>
      </c>
      <c r="M4312" s="29" t="str">
        <f>IF(O4312 &lt;&gt; "", VLOOKUP(O4312,'CLASSIFICAÇÃO - ÁREA DE ATUAÇÃO'!$A:$C,2,0),"")</f>
        <v>B</v>
      </c>
      <c r="N4312" s="29" t="str">
        <f>IF(O4312 &lt;&gt; "",VLOOKUP(O4312,'CLASSIFICAÇÃO - ÁREA DE ATUAÇÃO'!$A:$C,3,0), "")</f>
        <v>REDE DE URGÊNCIA</v>
      </c>
      <c r="O4312" t="str">
        <f>'Lotações convertidas'!B4314</f>
        <v>CENTRO DE REFERENCIA EM SAUDE MENTAL PAMPULHA</v>
      </c>
    </row>
    <row r="4313" spans="1:15" x14ac:dyDescent="0.25">
      <c r="A4313">
        <v>1377599</v>
      </c>
      <c r="B4313" t="s">
        <v>13223</v>
      </c>
      <c r="C4313" t="s">
        <v>13224</v>
      </c>
      <c r="D4313" t="s">
        <v>368</v>
      </c>
      <c r="E4313" t="s">
        <v>369</v>
      </c>
      <c r="F4313" t="s">
        <v>282</v>
      </c>
      <c r="G4313" s="177">
        <v>44707</v>
      </c>
      <c r="H4313" t="s">
        <v>417</v>
      </c>
      <c r="I4313" t="s">
        <v>18168</v>
      </c>
      <c r="J4313" t="s">
        <v>13225</v>
      </c>
      <c r="K4313" t="s">
        <v>353</v>
      </c>
      <c r="L4313" t="s">
        <v>406</v>
      </c>
      <c r="M4313" s="29" t="str">
        <f>IF(O4313 &lt;&gt; "", VLOOKUP(O4313,'CLASSIFICAÇÃO - ÁREA DE ATUAÇÃO'!$A:$C,2,0),"")</f>
        <v>D</v>
      </c>
      <c r="N4313" s="29" t="str">
        <f>IF(O4313 &lt;&gt; "",VLOOKUP(O4313,'CLASSIFICAÇÃO - ÁREA DE ATUAÇÃO'!$A:$C,3,0), "")</f>
        <v>ATENÇÃO PRIMÁRIA</v>
      </c>
      <c r="O4313" t="str">
        <f>'Lotações convertidas'!B4315</f>
        <v>CENTRO DE SAÚDE MANGUEIRAS</v>
      </c>
    </row>
    <row r="4314" spans="1:15" x14ac:dyDescent="0.25">
      <c r="A4314">
        <v>1377602</v>
      </c>
      <c r="B4314" t="s">
        <v>13226</v>
      </c>
      <c r="C4314" t="s">
        <v>13227</v>
      </c>
      <c r="D4314" t="s">
        <v>368</v>
      </c>
      <c r="E4314" t="s">
        <v>369</v>
      </c>
      <c r="F4314" t="s">
        <v>424</v>
      </c>
      <c r="G4314" s="177">
        <v>44706</v>
      </c>
      <c r="H4314" t="s">
        <v>441</v>
      </c>
      <c r="I4314" t="s">
        <v>18168</v>
      </c>
      <c r="J4314" t="s">
        <v>13228</v>
      </c>
      <c r="K4314" t="s">
        <v>353</v>
      </c>
      <c r="L4314" t="s">
        <v>427</v>
      </c>
      <c r="M4314" s="29" t="str">
        <f>IF(O4314 &lt;&gt; "", VLOOKUP(O4314,'CLASSIFICAÇÃO - ÁREA DE ATUAÇÃO'!$A:$C,2,0),"")</f>
        <v>D</v>
      </c>
      <c r="N4314" s="29" t="str">
        <f>IF(O4314 &lt;&gt; "",VLOOKUP(O4314,'CLASSIFICAÇÃO - ÁREA DE ATUAÇÃO'!$A:$C,3,0), "")</f>
        <v>REDE DE URGÊNCIA</v>
      </c>
      <c r="O4314" t="str">
        <f>'Lotações convertidas'!B4316</f>
        <v>SERVIÇO DE ATENDIMENTO MÓVEL DE URGÊNCIA E TRANSPORTE EM SAÚDE</v>
      </c>
    </row>
    <row r="4315" spans="1:15" x14ac:dyDescent="0.25">
      <c r="A4315">
        <v>1377610</v>
      </c>
      <c r="B4315" t="s">
        <v>7481</v>
      </c>
      <c r="C4315" t="s">
        <v>7482</v>
      </c>
      <c r="D4315" t="s">
        <v>379</v>
      </c>
      <c r="F4315" t="s">
        <v>561</v>
      </c>
      <c r="G4315" s="177">
        <v>44710</v>
      </c>
      <c r="H4315" t="s">
        <v>457</v>
      </c>
      <c r="I4315" t="s">
        <v>18171</v>
      </c>
      <c r="J4315" t="s">
        <v>7483</v>
      </c>
      <c r="K4315" t="s">
        <v>353</v>
      </c>
      <c r="L4315" t="s">
        <v>374</v>
      </c>
      <c r="M4315" s="29" t="str">
        <f>IF(O4315 &lt;&gt; "", VLOOKUP(O4315,'CLASSIFICAÇÃO - ÁREA DE ATUAÇÃO'!$A:$C,2,0),"")</f>
        <v>C</v>
      </c>
      <c r="N4315" s="29" t="str">
        <f>IF(O4315 &lt;&gt; "",VLOOKUP(O4315,'CLASSIFICAÇÃO - ÁREA DE ATUAÇÃO'!$A:$C,3,0), "")</f>
        <v>REDE DE URGÊNCIA</v>
      </c>
      <c r="O4315" t="str">
        <f>'Lotações convertidas'!B4317</f>
        <v>CENTRO DE REFERENCIA EM SAUDE MENTAL ALCOOL E DROGAS NORDESTE</v>
      </c>
    </row>
    <row r="4316" spans="1:15" x14ac:dyDescent="0.25">
      <c r="A4316">
        <v>1377645</v>
      </c>
      <c r="B4316" t="s">
        <v>13229</v>
      </c>
      <c r="C4316" t="s">
        <v>13230</v>
      </c>
      <c r="D4316" t="s">
        <v>1211</v>
      </c>
      <c r="F4316" t="s">
        <v>13163</v>
      </c>
      <c r="G4316" s="177">
        <v>44708</v>
      </c>
      <c r="H4316" t="s">
        <v>364</v>
      </c>
      <c r="I4316" t="s">
        <v>495</v>
      </c>
      <c r="K4316" t="s">
        <v>495</v>
      </c>
      <c r="L4316" t="s">
        <v>365</v>
      </c>
      <c r="M4316" s="29" t="str">
        <f>IF(O4316 &lt;&gt; "", VLOOKUP(O4316,'CLASSIFICAÇÃO - ÁREA DE ATUAÇÃO'!$A:$C,2,0),"")</f>
        <v>C</v>
      </c>
      <c r="N4316" s="29" t="str">
        <f>IF(O4316 &lt;&gt; "",VLOOKUP(O4316,'CLASSIFICAÇÃO - ÁREA DE ATUAÇÃO'!$A:$C,3,0), "")</f>
        <v>GESTÃO</v>
      </c>
      <c r="O4316" t="str">
        <f>'Lotações convertidas'!B4318</f>
        <v>GERENCIA DE ZOONOSES NORTE</v>
      </c>
    </row>
    <row r="4317" spans="1:15" x14ac:dyDescent="0.25">
      <c r="A4317">
        <v>1377653</v>
      </c>
      <c r="B4317" t="s">
        <v>13231</v>
      </c>
      <c r="C4317" t="s">
        <v>13232</v>
      </c>
      <c r="D4317" t="s">
        <v>520</v>
      </c>
      <c r="F4317" t="s">
        <v>592</v>
      </c>
      <c r="G4317" s="177">
        <v>44708</v>
      </c>
      <c r="H4317" t="s">
        <v>364</v>
      </c>
      <c r="I4317" t="s">
        <v>18175</v>
      </c>
      <c r="J4317" t="s">
        <v>13233</v>
      </c>
      <c r="K4317" t="s">
        <v>353</v>
      </c>
      <c r="L4317" t="s">
        <v>372</v>
      </c>
      <c r="M4317" s="29" t="str">
        <f>IF(O4317 &lt;&gt; "", VLOOKUP(O4317,'CLASSIFICAÇÃO - ÁREA DE ATUAÇÃO'!$A:$C,2,0),"")</f>
        <v>C</v>
      </c>
      <c r="N4317" s="29" t="str">
        <f>IF(O4317 &lt;&gt; "",VLOOKUP(O4317,'CLASSIFICAÇÃO - ÁREA DE ATUAÇÃO'!$A:$C,3,0), "")</f>
        <v>ATENÇÃO PRIMÁRIA</v>
      </c>
      <c r="O4317" t="str">
        <f>'Lotações convertidas'!B4319</f>
        <v>CENTRO DE SAÚDE JARDIM LEBLON</v>
      </c>
    </row>
    <row r="4318" spans="1:15" x14ac:dyDescent="0.25">
      <c r="A4318" t="s">
        <v>13234</v>
      </c>
      <c r="B4318" t="s">
        <v>13235</v>
      </c>
      <c r="C4318" t="s">
        <v>13236</v>
      </c>
      <c r="D4318" t="s">
        <v>429</v>
      </c>
      <c r="E4318" t="s">
        <v>430</v>
      </c>
      <c r="F4318" t="s">
        <v>1802</v>
      </c>
      <c r="G4318" s="177">
        <v>44708</v>
      </c>
      <c r="H4318" t="s">
        <v>364</v>
      </c>
      <c r="I4318" t="s">
        <v>18175</v>
      </c>
      <c r="J4318" t="s">
        <v>13237</v>
      </c>
      <c r="K4318" t="s">
        <v>353</v>
      </c>
      <c r="L4318" t="s">
        <v>374</v>
      </c>
      <c r="M4318" s="29" t="str">
        <f>IF(O4318 &lt;&gt; "", VLOOKUP(O4318,'CLASSIFICAÇÃO - ÁREA DE ATUAÇÃO'!$A:$C,2,0),"")</f>
        <v>C</v>
      </c>
      <c r="N4318" s="29" t="str">
        <f>IF(O4318 &lt;&gt; "",VLOOKUP(O4318,'CLASSIFICAÇÃO - ÁREA DE ATUAÇÃO'!$A:$C,3,0), "")</f>
        <v>ATENÇÃO PRIMÁRIA</v>
      </c>
      <c r="O4318" t="str">
        <f>'Lotações convertidas'!B4320</f>
        <v>CENTRO DE SAÚDE SÃO MARCOS</v>
      </c>
    </row>
    <row r="4319" spans="1:15" x14ac:dyDescent="0.25">
      <c r="A4319">
        <v>1377688</v>
      </c>
      <c r="B4319" t="s">
        <v>13238</v>
      </c>
      <c r="C4319" t="s">
        <v>13239</v>
      </c>
      <c r="D4319" t="s">
        <v>362</v>
      </c>
      <c r="F4319" t="s">
        <v>18644</v>
      </c>
      <c r="G4319" s="177">
        <v>44707</v>
      </c>
      <c r="H4319" t="s">
        <v>364</v>
      </c>
      <c r="I4319" t="s">
        <v>18168</v>
      </c>
      <c r="J4319" t="s">
        <v>13240</v>
      </c>
      <c r="K4319" t="s">
        <v>353</v>
      </c>
      <c r="L4319" t="s">
        <v>411</v>
      </c>
      <c r="M4319" s="29" t="str">
        <f>IF(O4319 &lt;&gt; "", VLOOKUP(O4319,'CLASSIFICAÇÃO - ÁREA DE ATUAÇÃO'!$A:$C,2,0),"")</f>
        <v>C</v>
      </c>
      <c r="N4319" s="29" t="str">
        <f>IF(O4319 &lt;&gt; "",VLOOKUP(O4319,'CLASSIFICAÇÃO - ÁREA DE ATUAÇÃO'!$A:$C,3,0), "")</f>
        <v>ATENÇÃO PRIMÁRIA</v>
      </c>
      <c r="O4319" t="str">
        <f>'Lotações convertidas'!B4321</f>
        <v>CENTRO DE SAÚDE SÃO MIGUEL ARCANJO</v>
      </c>
    </row>
    <row r="4320" spans="1:15" x14ac:dyDescent="0.25">
      <c r="A4320">
        <v>1377696</v>
      </c>
      <c r="B4320" t="s">
        <v>12385</v>
      </c>
      <c r="C4320" t="s">
        <v>12386</v>
      </c>
      <c r="D4320" t="s">
        <v>368</v>
      </c>
      <c r="E4320" t="s">
        <v>369</v>
      </c>
      <c r="F4320" t="s">
        <v>18613</v>
      </c>
      <c r="G4320" s="177">
        <v>44708</v>
      </c>
      <c r="H4320" t="s">
        <v>425</v>
      </c>
      <c r="I4320" t="s">
        <v>18168</v>
      </c>
      <c r="J4320" t="s">
        <v>12387</v>
      </c>
      <c r="K4320" t="s">
        <v>353</v>
      </c>
      <c r="L4320" t="s">
        <v>382</v>
      </c>
      <c r="M4320" s="29" t="str">
        <f>IF(O4320 &lt;&gt; "", VLOOKUP(O4320,'CLASSIFICAÇÃO - ÁREA DE ATUAÇÃO'!$A:$C,2,0),"")</f>
        <v>C</v>
      </c>
      <c r="N4320" s="29" t="str">
        <f>IF(O4320 &lt;&gt; "",VLOOKUP(O4320,'CLASSIFICAÇÃO - ÁREA DE ATUAÇÃO'!$A:$C,3,0), "")</f>
        <v>REDE DE URGÊNCIA</v>
      </c>
      <c r="O4320" t="str">
        <f>'Lotações convertidas'!B4322</f>
        <v>UNIDADE DE PRONTO ATENDIMENTO LESTE</v>
      </c>
    </row>
    <row r="4321" spans="1:15" x14ac:dyDescent="0.25">
      <c r="A4321" t="s">
        <v>13241</v>
      </c>
      <c r="B4321" t="s">
        <v>13242</v>
      </c>
      <c r="C4321" t="s">
        <v>13243</v>
      </c>
      <c r="D4321" t="s">
        <v>368</v>
      </c>
      <c r="E4321" t="s">
        <v>524</v>
      </c>
      <c r="F4321" t="s">
        <v>695</v>
      </c>
      <c r="G4321" s="177">
        <v>44707</v>
      </c>
      <c r="H4321" t="s">
        <v>508</v>
      </c>
      <c r="I4321" t="s">
        <v>18179</v>
      </c>
      <c r="J4321" t="s">
        <v>13244</v>
      </c>
      <c r="K4321" t="s">
        <v>353</v>
      </c>
      <c r="L4321" t="s">
        <v>382</v>
      </c>
      <c r="M4321" s="29" t="str">
        <f>IF(O4321 &lt;&gt; "", VLOOKUP(O4321,'CLASSIFICAÇÃO - ÁREA DE ATUAÇÃO'!$A:$C,2,0),"")</f>
        <v>A</v>
      </c>
      <c r="N4321" s="29" t="str">
        <f>IF(O4321 &lt;&gt; "",VLOOKUP(O4321,'CLASSIFICAÇÃO - ÁREA DE ATUAÇÃO'!$A:$C,3,0), "")</f>
        <v>REDE COMPLEMENTAR</v>
      </c>
      <c r="O4321" t="str">
        <f>'Lotações convertidas'!B4323</f>
        <v>LABORATORIO REGIONAL LESTE/NORDESTE</v>
      </c>
    </row>
    <row r="4322" spans="1:15" x14ac:dyDescent="0.25">
      <c r="A4322">
        <v>1377726</v>
      </c>
      <c r="B4322" t="s">
        <v>13245</v>
      </c>
      <c r="C4322" t="s">
        <v>13246</v>
      </c>
      <c r="D4322" t="s">
        <v>368</v>
      </c>
      <c r="E4322" t="s">
        <v>369</v>
      </c>
      <c r="F4322" t="s">
        <v>18617</v>
      </c>
      <c r="G4322" s="177">
        <v>44710</v>
      </c>
      <c r="H4322" t="s">
        <v>441</v>
      </c>
      <c r="I4322" t="s">
        <v>18168</v>
      </c>
      <c r="J4322" t="s">
        <v>13247</v>
      </c>
      <c r="K4322" t="s">
        <v>353</v>
      </c>
      <c r="L4322" t="s">
        <v>406</v>
      </c>
      <c r="M4322" s="29" t="str">
        <f>IF(O4322 &lt;&gt; "", VLOOKUP(O4322,'CLASSIFICAÇÃO - ÁREA DE ATUAÇÃO'!$A:$C,2,0),"")</f>
        <v>D</v>
      </c>
      <c r="N4322" s="29" t="str">
        <f>IF(O4322 &lt;&gt; "",VLOOKUP(O4322,'CLASSIFICAÇÃO - ÁREA DE ATUAÇÃO'!$A:$C,3,0), "")</f>
        <v>REDE DE URGÊNCIA</v>
      </c>
      <c r="O4322" t="str">
        <f>'Lotações convertidas'!B4324</f>
        <v>UNIDADE DE PRONTO ATENDIMENTO BARREIRO</v>
      </c>
    </row>
    <row r="4323" spans="1:15" x14ac:dyDescent="0.25">
      <c r="A4323">
        <v>1377734</v>
      </c>
      <c r="B4323" t="s">
        <v>13248</v>
      </c>
      <c r="C4323" t="s">
        <v>13249</v>
      </c>
      <c r="D4323" t="s">
        <v>368</v>
      </c>
      <c r="E4323" t="s">
        <v>369</v>
      </c>
      <c r="F4323" t="s">
        <v>1595</v>
      </c>
      <c r="G4323" s="177">
        <v>44708</v>
      </c>
      <c r="H4323" t="s">
        <v>384</v>
      </c>
      <c r="I4323" t="s">
        <v>18168</v>
      </c>
      <c r="J4323" t="s">
        <v>13250</v>
      </c>
      <c r="K4323" t="s">
        <v>353</v>
      </c>
      <c r="L4323" t="s">
        <v>354</v>
      </c>
      <c r="M4323" s="29" t="str">
        <f>IF(O4323 &lt;&gt; "", VLOOKUP(O4323,'CLASSIFICAÇÃO - ÁREA DE ATUAÇÃO'!$A:$C,2,0),"")</f>
        <v>D</v>
      </c>
      <c r="N4323" s="29" t="str">
        <f>IF(O4323 &lt;&gt; "",VLOOKUP(O4323,'CLASSIFICAÇÃO - ÁREA DE ATUAÇÃO'!$A:$C,3,0), "")</f>
        <v>ATENÇÃO PRIMÁRIA</v>
      </c>
      <c r="O4323" t="str">
        <f>'Lotações convertidas'!B4325</f>
        <v>CENTRO DE SAÚDE JARDIM FILADÉLFIA</v>
      </c>
    </row>
    <row r="4324" spans="1:15" x14ac:dyDescent="0.25">
      <c r="A4324">
        <v>1377742</v>
      </c>
      <c r="B4324" t="s">
        <v>13251</v>
      </c>
      <c r="C4324" t="s">
        <v>13252</v>
      </c>
      <c r="D4324" t="s">
        <v>368</v>
      </c>
      <c r="E4324" t="s">
        <v>369</v>
      </c>
      <c r="F4324" t="s">
        <v>474</v>
      </c>
      <c r="G4324" s="177">
        <v>44711</v>
      </c>
      <c r="H4324" t="s">
        <v>417</v>
      </c>
      <c r="I4324" t="s">
        <v>18168</v>
      </c>
      <c r="J4324" t="s">
        <v>13253</v>
      </c>
      <c r="K4324" t="s">
        <v>353</v>
      </c>
      <c r="L4324" t="s">
        <v>374</v>
      </c>
      <c r="M4324" s="29" t="str">
        <f>IF(O4324 &lt;&gt; "", VLOOKUP(O4324,'CLASSIFICAÇÃO - ÁREA DE ATUAÇÃO'!$A:$C,2,0),"")</f>
        <v>D</v>
      </c>
      <c r="N4324" s="29" t="str">
        <f>IF(O4324 &lt;&gt; "",VLOOKUP(O4324,'CLASSIFICAÇÃO - ÁREA DE ATUAÇÃO'!$A:$C,3,0), "")</f>
        <v>ATENÇÃO PRIMÁRIA</v>
      </c>
      <c r="O4324" t="str">
        <f>'Lotações convertidas'!B4326</f>
        <v>CENTRO DE SAÚDE CAPITÃO EDUARDO</v>
      </c>
    </row>
    <row r="4325" spans="1:15" x14ac:dyDescent="0.25">
      <c r="A4325">
        <v>1377769</v>
      </c>
      <c r="B4325" t="s">
        <v>6591</v>
      </c>
      <c r="C4325" t="s">
        <v>6592</v>
      </c>
      <c r="D4325" t="s">
        <v>520</v>
      </c>
      <c r="F4325" t="s">
        <v>612</v>
      </c>
      <c r="G4325" s="177">
        <v>44708</v>
      </c>
      <c r="H4325" t="s">
        <v>352</v>
      </c>
      <c r="I4325" t="s">
        <v>18175</v>
      </c>
      <c r="J4325" t="s">
        <v>6593</v>
      </c>
      <c r="K4325" t="s">
        <v>353</v>
      </c>
      <c r="L4325" t="s">
        <v>365</v>
      </c>
      <c r="M4325" s="29" t="str">
        <f>IF(O4325 &lt;&gt; "", VLOOKUP(O4325,'CLASSIFICAÇÃO - ÁREA DE ATUAÇÃO'!$A:$C,2,0),"")</f>
        <v>B</v>
      </c>
      <c r="N4325" s="29" t="str">
        <f>IF(O4325 &lt;&gt; "",VLOOKUP(O4325,'CLASSIFICAÇÃO - ÁREA DE ATUAÇÃO'!$A:$C,3,0), "")</f>
        <v>ATENÇÃO PRIMÁRIA</v>
      </c>
      <c r="O4325" t="str">
        <f>'Lotações convertidas'!B4327</f>
        <v>CENTRO DE SAÚDE PROVIDÊNCIA</v>
      </c>
    </row>
    <row r="4326" spans="1:15" x14ac:dyDescent="0.25">
      <c r="A4326">
        <v>1377777</v>
      </c>
      <c r="B4326" t="s">
        <v>13254</v>
      </c>
      <c r="C4326" t="s">
        <v>13255</v>
      </c>
      <c r="D4326" t="s">
        <v>429</v>
      </c>
      <c r="E4326" t="s">
        <v>430</v>
      </c>
      <c r="F4326" t="s">
        <v>18612</v>
      </c>
      <c r="G4326" s="177">
        <v>44711</v>
      </c>
      <c r="H4326" t="s">
        <v>384</v>
      </c>
      <c r="I4326" t="s">
        <v>18175</v>
      </c>
      <c r="J4326" t="s">
        <v>13256</v>
      </c>
      <c r="K4326" t="s">
        <v>353</v>
      </c>
      <c r="L4326" t="s">
        <v>354</v>
      </c>
      <c r="M4326" s="29" t="str">
        <f>IF(O4326 &lt;&gt; "", VLOOKUP(O4326,'CLASSIFICAÇÃO - ÁREA DE ATUAÇÃO'!$A:$C,2,0),"")</f>
        <v>A</v>
      </c>
      <c r="N4326" s="29" t="str">
        <f>IF(O4326 &lt;&gt; "",VLOOKUP(O4326,'CLASSIFICAÇÃO - ÁREA DE ATUAÇÃO'!$A:$C,3,0), "")</f>
        <v>REDE COMPLEMENTAR</v>
      </c>
      <c r="O4326" t="str">
        <f>'Lotações convertidas'!B4328</f>
        <v>CENTRAL DE ESTERILIZACAO NOROESTE</v>
      </c>
    </row>
    <row r="4327" spans="1:15" x14ac:dyDescent="0.25">
      <c r="A4327">
        <v>1377793</v>
      </c>
      <c r="B4327" t="s">
        <v>13257</v>
      </c>
      <c r="C4327" t="s">
        <v>13258</v>
      </c>
      <c r="D4327" t="s">
        <v>362</v>
      </c>
      <c r="F4327" t="s">
        <v>416</v>
      </c>
      <c r="G4327" s="177">
        <v>44711</v>
      </c>
      <c r="H4327" t="s">
        <v>395</v>
      </c>
      <c r="I4327" t="s">
        <v>18168</v>
      </c>
      <c r="J4327" t="s">
        <v>13259</v>
      </c>
      <c r="K4327" t="s">
        <v>353</v>
      </c>
      <c r="L4327" t="s">
        <v>361</v>
      </c>
      <c r="M4327" s="29" t="str">
        <f>IF(O4327 &lt;&gt; "", VLOOKUP(O4327,'CLASSIFICAÇÃO - ÁREA DE ATUAÇÃO'!$A:$C,2,0),"")</f>
        <v>D</v>
      </c>
      <c r="N4327" s="29" t="str">
        <f>IF(O4327 &lt;&gt; "",VLOOKUP(O4327,'CLASSIFICAÇÃO - ÁREA DE ATUAÇÃO'!$A:$C,3,0), "")</f>
        <v>ATENÇÃO PRIMÁRIA</v>
      </c>
      <c r="O4327" t="str">
        <f>'Lotações convertidas'!B4329</f>
        <v>CENTRO DE SAÚDE SÃO JOSÉ</v>
      </c>
    </row>
    <row r="4328" spans="1:15" x14ac:dyDescent="0.25">
      <c r="A4328">
        <v>1377807</v>
      </c>
      <c r="B4328" t="s">
        <v>13260</v>
      </c>
      <c r="C4328" t="s">
        <v>13261</v>
      </c>
      <c r="D4328" t="s">
        <v>368</v>
      </c>
      <c r="E4328" t="s">
        <v>369</v>
      </c>
      <c r="F4328" t="s">
        <v>424</v>
      </c>
      <c r="G4328" s="177">
        <v>44708</v>
      </c>
      <c r="H4328" t="s">
        <v>441</v>
      </c>
      <c r="I4328" t="s">
        <v>18168</v>
      </c>
      <c r="J4328" t="s">
        <v>13262</v>
      </c>
      <c r="K4328" t="s">
        <v>353</v>
      </c>
      <c r="L4328" t="s">
        <v>427</v>
      </c>
      <c r="M4328" s="29" t="str">
        <f>IF(O4328 &lt;&gt; "", VLOOKUP(O4328,'CLASSIFICAÇÃO - ÁREA DE ATUAÇÃO'!$A:$C,2,0),"")</f>
        <v>D</v>
      </c>
      <c r="N4328" s="29" t="str">
        <f>IF(O4328 &lt;&gt; "",VLOOKUP(O4328,'CLASSIFICAÇÃO - ÁREA DE ATUAÇÃO'!$A:$C,3,0), "")</f>
        <v>REDE DE URGÊNCIA</v>
      </c>
      <c r="O4328" t="str">
        <f>'Lotações convertidas'!B4330</f>
        <v>SERVIÇO DE ATENDIMENTO MÓVEL DE URGÊNCIA E TRANSPORTE EM SAÚDE</v>
      </c>
    </row>
    <row r="4329" spans="1:15" x14ac:dyDescent="0.25">
      <c r="A4329">
        <v>1377815</v>
      </c>
      <c r="B4329" t="s">
        <v>13263</v>
      </c>
      <c r="C4329" t="s">
        <v>13264</v>
      </c>
      <c r="D4329" t="s">
        <v>379</v>
      </c>
      <c r="F4329" t="s">
        <v>18611</v>
      </c>
      <c r="G4329" s="177">
        <v>44710</v>
      </c>
      <c r="H4329" t="s">
        <v>457</v>
      </c>
      <c r="I4329" t="s">
        <v>18171</v>
      </c>
      <c r="J4329" t="s">
        <v>13265</v>
      </c>
      <c r="K4329" t="s">
        <v>353</v>
      </c>
      <c r="L4329" t="s">
        <v>397</v>
      </c>
      <c r="M4329" s="29" t="str">
        <f>IF(O4329 &lt;&gt; "", VLOOKUP(O4329,'CLASSIFICAÇÃO - ÁREA DE ATUAÇÃO'!$A:$C,2,0),"")</f>
        <v>C</v>
      </c>
      <c r="N4329" s="29" t="str">
        <f>IF(O4329 &lt;&gt; "",VLOOKUP(O4329,'CLASSIFICAÇÃO - ÁREA DE ATUAÇÃO'!$A:$C,3,0), "")</f>
        <v>REDE DE URGÊNCIA</v>
      </c>
      <c r="O4329" t="str">
        <f>'Lotações convertidas'!B4331</f>
        <v>UNIDADE DE PRONTO ATENDIMENTO OESTE</v>
      </c>
    </row>
    <row r="4330" spans="1:15" x14ac:dyDescent="0.25">
      <c r="A4330">
        <v>1377823</v>
      </c>
      <c r="B4330" t="s">
        <v>13266</v>
      </c>
      <c r="C4330" t="s">
        <v>13267</v>
      </c>
      <c r="D4330" t="s">
        <v>362</v>
      </c>
      <c r="F4330" t="s">
        <v>452</v>
      </c>
      <c r="G4330" s="177">
        <v>44708</v>
      </c>
      <c r="H4330" t="s">
        <v>13268</v>
      </c>
      <c r="I4330" t="s">
        <v>18168</v>
      </c>
      <c r="J4330" t="s">
        <v>13269</v>
      </c>
      <c r="K4330" t="s">
        <v>353</v>
      </c>
      <c r="L4330" t="s">
        <v>372</v>
      </c>
      <c r="M4330" s="29" t="str">
        <f>IF(O4330 &lt;&gt; "", VLOOKUP(O4330,'CLASSIFICAÇÃO - ÁREA DE ATUAÇÃO'!$A:$C,2,0),"")</f>
        <v>B</v>
      </c>
      <c r="N4330" s="29" t="str">
        <f>IF(O4330 &lt;&gt; "",VLOOKUP(O4330,'CLASSIFICAÇÃO - ÁREA DE ATUAÇÃO'!$A:$C,3,0), "")</f>
        <v>REDE DE URGÊNCIA</v>
      </c>
      <c r="O4330" t="str">
        <f>'Lotações convertidas'!B4332</f>
        <v>CENTRO DE REFERÊNCIA EM SAÚDE MENTAL - ÁLCOOL E OUTRAS DROGAS VENDA NOVA</v>
      </c>
    </row>
    <row r="4331" spans="1:15" x14ac:dyDescent="0.25">
      <c r="A4331">
        <v>1377831</v>
      </c>
      <c r="B4331" t="s">
        <v>13270</v>
      </c>
      <c r="C4331" t="s">
        <v>13271</v>
      </c>
      <c r="D4331" t="s">
        <v>368</v>
      </c>
      <c r="E4331" t="s">
        <v>369</v>
      </c>
      <c r="F4331" t="s">
        <v>518</v>
      </c>
      <c r="G4331" s="177">
        <v>44711</v>
      </c>
      <c r="H4331" t="s">
        <v>417</v>
      </c>
      <c r="I4331" t="s">
        <v>18168</v>
      </c>
      <c r="J4331" t="s">
        <v>13272</v>
      </c>
      <c r="K4331" t="s">
        <v>353</v>
      </c>
      <c r="L4331" t="s">
        <v>365</v>
      </c>
      <c r="M4331" s="29" t="str">
        <f>IF(O4331 &lt;&gt; "", VLOOKUP(O4331,'CLASSIFICAÇÃO - ÁREA DE ATUAÇÃO'!$A:$C,2,0),"")</f>
        <v>C</v>
      </c>
      <c r="N4331" s="29" t="str">
        <f>IF(O4331 &lt;&gt; "",VLOOKUP(O4331,'CLASSIFICAÇÃO - ÁREA DE ATUAÇÃO'!$A:$C,3,0), "")</f>
        <v>ATENÇÃO PRIMÁRIA</v>
      </c>
      <c r="O4331" t="str">
        <f>'Lotações convertidas'!B4333</f>
        <v>CENTRO DE SAÚDE NOVO AARÃO REIS</v>
      </c>
    </row>
    <row r="4332" spans="1:15" x14ac:dyDescent="0.25">
      <c r="A4332" t="s">
        <v>13273</v>
      </c>
      <c r="B4332" t="s">
        <v>13274</v>
      </c>
      <c r="C4332" t="s">
        <v>13275</v>
      </c>
      <c r="D4332" t="s">
        <v>379</v>
      </c>
      <c r="F4332" t="s">
        <v>18613</v>
      </c>
      <c r="G4332" s="177">
        <v>44709</v>
      </c>
      <c r="H4332" t="s">
        <v>457</v>
      </c>
      <c r="I4332" t="s">
        <v>18171</v>
      </c>
      <c r="J4332" t="s">
        <v>13276</v>
      </c>
      <c r="K4332" t="s">
        <v>353</v>
      </c>
      <c r="L4332" t="s">
        <v>382</v>
      </c>
      <c r="M4332" s="29" t="str">
        <f>IF(O4332 &lt;&gt; "", VLOOKUP(O4332,'CLASSIFICAÇÃO - ÁREA DE ATUAÇÃO'!$A:$C,2,0),"")</f>
        <v>C</v>
      </c>
      <c r="N4332" s="29" t="str">
        <f>IF(O4332 &lt;&gt; "",VLOOKUP(O4332,'CLASSIFICAÇÃO - ÁREA DE ATUAÇÃO'!$A:$C,3,0), "")</f>
        <v>REDE DE URGÊNCIA</v>
      </c>
      <c r="O4332" t="str">
        <f>'Lotações convertidas'!B4334</f>
        <v>UNIDADE DE PRONTO ATENDIMENTO LESTE</v>
      </c>
    </row>
    <row r="4333" spans="1:15" x14ac:dyDescent="0.25">
      <c r="A4333">
        <v>1377866</v>
      </c>
      <c r="B4333" t="s">
        <v>13277</v>
      </c>
      <c r="C4333" t="s">
        <v>13278</v>
      </c>
      <c r="D4333" t="s">
        <v>368</v>
      </c>
      <c r="E4333" t="s">
        <v>369</v>
      </c>
      <c r="F4333" t="s">
        <v>414</v>
      </c>
      <c r="G4333" s="177">
        <v>44711</v>
      </c>
      <c r="H4333" t="s">
        <v>417</v>
      </c>
      <c r="I4333" t="s">
        <v>18168</v>
      </c>
      <c r="J4333" t="s">
        <v>13279</v>
      </c>
      <c r="K4333" t="s">
        <v>353</v>
      </c>
      <c r="L4333" t="s">
        <v>354</v>
      </c>
      <c r="M4333" s="29" t="str">
        <f>IF(O4333 &lt;&gt; "", VLOOKUP(O4333,'CLASSIFICAÇÃO - ÁREA DE ATUAÇÃO'!$A:$C,2,0),"")</f>
        <v>A</v>
      </c>
      <c r="N4333" s="29" t="str">
        <f>IF(O4333 &lt;&gt; "",VLOOKUP(O4333,'CLASSIFICAÇÃO - ÁREA DE ATUAÇÃO'!$A:$C,3,0), "")</f>
        <v>ATENÇÃO PRIMÁRIA</v>
      </c>
      <c r="O4333" t="str">
        <f>'Lotações convertidas'!B4335</f>
        <v>CENTRO DE SAÚDE CARLOS PRATES</v>
      </c>
    </row>
    <row r="4334" spans="1:15" x14ac:dyDescent="0.25">
      <c r="A4334">
        <v>1377874</v>
      </c>
      <c r="B4334" t="s">
        <v>13280</v>
      </c>
      <c r="C4334" t="s">
        <v>13281</v>
      </c>
      <c r="D4334" t="s">
        <v>368</v>
      </c>
      <c r="E4334" t="s">
        <v>369</v>
      </c>
      <c r="F4334" t="s">
        <v>424</v>
      </c>
      <c r="G4334" s="177">
        <v>44712</v>
      </c>
      <c r="H4334" t="s">
        <v>441</v>
      </c>
      <c r="I4334" t="s">
        <v>18168</v>
      </c>
      <c r="J4334" t="s">
        <v>13282</v>
      </c>
      <c r="K4334" t="s">
        <v>353</v>
      </c>
      <c r="L4334" t="s">
        <v>427</v>
      </c>
      <c r="M4334" s="29" t="str">
        <f>IF(O4334 &lt;&gt; "", VLOOKUP(O4334,'CLASSIFICAÇÃO - ÁREA DE ATUAÇÃO'!$A:$C,2,0),"")</f>
        <v>D</v>
      </c>
      <c r="N4334" s="29" t="str">
        <f>IF(O4334 &lt;&gt; "",VLOOKUP(O4334,'CLASSIFICAÇÃO - ÁREA DE ATUAÇÃO'!$A:$C,3,0), "")</f>
        <v>REDE DE URGÊNCIA</v>
      </c>
      <c r="O4334" t="str">
        <f>'Lotações convertidas'!B4336</f>
        <v>SERVIÇO DE ATENDIMENTO MÓVEL DE URGÊNCIA E TRANSPORTE EM SAÚDE</v>
      </c>
    </row>
    <row r="4335" spans="1:15" x14ac:dyDescent="0.25">
      <c r="A4335">
        <v>1377882</v>
      </c>
      <c r="B4335" t="s">
        <v>13283</v>
      </c>
      <c r="C4335" t="s">
        <v>13284</v>
      </c>
      <c r="D4335" t="s">
        <v>349</v>
      </c>
      <c r="E4335" t="s">
        <v>350</v>
      </c>
      <c r="F4335" t="s">
        <v>654</v>
      </c>
      <c r="G4335" s="177">
        <v>44711</v>
      </c>
      <c r="H4335" t="s">
        <v>13285</v>
      </c>
      <c r="I4335" t="s">
        <v>18169</v>
      </c>
      <c r="J4335" t="s">
        <v>13286</v>
      </c>
      <c r="K4335" t="s">
        <v>353</v>
      </c>
      <c r="L4335" t="s">
        <v>365</v>
      </c>
      <c r="M4335" s="29" t="str">
        <f>IF(O4335 &lt;&gt; "", VLOOKUP(O4335,'CLASSIFICAÇÃO - ÁREA DE ATUAÇÃO'!$A:$C,2,0),"")</f>
        <v>C</v>
      </c>
      <c r="N4335" s="29" t="str">
        <f>IF(O4335 &lt;&gt; "",VLOOKUP(O4335,'CLASSIFICAÇÃO - ÁREA DE ATUAÇÃO'!$A:$C,3,0), "")</f>
        <v>ATENÇÃO PRIMÁRIA</v>
      </c>
      <c r="O4335" t="str">
        <f>'Lotações convertidas'!B4337</f>
        <v>CENTRO DE SAÚDE ETELVINA CARNEIRO</v>
      </c>
    </row>
    <row r="4336" spans="1:15" x14ac:dyDescent="0.25">
      <c r="A4336">
        <v>1377904</v>
      </c>
      <c r="B4336" t="s">
        <v>9849</v>
      </c>
      <c r="C4336" t="s">
        <v>9850</v>
      </c>
      <c r="D4336" t="s">
        <v>368</v>
      </c>
      <c r="E4336" t="s">
        <v>369</v>
      </c>
      <c r="F4336" t="s">
        <v>18613</v>
      </c>
      <c r="G4336" s="177">
        <v>44709</v>
      </c>
      <c r="H4336" t="s">
        <v>441</v>
      </c>
      <c r="I4336" t="s">
        <v>18168</v>
      </c>
      <c r="J4336" t="s">
        <v>9851</v>
      </c>
      <c r="K4336" t="s">
        <v>353</v>
      </c>
      <c r="L4336" t="s">
        <v>382</v>
      </c>
      <c r="M4336" s="29" t="str">
        <f>IF(O4336 &lt;&gt; "", VLOOKUP(O4336,'CLASSIFICAÇÃO - ÁREA DE ATUAÇÃO'!$A:$C,2,0),"")</f>
        <v>C</v>
      </c>
      <c r="N4336" s="29" t="str">
        <f>IF(O4336 &lt;&gt; "",VLOOKUP(O4336,'CLASSIFICAÇÃO - ÁREA DE ATUAÇÃO'!$A:$C,3,0), "")</f>
        <v>REDE DE URGÊNCIA</v>
      </c>
      <c r="O4336" t="str">
        <f>'Lotações convertidas'!B4338</f>
        <v>UNIDADE DE PRONTO ATENDIMENTO LESTE</v>
      </c>
    </row>
    <row r="4337" spans="1:15" x14ac:dyDescent="0.25">
      <c r="A4337">
        <v>1377912</v>
      </c>
      <c r="B4337" t="s">
        <v>13287</v>
      </c>
      <c r="C4337" t="s">
        <v>13288</v>
      </c>
      <c r="D4337" t="s">
        <v>368</v>
      </c>
      <c r="E4337" t="s">
        <v>369</v>
      </c>
      <c r="F4337" t="s">
        <v>686</v>
      </c>
      <c r="G4337" s="177">
        <v>44712</v>
      </c>
      <c r="H4337" t="s">
        <v>417</v>
      </c>
      <c r="I4337" t="s">
        <v>18168</v>
      </c>
      <c r="J4337" t="s">
        <v>13289</v>
      </c>
      <c r="K4337" t="s">
        <v>353</v>
      </c>
      <c r="L4337" t="s">
        <v>397</v>
      </c>
      <c r="M4337" s="29" t="str">
        <f>IF(O4337 &lt;&gt; "", VLOOKUP(O4337,'CLASSIFICAÇÃO - ÁREA DE ATUAÇÃO'!$A:$C,2,0),"")</f>
        <v>C</v>
      </c>
      <c r="N4337" s="29" t="str">
        <f>IF(O4337 &lt;&gt; "",VLOOKUP(O4337,'CLASSIFICAÇÃO - ÁREA DE ATUAÇÃO'!$A:$C,3,0), "")</f>
        <v>ATENÇÃO PRIMÁRIA</v>
      </c>
      <c r="O4337" t="str">
        <f>'Lotações convertidas'!B4339</f>
        <v>CENTRO DE SAÚDE CÍCERO ILDEFONSO</v>
      </c>
    </row>
    <row r="4338" spans="1:15" x14ac:dyDescent="0.25">
      <c r="A4338">
        <v>1377939</v>
      </c>
      <c r="B4338" t="s">
        <v>13290</v>
      </c>
      <c r="C4338" t="s">
        <v>13291</v>
      </c>
      <c r="D4338" t="s">
        <v>379</v>
      </c>
      <c r="F4338" t="s">
        <v>569</v>
      </c>
      <c r="G4338" s="177">
        <v>44711</v>
      </c>
      <c r="H4338" t="s">
        <v>364</v>
      </c>
      <c r="I4338" t="s">
        <v>18171</v>
      </c>
      <c r="J4338" t="s">
        <v>13292</v>
      </c>
      <c r="K4338" t="s">
        <v>353</v>
      </c>
      <c r="L4338" t="s">
        <v>406</v>
      </c>
      <c r="M4338" s="29" t="str">
        <f>IF(O4338 &lt;&gt; "", VLOOKUP(O4338,'CLASSIFICAÇÃO - ÁREA DE ATUAÇÃO'!$A:$C,2,0),"")</f>
        <v>C</v>
      </c>
      <c r="N4338" s="29" t="str">
        <f>IF(O4338 &lt;&gt; "",VLOOKUP(O4338,'CLASSIFICAÇÃO - ÁREA DE ATUAÇÃO'!$A:$C,3,0), "")</f>
        <v>ATENÇÃO PRIMÁRIA</v>
      </c>
      <c r="O4338" t="str">
        <f>'Lotações convertidas'!B4340</f>
        <v>CENTRO DE SAÚDE URUCUIA</v>
      </c>
    </row>
    <row r="4339" spans="1:15" x14ac:dyDescent="0.25">
      <c r="A4339">
        <v>1377947</v>
      </c>
      <c r="B4339" t="s">
        <v>13293</v>
      </c>
      <c r="C4339" t="s">
        <v>13294</v>
      </c>
      <c r="D4339" t="s">
        <v>368</v>
      </c>
      <c r="E4339" t="s">
        <v>369</v>
      </c>
      <c r="F4339" t="s">
        <v>1937</v>
      </c>
      <c r="G4339" s="177">
        <v>44711</v>
      </c>
      <c r="H4339" t="s">
        <v>417</v>
      </c>
      <c r="I4339" t="s">
        <v>18168</v>
      </c>
      <c r="J4339" t="s">
        <v>13295</v>
      </c>
      <c r="K4339" t="s">
        <v>353</v>
      </c>
      <c r="L4339" t="s">
        <v>374</v>
      </c>
      <c r="M4339" s="29" t="str">
        <f>IF(O4339 &lt;&gt; "", VLOOKUP(O4339,'CLASSIFICAÇÃO - ÁREA DE ATUAÇÃO'!$A:$C,2,0),"")</f>
        <v>C</v>
      </c>
      <c r="N4339" s="29" t="str">
        <f>IF(O4339 &lt;&gt; "",VLOOKUP(O4339,'CLASSIFICAÇÃO - ÁREA DE ATUAÇÃO'!$A:$C,3,0), "")</f>
        <v>ATENÇÃO PRIMÁRIA</v>
      </c>
      <c r="O4339" t="str">
        <f>'Lotações convertidas'!B4341</f>
        <v>CENTRO DE SAÚDE OLAVO ALBINO CORREIA</v>
      </c>
    </row>
    <row r="4340" spans="1:15" x14ac:dyDescent="0.25">
      <c r="A4340">
        <v>1377955</v>
      </c>
      <c r="B4340" t="s">
        <v>13296</v>
      </c>
      <c r="C4340" t="s">
        <v>13297</v>
      </c>
      <c r="D4340" t="s">
        <v>362</v>
      </c>
      <c r="F4340" t="s">
        <v>572</v>
      </c>
      <c r="G4340" s="177">
        <v>44711</v>
      </c>
      <c r="H4340" t="s">
        <v>395</v>
      </c>
      <c r="I4340" t="s">
        <v>18168</v>
      </c>
      <c r="J4340" t="s">
        <v>13298</v>
      </c>
      <c r="K4340" t="s">
        <v>353</v>
      </c>
      <c r="L4340" t="s">
        <v>427</v>
      </c>
      <c r="M4340" s="29" t="str">
        <f>IF(O4340 &lt;&gt; "", VLOOKUP(O4340,'CLASSIFICAÇÃO - ÁREA DE ATUAÇÃO'!$A:$C,2,0),"")</f>
        <v>A</v>
      </c>
      <c r="N4340" s="29" t="str">
        <f>IF(O4340 &lt;&gt; "",VLOOKUP(O4340,'CLASSIFICAÇÃO - ÁREA DE ATUAÇÃO'!$A:$C,3,0), "")</f>
        <v>GESTÃO</v>
      </c>
      <c r="O4340" t="str">
        <f>'Lotações convertidas'!B4342</f>
        <v>GERÊNCIA DA REDE AMBULATORIAL ESPECIALIZADA</v>
      </c>
    </row>
    <row r="4341" spans="1:15" x14ac:dyDescent="0.25">
      <c r="A4341">
        <v>1377963</v>
      </c>
      <c r="B4341" t="s">
        <v>13299</v>
      </c>
      <c r="C4341" t="s">
        <v>13300</v>
      </c>
      <c r="D4341" t="s">
        <v>368</v>
      </c>
      <c r="E4341" t="s">
        <v>369</v>
      </c>
      <c r="F4341" t="s">
        <v>284</v>
      </c>
      <c r="G4341" s="177">
        <v>44711</v>
      </c>
      <c r="H4341" t="s">
        <v>364</v>
      </c>
      <c r="I4341" t="s">
        <v>18168</v>
      </c>
      <c r="J4341" t="s">
        <v>13301</v>
      </c>
      <c r="K4341" t="s">
        <v>353</v>
      </c>
      <c r="L4341" t="s">
        <v>374</v>
      </c>
      <c r="M4341" s="29" t="str">
        <f>IF(O4341 &lt;&gt; "", VLOOKUP(O4341,'CLASSIFICAÇÃO - ÁREA DE ATUAÇÃO'!$A:$C,2,0),"")</f>
        <v>D</v>
      </c>
      <c r="N4341" s="29" t="str">
        <f>IF(O4341 &lt;&gt; "",VLOOKUP(O4341,'CLASSIFICAÇÃO - ÁREA DE ATUAÇÃO'!$A:$C,3,0), "")</f>
        <v>ATENÇÃO PRIMÁRIA</v>
      </c>
      <c r="O4341" t="str">
        <f>'Lotações convertidas'!B4343</f>
        <v>CENTRO DE SAÚDE MARIVANDA BALEEIRO - PAULO VI</v>
      </c>
    </row>
    <row r="4342" spans="1:15" x14ac:dyDescent="0.25">
      <c r="A4342">
        <v>1377971</v>
      </c>
      <c r="B4342" t="s">
        <v>13302</v>
      </c>
      <c r="C4342" t="s">
        <v>13303</v>
      </c>
      <c r="D4342" t="s">
        <v>379</v>
      </c>
      <c r="F4342" t="s">
        <v>1356</v>
      </c>
      <c r="G4342" s="177">
        <v>44711</v>
      </c>
      <c r="H4342" t="s">
        <v>434</v>
      </c>
      <c r="I4342" t="s">
        <v>18171</v>
      </c>
      <c r="J4342" t="s">
        <v>13304</v>
      </c>
      <c r="K4342" t="s">
        <v>353</v>
      </c>
      <c r="L4342" t="s">
        <v>411</v>
      </c>
      <c r="M4342" s="29" t="str">
        <f>IF(O4342 &lt;&gt; "", VLOOKUP(O4342,'CLASSIFICAÇÃO - ÁREA DE ATUAÇÃO'!$A:$C,2,0),"")</f>
        <v>C</v>
      </c>
      <c r="N4342" s="29" t="str">
        <f>IF(O4342 &lt;&gt; "",VLOOKUP(O4342,'CLASSIFICAÇÃO - ÁREA DE ATUAÇÃO'!$A:$C,3,0), "")</f>
        <v>ATENÇÃO PRIMÁRIA</v>
      </c>
      <c r="O4342" t="str">
        <f>'Lotações convertidas'!B4344</f>
        <v>CENTRO DE SAÚDE PADRE TARCÍSIO</v>
      </c>
    </row>
    <row r="4343" spans="1:15" x14ac:dyDescent="0.25">
      <c r="A4343" t="s">
        <v>13305</v>
      </c>
      <c r="B4343" t="s">
        <v>13306</v>
      </c>
      <c r="C4343" t="s">
        <v>13307</v>
      </c>
      <c r="D4343" t="s">
        <v>379</v>
      </c>
      <c r="F4343" t="s">
        <v>1595</v>
      </c>
      <c r="G4343" s="177">
        <v>44711</v>
      </c>
      <c r="H4343" t="s">
        <v>364</v>
      </c>
      <c r="I4343" t="s">
        <v>18171</v>
      </c>
      <c r="J4343" t="s">
        <v>13308</v>
      </c>
      <c r="K4343" t="s">
        <v>353</v>
      </c>
      <c r="L4343" t="s">
        <v>354</v>
      </c>
      <c r="M4343" s="29" t="str">
        <f>IF(O4343 &lt;&gt; "", VLOOKUP(O4343,'CLASSIFICAÇÃO - ÁREA DE ATUAÇÃO'!$A:$C,2,0),"")</f>
        <v>D</v>
      </c>
      <c r="N4343" s="29" t="str">
        <f>IF(O4343 &lt;&gt; "",VLOOKUP(O4343,'CLASSIFICAÇÃO - ÁREA DE ATUAÇÃO'!$A:$C,3,0), "")</f>
        <v>ATENÇÃO PRIMÁRIA</v>
      </c>
      <c r="O4343" t="str">
        <f>'Lotações convertidas'!B4345</f>
        <v>CENTRO DE SAÚDE JARDIM FILADÉLFIA</v>
      </c>
    </row>
    <row r="4344" spans="1:15" x14ac:dyDescent="0.25">
      <c r="A4344">
        <v>1377998</v>
      </c>
      <c r="B4344" t="s">
        <v>13309</v>
      </c>
      <c r="C4344" t="s">
        <v>13310</v>
      </c>
      <c r="D4344" t="s">
        <v>368</v>
      </c>
      <c r="E4344" t="s">
        <v>369</v>
      </c>
      <c r="F4344" t="s">
        <v>3361</v>
      </c>
      <c r="G4344" s="177">
        <v>44711</v>
      </c>
      <c r="H4344" t="s">
        <v>417</v>
      </c>
      <c r="I4344" t="s">
        <v>18168</v>
      </c>
      <c r="J4344" t="s">
        <v>13311</v>
      </c>
      <c r="K4344" t="s">
        <v>353</v>
      </c>
      <c r="L4344" t="s">
        <v>382</v>
      </c>
      <c r="M4344" s="29" t="str">
        <f>IF(O4344 &lt;&gt; "", VLOOKUP(O4344,'CLASSIFICAÇÃO - ÁREA DE ATUAÇÃO'!$A:$C,2,0),"")</f>
        <v>A</v>
      </c>
      <c r="N4344" s="29" t="str">
        <f>IF(O4344 &lt;&gt; "",VLOOKUP(O4344,'CLASSIFICAÇÃO - ÁREA DE ATUAÇÃO'!$A:$C,3,0), "")</f>
        <v>ATENÇÃO PRIMÁRIA</v>
      </c>
      <c r="O4344" t="str">
        <f>'Lotações convertidas'!B4346</f>
        <v>CENTRO DE SAÚDE BOA VISTA</v>
      </c>
    </row>
    <row r="4345" spans="1:15" x14ac:dyDescent="0.25">
      <c r="A4345">
        <v>1378005</v>
      </c>
      <c r="B4345" t="s">
        <v>13312</v>
      </c>
      <c r="C4345" t="s">
        <v>13313</v>
      </c>
      <c r="D4345" t="s">
        <v>379</v>
      </c>
      <c r="F4345" t="s">
        <v>3156</v>
      </c>
      <c r="G4345" s="177">
        <v>44713</v>
      </c>
      <c r="H4345" t="s">
        <v>434</v>
      </c>
      <c r="I4345" t="s">
        <v>18171</v>
      </c>
      <c r="J4345" t="s">
        <v>13314</v>
      </c>
      <c r="K4345" t="s">
        <v>353</v>
      </c>
      <c r="L4345" t="s">
        <v>411</v>
      </c>
      <c r="M4345" s="29" t="str">
        <f>IF(O4345 &lt;&gt; "", VLOOKUP(O4345,'CLASSIFICAÇÃO - ÁREA DE ATUAÇÃO'!$A:$C,2,0),"")</f>
        <v>B</v>
      </c>
      <c r="N4345" s="29" t="str">
        <f>IF(O4345 &lt;&gt; "",VLOOKUP(O4345,'CLASSIFICAÇÃO - ÁREA DE ATUAÇÃO'!$A:$C,3,0), "")</f>
        <v>ATENÇÃO PRIMÁRIA</v>
      </c>
      <c r="O4345" t="str">
        <f>'Lotações convertidas'!B4347</f>
        <v>CENTRO DE SAÚDE SANTA RITA DE CÁSSIA</v>
      </c>
    </row>
    <row r="4346" spans="1:15" x14ac:dyDescent="0.25">
      <c r="A4346">
        <v>1378013</v>
      </c>
      <c r="B4346" t="s">
        <v>13315</v>
      </c>
      <c r="C4346" t="s">
        <v>13316</v>
      </c>
      <c r="D4346" t="s">
        <v>368</v>
      </c>
      <c r="E4346" t="s">
        <v>369</v>
      </c>
      <c r="F4346" t="s">
        <v>424</v>
      </c>
      <c r="G4346" s="177">
        <v>44711</v>
      </c>
      <c r="H4346" t="s">
        <v>441</v>
      </c>
      <c r="I4346" t="s">
        <v>18168</v>
      </c>
      <c r="J4346" t="s">
        <v>13317</v>
      </c>
      <c r="K4346" t="s">
        <v>353</v>
      </c>
      <c r="L4346" t="s">
        <v>427</v>
      </c>
      <c r="M4346" s="29" t="str">
        <f>IF(O4346 &lt;&gt; "", VLOOKUP(O4346,'CLASSIFICAÇÃO - ÁREA DE ATUAÇÃO'!$A:$C,2,0),"")</f>
        <v>D</v>
      </c>
      <c r="N4346" s="29" t="str">
        <f>IF(O4346 &lt;&gt; "",VLOOKUP(O4346,'CLASSIFICAÇÃO - ÁREA DE ATUAÇÃO'!$A:$C,3,0), "")</f>
        <v>REDE DE URGÊNCIA</v>
      </c>
      <c r="O4346" t="str">
        <f>'Lotações convertidas'!B4348</f>
        <v>SERVIÇO DE ATENDIMENTO MÓVEL DE URGÊNCIA E TRANSPORTE EM SAÚDE</v>
      </c>
    </row>
    <row r="4347" spans="1:15" x14ac:dyDescent="0.25">
      <c r="A4347" t="s">
        <v>13318</v>
      </c>
      <c r="B4347" t="s">
        <v>13319</v>
      </c>
      <c r="C4347" t="s">
        <v>13320</v>
      </c>
      <c r="D4347" t="s">
        <v>368</v>
      </c>
      <c r="E4347" t="s">
        <v>369</v>
      </c>
      <c r="F4347" t="s">
        <v>866</v>
      </c>
      <c r="G4347" s="177">
        <v>44712</v>
      </c>
      <c r="H4347" t="s">
        <v>417</v>
      </c>
      <c r="I4347" t="s">
        <v>18168</v>
      </c>
      <c r="J4347" t="s">
        <v>13321</v>
      </c>
      <c r="K4347" t="s">
        <v>353</v>
      </c>
      <c r="L4347" t="s">
        <v>354</v>
      </c>
      <c r="M4347" s="29" t="str">
        <f>IF(O4347 &lt;&gt; "", VLOOKUP(O4347,'CLASSIFICAÇÃO - ÁREA DE ATUAÇÃO'!$A:$C,2,0),"")</f>
        <v>A</v>
      </c>
      <c r="N4347" s="29" t="str">
        <f>IF(O4347 &lt;&gt; "",VLOOKUP(O4347,'CLASSIFICAÇÃO - ÁREA DE ATUAÇÃO'!$A:$C,3,0), "")</f>
        <v>ATENÇÃO PRIMÁRIA</v>
      </c>
      <c r="O4347" t="str">
        <f>'Lotações convertidas'!B4349</f>
        <v>CENTRO DE SAÚDE JARDIM MONTANHÊS</v>
      </c>
    </row>
    <row r="4348" spans="1:15" x14ac:dyDescent="0.25">
      <c r="A4348">
        <v>1378048</v>
      </c>
      <c r="B4348" t="s">
        <v>13322</v>
      </c>
      <c r="C4348" t="s">
        <v>13323</v>
      </c>
      <c r="D4348" t="s">
        <v>349</v>
      </c>
      <c r="E4348" t="s">
        <v>528</v>
      </c>
      <c r="F4348" t="s">
        <v>494</v>
      </c>
      <c r="G4348" s="177">
        <v>44712</v>
      </c>
      <c r="H4348" t="s">
        <v>395</v>
      </c>
      <c r="I4348" t="s">
        <v>18176</v>
      </c>
      <c r="J4348" t="s">
        <v>13324</v>
      </c>
      <c r="K4348" t="s">
        <v>353</v>
      </c>
      <c r="L4348" t="s">
        <v>397</v>
      </c>
      <c r="M4348" s="29" t="str">
        <f>IF(O4348 &lt;&gt; "", VLOOKUP(O4348,'CLASSIFICAÇÃO - ÁREA DE ATUAÇÃO'!$A:$C,2,0),"")</f>
        <v>B</v>
      </c>
      <c r="N4348" s="29" t="str">
        <f>IF(O4348 &lt;&gt; "",VLOOKUP(O4348,'CLASSIFICAÇÃO - ÁREA DE ATUAÇÃO'!$A:$C,3,0), "")</f>
        <v>REDE COMPLEMENTAR</v>
      </c>
      <c r="O4348" t="str">
        <f>'Lotações convertidas'!B4350</f>
        <v>LABORATORIO REGIONAL OESTE/BARREIRO</v>
      </c>
    </row>
    <row r="4349" spans="1:15" x14ac:dyDescent="0.25">
      <c r="A4349">
        <v>1378056</v>
      </c>
      <c r="B4349" t="s">
        <v>13325</v>
      </c>
      <c r="C4349" t="s">
        <v>13326</v>
      </c>
      <c r="D4349" t="s">
        <v>349</v>
      </c>
      <c r="E4349" t="s">
        <v>357</v>
      </c>
      <c r="F4349" t="s">
        <v>1042</v>
      </c>
      <c r="G4349" s="177">
        <v>44712</v>
      </c>
      <c r="H4349" t="s">
        <v>384</v>
      </c>
      <c r="I4349" t="s">
        <v>18167</v>
      </c>
      <c r="J4349" t="s">
        <v>13327</v>
      </c>
      <c r="K4349" t="s">
        <v>353</v>
      </c>
      <c r="L4349" t="s">
        <v>406</v>
      </c>
      <c r="M4349" s="29" t="str">
        <f>IF(O4349 &lt;&gt; "", VLOOKUP(O4349,'CLASSIFICAÇÃO - ÁREA DE ATUAÇÃO'!$A:$C,2,0),"")</f>
        <v>B</v>
      </c>
      <c r="N4349" s="29" t="str">
        <f>IF(O4349 &lt;&gt; "",VLOOKUP(O4349,'CLASSIFICAÇÃO - ÁREA DE ATUAÇÃO'!$A:$C,3,0), "")</f>
        <v>ATENÇÃO PRIMÁRIA</v>
      </c>
      <c r="O4349" t="str">
        <f>'Lotações convertidas'!B4351</f>
        <v>CENTRO DE SAÚDE DR. JOSÉ DOMINGOS</v>
      </c>
    </row>
    <row r="4350" spans="1:15" x14ac:dyDescent="0.25">
      <c r="A4350">
        <v>1378072</v>
      </c>
      <c r="B4350" t="s">
        <v>13328</v>
      </c>
      <c r="C4350" t="s">
        <v>13329</v>
      </c>
      <c r="D4350" t="s">
        <v>349</v>
      </c>
      <c r="E4350" t="s">
        <v>350</v>
      </c>
      <c r="F4350" t="s">
        <v>567</v>
      </c>
      <c r="G4350" s="177">
        <v>44712</v>
      </c>
      <c r="H4350" t="s">
        <v>13330</v>
      </c>
      <c r="I4350" t="s">
        <v>18169</v>
      </c>
      <c r="J4350" t="s">
        <v>13331</v>
      </c>
      <c r="K4350" t="s">
        <v>353</v>
      </c>
      <c r="L4350" t="s">
        <v>406</v>
      </c>
      <c r="M4350" s="29" t="str">
        <f>IF(O4350 &lt;&gt; "", VLOOKUP(O4350,'CLASSIFICAÇÃO - ÁREA DE ATUAÇÃO'!$A:$C,2,0),"")</f>
        <v>C</v>
      </c>
      <c r="N4350" s="29" t="str">
        <f>IF(O4350 &lt;&gt; "",VLOOKUP(O4350,'CLASSIFICAÇÃO - ÁREA DE ATUAÇÃO'!$A:$C,3,0), "")</f>
        <v>REDE DE URGÊNCIA</v>
      </c>
      <c r="O4350" t="str">
        <f>'Lotações convertidas'!B4352</f>
        <v>CENTRO DE REFERENCIA EM SAUDE MENTAL ALCOOL E DROGAS BARREIRO</v>
      </c>
    </row>
    <row r="4351" spans="1:15" x14ac:dyDescent="0.25">
      <c r="A4351">
        <v>1378080</v>
      </c>
      <c r="B4351" t="s">
        <v>13332</v>
      </c>
      <c r="C4351" t="s">
        <v>13333</v>
      </c>
      <c r="D4351" t="s">
        <v>368</v>
      </c>
      <c r="E4351" t="s">
        <v>369</v>
      </c>
      <c r="F4351" t="s">
        <v>424</v>
      </c>
      <c r="G4351" s="177">
        <v>44712</v>
      </c>
      <c r="H4351" t="s">
        <v>441</v>
      </c>
      <c r="I4351" t="s">
        <v>18168</v>
      </c>
      <c r="J4351" t="s">
        <v>13334</v>
      </c>
      <c r="K4351" t="s">
        <v>353</v>
      </c>
      <c r="L4351" t="s">
        <v>427</v>
      </c>
      <c r="M4351" s="29" t="str">
        <f>IF(O4351 &lt;&gt; "", VLOOKUP(O4351,'CLASSIFICAÇÃO - ÁREA DE ATUAÇÃO'!$A:$C,2,0),"")</f>
        <v>D</v>
      </c>
      <c r="N4351" s="29" t="str">
        <f>IF(O4351 &lt;&gt; "",VLOOKUP(O4351,'CLASSIFICAÇÃO - ÁREA DE ATUAÇÃO'!$A:$C,3,0), "")</f>
        <v>REDE DE URGÊNCIA</v>
      </c>
      <c r="O4351" t="str">
        <f>'Lotações convertidas'!B4353</f>
        <v>SERVIÇO DE ATENDIMENTO MÓVEL DE URGÊNCIA E TRANSPORTE EM SAÚDE</v>
      </c>
    </row>
    <row r="4352" spans="1:15" x14ac:dyDescent="0.25">
      <c r="A4352">
        <v>1378099</v>
      </c>
      <c r="B4352" t="s">
        <v>13335</v>
      </c>
      <c r="C4352" t="s">
        <v>13336</v>
      </c>
      <c r="D4352" t="s">
        <v>368</v>
      </c>
      <c r="E4352" t="s">
        <v>369</v>
      </c>
      <c r="F4352" t="s">
        <v>1509</v>
      </c>
      <c r="G4352" s="177">
        <v>44712</v>
      </c>
      <c r="H4352" t="s">
        <v>417</v>
      </c>
      <c r="I4352" t="s">
        <v>18168</v>
      </c>
      <c r="J4352" t="s">
        <v>13337</v>
      </c>
      <c r="K4352" t="s">
        <v>353</v>
      </c>
      <c r="L4352" t="s">
        <v>397</v>
      </c>
      <c r="M4352" s="29" t="str">
        <f>IF(O4352 &lt;&gt; "", VLOOKUP(O4352,'CLASSIFICAÇÃO - ÁREA DE ATUAÇÃO'!$A:$C,2,0),"")</f>
        <v>B</v>
      </c>
      <c r="N4352" s="29" t="str">
        <f>IF(O4352 &lt;&gt; "",VLOOKUP(O4352,'CLASSIFICAÇÃO - ÁREA DE ATUAÇÃO'!$A:$C,3,0), "")</f>
        <v>ATENÇÃO PRIMÁRIA</v>
      </c>
      <c r="O4352" t="str">
        <f>'Lotações convertidas'!B4354</f>
        <v>CENTRO DE SAÚDE SÃO JORGE</v>
      </c>
    </row>
    <row r="4353" spans="1:15" x14ac:dyDescent="0.25">
      <c r="A4353">
        <v>1378102</v>
      </c>
      <c r="B4353" t="s">
        <v>13338</v>
      </c>
      <c r="C4353" t="s">
        <v>13339</v>
      </c>
      <c r="D4353" t="s">
        <v>368</v>
      </c>
      <c r="E4353" t="s">
        <v>369</v>
      </c>
      <c r="F4353" t="s">
        <v>933</v>
      </c>
      <c r="G4353" s="177">
        <v>44712</v>
      </c>
      <c r="H4353" t="s">
        <v>384</v>
      </c>
      <c r="I4353" t="s">
        <v>18168</v>
      </c>
      <c r="J4353" t="s">
        <v>13340</v>
      </c>
      <c r="K4353" t="s">
        <v>353</v>
      </c>
      <c r="L4353" t="s">
        <v>397</v>
      </c>
      <c r="M4353" s="29" t="str">
        <f>IF(O4353 &lt;&gt; "", VLOOKUP(O4353,'CLASSIFICAÇÃO - ÁREA DE ATUAÇÃO'!$A:$C,2,0),"")</f>
        <v>B</v>
      </c>
      <c r="N4353" s="29" t="str">
        <f>IF(O4353 &lt;&gt; "",VLOOKUP(O4353,'CLASSIFICAÇÃO - ÁREA DE ATUAÇÃO'!$A:$C,3,0), "")</f>
        <v>ATENÇÃO PRIMÁRIA</v>
      </c>
      <c r="O4353" t="str">
        <f>'Lotações convertidas'!B4355</f>
        <v>CENTRO DE SAÚDE CAMARGOS</v>
      </c>
    </row>
    <row r="4354" spans="1:15" x14ac:dyDescent="0.25">
      <c r="A4354">
        <v>1378110</v>
      </c>
      <c r="B4354" t="s">
        <v>13341</v>
      </c>
      <c r="C4354" t="s">
        <v>13342</v>
      </c>
      <c r="D4354" t="s">
        <v>368</v>
      </c>
      <c r="E4354" t="s">
        <v>369</v>
      </c>
      <c r="F4354" t="s">
        <v>18644</v>
      </c>
      <c r="G4354" s="177">
        <v>44712</v>
      </c>
      <c r="H4354" t="s">
        <v>364</v>
      </c>
      <c r="I4354" t="s">
        <v>18168</v>
      </c>
      <c r="J4354" t="s">
        <v>13343</v>
      </c>
      <c r="K4354" t="s">
        <v>353</v>
      </c>
      <c r="L4354" t="s">
        <v>411</v>
      </c>
      <c r="M4354" s="29" t="str">
        <f>IF(O4354 &lt;&gt; "", VLOOKUP(O4354,'CLASSIFICAÇÃO - ÁREA DE ATUAÇÃO'!$A:$C,2,0),"")</f>
        <v>C</v>
      </c>
      <c r="N4354" s="29" t="str">
        <f>IF(O4354 &lt;&gt; "",VLOOKUP(O4354,'CLASSIFICAÇÃO - ÁREA DE ATUAÇÃO'!$A:$C,3,0), "")</f>
        <v>ATENÇÃO PRIMÁRIA</v>
      </c>
      <c r="O4354" t="str">
        <f>'Lotações convertidas'!B4356</f>
        <v>CENTRO DE SAÚDE SÃO MIGUEL ARCANJO</v>
      </c>
    </row>
    <row r="4355" spans="1:15" x14ac:dyDescent="0.25">
      <c r="A4355">
        <v>1378129</v>
      </c>
      <c r="B4355" t="s">
        <v>8562</v>
      </c>
      <c r="C4355" t="s">
        <v>8563</v>
      </c>
      <c r="D4355" t="s">
        <v>368</v>
      </c>
      <c r="E4355" t="s">
        <v>369</v>
      </c>
      <c r="F4355" t="s">
        <v>625</v>
      </c>
      <c r="G4355" s="177">
        <v>44712</v>
      </c>
      <c r="H4355" t="s">
        <v>384</v>
      </c>
      <c r="I4355" t="s">
        <v>18168</v>
      </c>
      <c r="J4355" t="s">
        <v>8564</v>
      </c>
      <c r="K4355" t="s">
        <v>353</v>
      </c>
      <c r="L4355" t="s">
        <v>411</v>
      </c>
      <c r="M4355" s="29" t="str">
        <f>IF(O4355 &lt;&gt; "", VLOOKUP(O4355,'CLASSIFICAÇÃO - ÁREA DE ATUAÇÃO'!$A:$C,2,0),"")</f>
        <v>C</v>
      </c>
      <c r="N4355" s="29" t="str">
        <f>IF(O4355 &lt;&gt; "",VLOOKUP(O4355,'CLASSIFICAÇÃO - ÁREA DE ATUAÇÃO'!$A:$C,3,0), "")</f>
        <v>ATENÇÃO PRIMÁRIA</v>
      </c>
      <c r="O4355" t="str">
        <f>'Lotações convertidas'!B4357</f>
        <v>CENTRO DE SAÚDE NOSSA SENHORA DE FÁTIMA</v>
      </c>
    </row>
    <row r="4356" spans="1:15" x14ac:dyDescent="0.25">
      <c r="A4356">
        <v>1378137</v>
      </c>
      <c r="B4356" t="s">
        <v>13344</v>
      </c>
      <c r="C4356" t="s">
        <v>13345</v>
      </c>
      <c r="D4356" t="s">
        <v>368</v>
      </c>
      <c r="E4356" t="s">
        <v>369</v>
      </c>
      <c r="F4356" t="s">
        <v>373</v>
      </c>
      <c r="G4356" s="177">
        <v>44713</v>
      </c>
      <c r="H4356" t="s">
        <v>384</v>
      </c>
      <c r="I4356" t="s">
        <v>18168</v>
      </c>
      <c r="J4356" t="s">
        <v>13346</v>
      </c>
      <c r="K4356" t="s">
        <v>353</v>
      </c>
      <c r="L4356" t="s">
        <v>374</v>
      </c>
      <c r="M4356" s="29" t="str">
        <f>IF(O4356 &lt;&gt; "", VLOOKUP(O4356,'CLASSIFICAÇÃO - ÁREA DE ATUAÇÃO'!$A:$C,2,0),"")</f>
        <v>C</v>
      </c>
      <c r="N4356" s="29" t="str">
        <f>IF(O4356 &lt;&gt; "",VLOOKUP(O4356,'CLASSIFICAÇÃO - ÁREA DE ATUAÇÃO'!$A:$C,3,0), "")</f>
        <v>ATENÇÃO PRIMÁRIA</v>
      </c>
      <c r="O4356" t="str">
        <f>'Lotações convertidas'!B4358</f>
        <v>CENTRO DE SAÚDE EFIGÊNIA MURTA DE FIGUEIREDO</v>
      </c>
    </row>
    <row r="4357" spans="1:15" x14ac:dyDescent="0.25">
      <c r="A4357">
        <v>1378145</v>
      </c>
      <c r="B4357" t="s">
        <v>13347</v>
      </c>
      <c r="C4357" t="s">
        <v>13348</v>
      </c>
      <c r="D4357" t="s">
        <v>362</v>
      </c>
      <c r="F4357" t="s">
        <v>18616</v>
      </c>
      <c r="G4357" s="177">
        <v>44713</v>
      </c>
      <c r="H4357" t="s">
        <v>466</v>
      </c>
      <c r="I4357" t="s">
        <v>18168</v>
      </c>
      <c r="J4357" t="s">
        <v>13349</v>
      </c>
      <c r="K4357" t="s">
        <v>353</v>
      </c>
      <c r="L4357" t="s">
        <v>361</v>
      </c>
      <c r="M4357" s="29" t="str">
        <f>IF(O4357 &lt;&gt; "", VLOOKUP(O4357,'CLASSIFICAÇÃO - ÁREA DE ATUAÇÃO'!$A:$C,2,0),"")</f>
        <v>C</v>
      </c>
      <c r="N4357" s="29" t="str">
        <f>IF(O4357 &lt;&gt; "",VLOOKUP(O4357,'CLASSIFICAÇÃO - ÁREA DE ATUAÇÃO'!$A:$C,3,0), "")</f>
        <v>REDE DE URGÊNCIA</v>
      </c>
      <c r="O4357" t="str">
        <f>'Lotações convertidas'!B4359</f>
        <v>UNIDADE DE PRONTO ATENDIMENTO PAMPULHA</v>
      </c>
    </row>
    <row r="4358" spans="1:15" x14ac:dyDescent="0.25">
      <c r="A4358">
        <v>1378153</v>
      </c>
      <c r="B4358" t="s">
        <v>13350</v>
      </c>
      <c r="C4358" t="s">
        <v>13351</v>
      </c>
      <c r="D4358" t="s">
        <v>379</v>
      </c>
      <c r="F4358" t="s">
        <v>1265</v>
      </c>
      <c r="G4358" s="177">
        <v>44712</v>
      </c>
      <c r="H4358" t="s">
        <v>364</v>
      </c>
      <c r="I4358" t="s">
        <v>18171</v>
      </c>
      <c r="J4358" t="s">
        <v>13352</v>
      </c>
      <c r="K4358" t="s">
        <v>353</v>
      </c>
      <c r="L4358" t="s">
        <v>365</v>
      </c>
      <c r="M4358" s="29" t="str">
        <f>IF(O4358 &lt;&gt; "", VLOOKUP(O4358,'CLASSIFICAÇÃO - ÁREA DE ATUAÇÃO'!$A:$C,2,0),"")</f>
        <v>C</v>
      </c>
      <c r="N4358" s="29" t="str">
        <f>IF(O4358 &lt;&gt; "",VLOOKUP(O4358,'CLASSIFICAÇÃO - ÁREA DE ATUAÇÃO'!$A:$C,3,0), "")</f>
        <v>ATENÇÃO PRIMÁRIA</v>
      </c>
      <c r="O4358" t="str">
        <f>'Lotações convertidas'!B4360</f>
        <v>CENTRO DE SAÚDE PRIMEIRO DE MAIO</v>
      </c>
    </row>
    <row r="4359" spans="1:15" x14ac:dyDescent="0.25">
      <c r="A4359">
        <v>1378161</v>
      </c>
      <c r="B4359" t="s">
        <v>13353</v>
      </c>
      <c r="C4359" t="s">
        <v>13354</v>
      </c>
      <c r="D4359" t="s">
        <v>368</v>
      </c>
      <c r="E4359" t="s">
        <v>524</v>
      </c>
      <c r="F4359" t="s">
        <v>695</v>
      </c>
      <c r="G4359" s="177">
        <v>44713</v>
      </c>
      <c r="H4359" t="s">
        <v>417</v>
      </c>
      <c r="I4359" t="s">
        <v>18179</v>
      </c>
      <c r="J4359" t="s">
        <v>13355</v>
      </c>
      <c r="K4359" t="s">
        <v>353</v>
      </c>
      <c r="L4359" t="s">
        <v>382</v>
      </c>
      <c r="M4359" s="29" t="str">
        <f>IF(O4359 &lt;&gt; "", VLOOKUP(O4359,'CLASSIFICAÇÃO - ÁREA DE ATUAÇÃO'!$A:$C,2,0),"")</f>
        <v>A</v>
      </c>
      <c r="N4359" s="29" t="str">
        <f>IF(O4359 &lt;&gt; "",VLOOKUP(O4359,'CLASSIFICAÇÃO - ÁREA DE ATUAÇÃO'!$A:$C,3,0), "")</f>
        <v>REDE COMPLEMENTAR</v>
      </c>
      <c r="O4359" t="str">
        <f>'Lotações convertidas'!B4361</f>
        <v>LABORATORIO REGIONAL LESTE/NORDESTE</v>
      </c>
    </row>
    <row r="4360" spans="1:15" x14ac:dyDescent="0.25">
      <c r="A4360" t="s">
        <v>13356</v>
      </c>
      <c r="B4360" t="s">
        <v>13357</v>
      </c>
      <c r="C4360" t="s">
        <v>13358</v>
      </c>
      <c r="D4360" t="s">
        <v>368</v>
      </c>
      <c r="E4360" t="s">
        <v>390</v>
      </c>
      <c r="F4360" t="s">
        <v>421</v>
      </c>
      <c r="G4360" s="177">
        <v>44713</v>
      </c>
      <c r="H4360" t="s">
        <v>364</v>
      </c>
      <c r="I4360" t="s">
        <v>18175</v>
      </c>
      <c r="J4360" t="s">
        <v>13359</v>
      </c>
      <c r="K4360" t="s">
        <v>353</v>
      </c>
      <c r="L4360" t="s">
        <v>365</v>
      </c>
      <c r="M4360" s="29" t="str">
        <f>IF(O4360 &lt;&gt; "", VLOOKUP(O4360,'CLASSIFICAÇÃO - ÁREA DE ATUAÇÃO'!$A:$C,2,0),"")</f>
        <v>C</v>
      </c>
      <c r="N4360" s="29" t="str">
        <f>IF(O4360 &lt;&gt; "",VLOOKUP(O4360,'CLASSIFICAÇÃO - ÁREA DE ATUAÇÃO'!$A:$C,3,0), "")</f>
        <v>ATENÇÃO PRIMÁRIA</v>
      </c>
      <c r="O4360" t="str">
        <f>'Lotações convertidas'!B4362</f>
        <v>CENTRO DE SAÚDE MG20</v>
      </c>
    </row>
    <row r="4361" spans="1:15" x14ac:dyDescent="0.25">
      <c r="A4361" t="s">
        <v>13360</v>
      </c>
      <c r="B4361" t="s">
        <v>13361</v>
      </c>
      <c r="C4361" t="s">
        <v>13362</v>
      </c>
      <c r="D4361" t="s">
        <v>368</v>
      </c>
      <c r="E4361" t="s">
        <v>369</v>
      </c>
      <c r="F4361" t="s">
        <v>625</v>
      </c>
      <c r="G4361" s="177">
        <v>44712</v>
      </c>
      <c r="H4361" t="s">
        <v>417</v>
      </c>
      <c r="I4361" t="s">
        <v>18168</v>
      </c>
      <c r="J4361" t="s">
        <v>13363</v>
      </c>
      <c r="K4361" t="s">
        <v>353</v>
      </c>
      <c r="L4361" t="s">
        <v>411</v>
      </c>
      <c r="M4361" s="29" t="str">
        <f>IF(O4361 &lt;&gt; "", VLOOKUP(O4361,'CLASSIFICAÇÃO - ÁREA DE ATUAÇÃO'!$A:$C,2,0),"")</f>
        <v>C</v>
      </c>
      <c r="N4361" s="29" t="str">
        <f>IF(O4361 &lt;&gt; "",VLOOKUP(O4361,'CLASSIFICAÇÃO - ÁREA DE ATUAÇÃO'!$A:$C,3,0), "")</f>
        <v>ATENÇÃO PRIMÁRIA</v>
      </c>
      <c r="O4361" t="str">
        <f>'Lotações convertidas'!B4363</f>
        <v>CENTRO DE SAÚDE NOSSA SENHORA DE FÁTIMA</v>
      </c>
    </row>
    <row r="4362" spans="1:15" x14ac:dyDescent="0.25">
      <c r="A4362">
        <v>1378226</v>
      </c>
      <c r="B4362" t="s">
        <v>13364</v>
      </c>
      <c r="C4362" t="s">
        <v>13365</v>
      </c>
      <c r="D4362" t="s">
        <v>362</v>
      </c>
      <c r="F4362" t="s">
        <v>1483</v>
      </c>
      <c r="G4362" s="177">
        <v>44712</v>
      </c>
      <c r="H4362" t="s">
        <v>364</v>
      </c>
      <c r="I4362" t="s">
        <v>18168</v>
      </c>
      <c r="J4362" t="s">
        <v>13366</v>
      </c>
      <c r="K4362" t="s">
        <v>353</v>
      </c>
      <c r="L4362" t="s">
        <v>406</v>
      </c>
      <c r="M4362" s="29" t="str">
        <f>IF(O4362 &lt;&gt; "", VLOOKUP(O4362,'CLASSIFICAÇÃO - ÁREA DE ATUAÇÃO'!$A:$C,2,0),"")</f>
        <v>B</v>
      </c>
      <c r="N4362" s="29" t="str">
        <f>IF(O4362 &lt;&gt; "",VLOOKUP(O4362,'CLASSIFICAÇÃO - ÁREA DE ATUAÇÃO'!$A:$C,3,0), "")</f>
        <v>ATENÇÃO PRIMÁRIA</v>
      </c>
      <c r="O4362" t="str">
        <f>'Lotações convertidas'!B4364</f>
        <v>CENTRO DE SAÚDE BARREIRO DE CIMA</v>
      </c>
    </row>
    <row r="4363" spans="1:15" x14ac:dyDescent="0.25">
      <c r="A4363">
        <v>1378234</v>
      </c>
      <c r="B4363" t="s">
        <v>11996</v>
      </c>
      <c r="C4363" t="s">
        <v>11997</v>
      </c>
      <c r="D4363" t="s">
        <v>368</v>
      </c>
      <c r="E4363" t="s">
        <v>369</v>
      </c>
      <c r="F4363" t="s">
        <v>18616</v>
      </c>
      <c r="G4363" s="177">
        <v>44713</v>
      </c>
      <c r="H4363" t="s">
        <v>441</v>
      </c>
      <c r="I4363" t="s">
        <v>18168</v>
      </c>
      <c r="J4363" t="s">
        <v>11998</v>
      </c>
      <c r="K4363" t="s">
        <v>353</v>
      </c>
      <c r="L4363" t="s">
        <v>361</v>
      </c>
      <c r="M4363" s="29" t="str">
        <f>IF(O4363 &lt;&gt; "", VLOOKUP(O4363,'CLASSIFICAÇÃO - ÁREA DE ATUAÇÃO'!$A:$C,2,0),"")</f>
        <v>C</v>
      </c>
      <c r="N4363" s="29" t="str">
        <f>IF(O4363 &lt;&gt; "",VLOOKUP(O4363,'CLASSIFICAÇÃO - ÁREA DE ATUAÇÃO'!$A:$C,3,0), "")</f>
        <v>REDE DE URGÊNCIA</v>
      </c>
      <c r="O4363" t="str">
        <f>'Lotações convertidas'!B4365</f>
        <v>UNIDADE DE PRONTO ATENDIMENTO PAMPULHA</v>
      </c>
    </row>
    <row r="4364" spans="1:15" x14ac:dyDescent="0.25">
      <c r="A4364">
        <v>1378242</v>
      </c>
      <c r="B4364" t="s">
        <v>13367</v>
      </c>
      <c r="C4364" t="s">
        <v>13368</v>
      </c>
      <c r="D4364" t="s">
        <v>368</v>
      </c>
      <c r="E4364" t="s">
        <v>369</v>
      </c>
      <c r="F4364" t="s">
        <v>18616</v>
      </c>
      <c r="G4364" s="177">
        <v>44713</v>
      </c>
      <c r="H4364" t="s">
        <v>425</v>
      </c>
      <c r="I4364" t="s">
        <v>18168</v>
      </c>
      <c r="J4364" t="s">
        <v>13369</v>
      </c>
      <c r="K4364" t="s">
        <v>353</v>
      </c>
      <c r="L4364" t="s">
        <v>361</v>
      </c>
      <c r="M4364" s="29" t="str">
        <f>IF(O4364 &lt;&gt; "", VLOOKUP(O4364,'CLASSIFICAÇÃO - ÁREA DE ATUAÇÃO'!$A:$C,2,0),"")</f>
        <v>C</v>
      </c>
      <c r="N4364" s="29" t="str">
        <f>IF(O4364 &lt;&gt; "",VLOOKUP(O4364,'CLASSIFICAÇÃO - ÁREA DE ATUAÇÃO'!$A:$C,3,0), "")</f>
        <v>REDE DE URGÊNCIA</v>
      </c>
      <c r="O4364" t="str">
        <f>'Lotações convertidas'!B4366</f>
        <v>UNIDADE DE PRONTO ATENDIMENTO PAMPULHA</v>
      </c>
    </row>
    <row r="4365" spans="1:15" x14ac:dyDescent="0.25">
      <c r="A4365">
        <v>1378285</v>
      </c>
      <c r="B4365" t="s">
        <v>13370</v>
      </c>
      <c r="C4365" t="s">
        <v>13371</v>
      </c>
      <c r="D4365" t="s">
        <v>368</v>
      </c>
      <c r="E4365" t="s">
        <v>524</v>
      </c>
      <c r="F4365" t="s">
        <v>494</v>
      </c>
      <c r="G4365" s="177">
        <v>44713</v>
      </c>
      <c r="H4365" t="s">
        <v>417</v>
      </c>
      <c r="I4365" t="s">
        <v>18179</v>
      </c>
      <c r="J4365" t="s">
        <v>13372</v>
      </c>
      <c r="K4365" t="s">
        <v>353</v>
      </c>
      <c r="L4365" t="s">
        <v>397</v>
      </c>
      <c r="M4365" s="29" t="str">
        <f>IF(O4365 &lt;&gt; "", VLOOKUP(O4365,'CLASSIFICAÇÃO - ÁREA DE ATUAÇÃO'!$A:$C,2,0),"")</f>
        <v>B</v>
      </c>
      <c r="N4365" s="29" t="str">
        <f>IF(O4365 &lt;&gt; "",VLOOKUP(O4365,'CLASSIFICAÇÃO - ÁREA DE ATUAÇÃO'!$A:$C,3,0), "")</f>
        <v>REDE COMPLEMENTAR</v>
      </c>
      <c r="O4365" t="str">
        <f>'Lotações convertidas'!B4367</f>
        <v>LABORATORIO REGIONAL OESTE/BARREIRO</v>
      </c>
    </row>
    <row r="4366" spans="1:15" x14ac:dyDescent="0.25">
      <c r="A4366">
        <v>1378307</v>
      </c>
      <c r="B4366" t="s">
        <v>13373</v>
      </c>
      <c r="C4366" t="s">
        <v>13374</v>
      </c>
      <c r="D4366" t="s">
        <v>368</v>
      </c>
      <c r="E4366" t="s">
        <v>369</v>
      </c>
      <c r="F4366" t="s">
        <v>18616</v>
      </c>
      <c r="G4366" s="177">
        <v>44714</v>
      </c>
      <c r="H4366" t="s">
        <v>441</v>
      </c>
      <c r="I4366" t="s">
        <v>18168</v>
      </c>
      <c r="J4366" t="s">
        <v>13375</v>
      </c>
      <c r="K4366" t="s">
        <v>353</v>
      </c>
      <c r="L4366" t="s">
        <v>361</v>
      </c>
      <c r="M4366" s="29" t="str">
        <f>IF(O4366 &lt;&gt; "", VLOOKUP(O4366,'CLASSIFICAÇÃO - ÁREA DE ATUAÇÃO'!$A:$C,2,0),"")</f>
        <v>C</v>
      </c>
      <c r="N4366" s="29" t="str">
        <f>IF(O4366 &lt;&gt; "",VLOOKUP(O4366,'CLASSIFICAÇÃO - ÁREA DE ATUAÇÃO'!$A:$C,3,0), "")</f>
        <v>REDE DE URGÊNCIA</v>
      </c>
      <c r="O4366" t="str">
        <f>'Lotações convertidas'!B4368</f>
        <v>UNIDADE DE PRONTO ATENDIMENTO PAMPULHA</v>
      </c>
    </row>
    <row r="4367" spans="1:15" x14ac:dyDescent="0.25">
      <c r="A4367">
        <v>1378323</v>
      </c>
      <c r="B4367" t="s">
        <v>13376</v>
      </c>
      <c r="C4367" t="s">
        <v>13377</v>
      </c>
      <c r="D4367" t="s">
        <v>379</v>
      </c>
      <c r="F4367" t="s">
        <v>654</v>
      </c>
      <c r="G4367" s="177">
        <v>44713</v>
      </c>
      <c r="H4367" t="s">
        <v>364</v>
      </c>
      <c r="I4367" t="s">
        <v>18171</v>
      </c>
      <c r="J4367" t="s">
        <v>13378</v>
      </c>
      <c r="K4367" t="s">
        <v>353</v>
      </c>
      <c r="L4367" t="s">
        <v>365</v>
      </c>
      <c r="M4367" s="29" t="str">
        <f>IF(O4367 &lt;&gt; "", VLOOKUP(O4367,'CLASSIFICAÇÃO - ÁREA DE ATUAÇÃO'!$A:$C,2,0),"")</f>
        <v>C</v>
      </c>
      <c r="N4367" s="29" t="str">
        <f>IF(O4367 &lt;&gt; "",VLOOKUP(O4367,'CLASSIFICAÇÃO - ÁREA DE ATUAÇÃO'!$A:$C,3,0), "")</f>
        <v>ATENÇÃO PRIMÁRIA</v>
      </c>
      <c r="O4367" t="str">
        <f>'Lotações convertidas'!B4369</f>
        <v>CENTRO DE SAÚDE ETELVINA CARNEIRO</v>
      </c>
    </row>
    <row r="4368" spans="1:15" x14ac:dyDescent="0.25">
      <c r="A4368">
        <v>1378331</v>
      </c>
      <c r="B4368" t="s">
        <v>13379</v>
      </c>
      <c r="C4368" t="s">
        <v>13380</v>
      </c>
      <c r="D4368" t="s">
        <v>368</v>
      </c>
      <c r="E4368" t="s">
        <v>524</v>
      </c>
      <c r="F4368" t="s">
        <v>494</v>
      </c>
      <c r="G4368" s="177">
        <v>44713</v>
      </c>
      <c r="H4368" t="s">
        <v>417</v>
      </c>
      <c r="I4368" t="s">
        <v>18179</v>
      </c>
      <c r="J4368" t="s">
        <v>13381</v>
      </c>
      <c r="K4368" t="s">
        <v>353</v>
      </c>
      <c r="L4368" t="s">
        <v>397</v>
      </c>
      <c r="M4368" s="29" t="str">
        <f>IF(O4368 &lt;&gt; "", VLOOKUP(O4368,'CLASSIFICAÇÃO - ÁREA DE ATUAÇÃO'!$A:$C,2,0),"")</f>
        <v>B</v>
      </c>
      <c r="N4368" s="29" t="str">
        <f>IF(O4368 &lt;&gt; "",VLOOKUP(O4368,'CLASSIFICAÇÃO - ÁREA DE ATUAÇÃO'!$A:$C,3,0), "")</f>
        <v>REDE COMPLEMENTAR</v>
      </c>
      <c r="O4368" t="str">
        <f>'Lotações convertidas'!B4370</f>
        <v>LABORATORIO REGIONAL OESTE/BARREIRO</v>
      </c>
    </row>
    <row r="4369" spans="1:15" x14ac:dyDescent="0.25">
      <c r="A4369" t="s">
        <v>13382</v>
      </c>
      <c r="B4369" t="s">
        <v>13383</v>
      </c>
      <c r="C4369" t="s">
        <v>13384</v>
      </c>
      <c r="D4369" t="s">
        <v>368</v>
      </c>
      <c r="E4369" t="s">
        <v>369</v>
      </c>
      <c r="F4369" t="s">
        <v>967</v>
      </c>
      <c r="G4369" s="177">
        <v>44713</v>
      </c>
      <c r="H4369" t="s">
        <v>384</v>
      </c>
      <c r="I4369" t="s">
        <v>18168</v>
      </c>
      <c r="J4369" t="s">
        <v>13385</v>
      </c>
      <c r="K4369" t="s">
        <v>353</v>
      </c>
      <c r="L4369" t="s">
        <v>382</v>
      </c>
      <c r="M4369" s="29" t="str">
        <f>IF(O4369 &lt;&gt; "", VLOOKUP(O4369,'CLASSIFICAÇÃO - ÁREA DE ATUAÇÃO'!$A:$C,2,0),"")</f>
        <v>B</v>
      </c>
      <c r="N4369" s="29" t="str">
        <f>IF(O4369 &lt;&gt; "",VLOOKUP(O4369,'CLASSIFICAÇÃO - ÁREA DE ATUAÇÃO'!$A:$C,3,0), "")</f>
        <v>ATENÇÃO PRIMÁRIA</v>
      </c>
      <c r="O4369" t="str">
        <f>'Lotações convertidas'!B4371</f>
        <v>CENTRO DE SAÚDE HORTO</v>
      </c>
    </row>
    <row r="4370" spans="1:15" x14ac:dyDescent="0.25">
      <c r="A4370">
        <v>1378358</v>
      </c>
      <c r="B4370" t="s">
        <v>13386</v>
      </c>
      <c r="C4370" t="s">
        <v>13387</v>
      </c>
      <c r="D4370" t="s">
        <v>429</v>
      </c>
      <c r="E4370" t="s">
        <v>493</v>
      </c>
      <c r="F4370" t="s">
        <v>695</v>
      </c>
      <c r="G4370" s="177">
        <v>44713</v>
      </c>
      <c r="H4370" t="s">
        <v>384</v>
      </c>
      <c r="I4370" t="s">
        <v>495</v>
      </c>
      <c r="K4370" t="s">
        <v>495</v>
      </c>
      <c r="L4370" t="s">
        <v>382</v>
      </c>
      <c r="M4370" s="29" t="str">
        <f>IF(O4370 &lt;&gt; "", VLOOKUP(O4370,'CLASSIFICAÇÃO - ÁREA DE ATUAÇÃO'!$A:$C,2,0),"")</f>
        <v>A</v>
      </c>
      <c r="N4370" s="29" t="str">
        <f>IF(O4370 &lt;&gt; "",VLOOKUP(O4370,'CLASSIFICAÇÃO - ÁREA DE ATUAÇÃO'!$A:$C,3,0), "")</f>
        <v>REDE COMPLEMENTAR</v>
      </c>
      <c r="O4370" t="str">
        <f>'Lotações convertidas'!B4372</f>
        <v>LABORATORIO REGIONAL LESTE/NORDESTE</v>
      </c>
    </row>
    <row r="4371" spans="1:15" x14ac:dyDescent="0.25">
      <c r="A4371">
        <v>1378366</v>
      </c>
      <c r="B4371" t="s">
        <v>13388</v>
      </c>
      <c r="C4371" t="s">
        <v>13389</v>
      </c>
      <c r="D4371" t="s">
        <v>368</v>
      </c>
      <c r="E4371" t="s">
        <v>390</v>
      </c>
      <c r="F4371" t="s">
        <v>592</v>
      </c>
      <c r="G4371" s="177">
        <v>44713</v>
      </c>
      <c r="H4371" t="s">
        <v>364</v>
      </c>
      <c r="I4371" t="s">
        <v>18175</v>
      </c>
      <c r="J4371" t="s">
        <v>13390</v>
      </c>
      <c r="K4371" t="s">
        <v>353</v>
      </c>
      <c r="L4371" t="s">
        <v>372</v>
      </c>
      <c r="M4371" s="29" t="str">
        <f>IF(O4371 &lt;&gt; "", VLOOKUP(O4371,'CLASSIFICAÇÃO - ÁREA DE ATUAÇÃO'!$A:$C,2,0),"")</f>
        <v>C</v>
      </c>
      <c r="N4371" s="29" t="str">
        <f>IF(O4371 &lt;&gt; "",VLOOKUP(O4371,'CLASSIFICAÇÃO - ÁREA DE ATUAÇÃO'!$A:$C,3,0), "")</f>
        <v>ATENÇÃO PRIMÁRIA</v>
      </c>
      <c r="O4371" t="str">
        <f>'Lotações convertidas'!B4373</f>
        <v>CENTRO DE SAÚDE JARDIM LEBLON</v>
      </c>
    </row>
    <row r="4372" spans="1:15" x14ac:dyDescent="0.25">
      <c r="A4372">
        <v>1378374</v>
      </c>
      <c r="B4372" t="s">
        <v>13391</v>
      </c>
      <c r="C4372" t="s">
        <v>13392</v>
      </c>
      <c r="D4372" t="s">
        <v>368</v>
      </c>
      <c r="E4372" t="s">
        <v>369</v>
      </c>
      <c r="F4372" t="s">
        <v>2760</v>
      </c>
      <c r="G4372" s="177">
        <v>44714</v>
      </c>
      <c r="H4372" t="s">
        <v>417</v>
      </c>
      <c r="I4372" t="s">
        <v>18168</v>
      </c>
      <c r="J4372" t="s">
        <v>13393</v>
      </c>
      <c r="K4372" t="s">
        <v>353</v>
      </c>
      <c r="L4372" t="s">
        <v>361</v>
      </c>
      <c r="M4372" s="29" t="str">
        <f>IF(O4372 &lt;&gt; "", VLOOKUP(O4372,'CLASSIFICAÇÃO - ÁREA DE ATUAÇÃO'!$A:$C,2,0),"")</f>
        <v>D</v>
      </c>
      <c r="N4372" s="29" t="str">
        <f>IF(O4372 &lt;&gt; "",VLOOKUP(O4372,'CLASSIFICAÇÃO - ÁREA DE ATUAÇÃO'!$A:$C,3,0), "")</f>
        <v>ATENÇÃO PRIMÁRIA</v>
      </c>
      <c r="O4372" t="str">
        <f>'Lotações convertidas'!B4374</f>
        <v>CENTRO DE SAÚDE PADRE TIAGO</v>
      </c>
    </row>
    <row r="4373" spans="1:15" x14ac:dyDescent="0.25">
      <c r="A4373">
        <v>1378382</v>
      </c>
      <c r="B4373" t="s">
        <v>13394</v>
      </c>
      <c r="C4373" t="s">
        <v>13395</v>
      </c>
      <c r="D4373" t="s">
        <v>368</v>
      </c>
      <c r="E4373" t="s">
        <v>369</v>
      </c>
      <c r="F4373" t="s">
        <v>512</v>
      </c>
      <c r="G4373" s="177">
        <v>44713</v>
      </c>
      <c r="H4373" t="s">
        <v>364</v>
      </c>
      <c r="I4373" t="s">
        <v>18168</v>
      </c>
      <c r="J4373" t="s">
        <v>13396</v>
      </c>
      <c r="K4373" t="s">
        <v>353</v>
      </c>
      <c r="L4373" t="s">
        <v>397</v>
      </c>
      <c r="M4373" s="29" t="str">
        <f>IF(O4373 &lt;&gt; "", VLOOKUP(O4373,'CLASSIFICAÇÃO - ÁREA DE ATUAÇÃO'!$A:$C,2,0),"")</f>
        <v>B</v>
      </c>
      <c r="N4373" s="29" t="str">
        <f>IF(O4373 &lt;&gt; "",VLOOKUP(O4373,'CLASSIFICAÇÃO - ÁREA DE ATUAÇÃO'!$A:$C,3,0), "")</f>
        <v>ATENÇÃO PRIMÁRIA</v>
      </c>
      <c r="O4373" t="str">
        <f>'Lotações convertidas'!B4375</f>
        <v>CENTRO DE SAÚDE SANTA MARIA</v>
      </c>
    </row>
    <row r="4374" spans="1:15" x14ac:dyDescent="0.25">
      <c r="A4374">
        <v>1378390</v>
      </c>
      <c r="B4374" t="s">
        <v>13397</v>
      </c>
      <c r="C4374" t="s">
        <v>13398</v>
      </c>
      <c r="D4374" t="s">
        <v>362</v>
      </c>
      <c r="F4374" t="s">
        <v>531</v>
      </c>
      <c r="G4374" s="177">
        <v>44713</v>
      </c>
      <c r="H4374" t="s">
        <v>364</v>
      </c>
      <c r="I4374" t="s">
        <v>18168</v>
      </c>
      <c r="J4374" t="s">
        <v>13399</v>
      </c>
      <c r="K4374" t="s">
        <v>353</v>
      </c>
      <c r="L4374" t="s">
        <v>374</v>
      </c>
      <c r="M4374" s="29" t="str">
        <f>IF(O4374 &lt;&gt; "", VLOOKUP(O4374,'CLASSIFICAÇÃO - ÁREA DE ATUAÇÃO'!$A:$C,2,0),"")</f>
        <v>C</v>
      </c>
      <c r="N4374" s="29" t="str">
        <f>IF(O4374 &lt;&gt; "",VLOOKUP(O4374,'CLASSIFICAÇÃO - ÁREA DE ATUAÇÃO'!$A:$C,3,0), "")</f>
        <v>ATENÇÃO PRIMÁRIA</v>
      </c>
      <c r="O4374" t="str">
        <f>'Lotações convertidas'!B4376</f>
        <v>CENTRO DE SAÚDE MARIA GORETTI</v>
      </c>
    </row>
    <row r="4375" spans="1:15" x14ac:dyDescent="0.25">
      <c r="A4375">
        <v>1378404</v>
      </c>
      <c r="B4375" t="s">
        <v>5252</v>
      </c>
      <c r="C4375" t="s">
        <v>5253</v>
      </c>
      <c r="D4375" t="s">
        <v>349</v>
      </c>
      <c r="E4375" t="s">
        <v>528</v>
      </c>
      <c r="F4375" t="s">
        <v>259</v>
      </c>
      <c r="G4375" s="177">
        <v>44713</v>
      </c>
      <c r="H4375" t="s">
        <v>352</v>
      </c>
      <c r="I4375" t="s">
        <v>18176</v>
      </c>
      <c r="J4375" t="s">
        <v>5254</v>
      </c>
      <c r="K4375" t="s">
        <v>353</v>
      </c>
      <c r="L4375" t="s">
        <v>372</v>
      </c>
      <c r="M4375" s="29" t="str">
        <f>IF(O4375 &lt;&gt; "", VLOOKUP(O4375,'CLASSIFICAÇÃO - ÁREA DE ATUAÇÃO'!$A:$C,2,0),"")</f>
        <v>C</v>
      </c>
      <c r="N4375" s="29" t="str">
        <f>IF(O4375 &lt;&gt; "",VLOOKUP(O4375,'CLASSIFICAÇÃO - ÁREA DE ATUAÇÃO'!$A:$C,3,0), "")</f>
        <v>REDE COMPLEMENTAR</v>
      </c>
      <c r="O4375" t="str">
        <f>'Lotações convertidas'!B4377</f>
        <v>LABORATORIO REGIONAL NORTE/VENDA NOVA</v>
      </c>
    </row>
    <row r="4376" spans="1:15" x14ac:dyDescent="0.25">
      <c r="A4376">
        <v>1378420</v>
      </c>
      <c r="B4376" t="s">
        <v>757</v>
      </c>
      <c r="C4376" t="s">
        <v>758</v>
      </c>
      <c r="D4376" t="s">
        <v>349</v>
      </c>
      <c r="E4376" t="s">
        <v>541</v>
      </c>
      <c r="F4376" t="s">
        <v>370</v>
      </c>
      <c r="G4376" s="177">
        <v>44713</v>
      </c>
      <c r="H4376" t="s">
        <v>395</v>
      </c>
      <c r="I4376" t="s">
        <v>18172</v>
      </c>
      <c r="J4376" t="s">
        <v>759</v>
      </c>
      <c r="K4376" t="s">
        <v>353</v>
      </c>
      <c r="L4376" t="s">
        <v>372</v>
      </c>
      <c r="M4376" s="29" t="str">
        <f>IF(O4376 &lt;&gt; "", VLOOKUP(O4376,'CLASSIFICAÇÃO - ÁREA DE ATUAÇÃO'!$A:$C,2,0),"")</f>
        <v>D</v>
      </c>
      <c r="N4376" s="29" t="str">
        <f>IF(O4376 &lt;&gt; "",VLOOKUP(O4376,'CLASSIFICAÇÃO - ÁREA DE ATUAÇÃO'!$A:$C,3,0), "")</f>
        <v>ATENÇÃO PRIMÁRIA</v>
      </c>
      <c r="O4376" t="str">
        <f>'Lotações convertidas'!B4378</f>
        <v>CENTRO DE SAÚDE PARAÚNA</v>
      </c>
    </row>
    <row r="4377" spans="1:15" x14ac:dyDescent="0.25">
      <c r="A4377">
        <v>1378447</v>
      </c>
      <c r="B4377" t="s">
        <v>13403</v>
      </c>
      <c r="C4377" t="s">
        <v>13404</v>
      </c>
      <c r="D4377" t="s">
        <v>379</v>
      </c>
      <c r="F4377" t="s">
        <v>452</v>
      </c>
      <c r="G4377" s="177">
        <v>44713</v>
      </c>
      <c r="H4377" t="s">
        <v>13405</v>
      </c>
      <c r="I4377" t="s">
        <v>18171</v>
      </c>
      <c r="J4377" t="s">
        <v>13406</v>
      </c>
      <c r="K4377" t="s">
        <v>353</v>
      </c>
      <c r="L4377" t="s">
        <v>372</v>
      </c>
      <c r="M4377" s="29" t="str">
        <f>IF(O4377 &lt;&gt; "", VLOOKUP(O4377,'CLASSIFICAÇÃO - ÁREA DE ATUAÇÃO'!$A:$C,2,0),"")</f>
        <v>B</v>
      </c>
      <c r="N4377" s="29" t="str">
        <f>IF(O4377 &lt;&gt; "",VLOOKUP(O4377,'CLASSIFICAÇÃO - ÁREA DE ATUAÇÃO'!$A:$C,3,0), "")</f>
        <v>REDE DE URGÊNCIA</v>
      </c>
      <c r="O4377" t="str">
        <f>'Lotações convertidas'!B4379</f>
        <v>CENTRO DE REFERÊNCIA EM SAÚDE MENTAL - ÁLCOOL E OUTRAS DROGAS VENDA NOVA</v>
      </c>
    </row>
    <row r="4378" spans="1:15" x14ac:dyDescent="0.25">
      <c r="A4378">
        <v>1378471</v>
      </c>
      <c r="B4378" t="s">
        <v>13407</v>
      </c>
      <c r="C4378" t="s">
        <v>13408</v>
      </c>
      <c r="D4378" t="s">
        <v>379</v>
      </c>
      <c r="F4378" t="s">
        <v>18620</v>
      </c>
      <c r="G4378" s="177">
        <v>44716</v>
      </c>
      <c r="H4378" t="s">
        <v>482</v>
      </c>
      <c r="I4378" t="s">
        <v>18171</v>
      </c>
      <c r="J4378" t="s">
        <v>13409</v>
      </c>
      <c r="K4378" t="s">
        <v>353</v>
      </c>
      <c r="L4378" t="s">
        <v>372</v>
      </c>
      <c r="M4378" s="29" t="str">
        <f>IF(O4378 &lt;&gt; "", VLOOKUP(O4378,'CLASSIFICAÇÃO - ÁREA DE ATUAÇÃO'!$A:$C,2,0),"")</f>
        <v>D</v>
      </c>
      <c r="N4378" s="29" t="str">
        <f>IF(O4378 &lt;&gt; "",VLOOKUP(O4378,'CLASSIFICAÇÃO - ÁREA DE ATUAÇÃO'!$A:$C,3,0), "")</f>
        <v>REDE DE URGÊNCIA</v>
      </c>
      <c r="O4378" t="str">
        <f>'Lotações convertidas'!B4380</f>
        <v>UNIDADE DE PRONTO ATENDIMENTO VENDA NOVA</v>
      </c>
    </row>
    <row r="4379" spans="1:15" x14ac:dyDescent="0.25">
      <c r="A4379" t="s">
        <v>13410</v>
      </c>
      <c r="B4379" t="s">
        <v>13411</v>
      </c>
      <c r="C4379" t="s">
        <v>13412</v>
      </c>
      <c r="D4379" t="s">
        <v>368</v>
      </c>
      <c r="E4379" t="s">
        <v>369</v>
      </c>
      <c r="F4379" t="s">
        <v>579</v>
      </c>
      <c r="G4379" s="177">
        <v>44713</v>
      </c>
      <c r="H4379" t="s">
        <v>384</v>
      </c>
      <c r="I4379" t="s">
        <v>18168</v>
      </c>
      <c r="J4379" t="s">
        <v>13413</v>
      </c>
      <c r="K4379" t="s">
        <v>353</v>
      </c>
      <c r="L4379" t="s">
        <v>397</v>
      </c>
      <c r="M4379" s="29" t="str">
        <f>IF(O4379 &lt;&gt; "", VLOOKUP(O4379,'CLASSIFICAÇÃO - ÁREA DE ATUAÇÃO'!$A:$C,2,0),"")</f>
        <v>B</v>
      </c>
      <c r="N4379" s="29" t="str">
        <f>IF(O4379 &lt;&gt; "",VLOOKUP(O4379,'CLASSIFICAÇÃO - ÁREA DE ATUAÇÃO'!$A:$C,3,0), "")</f>
        <v>ATENÇÃO PRIMÁRIA</v>
      </c>
      <c r="O4379" t="str">
        <f>'Lotações convertidas'!B4381</f>
        <v>CENTRO DE SAÚDE JOÃO XXIII</v>
      </c>
    </row>
    <row r="4380" spans="1:15" x14ac:dyDescent="0.25">
      <c r="A4380">
        <v>1378501</v>
      </c>
      <c r="B4380" t="s">
        <v>13414</v>
      </c>
      <c r="C4380" t="s">
        <v>13415</v>
      </c>
      <c r="D4380" t="s">
        <v>368</v>
      </c>
      <c r="E4380" t="s">
        <v>369</v>
      </c>
      <c r="F4380" t="s">
        <v>2234</v>
      </c>
      <c r="G4380" s="177">
        <v>44713</v>
      </c>
      <c r="H4380" t="s">
        <v>364</v>
      </c>
      <c r="I4380" t="s">
        <v>18168</v>
      </c>
      <c r="J4380" t="s">
        <v>13416</v>
      </c>
      <c r="K4380" t="s">
        <v>353</v>
      </c>
      <c r="L4380" t="s">
        <v>374</v>
      </c>
      <c r="M4380" s="29" t="str">
        <f>IF(O4380 &lt;&gt; "", VLOOKUP(O4380,'CLASSIFICAÇÃO - ÁREA DE ATUAÇÃO'!$A:$C,2,0),"")</f>
        <v>C</v>
      </c>
      <c r="N4380" s="29" t="str">
        <f>IF(O4380 &lt;&gt; "",VLOOKUP(O4380,'CLASSIFICAÇÃO - ÁREA DE ATUAÇÃO'!$A:$C,3,0), "")</f>
        <v>ATENÇÃO PRIMÁRIA</v>
      </c>
      <c r="O4380" t="str">
        <f>'Lotações convertidas'!B4382</f>
        <v>CENTRO DE SAÚDE MARCELO PONTEL GOMES</v>
      </c>
    </row>
    <row r="4381" spans="1:15" x14ac:dyDescent="0.25">
      <c r="A4381">
        <v>1378528</v>
      </c>
      <c r="B4381" t="s">
        <v>13417</v>
      </c>
      <c r="C4381" t="s">
        <v>13418</v>
      </c>
      <c r="D4381" t="s">
        <v>368</v>
      </c>
      <c r="E4381" t="s">
        <v>369</v>
      </c>
      <c r="F4381" t="s">
        <v>424</v>
      </c>
      <c r="G4381" s="177">
        <v>44714</v>
      </c>
      <c r="H4381" t="s">
        <v>441</v>
      </c>
      <c r="I4381" t="s">
        <v>18168</v>
      </c>
      <c r="J4381" t="s">
        <v>13419</v>
      </c>
      <c r="K4381" t="s">
        <v>353</v>
      </c>
      <c r="L4381" t="s">
        <v>427</v>
      </c>
      <c r="M4381" s="29" t="str">
        <f>IF(O4381 &lt;&gt; "", VLOOKUP(O4381,'CLASSIFICAÇÃO - ÁREA DE ATUAÇÃO'!$A:$C,2,0),"")</f>
        <v>D</v>
      </c>
      <c r="N4381" s="29" t="str">
        <f>IF(O4381 &lt;&gt; "",VLOOKUP(O4381,'CLASSIFICAÇÃO - ÁREA DE ATUAÇÃO'!$A:$C,3,0), "")</f>
        <v>REDE DE URGÊNCIA</v>
      </c>
      <c r="O4381" t="str">
        <f>'Lotações convertidas'!B4383</f>
        <v>SERVIÇO DE ATENDIMENTO MÓVEL DE URGÊNCIA E TRANSPORTE EM SAÚDE</v>
      </c>
    </row>
    <row r="4382" spans="1:15" x14ac:dyDescent="0.25">
      <c r="A4382">
        <v>1378536</v>
      </c>
      <c r="B4382" t="s">
        <v>13420</v>
      </c>
      <c r="C4382" t="s">
        <v>13421</v>
      </c>
      <c r="D4382" t="s">
        <v>368</v>
      </c>
      <c r="E4382" t="s">
        <v>369</v>
      </c>
      <c r="F4382" t="s">
        <v>284</v>
      </c>
      <c r="G4382" s="177">
        <v>44718</v>
      </c>
      <c r="H4382" t="s">
        <v>384</v>
      </c>
      <c r="I4382" t="s">
        <v>18168</v>
      </c>
      <c r="J4382" t="s">
        <v>13422</v>
      </c>
      <c r="K4382" t="s">
        <v>353</v>
      </c>
      <c r="L4382" t="s">
        <v>374</v>
      </c>
      <c r="M4382" s="29" t="str">
        <f>IF(O4382 &lt;&gt; "", VLOOKUP(O4382,'CLASSIFICAÇÃO - ÁREA DE ATUAÇÃO'!$A:$C,2,0),"")</f>
        <v>D</v>
      </c>
      <c r="N4382" s="29" t="str">
        <f>IF(O4382 &lt;&gt; "",VLOOKUP(O4382,'CLASSIFICAÇÃO - ÁREA DE ATUAÇÃO'!$A:$C,3,0), "")</f>
        <v>ATENÇÃO PRIMÁRIA</v>
      </c>
      <c r="O4382" t="str">
        <f>'Lotações convertidas'!B4384</f>
        <v>CENTRO DE SAÚDE MARIVANDA BALEEIRO - PAULO VI</v>
      </c>
    </row>
    <row r="4383" spans="1:15" x14ac:dyDescent="0.25">
      <c r="A4383">
        <v>1378560</v>
      </c>
      <c r="B4383" t="s">
        <v>13423</v>
      </c>
      <c r="C4383" t="s">
        <v>13424</v>
      </c>
      <c r="D4383" t="s">
        <v>429</v>
      </c>
      <c r="E4383" t="s">
        <v>430</v>
      </c>
      <c r="F4383" t="s">
        <v>438</v>
      </c>
      <c r="G4383" s="177">
        <v>44714</v>
      </c>
      <c r="H4383" t="s">
        <v>364</v>
      </c>
      <c r="I4383" t="s">
        <v>18175</v>
      </c>
      <c r="J4383" t="s">
        <v>13425</v>
      </c>
      <c r="K4383" t="s">
        <v>353</v>
      </c>
      <c r="L4383" t="s">
        <v>382</v>
      </c>
      <c r="M4383" s="29" t="str">
        <f>IF(O4383 &lt;&gt; "", VLOOKUP(O4383,'CLASSIFICAÇÃO - ÁREA DE ATUAÇÃO'!$A:$C,2,0),"")</f>
        <v>C</v>
      </c>
      <c r="N4383" s="29" t="str">
        <f>IF(O4383 &lt;&gt; "",VLOOKUP(O4383,'CLASSIFICAÇÃO - ÁREA DE ATUAÇÃO'!$A:$C,3,0), "")</f>
        <v>ATENÇÃO PRIMÁRIA</v>
      </c>
      <c r="O4383" t="str">
        <f>'Lotações convertidas'!B4385</f>
        <v>CENTRO DE SAÚDE GRANJA DE FREITAS</v>
      </c>
    </row>
    <row r="4384" spans="1:15" x14ac:dyDescent="0.25">
      <c r="A4384">
        <v>1378579</v>
      </c>
      <c r="B4384" t="s">
        <v>13426</v>
      </c>
      <c r="C4384" t="s">
        <v>13427</v>
      </c>
      <c r="D4384" t="s">
        <v>362</v>
      </c>
      <c r="F4384" t="s">
        <v>3561</v>
      </c>
      <c r="G4384" s="177">
        <v>44715</v>
      </c>
      <c r="H4384" t="s">
        <v>364</v>
      </c>
      <c r="I4384" t="s">
        <v>18168</v>
      </c>
      <c r="J4384" t="s">
        <v>13428</v>
      </c>
      <c r="K4384" t="s">
        <v>353</v>
      </c>
      <c r="L4384" t="s">
        <v>427</v>
      </c>
      <c r="M4384" s="29" t="str">
        <f>IF(O4384 &lt;&gt; "", VLOOKUP(O4384,'CLASSIFICAÇÃO - ÁREA DE ATUAÇÃO'!$A:$C,2,0),"")</f>
        <v>A</v>
      </c>
      <c r="N4384" s="29" t="str">
        <f>IF(O4384 &lt;&gt; "",VLOOKUP(O4384,'CLASSIFICAÇÃO - ÁREA DE ATUAÇÃO'!$A:$C,3,0), "")</f>
        <v>GESTÃO</v>
      </c>
      <c r="O4384" t="str">
        <f>'Lotações convertidas'!B4386</f>
        <v>GERÊNCIA DE INTEGRAÇÃO DO CUIDADO À SAÚDE</v>
      </c>
    </row>
    <row r="4385" spans="1:15" x14ac:dyDescent="0.25">
      <c r="A4385">
        <v>1378587</v>
      </c>
      <c r="B4385" t="s">
        <v>13429</v>
      </c>
      <c r="C4385" t="s">
        <v>13430</v>
      </c>
      <c r="D4385" t="s">
        <v>362</v>
      </c>
      <c r="F4385" t="s">
        <v>18617</v>
      </c>
      <c r="G4385" s="177">
        <v>44714</v>
      </c>
      <c r="H4385" t="s">
        <v>441</v>
      </c>
      <c r="I4385" t="s">
        <v>18168</v>
      </c>
      <c r="J4385" t="s">
        <v>13431</v>
      </c>
      <c r="K4385" t="s">
        <v>353</v>
      </c>
      <c r="L4385" t="s">
        <v>406</v>
      </c>
      <c r="M4385" s="29" t="str">
        <f>IF(O4385 &lt;&gt; "", VLOOKUP(O4385,'CLASSIFICAÇÃO - ÁREA DE ATUAÇÃO'!$A:$C,2,0),"")</f>
        <v>D</v>
      </c>
      <c r="N4385" s="29" t="str">
        <f>IF(O4385 &lt;&gt; "",VLOOKUP(O4385,'CLASSIFICAÇÃO - ÁREA DE ATUAÇÃO'!$A:$C,3,0), "")</f>
        <v>REDE DE URGÊNCIA</v>
      </c>
      <c r="O4385" t="str">
        <f>'Lotações convertidas'!B4387</f>
        <v>UNIDADE DE PRONTO ATENDIMENTO BARREIRO</v>
      </c>
    </row>
    <row r="4386" spans="1:15" x14ac:dyDescent="0.25">
      <c r="A4386">
        <v>1378595</v>
      </c>
      <c r="B4386" t="s">
        <v>13432</v>
      </c>
      <c r="C4386" t="s">
        <v>13433</v>
      </c>
      <c r="D4386" t="s">
        <v>368</v>
      </c>
      <c r="E4386" t="s">
        <v>369</v>
      </c>
      <c r="F4386" t="s">
        <v>424</v>
      </c>
      <c r="G4386" s="177">
        <v>44714</v>
      </c>
      <c r="H4386" t="s">
        <v>441</v>
      </c>
      <c r="I4386" t="s">
        <v>18168</v>
      </c>
      <c r="J4386" t="s">
        <v>13434</v>
      </c>
      <c r="K4386" t="s">
        <v>353</v>
      </c>
      <c r="L4386" t="s">
        <v>427</v>
      </c>
      <c r="M4386" s="29" t="str">
        <f>IF(O4386 &lt;&gt; "", VLOOKUP(O4386,'CLASSIFICAÇÃO - ÁREA DE ATUAÇÃO'!$A:$C,2,0),"")</f>
        <v>D</v>
      </c>
      <c r="N4386" s="29" t="str">
        <f>IF(O4386 &lt;&gt; "",VLOOKUP(O4386,'CLASSIFICAÇÃO - ÁREA DE ATUAÇÃO'!$A:$C,3,0), "")</f>
        <v>REDE DE URGÊNCIA</v>
      </c>
      <c r="O4386" t="str">
        <f>'Lotações convertidas'!B4388</f>
        <v>SERVIÇO DE ATENDIMENTO MÓVEL DE URGÊNCIA E TRANSPORTE EM SAÚDE</v>
      </c>
    </row>
    <row r="4387" spans="1:15" x14ac:dyDescent="0.25">
      <c r="A4387">
        <v>1378617</v>
      </c>
      <c r="B4387" t="s">
        <v>13435</v>
      </c>
      <c r="C4387" t="s">
        <v>13436</v>
      </c>
      <c r="D4387" t="s">
        <v>362</v>
      </c>
      <c r="F4387" t="s">
        <v>1373</v>
      </c>
      <c r="G4387" s="177">
        <v>44714</v>
      </c>
      <c r="H4387" t="s">
        <v>364</v>
      </c>
      <c r="I4387" t="s">
        <v>18168</v>
      </c>
      <c r="J4387" t="s">
        <v>13437</v>
      </c>
      <c r="K4387" t="s">
        <v>353</v>
      </c>
      <c r="L4387" t="s">
        <v>397</v>
      </c>
      <c r="M4387" s="29" t="str">
        <f>IF(O4387 &lt;&gt; "", VLOOKUP(O4387,'CLASSIFICAÇÃO - ÁREA DE ATUAÇÃO'!$A:$C,2,0),"")</f>
        <v>B</v>
      </c>
      <c r="N4387" s="29" t="str">
        <f>IF(O4387 &lt;&gt; "",VLOOKUP(O4387,'CLASSIFICAÇÃO - ÁREA DE ATUAÇÃO'!$A:$C,3,0), "")</f>
        <v>ATENÇÃO PRIMÁRIA</v>
      </c>
      <c r="O4387" t="str">
        <f>'Lotações convertidas'!B4389</f>
        <v>CENTRO DE SAÚDE HAVAÍ</v>
      </c>
    </row>
    <row r="4388" spans="1:15" x14ac:dyDescent="0.25">
      <c r="A4388">
        <v>1378625</v>
      </c>
      <c r="B4388" t="s">
        <v>13438</v>
      </c>
      <c r="C4388" t="s">
        <v>13439</v>
      </c>
      <c r="D4388" t="s">
        <v>368</v>
      </c>
      <c r="E4388" t="s">
        <v>728</v>
      </c>
      <c r="F4388" t="s">
        <v>18683</v>
      </c>
      <c r="G4388" s="177">
        <v>44718</v>
      </c>
      <c r="H4388" t="s">
        <v>364</v>
      </c>
      <c r="I4388" t="s">
        <v>495</v>
      </c>
      <c r="K4388" t="s">
        <v>495</v>
      </c>
      <c r="L4388" t="s">
        <v>406</v>
      </c>
      <c r="M4388" s="29" t="str">
        <f>IF(O4388 &lt;&gt; "", VLOOKUP(O4388,'CLASSIFICAÇÃO - ÁREA DE ATUAÇÃO'!$A:$C,2,0),"")</f>
        <v>B</v>
      </c>
      <c r="N4388" s="29" t="str">
        <f>IF(O4388 &lt;&gt; "",VLOOKUP(O4388,'CLASSIFICAÇÃO - ÁREA DE ATUAÇÃO'!$A:$C,3,0), "")</f>
        <v>ATENÇÃO PRIMÁRIA</v>
      </c>
      <c r="O4388" t="str">
        <f>'Lotações convertidas'!B4390</f>
        <v>FARMACIA REGIONAL BARREIRO</v>
      </c>
    </row>
    <row r="4389" spans="1:15" x14ac:dyDescent="0.25">
      <c r="A4389">
        <v>1378633</v>
      </c>
      <c r="B4389" t="s">
        <v>13440</v>
      </c>
      <c r="C4389" t="s">
        <v>13441</v>
      </c>
      <c r="D4389" t="s">
        <v>368</v>
      </c>
      <c r="E4389" t="s">
        <v>728</v>
      </c>
      <c r="F4389" t="s">
        <v>596</v>
      </c>
      <c r="G4389" s="177">
        <v>44718</v>
      </c>
      <c r="H4389" t="s">
        <v>384</v>
      </c>
      <c r="I4389" t="s">
        <v>495</v>
      </c>
      <c r="K4389" t="s">
        <v>495</v>
      </c>
      <c r="L4389" t="s">
        <v>411</v>
      </c>
      <c r="M4389" s="29" t="str">
        <f>IF(O4389 &lt;&gt; "", VLOOKUP(O4389,'CLASSIFICAÇÃO - ÁREA DE ATUAÇÃO'!$A:$C,2,0),"")</f>
        <v>B</v>
      </c>
      <c r="N4389" s="29" t="str">
        <f>IF(O4389 &lt;&gt; "",VLOOKUP(O4389,'CLASSIFICAÇÃO - ÁREA DE ATUAÇÃO'!$A:$C,3,0), "")</f>
        <v>ATENÇÃO PRIMÁRIA</v>
      </c>
      <c r="O4389" t="str">
        <f>'Lotações convertidas'!B4391</f>
        <v>CENTRO DE SAÚDE CONJUNTO SANTA MARIA</v>
      </c>
    </row>
    <row r="4390" spans="1:15" x14ac:dyDescent="0.25">
      <c r="A4390" t="s">
        <v>13442</v>
      </c>
      <c r="B4390" t="s">
        <v>13443</v>
      </c>
      <c r="C4390" t="s">
        <v>13444</v>
      </c>
      <c r="D4390" t="s">
        <v>1211</v>
      </c>
      <c r="F4390" t="s">
        <v>13163</v>
      </c>
      <c r="G4390" s="177">
        <v>44714</v>
      </c>
      <c r="H4390" t="s">
        <v>364</v>
      </c>
      <c r="I4390" t="s">
        <v>495</v>
      </c>
      <c r="K4390" t="s">
        <v>495</v>
      </c>
      <c r="L4390" t="s">
        <v>365</v>
      </c>
      <c r="M4390" s="29" t="str">
        <f>IF(O4390 &lt;&gt; "", VLOOKUP(O4390,'CLASSIFICAÇÃO - ÁREA DE ATUAÇÃO'!$A:$C,2,0),"")</f>
        <v>C</v>
      </c>
      <c r="N4390" s="29" t="str">
        <f>IF(O4390 &lt;&gt; "",VLOOKUP(O4390,'CLASSIFICAÇÃO - ÁREA DE ATUAÇÃO'!$A:$C,3,0), "")</f>
        <v>GESTÃO</v>
      </c>
      <c r="O4390" t="str">
        <f>'Lotações convertidas'!B4392</f>
        <v>GERENCIA DE ZOONOSES NORTE</v>
      </c>
    </row>
    <row r="4391" spans="1:15" x14ac:dyDescent="0.25">
      <c r="A4391">
        <v>1378668</v>
      </c>
      <c r="B4391" t="s">
        <v>13445</v>
      </c>
      <c r="C4391" t="s">
        <v>13446</v>
      </c>
      <c r="D4391" t="s">
        <v>368</v>
      </c>
      <c r="E4391" t="s">
        <v>369</v>
      </c>
      <c r="F4391" t="s">
        <v>3278</v>
      </c>
      <c r="G4391" s="177">
        <v>44714</v>
      </c>
      <c r="H4391" t="s">
        <v>364</v>
      </c>
      <c r="I4391" t="s">
        <v>18168</v>
      </c>
      <c r="J4391" t="s">
        <v>13447</v>
      </c>
      <c r="K4391" t="s">
        <v>353</v>
      </c>
      <c r="L4391" t="s">
        <v>374</v>
      </c>
      <c r="M4391" s="29" t="str">
        <f>IF(O4391 &lt;&gt; "", VLOOKUP(O4391,'CLASSIFICAÇÃO - ÁREA DE ATUAÇÃO'!$A:$C,2,0),"")</f>
        <v>B</v>
      </c>
      <c r="N4391" s="29" t="str">
        <f>IF(O4391 &lt;&gt; "",VLOOKUP(O4391,'CLASSIFICAÇÃO - ÁREA DE ATUAÇÃO'!$A:$C,3,0), "")</f>
        <v>ATENÇÃO PRIMÁRIA</v>
      </c>
      <c r="O4391" t="str">
        <f>'Lotações convertidas'!B4393</f>
        <v>CENTRO DE SAÚDE DOM JOAQUIM</v>
      </c>
    </row>
    <row r="4392" spans="1:15" x14ac:dyDescent="0.25">
      <c r="A4392">
        <v>1378676</v>
      </c>
      <c r="B4392" t="s">
        <v>7251</v>
      </c>
      <c r="C4392" t="s">
        <v>7252</v>
      </c>
      <c r="D4392" t="s">
        <v>362</v>
      </c>
      <c r="F4392" t="s">
        <v>18663</v>
      </c>
      <c r="G4392" s="177">
        <v>44715</v>
      </c>
      <c r="H4392" t="s">
        <v>736</v>
      </c>
      <c r="I4392" t="s">
        <v>18168</v>
      </c>
      <c r="J4392" t="s">
        <v>7253</v>
      </c>
      <c r="K4392" t="s">
        <v>353</v>
      </c>
      <c r="L4392" t="s">
        <v>406</v>
      </c>
      <c r="M4392" s="29" t="str">
        <f>IF(O4392 &lt;&gt; "", VLOOKUP(O4392,'CLASSIFICAÇÃO - ÁREA DE ATUAÇÃO'!$A:$C,2,0),"")</f>
        <v>C</v>
      </c>
      <c r="N4392" s="29" t="str">
        <f>IF(O4392 &lt;&gt; "",VLOOKUP(O4392,'CLASSIFICAÇÃO - ÁREA DE ATUAÇÃO'!$A:$C,3,0), "")</f>
        <v>GESTÃO</v>
      </c>
      <c r="O4392" t="str">
        <f>'Lotações convertidas'!B4394</f>
        <v>GERENCIA DE ASSISTENCIA, EPIDEMIOLOGIA E REGULACAO BARREIRO</v>
      </c>
    </row>
    <row r="4393" spans="1:15" x14ac:dyDescent="0.25">
      <c r="A4393">
        <v>1378684</v>
      </c>
      <c r="B4393" t="s">
        <v>13448</v>
      </c>
      <c r="C4393" t="s">
        <v>13449</v>
      </c>
      <c r="D4393" t="s">
        <v>368</v>
      </c>
      <c r="E4393" t="s">
        <v>369</v>
      </c>
      <c r="F4393" t="s">
        <v>424</v>
      </c>
      <c r="G4393" s="177">
        <v>44715</v>
      </c>
      <c r="H4393" t="s">
        <v>441</v>
      </c>
      <c r="I4393" t="s">
        <v>18168</v>
      </c>
      <c r="J4393" t="s">
        <v>13450</v>
      </c>
      <c r="K4393" t="s">
        <v>353</v>
      </c>
      <c r="L4393" t="s">
        <v>427</v>
      </c>
      <c r="M4393" s="29" t="str">
        <f>IF(O4393 &lt;&gt; "", VLOOKUP(O4393,'CLASSIFICAÇÃO - ÁREA DE ATUAÇÃO'!$A:$C,2,0),"")</f>
        <v>D</v>
      </c>
      <c r="N4393" s="29" t="str">
        <f>IF(O4393 &lt;&gt; "",VLOOKUP(O4393,'CLASSIFICAÇÃO - ÁREA DE ATUAÇÃO'!$A:$C,3,0), "")</f>
        <v>REDE DE URGÊNCIA</v>
      </c>
      <c r="O4393" t="str">
        <f>'Lotações convertidas'!B4395</f>
        <v>SERVIÇO DE ATENDIMENTO MÓVEL DE URGÊNCIA E TRANSPORTE EM SAÚDE</v>
      </c>
    </row>
    <row r="4394" spans="1:15" x14ac:dyDescent="0.25">
      <c r="A4394">
        <v>1378692</v>
      </c>
      <c r="B4394" t="s">
        <v>13451</v>
      </c>
      <c r="C4394" t="s">
        <v>13452</v>
      </c>
      <c r="D4394" t="s">
        <v>368</v>
      </c>
      <c r="E4394" t="s">
        <v>369</v>
      </c>
      <c r="F4394" t="s">
        <v>282</v>
      </c>
      <c r="G4394" s="177">
        <v>44718</v>
      </c>
      <c r="H4394" t="s">
        <v>364</v>
      </c>
      <c r="I4394" t="s">
        <v>18168</v>
      </c>
      <c r="J4394" t="s">
        <v>13453</v>
      </c>
      <c r="K4394" t="s">
        <v>353</v>
      </c>
      <c r="L4394" t="s">
        <v>406</v>
      </c>
      <c r="M4394" s="29" t="str">
        <f>IF(O4394 &lt;&gt; "", VLOOKUP(O4394,'CLASSIFICAÇÃO - ÁREA DE ATUAÇÃO'!$A:$C,2,0),"")</f>
        <v>D</v>
      </c>
      <c r="N4394" s="29" t="str">
        <f>IF(O4394 &lt;&gt; "",VLOOKUP(O4394,'CLASSIFICAÇÃO - ÁREA DE ATUAÇÃO'!$A:$C,3,0), "")</f>
        <v>ATENÇÃO PRIMÁRIA</v>
      </c>
      <c r="O4394" t="str">
        <f>'Lotações convertidas'!B4396</f>
        <v>CENTRO DE SAÚDE MANGUEIRAS</v>
      </c>
    </row>
    <row r="4395" spans="1:15" x14ac:dyDescent="0.25">
      <c r="A4395">
        <v>1378722</v>
      </c>
      <c r="B4395" t="s">
        <v>13454</v>
      </c>
      <c r="C4395" t="s">
        <v>13455</v>
      </c>
      <c r="D4395" t="s">
        <v>362</v>
      </c>
      <c r="F4395" t="s">
        <v>2868</v>
      </c>
      <c r="G4395" s="177">
        <v>44715</v>
      </c>
      <c r="H4395" t="s">
        <v>364</v>
      </c>
      <c r="I4395" t="s">
        <v>18168</v>
      </c>
      <c r="J4395" t="s">
        <v>13456</v>
      </c>
      <c r="K4395" t="s">
        <v>353</v>
      </c>
      <c r="L4395" t="s">
        <v>372</v>
      </c>
      <c r="M4395" s="29" t="str">
        <f>IF(O4395 &lt;&gt; "", VLOOKUP(O4395,'CLASSIFICAÇÃO - ÁREA DE ATUAÇÃO'!$A:$C,2,0),"")</f>
        <v>C</v>
      </c>
      <c r="N4395" s="29" t="str">
        <f>IF(O4395 &lt;&gt; "",VLOOKUP(O4395,'CLASSIFICAÇÃO - ÁREA DE ATUAÇÃO'!$A:$C,3,0), "")</f>
        <v>ATENÇÃO PRIMÁRIA</v>
      </c>
      <c r="O4395" t="str">
        <f>'Lotações convertidas'!B4397</f>
        <v>CENTRO DE SAÚDE ANDRADAS</v>
      </c>
    </row>
    <row r="4396" spans="1:15" x14ac:dyDescent="0.25">
      <c r="A4396">
        <v>1378730</v>
      </c>
      <c r="B4396" t="s">
        <v>13457</v>
      </c>
      <c r="C4396" t="s">
        <v>13458</v>
      </c>
      <c r="D4396" t="s">
        <v>368</v>
      </c>
      <c r="E4396" t="s">
        <v>369</v>
      </c>
      <c r="F4396" t="s">
        <v>18615</v>
      </c>
      <c r="G4396" s="177">
        <v>44715</v>
      </c>
      <c r="H4396" t="s">
        <v>441</v>
      </c>
      <c r="I4396" t="s">
        <v>18168</v>
      </c>
      <c r="J4396" t="s">
        <v>13459</v>
      </c>
      <c r="K4396" t="s">
        <v>353</v>
      </c>
      <c r="L4396" t="s">
        <v>365</v>
      </c>
      <c r="M4396" s="29" t="str">
        <f>IF(O4396 &lt;&gt; "", VLOOKUP(O4396,'CLASSIFICAÇÃO - ÁREA DE ATUAÇÃO'!$A:$C,2,0),"")</f>
        <v>D</v>
      </c>
      <c r="N4396" s="29" t="str">
        <f>IF(O4396 &lt;&gt; "",VLOOKUP(O4396,'CLASSIFICAÇÃO - ÁREA DE ATUAÇÃO'!$A:$C,3,0), "")</f>
        <v>REDE DE URGÊNCIA</v>
      </c>
      <c r="O4396" t="str">
        <f>'Lotações convertidas'!B4398</f>
        <v>UNIDADE DE PRONTO ATENDIMENTO NORTE</v>
      </c>
    </row>
    <row r="4397" spans="1:15" x14ac:dyDescent="0.25">
      <c r="A4397">
        <v>1378757</v>
      </c>
      <c r="B4397" t="s">
        <v>13460</v>
      </c>
      <c r="C4397" t="s">
        <v>13461</v>
      </c>
      <c r="D4397" t="s">
        <v>368</v>
      </c>
      <c r="E4397" t="s">
        <v>369</v>
      </c>
      <c r="F4397" t="s">
        <v>284</v>
      </c>
      <c r="G4397" s="177">
        <v>44715</v>
      </c>
      <c r="H4397" t="s">
        <v>417</v>
      </c>
      <c r="I4397" t="s">
        <v>18168</v>
      </c>
      <c r="J4397" t="s">
        <v>13462</v>
      </c>
      <c r="K4397" t="s">
        <v>353</v>
      </c>
      <c r="L4397" t="s">
        <v>374</v>
      </c>
      <c r="M4397" s="29" t="str">
        <f>IF(O4397 &lt;&gt; "", VLOOKUP(O4397,'CLASSIFICAÇÃO - ÁREA DE ATUAÇÃO'!$A:$C,2,0),"")</f>
        <v>D</v>
      </c>
      <c r="N4397" s="29" t="str">
        <f>IF(O4397 &lt;&gt; "",VLOOKUP(O4397,'CLASSIFICAÇÃO - ÁREA DE ATUAÇÃO'!$A:$C,3,0), "")</f>
        <v>ATENÇÃO PRIMÁRIA</v>
      </c>
      <c r="O4397" t="str">
        <f>'Lotações convertidas'!B4399</f>
        <v>CENTRO DE SAÚDE MARIVANDA BALEEIRO - PAULO VI</v>
      </c>
    </row>
    <row r="4398" spans="1:15" x14ac:dyDescent="0.25">
      <c r="A4398">
        <v>1378765</v>
      </c>
      <c r="B4398" t="s">
        <v>13463</v>
      </c>
      <c r="C4398" t="s">
        <v>13464</v>
      </c>
      <c r="D4398" t="s">
        <v>520</v>
      </c>
      <c r="F4398" t="s">
        <v>438</v>
      </c>
      <c r="G4398" s="177">
        <v>44715</v>
      </c>
      <c r="H4398" t="s">
        <v>364</v>
      </c>
      <c r="I4398" t="s">
        <v>18175</v>
      </c>
      <c r="J4398" t="s">
        <v>13465</v>
      </c>
      <c r="K4398" t="s">
        <v>353</v>
      </c>
      <c r="L4398" t="s">
        <v>382</v>
      </c>
      <c r="M4398" s="29" t="str">
        <f>IF(O4398 &lt;&gt; "", VLOOKUP(O4398,'CLASSIFICAÇÃO - ÁREA DE ATUAÇÃO'!$A:$C,2,0),"")</f>
        <v>C</v>
      </c>
      <c r="N4398" s="29" t="str">
        <f>IF(O4398 &lt;&gt; "",VLOOKUP(O4398,'CLASSIFICAÇÃO - ÁREA DE ATUAÇÃO'!$A:$C,3,0), "")</f>
        <v>ATENÇÃO PRIMÁRIA</v>
      </c>
      <c r="O4398" t="str">
        <f>'Lotações convertidas'!B4400</f>
        <v>CENTRO DE SAÚDE GRANJA DE FREITAS</v>
      </c>
    </row>
    <row r="4399" spans="1:15" x14ac:dyDescent="0.25">
      <c r="A4399">
        <v>1378773</v>
      </c>
      <c r="B4399" t="s">
        <v>13466</v>
      </c>
      <c r="C4399" t="s">
        <v>13467</v>
      </c>
      <c r="D4399" t="s">
        <v>379</v>
      </c>
      <c r="F4399" t="s">
        <v>18611</v>
      </c>
      <c r="G4399" s="177">
        <v>44718</v>
      </c>
      <c r="H4399" t="s">
        <v>457</v>
      </c>
      <c r="I4399" t="s">
        <v>18171</v>
      </c>
      <c r="J4399" t="s">
        <v>13468</v>
      </c>
      <c r="K4399" t="s">
        <v>353</v>
      </c>
      <c r="L4399" t="s">
        <v>397</v>
      </c>
      <c r="M4399" s="29" t="str">
        <f>IF(O4399 &lt;&gt; "", VLOOKUP(O4399,'CLASSIFICAÇÃO - ÁREA DE ATUAÇÃO'!$A:$C,2,0),"")</f>
        <v>C</v>
      </c>
      <c r="N4399" s="29" t="str">
        <f>IF(O4399 &lt;&gt; "",VLOOKUP(O4399,'CLASSIFICAÇÃO - ÁREA DE ATUAÇÃO'!$A:$C,3,0), "")</f>
        <v>REDE DE URGÊNCIA</v>
      </c>
      <c r="O4399" t="str">
        <f>'Lotações convertidas'!B4401</f>
        <v>UNIDADE DE PRONTO ATENDIMENTO OESTE</v>
      </c>
    </row>
    <row r="4400" spans="1:15" x14ac:dyDescent="0.25">
      <c r="A4400">
        <v>1378781</v>
      </c>
      <c r="B4400" t="s">
        <v>13469</v>
      </c>
      <c r="C4400" t="s">
        <v>13470</v>
      </c>
      <c r="D4400" t="s">
        <v>368</v>
      </c>
      <c r="E4400" t="s">
        <v>369</v>
      </c>
      <c r="F4400" t="s">
        <v>612</v>
      </c>
      <c r="G4400" s="177">
        <v>44715</v>
      </c>
      <c r="H4400" t="s">
        <v>384</v>
      </c>
      <c r="I4400" t="s">
        <v>18168</v>
      </c>
      <c r="J4400" t="s">
        <v>13471</v>
      </c>
      <c r="K4400" t="s">
        <v>353</v>
      </c>
      <c r="L4400" t="s">
        <v>365</v>
      </c>
      <c r="M4400" s="29" t="str">
        <f>IF(O4400 &lt;&gt; "", VLOOKUP(O4400,'CLASSIFICAÇÃO - ÁREA DE ATUAÇÃO'!$A:$C,2,0),"")</f>
        <v>B</v>
      </c>
      <c r="N4400" s="29" t="str">
        <f>IF(O4400 &lt;&gt; "",VLOOKUP(O4400,'CLASSIFICAÇÃO - ÁREA DE ATUAÇÃO'!$A:$C,3,0), "")</f>
        <v>ATENÇÃO PRIMÁRIA</v>
      </c>
      <c r="O4400" t="str">
        <f>'Lotações convertidas'!B4402</f>
        <v>CENTRO DE SAÚDE PROVIDÊNCIA</v>
      </c>
    </row>
    <row r="4401" spans="1:15" x14ac:dyDescent="0.25">
      <c r="A4401" t="s">
        <v>13472</v>
      </c>
      <c r="B4401" t="s">
        <v>13473</v>
      </c>
      <c r="C4401" t="s">
        <v>13474</v>
      </c>
      <c r="D4401" t="s">
        <v>429</v>
      </c>
      <c r="E4401" t="s">
        <v>493</v>
      </c>
      <c r="F4401" t="s">
        <v>494</v>
      </c>
      <c r="G4401" s="177">
        <v>44715</v>
      </c>
      <c r="H4401" t="s">
        <v>384</v>
      </c>
      <c r="I4401" t="s">
        <v>495</v>
      </c>
      <c r="K4401" t="s">
        <v>495</v>
      </c>
      <c r="L4401" t="s">
        <v>397</v>
      </c>
      <c r="M4401" s="29" t="str">
        <f>IF(O4401 &lt;&gt; "", VLOOKUP(O4401,'CLASSIFICAÇÃO - ÁREA DE ATUAÇÃO'!$A:$C,2,0),"")</f>
        <v>B</v>
      </c>
      <c r="N4401" s="29" t="str">
        <f>IF(O4401 &lt;&gt; "",VLOOKUP(O4401,'CLASSIFICAÇÃO - ÁREA DE ATUAÇÃO'!$A:$C,3,0), "")</f>
        <v>REDE COMPLEMENTAR</v>
      </c>
      <c r="O4401" t="str">
        <f>'Lotações convertidas'!B4403</f>
        <v>LABORATORIO REGIONAL OESTE/BARREIRO</v>
      </c>
    </row>
    <row r="4402" spans="1:15" x14ac:dyDescent="0.25">
      <c r="A4402">
        <v>1378811</v>
      </c>
      <c r="B4402" t="s">
        <v>13475</v>
      </c>
      <c r="C4402" t="s">
        <v>13476</v>
      </c>
      <c r="D4402" t="s">
        <v>368</v>
      </c>
      <c r="E4402" t="s">
        <v>369</v>
      </c>
      <c r="F4402" t="s">
        <v>363</v>
      </c>
      <c r="G4402" s="177">
        <v>44715</v>
      </c>
      <c r="H4402" t="s">
        <v>417</v>
      </c>
      <c r="I4402" t="s">
        <v>18168</v>
      </c>
      <c r="J4402" t="s">
        <v>13477</v>
      </c>
      <c r="K4402" t="s">
        <v>353</v>
      </c>
      <c r="L4402" t="s">
        <v>365</v>
      </c>
      <c r="M4402" s="29" t="str">
        <f>IF(O4402 &lt;&gt; "", VLOOKUP(O4402,'CLASSIFICAÇÃO - ÁREA DE ATUAÇÃO'!$A:$C,2,0),"")</f>
        <v>D</v>
      </c>
      <c r="N4402" s="29" t="str">
        <f>IF(O4402 &lt;&gt; "",VLOOKUP(O4402,'CLASSIFICAÇÃO - ÁREA DE ATUAÇÃO'!$A:$C,3,0), "")</f>
        <v>ATENÇÃO PRIMÁRIA</v>
      </c>
      <c r="O4402" t="str">
        <f>'Lotações convertidas'!B4404</f>
        <v>CENTRO DE SAÚDE ZILAH SPÓSITO</v>
      </c>
    </row>
    <row r="4403" spans="1:15" x14ac:dyDescent="0.25">
      <c r="A4403" t="s">
        <v>13478</v>
      </c>
      <c r="B4403" t="s">
        <v>7697</v>
      </c>
      <c r="C4403" t="s">
        <v>7698</v>
      </c>
      <c r="D4403" t="s">
        <v>349</v>
      </c>
      <c r="E4403" t="s">
        <v>528</v>
      </c>
      <c r="F4403" t="s">
        <v>18615</v>
      </c>
      <c r="G4403" s="177">
        <v>44718</v>
      </c>
      <c r="H4403" t="s">
        <v>359</v>
      </c>
      <c r="I4403" t="s">
        <v>18176</v>
      </c>
      <c r="J4403" t="s">
        <v>7700</v>
      </c>
      <c r="K4403" t="s">
        <v>353</v>
      </c>
      <c r="L4403" t="s">
        <v>365</v>
      </c>
      <c r="M4403" s="29" t="str">
        <f>IF(O4403 &lt;&gt; "", VLOOKUP(O4403,'CLASSIFICAÇÃO - ÁREA DE ATUAÇÃO'!$A:$C,2,0),"")</f>
        <v>D</v>
      </c>
      <c r="N4403" s="29" t="str">
        <f>IF(O4403 &lt;&gt; "",VLOOKUP(O4403,'CLASSIFICAÇÃO - ÁREA DE ATUAÇÃO'!$A:$C,3,0), "")</f>
        <v>REDE DE URGÊNCIA</v>
      </c>
      <c r="O4403" t="str">
        <f>'Lotações convertidas'!B4405</f>
        <v>UNIDADE DE PRONTO ATENDIMENTO NORTE</v>
      </c>
    </row>
    <row r="4404" spans="1:15" x14ac:dyDescent="0.25">
      <c r="A4404">
        <v>1378838</v>
      </c>
      <c r="B4404" t="s">
        <v>13479</v>
      </c>
      <c r="C4404" t="s">
        <v>13480</v>
      </c>
      <c r="D4404" t="s">
        <v>368</v>
      </c>
      <c r="E4404" t="s">
        <v>369</v>
      </c>
      <c r="F4404" t="s">
        <v>18613</v>
      </c>
      <c r="G4404" s="177">
        <v>44717</v>
      </c>
      <c r="H4404" t="s">
        <v>441</v>
      </c>
      <c r="I4404" t="s">
        <v>18168</v>
      </c>
      <c r="J4404" t="s">
        <v>13481</v>
      </c>
      <c r="K4404" t="s">
        <v>353</v>
      </c>
      <c r="L4404" t="s">
        <v>382</v>
      </c>
      <c r="M4404" s="29" t="str">
        <f>IF(O4404 &lt;&gt; "", VLOOKUP(O4404,'CLASSIFICAÇÃO - ÁREA DE ATUAÇÃO'!$A:$C,2,0),"")</f>
        <v>C</v>
      </c>
      <c r="N4404" s="29" t="str">
        <f>IF(O4404 &lt;&gt; "",VLOOKUP(O4404,'CLASSIFICAÇÃO - ÁREA DE ATUAÇÃO'!$A:$C,3,0), "")</f>
        <v>REDE DE URGÊNCIA</v>
      </c>
      <c r="O4404" t="str">
        <f>'Lotações convertidas'!B4406</f>
        <v>UNIDADE DE PRONTO ATENDIMENTO LESTE</v>
      </c>
    </row>
    <row r="4405" spans="1:15" x14ac:dyDescent="0.25">
      <c r="A4405">
        <v>1378854</v>
      </c>
      <c r="B4405" t="s">
        <v>13482</v>
      </c>
      <c r="C4405" t="s">
        <v>13483</v>
      </c>
      <c r="D4405" t="s">
        <v>368</v>
      </c>
      <c r="E4405" t="s">
        <v>390</v>
      </c>
      <c r="F4405" t="s">
        <v>298</v>
      </c>
      <c r="G4405" s="177">
        <v>44715</v>
      </c>
      <c r="H4405" t="s">
        <v>364</v>
      </c>
      <c r="I4405" t="s">
        <v>18175</v>
      </c>
      <c r="J4405" t="s">
        <v>13484</v>
      </c>
      <c r="K4405" t="s">
        <v>353</v>
      </c>
      <c r="L4405" t="s">
        <v>374</v>
      </c>
      <c r="M4405" s="29" t="str">
        <f>IF(O4405 &lt;&gt; "", VLOOKUP(O4405,'CLASSIFICAÇÃO - ÁREA DE ATUAÇÃO'!$A:$C,2,0),"")</f>
        <v>D</v>
      </c>
      <c r="N4405" s="29" t="str">
        <f>IF(O4405 &lt;&gt; "",VLOOKUP(O4405,'CLASSIFICAÇÃO - ÁREA DE ATUAÇÃO'!$A:$C,3,0), "")</f>
        <v>ATENÇÃO PRIMÁRIA</v>
      </c>
      <c r="O4405" t="str">
        <f>'Lotações convertidas'!B4407</f>
        <v>CENTRO DE SAÚDE VILA MARIA - JOÃO VITAL</v>
      </c>
    </row>
    <row r="4406" spans="1:15" x14ac:dyDescent="0.25">
      <c r="A4406">
        <v>1378862</v>
      </c>
      <c r="B4406" t="s">
        <v>13485</v>
      </c>
      <c r="C4406" t="s">
        <v>13486</v>
      </c>
      <c r="D4406" t="s">
        <v>368</v>
      </c>
      <c r="E4406" t="s">
        <v>634</v>
      </c>
      <c r="F4406" t="s">
        <v>589</v>
      </c>
      <c r="G4406" s="177">
        <v>44718</v>
      </c>
      <c r="H4406" t="s">
        <v>466</v>
      </c>
      <c r="I4406" t="s">
        <v>18174</v>
      </c>
      <c r="J4406" t="s">
        <v>13487</v>
      </c>
      <c r="K4406" t="s">
        <v>353</v>
      </c>
      <c r="L4406" t="s">
        <v>397</v>
      </c>
      <c r="M4406" s="29" t="str">
        <f>IF(O4406 &lt;&gt; "", VLOOKUP(O4406,'CLASSIFICAÇÃO - ÁREA DE ATUAÇÃO'!$A:$C,2,0),"")</f>
        <v>A</v>
      </c>
      <c r="N4406" s="29" t="str">
        <f>IF(O4406 &lt;&gt; "",VLOOKUP(O4406,'CLASSIFICAÇÃO - ÁREA DE ATUAÇÃO'!$A:$C,3,0), "")</f>
        <v>REDE COMPLEMENTAR</v>
      </c>
      <c r="O4406" t="str">
        <f>'Lotações convertidas'!B4408</f>
        <v>UNIDADE DE REFERENCIA SECUNDARIA CAMPOS SALES</v>
      </c>
    </row>
    <row r="4407" spans="1:15" x14ac:dyDescent="0.25">
      <c r="A4407">
        <v>1378870</v>
      </c>
      <c r="B4407" t="s">
        <v>13488</v>
      </c>
      <c r="C4407" t="s">
        <v>13489</v>
      </c>
      <c r="D4407" t="s">
        <v>379</v>
      </c>
      <c r="F4407" t="s">
        <v>1373</v>
      </c>
      <c r="G4407" s="177">
        <v>44718</v>
      </c>
      <c r="H4407" t="s">
        <v>736</v>
      </c>
      <c r="I4407" t="s">
        <v>18171</v>
      </c>
      <c r="J4407" t="s">
        <v>13490</v>
      </c>
      <c r="K4407" t="s">
        <v>353</v>
      </c>
      <c r="L4407" t="s">
        <v>397</v>
      </c>
      <c r="M4407" s="29" t="str">
        <f>IF(O4407 &lt;&gt; "", VLOOKUP(O4407,'CLASSIFICAÇÃO - ÁREA DE ATUAÇÃO'!$A:$C,2,0),"")</f>
        <v>B</v>
      </c>
      <c r="N4407" s="29" t="str">
        <f>IF(O4407 &lt;&gt; "",VLOOKUP(O4407,'CLASSIFICAÇÃO - ÁREA DE ATUAÇÃO'!$A:$C,3,0), "")</f>
        <v>ATENÇÃO PRIMÁRIA</v>
      </c>
      <c r="O4407" t="str">
        <f>'Lotações convertidas'!B4409</f>
        <v>CENTRO DE SAÚDE HAVAÍ</v>
      </c>
    </row>
    <row r="4408" spans="1:15" x14ac:dyDescent="0.25">
      <c r="A4408">
        <v>1378889</v>
      </c>
      <c r="B4408" t="s">
        <v>13491</v>
      </c>
      <c r="C4408" t="s">
        <v>13492</v>
      </c>
      <c r="D4408" t="s">
        <v>379</v>
      </c>
      <c r="F4408" t="s">
        <v>18613</v>
      </c>
      <c r="G4408" s="177">
        <v>44728</v>
      </c>
      <c r="H4408" t="s">
        <v>457</v>
      </c>
      <c r="I4408" t="s">
        <v>18171</v>
      </c>
      <c r="J4408" t="s">
        <v>13493</v>
      </c>
      <c r="K4408" t="s">
        <v>353</v>
      </c>
      <c r="L4408" t="s">
        <v>382</v>
      </c>
      <c r="M4408" s="29" t="str">
        <f>IF(O4408 &lt;&gt; "", VLOOKUP(O4408,'CLASSIFICAÇÃO - ÁREA DE ATUAÇÃO'!$A:$C,2,0),"")</f>
        <v>C</v>
      </c>
      <c r="N4408" s="29" t="str">
        <f>IF(O4408 &lt;&gt; "",VLOOKUP(O4408,'CLASSIFICAÇÃO - ÁREA DE ATUAÇÃO'!$A:$C,3,0), "")</f>
        <v>REDE DE URGÊNCIA</v>
      </c>
      <c r="O4408" t="str">
        <f>'Lotações convertidas'!B4410</f>
        <v>UNIDADE DE PRONTO ATENDIMENTO LESTE</v>
      </c>
    </row>
    <row r="4409" spans="1:15" x14ac:dyDescent="0.25">
      <c r="A4409">
        <v>1378897</v>
      </c>
      <c r="B4409" t="s">
        <v>13494</v>
      </c>
      <c r="C4409" t="s">
        <v>13495</v>
      </c>
      <c r="D4409" t="s">
        <v>349</v>
      </c>
      <c r="E4409" t="s">
        <v>350</v>
      </c>
      <c r="F4409" t="s">
        <v>715</v>
      </c>
      <c r="G4409" s="177">
        <v>44718</v>
      </c>
      <c r="H4409" t="s">
        <v>352</v>
      </c>
      <c r="I4409" t="s">
        <v>18169</v>
      </c>
      <c r="J4409" t="s">
        <v>13496</v>
      </c>
      <c r="K4409" t="s">
        <v>353</v>
      </c>
      <c r="L4409" t="s">
        <v>374</v>
      </c>
      <c r="M4409" s="29" t="str">
        <f>IF(O4409 &lt;&gt; "", VLOOKUP(O4409,'CLASSIFICAÇÃO - ÁREA DE ATUAÇÃO'!$A:$C,2,0),"")</f>
        <v>A</v>
      </c>
      <c r="N4409" s="29" t="str">
        <f>IF(O4409 &lt;&gt; "",VLOOKUP(O4409,'CLASSIFICAÇÃO - ÁREA DE ATUAÇÃO'!$A:$C,3,0), "")</f>
        <v>REDE DE URGÊNCIA</v>
      </c>
      <c r="O4409" t="str">
        <f>'Lotações convertidas'!B4411</f>
        <v>CENTRO DE REFERENCIA EM SAUDE MENTAL INFANTIL NORDESTE</v>
      </c>
    </row>
    <row r="4410" spans="1:15" x14ac:dyDescent="0.25">
      <c r="A4410">
        <v>1378900</v>
      </c>
      <c r="B4410" t="s">
        <v>8086</v>
      </c>
      <c r="C4410" t="s">
        <v>8087</v>
      </c>
      <c r="D4410" t="s">
        <v>349</v>
      </c>
      <c r="E4410" t="s">
        <v>403</v>
      </c>
      <c r="F4410" t="s">
        <v>18643</v>
      </c>
      <c r="G4410" s="177">
        <v>44718</v>
      </c>
      <c r="H4410" t="s">
        <v>352</v>
      </c>
      <c r="I4410" t="s">
        <v>18170</v>
      </c>
      <c r="J4410" t="s">
        <v>8088</v>
      </c>
      <c r="K4410" t="s">
        <v>353</v>
      </c>
      <c r="L4410" t="s">
        <v>411</v>
      </c>
      <c r="M4410" s="29" t="str">
        <f>IF(O4410 &lt;&gt; "", VLOOKUP(O4410,'CLASSIFICAÇÃO - ÁREA DE ATUAÇÃO'!$A:$C,2,0),"")</f>
        <v>A</v>
      </c>
      <c r="N4410" s="29" t="str">
        <f>IF(O4410 &lt;&gt; "",VLOOKUP(O4410,'CLASSIFICAÇÃO - ÁREA DE ATUAÇÃO'!$A:$C,3,0), "")</f>
        <v>REDE COMPLEMENTAR</v>
      </c>
      <c r="O4410" t="str">
        <f>'Lotações convertidas'!B4412</f>
        <v>CENTRO DE REFERENCIA EM REABILITACAO CENTRO-SUL</v>
      </c>
    </row>
    <row r="4411" spans="1:15" x14ac:dyDescent="0.25">
      <c r="A4411">
        <v>1378919</v>
      </c>
      <c r="B4411" t="s">
        <v>8660</v>
      </c>
      <c r="C4411" t="s">
        <v>8661</v>
      </c>
      <c r="D4411" t="s">
        <v>368</v>
      </c>
      <c r="E4411" t="s">
        <v>369</v>
      </c>
      <c r="F4411" t="s">
        <v>18636</v>
      </c>
      <c r="G4411" s="177">
        <v>44715</v>
      </c>
      <c r="H4411" t="s">
        <v>441</v>
      </c>
      <c r="I4411" t="s">
        <v>18168</v>
      </c>
      <c r="J4411" t="s">
        <v>8662</v>
      </c>
      <c r="K4411" t="s">
        <v>353</v>
      </c>
      <c r="L4411" t="s">
        <v>411</v>
      </c>
      <c r="M4411" s="29" t="str">
        <f>IF(O4411 &lt;&gt; "", VLOOKUP(O4411,'CLASSIFICAÇÃO - ÁREA DE ATUAÇÃO'!$A:$C,2,0),"")</f>
        <v>A</v>
      </c>
      <c r="N4411" s="29" t="str">
        <f>IF(O4411 &lt;&gt; "",VLOOKUP(O4411,'CLASSIFICAÇÃO - ÁREA DE ATUAÇÃO'!$A:$C,3,0), "")</f>
        <v>REDE COMPLEMENTAR</v>
      </c>
      <c r="O4411" t="str">
        <f>'Lotações convertidas'!B4413</f>
        <v>CENTRO DE REFERENCIA DE IMUNOBIOLOGICOS ESPECIAIS</v>
      </c>
    </row>
    <row r="4412" spans="1:15" x14ac:dyDescent="0.25">
      <c r="A4412">
        <v>1378927</v>
      </c>
      <c r="B4412" t="s">
        <v>13497</v>
      </c>
      <c r="C4412" t="s">
        <v>13498</v>
      </c>
      <c r="D4412" t="s">
        <v>368</v>
      </c>
      <c r="E4412" t="s">
        <v>369</v>
      </c>
      <c r="F4412" t="s">
        <v>583</v>
      </c>
      <c r="G4412" s="177">
        <v>44718</v>
      </c>
      <c r="H4412" t="s">
        <v>384</v>
      </c>
      <c r="I4412" t="s">
        <v>18168</v>
      </c>
      <c r="J4412" t="s">
        <v>13499</v>
      </c>
      <c r="K4412" t="s">
        <v>353</v>
      </c>
      <c r="L4412" t="s">
        <v>354</v>
      </c>
      <c r="M4412" s="29" t="str">
        <f>IF(O4412 &lt;&gt; "", VLOOKUP(O4412,'CLASSIFICAÇÃO - ÁREA DE ATUAÇÃO'!$A:$C,2,0),"")</f>
        <v>A</v>
      </c>
      <c r="N4412" s="29" t="str">
        <f>IF(O4412 &lt;&gt; "",VLOOKUP(O4412,'CLASSIFICAÇÃO - ÁREA DE ATUAÇÃO'!$A:$C,3,0), "")</f>
        <v>REDE COMPLEMENTAR</v>
      </c>
      <c r="O4412" t="str">
        <f>'Lotações convertidas'!B4414</f>
        <v>UNIDADE DE REFERENCIA SECUNDARIA PADRE EUSTAQUIO</v>
      </c>
    </row>
    <row r="4413" spans="1:15" x14ac:dyDescent="0.25">
      <c r="A4413">
        <v>1378951</v>
      </c>
      <c r="B4413" t="s">
        <v>13500</v>
      </c>
      <c r="C4413" t="s">
        <v>13501</v>
      </c>
      <c r="D4413" t="s">
        <v>379</v>
      </c>
      <c r="F4413" t="s">
        <v>424</v>
      </c>
      <c r="G4413" s="177">
        <v>44719</v>
      </c>
      <c r="H4413" t="s">
        <v>466</v>
      </c>
      <c r="I4413" t="s">
        <v>18171</v>
      </c>
      <c r="J4413" t="s">
        <v>13502</v>
      </c>
      <c r="K4413" t="s">
        <v>353</v>
      </c>
      <c r="L4413" t="s">
        <v>427</v>
      </c>
      <c r="M4413" s="29" t="str">
        <f>IF(O4413 &lt;&gt; "", VLOOKUP(O4413,'CLASSIFICAÇÃO - ÁREA DE ATUAÇÃO'!$A:$C,2,0),"")</f>
        <v>D</v>
      </c>
      <c r="N4413" s="29" t="str">
        <f>IF(O4413 &lt;&gt; "",VLOOKUP(O4413,'CLASSIFICAÇÃO - ÁREA DE ATUAÇÃO'!$A:$C,3,0), "")</f>
        <v>REDE DE URGÊNCIA</v>
      </c>
      <c r="O4413" t="str">
        <f>'Lotações convertidas'!B4415</f>
        <v>SERVIÇO DE ATENDIMENTO MÓVEL DE URGÊNCIA E TRANSPORTE EM SAÚDE</v>
      </c>
    </row>
    <row r="4414" spans="1:15" x14ac:dyDescent="0.25">
      <c r="A4414">
        <v>1378978</v>
      </c>
      <c r="B4414" t="s">
        <v>13503</v>
      </c>
      <c r="C4414" t="s">
        <v>13504</v>
      </c>
      <c r="D4414" t="s">
        <v>368</v>
      </c>
      <c r="E4414" t="s">
        <v>369</v>
      </c>
      <c r="F4414" t="s">
        <v>18648</v>
      </c>
      <c r="G4414" s="177">
        <v>44719</v>
      </c>
      <c r="H4414" t="s">
        <v>441</v>
      </c>
      <c r="I4414" t="s">
        <v>18168</v>
      </c>
      <c r="J4414" t="s">
        <v>13505</v>
      </c>
      <c r="K4414" t="s">
        <v>353</v>
      </c>
      <c r="L4414" t="s">
        <v>406</v>
      </c>
      <c r="M4414" s="29" t="str">
        <f>IF(O4414 &lt;&gt; "", VLOOKUP(O4414,'CLASSIFICAÇÃO - ÁREA DE ATUAÇÃO'!$A:$C,2,0),"")</f>
        <v>B</v>
      </c>
      <c r="N4414" s="29" t="str">
        <f>IF(O4414 &lt;&gt; "",VLOOKUP(O4414,'CLASSIFICAÇÃO - ÁREA DE ATUAÇÃO'!$A:$C,3,0), "")</f>
        <v>REDE DE URGÊNCIA</v>
      </c>
      <c r="O4414" t="str">
        <f>'Lotações convertidas'!B4416</f>
        <v>CENTRO DE REFERENCIA EM SAUDE MENTAL BARREIRO</v>
      </c>
    </row>
    <row r="4415" spans="1:15" x14ac:dyDescent="0.25">
      <c r="A4415">
        <v>1378986</v>
      </c>
      <c r="B4415" t="s">
        <v>13506</v>
      </c>
      <c r="C4415" t="s">
        <v>13507</v>
      </c>
      <c r="D4415" t="s">
        <v>13508</v>
      </c>
      <c r="E4415" t="s">
        <v>13509</v>
      </c>
      <c r="F4415" t="s">
        <v>11209</v>
      </c>
      <c r="G4415" s="177">
        <v>44718</v>
      </c>
      <c r="H4415" t="s">
        <v>17828</v>
      </c>
      <c r="I4415" t="s">
        <v>18169</v>
      </c>
      <c r="J4415" t="s">
        <v>13510</v>
      </c>
      <c r="K4415" t="s">
        <v>353</v>
      </c>
      <c r="L4415" t="s">
        <v>427</v>
      </c>
      <c r="M4415" s="29" t="str">
        <f>IF(O4415 &lt;&gt; "", VLOOKUP(O4415,'CLASSIFICAÇÃO - ÁREA DE ATUAÇÃO'!$A:$C,2,0),"")</f>
        <v>A</v>
      </c>
      <c r="N4415" s="29" t="str">
        <f>IF(O4415 &lt;&gt; "",VLOOKUP(O4415,'CLASSIFICAÇÃO - ÁREA DE ATUAÇÃO'!$A:$C,3,0), "")</f>
        <v>GESTÃO</v>
      </c>
      <c r="O4415" t="str">
        <f>'Lotações convertidas'!B4417</f>
        <v>GERÊNCIA DA REDE DE SAÚDE MENTAL</v>
      </c>
    </row>
    <row r="4416" spans="1:15" x14ac:dyDescent="0.25">
      <c r="A4416">
        <v>1378994</v>
      </c>
      <c r="B4416" t="s">
        <v>13511</v>
      </c>
      <c r="C4416" t="s">
        <v>13512</v>
      </c>
      <c r="D4416" t="s">
        <v>368</v>
      </c>
      <c r="E4416" t="s">
        <v>369</v>
      </c>
      <c r="F4416" t="s">
        <v>18632</v>
      </c>
      <c r="G4416" s="177">
        <v>44717</v>
      </c>
      <c r="H4416" t="s">
        <v>1635</v>
      </c>
      <c r="I4416" t="s">
        <v>18168</v>
      </c>
      <c r="J4416" t="s">
        <v>13513</v>
      </c>
      <c r="K4416" t="s">
        <v>353</v>
      </c>
      <c r="L4416" t="s">
        <v>365</v>
      </c>
      <c r="M4416" s="29" t="str">
        <f>IF(O4416 &lt;&gt; "", VLOOKUP(O4416,'CLASSIFICAÇÃO - ÁREA DE ATUAÇÃO'!$A:$C,2,0),"")</f>
        <v>C</v>
      </c>
      <c r="N4416" s="29" t="str">
        <f>IF(O4416 &lt;&gt; "",VLOOKUP(O4416,'CLASSIFICAÇÃO - ÁREA DE ATUAÇÃO'!$A:$C,3,0), "")</f>
        <v>REDE DE URGÊNCIA</v>
      </c>
      <c r="O4416" t="str">
        <f>'Lotações convertidas'!B4418</f>
        <v>CENTRO DE REFERENCIA EM SAUDE MENTAL NORTE</v>
      </c>
    </row>
    <row r="4417" spans="1:15" x14ac:dyDescent="0.25">
      <c r="A4417">
        <v>1379001</v>
      </c>
      <c r="B4417" t="s">
        <v>13514</v>
      </c>
      <c r="C4417" t="s">
        <v>13515</v>
      </c>
      <c r="D4417" t="s">
        <v>379</v>
      </c>
      <c r="F4417" t="s">
        <v>18677</v>
      </c>
      <c r="G4417" s="177">
        <v>44718</v>
      </c>
      <c r="H4417" t="s">
        <v>18361</v>
      </c>
      <c r="I4417" t="s">
        <v>18171</v>
      </c>
      <c r="J4417" t="s">
        <v>13516</v>
      </c>
      <c r="K4417" t="s">
        <v>353</v>
      </c>
      <c r="L4417" t="s">
        <v>427</v>
      </c>
      <c r="M4417" s="29" t="str">
        <f>IF(O4417 &lt;&gt; "", VLOOKUP(O4417,'CLASSIFICAÇÃO - ÁREA DE ATUAÇÃO'!$A:$C,2,0),"")</f>
        <v>A</v>
      </c>
      <c r="N4417" s="29" t="str">
        <f>IF(O4417 &lt;&gt; "",VLOOKUP(O4417,'CLASSIFICAÇÃO - ÁREA DE ATUAÇÃO'!$A:$C,3,0), "")</f>
        <v>GESTÃO</v>
      </c>
      <c r="O4417" t="str">
        <f>'Lotações convertidas'!B4419</f>
        <v>DIRETORIA DE REGULACAO DE MEDIA E ALTA COMPLEXIDADE EM SAUDE</v>
      </c>
    </row>
    <row r="4418" spans="1:15" x14ac:dyDescent="0.25">
      <c r="A4418">
        <v>1379028</v>
      </c>
      <c r="B4418" t="s">
        <v>13517</v>
      </c>
      <c r="C4418" t="s">
        <v>13518</v>
      </c>
      <c r="D4418" t="s">
        <v>362</v>
      </c>
      <c r="F4418" t="s">
        <v>1517</v>
      </c>
      <c r="G4418" s="177">
        <v>44718</v>
      </c>
      <c r="H4418" t="s">
        <v>395</v>
      </c>
      <c r="I4418" t="s">
        <v>18168</v>
      </c>
      <c r="J4418" t="s">
        <v>13519</v>
      </c>
      <c r="K4418" t="s">
        <v>353</v>
      </c>
      <c r="L4418" t="s">
        <v>365</v>
      </c>
      <c r="M4418" s="29" t="str">
        <f>IF(O4418 &lt;&gt; "", VLOOKUP(O4418,'CLASSIFICAÇÃO - ÁREA DE ATUAÇÃO'!$A:$C,2,0),"")</f>
        <v>D</v>
      </c>
      <c r="N4418" s="29" t="str">
        <f>IF(O4418 &lt;&gt; "",VLOOKUP(O4418,'CLASSIFICAÇÃO - ÁREA DE ATUAÇÃO'!$A:$C,3,0), "")</f>
        <v>ATENÇÃO PRIMÁRIA</v>
      </c>
      <c r="O4418" t="str">
        <f>'Lotações convertidas'!B4420</f>
        <v>CENTRO DE SAÚDE LAJEDO</v>
      </c>
    </row>
    <row r="4419" spans="1:15" x14ac:dyDescent="0.25">
      <c r="A4419">
        <v>1379036</v>
      </c>
      <c r="B4419" t="s">
        <v>13520</v>
      </c>
      <c r="C4419" t="s">
        <v>13521</v>
      </c>
      <c r="D4419" t="s">
        <v>362</v>
      </c>
      <c r="F4419" t="s">
        <v>399</v>
      </c>
      <c r="G4419" s="177">
        <v>44718</v>
      </c>
      <c r="H4419" t="s">
        <v>364</v>
      </c>
      <c r="I4419" t="s">
        <v>18168</v>
      </c>
      <c r="J4419" t="s">
        <v>13522</v>
      </c>
      <c r="K4419" t="s">
        <v>353</v>
      </c>
      <c r="L4419" t="s">
        <v>374</v>
      </c>
      <c r="M4419" s="29" t="str">
        <f>IF(O4419 &lt;&gt; "", VLOOKUP(O4419,'CLASSIFICAÇÃO - ÁREA DE ATUAÇÃO'!$A:$C,2,0),"")</f>
        <v>A</v>
      </c>
      <c r="N4419" s="29" t="str">
        <f>IF(O4419 &lt;&gt; "",VLOOKUP(O4419,'CLASSIFICAÇÃO - ÁREA DE ATUAÇÃO'!$A:$C,3,0), "")</f>
        <v>ATENÇÃO PRIMÁRIA</v>
      </c>
      <c r="O4419" t="str">
        <f>'Lotações convertidas'!B4421</f>
        <v>CENTRO DE SAÚDE ALCIDES LINS</v>
      </c>
    </row>
    <row r="4420" spans="1:15" x14ac:dyDescent="0.25">
      <c r="A4420">
        <v>1379044</v>
      </c>
      <c r="B4420" t="s">
        <v>13523</v>
      </c>
      <c r="C4420" t="s">
        <v>13524</v>
      </c>
      <c r="D4420" t="s">
        <v>379</v>
      </c>
      <c r="F4420" t="s">
        <v>1802</v>
      </c>
      <c r="G4420" s="177">
        <v>44718</v>
      </c>
      <c r="H4420" t="s">
        <v>364</v>
      </c>
      <c r="I4420" t="s">
        <v>18171</v>
      </c>
      <c r="J4420" t="s">
        <v>13525</v>
      </c>
      <c r="K4420" t="s">
        <v>353</v>
      </c>
      <c r="L4420" t="s">
        <v>374</v>
      </c>
      <c r="M4420" s="29" t="str">
        <f>IF(O4420 &lt;&gt; "", VLOOKUP(O4420,'CLASSIFICAÇÃO - ÁREA DE ATUAÇÃO'!$A:$C,2,0),"")</f>
        <v>C</v>
      </c>
      <c r="N4420" s="29" t="str">
        <f>IF(O4420 &lt;&gt; "",VLOOKUP(O4420,'CLASSIFICAÇÃO - ÁREA DE ATUAÇÃO'!$A:$C,3,0), "")</f>
        <v>ATENÇÃO PRIMÁRIA</v>
      </c>
      <c r="O4420" t="str">
        <f>'Lotações convertidas'!B4422</f>
        <v>CENTRO DE SAÚDE SÃO MARCOS</v>
      </c>
    </row>
    <row r="4421" spans="1:15" x14ac:dyDescent="0.25">
      <c r="A4421">
        <v>1379052</v>
      </c>
      <c r="B4421" t="s">
        <v>13526</v>
      </c>
      <c r="C4421" t="s">
        <v>13527</v>
      </c>
      <c r="D4421" t="s">
        <v>13508</v>
      </c>
      <c r="E4421" t="s">
        <v>13509</v>
      </c>
      <c r="F4421" t="s">
        <v>11209</v>
      </c>
      <c r="G4421" s="177">
        <v>44718</v>
      </c>
      <c r="H4421" t="s">
        <v>17828</v>
      </c>
      <c r="I4421" t="s">
        <v>18168</v>
      </c>
      <c r="J4421" t="s">
        <v>13528</v>
      </c>
      <c r="K4421" t="s">
        <v>353</v>
      </c>
      <c r="L4421" t="s">
        <v>427</v>
      </c>
      <c r="M4421" s="29" t="str">
        <f>IF(O4421 &lt;&gt; "", VLOOKUP(O4421,'CLASSIFICAÇÃO - ÁREA DE ATUAÇÃO'!$A:$C,2,0),"")</f>
        <v>A</v>
      </c>
      <c r="N4421" s="29" t="str">
        <f>IF(O4421 &lt;&gt; "",VLOOKUP(O4421,'CLASSIFICAÇÃO - ÁREA DE ATUAÇÃO'!$A:$C,3,0), "")</f>
        <v>GESTÃO</v>
      </c>
      <c r="O4421" t="str">
        <f>'Lotações convertidas'!B4423</f>
        <v>GERÊNCIA DA REDE DE SAÚDE MENTAL</v>
      </c>
    </row>
    <row r="4422" spans="1:15" x14ac:dyDescent="0.25">
      <c r="A4422">
        <v>1379060</v>
      </c>
      <c r="B4422" t="s">
        <v>13529</v>
      </c>
      <c r="C4422" t="s">
        <v>13530</v>
      </c>
      <c r="D4422" t="s">
        <v>13508</v>
      </c>
      <c r="E4422" t="s">
        <v>13509</v>
      </c>
      <c r="F4422" t="s">
        <v>11209</v>
      </c>
      <c r="G4422" s="177">
        <v>44718</v>
      </c>
      <c r="H4422" t="s">
        <v>17828</v>
      </c>
      <c r="I4422" t="s">
        <v>18169</v>
      </c>
      <c r="J4422" t="s">
        <v>13531</v>
      </c>
      <c r="K4422" t="s">
        <v>353</v>
      </c>
      <c r="L4422" t="s">
        <v>427</v>
      </c>
      <c r="M4422" s="29" t="str">
        <f>IF(O4422 &lt;&gt; "", VLOOKUP(O4422,'CLASSIFICAÇÃO - ÁREA DE ATUAÇÃO'!$A:$C,2,0),"")</f>
        <v>A</v>
      </c>
      <c r="N4422" s="29" t="str">
        <f>IF(O4422 &lt;&gt; "",VLOOKUP(O4422,'CLASSIFICAÇÃO - ÁREA DE ATUAÇÃO'!$A:$C,3,0), "")</f>
        <v>GESTÃO</v>
      </c>
      <c r="O4422" t="str">
        <f>'Lotações convertidas'!B4424</f>
        <v>GERÊNCIA DA REDE DE SAÚDE MENTAL</v>
      </c>
    </row>
    <row r="4423" spans="1:15" x14ac:dyDescent="0.25">
      <c r="A4423">
        <v>1379079</v>
      </c>
      <c r="B4423" t="s">
        <v>11298</v>
      </c>
      <c r="C4423" t="s">
        <v>11299</v>
      </c>
      <c r="D4423" t="s">
        <v>349</v>
      </c>
      <c r="E4423" t="s">
        <v>473</v>
      </c>
      <c r="F4423" t="s">
        <v>18618</v>
      </c>
      <c r="G4423" s="177">
        <v>44718</v>
      </c>
      <c r="H4423" t="s">
        <v>352</v>
      </c>
      <c r="I4423" t="s">
        <v>18181</v>
      </c>
      <c r="J4423" t="s">
        <v>11300</v>
      </c>
      <c r="K4423" t="s">
        <v>353</v>
      </c>
      <c r="L4423" t="s">
        <v>365</v>
      </c>
      <c r="M4423" s="29" t="str">
        <f>IF(O4423 &lt;&gt; "", VLOOKUP(O4423,'CLASSIFICAÇÃO - ÁREA DE ATUAÇÃO'!$A:$C,2,0),"")</f>
        <v>C</v>
      </c>
      <c r="N4423" s="29" t="str">
        <f>IF(O4423 &lt;&gt; "",VLOOKUP(O4423,'CLASSIFICAÇÃO - ÁREA DE ATUAÇÃO'!$A:$C,3,0), "")</f>
        <v>GESTÃO</v>
      </c>
      <c r="O4423" t="str">
        <f>'Lotações convertidas'!B4425</f>
        <v>GERENCIA DE ASSISTENCIA, EPIDEMIOLOGIA E REGULACAO NORTE</v>
      </c>
    </row>
    <row r="4424" spans="1:15" x14ac:dyDescent="0.25">
      <c r="A4424">
        <v>1379095</v>
      </c>
      <c r="B4424" t="s">
        <v>13532</v>
      </c>
      <c r="C4424" t="s">
        <v>13533</v>
      </c>
      <c r="D4424" t="s">
        <v>13508</v>
      </c>
      <c r="E4424" t="s">
        <v>13534</v>
      </c>
      <c r="F4424" t="s">
        <v>11209</v>
      </c>
      <c r="G4424" s="177">
        <v>44718</v>
      </c>
      <c r="H4424" t="s">
        <v>17828</v>
      </c>
      <c r="I4424" t="s">
        <v>18172</v>
      </c>
      <c r="J4424" t="s">
        <v>13535</v>
      </c>
      <c r="K4424" t="s">
        <v>353</v>
      </c>
      <c r="L4424" t="s">
        <v>427</v>
      </c>
      <c r="M4424" s="29" t="str">
        <f>IF(O4424 &lt;&gt; "", VLOOKUP(O4424,'CLASSIFICAÇÃO - ÁREA DE ATUAÇÃO'!$A:$C,2,0),"")</f>
        <v>A</v>
      </c>
      <c r="N4424" s="29" t="str">
        <f>IF(O4424 &lt;&gt; "",VLOOKUP(O4424,'CLASSIFICAÇÃO - ÁREA DE ATUAÇÃO'!$A:$C,3,0), "")</f>
        <v>GESTÃO</v>
      </c>
      <c r="O4424" t="str">
        <f>'Lotações convertidas'!B4426</f>
        <v>GERÊNCIA DA REDE DE SAÚDE MENTAL</v>
      </c>
    </row>
    <row r="4425" spans="1:15" x14ac:dyDescent="0.25">
      <c r="A4425">
        <v>1379109</v>
      </c>
      <c r="B4425" t="s">
        <v>13536</v>
      </c>
      <c r="C4425" t="s">
        <v>13537</v>
      </c>
      <c r="D4425" t="s">
        <v>13508</v>
      </c>
      <c r="E4425" t="s">
        <v>13509</v>
      </c>
      <c r="F4425" t="s">
        <v>11209</v>
      </c>
      <c r="G4425" s="177">
        <v>44718</v>
      </c>
      <c r="H4425" t="s">
        <v>482</v>
      </c>
      <c r="I4425" t="s">
        <v>18171</v>
      </c>
      <c r="J4425" t="s">
        <v>13538</v>
      </c>
      <c r="K4425" t="s">
        <v>353</v>
      </c>
      <c r="L4425" t="s">
        <v>427</v>
      </c>
      <c r="M4425" s="29" t="str">
        <f>IF(O4425 &lt;&gt; "", VLOOKUP(O4425,'CLASSIFICAÇÃO - ÁREA DE ATUAÇÃO'!$A:$C,2,0),"")</f>
        <v>A</v>
      </c>
      <c r="N4425" s="29" t="str">
        <f>IF(O4425 &lt;&gt; "",VLOOKUP(O4425,'CLASSIFICAÇÃO - ÁREA DE ATUAÇÃO'!$A:$C,3,0), "")</f>
        <v>GESTÃO</v>
      </c>
      <c r="O4425" t="str">
        <f>'Lotações convertidas'!B4427</f>
        <v>GERÊNCIA DA REDE DE SAÚDE MENTAL</v>
      </c>
    </row>
    <row r="4426" spans="1:15" x14ac:dyDescent="0.25">
      <c r="A4426">
        <v>1379117</v>
      </c>
      <c r="B4426" t="s">
        <v>13539</v>
      </c>
      <c r="C4426" t="s">
        <v>13540</v>
      </c>
      <c r="D4426" t="s">
        <v>368</v>
      </c>
      <c r="E4426" t="s">
        <v>369</v>
      </c>
      <c r="F4426" t="s">
        <v>18621</v>
      </c>
      <c r="G4426" s="177">
        <v>44720</v>
      </c>
      <c r="H4426" t="s">
        <v>441</v>
      </c>
      <c r="I4426" t="s">
        <v>18168</v>
      </c>
      <c r="J4426" t="s">
        <v>13541</v>
      </c>
      <c r="K4426" t="s">
        <v>353</v>
      </c>
      <c r="L4426" t="s">
        <v>397</v>
      </c>
      <c r="M4426" s="29" t="str">
        <f>IF(O4426 &lt;&gt; "", VLOOKUP(O4426,'CLASSIFICAÇÃO - ÁREA DE ATUAÇÃO'!$A:$C,2,0),"")</f>
        <v>A</v>
      </c>
      <c r="N4426" s="29" t="str">
        <f>IF(O4426 &lt;&gt; "",VLOOKUP(O4426,'CLASSIFICAÇÃO - ÁREA DE ATUAÇÃO'!$A:$C,3,0), "")</f>
        <v>REDE DE URGÊNCIA</v>
      </c>
      <c r="O4426" t="str">
        <f>'Lotações convertidas'!B4428</f>
        <v>CENTRO DE REFERENCIA EM SAUDE MENTAL OESTE</v>
      </c>
    </row>
    <row r="4427" spans="1:15" x14ac:dyDescent="0.25">
      <c r="A4427">
        <v>1379141</v>
      </c>
      <c r="B4427" t="s">
        <v>8700</v>
      </c>
      <c r="C4427" t="s">
        <v>8701</v>
      </c>
      <c r="D4427" t="s">
        <v>368</v>
      </c>
      <c r="E4427" t="s">
        <v>369</v>
      </c>
      <c r="F4427" t="s">
        <v>18613</v>
      </c>
      <c r="G4427" s="177">
        <v>44719</v>
      </c>
      <c r="H4427" t="s">
        <v>441</v>
      </c>
      <c r="I4427" t="s">
        <v>18168</v>
      </c>
      <c r="J4427" t="s">
        <v>8702</v>
      </c>
      <c r="K4427" t="s">
        <v>353</v>
      </c>
      <c r="L4427" t="s">
        <v>382</v>
      </c>
      <c r="M4427" s="29" t="str">
        <f>IF(O4427 &lt;&gt; "", VLOOKUP(O4427,'CLASSIFICAÇÃO - ÁREA DE ATUAÇÃO'!$A:$C,2,0),"")</f>
        <v>C</v>
      </c>
      <c r="N4427" s="29" t="str">
        <f>IF(O4427 &lt;&gt; "",VLOOKUP(O4427,'CLASSIFICAÇÃO - ÁREA DE ATUAÇÃO'!$A:$C,3,0), "")</f>
        <v>REDE DE URGÊNCIA</v>
      </c>
      <c r="O4427" t="str">
        <f>'Lotações convertidas'!B4429</f>
        <v>UNIDADE DE PRONTO ATENDIMENTO LESTE</v>
      </c>
    </row>
    <row r="4428" spans="1:15" x14ac:dyDescent="0.25">
      <c r="A4428">
        <v>1379168</v>
      </c>
      <c r="B4428" t="s">
        <v>13542</v>
      </c>
      <c r="C4428" t="s">
        <v>13543</v>
      </c>
      <c r="D4428" t="s">
        <v>368</v>
      </c>
      <c r="E4428" t="s">
        <v>369</v>
      </c>
      <c r="F4428" t="s">
        <v>4135</v>
      </c>
      <c r="G4428" s="177">
        <v>44719</v>
      </c>
      <c r="H4428" t="s">
        <v>417</v>
      </c>
      <c r="I4428" t="s">
        <v>18168</v>
      </c>
      <c r="J4428" t="s">
        <v>13544</v>
      </c>
      <c r="K4428" t="s">
        <v>353</v>
      </c>
      <c r="L4428" t="s">
        <v>361</v>
      </c>
      <c r="M4428" s="29" t="str">
        <f>IF(O4428 &lt;&gt; "", VLOOKUP(O4428,'CLASSIFICAÇÃO - ÁREA DE ATUAÇÃO'!$A:$C,2,0),"")</f>
        <v>D</v>
      </c>
      <c r="N4428" s="29" t="str">
        <f>IF(O4428 &lt;&gt; "",VLOOKUP(O4428,'CLASSIFICAÇÃO - ÁREA DE ATUAÇÃO'!$A:$C,3,0), "")</f>
        <v>ATENÇÃO PRIMÁRIA</v>
      </c>
      <c r="O4428" t="str">
        <f>'Lotações convertidas'!B4430</f>
        <v>CENTRO DE SAÚDE CONFISCO</v>
      </c>
    </row>
    <row r="4429" spans="1:15" x14ac:dyDescent="0.25">
      <c r="A4429">
        <v>1379184</v>
      </c>
      <c r="B4429" t="s">
        <v>13545</v>
      </c>
      <c r="C4429" t="s">
        <v>13546</v>
      </c>
      <c r="D4429" t="s">
        <v>368</v>
      </c>
      <c r="E4429" t="s">
        <v>369</v>
      </c>
      <c r="F4429" t="s">
        <v>383</v>
      </c>
      <c r="G4429" s="177">
        <v>44719</v>
      </c>
      <c r="H4429" t="s">
        <v>384</v>
      </c>
      <c r="I4429" t="s">
        <v>18168</v>
      </c>
      <c r="J4429" t="s">
        <v>13547</v>
      </c>
      <c r="K4429" t="s">
        <v>353</v>
      </c>
      <c r="L4429" t="s">
        <v>354</v>
      </c>
      <c r="M4429" s="29" t="str">
        <f>IF(O4429 &lt;&gt; "", VLOOKUP(O4429,'CLASSIFICAÇÃO - ÁREA DE ATUAÇÃO'!$A:$C,2,0),"")</f>
        <v>B</v>
      </c>
      <c r="N4429" s="29" t="str">
        <f>IF(O4429 &lt;&gt; "",VLOOKUP(O4429,'CLASSIFICAÇÃO - ÁREA DE ATUAÇÃO'!$A:$C,3,0), "")</f>
        <v>ATENÇÃO PRIMÁRIA</v>
      </c>
      <c r="O4429" t="str">
        <f>'Lotações convertidas'!B4431</f>
        <v>CENTRO DE SAÚDE SÃO CRISTÓVÃO</v>
      </c>
    </row>
    <row r="4430" spans="1:15" x14ac:dyDescent="0.25">
      <c r="A4430">
        <v>1379192</v>
      </c>
      <c r="B4430" t="s">
        <v>13548</v>
      </c>
      <c r="C4430" t="s">
        <v>13549</v>
      </c>
      <c r="D4430" t="s">
        <v>349</v>
      </c>
      <c r="E4430" t="s">
        <v>674</v>
      </c>
      <c r="F4430" t="s">
        <v>731</v>
      </c>
      <c r="G4430" s="177">
        <v>44719</v>
      </c>
      <c r="H4430" t="s">
        <v>352</v>
      </c>
      <c r="I4430" t="s">
        <v>18178</v>
      </c>
      <c r="J4430" t="s">
        <v>13550</v>
      </c>
      <c r="K4430" t="s">
        <v>353</v>
      </c>
      <c r="L4430" t="s">
        <v>361</v>
      </c>
      <c r="M4430" s="29" t="str">
        <f>IF(O4430 &lt;&gt; "", VLOOKUP(O4430,'CLASSIFICAÇÃO - ÁREA DE ATUAÇÃO'!$A:$C,2,0),"")</f>
        <v>B</v>
      </c>
      <c r="N4430" s="29" t="str">
        <f>IF(O4430 &lt;&gt; "",VLOOKUP(O4430,'CLASSIFICAÇÃO - ÁREA DE ATUAÇÃO'!$A:$C,3,0), "")</f>
        <v>ATENÇÃO PRIMÁRIA</v>
      </c>
      <c r="O4430" t="str">
        <f>'Lotações convertidas'!B4432</f>
        <v>CENTRO DE SAÚDE DOM ORIONE</v>
      </c>
    </row>
    <row r="4431" spans="1:15" x14ac:dyDescent="0.25">
      <c r="A4431">
        <v>1379206</v>
      </c>
      <c r="B4431" t="s">
        <v>13551</v>
      </c>
      <c r="C4431" t="s">
        <v>13552</v>
      </c>
      <c r="D4431" t="s">
        <v>362</v>
      </c>
      <c r="F4431" t="s">
        <v>18617</v>
      </c>
      <c r="G4431" s="177">
        <v>44716</v>
      </c>
      <c r="H4431" t="s">
        <v>425</v>
      </c>
      <c r="I4431" t="s">
        <v>18168</v>
      </c>
      <c r="J4431" t="s">
        <v>13553</v>
      </c>
      <c r="K4431" t="s">
        <v>353</v>
      </c>
      <c r="L4431" t="s">
        <v>406</v>
      </c>
      <c r="M4431" s="29" t="str">
        <f>IF(O4431 &lt;&gt; "", VLOOKUP(O4431,'CLASSIFICAÇÃO - ÁREA DE ATUAÇÃO'!$A:$C,2,0),"")</f>
        <v>D</v>
      </c>
      <c r="N4431" s="29" t="str">
        <f>IF(O4431 &lt;&gt; "",VLOOKUP(O4431,'CLASSIFICAÇÃO - ÁREA DE ATUAÇÃO'!$A:$C,3,0), "")</f>
        <v>REDE DE URGÊNCIA</v>
      </c>
      <c r="O4431" t="str">
        <f>'Lotações convertidas'!B4433</f>
        <v>UNIDADE DE PRONTO ATENDIMENTO BARREIRO</v>
      </c>
    </row>
    <row r="4432" spans="1:15" x14ac:dyDescent="0.25">
      <c r="A4432">
        <v>1379214</v>
      </c>
      <c r="B4432" t="s">
        <v>8901</v>
      </c>
      <c r="C4432" t="s">
        <v>8902</v>
      </c>
      <c r="D4432" t="s">
        <v>368</v>
      </c>
      <c r="E4432" t="s">
        <v>369</v>
      </c>
      <c r="F4432" t="s">
        <v>424</v>
      </c>
      <c r="G4432" s="177">
        <v>44720</v>
      </c>
      <c r="H4432" t="s">
        <v>441</v>
      </c>
      <c r="I4432" t="s">
        <v>18168</v>
      </c>
      <c r="J4432" t="s">
        <v>8903</v>
      </c>
      <c r="K4432" t="s">
        <v>353</v>
      </c>
      <c r="L4432" t="s">
        <v>427</v>
      </c>
      <c r="M4432" s="29" t="str">
        <f>IF(O4432 &lt;&gt; "", VLOOKUP(O4432,'CLASSIFICAÇÃO - ÁREA DE ATUAÇÃO'!$A:$C,2,0),"")</f>
        <v>D</v>
      </c>
      <c r="N4432" s="29" t="str">
        <f>IF(O4432 &lt;&gt; "",VLOOKUP(O4432,'CLASSIFICAÇÃO - ÁREA DE ATUAÇÃO'!$A:$C,3,0), "")</f>
        <v>REDE DE URGÊNCIA</v>
      </c>
      <c r="O4432" t="str">
        <f>'Lotações convertidas'!B4434</f>
        <v>SERVIÇO DE ATENDIMENTO MÓVEL DE URGÊNCIA E TRANSPORTE EM SAÚDE</v>
      </c>
    </row>
    <row r="4433" spans="1:15" x14ac:dyDescent="0.25">
      <c r="A4433">
        <v>1379222</v>
      </c>
      <c r="B4433" t="s">
        <v>13554</v>
      </c>
      <c r="C4433" t="s">
        <v>13555</v>
      </c>
      <c r="D4433" t="s">
        <v>13556</v>
      </c>
      <c r="F4433" t="s">
        <v>11209</v>
      </c>
      <c r="G4433" s="177">
        <v>44719</v>
      </c>
      <c r="H4433" t="s">
        <v>364</v>
      </c>
      <c r="I4433" t="s">
        <v>18169</v>
      </c>
      <c r="J4433" t="s">
        <v>13557</v>
      </c>
      <c r="K4433" t="s">
        <v>353</v>
      </c>
      <c r="L4433" t="s">
        <v>427</v>
      </c>
      <c r="M4433" s="29" t="str">
        <f>IF(O4433 &lt;&gt; "", VLOOKUP(O4433,'CLASSIFICAÇÃO - ÁREA DE ATUAÇÃO'!$A:$C,2,0),"")</f>
        <v>A</v>
      </c>
      <c r="N4433" s="29" t="str">
        <f>IF(O4433 &lt;&gt; "",VLOOKUP(O4433,'CLASSIFICAÇÃO - ÁREA DE ATUAÇÃO'!$A:$C,3,0), "")</f>
        <v>GESTÃO</v>
      </c>
      <c r="O4433" t="str">
        <f>'Lotações convertidas'!B4435</f>
        <v>GERÊNCIA DA REDE DE SAÚDE MENTAL</v>
      </c>
    </row>
    <row r="4434" spans="1:15" x14ac:dyDescent="0.25">
      <c r="A4434">
        <v>1379249</v>
      </c>
      <c r="B4434" t="s">
        <v>13558</v>
      </c>
      <c r="C4434" t="s">
        <v>13559</v>
      </c>
      <c r="D4434" t="s">
        <v>368</v>
      </c>
      <c r="E4434" t="s">
        <v>634</v>
      </c>
      <c r="F4434" t="s">
        <v>18623</v>
      </c>
      <c r="G4434" s="177">
        <v>44719</v>
      </c>
      <c r="H4434" t="s">
        <v>466</v>
      </c>
      <c r="I4434" t="s">
        <v>18174</v>
      </c>
      <c r="J4434" t="s">
        <v>13560</v>
      </c>
      <c r="K4434" t="s">
        <v>353</v>
      </c>
      <c r="L4434" t="s">
        <v>374</v>
      </c>
      <c r="M4434" s="29" t="str">
        <f>IF(O4434 &lt;&gt; "", VLOOKUP(O4434,'CLASSIFICAÇÃO - ÁREA DE ATUAÇÃO'!$A:$C,2,0),"")</f>
        <v>C</v>
      </c>
      <c r="N4434" s="29" t="str">
        <f>IF(O4434 &lt;&gt; "",VLOOKUP(O4434,'CLASSIFICAÇÃO - ÁREA DE ATUAÇÃO'!$A:$C,3,0), "")</f>
        <v>REDE DE URGÊNCIA</v>
      </c>
      <c r="O4434" t="str">
        <f>'Lotações convertidas'!B4436</f>
        <v>UNIDADE DE PRONTO ATENDIMENTO NORDESTE</v>
      </c>
    </row>
    <row r="4435" spans="1:15" x14ac:dyDescent="0.25">
      <c r="A4435">
        <v>1379265</v>
      </c>
      <c r="B4435" t="s">
        <v>13561</v>
      </c>
      <c r="C4435" t="s">
        <v>13562</v>
      </c>
      <c r="D4435" t="s">
        <v>362</v>
      </c>
      <c r="F4435" t="s">
        <v>550</v>
      </c>
      <c r="G4435" s="177">
        <v>44720</v>
      </c>
      <c r="H4435" t="s">
        <v>364</v>
      </c>
      <c r="I4435" t="s">
        <v>18168</v>
      </c>
      <c r="J4435" t="s">
        <v>13563</v>
      </c>
      <c r="K4435" t="s">
        <v>353</v>
      </c>
      <c r="L4435" t="s">
        <v>365</v>
      </c>
      <c r="M4435" s="29" t="str">
        <f>IF(O4435 &lt;&gt; "", VLOOKUP(O4435,'CLASSIFICAÇÃO - ÁREA DE ATUAÇÃO'!$A:$C,2,0),"")</f>
        <v>C</v>
      </c>
      <c r="N4435" s="29" t="str">
        <f>IF(O4435 &lt;&gt; "",VLOOKUP(O4435,'CLASSIFICAÇÃO - ÁREA DE ATUAÇÃO'!$A:$C,3,0), "")</f>
        <v>ATENÇÃO PRIMÁRIA</v>
      </c>
      <c r="O4435" t="str">
        <f>'Lotações convertidas'!B4437</f>
        <v>CENTRO DE SAÚDE AARÃO REIS</v>
      </c>
    </row>
    <row r="4436" spans="1:15" x14ac:dyDescent="0.25">
      <c r="A4436">
        <v>1379273</v>
      </c>
      <c r="B4436" t="s">
        <v>13564</v>
      </c>
      <c r="C4436" t="s">
        <v>13565</v>
      </c>
      <c r="D4436" t="s">
        <v>368</v>
      </c>
      <c r="E4436" t="s">
        <v>369</v>
      </c>
      <c r="F4436" t="s">
        <v>351</v>
      </c>
      <c r="G4436" s="177">
        <v>44719</v>
      </c>
      <c r="H4436" t="s">
        <v>384</v>
      </c>
      <c r="I4436" t="s">
        <v>18168</v>
      </c>
      <c r="J4436" t="s">
        <v>13566</v>
      </c>
      <c r="K4436" t="s">
        <v>353</v>
      </c>
      <c r="L4436" t="s">
        <v>354</v>
      </c>
      <c r="M4436" s="29" t="str">
        <f>IF(O4436 &lt;&gt; "", VLOOKUP(O4436,'CLASSIFICAÇÃO - ÁREA DE ATUAÇÃO'!$A:$C,2,0),"")</f>
        <v>D</v>
      </c>
      <c r="N4436" s="29" t="str">
        <f>IF(O4436 &lt;&gt; "",VLOOKUP(O4436,'CLASSIFICAÇÃO - ÁREA DE ATUAÇÃO'!$A:$C,3,0), "")</f>
        <v>ATENÇÃO PRIMÁRIA</v>
      </c>
      <c r="O4436" t="str">
        <f>'Lotações convertidas'!B4438</f>
        <v>CENTRO DE SAÚDE PEDREIRA PRADO LOPES</v>
      </c>
    </row>
    <row r="4437" spans="1:15" x14ac:dyDescent="0.25">
      <c r="A4437">
        <v>1379281</v>
      </c>
      <c r="B4437" t="s">
        <v>13567</v>
      </c>
      <c r="C4437" t="s">
        <v>13568</v>
      </c>
      <c r="D4437" t="s">
        <v>368</v>
      </c>
      <c r="E4437" t="s">
        <v>369</v>
      </c>
      <c r="F4437" t="s">
        <v>388</v>
      </c>
      <c r="G4437" s="177">
        <v>44719</v>
      </c>
      <c r="H4437" t="s">
        <v>384</v>
      </c>
      <c r="I4437" t="s">
        <v>18168</v>
      </c>
      <c r="J4437" t="s">
        <v>13569</v>
      </c>
      <c r="K4437" t="s">
        <v>353</v>
      </c>
      <c r="L4437" t="s">
        <v>372</v>
      </c>
      <c r="M4437" s="29" t="str">
        <f>IF(O4437 &lt;&gt; "", VLOOKUP(O4437,'CLASSIFICAÇÃO - ÁREA DE ATUAÇÃO'!$A:$C,2,0),"")</f>
        <v>D</v>
      </c>
      <c r="N4437" s="29" t="str">
        <f>IF(O4437 &lt;&gt; "",VLOOKUP(O4437,'CLASSIFICAÇÃO - ÁREA DE ATUAÇÃO'!$A:$C,3,0), "")</f>
        <v>ATENÇÃO PRIMÁRIA</v>
      </c>
      <c r="O4437" t="str">
        <f>'Lotações convertidas'!B4439</f>
        <v>CENTRO DE SAÚDE MINAS CAIXA</v>
      </c>
    </row>
    <row r="4438" spans="1:15" x14ac:dyDescent="0.25">
      <c r="A4438" t="s">
        <v>13570</v>
      </c>
      <c r="B4438" t="s">
        <v>13571</v>
      </c>
      <c r="C4438" t="s">
        <v>13572</v>
      </c>
      <c r="D4438" t="s">
        <v>368</v>
      </c>
      <c r="E4438" t="s">
        <v>524</v>
      </c>
      <c r="F4438" t="s">
        <v>695</v>
      </c>
      <c r="G4438" s="177">
        <v>44719</v>
      </c>
      <c r="H4438" t="s">
        <v>508</v>
      </c>
      <c r="I4438" t="s">
        <v>18179</v>
      </c>
      <c r="J4438" t="s">
        <v>13573</v>
      </c>
      <c r="K4438" t="s">
        <v>353</v>
      </c>
      <c r="L4438" t="s">
        <v>382</v>
      </c>
      <c r="M4438" s="29" t="str">
        <f>IF(O4438 &lt;&gt; "", VLOOKUP(O4438,'CLASSIFICAÇÃO - ÁREA DE ATUAÇÃO'!$A:$C,2,0),"")</f>
        <v>A</v>
      </c>
      <c r="N4438" s="29" t="str">
        <f>IF(O4438 &lt;&gt; "",VLOOKUP(O4438,'CLASSIFICAÇÃO - ÁREA DE ATUAÇÃO'!$A:$C,3,0), "")</f>
        <v>REDE COMPLEMENTAR</v>
      </c>
      <c r="O4438" t="str">
        <f>'Lotações convertidas'!B4440</f>
        <v>LABORATORIO REGIONAL LESTE/NORDESTE</v>
      </c>
    </row>
    <row r="4439" spans="1:15" x14ac:dyDescent="0.25">
      <c r="A4439">
        <v>1379303</v>
      </c>
      <c r="B4439" t="s">
        <v>13574</v>
      </c>
      <c r="C4439" t="s">
        <v>13575</v>
      </c>
      <c r="D4439" t="s">
        <v>594</v>
      </c>
      <c r="F4439" t="s">
        <v>363</v>
      </c>
      <c r="G4439" s="177">
        <v>44719</v>
      </c>
      <c r="H4439" t="s">
        <v>364</v>
      </c>
      <c r="I4439" t="s">
        <v>495</v>
      </c>
      <c r="K4439" t="s">
        <v>495</v>
      </c>
      <c r="L4439" t="s">
        <v>365</v>
      </c>
      <c r="M4439" s="29" t="str">
        <f>IF(O4439 &lt;&gt; "", VLOOKUP(O4439,'CLASSIFICAÇÃO - ÁREA DE ATUAÇÃO'!$A:$C,2,0),"")</f>
        <v>D</v>
      </c>
      <c r="N4439" s="29" t="str">
        <f>IF(O4439 &lt;&gt; "",VLOOKUP(O4439,'CLASSIFICAÇÃO - ÁREA DE ATUAÇÃO'!$A:$C,3,0), "")</f>
        <v>ATENÇÃO PRIMÁRIA</v>
      </c>
      <c r="O4439" t="str">
        <f>'Lotações convertidas'!B4441</f>
        <v>CENTRO DE SAÚDE ZILAH SPÓSITO</v>
      </c>
    </row>
    <row r="4440" spans="1:15" x14ac:dyDescent="0.25">
      <c r="A4440">
        <v>1379311</v>
      </c>
      <c r="B4440" t="s">
        <v>13576</v>
      </c>
      <c r="C4440" t="s">
        <v>13577</v>
      </c>
      <c r="D4440" t="s">
        <v>362</v>
      </c>
      <c r="F4440" t="s">
        <v>472</v>
      </c>
      <c r="G4440" s="177">
        <v>44719</v>
      </c>
      <c r="H4440" t="s">
        <v>364</v>
      </c>
      <c r="I4440" t="s">
        <v>18168</v>
      </c>
      <c r="J4440" t="s">
        <v>13578</v>
      </c>
      <c r="K4440" t="s">
        <v>353</v>
      </c>
      <c r="L4440" t="s">
        <v>382</v>
      </c>
      <c r="M4440" s="29" t="str">
        <f>IF(O4440 &lt;&gt; "", VLOOKUP(O4440,'CLASSIFICAÇÃO - ÁREA DE ATUAÇÃO'!$A:$C,2,0),"")</f>
        <v>B</v>
      </c>
      <c r="N4440" s="29" t="str">
        <f>IF(O4440 &lt;&gt; "",VLOOKUP(O4440,'CLASSIFICAÇÃO - ÁREA DE ATUAÇÃO'!$A:$C,3,0), "")</f>
        <v>ATENÇÃO PRIMÁRIA</v>
      </c>
      <c r="O4440" t="str">
        <f>'Lotações convertidas'!B4442</f>
        <v>CENTRO DE SAÚDE TAQUARIL</v>
      </c>
    </row>
    <row r="4441" spans="1:15" x14ac:dyDescent="0.25">
      <c r="A4441" t="s">
        <v>13579</v>
      </c>
      <c r="B4441" t="s">
        <v>13580</v>
      </c>
      <c r="C4441" t="s">
        <v>13581</v>
      </c>
      <c r="D4441" t="s">
        <v>379</v>
      </c>
      <c r="F4441" t="s">
        <v>576</v>
      </c>
      <c r="G4441" s="177">
        <v>44719</v>
      </c>
      <c r="H4441" t="s">
        <v>364</v>
      </c>
      <c r="I4441" t="s">
        <v>18171</v>
      </c>
      <c r="J4441" t="s">
        <v>13582</v>
      </c>
      <c r="K4441" t="s">
        <v>353</v>
      </c>
      <c r="L4441" t="s">
        <v>361</v>
      </c>
      <c r="M4441" s="29" t="str">
        <f>IF(O4441 &lt;&gt; "", VLOOKUP(O4441,'CLASSIFICAÇÃO - ÁREA DE ATUAÇÃO'!$A:$C,2,0),"")</f>
        <v>A</v>
      </c>
      <c r="N4441" s="29" t="str">
        <f>IF(O4441 &lt;&gt; "",VLOOKUP(O4441,'CLASSIFICAÇÃO - ÁREA DE ATUAÇÃO'!$A:$C,3,0), "")</f>
        <v>ATENÇÃO PRIMÁRIA</v>
      </c>
      <c r="O4441" t="str">
        <f>'Lotações convertidas'!B4443</f>
        <v>CENTRO DE SAÚDE SÃO FRANCISCO</v>
      </c>
    </row>
    <row r="4442" spans="1:15" x14ac:dyDescent="0.25">
      <c r="A4442">
        <v>1379338</v>
      </c>
      <c r="B4442" t="s">
        <v>13583</v>
      </c>
      <c r="C4442" t="s">
        <v>13584</v>
      </c>
      <c r="D4442" t="s">
        <v>429</v>
      </c>
      <c r="E4442" t="s">
        <v>493</v>
      </c>
      <c r="F4442" t="s">
        <v>93</v>
      </c>
      <c r="G4442" s="177">
        <v>44719</v>
      </c>
      <c r="H4442" t="s">
        <v>384</v>
      </c>
      <c r="I4442" t="s">
        <v>495</v>
      </c>
      <c r="K4442" t="s">
        <v>495</v>
      </c>
      <c r="L4442" t="s">
        <v>354</v>
      </c>
      <c r="M4442" s="29" t="str">
        <f>IF(O4442 &lt;&gt; "", VLOOKUP(O4442,'CLASSIFICAÇÃO - ÁREA DE ATUAÇÃO'!$A:$C,2,0),"")</f>
        <v>A</v>
      </c>
      <c r="N4442" s="29" t="str">
        <f>IF(O4442 &lt;&gt; "",VLOOKUP(O4442,'CLASSIFICAÇÃO - ÁREA DE ATUAÇÃO'!$A:$C,3,0), "")</f>
        <v>REDE COMPLEMENTAR</v>
      </c>
      <c r="O4442" t="str">
        <f>'Lotações convertidas'!B4444</f>
        <v>LABORATORIO MUNICIPAL DE REFERENCIA DE ANALISES CLINICAS E CITOPATOLOGIA</v>
      </c>
    </row>
    <row r="4443" spans="1:15" x14ac:dyDescent="0.25">
      <c r="A4443">
        <v>1379346</v>
      </c>
      <c r="B4443" t="s">
        <v>13585</v>
      </c>
      <c r="C4443" t="s">
        <v>13586</v>
      </c>
      <c r="D4443" t="s">
        <v>368</v>
      </c>
      <c r="E4443" t="s">
        <v>524</v>
      </c>
      <c r="F4443" t="s">
        <v>259</v>
      </c>
      <c r="G4443" s="177">
        <v>44719</v>
      </c>
      <c r="H4443" t="s">
        <v>417</v>
      </c>
      <c r="I4443" t="s">
        <v>18176</v>
      </c>
      <c r="J4443" t="s">
        <v>13587</v>
      </c>
      <c r="K4443" t="s">
        <v>353</v>
      </c>
      <c r="L4443" t="s">
        <v>372</v>
      </c>
      <c r="M4443" s="29" t="str">
        <f>IF(O4443 &lt;&gt; "", VLOOKUP(O4443,'CLASSIFICAÇÃO - ÁREA DE ATUAÇÃO'!$A:$C,2,0),"")</f>
        <v>C</v>
      </c>
      <c r="N4443" s="29" t="str">
        <f>IF(O4443 &lt;&gt; "",VLOOKUP(O4443,'CLASSIFICAÇÃO - ÁREA DE ATUAÇÃO'!$A:$C,3,0), "")</f>
        <v>REDE COMPLEMENTAR</v>
      </c>
      <c r="O4443" t="str">
        <f>'Lotações convertidas'!B4445</f>
        <v>LABORATORIO REGIONAL NORTE/VENDA NOVA</v>
      </c>
    </row>
    <row r="4444" spans="1:15" x14ac:dyDescent="0.25">
      <c r="A4444">
        <v>1379354</v>
      </c>
      <c r="B4444" t="s">
        <v>13588</v>
      </c>
      <c r="C4444" t="s">
        <v>13589</v>
      </c>
      <c r="D4444" t="s">
        <v>368</v>
      </c>
      <c r="E4444" t="s">
        <v>369</v>
      </c>
      <c r="F4444" t="s">
        <v>595</v>
      </c>
      <c r="G4444" s="177">
        <v>44721</v>
      </c>
      <c r="H4444" t="s">
        <v>364</v>
      </c>
      <c r="I4444" t="s">
        <v>18168</v>
      </c>
      <c r="J4444" t="s">
        <v>13590</v>
      </c>
      <c r="K4444" t="s">
        <v>353</v>
      </c>
      <c r="L4444" t="s">
        <v>361</v>
      </c>
      <c r="M4444" s="29" t="str">
        <f>IF(O4444 &lt;&gt; "", VLOOKUP(O4444,'CLASSIFICAÇÃO - ÁREA DE ATUAÇÃO'!$A:$C,2,0),"")</f>
        <v>C</v>
      </c>
      <c r="N4444" s="29" t="str">
        <f>IF(O4444 &lt;&gt; "",VLOOKUP(O4444,'CLASSIFICAÇÃO - ÁREA DE ATUAÇÃO'!$A:$C,3,0), "")</f>
        <v>ATENÇÃO PRIMÁRIA</v>
      </c>
      <c r="O4444" t="str">
        <f>'Lotações convertidas'!B4446</f>
        <v>CENTRO DE SAÚDE TREVO</v>
      </c>
    </row>
    <row r="4445" spans="1:15" x14ac:dyDescent="0.25">
      <c r="A4445">
        <v>1379370</v>
      </c>
      <c r="B4445" t="s">
        <v>13591</v>
      </c>
      <c r="C4445" t="s">
        <v>13592</v>
      </c>
      <c r="D4445" t="s">
        <v>368</v>
      </c>
      <c r="E4445" t="s">
        <v>390</v>
      </c>
      <c r="F4445" t="s">
        <v>4223</v>
      </c>
      <c r="G4445" s="177">
        <v>44719</v>
      </c>
      <c r="H4445" t="s">
        <v>364</v>
      </c>
      <c r="I4445" t="s">
        <v>18175</v>
      </c>
      <c r="J4445" t="s">
        <v>13593</v>
      </c>
      <c r="K4445" t="s">
        <v>353</v>
      </c>
      <c r="L4445" t="s">
        <v>382</v>
      </c>
      <c r="M4445" s="29" t="str">
        <f>IF(O4445 &lt;&gt; "", VLOOKUP(O4445,'CLASSIFICAÇÃO - ÁREA DE ATUAÇÃO'!$A:$C,2,0),"")</f>
        <v>B</v>
      </c>
      <c r="N4445" s="29" t="str">
        <f>IF(O4445 &lt;&gt; "",VLOOKUP(O4445,'CLASSIFICAÇÃO - ÁREA DE ATUAÇÃO'!$A:$C,3,0), "")</f>
        <v>ATENÇÃO PRIMÁRIA</v>
      </c>
      <c r="O4445" t="str">
        <f>'Lotações convertidas'!B4447</f>
        <v>CENTRO DE SAÚDE PARAÍSO</v>
      </c>
    </row>
    <row r="4446" spans="1:15" x14ac:dyDescent="0.25">
      <c r="A4446">
        <v>1379389</v>
      </c>
      <c r="B4446" t="s">
        <v>13594</v>
      </c>
      <c r="C4446" t="s">
        <v>13595</v>
      </c>
      <c r="D4446" t="s">
        <v>379</v>
      </c>
      <c r="F4446" t="s">
        <v>2868</v>
      </c>
      <c r="G4446" s="177">
        <v>44719</v>
      </c>
      <c r="H4446" t="s">
        <v>352</v>
      </c>
      <c r="I4446" t="s">
        <v>18171</v>
      </c>
      <c r="J4446" t="s">
        <v>13596</v>
      </c>
      <c r="K4446" t="s">
        <v>353</v>
      </c>
      <c r="L4446" t="s">
        <v>372</v>
      </c>
      <c r="M4446" s="29" t="str">
        <f>IF(O4446 &lt;&gt; "", VLOOKUP(O4446,'CLASSIFICAÇÃO - ÁREA DE ATUAÇÃO'!$A:$C,2,0),"")</f>
        <v>C</v>
      </c>
      <c r="N4446" s="29" t="str">
        <f>IF(O4446 &lt;&gt; "",VLOOKUP(O4446,'CLASSIFICAÇÃO - ÁREA DE ATUAÇÃO'!$A:$C,3,0), "")</f>
        <v>ATENÇÃO PRIMÁRIA</v>
      </c>
      <c r="O4446" t="str">
        <f>'Lotações convertidas'!B4448</f>
        <v>CENTRO DE SAÚDE ANDRADAS</v>
      </c>
    </row>
    <row r="4447" spans="1:15" x14ac:dyDescent="0.25">
      <c r="A4447">
        <v>1379397</v>
      </c>
      <c r="B4447" t="s">
        <v>13597</v>
      </c>
      <c r="C4447" t="s">
        <v>13598</v>
      </c>
      <c r="D4447" t="s">
        <v>13508</v>
      </c>
      <c r="E4447" t="s">
        <v>13599</v>
      </c>
      <c r="F4447" t="s">
        <v>11209</v>
      </c>
      <c r="G4447" s="177">
        <v>44719</v>
      </c>
      <c r="H4447" t="s">
        <v>17828</v>
      </c>
      <c r="I4447" t="s">
        <v>18171</v>
      </c>
      <c r="J4447" t="s">
        <v>13600</v>
      </c>
      <c r="K4447" t="s">
        <v>353</v>
      </c>
      <c r="L4447" t="s">
        <v>427</v>
      </c>
      <c r="M4447" s="29" t="str">
        <f>IF(O4447 &lt;&gt; "", VLOOKUP(O4447,'CLASSIFICAÇÃO - ÁREA DE ATUAÇÃO'!$A:$C,2,0),"")</f>
        <v>A</v>
      </c>
      <c r="N4447" s="29" t="str">
        <f>IF(O4447 &lt;&gt; "",VLOOKUP(O4447,'CLASSIFICAÇÃO - ÁREA DE ATUAÇÃO'!$A:$C,3,0), "")</f>
        <v>GESTÃO</v>
      </c>
      <c r="O4447" t="str">
        <f>'Lotações convertidas'!B4449</f>
        <v>GERÊNCIA DA REDE DE SAÚDE MENTAL</v>
      </c>
    </row>
    <row r="4448" spans="1:15" x14ac:dyDescent="0.25">
      <c r="A4448">
        <v>1379427</v>
      </c>
      <c r="B4448" t="s">
        <v>13601</v>
      </c>
      <c r="C4448" t="s">
        <v>13602</v>
      </c>
      <c r="D4448" t="s">
        <v>368</v>
      </c>
      <c r="E4448" t="s">
        <v>369</v>
      </c>
      <c r="F4448" t="s">
        <v>18611</v>
      </c>
      <c r="G4448" s="177">
        <v>44722</v>
      </c>
      <c r="H4448" t="s">
        <v>441</v>
      </c>
      <c r="I4448" t="s">
        <v>18168</v>
      </c>
      <c r="J4448" t="s">
        <v>13603</v>
      </c>
      <c r="K4448" t="s">
        <v>353</v>
      </c>
      <c r="L4448" t="s">
        <v>397</v>
      </c>
      <c r="M4448" s="29" t="str">
        <f>IF(O4448 &lt;&gt; "", VLOOKUP(O4448,'CLASSIFICAÇÃO - ÁREA DE ATUAÇÃO'!$A:$C,2,0),"")</f>
        <v>C</v>
      </c>
      <c r="N4448" s="29" t="str">
        <f>IF(O4448 &lt;&gt; "",VLOOKUP(O4448,'CLASSIFICAÇÃO - ÁREA DE ATUAÇÃO'!$A:$C,3,0), "")</f>
        <v>REDE DE URGÊNCIA</v>
      </c>
      <c r="O4448" t="str">
        <f>'Lotações convertidas'!B4450</f>
        <v>UNIDADE DE PRONTO ATENDIMENTO OESTE</v>
      </c>
    </row>
    <row r="4449" spans="1:15" x14ac:dyDescent="0.25">
      <c r="A4449">
        <v>1379435</v>
      </c>
      <c r="B4449" t="s">
        <v>13604</v>
      </c>
      <c r="C4449" t="s">
        <v>13605</v>
      </c>
      <c r="D4449" t="s">
        <v>368</v>
      </c>
      <c r="E4449" t="s">
        <v>390</v>
      </c>
      <c r="F4449" t="s">
        <v>1791</v>
      </c>
      <c r="G4449" s="177">
        <v>44719</v>
      </c>
      <c r="H4449" t="s">
        <v>364</v>
      </c>
      <c r="I4449" t="s">
        <v>18175</v>
      </c>
      <c r="J4449" t="s">
        <v>13606</v>
      </c>
      <c r="K4449" t="s">
        <v>353</v>
      </c>
      <c r="L4449" t="s">
        <v>374</v>
      </c>
      <c r="M4449" s="29" t="str">
        <f>IF(O4449 &lt;&gt; "", VLOOKUP(O4449,'CLASSIFICAÇÃO - ÁREA DE ATUAÇÃO'!$A:$C,2,0),"")</f>
        <v>C</v>
      </c>
      <c r="N4449" s="29" t="str">
        <f>IF(O4449 &lt;&gt; "",VLOOKUP(O4449,'CLASSIFICAÇÃO - ÁREA DE ATUAÇÃO'!$A:$C,3,0), "")</f>
        <v>ATENÇÃO PRIMÁRIA</v>
      </c>
      <c r="O4449" t="str">
        <f>'Lotações convertidas'!B4451</f>
        <v>CENTRO DE SAÚDE SÃO PAULO</v>
      </c>
    </row>
    <row r="4450" spans="1:15" x14ac:dyDescent="0.25">
      <c r="A4450">
        <v>1379443</v>
      </c>
      <c r="B4450" t="s">
        <v>13607</v>
      </c>
      <c r="C4450" t="s">
        <v>13608</v>
      </c>
      <c r="D4450" t="s">
        <v>362</v>
      </c>
      <c r="F4450" t="s">
        <v>745</v>
      </c>
      <c r="G4450" s="177">
        <v>44719</v>
      </c>
      <c r="H4450" t="s">
        <v>364</v>
      </c>
      <c r="I4450" t="s">
        <v>18168</v>
      </c>
      <c r="J4450" t="s">
        <v>13609</v>
      </c>
      <c r="K4450" t="s">
        <v>353</v>
      </c>
      <c r="L4450" t="s">
        <v>382</v>
      </c>
      <c r="M4450" s="29" t="str">
        <f>IF(O4450 &lt;&gt; "", VLOOKUP(O4450,'CLASSIFICAÇÃO - ÁREA DE ATUAÇÃO'!$A:$C,2,0),"")</f>
        <v>D</v>
      </c>
      <c r="N4450" s="29" t="str">
        <f>IF(O4450 &lt;&gt; "",VLOOKUP(O4450,'CLASSIFICAÇÃO - ÁREA DE ATUAÇÃO'!$A:$C,3,0), "")</f>
        <v>ATENÇÃO PRIMÁRIA</v>
      </c>
      <c r="O4450" t="str">
        <f>'Lotações convertidas'!B4452</f>
        <v>CENTRO DE SAÚDE MARIANO DE ABREU</v>
      </c>
    </row>
    <row r="4451" spans="1:15" x14ac:dyDescent="0.25">
      <c r="A4451">
        <v>1379451</v>
      </c>
      <c r="B4451" t="s">
        <v>1564</v>
      </c>
      <c r="C4451" t="s">
        <v>1565</v>
      </c>
      <c r="D4451" t="s">
        <v>362</v>
      </c>
      <c r="F4451" t="s">
        <v>745</v>
      </c>
      <c r="G4451" s="177">
        <v>44720</v>
      </c>
      <c r="H4451" t="s">
        <v>352</v>
      </c>
      <c r="I4451" t="s">
        <v>18168</v>
      </c>
      <c r="J4451" t="s">
        <v>1566</v>
      </c>
      <c r="K4451" t="s">
        <v>353</v>
      </c>
      <c r="L4451" t="s">
        <v>382</v>
      </c>
      <c r="M4451" s="29" t="str">
        <f>IF(O4451 &lt;&gt; "", VLOOKUP(O4451,'CLASSIFICAÇÃO - ÁREA DE ATUAÇÃO'!$A:$C,2,0),"")</f>
        <v>D</v>
      </c>
      <c r="N4451" s="29" t="str">
        <f>IF(O4451 &lt;&gt; "",VLOOKUP(O4451,'CLASSIFICAÇÃO - ÁREA DE ATUAÇÃO'!$A:$C,3,0), "")</f>
        <v>ATENÇÃO PRIMÁRIA</v>
      </c>
      <c r="O4451" t="str">
        <f>'Lotações convertidas'!B4453</f>
        <v>CENTRO DE SAÚDE MARIANO DE ABREU</v>
      </c>
    </row>
    <row r="4452" spans="1:15" x14ac:dyDescent="0.25">
      <c r="A4452" t="s">
        <v>13610</v>
      </c>
      <c r="B4452" t="s">
        <v>13611</v>
      </c>
      <c r="C4452" t="s">
        <v>13612</v>
      </c>
      <c r="D4452" t="s">
        <v>362</v>
      </c>
      <c r="F4452" t="s">
        <v>18623</v>
      </c>
      <c r="G4452" s="177">
        <v>44720</v>
      </c>
      <c r="H4452" t="s">
        <v>466</v>
      </c>
      <c r="I4452" t="s">
        <v>18168</v>
      </c>
      <c r="J4452" t="s">
        <v>13613</v>
      </c>
      <c r="K4452" t="s">
        <v>353</v>
      </c>
      <c r="L4452" t="s">
        <v>374</v>
      </c>
      <c r="M4452" s="29" t="str">
        <f>IF(O4452 &lt;&gt; "", VLOOKUP(O4452,'CLASSIFICAÇÃO - ÁREA DE ATUAÇÃO'!$A:$C,2,0),"")</f>
        <v>C</v>
      </c>
      <c r="N4452" s="29" t="str">
        <f>IF(O4452 &lt;&gt; "",VLOOKUP(O4452,'CLASSIFICAÇÃO - ÁREA DE ATUAÇÃO'!$A:$C,3,0), "")</f>
        <v>REDE DE URGÊNCIA</v>
      </c>
      <c r="O4452" t="str">
        <f>'Lotações convertidas'!B4454</f>
        <v>UNIDADE DE PRONTO ATENDIMENTO NORDESTE</v>
      </c>
    </row>
    <row r="4453" spans="1:15" x14ac:dyDescent="0.25">
      <c r="A4453">
        <v>1379478</v>
      </c>
      <c r="B4453" t="s">
        <v>13614</v>
      </c>
      <c r="C4453" t="s">
        <v>13615</v>
      </c>
      <c r="D4453" t="s">
        <v>368</v>
      </c>
      <c r="E4453" t="s">
        <v>369</v>
      </c>
      <c r="F4453" t="s">
        <v>424</v>
      </c>
      <c r="G4453" s="177">
        <v>44720</v>
      </c>
      <c r="H4453" t="s">
        <v>441</v>
      </c>
      <c r="I4453" t="s">
        <v>18168</v>
      </c>
      <c r="J4453" t="s">
        <v>13616</v>
      </c>
      <c r="K4453" t="s">
        <v>353</v>
      </c>
      <c r="L4453" t="s">
        <v>427</v>
      </c>
      <c r="M4453" s="29" t="str">
        <f>IF(O4453 &lt;&gt; "", VLOOKUP(O4453,'CLASSIFICAÇÃO - ÁREA DE ATUAÇÃO'!$A:$C,2,0),"")</f>
        <v>D</v>
      </c>
      <c r="N4453" s="29" t="str">
        <f>IF(O4453 &lt;&gt; "",VLOOKUP(O4453,'CLASSIFICAÇÃO - ÁREA DE ATUAÇÃO'!$A:$C,3,0), "")</f>
        <v>REDE DE URGÊNCIA</v>
      </c>
      <c r="O4453" t="str">
        <f>'Lotações convertidas'!B4455</f>
        <v>SERVIÇO DE ATENDIMENTO MÓVEL DE URGÊNCIA E TRANSPORTE EM SAÚDE</v>
      </c>
    </row>
    <row r="4454" spans="1:15" x14ac:dyDescent="0.25">
      <c r="A4454">
        <v>1379486</v>
      </c>
      <c r="B4454" t="s">
        <v>13617</v>
      </c>
      <c r="C4454" t="s">
        <v>13618</v>
      </c>
      <c r="D4454" t="s">
        <v>349</v>
      </c>
      <c r="E4454" t="s">
        <v>528</v>
      </c>
      <c r="F4454" t="s">
        <v>626</v>
      </c>
      <c r="G4454" s="177">
        <v>44720</v>
      </c>
      <c r="H4454" t="s">
        <v>364</v>
      </c>
      <c r="I4454" t="s">
        <v>18176</v>
      </c>
      <c r="J4454" t="s">
        <v>13619</v>
      </c>
      <c r="K4454" t="s">
        <v>353</v>
      </c>
      <c r="L4454" t="s">
        <v>365</v>
      </c>
      <c r="M4454" s="29" t="str">
        <f>IF(O4454 &lt;&gt; "", VLOOKUP(O4454,'CLASSIFICAÇÃO - ÁREA DE ATUAÇÃO'!$A:$C,2,0),"")</f>
        <v>C</v>
      </c>
      <c r="N4454" s="29" t="str">
        <f>IF(O4454 &lt;&gt; "",VLOOKUP(O4454,'CLASSIFICAÇÃO - ÁREA DE ATUAÇÃO'!$A:$C,3,0), "")</f>
        <v>ATENÇÃO PRIMÁRIA</v>
      </c>
      <c r="O4454" t="str">
        <f>'Lotações convertidas'!B4456</f>
        <v>CENTRO DE SAÚDE JARDIM GUANABARA</v>
      </c>
    </row>
    <row r="4455" spans="1:15" x14ac:dyDescent="0.25">
      <c r="A4455">
        <v>1379494</v>
      </c>
      <c r="B4455" t="s">
        <v>13620</v>
      </c>
      <c r="C4455" t="s">
        <v>13621</v>
      </c>
      <c r="D4455" t="s">
        <v>1211</v>
      </c>
      <c r="F4455" t="s">
        <v>274</v>
      </c>
      <c r="G4455" s="177">
        <v>44720</v>
      </c>
      <c r="H4455" t="s">
        <v>364</v>
      </c>
      <c r="I4455" t="s">
        <v>495</v>
      </c>
      <c r="K4455" t="s">
        <v>495</v>
      </c>
      <c r="L4455" t="s">
        <v>406</v>
      </c>
      <c r="M4455" s="29" t="str">
        <f>IF(O4455 &lt;&gt; "", VLOOKUP(O4455,'CLASSIFICAÇÃO - ÁREA DE ATUAÇÃO'!$A:$C,2,0),"")</f>
        <v>D</v>
      </c>
      <c r="N4455" s="29" t="str">
        <f>IF(O4455 &lt;&gt; "",VLOOKUP(O4455,'CLASSIFICAÇÃO - ÁREA DE ATUAÇÃO'!$A:$C,3,0), "")</f>
        <v>ATENÇÃO PRIMÁRIA</v>
      </c>
      <c r="O4455" t="str">
        <f>'Lotações convertidas'!B4457</f>
        <v>CENTRO DE SAÚDE ITAIPU - JATOBÁ</v>
      </c>
    </row>
    <row r="4456" spans="1:15" x14ac:dyDescent="0.25">
      <c r="A4456">
        <v>1379516</v>
      </c>
      <c r="B4456" t="s">
        <v>13622</v>
      </c>
      <c r="C4456" t="s">
        <v>13623</v>
      </c>
      <c r="D4456" t="s">
        <v>362</v>
      </c>
      <c r="F4456" t="s">
        <v>18617</v>
      </c>
      <c r="G4456" s="177">
        <v>44720</v>
      </c>
      <c r="H4456" t="s">
        <v>1635</v>
      </c>
      <c r="I4456" t="s">
        <v>18168</v>
      </c>
      <c r="J4456" t="s">
        <v>13624</v>
      </c>
      <c r="K4456" t="s">
        <v>353</v>
      </c>
      <c r="L4456" t="s">
        <v>406</v>
      </c>
      <c r="M4456" s="29" t="str">
        <f>IF(O4456 &lt;&gt; "", VLOOKUP(O4456,'CLASSIFICAÇÃO - ÁREA DE ATUAÇÃO'!$A:$C,2,0),"")</f>
        <v>D</v>
      </c>
      <c r="N4456" s="29" t="str">
        <f>IF(O4456 &lt;&gt; "",VLOOKUP(O4456,'CLASSIFICAÇÃO - ÁREA DE ATUAÇÃO'!$A:$C,3,0), "")</f>
        <v>REDE DE URGÊNCIA</v>
      </c>
      <c r="O4456" t="str">
        <f>'Lotações convertidas'!B4458</f>
        <v>UNIDADE DE PRONTO ATENDIMENTO BARREIRO</v>
      </c>
    </row>
    <row r="4457" spans="1:15" x14ac:dyDescent="0.25">
      <c r="A4457">
        <v>1379524</v>
      </c>
      <c r="B4457" t="s">
        <v>13625</v>
      </c>
      <c r="C4457" t="s">
        <v>13626</v>
      </c>
      <c r="D4457" t="s">
        <v>368</v>
      </c>
      <c r="E4457" t="s">
        <v>369</v>
      </c>
      <c r="F4457" t="s">
        <v>18632</v>
      </c>
      <c r="G4457" s="177">
        <v>44721</v>
      </c>
      <c r="H4457" t="s">
        <v>441</v>
      </c>
      <c r="I4457" t="s">
        <v>18168</v>
      </c>
      <c r="J4457" t="s">
        <v>13627</v>
      </c>
      <c r="K4457" t="s">
        <v>353</v>
      </c>
      <c r="L4457" t="s">
        <v>365</v>
      </c>
      <c r="M4457" s="29" t="str">
        <f>IF(O4457 &lt;&gt; "", VLOOKUP(O4457,'CLASSIFICAÇÃO - ÁREA DE ATUAÇÃO'!$A:$C,2,0),"")</f>
        <v>C</v>
      </c>
      <c r="N4457" s="29" t="str">
        <f>IF(O4457 &lt;&gt; "",VLOOKUP(O4457,'CLASSIFICAÇÃO - ÁREA DE ATUAÇÃO'!$A:$C,3,0), "")</f>
        <v>REDE DE URGÊNCIA</v>
      </c>
      <c r="O4457" t="str">
        <f>'Lotações convertidas'!B4459</f>
        <v>CENTRO DE REFERENCIA EM SAUDE MENTAL NORTE</v>
      </c>
    </row>
    <row r="4458" spans="1:15" x14ac:dyDescent="0.25">
      <c r="A4458">
        <v>1379532</v>
      </c>
      <c r="B4458" t="s">
        <v>13628</v>
      </c>
      <c r="C4458" t="s">
        <v>13629</v>
      </c>
      <c r="D4458" t="s">
        <v>349</v>
      </c>
      <c r="E4458" t="s">
        <v>528</v>
      </c>
      <c r="F4458" t="s">
        <v>768</v>
      </c>
      <c r="G4458" s="177">
        <v>44720</v>
      </c>
      <c r="H4458" t="s">
        <v>364</v>
      </c>
      <c r="I4458" t="s">
        <v>18176</v>
      </c>
      <c r="J4458" t="s">
        <v>13630</v>
      </c>
      <c r="K4458" t="s">
        <v>353</v>
      </c>
      <c r="L4458" t="s">
        <v>406</v>
      </c>
      <c r="M4458" s="29" t="str">
        <f>IF(O4458 &lt;&gt; "", VLOOKUP(O4458,'CLASSIFICAÇÃO - ÁREA DE ATUAÇÃO'!$A:$C,2,0),"")</f>
        <v>C</v>
      </c>
      <c r="N4458" s="29" t="str">
        <f>IF(O4458 &lt;&gt; "",VLOOKUP(O4458,'CLASSIFICAÇÃO - ÁREA DE ATUAÇÃO'!$A:$C,3,0), "")</f>
        <v>ATENÇÃO PRIMÁRIA</v>
      </c>
      <c r="O4458" t="str">
        <f>'Lotações convertidas'!B4460</f>
        <v>CENTRO DE SAÚDE BOMSUCESSO</v>
      </c>
    </row>
    <row r="4459" spans="1:15" x14ac:dyDescent="0.25">
      <c r="A4459">
        <v>1379540</v>
      </c>
      <c r="B4459" t="s">
        <v>13631</v>
      </c>
      <c r="C4459" t="s">
        <v>13632</v>
      </c>
      <c r="D4459" t="s">
        <v>362</v>
      </c>
      <c r="F4459" t="s">
        <v>18611</v>
      </c>
      <c r="G4459" s="177">
        <v>44720</v>
      </c>
      <c r="H4459" t="s">
        <v>364</v>
      </c>
      <c r="I4459" t="s">
        <v>18168</v>
      </c>
      <c r="J4459" t="s">
        <v>13633</v>
      </c>
      <c r="K4459" t="s">
        <v>353</v>
      </c>
      <c r="L4459" t="s">
        <v>397</v>
      </c>
      <c r="M4459" s="29" t="str">
        <f>IF(O4459 &lt;&gt; "", VLOOKUP(O4459,'CLASSIFICAÇÃO - ÁREA DE ATUAÇÃO'!$A:$C,2,0),"")</f>
        <v>C</v>
      </c>
      <c r="N4459" s="29" t="str">
        <f>IF(O4459 &lt;&gt; "",VLOOKUP(O4459,'CLASSIFICAÇÃO - ÁREA DE ATUAÇÃO'!$A:$C,3,0), "")</f>
        <v>REDE DE URGÊNCIA</v>
      </c>
      <c r="O4459" t="str">
        <f>'Lotações convertidas'!B4461</f>
        <v>UNIDADE DE PRONTO ATENDIMENTO OESTE</v>
      </c>
    </row>
    <row r="4460" spans="1:15" x14ac:dyDescent="0.25">
      <c r="A4460">
        <v>1379559</v>
      </c>
      <c r="B4460" t="s">
        <v>13634</v>
      </c>
      <c r="C4460" t="s">
        <v>13635</v>
      </c>
      <c r="D4460" t="s">
        <v>429</v>
      </c>
      <c r="E4460" t="s">
        <v>493</v>
      </c>
      <c r="F4460" t="s">
        <v>1976</v>
      </c>
      <c r="G4460" s="177">
        <v>44721</v>
      </c>
      <c r="H4460" t="s">
        <v>417</v>
      </c>
      <c r="I4460" t="s">
        <v>495</v>
      </c>
      <c r="K4460" t="s">
        <v>495</v>
      </c>
      <c r="L4460" t="s">
        <v>354</v>
      </c>
      <c r="M4460" s="29" t="str">
        <f>IF(O4460 &lt;&gt; "", VLOOKUP(O4460,'CLASSIFICAÇÃO - ÁREA DE ATUAÇÃO'!$A:$C,2,0),"")</f>
        <v>A</v>
      </c>
      <c r="N4460" s="29" t="str">
        <f>IF(O4460 &lt;&gt; "",VLOOKUP(O4460,'CLASSIFICAÇÃO - ÁREA DE ATUAÇÃO'!$A:$C,3,0), "")</f>
        <v>REDE COMPLEMENTAR</v>
      </c>
      <c r="O4460" t="str">
        <f>'Lotações convertidas'!B4462</f>
        <v>LABORATORIO REGIONAL NOROESTE</v>
      </c>
    </row>
    <row r="4461" spans="1:15" x14ac:dyDescent="0.25">
      <c r="A4461">
        <v>1379567</v>
      </c>
      <c r="B4461" t="s">
        <v>4789</v>
      </c>
      <c r="C4461" t="s">
        <v>4790</v>
      </c>
      <c r="D4461" t="s">
        <v>362</v>
      </c>
      <c r="F4461" t="s">
        <v>2110</v>
      </c>
      <c r="G4461" s="177">
        <v>44720</v>
      </c>
      <c r="H4461" t="s">
        <v>434</v>
      </c>
      <c r="I4461" t="s">
        <v>18168</v>
      </c>
      <c r="J4461" t="s">
        <v>4791</v>
      </c>
      <c r="K4461" t="s">
        <v>353</v>
      </c>
      <c r="L4461" t="s">
        <v>397</v>
      </c>
      <c r="M4461" s="29" t="str">
        <f>IF(O4461 &lt;&gt; "", VLOOKUP(O4461,'CLASSIFICAÇÃO - ÁREA DE ATUAÇÃO'!$A:$C,2,0),"")</f>
        <v>B</v>
      </c>
      <c r="N4461" s="29" t="str">
        <f>IF(O4461 &lt;&gt; "",VLOOKUP(O4461,'CLASSIFICAÇÃO - ÁREA DE ATUAÇÃO'!$A:$C,3,0), "")</f>
        <v>ATENÇÃO PRIMÁRIA</v>
      </c>
      <c r="O4461" t="str">
        <f>'Lotações convertidas'!B4463</f>
        <v>CENTRO DE SAÚDE WALDOMIRO LOBO</v>
      </c>
    </row>
    <row r="4462" spans="1:15" x14ac:dyDescent="0.25">
      <c r="A4462">
        <v>1379575</v>
      </c>
      <c r="B4462" t="s">
        <v>13636</v>
      </c>
      <c r="C4462" t="s">
        <v>13637</v>
      </c>
      <c r="D4462" t="s">
        <v>429</v>
      </c>
      <c r="E4462" t="s">
        <v>430</v>
      </c>
      <c r="F4462" t="s">
        <v>1249</v>
      </c>
      <c r="G4462" s="177">
        <v>44720</v>
      </c>
      <c r="H4462" t="s">
        <v>364</v>
      </c>
      <c r="I4462" t="s">
        <v>18175</v>
      </c>
      <c r="J4462" t="s">
        <v>13638</v>
      </c>
      <c r="K4462" t="s">
        <v>353</v>
      </c>
      <c r="L4462" t="s">
        <v>361</v>
      </c>
      <c r="M4462" s="29" t="str">
        <f>IF(O4462 &lt;&gt; "", VLOOKUP(O4462,'CLASSIFICAÇÃO - ÁREA DE ATUAÇÃO'!$A:$C,2,0),"")</f>
        <v>C</v>
      </c>
      <c r="N4462" s="29" t="str">
        <f>IF(O4462 &lt;&gt; "",VLOOKUP(O4462,'CLASSIFICAÇÃO - ÁREA DE ATUAÇÃO'!$A:$C,3,0), "")</f>
        <v>ATENÇÃO PRIMÁRIA</v>
      </c>
      <c r="O4462" t="str">
        <f>'Lotações convertidas'!B4464</f>
        <v>CENTRO DE SAÚDE OURO PRETO</v>
      </c>
    </row>
    <row r="4463" spans="1:15" x14ac:dyDescent="0.25">
      <c r="A4463">
        <v>1379591</v>
      </c>
      <c r="B4463" t="s">
        <v>13639</v>
      </c>
      <c r="C4463" t="s">
        <v>13640</v>
      </c>
      <c r="D4463" t="s">
        <v>368</v>
      </c>
      <c r="E4463" t="s">
        <v>369</v>
      </c>
      <c r="F4463" t="s">
        <v>363</v>
      </c>
      <c r="G4463" s="177">
        <v>44720</v>
      </c>
      <c r="H4463" t="s">
        <v>364</v>
      </c>
      <c r="I4463" t="s">
        <v>18168</v>
      </c>
      <c r="J4463" t="s">
        <v>13641</v>
      </c>
      <c r="K4463" t="s">
        <v>353</v>
      </c>
      <c r="L4463" t="s">
        <v>365</v>
      </c>
      <c r="M4463" s="29" t="str">
        <f>IF(O4463 &lt;&gt; "", VLOOKUP(O4463,'CLASSIFICAÇÃO - ÁREA DE ATUAÇÃO'!$A:$C,2,0),"")</f>
        <v>D</v>
      </c>
      <c r="N4463" s="29" t="str">
        <f>IF(O4463 &lt;&gt; "",VLOOKUP(O4463,'CLASSIFICAÇÃO - ÁREA DE ATUAÇÃO'!$A:$C,3,0), "")</f>
        <v>ATENÇÃO PRIMÁRIA</v>
      </c>
      <c r="O4463" t="str">
        <f>'Lotações convertidas'!B4465</f>
        <v>CENTRO DE SAÚDE ZILAH SPÓSITO</v>
      </c>
    </row>
    <row r="4464" spans="1:15" x14ac:dyDescent="0.25">
      <c r="A4464">
        <v>1379605</v>
      </c>
      <c r="B4464" t="s">
        <v>13642</v>
      </c>
      <c r="C4464" t="s">
        <v>13643</v>
      </c>
      <c r="D4464" t="s">
        <v>379</v>
      </c>
      <c r="F4464" t="s">
        <v>18616</v>
      </c>
      <c r="G4464" s="177">
        <v>44724</v>
      </c>
      <c r="H4464" t="s">
        <v>466</v>
      </c>
      <c r="I4464" t="s">
        <v>18171</v>
      </c>
      <c r="J4464" t="s">
        <v>13644</v>
      </c>
      <c r="K4464" t="s">
        <v>353</v>
      </c>
      <c r="L4464" t="s">
        <v>361</v>
      </c>
      <c r="M4464" s="29" t="str">
        <f>IF(O4464 &lt;&gt; "", VLOOKUP(O4464,'CLASSIFICAÇÃO - ÁREA DE ATUAÇÃO'!$A:$C,2,0),"")</f>
        <v>C</v>
      </c>
      <c r="N4464" s="29" t="str">
        <f>IF(O4464 &lt;&gt; "",VLOOKUP(O4464,'CLASSIFICAÇÃO - ÁREA DE ATUAÇÃO'!$A:$C,3,0), "")</f>
        <v>REDE DE URGÊNCIA</v>
      </c>
      <c r="O4464" t="str">
        <f>'Lotações convertidas'!B4466</f>
        <v>UNIDADE DE PRONTO ATENDIMENTO PAMPULHA</v>
      </c>
    </row>
    <row r="4465" spans="1:15" x14ac:dyDescent="0.25">
      <c r="A4465">
        <v>1379613</v>
      </c>
      <c r="B4465" t="s">
        <v>13645</v>
      </c>
      <c r="C4465" t="s">
        <v>13646</v>
      </c>
      <c r="D4465" t="s">
        <v>368</v>
      </c>
      <c r="E4465" t="s">
        <v>369</v>
      </c>
      <c r="F4465" t="s">
        <v>589</v>
      </c>
      <c r="G4465" s="177">
        <v>44720</v>
      </c>
      <c r="H4465" t="s">
        <v>384</v>
      </c>
      <c r="I4465" t="s">
        <v>18168</v>
      </c>
      <c r="J4465" t="s">
        <v>13647</v>
      </c>
      <c r="K4465" t="s">
        <v>353</v>
      </c>
      <c r="L4465" t="s">
        <v>397</v>
      </c>
      <c r="M4465" s="29" t="str">
        <f>IF(O4465 &lt;&gt; "", VLOOKUP(O4465,'CLASSIFICAÇÃO - ÁREA DE ATUAÇÃO'!$A:$C,2,0),"")</f>
        <v>A</v>
      </c>
      <c r="N4465" s="29" t="str">
        <f>IF(O4465 &lt;&gt; "",VLOOKUP(O4465,'CLASSIFICAÇÃO - ÁREA DE ATUAÇÃO'!$A:$C,3,0), "")</f>
        <v>REDE COMPLEMENTAR</v>
      </c>
      <c r="O4465" t="str">
        <f>'Lotações convertidas'!B4467</f>
        <v>UNIDADE DE REFERENCIA SECUNDARIA CAMPOS SALES</v>
      </c>
    </row>
    <row r="4466" spans="1:15" x14ac:dyDescent="0.25">
      <c r="A4466">
        <v>1379621</v>
      </c>
      <c r="B4466" t="s">
        <v>13648</v>
      </c>
      <c r="C4466" t="s">
        <v>13649</v>
      </c>
      <c r="D4466" t="s">
        <v>429</v>
      </c>
      <c r="E4466" t="s">
        <v>493</v>
      </c>
      <c r="F4466" t="s">
        <v>792</v>
      </c>
      <c r="G4466" s="177">
        <v>44722</v>
      </c>
      <c r="H4466" t="s">
        <v>417</v>
      </c>
      <c r="I4466" t="s">
        <v>495</v>
      </c>
      <c r="K4466" t="s">
        <v>495</v>
      </c>
      <c r="L4466" t="s">
        <v>411</v>
      </c>
      <c r="M4466" s="29" t="str">
        <f>IF(O4466 &lt;&gt; "", VLOOKUP(O4466,'CLASSIFICAÇÃO - ÁREA DE ATUAÇÃO'!$A:$C,2,0),"")</f>
        <v>A</v>
      </c>
      <c r="N4466" s="29" t="str">
        <f>IF(O4466 &lt;&gt; "",VLOOKUP(O4466,'CLASSIFICAÇÃO - ÁREA DE ATUAÇÃO'!$A:$C,3,0), "")</f>
        <v>REDE COMPLEMENTAR</v>
      </c>
      <c r="O4466" t="str">
        <f>'Lotações convertidas'!B4468</f>
        <v>LABORATORIO REGIONAL CENTRO-SUL/PAMPULHA</v>
      </c>
    </row>
    <row r="4467" spans="1:15" x14ac:dyDescent="0.25">
      <c r="A4467" t="s">
        <v>13650</v>
      </c>
      <c r="B4467" t="s">
        <v>13651</v>
      </c>
      <c r="C4467" t="s">
        <v>13652</v>
      </c>
      <c r="D4467" t="s">
        <v>379</v>
      </c>
      <c r="F4467" t="s">
        <v>18613</v>
      </c>
      <c r="G4467" s="177">
        <v>44726</v>
      </c>
      <c r="H4467" t="s">
        <v>457</v>
      </c>
      <c r="I4467" t="s">
        <v>18171</v>
      </c>
      <c r="J4467" t="s">
        <v>13653</v>
      </c>
      <c r="K4467" t="s">
        <v>353</v>
      </c>
      <c r="L4467" t="s">
        <v>382</v>
      </c>
      <c r="M4467" s="29" t="str">
        <f>IF(O4467 &lt;&gt; "", VLOOKUP(O4467,'CLASSIFICAÇÃO - ÁREA DE ATUAÇÃO'!$A:$C,2,0),"")</f>
        <v>C</v>
      </c>
      <c r="N4467" s="29" t="str">
        <f>IF(O4467 &lt;&gt; "",VLOOKUP(O4467,'CLASSIFICAÇÃO - ÁREA DE ATUAÇÃO'!$A:$C,3,0), "")</f>
        <v>REDE DE URGÊNCIA</v>
      </c>
      <c r="O4467" t="str">
        <f>'Lotações convertidas'!B4469</f>
        <v>UNIDADE DE PRONTO ATENDIMENTO LESTE</v>
      </c>
    </row>
    <row r="4468" spans="1:15" x14ac:dyDescent="0.25">
      <c r="A4468">
        <v>1379648</v>
      </c>
      <c r="B4468" t="s">
        <v>13654</v>
      </c>
      <c r="C4468" t="s">
        <v>13655</v>
      </c>
      <c r="D4468" t="s">
        <v>349</v>
      </c>
      <c r="E4468" t="s">
        <v>2690</v>
      </c>
      <c r="F4468" t="s">
        <v>18676</v>
      </c>
      <c r="G4468" s="177">
        <v>44720</v>
      </c>
      <c r="H4468" t="s">
        <v>364</v>
      </c>
      <c r="I4468" t="s">
        <v>18184</v>
      </c>
      <c r="J4468" t="s">
        <v>13656</v>
      </c>
      <c r="K4468" t="s">
        <v>353</v>
      </c>
      <c r="L4468" t="s">
        <v>406</v>
      </c>
      <c r="M4468" s="29" t="str">
        <f>IF(O4468 &lt;&gt; "", VLOOKUP(O4468,'CLASSIFICAÇÃO - ÁREA DE ATUAÇÃO'!$A:$C,2,0),"")</f>
        <v>C</v>
      </c>
      <c r="N4468" s="29" t="str">
        <f>IF(O4468 &lt;&gt; "",VLOOKUP(O4468,'CLASSIFICAÇÃO - ÁREA DE ATUAÇÃO'!$A:$C,3,0), "")</f>
        <v>GESTÃO</v>
      </c>
      <c r="O4468" t="str">
        <f>'Lotações convertidas'!B4470</f>
        <v>DIRETORIA REGIONAL DE SAUDE BARREIRO</v>
      </c>
    </row>
    <row r="4469" spans="1:15" x14ac:dyDescent="0.25">
      <c r="A4469">
        <v>1379656</v>
      </c>
      <c r="B4469" t="s">
        <v>13657</v>
      </c>
      <c r="C4469" t="s">
        <v>13658</v>
      </c>
      <c r="D4469" t="s">
        <v>368</v>
      </c>
      <c r="E4469" t="s">
        <v>369</v>
      </c>
      <c r="F4469" t="s">
        <v>733</v>
      </c>
      <c r="G4469" s="177">
        <v>44722</v>
      </c>
      <c r="H4469" t="s">
        <v>384</v>
      </c>
      <c r="I4469" t="s">
        <v>18168</v>
      </c>
      <c r="J4469" t="s">
        <v>13659</v>
      </c>
      <c r="K4469" t="s">
        <v>353</v>
      </c>
      <c r="L4469" t="s">
        <v>374</v>
      </c>
      <c r="M4469" s="29" t="str">
        <f>IF(O4469 &lt;&gt; "", VLOOKUP(O4469,'CLASSIFICAÇÃO - ÁREA DE ATUAÇÃO'!$A:$C,2,0),"")</f>
        <v>A</v>
      </c>
      <c r="N4469" s="29" t="str">
        <f>IF(O4469 &lt;&gt; "",VLOOKUP(O4469,'CLASSIFICAÇÃO - ÁREA DE ATUAÇÃO'!$A:$C,3,0), "")</f>
        <v>ATENÇÃO PRIMÁRIA</v>
      </c>
      <c r="O4469" t="str">
        <f>'Lotações convertidas'!B4471</f>
        <v>CENTRO DE SAÚDE CACHOEIRINHA</v>
      </c>
    </row>
    <row r="4470" spans="1:15" x14ac:dyDescent="0.25">
      <c r="A4470">
        <v>1379672</v>
      </c>
      <c r="B4470" t="s">
        <v>8918</v>
      </c>
      <c r="C4470" t="s">
        <v>8919</v>
      </c>
      <c r="D4470" t="s">
        <v>349</v>
      </c>
      <c r="E4470" t="s">
        <v>473</v>
      </c>
      <c r="F4470" t="s">
        <v>18663</v>
      </c>
      <c r="G4470" s="177">
        <v>44720</v>
      </c>
      <c r="H4470" t="s">
        <v>434</v>
      </c>
      <c r="I4470" t="s">
        <v>18173</v>
      </c>
      <c r="J4470" t="s">
        <v>8920</v>
      </c>
      <c r="K4470" t="s">
        <v>353</v>
      </c>
      <c r="L4470" t="s">
        <v>406</v>
      </c>
      <c r="M4470" s="29" t="str">
        <f>IF(O4470 &lt;&gt; "", VLOOKUP(O4470,'CLASSIFICAÇÃO - ÁREA DE ATUAÇÃO'!$A:$C,2,0),"")</f>
        <v>C</v>
      </c>
      <c r="N4470" s="29" t="str">
        <f>IF(O4470 &lt;&gt; "",VLOOKUP(O4470,'CLASSIFICAÇÃO - ÁREA DE ATUAÇÃO'!$A:$C,3,0), "")</f>
        <v>GESTÃO</v>
      </c>
      <c r="O4470" t="str">
        <f>'Lotações convertidas'!B4472</f>
        <v>GERENCIA DE ASSISTENCIA, EPIDEMIOLOGIA E REGULACAO BARREIRO</v>
      </c>
    </row>
    <row r="4471" spans="1:15" x14ac:dyDescent="0.25">
      <c r="A4471">
        <v>1379699</v>
      </c>
      <c r="B4471" t="s">
        <v>13660</v>
      </c>
      <c r="C4471" t="s">
        <v>13661</v>
      </c>
      <c r="D4471" t="s">
        <v>349</v>
      </c>
      <c r="E4471" t="s">
        <v>445</v>
      </c>
      <c r="F4471" t="s">
        <v>559</v>
      </c>
      <c r="G4471" s="177">
        <v>44721</v>
      </c>
      <c r="H4471" t="s">
        <v>13662</v>
      </c>
      <c r="I4471" t="s">
        <v>18172</v>
      </c>
      <c r="J4471" t="s">
        <v>13663</v>
      </c>
      <c r="K4471" t="s">
        <v>353</v>
      </c>
      <c r="L4471" t="s">
        <v>354</v>
      </c>
      <c r="M4471" s="29" t="str">
        <f>IF(O4471 &lt;&gt; "", VLOOKUP(O4471,'CLASSIFICAÇÃO - ÁREA DE ATUAÇÃO'!$A:$C,2,0),"")</f>
        <v>A</v>
      </c>
      <c r="N4471" s="29" t="str">
        <f>IF(O4471 &lt;&gt; "",VLOOKUP(O4471,'CLASSIFICAÇÃO - ÁREA DE ATUAÇÃO'!$A:$C,3,0), "")</f>
        <v>REDE DE URGÊNCIA</v>
      </c>
      <c r="O4471" t="str">
        <f>'Lotações convertidas'!B4473</f>
        <v>CENTRO DE REFERENCIA EM SAUDE MENTAL INFANTIL NOROESTE</v>
      </c>
    </row>
    <row r="4472" spans="1:15" x14ac:dyDescent="0.25">
      <c r="A4472">
        <v>1379702</v>
      </c>
      <c r="B4472" t="s">
        <v>13664</v>
      </c>
      <c r="C4472" t="s">
        <v>13665</v>
      </c>
      <c r="D4472" t="s">
        <v>368</v>
      </c>
      <c r="E4472" t="s">
        <v>369</v>
      </c>
      <c r="F4472" t="s">
        <v>731</v>
      </c>
      <c r="G4472" s="177">
        <v>44721</v>
      </c>
      <c r="H4472" t="s">
        <v>364</v>
      </c>
      <c r="I4472" t="s">
        <v>18168</v>
      </c>
      <c r="J4472" t="s">
        <v>13666</v>
      </c>
      <c r="K4472" t="s">
        <v>353</v>
      </c>
      <c r="L4472" t="s">
        <v>361</v>
      </c>
      <c r="M4472" s="29" t="str">
        <f>IF(O4472 &lt;&gt; "", VLOOKUP(O4472,'CLASSIFICAÇÃO - ÁREA DE ATUAÇÃO'!$A:$C,2,0),"")</f>
        <v>B</v>
      </c>
      <c r="N4472" s="29" t="str">
        <f>IF(O4472 &lt;&gt; "",VLOOKUP(O4472,'CLASSIFICAÇÃO - ÁREA DE ATUAÇÃO'!$A:$C,3,0), "")</f>
        <v>ATENÇÃO PRIMÁRIA</v>
      </c>
      <c r="O4472" t="str">
        <f>'Lotações convertidas'!B4474</f>
        <v>CENTRO DE SAÚDE DOM ORIONE</v>
      </c>
    </row>
    <row r="4473" spans="1:15" x14ac:dyDescent="0.25">
      <c r="A4473">
        <v>1379710</v>
      </c>
      <c r="B4473" t="s">
        <v>13667</v>
      </c>
      <c r="C4473" t="s">
        <v>13668</v>
      </c>
      <c r="D4473" t="s">
        <v>349</v>
      </c>
      <c r="E4473" t="s">
        <v>473</v>
      </c>
      <c r="F4473" t="s">
        <v>1559</v>
      </c>
      <c r="G4473" s="177">
        <v>44721</v>
      </c>
      <c r="H4473" t="s">
        <v>417</v>
      </c>
      <c r="I4473" t="s">
        <v>18181</v>
      </c>
      <c r="J4473" t="s">
        <v>13669</v>
      </c>
      <c r="K4473" t="s">
        <v>353</v>
      </c>
      <c r="L4473" t="s">
        <v>411</v>
      </c>
      <c r="M4473" s="29" t="str">
        <f>IF(O4473 &lt;&gt; "", VLOOKUP(O4473,'CLASSIFICAÇÃO - ÁREA DE ATUAÇÃO'!$A:$C,2,0),"")</f>
        <v>C</v>
      </c>
      <c r="N4473" s="29" t="str">
        <f>IF(O4473 &lt;&gt; "",VLOOKUP(O4473,'CLASSIFICAÇÃO - ÁREA DE ATUAÇÃO'!$A:$C,3,0), "")</f>
        <v>ATENÇÃO PRIMÁRIA</v>
      </c>
      <c r="O4473" t="str">
        <f>'Lotações convertidas'!B4475</f>
        <v>CENTRO DE SAÚDE NOSSA SENHORA APARECIDA</v>
      </c>
    </row>
    <row r="4474" spans="1:15" x14ac:dyDescent="0.25">
      <c r="A4474">
        <v>1379729</v>
      </c>
      <c r="B4474" t="s">
        <v>13670</v>
      </c>
      <c r="C4474" t="s">
        <v>13671</v>
      </c>
      <c r="D4474" t="s">
        <v>368</v>
      </c>
      <c r="E4474" t="s">
        <v>369</v>
      </c>
      <c r="F4474" t="s">
        <v>18623</v>
      </c>
      <c r="G4474" s="177">
        <v>44726</v>
      </c>
      <c r="H4474" t="s">
        <v>1635</v>
      </c>
      <c r="I4474" t="s">
        <v>18168</v>
      </c>
      <c r="J4474" t="s">
        <v>13672</v>
      </c>
      <c r="K4474" t="s">
        <v>353</v>
      </c>
      <c r="L4474" t="s">
        <v>374</v>
      </c>
      <c r="M4474" s="29" t="str">
        <f>IF(O4474 &lt;&gt; "", VLOOKUP(O4474,'CLASSIFICAÇÃO - ÁREA DE ATUAÇÃO'!$A:$C,2,0),"")</f>
        <v>C</v>
      </c>
      <c r="N4474" s="29" t="str">
        <f>IF(O4474 &lt;&gt; "",VLOOKUP(O4474,'CLASSIFICAÇÃO - ÁREA DE ATUAÇÃO'!$A:$C,3,0), "")</f>
        <v>REDE DE URGÊNCIA</v>
      </c>
      <c r="O4474" t="str">
        <f>'Lotações convertidas'!B4476</f>
        <v>UNIDADE DE PRONTO ATENDIMENTO NORDESTE</v>
      </c>
    </row>
    <row r="4475" spans="1:15" x14ac:dyDescent="0.25">
      <c r="A4475">
        <v>1379737</v>
      </c>
      <c r="B4475" t="s">
        <v>13673</v>
      </c>
      <c r="C4475" t="s">
        <v>13674</v>
      </c>
      <c r="D4475" t="s">
        <v>368</v>
      </c>
      <c r="E4475" t="s">
        <v>369</v>
      </c>
      <c r="F4475" t="s">
        <v>1937</v>
      </c>
      <c r="G4475" s="177">
        <v>44722</v>
      </c>
      <c r="H4475" t="s">
        <v>417</v>
      </c>
      <c r="I4475" t="s">
        <v>18168</v>
      </c>
      <c r="J4475" t="s">
        <v>13675</v>
      </c>
      <c r="K4475" t="s">
        <v>353</v>
      </c>
      <c r="L4475" t="s">
        <v>374</v>
      </c>
      <c r="M4475" s="29" t="str">
        <f>IF(O4475 &lt;&gt; "", VLOOKUP(O4475,'CLASSIFICAÇÃO - ÁREA DE ATUAÇÃO'!$A:$C,2,0),"")</f>
        <v>C</v>
      </c>
      <c r="N4475" s="29" t="str">
        <f>IF(O4475 &lt;&gt; "",VLOOKUP(O4475,'CLASSIFICAÇÃO - ÁREA DE ATUAÇÃO'!$A:$C,3,0), "")</f>
        <v>ATENÇÃO PRIMÁRIA</v>
      </c>
      <c r="O4475" t="str">
        <f>'Lotações convertidas'!B4477</f>
        <v>CENTRO DE SAÚDE OLAVO ALBINO CORREIA</v>
      </c>
    </row>
    <row r="4476" spans="1:15" x14ac:dyDescent="0.25">
      <c r="A4476">
        <v>1379745</v>
      </c>
      <c r="B4476" t="s">
        <v>13676</v>
      </c>
      <c r="C4476" t="s">
        <v>13677</v>
      </c>
      <c r="D4476" t="s">
        <v>349</v>
      </c>
      <c r="E4476" t="s">
        <v>473</v>
      </c>
      <c r="F4476" t="s">
        <v>18634</v>
      </c>
      <c r="G4476" s="177">
        <v>44721</v>
      </c>
      <c r="H4476" t="s">
        <v>364</v>
      </c>
      <c r="I4476" t="s">
        <v>18181</v>
      </c>
      <c r="J4476" t="s">
        <v>13678</v>
      </c>
      <c r="K4476" t="s">
        <v>353</v>
      </c>
      <c r="L4476" t="s">
        <v>374</v>
      </c>
      <c r="M4476" s="29" t="str">
        <f>IF(O4476 &lt;&gt; "", VLOOKUP(O4476,'CLASSIFICAÇÃO - ÁREA DE ATUAÇÃO'!$A:$C,2,0),"")</f>
        <v>B</v>
      </c>
      <c r="N4476" s="29" t="str">
        <f>IF(O4476 &lt;&gt; "",VLOOKUP(O4476,'CLASSIFICAÇÃO - ÁREA DE ATUAÇÃO'!$A:$C,3,0), "")</f>
        <v>GESTÃO</v>
      </c>
      <c r="O4476" t="str">
        <f>'Lotações convertidas'!B4478</f>
        <v>GERENCIA DE ASSISTENCIA, EPIDEMIOLOGIA E REGULACAO NORDESTE</v>
      </c>
    </row>
    <row r="4477" spans="1:15" x14ac:dyDescent="0.25">
      <c r="A4477">
        <v>1379761</v>
      </c>
      <c r="B4477" t="s">
        <v>13679</v>
      </c>
      <c r="C4477" t="s">
        <v>13680</v>
      </c>
      <c r="D4477" t="s">
        <v>9078</v>
      </c>
      <c r="F4477" t="s">
        <v>18638</v>
      </c>
      <c r="G4477" s="177">
        <v>44721</v>
      </c>
      <c r="H4477" t="s">
        <v>364</v>
      </c>
      <c r="I4477" t="s">
        <v>495</v>
      </c>
      <c r="K4477" t="s">
        <v>495</v>
      </c>
      <c r="L4477" t="s">
        <v>427</v>
      </c>
      <c r="M4477" s="29" t="str">
        <f>IF(O4477 &lt;&gt; "", VLOOKUP(O4477,'CLASSIFICAÇÃO - ÁREA DE ATUAÇÃO'!$A:$C,2,0),"")</f>
        <v>A</v>
      </c>
      <c r="N4477" s="29" t="str">
        <f>IF(O4477 &lt;&gt; "",VLOOKUP(O4477,'CLASSIFICAÇÃO - ÁREA DE ATUAÇÃO'!$A:$C,3,0), "")</f>
        <v>GESTÃO</v>
      </c>
      <c r="O4477" t="str">
        <f>'Lotações convertidas'!B4479</f>
        <v>GERENCIA DE VIGILANCIA EPIDEMIOLOGICA</v>
      </c>
    </row>
    <row r="4478" spans="1:15" x14ac:dyDescent="0.25">
      <c r="A4478" t="s">
        <v>13681</v>
      </c>
      <c r="B4478" t="s">
        <v>5288</v>
      </c>
      <c r="C4478" t="s">
        <v>5289</v>
      </c>
      <c r="D4478" t="s">
        <v>379</v>
      </c>
      <c r="F4478" t="s">
        <v>18615</v>
      </c>
      <c r="G4478" s="177">
        <v>44724</v>
      </c>
      <c r="H4478" t="s">
        <v>482</v>
      </c>
      <c r="I4478" t="s">
        <v>18171</v>
      </c>
      <c r="J4478" t="s">
        <v>5290</v>
      </c>
      <c r="K4478" t="s">
        <v>353</v>
      </c>
      <c r="L4478" t="s">
        <v>365</v>
      </c>
      <c r="M4478" s="29" t="str">
        <f>IF(O4478 &lt;&gt; "", VLOOKUP(O4478,'CLASSIFICAÇÃO - ÁREA DE ATUAÇÃO'!$A:$C,2,0),"")</f>
        <v>D</v>
      </c>
      <c r="N4478" s="29" t="str">
        <f>IF(O4478 &lt;&gt; "",VLOOKUP(O4478,'CLASSIFICAÇÃO - ÁREA DE ATUAÇÃO'!$A:$C,3,0), "")</f>
        <v>REDE DE URGÊNCIA</v>
      </c>
      <c r="O4478" t="str">
        <f>'Lotações convertidas'!B4480</f>
        <v>UNIDADE DE PRONTO ATENDIMENTO NORTE</v>
      </c>
    </row>
    <row r="4479" spans="1:15" x14ac:dyDescent="0.25">
      <c r="A4479" t="s">
        <v>13682</v>
      </c>
      <c r="B4479" t="s">
        <v>13683</v>
      </c>
      <c r="C4479" t="s">
        <v>13684</v>
      </c>
      <c r="D4479" t="s">
        <v>9078</v>
      </c>
      <c r="F4479" t="s">
        <v>18638</v>
      </c>
      <c r="G4479" s="177">
        <v>44722</v>
      </c>
      <c r="H4479" t="s">
        <v>364</v>
      </c>
      <c r="I4479" t="s">
        <v>495</v>
      </c>
      <c r="K4479" t="s">
        <v>495</v>
      </c>
      <c r="L4479" t="s">
        <v>427</v>
      </c>
      <c r="M4479" s="29" t="str">
        <f>IF(O4479 &lt;&gt; "", VLOOKUP(O4479,'CLASSIFICAÇÃO - ÁREA DE ATUAÇÃO'!$A:$C,2,0),"")</f>
        <v>A</v>
      </c>
      <c r="N4479" s="29" t="str">
        <f>IF(O4479 &lt;&gt; "",VLOOKUP(O4479,'CLASSIFICAÇÃO - ÁREA DE ATUAÇÃO'!$A:$C,3,0), "")</f>
        <v>GESTÃO</v>
      </c>
      <c r="O4479" t="str">
        <f>'Lotações convertidas'!B4481</f>
        <v>GERENCIA DE VIGILANCIA EPIDEMIOLOGICA</v>
      </c>
    </row>
    <row r="4480" spans="1:15" x14ac:dyDescent="0.25">
      <c r="A4480">
        <v>1379834</v>
      </c>
      <c r="B4480" t="s">
        <v>13685</v>
      </c>
      <c r="C4480" t="s">
        <v>13686</v>
      </c>
      <c r="D4480" t="s">
        <v>379</v>
      </c>
      <c r="F4480" t="s">
        <v>18613</v>
      </c>
      <c r="G4480" s="177">
        <v>44721</v>
      </c>
      <c r="H4480" t="s">
        <v>482</v>
      </c>
      <c r="I4480" t="s">
        <v>18171</v>
      </c>
      <c r="J4480" t="s">
        <v>13687</v>
      </c>
      <c r="K4480" t="s">
        <v>353</v>
      </c>
      <c r="L4480" t="s">
        <v>382</v>
      </c>
      <c r="M4480" s="29" t="str">
        <f>IF(O4480 &lt;&gt; "", VLOOKUP(O4480,'CLASSIFICAÇÃO - ÁREA DE ATUAÇÃO'!$A:$C,2,0),"")</f>
        <v>C</v>
      </c>
      <c r="N4480" s="29" t="str">
        <f>IF(O4480 &lt;&gt; "",VLOOKUP(O4480,'CLASSIFICAÇÃO - ÁREA DE ATUAÇÃO'!$A:$C,3,0), "")</f>
        <v>REDE DE URGÊNCIA</v>
      </c>
      <c r="O4480" t="str">
        <f>'Lotações convertidas'!B4482</f>
        <v>UNIDADE DE PRONTO ATENDIMENTO LESTE</v>
      </c>
    </row>
    <row r="4481" spans="1:15" x14ac:dyDescent="0.25">
      <c r="A4481">
        <v>1379850</v>
      </c>
      <c r="B4481" t="s">
        <v>13688</v>
      </c>
      <c r="C4481" t="s">
        <v>13689</v>
      </c>
      <c r="D4481" t="s">
        <v>368</v>
      </c>
      <c r="E4481" t="s">
        <v>369</v>
      </c>
      <c r="F4481" t="s">
        <v>4868</v>
      </c>
      <c r="G4481" s="177">
        <v>44722</v>
      </c>
      <c r="H4481" t="s">
        <v>417</v>
      </c>
      <c r="I4481" t="s">
        <v>18168</v>
      </c>
      <c r="J4481" t="s">
        <v>13690</v>
      </c>
      <c r="K4481" t="s">
        <v>353</v>
      </c>
      <c r="L4481" t="s">
        <v>365</v>
      </c>
      <c r="M4481" s="29" t="str">
        <f>IF(O4481 &lt;&gt; "", VLOOKUP(O4481,'CLASSIFICAÇÃO - ÁREA DE ATUAÇÃO'!$A:$C,2,0),"")</f>
        <v>C</v>
      </c>
      <c r="N4481" s="29" t="str">
        <f>IF(O4481 &lt;&gt; "",VLOOKUP(O4481,'CLASSIFICAÇÃO - ÁREA DE ATUAÇÃO'!$A:$C,3,0), "")</f>
        <v>ATENÇÃO PRIMÁRIA</v>
      </c>
      <c r="O4481" t="str">
        <f>'Lotações convertidas'!B4483</f>
        <v>CENTRO DE SAÚDE HELIÓPOLIS</v>
      </c>
    </row>
    <row r="4482" spans="1:15" x14ac:dyDescent="0.25">
      <c r="A4482">
        <v>1379877</v>
      </c>
      <c r="B4482" t="s">
        <v>13691</v>
      </c>
      <c r="C4482" t="s">
        <v>13692</v>
      </c>
      <c r="D4482" t="s">
        <v>368</v>
      </c>
      <c r="E4482" t="s">
        <v>634</v>
      </c>
      <c r="F4482" t="s">
        <v>589</v>
      </c>
      <c r="G4482" s="177">
        <v>44722</v>
      </c>
      <c r="H4482" t="s">
        <v>466</v>
      </c>
      <c r="I4482" t="s">
        <v>18174</v>
      </c>
      <c r="J4482" t="s">
        <v>13693</v>
      </c>
      <c r="K4482" t="s">
        <v>353</v>
      </c>
      <c r="L4482" t="s">
        <v>397</v>
      </c>
      <c r="M4482" s="29" t="str">
        <f>IF(O4482 &lt;&gt; "", VLOOKUP(O4482,'CLASSIFICAÇÃO - ÁREA DE ATUAÇÃO'!$A:$C,2,0),"")</f>
        <v>A</v>
      </c>
      <c r="N4482" s="29" t="str">
        <f>IF(O4482 &lt;&gt; "",VLOOKUP(O4482,'CLASSIFICAÇÃO - ÁREA DE ATUAÇÃO'!$A:$C,3,0), "")</f>
        <v>REDE COMPLEMENTAR</v>
      </c>
      <c r="O4482" t="str">
        <f>'Lotações convertidas'!B4484</f>
        <v>UNIDADE DE REFERENCIA SECUNDARIA CAMPOS SALES</v>
      </c>
    </row>
    <row r="4483" spans="1:15" x14ac:dyDescent="0.25">
      <c r="A4483">
        <v>1379893</v>
      </c>
      <c r="B4483" t="s">
        <v>13694</v>
      </c>
      <c r="C4483" t="s">
        <v>13695</v>
      </c>
      <c r="D4483" t="s">
        <v>379</v>
      </c>
      <c r="F4483" t="s">
        <v>18616</v>
      </c>
      <c r="G4483" s="177">
        <v>44723</v>
      </c>
      <c r="H4483" t="s">
        <v>466</v>
      </c>
      <c r="I4483" t="s">
        <v>18171</v>
      </c>
      <c r="J4483" t="s">
        <v>13696</v>
      </c>
      <c r="K4483" t="s">
        <v>353</v>
      </c>
      <c r="L4483" t="s">
        <v>361</v>
      </c>
      <c r="M4483" s="29" t="str">
        <f>IF(O4483 &lt;&gt; "", VLOOKUP(O4483,'CLASSIFICAÇÃO - ÁREA DE ATUAÇÃO'!$A:$C,2,0),"")</f>
        <v>C</v>
      </c>
      <c r="N4483" s="29" t="str">
        <f>IF(O4483 &lt;&gt; "",VLOOKUP(O4483,'CLASSIFICAÇÃO - ÁREA DE ATUAÇÃO'!$A:$C,3,0), "")</f>
        <v>REDE DE URGÊNCIA</v>
      </c>
      <c r="O4483" t="str">
        <f>'Lotações convertidas'!B4485</f>
        <v>UNIDADE DE PRONTO ATENDIMENTO PAMPULHA</v>
      </c>
    </row>
    <row r="4484" spans="1:15" x14ac:dyDescent="0.25">
      <c r="A4484">
        <v>1379907</v>
      </c>
      <c r="B4484" t="s">
        <v>13694</v>
      </c>
      <c r="C4484" t="s">
        <v>13695</v>
      </c>
      <c r="D4484" t="s">
        <v>379</v>
      </c>
      <c r="F4484" t="s">
        <v>388</v>
      </c>
      <c r="G4484" s="177">
        <v>44725</v>
      </c>
      <c r="H4484" t="s">
        <v>13697</v>
      </c>
      <c r="I4484" t="s">
        <v>18171</v>
      </c>
      <c r="J4484" t="s">
        <v>13696</v>
      </c>
      <c r="K4484" t="s">
        <v>353</v>
      </c>
      <c r="L4484" t="s">
        <v>372</v>
      </c>
      <c r="M4484" s="29" t="str">
        <f>IF(O4484 &lt;&gt; "", VLOOKUP(O4484,'CLASSIFICAÇÃO - ÁREA DE ATUAÇÃO'!$A:$C,2,0),"")</f>
        <v>D</v>
      </c>
      <c r="N4484" s="29" t="str">
        <f>IF(O4484 &lt;&gt; "",VLOOKUP(O4484,'CLASSIFICAÇÃO - ÁREA DE ATUAÇÃO'!$A:$C,3,0), "")</f>
        <v>ATENÇÃO PRIMÁRIA</v>
      </c>
      <c r="O4484" t="str">
        <f>'Lotações convertidas'!B4486</f>
        <v>CENTRO DE SAÚDE MINAS CAIXA</v>
      </c>
    </row>
    <row r="4485" spans="1:15" x14ac:dyDescent="0.25">
      <c r="A4485" t="s">
        <v>13698</v>
      </c>
      <c r="B4485" t="s">
        <v>13699</v>
      </c>
      <c r="C4485" t="s">
        <v>13700</v>
      </c>
      <c r="D4485" t="s">
        <v>368</v>
      </c>
      <c r="E4485" t="s">
        <v>524</v>
      </c>
      <c r="F4485" t="s">
        <v>93</v>
      </c>
      <c r="G4485" s="177">
        <v>44722</v>
      </c>
      <c r="H4485" t="s">
        <v>417</v>
      </c>
      <c r="I4485" t="s">
        <v>18176</v>
      </c>
      <c r="J4485" t="s">
        <v>13701</v>
      </c>
      <c r="K4485" t="s">
        <v>353</v>
      </c>
      <c r="L4485" t="s">
        <v>354</v>
      </c>
      <c r="M4485" s="29" t="str">
        <f>IF(O4485 &lt;&gt; "", VLOOKUP(O4485,'CLASSIFICAÇÃO - ÁREA DE ATUAÇÃO'!$A:$C,2,0),"")</f>
        <v>A</v>
      </c>
      <c r="N4485" s="29" t="str">
        <f>IF(O4485 &lt;&gt; "",VLOOKUP(O4485,'CLASSIFICAÇÃO - ÁREA DE ATUAÇÃO'!$A:$C,3,0), "")</f>
        <v>REDE COMPLEMENTAR</v>
      </c>
      <c r="O4485" t="str">
        <f>'Lotações convertidas'!B4487</f>
        <v>LABORATORIO MUNICIPAL DE REFERENCIA DE ANALISES CLINICAS E CITOPATOLOGIA</v>
      </c>
    </row>
    <row r="4486" spans="1:15" x14ac:dyDescent="0.25">
      <c r="A4486">
        <v>1379958</v>
      </c>
      <c r="B4486" t="s">
        <v>13702</v>
      </c>
      <c r="C4486" t="s">
        <v>13703</v>
      </c>
      <c r="D4486" t="s">
        <v>368</v>
      </c>
      <c r="E4486" t="s">
        <v>634</v>
      </c>
      <c r="F4486" t="s">
        <v>18617</v>
      </c>
      <c r="G4486" s="177">
        <v>44723</v>
      </c>
      <c r="H4486" t="s">
        <v>466</v>
      </c>
      <c r="I4486" t="s">
        <v>18174</v>
      </c>
      <c r="J4486" t="s">
        <v>13704</v>
      </c>
      <c r="K4486" t="s">
        <v>353</v>
      </c>
      <c r="L4486" t="s">
        <v>406</v>
      </c>
      <c r="M4486" s="29" t="str">
        <f>IF(O4486 &lt;&gt; "", VLOOKUP(O4486,'CLASSIFICAÇÃO - ÁREA DE ATUAÇÃO'!$A:$C,2,0),"")</f>
        <v>D</v>
      </c>
      <c r="N4486" s="29" t="str">
        <f>IF(O4486 &lt;&gt; "",VLOOKUP(O4486,'CLASSIFICAÇÃO - ÁREA DE ATUAÇÃO'!$A:$C,3,0), "")</f>
        <v>REDE DE URGÊNCIA</v>
      </c>
      <c r="O4486" t="str">
        <f>'Lotações convertidas'!B4488</f>
        <v>UNIDADE DE PRONTO ATENDIMENTO BARREIRO</v>
      </c>
    </row>
    <row r="4487" spans="1:15" x14ac:dyDescent="0.25">
      <c r="A4487">
        <v>1379966</v>
      </c>
      <c r="B4487" t="s">
        <v>13705</v>
      </c>
      <c r="C4487" t="s">
        <v>13706</v>
      </c>
      <c r="D4487" t="s">
        <v>362</v>
      </c>
      <c r="F4487" t="s">
        <v>399</v>
      </c>
      <c r="G4487" s="177">
        <v>44725</v>
      </c>
      <c r="H4487" t="s">
        <v>364</v>
      </c>
      <c r="I4487" t="s">
        <v>18168</v>
      </c>
      <c r="J4487" t="s">
        <v>13707</v>
      </c>
      <c r="K4487" t="s">
        <v>353</v>
      </c>
      <c r="L4487" t="s">
        <v>374</v>
      </c>
      <c r="M4487" s="29" t="str">
        <f>IF(O4487 &lt;&gt; "", VLOOKUP(O4487,'CLASSIFICAÇÃO - ÁREA DE ATUAÇÃO'!$A:$C,2,0),"")</f>
        <v>A</v>
      </c>
      <c r="N4487" s="29" t="str">
        <f>IF(O4487 &lt;&gt; "",VLOOKUP(O4487,'CLASSIFICAÇÃO - ÁREA DE ATUAÇÃO'!$A:$C,3,0), "")</f>
        <v>ATENÇÃO PRIMÁRIA</v>
      </c>
      <c r="O4487" t="str">
        <f>'Lotações convertidas'!B4489</f>
        <v>CENTRO DE SAÚDE ALCIDES LINS</v>
      </c>
    </row>
    <row r="4488" spans="1:15" x14ac:dyDescent="0.25">
      <c r="A4488">
        <v>1379974</v>
      </c>
      <c r="B4488" t="s">
        <v>13708</v>
      </c>
      <c r="C4488" t="s">
        <v>13709</v>
      </c>
      <c r="D4488" t="s">
        <v>429</v>
      </c>
      <c r="E4488" t="s">
        <v>493</v>
      </c>
      <c r="F4488" t="s">
        <v>93</v>
      </c>
      <c r="G4488" s="177">
        <v>44725</v>
      </c>
      <c r="H4488" t="s">
        <v>384</v>
      </c>
      <c r="I4488" t="s">
        <v>495</v>
      </c>
      <c r="K4488" t="s">
        <v>495</v>
      </c>
      <c r="L4488" t="s">
        <v>354</v>
      </c>
      <c r="M4488" s="29" t="str">
        <f>IF(O4488 &lt;&gt; "", VLOOKUP(O4488,'CLASSIFICAÇÃO - ÁREA DE ATUAÇÃO'!$A:$C,2,0),"")</f>
        <v>A</v>
      </c>
      <c r="N4488" s="29" t="str">
        <f>IF(O4488 &lt;&gt; "",VLOOKUP(O4488,'CLASSIFICAÇÃO - ÁREA DE ATUAÇÃO'!$A:$C,3,0), "")</f>
        <v>REDE COMPLEMENTAR</v>
      </c>
      <c r="O4488" t="str">
        <f>'Lotações convertidas'!B4490</f>
        <v>LABORATORIO MUNICIPAL DE REFERENCIA DE ANALISES CLINICAS E CITOPATOLOGIA</v>
      </c>
    </row>
    <row r="4489" spans="1:15" x14ac:dyDescent="0.25">
      <c r="A4489" t="s">
        <v>13710</v>
      </c>
      <c r="B4489" t="s">
        <v>13711</v>
      </c>
      <c r="C4489" t="s">
        <v>13712</v>
      </c>
      <c r="D4489" t="s">
        <v>429</v>
      </c>
      <c r="E4489" t="s">
        <v>430</v>
      </c>
      <c r="F4489" t="s">
        <v>686</v>
      </c>
      <c r="G4489" s="177">
        <v>44725</v>
      </c>
      <c r="H4489" t="s">
        <v>364</v>
      </c>
      <c r="I4489" t="s">
        <v>18175</v>
      </c>
      <c r="J4489" t="s">
        <v>13713</v>
      </c>
      <c r="K4489" t="s">
        <v>353</v>
      </c>
      <c r="L4489" t="s">
        <v>397</v>
      </c>
      <c r="M4489" s="29" t="str">
        <f>IF(O4489 &lt;&gt; "", VLOOKUP(O4489,'CLASSIFICAÇÃO - ÁREA DE ATUAÇÃO'!$A:$C,2,0),"")</f>
        <v>C</v>
      </c>
      <c r="N4489" s="29" t="str">
        <f>IF(O4489 &lt;&gt; "",VLOOKUP(O4489,'CLASSIFICAÇÃO - ÁREA DE ATUAÇÃO'!$A:$C,3,0), "")</f>
        <v>ATENÇÃO PRIMÁRIA</v>
      </c>
      <c r="O4489" t="str">
        <f>'Lotações convertidas'!B4491</f>
        <v>CENTRO DE SAÚDE CÍCERO ILDEFONSO</v>
      </c>
    </row>
    <row r="4490" spans="1:15" x14ac:dyDescent="0.25">
      <c r="A4490">
        <v>1380018</v>
      </c>
      <c r="B4490" t="s">
        <v>13714</v>
      </c>
      <c r="C4490" t="s">
        <v>13715</v>
      </c>
      <c r="D4490" t="s">
        <v>362</v>
      </c>
      <c r="F4490" t="s">
        <v>583</v>
      </c>
      <c r="G4490" s="177">
        <v>44725</v>
      </c>
      <c r="H4490" t="s">
        <v>736</v>
      </c>
      <c r="I4490" t="s">
        <v>18168</v>
      </c>
      <c r="J4490" t="s">
        <v>13716</v>
      </c>
      <c r="K4490" t="s">
        <v>353</v>
      </c>
      <c r="L4490" t="s">
        <v>354</v>
      </c>
      <c r="M4490" s="29" t="str">
        <f>IF(O4490 &lt;&gt; "", VLOOKUP(O4490,'CLASSIFICAÇÃO - ÁREA DE ATUAÇÃO'!$A:$C,2,0),"")</f>
        <v>A</v>
      </c>
      <c r="N4490" s="29" t="str">
        <f>IF(O4490 &lt;&gt; "",VLOOKUP(O4490,'CLASSIFICAÇÃO - ÁREA DE ATUAÇÃO'!$A:$C,3,0), "")</f>
        <v>REDE COMPLEMENTAR</v>
      </c>
      <c r="O4490" t="str">
        <f>'Lotações convertidas'!B4492</f>
        <v>UNIDADE DE REFERENCIA SECUNDARIA PADRE EUSTAQUIO</v>
      </c>
    </row>
    <row r="4491" spans="1:15" x14ac:dyDescent="0.25">
      <c r="A4491">
        <v>1380026</v>
      </c>
      <c r="B4491" t="s">
        <v>13717</v>
      </c>
      <c r="C4491" t="s">
        <v>13718</v>
      </c>
      <c r="D4491" t="s">
        <v>368</v>
      </c>
      <c r="E4491" t="s">
        <v>369</v>
      </c>
      <c r="F4491" t="s">
        <v>2635</v>
      </c>
      <c r="G4491" s="177">
        <v>44725</v>
      </c>
      <c r="H4491" t="s">
        <v>417</v>
      </c>
      <c r="I4491" t="s">
        <v>18168</v>
      </c>
      <c r="J4491" t="s">
        <v>13719</v>
      </c>
      <c r="K4491" t="s">
        <v>353</v>
      </c>
      <c r="L4491" t="s">
        <v>354</v>
      </c>
      <c r="M4491" s="29" t="str">
        <f>IF(O4491 &lt;&gt; "", VLOOKUP(O4491,'CLASSIFICAÇÃO - ÁREA DE ATUAÇÃO'!$A:$C,2,0),"")</f>
        <v>A</v>
      </c>
      <c r="N4491" s="29" t="str">
        <f>IF(O4491 &lt;&gt; "",VLOOKUP(O4491,'CLASSIFICAÇÃO - ÁREA DE ATUAÇÃO'!$A:$C,3,0), "")</f>
        <v>ATENÇÃO PRIMÁRIA</v>
      </c>
      <c r="O4491" t="str">
        <f>'Lotações convertidas'!B4493</f>
        <v>CENTRO DE SAÚDE BOM JESUS</v>
      </c>
    </row>
    <row r="4492" spans="1:15" x14ac:dyDescent="0.25">
      <c r="A4492">
        <v>1380034</v>
      </c>
      <c r="B4492" t="s">
        <v>5866</v>
      </c>
      <c r="C4492" t="s">
        <v>5867</v>
      </c>
      <c r="D4492" t="s">
        <v>349</v>
      </c>
      <c r="E4492" t="s">
        <v>473</v>
      </c>
      <c r="F4492" t="s">
        <v>70</v>
      </c>
      <c r="G4492" s="177">
        <v>44725</v>
      </c>
      <c r="H4492" t="s">
        <v>434</v>
      </c>
      <c r="I4492" t="s">
        <v>18181</v>
      </c>
      <c r="J4492" t="s">
        <v>5868</v>
      </c>
      <c r="K4492" t="s">
        <v>353</v>
      </c>
      <c r="L4492" t="s">
        <v>411</v>
      </c>
      <c r="M4492" s="29" t="str">
        <f>IF(O4492 &lt;&gt; "", VLOOKUP(O4492,'CLASSIFICAÇÃO - ÁREA DE ATUAÇÃO'!$A:$C,2,0),"")</f>
        <v>A</v>
      </c>
      <c r="N4492" s="29" t="str">
        <f>IF(O4492 &lt;&gt; "",VLOOKUP(O4492,'CLASSIFICAÇÃO - ÁREA DE ATUAÇÃO'!$A:$C,3,0), "")</f>
        <v>REDE COMPLEMENTAR</v>
      </c>
      <c r="O4492" t="str">
        <f>'Lotações convertidas'!B4494</f>
        <v>CENTRO DE TREIN. E REF. EM DOENÇAS INFECCIOSAS E PARASITÁRIAS ORESTES DINIZ</v>
      </c>
    </row>
    <row r="4493" spans="1:15" x14ac:dyDescent="0.25">
      <c r="A4493">
        <v>1380042</v>
      </c>
      <c r="B4493" t="s">
        <v>8303</v>
      </c>
      <c r="C4493" t="s">
        <v>8304</v>
      </c>
      <c r="D4493" t="s">
        <v>368</v>
      </c>
      <c r="E4493" t="s">
        <v>524</v>
      </c>
      <c r="F4493" t="s">
        <v>18615</v>
      </c>
      <c r="G4493" s="177">
        <v>44724</v>
      </c>
      <c r="H4493" t="s">
        <v>441</v>
      </c>
      <c r="I4493" t="s">
        <v>18179</v>
      </c>
      <c r="J4493" t="s">
        <v>8305</v>
      </c>
      <c r="K4493" t="s">
        <v>353</v>
      </c>
      <c r="L4493" t="s">
        <v>365</v>
      </c>
      <c r="M4493" s="29" t="str">
        <f>IF(O4493 &lt;&gt; "", VLOOKUP(O4493,'CLASSIFICAÇÃO - ÁREA DE ATUAÇÃO'!$A:$C,2,0),"")</f>
        <v>D</v>
      </c>
      <c r="N4493" s="29" t="str">
        <f>IF(O4493 &lt;&gt; "",VLOOKUP(O4493,'CLASSIFICAÇÃO - ÁREA DE ATUAÇÃO'!$A:$C,3,0), "")</f>
        <v>REDE DE URGÊNCIA</v>
      </c>
      <c r="O4493" t="str">
        <f>'Lotações convertidas'!B4495</f>
        <v>UNIDADE DE PRONTO ATENDIMENTO NORTE</v>
      </c>
    </row>
    <row r="4494" spans="1:15" x14ac:dyDescent="0.25">
      <c r="A4494">
        <v>1380050</v>
      </c>
      <c r="B4494" t="s">
        <v>13720</v>
      </c>
      <c r="C4494" t="s">
        <v>13721</v>
      </c>
      <c r="D4494" t="s">
        <v>368</v>
      </c>
      <c r="E4494" t="s">
        <v>524</v>
      </c>
      <c r="F4494" t="s">
        <v>93</v>
      </c>
      <c r="G4494" s="177">
        <v>44725</v>
      </c>
      <c r="H4494" t="s">
        <v>417</v>
      </c>
      <c r="I4494" t="s">
        <v>18176</v>
      </c>
      <c r="J4494" t="s">
        <v>13722</v>
      </c>
      <c r="K4494" t="s">
        <v>353</v>
      </c>
      <c r="L4494" t="s">
        <v>354</v>
      </c>
      <c r="M4494" s="29" t="str">
        <f>IF(O4494 &lt;&gt; "", VLOOKUP(O4494,'CLASSIFICAÇÃO - ÁREA DE ATUAÇÃO'!$A:$C,2,0),"")</f>
        <v>A</v>
      </c>
      <c r="N4494" s="29" t="str">
        <f>IF(O4494 &lt;&gt; "",VLOOKUP(O4494,'CLASSIFICAÇÃO - ÁREA DE ATUAÇÃO'!$A:$C,3,0), "")</f>
        <v>REDE COMPLEMENTAR</v>
      </c>
      <c r="O4494" t="str">
        <f>'Lotações convertidas'!B4496</f>
        <v>LABORATORIO MUNICIPAL DE REFERENCIA DE ANALISES CLINICAS E CITOPATOLOGIA</v>
      </c>
    </row>
    <row r="4495" spans="1:15" x14ac:dyDescent="0.25">
      <c r="A4495">
        <v>1380069</v>
      </c>
      <c r="B4495" t="s">
        <v>13723</v>
      </c>
      <c r="C4495" t="s">
        <v>13724</v>
      </c>
      <c r="D4495" t="s">
        <v>368</v>
      </c>
      <c r="E4495" t="s">
        <v>369</v>
      </c>
      <c r="F4495" t="s">
        <v>933</v>
      </c>
      <c r="G4495" s="177">
        <v>44725</v>
      </c>
      <c r="H4495" t="s">
        <v>384</v>
      </c>
      <c r="I4495" t="s">
        <v>18168</v>
      </c>
      <c r="J4495" t="s">
        <v>13725</v>
      </c>
      <c r="K4495" t="s">
        <v>353</v>
      </c>
      <c r="L4495" t="s">
        <v>397</v>
      </c>
      <c r="M4495" s="29" t="str">
        <f>IF(O4495 &lt;&gt; "", VLOOKUP(O4495,'CLASSIFICAÇÃO - ÁREA DE ATUAÇÃO'!$A:$C,2,0),"")</f>
        <v>B</v>
      </c>
      <c r="N4495" s="29" t="str">
        <f>IF(O4495 &lt;&gt; "",VLOOKUP(O4495,'CLASSIFICAÇÃO - ÁREA DE ATUAÇÃO'!$A:$C,3,0), "")</f>
        <v>ATENÇÃO PRIMÁRIA</v>
      </c>
      <c r="O4495" t="str">
        <f>'Lotações convertidas'!B4497</f>
        <v>CENTRO DE SAÚDE CAMARGOS</v>
      </c>
    </row>
    <row r="4496" spans="1:15" x14ac:dyDescent="0.25">
      <c r="A4496">
        <v>1380077</v>
      </c>
      <c r="B4496" t="s">
        <v>13726</v>
      </c>
      <c r="C4496" t="s">
        <v>13727</v>
      </c>
      <c r="D4496" t="s">
        <v>362</v>
      </c>
      <c r="F4496" t="s">
        <v>18644</v>
      </c>
      <c r="G4496" s="177">
        <v>44725</v>
      </c>
      <c r="H4496" t="s">
        <v>352</v>
      </c>
      <c r="I4496" t="s">
        <v>18168</v>
      </c>
      <c r="J4496" t="s">
        <v>13728</v>
      </c>
      <c r="K4496" t="s">
        <v>353</v>
      </c>
      <c r="L4496" t="s">
        <v>411</v>
      </c>
      <c r="M4496" s="29" t="str">
        <f>IF(O4496 &lt;&gt; "", VLOOKUP(O4496,'CLASSIFICAÇÃO - ÁREA DE ATUAÇÃO'!$A:$C,2,0),"")</f>
        <v>C</v>
      </c>
      <c r="N4496" s="29" t="str">
        <f>IF(O4496 &lt;&gt; "",VLOOKUP(O4496,'CLASSIFICAÇÃO - ÁREA DE ATUAÇÃO'!$A:$C,3,0), "")</f>
        <v>ATENÇÃO PRIMÁRIA</v>
      </c>
      <c r="O4496" t="str">
        <f>'Lotações convertidas'!B4498</f>
        <v>CENTRO DE SAÚDE SÃO MIGUEL ARCANJO</v>
      </c>
    </row>
    <row r="4497" spans="1:15" x14ac:dyDescent="0.25">
      <c r="A4497">
        <v>1380107</v>
      </c>
      <c r="B4497" t="s">
        <v>10387</v>
      </c>
      <c r="C4497" t="s">
        <v>10388</v>
      </c>
      <c r="D4497" t="s">
        <v>368</v>
      </c>
      <c r="E4497" t="s">
        <v>369</v>
      </c>
      <c r="F4497" t="s">
        <v>18616</v>
      </c>
      <c r="G4497" s="177">
        <v>44725</v>
      </c>
      <c r="H4497" t="s">
        <v>425</v>
      </c>
      <c r="I4497" t="s">
        <v>18168</v>
      </c>
      <c r="J4497" t="s">
        <v>10389</v>
      </c>
      <c r="K4497" t="s">
        <v>353</v>
      </c>
      <c r="L4497" t="s">
        <v>361</v>
      </c>
      <c r="M4497" s="29" t="str">
        <f>IF(O4497 &lt;&gt; "", VLOOKUP(O4497,'CLASSIFICAÇÃO - ÁREA DE ATUAÇÃO'!$A:$C,2,0),"")</f>
        <v>C</v>
      </c>
      <c r="N4497" s="29" t="str">
        <f>IF(O4497 &lt;&gt; "",VLOOKUP(O4497,'CLASSIFICAÇÃO - ÁREA DE ATUAÇÃO'!$A:$C,3,0), "")</f>
        <v>REDE DE URGÊNCIA</v>
      </c>
      <c r="O4497" t="str">
        <f>'Lotações convertidas'!B4499</f>
        <v>UNIDADE DE PRONTO ATENDIMENTO PAMPULHA</v>
      </c>
    </row>
    <row r="4498" spans="1:15" x14ac:dyDescent="0.25">
      <c r="A4498">
        <v>1380115</v>
      </c>
      <c r="B4498" t="s">
        <v>13732</v>
      </c>
      <c r="C4498" t="s">
        <v>13733</v>
      </c>
      <c r="D4498" t="s">
        <v>362</v>
      </c>
      <c r="F4498" t="s">
        <v>18653</v>
      </c>
      <c r="G4498" s="177">
        <v>44725</v>
      </c>
      <c r="H4498" t="s">
        <v>364</v>
      </c>
      <c r="I4498" t="s">
        <v>18168</v>
      </c>
      <c r="J4498" t="s">
        <v>13734</v>
      </c>
      <c r="K4498" t="s">
        <v>353</v>
      </c>
      <c r="L4498" t="s">
        <v>372</v>
      </c>
      <c r="M4498" s="29" t="str">
        <f>IF(O4498 &lt;&gt; "", VLOOKUP(O4498,'CLASSIFICAÇÃO - ÁREA DE ATUAÇÃO'!$A:$C,2,0),"")</f>
        <v>C</v>
      </c>
      <c r="N4498" s="29" t="str">
        <f>IF(O4498 &lt;&gt; "",VLOOKUP(O4498,'CLASSIFICAÇÃO - ÁREA DE ATUAÇÃO'!$A:$C,3,0), "")</f>
        <v>GESTÃO</v>
      </c>
      <c r="O4498" t="str">
        <f>'Lotações convertidas'!B4500</f>
        <v>GERENCIA DE ASSISTENCIA, EPIDEMIOLOGIA E REGULACAO VENDA NOVA</v>
      </c>
    </row>
    <row r="4499" spans="1:15" x14ac:dyDescent="0.25">
      <c r="A4499">
        <v>1380123</v>
      </c>
      <c r="B4499" t="s">
        <v>12275</v>
      </c>
      <c r="C4499" t="s">
        <v>12276</v>
      </c>
      <c r="D4499" t="s">
        <v>362</v>
      </c>
      <c r="F4499" t="s">
        <v>625</v>
      </c>
      <c r="G4499" s="177">
        <v>44725</v>
      </c>
      <c r="H4499" t="s">
        <v>434</v>
      </c>
      <c r="I4499" t="s">
        <v>18168</v>
      </c>
      <c r="J4499" t="s">
        <v>12277</v>
      </c>
      <c r="K4499" t="s">
        <v>353</v>
      </c>
      <c r="L4499" t="s">
        <v>411</v>
      </c>
      <c r="M4499" s="29" t="str">
        <f>IF(O4499 &lt;&gt; "", VLOOKUP(O4499,'CLASSIFICAÇÃO - ÁREA DE ATUAÇÃO'!$A:$C,2,0),"")</f>
        <v>C</v>
      </c>
      <c r="N4499" s="29" t="str">
        <f>IF(O4499 &lt;&gt; "",VLOOKUP(O4499,'CLASSIFICAÇÃO - ÁREA DE ATUAÇÃO'!$A:$C,3,0), "")</f>
        <v>ATENÇÃO PRIMÁRIA</v>
      </c>
      <c r="O4499" t="str">
        <f>'Lotações convertidas'!B4501</f>
        <v>CENTRO DE SAÚDE NOSSA SENHORA DE FÁTIMA</v>
      </c>
    </row>
    <row r="4500" spans="1:15" x14ac:dyDescent="0.25">
      <c r="A4500">
        <v>1380131</v>
      </c>
      <c r="B4500" t="s">
        <v>13735</v>
      </c>
      <c r="C4500" t="s">
        <v>13736</v>
      </c>
      <c r="D4500" t="s">
        <v>368</v>
      </c>
      <c r="E4500" t="s">
        <v>369</v>
      </c>
      <c r="F4500" t="s">
        <v>625</v>
      </c>
      <c r="G4500" s="177">
        <v>44727</v>
      </c>
      <c r="H4500" t="s">
        <v>364</v>
      </c>
      <c r="I4500" t="s">
        <v>18168</v>
      </c>
      <c r="J4500" t="s">
        <v>13737</v>
      </c>
      <c r="K4500" t="s">
        <v>353</v>
      </c>
      <c r="L4500" t="s">
        <v>411</v>
      </c>
      <c r="M4500" s="29" t="str">
        <f>IF(O4500 &lt;&gt; "", VLOOKUP(O4500,'CLASSIFICAÇÃO - ÁREA DE ATUAÇÃO'!$A:$C,2,0),"")</f>
        <v>C</v>
      </c>
      <c r="N4500" s="29" t="str">
        <f>IF(O4500 &lt;&gt; "",VLOOKUP(O4500,'CLASSIFICAÇÃO - ÁREA DE ATUAÇÃO'!$A:$C,3,0), "")</f>
        <v>ATENÇÃO PRIMÁRIA</v>
      </c>
      <c r="O4500" t="str">
        <f>'Lotações convertidas'!B4502</f>
        <v>CENTRO DE SAÚDE NOSSA SENHORA DE FÁTIMA</v>
      </c>
    </row>
    <row r="4501" spans="1:15" x14ac:dyDescent="0.25">
      <c r="A4501" t="s">
        <v>13738</v>
      </c>
      <c r="B4501" t="s">
        <v>13739</v>
      </c>
      <c r="C4501" t="s">
        <v>13740</v>
      </c>
      <c r="D4501" t="s">
        <v>349</v>
      </c>
      <c r="E4501" t="s">
        <v>357</v>
      </c>
      <c r="F4501" t="s">
        <v>630</v>
      </c>
      <c r="G4501" s="177">
        <v>44726</v>
      </c>
      <c r="H4501" t="s">
        <v>384</v>
      </c>
      <c r="I4501" t="s">
        <v>18167</v>
      </c>
      <c r="J4501" t="s">
        <v>13741</v>
      </c>
      <c r="K4501" t="s">
        <v>353</v>
      </c>
      <c r="L4501" t="s">
        <v>406</v>
      </c>
      <c r="M4501" s="29" t="str">
        <f>IF(O4501 &lt;&gt; "", VLOOKUP(O4501,'CLASSIFICAÇÃO - ÁREA DE ATUAÇÃO'!$A:$C,2,0),"")</f>
        <v>D</v>
      </c>
      <c r="N4501" s="29" t="str">
        <f>IF(O4501 &lt;&gt; "",VLOOKUP(O4501,'CLASSIFICAÇÃO - ÁREA DE ATUAÇÃO'!$A:$C,3,0), "")</f>
        <v>ATENÇÃO PRIMÁRIA</v>
      </c>
      <c r="O4501" t="str">
        <f>'Lotações convertidas'!B4503</f>
        <v>CENTRO DE SAÚDE INDEPENDÊNCIA</v>
      </c>
    </row>
    <row r="4502" spans="1:15" x14ac:dyDescent="0.25">
      <c r="A4502">
        <v>1380158</v>
      </c>
      <c r="B4502" t="s">
        <v>13742</v>
      </c>
      <c r="C4502" t="s">
        <v>13743</v>
      </c>
      <c r="D4502" t="s">
        <v>368</v>
      </c>
      <c r="E4502" t="s">
        <v>369</v>
      </c>
      <c r="F4502" t="s">
        <v>1062</v>
      </c>
      <c r="G4502" s="177">
        <v>44726</v>
      </c>
      <c r="H4502" t="s">
        <v>417</v>
      </c>
      <c r="I4502" t="s">
        <v>18168</v>
      </c>
      <c r="J4502" t="s">
        <v>13744</v>
      </c>
      <c r="K4502" t="s">
        <v>353</v>
      </c>
      <c r="L4502" t="s">
        <v>397</v>
      </c>
      <c r="M4502" s="29" t="str">
        <f>IF(O4502 &lt;&gt; "", VLOOKUP(O4502,'CLASSIFICAÇÃO - ÁREA DE ATUAÇÃO'!$A:$C,2,0),"")</f>
        <v>C</v>
      </c>
      <c r="N4502" s="29" t="str">
        <f>IF(O4502 &lt;&gt; "",VLOOKUP(O4502,'CLASSIFICAÇÃO - ÁREA DE ATUAÇÃO'!$A:$C,3,0), "")</f>
        <v>ATENÇÃO PRIMÁRIA</v>
      </c>
      <c r="O4502" t="str">
        <f>'Lotações convertidas'!B4504</f>
        <v>CENTRO DE SAÚDE VENTOSA</v>
      </c>
    </row>
    <row r="4503" spans="1:15" x14ac:dyDescent="0.25">
      <c r="A4503">
        <v>1380166</v>
      </c>
      <c r="B4503" t="s">
        <v>13745</v>
      </c>
      <c r="C4503" t="s">
        <v>13746</v>
      </c>
      <c r="D4503" t="s">
        <v>362</v>
      </c>
      <c r="F4503" t="s">
        <v>616</v>
      </c>
      <c r="G4503" s="177">
        <v>44725</v>
      </c>
      <c r="H4503" t="s">
        <v>434</v>
      </c>
      <c r="I4503" t="s">
        <v>18168</v>
      </c>
      <c r="J4503" t="s">
        <v>13747</v>
      </c>
      <c r="K4503" t="s">
        <v>353</v>
      </c>
      <c r="L4503" t="s">
        <v>382</v>
      </c>
      <c r="M4503" s="29" t="str">
        <f>IF(O4503 &lt;&gt; "", VLOOKUP(O4503,'CLASSIFICAÇÃO - ÁREA DE ATUAÇÃO'!$A:$C,2,0),"")</f>
        <v>A</v>
      </c>
      <c r="N4503" s="29" t="str">
        <f>IF(O4503 &lt;&gt; "",VLOOKUP(O4503,'CLASSIFICAÇÃO - ÁREA DE ATUAÇÃO'!$A:$C,3,0), "")</f>
        <v>ATENÇÃO PRIMÁRIA</v>
      </c>
      <c r="O4503" t="str">
        <f>'Lotações convertidas'!B4505</f>
        <v>CENTRO DE SAÚDE MARCO ANTÔNIO DE MENEZES</v>
      </c>
    </row>
    <row r="4504" spans="1:15" x14ac:dyDescent="0.25">
      <c r="A4504">
        <v>1380174</v>
      </c>
      <c r="B4504" t="s">
        <v>12203</v>
      </c>
      <c r="C4504" t="s">
        <v>12204</v>
      </c>
      <c r="D4504" t="s">
        <v>379</v>
      </c>
      <c r="F4504" t="s">
        <v>18615</v>
      </c>
      <c r="G4504" s="177">
        <v>44726</v>
      </c>
      <c r="H4504" t="s">
        <v>457</v>
      </c>
      <c r="I4504" t="s">
        <v>18171</v>
      </c>
      <c r="J4504" t="s">
        <v>12205</v>
      </c>
      <c r="K4504" t="s">
        <v>353</v>
      </c>
      <c r="L4504" t="s">
        <v>365</v>
      </c>
      <c r="M4504" s="29" t="str">
        <f>IF(O4504 &lt;&gt; "", VLOOKUP(O4504,'CLASSIFICAÇÃO - ÁREA DE ATUAÇÃO'!$A:$C,2,0),"")</f>
        <v>D</v>
      </c>
      <c r="N4504" s="29" t="str">
        <f>IF(O4504 &lt;&gt; "",VLOOKUP(O4504,'CLASSIFICAÇÃO - ÁREA DE ATUAÇÃO'!$A:$C,3,0), "")</f>
        <v>REDE DE URGÊNCIA</v>
      </c>
      <c r="O4504" t="str">
        <f>'Lotações convertidas'!B4506</f>
        <v>UNIDADE DE PRONTO ATENDIMENTO NORTE</v>
      </c>
    </row>
    <row r="4505" spans="1:15" x14ac:dyDescent="0.25">
      <c r="A4505">
        <v>1380182</v>
      </c>
      <c r="B4505" t="s">
        <v>13748</v>
      </c>
      <c r="C4505" t="s">
        <v>13749</v>
      </c>
      <c r="D4505" t="s">
        <v>429</v>
      </c>
      <c r="E4505" t="s">
        <v>430</v>
      </c>
      <c r="F4505" t="s">
        <v>592</v>
      </c>
      <c r="G4505" s="177">
        <v>44725</v>
      </c>
      <c r="H4505" t="s">
        <v>364</v>
      </c>
      <c r="I4505" t="s">
        <v>18175</v>
      </c>
      <c r="J4505" t="s">
        <v>13750</v>
      </c>
      <c r="K4505" t="s">
        <v>353</v>
      </c>
      <c r="L4505" t="s">
        <v>372</v>
      </c>
      <c r="M4505" s="29" t="str">
        <f>IF(O4505 &lt;&gt; "", VLOOKUP(O4505,'CLASSIFICAÇÃO - ÁREA DE ATUAÇÃO'!$A:$C,2,0),"")</f>
        <v>C</v>
      </c>
      <c r="N4505" s="29" t="str">
        <f>IF(O4505 &lt;&gt; "",VLOOKUP(O4505,'CLASSIFICAÇÃO - ÁREA DE ATUAÇÃO'!$A:$C,3,0), "")</f>
        <v>ATENÇÃO PRIMÁRIA</v>
      </c>
      <c r="O4505" t="str">
        <f>'Lotações convertidas'!B4507</f>
        <v>CENTRO DE SAÚDE JARDIM LEBLON</v>
      </c>
    </row>
    <row r="4506" spans="1:15" x14ac:dyDescent="0.25">
      <c r="A4506">
        <v>1380204</v>
      </c>
      <c r="B4506" t="s">
        <v>13751</v>
      </c>
      <c r="C4506" t="s">
        <v>13752</v>
      </c>
      <c r="D4506" t="s">
        <v>368</v>
      </c>
      <c r="E4506" t="s">
        <v>369</v>
      </c>
      <c r="F4506" t="s">
        <v>3374</v>
      </c>
      <c r="G4506" s="177">
        <v>44726</v>
      </c>
      <c r="H4506" t="s">
        <v>384</v>
      </c>
      <c r="I4506" t="s">
        <v>18168</v>
      </c>
      <c r="J4506" t="s">
        <v>13753</v>
      </c>
      <c r="K4506" t="s">
        <v>353</v>
      </c>
      <c r="L4506" t="s">
        <v>382</v>
      </c>
      <c r="M4506" s="29" t="str">
        <f>IF(O4506 &lt;&gt; "", VLOOKUP(O4506,'CLASSIFICAÇÃO - ÁREA DE ATUAÇÃO'!$A:$C,2,0),"")</f>
        <v>A</v>
      </c>
      <c r="N4506" s="29" t="str">
        <f>IF(O4506 &lt;&gt; "",VLOOKUP(O4506,'CLASSIFICAÇÃO - ÁREA DE ATUAÇÃO'!$A:$C,3,0), "")</f>
        <v>ATENÇÃO PRIMÁRIA</v>
      </c>
      <c r="O4506" t="str">
        <f>'Lotações convertidas'!B4508</f>
        <v>CENTRO DE SAÚDE SANTA INÊS</v>
      </c>
    </row>
    <row r="4507" spans="1:15" x14ac:dyDescent="0.25">
      <c r="A4507">
        <v>1380212</v>
      </c>
      <c r="B4507" t="s">
        <v>13754</v>
      </c>
      <c r="C4507" t="s">
        <v>13755</v>
      </c>
      <c r="D4507" t="s">
        <v>368</v>
      </c>
      <c r="E4507" t="s">
        <v>369</v>
      </c>
      <c r="F4507" t="s">
        <v>1997</v>
      </c>
      <c r="G4507" s="177">
        <v>44726</v>
      </c>
      <c r="H4507" t="s">
        <v>364</v>
      </c>
      <c r="I4507" t="s">
        <v>18168</v>
      </c>
      <c r="J4507" t="s">
        <v>13756</v>
      </c>
      <c r="K4507" t="s">
        <v>353</v>
      </c>
      <c r="L4507" t="s">
        <v>411</v>
      </c>
      <c r="M4507" s="29" t="str">
        <f>IF(O4507 &lt;&gt; "", VLOOKUP(O4507,'CLASSIFICAÇÃO - ÁREA DE ATUAÇÃO'!$A:$C,2,0),"")</f>
        <v>A</v>
      </c>
      <c r="N4507" s="29" t="str">
        <f>IF(O4507 &lt;&gt; "",VLOOKUP(O4507,'CLASSIFICAÇÃO - ÁREA DE ATUAÇÃO'!$A:$C,3,0), "")</f>
        <v>ATENÇÃO PRIMÁRIA</v>
      </c>
      <c r="O4507" t="str">
        <f>'Lotações convertidas'!B4509</f>
        <v>CENTRO DE SAÚDE MENINO JESUS</v>
      </c>
    </row>
    <row r="4508" spans="1:15" x14ac:dyDescent="0.25">
      <c r="A4508">
        <v>1380220</v>
      </c>
      <c r="B4508" t="s">
        <v>13757</v>
      </c>
      <c r="C4508" t="s">
        <v>13758</v>
      </c>
      <c r="D4508" t="s">
        <v>362</v>
      </c>
      <c r="F4508" t="s">
        <v>18623</v>
      </c>
      <c r="G4508" s="177">
        <v>44725</v>
      </c>
      <c r="H4508" t="s">
        <v>466</v>
      </c>
      <c r="I4508" t="s">
        <v>18168</v>
      </c>
      <c r="J4508" t="s">
        <v>13759</v>
      </c>
      <c r="K4508" t="s">
        <v>353</v>
      </c>
      <c r="L4508" t="s">
        <v>374</v>
      </c>
      <c r="M4508" s="29" t="str">
        <f>IF(O4508 &lt;&gt; "", VLOOKUP(O4508,'CLASSIFICAÇÃO - ÁREA DE ATUAÇÃO'!$A:$C,2,0),"")</f>
        <v>C</v>
      </c>
      <c r="N4508" s="29" t="str">
        <f>IF(O4508 &lt;&gt; "",VLOOKUP(O4508,'CLASSIFICAÇÃO - ÁREA DE ATUAÇÃO'!$A:$C,3,0), "")</f>
        <v>REDE DE URGÊNCIA</v>
      </c>
      <c r="O4508" t="str">
        <f>'Lotações convertidas'!B4510</f>
        <v>UNIDADE DE PRONTO ATENDIMENTO NORDESTE</v>
      </c>
    </row>
    <row r="4509" spans="1:15" x14ac:dyDescent="0.25">
      <c r="A4509">
        <v>1380239</v>
      </c>
      <c r="B4509" t="s">
        <v>13407</v>
      </c>
      <c r="C4509" t="s">
        <v>13408</v>
      </c>
      <c r="D4509" t="s">
        <v>379</v>
      </c>
      <c r="F4509" t="s">
        <v>18611</v>
      </c>
      <c r="G4509" s="177">
        <v>44725</v>
      </c>
      <c r="H4509" t="s">
        <v>482</v>
      </c>
      <c r="I4509" t="s">
        <v>18171</v>
      </c>
      <c r="J4509" t="s">
        <v>13409</v>
      </c>
      <c r="K4509" t="s">
        <v>353</v>
      </c>
      <c r="L4509" t="s">
        <v>397</v>
      </c>
      <c r="M4509" s="29" t="str">
        <f>IF(O4509 &lt;&gt; "", VLOOKUP(O4509,'CLASSIFICAÇÃO - ÁREA DE ATUAÇÃO'!$A:$C,2,0),"")</f>
        <v>C</v>
      </c>
      <c r="N4509" s="29" t="str">
        <f>IF(O4509 &lt;&gt; "",VLOOKUP(O4509,'CLASSIFICAÇÃO - ÁREA DE ATUAÇÃO'!$A:$C,3,0), "")</f>
        <v>REDE DE URGÊNCIA</v>
      </c>
      <c r="O4509" t="str">
        <f>'Lotações convertidas'!B4511</f>
        <v>UNIDADE DE PRONTO ATENDIMENTO OESTE</v>
      </c>
    </row>
    <row r="4510" spans="1:15" x14ac:dyDescent="0.25">
      <c r="A4510">
        <v>1380255</v>
      </c>
      <c r="B4510" t="s">
        <v>13760</v>
      </c>
      <c r="C4510" t="s">
        <v>13761</v>
      </c>
      <c r="D4510" t="s">
        <v>349</v>
      </c>
      <c r="E4510" t="s">
        <v>350</v>
      </c>
      <c r="F4510" t="s">
        <v>18631</v>
      </c>
      <c r="G4510" s="177">
        <v>44726</v>
      </c>
      <c r="H4510" t="s">
        <v>13762</v>
      </c>
      <c r="I4510" t="s">
        <v>18169</v>
      </c>
      <c r="J4510" t="s">
        <v>13763</v>
      </c>
      <c r="K4510" t="s">
        <v>353</v>
      </c>
      <c r="L4510" t="s">
        <v>374</v>
      </c>
      <c r="M4510" s="29" t="str">
        <f>IF(O4510 &lt;&gt; "", VLOOKUP(O4510,'CLASSIFICAÇÃO - ÁREA DE ATUAÇÃO'!$A:$C,2,0),"")</f>
        <v>A</v>
      </c>
      <c r="N4510" s="29" t="str">
        <f>IF(O4510 &lt;&gt; "",VLOOKUP(O4510,'CLASSIFICAÇÃO - ÁREA DE ATUAÇÃO'!$A:$C,3,0), "")</f>
        <v>REDE DE URGÊNCIA</v>
      </c>
      <c r="O4510" t="str">
        <f>'Lotações convertidas'!B4512</f>
        <v>CENTRO DE REFERENCIA EM SAUDE MENTAL NORDESTE</v>
      </c>
    </row>
    <row r="4511" spans="1:15" x14ac:dyDescent="0.25">
      <c r="A4511">
        <v>1380271</v>
      </c>
      <c r="B4511" t="s">
        <v>13764</v>
      </c>
      <c r="C4511" t="s">
        <v>13765</v>
      </c>
      <c r="D4511" t="s">
        <v>1211</v>
      </c>
      <c r="F4511" t="s">
        <v>18674</v>
      </c>
      <c r="G4511" s="177">
        <v>44727</v>
      </c>
      <c r="H4511" t="s">
        <v>364</v>
      </c>
      <c r="I4511" t="s">
        <v>495</v>
      </c>
      <c r="K4511" t="s">
        <v>495</v>
      </c>
      <c r="L4511" t="s">
        <v>427</v>
      </c>
      <c r="M4511" s="29" t="str">
        <f>IF(O4511 &lt;&gt; "", VLOOKUP(O4511,'CLASSIFICAÇÃO - ÁREA DE ATUAÇÃO'!$A:$C,2,0),"")</f>
        <v>A</v>
      </c>
      <c r="N4511" s="29" t="str">
        <f>IF(O4511 &lt;&gt; "",VLOOKUP(O4511,'CLASSIFICAÇÃO - ÁREA DE ATUAÇÃO'!$A:$C,3,0), "")</f>
        <v>GESTÃO</v>
      </c>
      <c r="O4511" t="str">
        <f>'Lotações convertidas'!B4513</f>
        <v>GERENCIA DE OPERACOES DE CAMPO</v>
      </c>
    </row>
    <row r="4512" spans="1:15" x14ac:dyDescent="0.25">
      <c r="A4512" t="s">
        <v>13766</v>
      </c>
      <c r="B4512" t="s">
        <v>6171</v>
      </c>
      <c r="C4512" t="s">
        <v>6172</v>
      </c>
      <c r="D4512" t="s">
        <v>349</v>
      </c>
      <c r="E4512" t="s">
        <v>473</v>
      </c>
      <c r="F4512" t="s">
        <v>715</v>
      </c>
      <c r="G4512" s="177">
        <v>44726</v>
      </c>
      <c r="H4512" t="s">
        <v>352</v>
      </c>
      <c r="I4512" t="s">
        <v>18181</v>
      </c>
      <c r="J4512" t="s">
        <v>6173</v>
      </c>
      <c r="K4512" t="s">
        <v>353</v>
      </c>
      <c r="L4512" t="s">
        <v>374</v>
      </c>
      <c r="M4512" s="29" t="str">
        <f>IF(O4512 &lt;&gt; "", VLOOKUP(O4512,'CLASSIFICAÇÃO - ÁREA DE ATUAÇÃO'!$A:$C,2,0),"")</f>
        <v>A</v>
      </c>
      <c r="N4512" s="29" t="str">
        <f>IF(O4512 &lt;&gt; "",VLOOKUP(O4512,'CLASSIFICAÇÃO - ÁREA DE ATUAÇÃO'!$A:$C,3,0), "")</f>
        <v>REDE DE URGÊNCIA</v>
      </c>
      <c r="O4512" t="str">
        <f>'Lotações convertidas'!B4514</f>
        <v>CENTRO DE REFERENCIA EM SAUDE MENTAL INFANTIL NORDESTE</v>
      </c>
    </row>
    <row r="4513" spans="1:15" x14ac:dyDescent="0.25">
      <c r="A4513">
        <v>1380298</v>
      </c>
      <c r="B4513" t="s">
        <v>13767</v>
      </c>
      <c r="C4513" t="s">
        <v>13768</v>
      </c>
      <c r="D4513" t="s">
        <v>368</v>
      </c>
      <c r="E4513" t="s">
        <v>369</v>
      </c>
      <c r="F4513" t="s">
        <v>579</v>
      </c>
      <c r="G4513" s="177">
        <v>44726</v>
      </c>
      <c r="H4513" t="s">
        <v>384</v>
      </c>
      <c r="I4513" t="s">
        <v>18168</v>
      </c>
      <c r="J4513" t="s">
        <v>13769</v>
      </c>
      <c r="K4513" t="s">
        <v>353</v>
      </c>
      <c r="L4513" t="s">
        <v>397</v>
      </c>
      <c r="M4513" s="29" t="str">
        <f>IF(O4513 &lt;&gt; "", VLOOKUP(O4513,'CLASSIFICAÇÃO - ÁREA DE ATUAÇÃO'!$A:$C,2,0),"")</f>
        <v>B</v>
      </c>
      <c r="N4513" s="29" t="str">
        <f>IF(O4513 &lt;&gt; "",VLOOKUP(O4513,'CLASSIFICAÇÃO - ÁREA DE ATUAÇÃO'!$A:$C,3,0), "")</f>
        <v>ATENÇÃO PRIMÁRIA</v>
      </c>
      <c r="O4513" t="str">
        <f>'Lotações convertidas'!B4515</f>
        <v>CENTRO DE SAÚDE JOÃO XXIII</v>
      </c>
    </row>
    <row r="4514" spans="1:15" x14ac:dyDescent="0.25">
      <c r="A4514">
        <v>1380301</v>
      </c>
      <c r="B4514" t="s">
        <v>13770</v>
      </c>
      <c r="C4514" t="s">
        <v>13771</v>
      </c>
      <c r="D4514" t="s">
        <v>520</v>
      </c>
      <c r="F4514" t="s">
        <v>630</v>
      </c>
      <c r="G4514" s="177">
        <v>44726</v>
      </c>
      <c r="H4514" t="s">
        <v>364</v>
      </c>
      <c r="I4514" t="s">
        <v>18175</v>
      </c>
      <c r="J4514" t="s">
        <v>13772</v>
      </c>
      <c r="K4514" t="s">
        <v>353</v>
      </c>
      <c r="L4514" t="s">
        <v>406</v>
      </c>
      <c r="M4514" s="29" t="str">
        <f>IF(O4514 &lt;&gt; "", VLOOKUP(O4514,'CLASSIFICAÇÃO - ÁREA DE ATUAÇÃO'!$A:$C,2,0),"")</f>
        <v>D</v>
      </c>
      <c r="N4514" s="29" t="str">
        <f>IF(O4514 &lt;&gt; "",VLOOKUP(O4514,'CLASSIFICAÇÃO - ÁREA DE ATUAÇÃO'!$A:$C,3,0), "")</f>
        <v>ATENÇÃO PRIMÁRIA</v>
      </c>
      <c r="O4514" t="str">
        <f>'Lotações convertidas'!B4516</f>
        <v>CENTRO DE SAÚDE INDEPENDÊNCIA</v>
      </c>
    </row>
    <row r="4515" spans="1:15" x14ac:dyDescent="0.25">
      <c r="A4515">
        <v>1380611</v>
      </c>
      <c r="B4515" t="s">
        <v>13773</v>
      </c>
      <c r="C4515" t="s">
        <v>13774</v>
      </c>
      <c r="D4515" t="s">
        <v>379</v>
      </c>
      <c r="E4515" t="s">
        <v>597</v>
      </c>
      <c r="F4515" t="s">
        <v>1483</v>
      </c>
      <c r="G4515" s="177">
        <v>44726</v>
      </c>
      <c r="H4515" t="s">
        <v>352</v>
      </c>
      <c r="I4515" t="s">
        <v>18171</v>
      </c>
      <c r="J4515" t="s">
        <v>13775</v>
      </c>
      <c r="K4515" t="s">
        <v>353</v>
      </c>
      <c r="L4515" t="s">
        <v>406</v>
      </c>
      <c r="M4515" s="29" t="str">
        <f>IF(O4515 &lt;&gt; "", VLOOKUP(O4515,'CLASSIFICAÇÃO - ÁREA DE ATUAÇÃO'!$A:$C,2,0),"")</f>
        <v>B</v>
      </c>
      <c r="N4515" s="29" t="str">
        <f>IF(O4515 &lt;&gt; "",VLOOKUP(O4515,'CLASSIFICAÇÃO - ÁREA DE ATUAÇÃO'!$A:$C,3,0), "")</f>
        <v>ATENÇÃO PRIMÁRIA</v>
      </c>
      <c r="O4515" t="str">
        <f>'Lotações convertidas'!B4517</f>
        <v>CENTRO DE SAÚDE BARREIRO DE CIMA</v>
      </c>
    </row>
    <row r="4516" spans="1:15" x14ac:dyDescent="0.25">
      <c r="A4516" t="s">
        <v>13776</v>
      </c>
      <c r="B4516" t="s">
        <v>13777</v>
      </c>
      <c r="C4516" t="s">
        <v>13778</v>
      </c>
      <c r="D4516" t="s">
        <v>429</v>
      </c>
      <c r="E4516" t="s">
        <v>493</v>
      </c>
      <c r="F4516" t="s">
        <v>1976</v>
      </c>
      <c r="G4516" s="177">
        <v>44727</v>
      </c>
      <c r="H4516" t="s">
        <v>417</v>
      </c>
      <c r="I4516" t="s">
        <v>18183</v>
      </c>
      <c r="J4516" t="s">
        <v>17159</v>
      </c>
      <c r="K4516" t="s">
        <v>353</v>
      </c>
      <c r="L4516" t="s">
        <v>354</v>
      </c>
      <c r="M4516" s="29" t="str">
        <f>IF(O4516 &lt;&gt; "", VLOOKUP(O4516,'CLASSIFICAÇÃO - ÁREA DE ATUAÇÃO'!$A:$C,2,0),"")</f>
        <v>A</v>
      </c>
      <c r="N4516" s="29" t="str">
        <f>IF(O4516 &lt;&gt; "",VLOOKUP(O4516,'CLASSIFICAÇÃO - ÁREA DE ATUAÇÃO'!$A:$C,3,0), "")</f>
        <v>REDE COMPLEMENTAR</v>
      </c>
      <c r="O4516" t="str">
        <f>'Lotações convertidas'!B4518</f>
        <v>LABORATORIO REGIONAL NOROESTE</v>
      </c>
    </row>
    <row r="4517" spans="1:15" x14ac:dyDescent="0.25">
      <c r="A4517">
        <v>1380638</v>
      </c>
      <c r="B4517" t="s">
        <v>13779</v>
      </c>
      <c r="C4517" t="s">
        <v>13780</v>
      </c>
      <c r="D4517" t="s">
        <v>379</v>
      </c>
      <c r="F4517" t="s">
        <v>2110</v>
      </c>
      <c r="G4517" s="177">
        <v>44726</v>
      </c>
      <c r="H4517" t="s">
        <v>352</v>
      </c>
      <c r="I4517" t="s">
        <v>18171</v>
      </c>
      <c r="J4517" t="s">
        <v>13781</v>
      </c>
      <c r="K4517" t="s">
        <v>353</v>
      </c>
      <c r="L4517" t="s">
        <v>397</v>
      </c>
      <c r="M4517" s="29" t="str">
        <f>IF(O4517 &lt;&gt; "", VLOOKUP(O4517,'CLASSIFICAÇÃO - ÁREA DE ATUAÇÃO'!$A:$C,2,0),"")</f>
        <v>B</v>
      </c>
      <c r="N4517" s="29" t="str">
        <f>IF(O4517 &lt;&gt; "",VLOOKUP(O4517,'CLASSIFICAÇÃO - ÁREA DE ATUAÇÃO'!$A:$C,3,0), "")</f>
        <v>ATENÇÃO PRIMÁRIA</v>
      </c>
      <c r="O4517" t="str">
        <f>'Lotações convertidas'!B4519</f>
        <v>CENTRO DE SAÚDE WALDOMIRO LOBO</v>
      </c>
    </row>
    <row r="4518" spans="1:15" x14ac:dyDescent="0.25">
      <c r="A4518">
        <v>1380646</v>
      </c>
      <c r="B4518" t="s">
        <v>13782</v>
      </c>
      <c r="C4518" t="s">
        <v>13783</v>
      </c>
      <c r="D4518" t="s">
        <v>368</v>
      </c>
      <c r="E4518" t="s">
        <v>728</v>
      </c>
      <c r="F4518" t="s">
        <v>1194</v>
      </c>
      <c r="G4518" s="177">
        <v>44726</v>
      </c>
      <c r="H4518" t="s">
        <v>417</v>
      </c>
      <c r="I4518" t="s">
        <v>495</v>
      </c>
      <c r="K4518" t="s">
        <v>495</v>
      </c>
      <c r="L4518" t="s">
        <v>406</v>
      </c>
      <c r="M4518" s="29" t="str">
        <f>IF(O4518 &lt;&gt; "", VLOOKUP(O4518,'CLASSIFICAÇÃO - ÁREA DE ATUAÇÃO'!$A:$C,2,0),"")</f>
        <v>C</v>
      </c>
      <c r="N4518" s="29" t="str">
        <f>IF(O4518 &lt;&gt; "",VLOOKUP(O4518,'CLASSIFICAÇÃO - ÁREA DE ATUAÇÃO'!$A:$C,3,0), "")</f>
        <v>ATENÇÃO PRIMÁRIA</v>
      </c>
      <c r="O4518" t="str">
        <f>'Lotações convertidas'!B4520</f>
        <v>CENTRO DE SAÚDE MILIONÁRIOS</v>
      </c>
    </row>
    <row r="4519" spans="1:15" x14ac:dyDescent="0.25">
      <c r="A4519">
        <v>1380662</v>
      </c>
      <c r="B4519" t="s">
        <v>13787</v>
      </c>
      <c r="C4519" t="s">
        <v>13788</v>
      </c>
      <c r="D4519" t="s">
        <v>368</v>
      </c>
      <c r="E4519" t="s">
        <v>369</v>
      </c>
      <c r="F4519" t="s">
        <v>424</v>
      </c>
      <c r="G4519" s="177">
        <v>44727</v>
      </c>
      <c r="H4519" t="s">
        <v>441</v>
      </c>
      <c r="I4519" t="s">
        <v>18168</v>
      </c>
      <c r="J4519" t="s">
        <v>13789</v>
      </c>
      <c r="K4519" t="s">
        <v>353</v>
      </c>
      <c r="L4519" t="s">
        <v>427</v>
      </c>
      <c r="M4519" s="29" t="str">
        <f>IF(O4519 &lt;&gt; "", VLOOKUP(O4519,'CLASSIFICAÇÃO - ÁREA DE ATUAÇÃO'!$A:$C,2,0),"")</f>
        <v>D</v>
      </c>
      <c r="N4519" s="29" t="str">
        <f>IF(O4519 &lt;&gt; "",VLOOKUP(O4519,'CLASSIFICAÇÃO - ÁREA DE ATUAÇÃO'!$A:$C,3,0), "")</f>
        <v>REDE DE URGÊNCIA</v>
      </c>
      <c r="O4519" t="str">
        <f>'Lotações convertidas'!B4521</f>
        <v>SERVIÇO DE ATENDIMENTO MÓVEL DE URGÊNCIA E TRANSPORTE EM SAÚDE</v>
      </c>
    </row>
    <row r="4520" spans="1:15" x14ac:dyDescent="0.25">
      <c r="A4520">
        <v>1380670</v>
      </c>
      <c r="B4520" t="s">
        <v>8751</v>
      </c>
      <c r="C4520" t="s">
        <v>8752</v>
      </c>
      <c r="D4520" t="s">
        <v>349</v>
      </c>
      <c r="E4520" t="s">
        <v>350</v>
      </c>
      <c r="F4520" t="s">
        <v>452</v>
      </c>
      <c r="G4520" s="177">
        <v>44726</v>
      </c>
      <c r="H4520" t="s">
        <v>13790</v>
      </c>
      <c r="I4520" t="s">
        <v>18169</v>
      </c>
      <c r="J4520" t="s">
        <v>8753</v>
      </c>
      <c r="K4520" t="s">
        <v>353</v>
      </c>
      <c r="L4520" t="s">
        <v>372</v>
      </c>
      <c r="M4520" s="29" t="str">
        <f>IF(O4520 &lt;&gt; "", VLOOKUP(O4520,'CLASSIFICAÇÃO - ÁREA DE ATUAÇÃO'!$A:$C,2,0),"")</f>
        <v>B</v>
      </c>
      <c r="N4520" s="29" t="str">
        <f>IF(O4520 &lt;&gt; "",VLOOKUP(O4520,'CLASSIFICAÇÃO - ÁREA DE ATUAÇÃO'!$A:$C,3,0), "")</f>
        <v>REDE DE URGÊNCIA</v>
      </c>
      <c r="O4520" t="str">
        <f>'Lotações convertidas'!B4522</f>
        <v>CENTRO DE REFERÊNCIA EM SAÚDE MENTAL - ÁLCOOL E OUTRAS DROGAS VENDA NOVA</v>
      </c>
    </row>
    <row r="4521" spans="1:15" x14ac:dyDescent="0.25">
      <c r="A4521">
        <v>1380689</v>
      </c>
      <c r="B4521" t="s">
        <v>13791</v>
      </c>
      <c r="C4521" t="s">
        <v>13792</v>
      </c>
      <c r="D4521" t="s">
        <v>379</v>
      </c>
      <c r="E4521" t="s">
        <v>2138</v>
      </c>
      <c r="F4521" t="s">
        <v>18670</v>
      </c>
      <c r="G4521" s="177">
        <v>44727</v>
      </c>
      <c r="H4521" t="s">
        <v>352</v>
      </c>
      <c r="I4521" t="s">
        <v>18171</v>
      </c>
      <c r="J4521" t="s">
        <v>13793</v>
      </c>
      <c r="K4521" t="s">
        <v>353</v>
      </c>
      <c r="L4521" t="s">
        <v>382</v>
      </c>
      <c r="M4521" s="29" t="str">
        <f>IF(O4521 &lt;&gt; "", VLOOKUP(O4521,'CLASSIFICAÇÃO - ÁREA DE ATUAÇÃO'!$A:$C,2,0),"")</f>
        <v>A</v>
      </c>
      <c r="N4521" s="29" t="str">
        <f>IF(O4521 &lt;&gt; "",VLOOKUP(O4521,'CLASSIFICAÇÃO - ÁREA DE ATUAÇÃO'!$A:$C,3,0), "")</f>
        <v>REDE COMPLEMENTAR</v>
      </c>
      <c r="O4521" t="str">
        <f>'Lotações convertidas'!B4523</f>
        <v>CENTRO DE ESPECIALIDADES MEDICAS LESTE</v>
      </c>
    </row>
    <row r="4522" spans="1:15" x14ac:dyDescent="0.25">
      <c r="A4522">
        <v>1380697</v>
      </c>
      <c r="B4522" t="s">
        <v>4720</v>
      </c>
      <c r="C4522" t="s">
        <v>4721</v>
      </c>
      <c r="D4522" t="s">
        <v>368</v>
      </c>
      <c r="E4522" t="s">
        <v>369</v>
      </c>
      <c r="F4522" t="s">
        <v>424</v>
      </c>
      <c r="G4522" s="177">
        <v>44726</v>
      </c>
      <c r="H4522" t="s">
        <v>2071</v>
      </c>
      <c r="I4522" t="s">
        <v>18168</v>
      </c>
      <c r="J4522" t="s">
        <v>4722</v>
      </c>
      <c r="K4522" t="s">
        <v>353</v>
      </c>
      <c r="L4522" t="s">
        <v>427</v>
      </c>
      <c r="M4522" s="29" t="str">
        <f>IF(O4522 &lt;&gt; "", VLOOKUP(O4522,'CLASSIFICAÇÃO - ÁREA DE ATUAÇÃO'!$A:$C,2,0),"")</f>
        <v>D</v>
      </c>
      <c r="N4522" s="29" t="str">
        <f>IF(O4522 &lt;&gt; "",VLOOKUP(O4522,'CLASSIFICAÇÃO - ÁREA DE ATUAÇÃO'!$A:$C,3,0), "")</f>
        <v>REDE DE URGÊNCIA</v>
      </c>
      <c r="O4522" t="str">
        <f>'Lotações convertidas'!B4524</f>
        <v>SERVIÇO DE ATENDIMENTO MÓVEL DE URGÊNCIA E TRANSPORTE EM SAÚDE</v>
      </c>
    </row>
    <row r="4523" spans="1:15" x14ac:dyDescent="0.25">
      <c r="A4523">
        <v>1380719</v>
      </c>
      <c r="B4523" t="s">
        <v>8238</v>
      </c>
      <c r="C4523" t="s">
        <v>8239</v>
      </c>
      <c r="D4523" t="s">
        <v>368</v>
      </c>
      <c r="E4523" t="s">
        <v>524</v>
      </c>
      <c r="F4523" t="s">
        <v>18617</v>
      </c>
      <c r="G4523" s="177">
        <v>44726</v>
      </c>
      <c r="H4523" t="s">
        <v>425</v>
      </c>
      <c r="I4523" t="s">
        <v>18179</v>
      </c>
      <c r="J4523" t="s">
        <v>8240</v>
      </c>
      <c r="K4523" t="s">
        <v>353</v>
      </c>
      <c r="L4523" t="s">
        <v>406</v>
      </c>
      <c r="M4523" s="29" t="str">
        <f>IF(O4523 &lt;&gt; "", VLOOKUP(O4523,'CLASSIFICAÇÃO - ÁREA DE ATUAÇÃO'!$A:$C,2,0),"")</f>
        <v>D</v>
      </c>
      <c r="N4523" s="29" t="str">
        <f>IF(O4523 &lt;&gt; "",VLOOKUP(O4523,'CLASSIFICAÇÃO - ÁREA DE ATUAÇÃO'!$A:$C,3,0), "")</f>
        <v>REDE DE URGÊNCIA</v>
      </c>
      <c r="O4523" t="str">
        <f>'Lotações convertidas'!B4525</f>
        <v>UNIDADE DE PRONTO ATENDIMENTO BARREIRO</v>
      </c>
    </row>
    <row r="4524" spans="1:15" x14ac:dyDescent="0.25">
      <c r="A4524">
        <v>1380727</v>
      </c>
      <c r="B4524" t="s">
        <v>10684</v>
      </c>
      <c r="C4524" t="s">
        <v>10685</v>
      </c>
      <c r="D4524" t="s">
        <v>368</v>
      </c>
      <c r="E4524" t="s">
        <v>524</v>
      </c>
      <c r="F4524" t="s">
        <v>18620</v>
      </c>
      <c r="G4524" s="177">
        <v>44726</v>
      </c>
      <c r="H4524" t="s">
        <v>441</v>
      </c>
      <c r="I4524" t="s">
        <v>18179</v>
      </c>
      <c r="J4524" t="s">
        <v>10686</v>
      </c>
      <c r="K4524" t="s">
        <v>353</v>
      </c>
      <c r="L4524" t="s">
        <v>372</v>
      </c>
      <c r="M4524" s="29" t="str">
        <f>IF(O4524 &lt;&gt; "", VLOOKUP(O4524,'CLASSIFICAÇÃO - ÁREA DE ATUAÇÃO'!$A:$C,2,0),"")</f>
        <v>D</v>
      </c>
      <c r="N4524" s="29" t="str">
        <f>IF(O4524 &lt;&gt; "",VLOOKUP(O4524,'CLASSIFICAÇÃO - ÁREA DE ATUAÇÃO'!$A:$C,3,0), "")</f>
        <v>REDE DE URGÊNCIA</v>
      </c>
      <c r="O4524" t="str">
        <f>'Lotações convertidas'!B4526</f>
        <v>UNIDADE DE PRONTO ATENDIMENTO VENDA NOVA</v>
      </c>
    </row>
    <row r="4525" spans="1:15" x14ac:dyDescent="0.25">
      <c r="A4525">
        <v>1380735</v>
      </c>
      <c r="B4525" t="s">
        <v>13794</v>
      </c>
      <c r="C4525" t="s">
        <v>13795</v>
      </c>
      <c r="D4525" t="s">
        <v>379</v>
      </c>
      <c r="F4525" t="s">
        <v>18623</v>
      </c>
      <c r="G4525" s="177">
        <v>44726</v>
      </c>
      <c r="H4525" t="s">
        <v>466</v>
      </c>
      <c r="I4525" t="s">
        <v>18171</v>
      </c>
      <c r="J4525" t="s">
        <v>13796</v>
      </c>
      <c r="K4525" t="s">
        <v>353</v>
      </c>
      <c r="L4525" t="s">
        <v>374</v>
      </c>
      <c r="M4525" s="29" t="str">
        <f>IF(O4525 &lt;&gt; "", VLOOKUP(O4525,'CLASSIFICAÇÃO - ÁREA DE ATUAÇÃO'!$A:$C,2,0),"")</f>
        <v>C</v>
      </c>
      <c r="N4525" s="29" t="str">
        <f>IF(O4525 &lt;&gt; "",VLOOKUP(O4525,'CLASSIFICAÇÃO - ÁREA DE ATUAÇÃO'!$A:$C,3,0), "")</f>
        <v>REDE DE URGÊNCIA</v>
      </c>
      <c r="O4525" t="str">
        <f>'Lotações convertidas'!B4527</f>
        <v>UNIDADE DE PRONTO ATENDIMENTO NORDESTE</v>
      </c>
    </row>
    <row r="4526" spans="1:15" x14ac:dyDescent="0.25">
      <c r="A4526">
        <v>1380743</v>
      </c>
      <c r="B4526" t="s">
        <v>13797</v>
      </c>
      <c r="C4526" t="s">
        <v>13798</v>
      </c>
      <c r="D4526" t="s">
        <v>368</v>
      </c>
      <c r="E4526" t="s">
        <v>369</v>
      </c>
      <c r="F4526" t="s">
        <v>18644</v>
      </c>
      <c r="G4526" s="177">
        <v>44726</v>
      </c>
      <c r="H4526" t="s">
        <v>417</v>
      </c>
      <c r="I4526" t="s">
        <v>18168</v>
      </c>
      <c r="J4526" t="s">
        <v>13799</v>
      </c>
      <c r="K4526" t="s">
        <v>353</v>
      </c>
      <c r="L4526" t="s">
        <v>411</v>
      </c>
      <c r="M4526" s="29" t="str">
        <f>IF(O4526 &lt;&gt; "", VLOOKUP(O4526,'CLASSIFICAÇÃO - ÁREA DE ATUAÇÃO'!$A:$C,2,0),"")</f>
        <v>C</v>
      </c>
      <c r="N4526" s="29" t="str">
        <f>IF(O4526 &lt;&gt; "",VLOOKUP(O4526,'CLASSIFICAÇÃO - ÁREA DE ATUAÇÃO'!$A:$C,3,0), "")</f>
        <v>ATENÇÃO PRIMÁRIA</v>
      </c>
      <c r="O4526" t="str">
        <f>'Lotações convertidas'!B4528</f>
        <v>CENTRO DE SAÚDE SÃO MIGUEL ARCANJO</v>
      </c>
    </row>
    <row r="4527" spans="1:15" x14ac:dyDescent="0.25">
      <c r="A4527">
        <v>1380751</v>
      </c>
      <c r="B4527" t="s">
        <v>13800</v>
      </c>
      <c r="C4527" t="s">
        <v>13801</v>
      </c>
      <c r="D4527" t="s">
        <v>368</v>
      </c>
      <c r="E4527" t="s">
        <v>369</v>
      </c>
      <c r="F4527" t="s">
        <v>569</v>
      </c>
      <c r="G4527" s="177">
        <v>44727</v>
      </c>
      <c r="H4527" t="s">
        <v>364</v>
      </c>
      <c r="I4527" t="s">
        <v>18168</v>
      </c>
      <c r="J4527" t="s">
        <v>13802</v>
      </c>
      <c r="K4527" t="s">
        <v>353</v>
      </c>
      <c r="L4527" t="s">
        <v>406</v>
      </c>
      <c r="M4527" s="29" t="str">
        <f>IF(O4527 &lt;&gt; "", VLOOKUP(O4527,'CLASSIFICAÇÃO - ÁREA DE ATUAÇÃO'!$A:$C,2,0),"")</f>
        <v>C</v>
      </c>
      <c r="N4527" s="29" t="str">
        <f>IF(O4527 &lt;&gt; "",VLOOKUP(O4527,'CLASSIFICAÇÃO - ÁREA DE ATUAÇÃO'!$A:$C,3,0), "")</f>
        <v>ATENÇÃO PRIMÁRIA</v>
      </c>
      <c r="O4527" t="str">
        <f>'Lotações convertidas'!B4529</f>
        <v>CENTRO DE SAÚDE URUCUIA</v>
      </c>
    </row>
    <row r="4528" spans="1:15" x14ac:dyDescent="0.25">
      <c r="A4528">
        <v>1380778</v>
      </c>
      <c r="B4528" t="s">
        <v>13803</v>
      </c>
      <c r="C4528" t="s">
        <v>13804</v>
      </c>
      <c r="D4528" t="s">
        <v>362</v>
      </c>
      <c r="F4528" t="s">
        <v>3561</v>
      </c>
      <c r="G4528" s="177">
        <v>44727</v>
      </c>
      <c r="H4528" t="s">
        <v>7696</v>
      </c>
      <c r="I4528" t="s">
        <v>18168</v>
      </c>
      <c r="J4528" t="s">
        <v>13805</v>
      </c>
      <c r="K4528" t="s">
        <v>353</v>
      </c>
      <c r="L4528" t="s">
        <v>427</v>
      </c>
      <c r="M4528" s="29" t="str">
        <f>IF(O4528 &lt;&gt; "", VLOOKUP(O4528,'CLASSIFICAÇÃO - ÁREA DE ATUAÇÃO'!$A:$C,2,0),"")</f>
        <v>A</v>
      </c>
      <c r="N4528" s="29" t="str">
        <f>IF(O4528 &lt;&gt; "",VLOOKUP(O4528,'CLASSIFICAÇÃO - ÁREA DE ATUAÇÃO'!$A:$C,3,0), "")</f>
        <v>GESTÃO</v>
      </c>
      <c r="O4528" t="str">
        <f>'Lotações convertidas'!B4530</f>
        <v>GERÊNCIA DE INTEGRAÇÃO DO CUIDADO À SAÚDE</v>
      </c>
    </row>
    <row r="4529" spans="1:15" x14ac:dyDescent="0.25">
      <c r="A4529">
        <v>1380786</v>
      </c>
      <c r="B4529" t="s">
        <v>13806</v>
      </c>
      <c r="C4529" t="s">
        <v>13807</v>
      </c>
      <c r="D4529" t="s">
        <v>349</v>
      </c>
      <c r="E4529" t="s">
        <v>350</v>
      </c>
      <c r="F4529" t="s">
        <v>18621</v>
      </c>
      <c r="G4529" s="177">
        <v>44729</v>
      </c>
      <c r="H4529" t="s">
        <v>395</v>
      </c>
      <c r="I4529" t="s">
        <v>18169</v>
      </c>
      <c r="J4529" t="s">
        <v>13808</v>
      </c>
      <c r="K4529" t="s">
        <v>353</v>
      </c>
      <c r="L4529" t="s">
        <v>397</v>
      </c>
      <c r="M4529" s="29" t="str">
        <f>IF(O4529 &lt;&gt; "", VLOOKUP(O4529,'CLASSIFICAÇÃO - ÁREA DE ATUAÇÃO'!$A:$C,2,0),"")</f>
        <v>A</v>
      </c>
      <c r="N4529" s="29" t="str">
        <f>IF(O4529 &lt;&gt; "",VLOOKUP(O4529,'CLASSIFICAÇÃO - ÁREA DE ATUAÇÃO'!$A:$C,3,0), "")</f>
        <v>REDE DE URGÊNCIA</v>
      </c>
      <c r="O4529" t="str">
        <f>'Lotações convertidas'!B4531</f>
        <v>CENTRO DE REFERENCIA EM SAUDE MENTAL OESTE</v>
      </c>
    </row>
    <row r="4530" spans="1:15" x14ac:dyDescent="0.25">
      <c r="A4530">
        <v>1380808</v>
      </c>
      <c r="B4530" t="s">
        <v>13809</v>
      </c>
      <c r="C4530" t="s">
        <v>13810</v>
      </c>
      <c r="D4530" t="s">
        <v>379</v>
      </c>
      <c r="F4530" t="s">
        <v>18623</v>
      </c>
      <c r="G4530" s="177">
        <v>44726</v>
      </c>
      <c r="H4530" t="s">
        <v>457</v>
      </c>
      <c r="I4530" t="s">
        <v>18171</v>
      </c>
      <c r="J4530" t="s">
        <v>13811</v>
      </c>
      <c r="K4530" t="s">
        <v>353</v>
      </c>
      <c r="L4530" t="s">
        <v>374</v>
      </c>
      <c r="M4530" s="29" t="str">
        <f>IF(O4530 &lt;&gt; "", VLOOKUP(O4530,'CLASSIFICAÇÃO - ÁREA DE ATUAÇÃO'!$A:$C,2,0),"")</f>
        <v>C</v>
      </c>
      <c r="N4530" s="29" t="str">
        <f>IF(O4530 &lt;&gt; "",VLOOKUP(O4530,'CLASSIFICAÇÃO - ÁREA DE ATUAÇÃO'!$A:$C,3,0), "")</f>
        <v>REDE DE URGÊNCIA</v>
      </c>
      <c r="O4530" t="str">
        <f>'Lotações convertidas'!B4532</f>
        <v>UNIDADE DE PRONTO ATENDIMENTO NORDESTE</v>
      </c>
    </row>
    <row r="4531" spans="1:15" x14ac:dyDescent="0.25">
      <c r="A4531">
        <v>1380816</v>
      </c>
      <c r="B4531" t="s">
        <v>13812</v>
      </c>
      <c r="C4531" t="s">
        <v>13813</v>
      </c>
      <c r="D4531" t="s">
        <v>349</v>
      </c>
      <c r="E4531" t="s">
        <v>473</v>
      </c>
      <c r="F4531" t="s">
        <v>474</v>
      </c>
      <c r="G4531" s="177">
        <v>44727</v>
      </c>
      <c r="H4531" t="s">
        <v>352</v>
      </c>
      <c r="I4531" t="s">
        <v>18173</v>
      </c>
      <c r="J4531" t="s">
        <v>13814</v>
      </c>
      <c r="K4531" t="s">
        <v>353</v>
      </c>
      <c r="L4531" t="s">
        <v>374</v>
      </c>
      <c r="M4531" s="29" t="str">
        <f>IF(O4531 &lt;&gt; "", VLOOKUP(O4531,'CLASSIFICAÇÃO - ÁREA DE ATUAÇÃO'!$A:$C,2,0),"")</f>
        <v>D</v>
      </c>
      <c r="N4531" s="29" t="str">
        <f>IF(O4531 &lt;&gt; "",VLOOKUP(O4531,'CLASSIFICAÇÃO - ÁREA DE ATUAÇÃO'!$A:$C,3,0), "")</f>
        <v>ATENÇÃO PRIMÁRIA</v>
      </c>
      <c r="O4531" t="str">
        <f>'Lotações convertidas'!B4533</f>
        <v>CENTRO DE SAÚDE CAPITÃO EDUARDO</v>
      </c>
    </row>
    <row r="4532" spans="1:15" x14ac:dyDescent="0.25">
      <c r="A4532">
        <v>1380824</v>
      </c>
      <c r="B4532" t="s">
        <v>13815</v>
      </c>
      <c r="C4532" t="s">
        <v>13816</v>
      </c>
      <c r="D4532" t="s">
        <v>368</v>
      </c>
      <c r="E4532" t="s">
        <v>369</v>
      </c>
      <c r="F4532" t="s">
        <v>1256</v>
      </c>
      <c r="G4532" s="177">
        <v>44729</v>
      </c>
      <c r="H4532" t="s">
        <v>384</v>
      </c>
      <c r="I4532" t="s">
        <v>18168</v>
      </c>
      <c r="J4532" t="s">
        <v>13817</v>
      </c>
      <c r="K4532" t="s">
        <v>353</v>
      </c>
      <c r="L4532" t="s">
        <v>372</v>
      </c>
      <c r="M4532" s="29" t="str">
        <f>IF(O4532 &lt;&gt; "", VLOOKUP(O4532,'CLASSIFICAÇÃO - ÁREA DE ATUAÇÃO'!$A:$C,2,0),"")</f>
        <v>C</v>
      </c>
      <c r="N4532" s="29" t="str">
        <f>IF(O4532 &lt;&gt; "",VLOOKUP(O4532,'CLASSIFICAÇÃO - ÁREA DE ATUAÇÃO'!$A:$C,3,0), "")</f>
        <v>ATENÇÃO PRIMÁRIA</v>
      </c>
      <c r="O4532" t="str">
        <f>'Lotações convertidas'!B4534</f>
        <v>CENTRO DE SAÚDE ALAMEDA DOS IPÊS</v>
      </c>
    </row>
    <row r="4533" spans="1:15" x14ac:dyDescent="0.25">
      <c r="A4533">
        <v>1380832</v>
      </c>
      <c r="B4533" t="s">
        <v>13818</v>
      </c>
      <c r="C4533" t="s">
        <v>13819</v>
      </c>
      <c r="D4533" t="s">
        <v>379</v>
      </c>
      <c r="F4533" t="s">
        <v>1822</v>
      </c>
      <c r="G4533" s="177">
        <v>44727</v>
      </c>
      <c r="H4533" t="s">
        <v>352</v>
      </c>
      <c r="I4533" t="s">
        <v>18171</v>
      </c>
      <c r="J4533" t="s">
        <v>13820</v>
      </c>
      <c r="K4533" t="s">
        <v>353</v>
      </c>
      <c r="L4533" t="s">
        <v>372</v>
      </c>
      <c r="M4533" s="29" t="str">
        <f>IF(O4533 &lt;&gt; "", VLOOKUP(O4533,'CLASSIFICAÇÃO - ÁREA DE ATUAÇÃO'!$A:$C,2,0),"")</f>
        <v>C</v>
      </c>
      <c r="N4533" s="29" t="str">
        <f>IF(O4533 &lt;&gt; "",VLOOKUP(O4533,'CLASSIFICAÇÃO - ÁREA DE ATUAÇÃO'!$A:$C,3,0), "")</f>
        <v>ATENÇÃO PRIMÁRIA</v>
      </c>
      <c r="O4533" t="str">
        <f>'Lotações convertidas'!B4535</f>
        <v>CENTRO DE SAÚDE JARDIM EUROPA</v>
      </c>
    </row>
    <row r="4534" spans="1:15" x14ac:dyDescent="0.25">
      <c r="A4534">
        <v>1380840</v>
      </c>
      <c r="B4534" t="s">
        <v>7034</v>
      </c>
      <c r="C4534" t="s">
        <v>7035</v>
      </c>
      <c r="D4534" t="s">
        <v>362</v>
      </c>
      <c r="F4534" t="s">
        <v>18682</v>
      </c>
      <c r="G4534" s="177">
        <v>44727</v>
      </c>
      <c r="H4534" t="s">
        <v>395</v>
      </c>
      <c r="I4534" t="s">
        <v>18168</v>
      </c>
      <c r="J4534" t="s">
        <v>7036</v>
      </c>
      <c r="K4534" t="s">
        <v>353</v>
      </c>
      <c r="L4534" t="s">
        <v>372</v>
      </c>
      <c r="M4534" s="29" t="str">
        <f>IF(O4534 &lt;&gt; "", VLOOKUP(O4534,'CLASSIFICAÇÃO - ÁREA DE ATUAÇÃO'!$A:$C,2,0),"")</f>
        <v>C</v>
      </c>
      <c r="N4534" s="29" t="str">
        <f>IF(O4534 &lt;&gt; "",VLOOKUP(O4534,'CLASSIFICAÇÃO - ÁREA DE ATUAÇÃO'!$A:$C,3,0), "")</f>
        <v>REDE COMPLEMENTAR</v>
      </c>
      <c r="O4534" t="str">
        <f>'Lotações convertidas'!B4536</f>
        <v>CENTRO DE ESPECIALIDADES MEDICAS VENDA NOVA</v>
      </c>
    </row>
    <row r="4535" spans="1:15" x14ac:dyDescent="0.25">
      <c r="A4535">
        <v>1380859</v>
      </c>
      <c r="B4535" t="s">
        <v>13821</v>
      </c>
      <c r="C4535" t="s">
        <v>13822</v>
      </c>
      <c r="D4535" t="s">
        <v>368</v>
      </c>
      <c r="E4535" t="s">
        <v>369</v>
      </c>
      <c r="F4535" t="s">
        <v>3374</v>
      </c>
      <c r="G4535" s="177">
        <v>44727</v>
      </c>
      <c r="H4535" t="s">
        <v>417</v>
      </c>
      <c r="I4535" t="s">
        <v>18168</v>
      </c>
      <c r="J4535" t="s">
        <v>13823</v>
      </c>
      <c r="K4535" t="s">
        <v>353</v>
      </c>
      <c r="L4535" t="s">
        <v>382</v>
      </c>
      <c r="M4535" s="29" t="str">
        <f>IF(O4535 &lt;&gt; "", VLOOKUP(O4535,'CLASSIFICAÇÃO - ÁREA DE ATUAÇÃO'!$A:$C,2,0),"")</f>
        <v>A</v>
      </c>
      <c r="N4535" s="29" t="str">
        <f>IF(O4535 &lt;&gt; "",VLOOKUP(O4535,'CLASSIFICAÇÃO - ÁREA DE ATUAÇÃO'!$A:$C,3,0), "")</f>
        <v>ATENÇÃO PRIMÁRIA</v>
      </c>
      <c r="O4535" t="str">
        <f>'Lotações convertidas'!B4537</f>
        <v>CENTRO DE SAÚDE SANTA INÊS</v>
      </c>
    </row>
    <row r="4536" spans="1:15" x14ac:dyDescent="0.25">
      <c r="A4536">
        <v>1380867</v>
      </c>
      <c r="B4536" t="s">
        <v>13824</v>
      </c>
      <c r="C4536" t="s">
        <v>13825</v>
      </c>
      <c r="D4536" t="s">
        <v>379</v>
      </c>
      <c r="F4536" t="s">
        <v>18617</v>
      </c>
      <c r="G4536" s="177">
        <v>44729</v>
      </c>
      <c r="H4536" t="s">
        <v>457</v>
      </c>
      <c r="I4536" t="s">
        <v>18171</v>
      </c>
      <c r="J4536" t="s">
        <v>13826</v>
      </c>
      <c r="K4536" t="s">
        <v>353</v>
      </c>
      <c r="L4536" t="s">
        <v>406</v>
      </c>
      <c r="M4536" s="29" t="str">
        <f>IF(O4536 &lt;&gt; "", VLOOKUP(O4536,'CLASSIFICAÇÃO - ÁREA DE ATUAÇÃO'!$A:$C,2,0),"")</f>
        <v>D</v>
      </c>
      <c r="N4536" s="29" t="str">
        <f>IF(O4536 &lt;&gt; "",VLOOKUP(O4536,'CLASSIFICAÇÃO - ÁREA DE ATUAÇÃO'!$A:$C,3,0), "")</f>
        <v>REDE DE URGÊNCIA</v>
      </c>
      <c r="O4536" t="str">
        <f>'Lotações convertidas'!B4538</f>
        <v>UNIDADE DE PRONTO ATENDIMENTO BARREIRO</v>
      </c>
    </row>
    <row r="4537" spans="1:15" x14ac:dyDescent="0.25">
      <c r="A4537">
        <v>1380875</v>
      </c>
      <c r="B4537" t="s">
        <v>13827</v>
      </c>
      <c r="C4537" t="s">
        <v>13828</v>
      </c>
      <c r="D4537" t="s">
        <v>362</v>
      </c>
      <c r="F4537" t="s">
        <v>18623</v>
      </c>
      <c r="G4537" s="177">
        <v>44732</v>
      </c>
      <c r="H4537" t="s">
        <v>466</v>
      </c>
      <c r="I4537" t="s">
        <v>18168</v>
      </c>
      <c r="J4537" t="s">
        <v>13829</v>
      </c>
      <c r="K4537" t="s">
        <v>353</v>
      </c>
      <c r="L4537" t="s">
        <v>374</v>
      </c>
      <c r="M4537" s="29" t="str">
        <f>IF(O4537 &lt;&gt; "", VLOOKUP(O4537,'CLASSIFICAÇÃO - ÁREA DE ATUAÇÃO'!$A:$C,2,0),"")</f>
        <v>C</v>
      </c>
      <c r="N4537" s="29" t="str">
        <f>IF(O4537 &lt;&gt; "",VLOOKUP(O4537,'CLASSIFICAÇÃO - ÁREA DE ATUAÇÃO'!$A:$C,3,0), "")</f>
        <v>REDE DE URGÊNCIA</v>
      </c>
      <c r="O4537" t="str">
        <f>'Lotações convertidas'!B4539</f>
        <v>UNIDADE DE PRONTO ATENDIMENTO NORDESTE</v>
      </c>
    </row>
    <row r="4538" spans="1:15" x14ac:dyDescent="0.25">
      <c r="A4538">
        <v>1380883</v>
      </c>
      <c r="B4538" t="s">
        <v>13830</v>
      </c>
      <c r="C4538" t="s">
        <v>13831</v>
      </c>
      <c r="D4538" t="s">
        <v>379</v>
      </c>
      <c r="F4538" t="s">
        <v>284</v>
      </c>
      <c r="G4538" s="177">
        <v>44727</v>
      </c>
      <c r="H4538" t="s">
        <v>364</v>
      </c>
      <c r="I4538" t="s">
        <v>18171</v>
      </c>
      <c r="J4538" t="s">
        <v>13832</v>
      </c>
      <c r="K4538" t="s">
        <v>353</v>
      </c>
      <c r="L4538" t="s">
        <v>374</v>
      </c>
      <c r="M4538" s="29" t="str">
        <f>IF(O4538 &lt;&gt; "", VLOOKUP(O4538,'CLASSIFICAÇÃO - ÁREA DE ATUAÇÃO'!$A:$C,2,0),"")</f>
        <v>D</v>
      </c>
      <c r="N4538" s="29" t="str">
        <f>IF(O4538 &lt;&gt; "",VLOOKUP(O4538,'CLASSIFICAÇÃO - ÁREA DE ATUAÇÃO'!$A:$C,3,0), "")</f>
        <v>ATENÇÃO PRIMÁRIA</v>
      </c>
      <c r="O4538" t="str">
        <f>'Lotações convertidas'!B4540</f>
        <v>CENTRO DE SAÚDE MARIVANDA BALEEIRO - PAULO VI</v>
      </c>
    </row>
    <row r="4539" spans="1:15" x14ac:dyDescent="0.25">
      <c r="A4539">
        <v>1380891</v>
      </c>
      <c r="B4539" t="s">
        <v>13833</v>
      </c>
      <c r="C4539" t="s">
        <v>13834</v>
      </c>
      <c r="D4539" t="s">
        <v>349</v>
      </c>
      <c r="E4539" t="s">
        <v>528</v>
      </c>
      <c r="F4539" t="s">
        <v>18632</v>
      </c>
      <c r="G4539" s="177">
        <v>44727</v>
      </c>
      <c r="H4539" t="s">
        <v>2319</v>
      </c>
      <c r="I4539" t="s">
        <v>18176</v>
      </c>
      <c r="J4539" t="s">
        <v>13835</v>
      </c>
      <c r="K4539" t="s">
        <v>353</v>
      </c>
      <c r="L4539" t="s">
        <v>365</v>
      </c>
      <c r="M4539" s="29" t="str">
        <f>IF(O4539 &lt;&gt; "", VLOOKUP(O4539,'CLASSIFICAÇÃO - ÁREA DE ATUAÇÃO'!$A:$C,2,0),"")</f>
        <v>C</v>
      </c>
      <c r="N4539" s="29" t="str">
        <f>IF(O4539 &lt;&gt; "",VLOOKUP(O4539,'CLASSIFICAÇÃO - ÁREA DE ATUAÇÃO'!$A:$C,3,0), "")</f>
        <v>REDE DE URGÊNCIA</v>
      </c>
      <c r="O4539" t="str">
        <f>'Lotações convertidas'!B4541</f>
        <v>CENTRO DE REFERENCIA EM SAUDE MENTAL NORTE</v>
      </c>
    </row>
    <row r="4540" spans="1:15" x14ac:dyDescent="0.25">
      <c r="A4540">
        <v>1380905</v>
      </c>
      <c r="B4540" t="s">
        <v>13836</v>
      </c>
      <c r="C4540" t="s">
        <v>13837</v>
      </c>
      <c r="D4540" t="s">
        <v>520</v>
      </c>
      <c r="F4540" t="s">
        <v>282</v>
      </c>
      <c r="G4540" s="177">
        <v>44727</v>
      </c>
      <c r="H4540" t="s">
        <v>364</v>
      </c>
      <c r="I4540" t="s">
        <v>18175</v>
      </c>
      <c r="J4540" t="s">
        <v>13838</v>
      </c>
      <c r="K4540" t="s">
        <v>353</v>
      </c>
      <c r="L4540" t="s">
        <v>406</v>
      </c>
      <c r="M4540" s="29" t="str">
        <f>IF(O4540 &lt;&gt; "", VLOOKUP(O4540,'CLASSIFICAÇÃO - ÁREA DE ATUAÇÃO'!$A:$C,2,0),"")</f>
        <v>D</v>
      </c>
      <c r="N4540" s="29" t="str">
        <f>IF(O4540 &lt;&gt; "",VLOOKUP(O4540,'CLASSIFICAÇÃO - ÁREA DE ATUAÇÃO'!$A:$C,3,0), "")</f>
        <v>ATENÇÃO PRIMÁRIA</v>
      </c>
      <c r="O4540" t="str">
        <f>'Lotações convertidas'!B4542</f>
        <v>CENTRO DE SAÚDE MANGUEIRAS</v>
      </c>
    </row>
    <row r="4541" spans="1:15" x14ac:dyDescent="0.25">
      <c r="A4541">
        <v>1380913</v>
      </c>
      <c r="B4541" t="s">
        <v>13839</v>
      </c>
      <c r="C4541" t="s">
        <v>13840</v>
      </c>
      <c r="D4541" t="s">
        <v>368</v>
      </c>
      <c r="E4541" t="s">
        <v>369</v>
      </c>
      <c r="F4541" t="s">
        <v>1062</v>
      </c>
      <c r="G4541" s="177">
        <v>44732</v>
      </c>
      <c r="H4541" t="s">
        <v>384</v>
      </c>
      <c r="I4541" t="s">
        <v>18168</v>
      </c>
      <c r="J4541" t="s">
        <v>13841</v>
      </c>
      <c r="K4541" t="s">
        <v>353</v>
      </c>
      <c r="L4541" t="s">
        <v>397</v>
      </c>
      <c r="M4541" s="29" t="str">
        <f>IF(O4541 &lt;&gt; "", VLOOKUP(O4541,'CLASSIFICAÇÃO - ÁREA DE ATUAÇÃO'!$A:$C,2,0),"")</f>
        <v>C</v>
      </c>
      <c r="N4541" s="29" t="str">
        <f>IF(O4541 &lt;&gt; "",VLOOKUP(O4541,'CLASSIFICAÇÃO - ÁREA DE ATUAÇÃO'!$A:$C,3,0), "")</f>
        <v>ATENÇÃO PRIMÁRIA</v>
      </c>
      <c r="O4541" t="str">
        <f>'Lotações convertidas'!B4543</f>
        <v>CENTRO DE SAÚDE VENTOSA</v>
      </c>
    </row>
    <row r="4542" spans="1:15" x14ac:dyDescent="0.25">
      <c r="A4542" t="s">
        <v>13842</v>
      </c>
      <c r="B4542" t="s">
        <v>6409</v>
      </c>
      <c r="C4542" t="s">
        <v>6410</v>
      </c>
      <c r="D4542" t="s">
        <v>368</v>
      </c>
      <c r="E4542" t="s">
        <v>369</v>
      </c>
      <c r="F4542" t="s">
        <v>424</v>
      </c>
      <c r="G4542" s="177">
        <v>44727</v>
      </c>
      <c r="H4542" t="s">
        <v>441</v>
      </c>
      <c r="I4542" t="s">
        <v>18168</v>
      </c>
      <c r="J4542" t="s">
        <v>6411</v>
      </c>
      <c r="K4542" t="s">
        <v>353</v>
      </c>
      <c r="L4542" t="s">
        <v>427</v>
      </c>
      <c r="M4542" s="29" t="str">
        <f>IF(O4542 &lt;&gt; "", VLOOKUP(O4542,'CLASSIFICAÇÃO - ÁREA DE ATUAÇÃO'!$A:$C,2,0),"")</f>
        <v>D</v>
      </c>
      <c r="N4542" s="29" t="str">
        <f>IF(O4542 &lt;&gt; "",VLOOKUP(O4542,'CLASSIFICAÇÃO - ÁREA DE ATUAÇÃO'!$A:$C,3,0), "")</f>
        <v>REDE DE URGÊNCIA</v>
      </c>
      <c r="O4542" t="str">
        <f>'Lotações convertidas'!B4544</f>
        <v>SERVIÇO DE ATENDIMENTO MÓVEL DE URGÊNCIA E TRANSPORTE EM SAÚDE</v>
      </c>
    </row>
    <row r="4543" spans="1:15" x14ac:dyDescent="0.25">
      <c r="A4543">
        <v>1380948</v>
      </c>
      <c r="B4543" t="s">
        <v>13843</v>
      </c>
      <c r="C4543" t="s">
        <v>13844</v>
      </c>
      <c r="D4543" t="s">
        <v>368</v>
      </c>
      <c r="E4543" t="s">
        <v>369</v>
      </c>
      <c r="F4543" t="s">
        <v>18617</v>
      </c>
      <c r="G4543" s="177">
        <v>44728</v>
      </c>
      <c r="H4543" t="s">
        <v>441</v>
      </c>
      <c r="I4543" t="s">
        <v>18168</v>
      </c>
      <c r="J4543" t="s">
        <v>13845</v>
      </c>
      <c r="K4543" t="s">
        <v>353</v>
      </c>
      <c r="L4543" t="s">
        <v>406</v>
      </c>
      <c r="M4543" s="29" t="str">
        <f>IF(O4543 &lt;&gt; "", VLOOKUP(O4543,'CLASSIFICAÇÃO - ÁREA DE ATUAÇÃO'!$A:$C,2,0),"")</f>
        <v>D</v>
      </c>
      <c r="N4543" s="29" t="str">
        <f>IF(O4543 &lt;&gt; "",VLOOKUP(O4543,'CLASSIFICAÇÃO - ÁREA DE ATUAÇÃO'!$A:$C,3,0), "")</f>
        <v>REDE DE URGÊNCIA</v>
      </c>
      <c r="O4543" t="str">
        <f>'Lotações convertidas'!B4545</f>
        <v>UNIDADE DE PRONTO ATENDIMENTO BARREIRO</v>
      </c>
    </row>
    <row r="4544" spans="1:15" x14ac:dyDescent="0.25">
      <c r="A4544">
        <v>1380964</v>
      </c>
      <c r="B4544" t="s">
        <v>13846</v>
      </c>
      <c r="C4544" t="s">
        <v>13847</v>
      </c>
      <c r="D4544" t="s">
        <v>368</v>
      </c>
      <c r="E4544" t="s">
        <v>369</v>
      </c>
      <c r="F4544" t="s">
        <v>866</v>
      </c>
      <c r="G4544" s="177">
        <v>44732</v>
      </c>
      <c r="H4544" t="s">
        <v>417</v>
      </c>
      <c r="I4544" t="s">
        <v>18168</v>
      </c>
      <c r="J4544" t="s">
        <v>13848</v>
      </c>
      <c r="K4544" t="s">
        <v>353</v>
      </c>
      <c r="L4544" t="s">
        <v>354</v>
      </c>
      <c r="M4544" s="29" t="str">
        <f>IF(O4544 &lt;&gt; "", VLOOKUP(O4544,'CLASSIFICAÇÃO - ÁREA DE ATUAÇÃO'!$A:$C,2,0),"")</f>
        <v>A</v>
      </c>
      <c r="N4544" s="29" t="str">
        <f>IF(O4544 &lt;&gt; "",VLOOKUP(O4544,'CLASSIFICAÇÃO - ÁREA DE ATUAÇÃO'!$A:$C,3,0), "")</f>
        <v>ATENÇÃO PRIMÁRIA</v>
      </c>
      <c r="O4544" t="str">
        <f>'Lotações convertidas'!B4546</f>
        <v>CENTRO DE SAÚDE JARDIM MONTANHÊS</v>
      </c>
    </row>
    <row r="4545" spans="1:15" x14ac:dyDescent="0.25">
      <c r="A4545">
        <v>1380972</v>
      </c>
      <c r="B4545" t="s">
        <v>13849</v>
      </c>
      <c r="C4545" t="s">
        <v>13850</v>
      </c>
      <c r="D4545" t="s">
        <v>368</v>
      </c>
      <c r="E4545" t="s">
        <v>369</v>
      </c>
      <c r="F4545" t="s">
        <v>606</v>
      </c>
      <c r="G4545" s="177">
        <v>44732</v>
      </c>
      <c r="H4545" t="s">
        <v>417</v>
      </c>
      <c r="I4545" t="s">
        <v>18168</v>
      </c>
      <c r="J4545" t="s">
        <v>13851</v>
      </c>
      <c r="K4545" t="s">
        <v>353</v>
      </c>
      <c r="L4545" t="s">
        <v>382</v>
      </c>
      <c r="M4545" s="29" t="str">
        <f>IF(O4545 &lt;&gt; "", VLOOKUP(O4545,'CLASSIFICAÇÃO - ÁREA DE ATUAÇÃO'!$A:$C,2,0),"")</f>
        <v>D</v>
      </c>
      <c r="N4545" s="29" t="str">
        <f>IF(O4545 &lt;&gt; "",VLOOKUP(O4545,'CLASSIFICAÇÃO - ÁREA DE ATUAÇÃO'!$A:$C,3,0), "")</f>
        <v>ATENÇÃO PRIMÁRIA</v>
      </c>
      <c r="O4545" t="str">
        <f>'Lotações convertidas'!B4547</f>
        <v>CENTRO DE SAÚDE ALTO VERA CRUZ</v>
      </c>
    </row>
    <row r="4546" spans="1:15" x14ac:dyDescent="0.25">
      <c r="A4546">
        <v>1380999</v>
      </c>
      <c r="B4546" t="s">
        <v>13852</v>
      </c>
      <c r="C4546" t="s">
        <v>13853</v>
      </c>
      <c r="D4546" t="s">
        <v>368</v>
      </c>
      <c r="E4546" t="s">
        <v>369</v>
      </c>
      <c r="F4546" t="s">
        <v>18611</v>
      </c>
      <c r="G4546" s="177">
        <v>44732</v>
      </c>
      <c r="H4546" t="s">
        <v>425</v>
      </c>
      <c r="I4546" t="s">
        <v>18168</v>
      </c>
      <c r="J4546" t="s">
        <v>13854</v>
      </c>
      <c r="K4546" t="s">
        <v>353</v>
      </c>
      <c r="L4546" t="s">
        <v>397</v>
      </c>
      <c r="M4546" s="29" t="str">
        <f>IF(O4546 &lt;&gt; "", VLOOKUP(O4546,'CLASSIFICAÇÃO - ÁREA DE ATUAÇÃO'!$A:$C,2,0),"")</f>
        <v>C</v>
      </c>
      <c r="N4546" s="29" t="str">
        <f>IF(O4546 &lt;&gt; "",VLOOKUP(O4546,'CLASSIFICAÇÃO - ÁREA DE ATUAÇÃO'!$A:$C,3,0), "")</f>
        <v>REDE DE URGÊNCIA</v>
      </c>
      <c r="O4546" t="str">
        <f>'Lotações convertidas'!B4548</f>
        <v>UNIDADE DE PRONTO ATENDIMENTO OESTE</v>
      </c>
    </row>
    <row r="4547" spans="1:15" x14ac:dyDescent="0.25">
      <c r="A4547">
        <v>1381014</v>
      </c>
      <c r="B4547" t="s">
        <v>10667</v>
      </c>
      <c r="C4547" t="s">
        <v>10668</v>
      </c>
      <c r="D4547" t="s">
        <v>379</v>
      </c>
      <c r="F4547" t="s">
        <v>18613</v>
      </c>
      <c r="G4547" s="177">
        <v>44730</v>
      </c>
      <c r="H4547" t="s">
        <v>457</v>
      </c>
      <c r="I4547" t="s">
        <v>18171</v>
      </c>
      <c r="J4547" t="s">
        <v>10669</v>
      </c>
      <c r="K4547" t="s">
        <v>353</v>
      </c>
      <c r="L4547" t="s">
        <v>382</v>
      </c>
      <c r="M4547" s="29" t="str">
        <f>IF(O4547 &lt;&gt; "", VLOOKUP(O4547,'CLASSIFICAÇÃO - ÁREA DE ATUAÇÃO'!$A:$C,2,0),"")</f>
        <v>C</v>
      </c>
      <c r="N4547" s="29" t="str">
        <f>IF(O4547 &lt;&gt; "",VLOOKUP(O4547,'CLASSIFICAÇÃO - ÁREA DE ATUAÇÃO'!$A:$C,3,0), "")</f>
        <v>REDE DE URGÊNCIA</v>
      </c>
      <c r="O4547" t="str">
        <f>'Lotações convertidas'!B4549</f>
        <v>UNIDADE DE PRONTO ATENDIMENTO LESTE</v>
      </c>
    </row>
    <row r="4548" spans="1:15" x14ac:dyDescent="0.25">
      <c r="A4548">
        <v>1381022</v>
      </c>
      <c r="B4548" t="s">
        <v>13855</v>
      </c>
      <c r="C4548" t="s">
        <v>13856</v>
      </c>
      <c r="D4548" t="s">
        <v>349</v>
      </c>
      <c r="E4548" t="s">
        <v>350</v>
      </c>
      <c r="F4548" t="s">
        <v>627</v>
      </c>
      <c r="G4548" s="177">
        <v>44732</v>
      </c>
      <c r="H4548" t="s">
        <v>352</v>
      </c>
      <c r="I4548" t="s">
        <v>18169</v>
      </c>
      <c r="J4548" t="s">
        <v>13857</v>
      </c>
      <c r="K4548" t="s">
        <v>353</v>
      </c>
      <c r="L4548" t="s">
        <v>361</v>
      </c>
      <c r="M4548" s="29" t="str">
        <f>IF(O4548 &lt;&gt; "", VLOOKUP(O4548,'CLASSIFICAÇÃO - ÁREA DE ATUAÇÃO'!$A:$C,2,0),"")</f>
        <v>B</v>
      </c>
      <c r="N4548" s="29" t="str">
        <f>IF(O4548 &lt;&gt; "",VLOOKUP(O4548,'CLASSIFICAÇÃO - ÁREA DE ATUAÇÃO'!$A:$C,3,0), "")</f>
        <v>ATENÇÃO PRIMÁRIA</v>
      </c>
      <c r="O4548" t="str">
        <f>'Lotações convertidas'!B4550</f>
        <v>CENTRO DE SAÚDE SANTA AMÉLIA</v>
      </c>
    </row>
    <row r="4549" spans="1:15" x14ac:dyDescent="0.25">
      <c r="A4549">
        <v>1381030</v>
      </c>
      <c r="B4549" t="s">
        <v>13858</v>
      </c>
      <c r="C4549" t="s">
        <v>13859</v>
      </c>
      <c r="D4549" t="s">
        <v>520</v>
      </c>
      <c r="F4549" t="s">
        <v>628</v>
      </c>
      <c r="G4549" s="177">
        <v>44732</v>
      </c>
      <c r="H4549" t="s">
        <v>434</v>
      </c>
      <c r="I4549" t="s">
        <v>18175</v>
      </c>
      <c r="J4549" t="s">
        <v>13860</v>
      </c>
      <c r="K4549" t="s">
        <v>353</v>
      </c>
      <c r="L4549" t="s">
        <v>361</v>
      </c>
      <c r="M4549" s="29" t="str">
        <f>IF(O4549 &lt;&gt; "", VLOOKUP(O4549,'CLASSIFICAÇÃO - ÁREA DE ATUAÇÃO'!$A:$C,2,0),"")</f>
        <v>B</v>
      </c>
      <c r="N4549" s="29" t="str">
        <f>IF(O4549 &lt;&gt; "",VLOOKUP(O4549,'CLASSIFICAÇÃO - ÁREA DE ATUAÇÃO'!$A:$C,3,0), "")</f>
        <v>ATENÇÃO PRIMÁRIA</v>
      </c>
      <c r="O4549" t="str">
        <f>'Lotações convertidas'!B4551</f>
        <v>CENTRO DE SAÚDE SERRANO</v>
      </c>
    </row>
    <row r="4550" spans="1:15" x14ac:dyDescent="0.25">
      <c r="A4550">
        <v>1381049</v>
      </c>
      <c r="B4550" t="s">
        <v>13861</v>
      </c>
      <c r="C4550" t="s">
        <v>13862</v>
      </c>
      <c r="D4550" t="s">
        <v>349</v>
      </c>
      <c r="E4550" t="s">
        <v>350</v>
      </c>
      <c r="F4550" t="s">
        <v>18615</v>
      </c>
      <c r="G4550" s="177">
        <v>44732</v>
      </c>
      <c r="H4550" t="s">
        <v>395</v>
      </c>
      <c r="I4550" t="s">
        <v>18169</v>
      </c>
      <c r="J4550" t="s">
        <v>13863</v>
      </c>
      <c r="K4550" t="s">
        <v>353</v>
      </c>
      <c r="L4550" t="s">
        <v>365</v>
      </c>
      <c r="M4550" s="29" t="str">
        <f>IF(O4550 &lt;&gt; "", VLOOKUP(O4550,'CLASSIFICAÇÃO - ÁREA DE ATUAÇÃO'!$A:$C,2,0),"")</f>
        <v>D</v>
      </c>
      <c r="N4550" s="29" t="str">
        <f>IF(O4550 &lt;&gt; "",VLOOKUP(O4550,'CLASSIFICAÇÃO - ÁREA DE ATUAÇÃO'!$A:$C,3,0), "")</f>
        <v>REDE DE URGÊNCIA</v>
      </c>
      <c r="O4550" t="str">
        <f>'Lotações convertidas'!B4552</f>
        <v>UNIDADE DE PRONTO ATENDIMENTO NORTE</v>
      </c>
    </row>
    <row r="4551" spans="1:15" x14ac:dyDescent="0.25">
      <c r="A4551">
        <v>1381065</v>
      </c>
      <c r="B4551" t="s">
        <v>13864</v>
      </c>
      <c r="C4551" t="s">
        <v>13865</v>
      </c>
      <c r="D4551" t="s">
        <v>368</v>
      </c>
      <c r="E4551" t="s">
        <v>369</v>
      </c>
      <c r="F4551" t="s">
        <v>521</v>
      </c>
      <c r="G4551" s="177">
        <v>44729</v>
      </c>
      <c r="H4551" t="s">
        <v>384</v>
      </c>
      <c r="I4551" t="s">
        <v>18168</v>
      </c>
      <c r="J4551" t="s">
        <v>13866</v>
      </c>
      <c r="K4551" t="s">
        <v>353</v>
      </c>
      <c r="L4551" t="s">
        <v>361</v>
      </c>
      <c r="M4551" s="29" t="str">
        <f>IF(O4551 &lt;&gt; "", VLOOKUP(O4551,'CLASSIFICAÇÃO - ÁREA DE ATUAÇÃO'!$A:$C,2,0),"")</f>
        <v>B</v>
      </c>
      <c r="N4551" s="29" t="str">
        <f>IF(O4551 &lt;&gt; "",VLOOKUP(O4551,'CLASSIFICAÇÃO - ÁREA DE ATUAÇÃO'!$A:$C,3,0), "")</f>
        <v>ATENÇÃO PRIMÁRIA</v>
      </c>
      <c r="O4551" t="str">
        <f>'Lotações convertidas'!B4553</f>
        <v>CENTRO DE SAÚDE JARDIM ALVORADA</v>
      </c>
    </row>
    <row r="4552" spans="1:15" x14ac:dyDescent="0.25">
      <c r="A4552">
        <v>1381073</v>
      </c>
      <c r="B4552" t="s">
        <v>13867</v>
      </c>
      <c r="C4552" t="s">
        <v>13868</v>
      </c>
      <c r="D4552" t="s">
        <v>362</v>
      </c>
      <c r="F4552" t="s">
        <v>18623</v>
      </c>
      <c r="G4552" s="177">
        <v>44733</v>
      </c>
      <c r="H4552" t="s">
        <v>466</v>
      </c>
      <c r="I4552" t="s">
        <v>18168</v>
      </c>
      <c r="J4552" t="s">
        <v>13869</v>
      </c>
      <c r="K4552" t="s">
        <v>353</v>
      </c>
      <c r="L4552" t="s">
        <v>374</v>
      </c>
      <c r="M4552" s="29" t="str">
        <f>IF(O4552 &lt;&gt; "", VLOOKUP(O4552,'CLASSIFICAÇÃO - ÁREA DE ATUAÇÃO'!$A:$C,2,0),"")</f>
        <v>C</v>
      </c>
      <c r="N4552" s="29" t="str">
        <f>IF(O4552 &lt;&gt; "",VLOOKUP(O4552,'CLASSIFICAÇÃO - ÁREA DE ATUAÇÃO'!$A:$C,3,0), "")</f>
        <v>REDE DE URGÊNCIA</v>
      </c>
      <c r="O4552" t="str">
        <f>'Lotações convertidas'!B4554</f>
        <v>UNIDADE DE PRONTO ATENDIMENTO NORDESTE</v>
      </c>
    </row>
    <row r="4553" spans="1:15" x14ac:dyDescent="0.25">
      <c r="A4553">
        <v>1381081</v>
      </c>
      <c r="B4553" t="s">
        <v>2709</v>
      </c>
      <c r="C4553" t="s">
        <v>2710</v>
      </c>
      <c r="D4553" t="s">
        <v>368</v>
      </c>
      <c r="E4553" t="s">
        <v>524</v>
      </c>
      <c r="F4553" t="s">
        <v>18617</v>
      </c>
      <c r="G4553" s="177">
        <v>44730</v>
      </c>
      <c r="H4553" t="s">
        <v>441</v>
      </c>
      <c r="I4553" t="s">
        <v>18179</v>
      </c>
      <c r="J4553" t="s">
        <v>2711</v>
      </c>
      <c r="K4553" t="s">
        <v>353</v>
      </c>
      <c r="L4553" t="s">
        <v>406</v>
      </c>
      <c r="M4553" s="29" t="str">
        <f>IF(O4553 &lt;&gt; "", VLOOKUP(O4553,'CLASSIFICAÇÃO - ÁREA DE ATUAÇÃO'!$A:$C,2,0),"")</f>
        <v>D</v>
      </c>
      <c r="N4553" s="29" t="str">
        <f>IF(O4553 &lt;&gt; "",VLOOKUP(O4553,'CLASSIFICAÇÃO - ÁREA DE ATUAÇÃO'!$A:$C,3,0), "")</f>
        <v>REDE DE URGÊNCIA</v>
      </c>
      <c r="O4553" t="str">
        <f>'Lotações convertidas'!B4555</f>
        <v>UNIDADE DE PRONTO ATENDIMENTO BARREIRO</v>
      </c>
    </row>
    <row r="4554" spans="1:15" x14ac:dyDescent="0.25">
      <c r="A4554">
        <v>1381103</v>
      </c>
      <c r="B4554" t="s">
        <v>13870</v>
      </c>
      <c r="C4554" t="s">
        <v>13871</v>
      </c>
      <c r="D4554" t="s">
        <v>368</v>
      </c>
      <c r="E4554" t="s">
        <v>369</v>
      </c>
      <c r="F4554" t="s">
        <v>2099</v>
      </c>
      <c r="G4554" s="177">
        <v>44733</v>
      </c>
      <c r="H4554" t="s">
        <v>384</v>
      </c>
      <c r="I4554" t="s">
        <v>18168</v>
      </c>
      <c r="J4554" t="s">
        <v>13872</v>
      </c>
      <c r="K4554" t="s">
        <v>353</v>
      </c>
      <c r="L4554" t="s">
        <v>397</v>
      </c>
      <c r="M4554" s="29" t="str">
        <f>IF(O4554 &lt;&gt; "", VLOOKUP(O4554,'CLASSIFICAÇÃO - ÁREA DE ATUAÇÃO'!$A:$C,2,0),"")</f>
        <v>B</v>
      </c>
      <c r="N4554" s="29" t="str">
        <f>IF(O4554 &lt;&gt; "",VLOOKUP(O4554,'CLASSIFICAÇÃO - ÁREA DE ATUAÇÃO'!$A:$C,3,0), "")</f>
        <v>ATENÇÃO PRIMÁRIA</v>
      </c>
      <c r="O4554" t="str">
        <f>'Lotações convertidas'!B4556</f>
        <v>CENTRO DE SAÚDE AMÍLCAR VIANNA MARTINS</v>
      </c>
    </row>
    <row r="4555" spans="1:15" x14ac:dyDescent="0.25">
      <c r="A4555">
        <v>1381111</v>
      </c>
      <c r="B4555" t="s">
        <v>5674</v>
      </c>
      <c r="C4555" t="s">
        <v>5675</v>
      </c>
      <c r="D4555" t="s">
        <v>362</v>
      </c>
      <c r="F4555" t="s">
        <v>18613</v>
      </c>
      <c r="G4555" s="177">
        <v>44729</v>
      </c>
      <c r="H4555" t="s">
        <v>466</v>
      </c>
      <c r="I4555" t="s">
        <v>18168</v>
      </c>
      <c r="J4555" t="s">
        <v>5676</v>
      </c>
      <c r="K4555" t="s">
        <v>353</v>
      </c>
      <c r="L4555" t="s">
        <v>382</v>
      </c>
      <c r="M4555" s="29" t="str">
        <f>IF(O4555 &lt;&gt; "", VLOOKUP(O4555,'CLASSIFICAÇÃO - ÁREA DE ATUAÇÃO'!$A:$C,2,0),"")</f>
        <v>C</v>
      </c>
      <c r="N4555" s="29" t="str">
        <f>IF(O4555 &lt;&gt; "",VLOOKUP(O4555,'CLASSIFICAÇÃO - ÁREA DE ATUAÇÃO'!$A:$C,3,0), "")</f>
        <v>REDE DE URGÊNCIA</v>
      </c>
      <c r="O4555" t="str">
        <f>'Lotações convertidas'!B4557</f>
        <v>UNIDADE DE PRONTO ATENDIMENTO LESTE</v>
      </c>
    </row>
    <row r="4556" spans="1:15" x14ac:dyDescent="0.25">
      <c r="A4556" t="s">
        <v>13873</v>
      </c>
      <c r="B4556" t="s">
        <v>1458</v>
      </c>
      <c r="C4556" t="s">
        <v>1459</v>
      </c>
      <c r="D4556" t="s">
        <v>368</v>
      </c>
      <c r="E4556" t="s">
        <v>369</v>
      </c>
      <c r="F4556" t="s">
        <v>424</v>
      </c>
      <c r="G4556" s="177">
        <v>44729</v>
      </c>
      <c r="H4556" t="s">
        <v>441</v>
      </c>
      <c r="I4556" t="s">
        <v>18168</v>
      </c>
      <c r="J4556" t="s">
        <v>1460</v>
      </c>
      <c r="K4556" t="s">
        <v>353</v>
      </c>
      <c r="L4556" t="s">
        <v>427</v>
      </c>
      <c r="M4556" s="29" t="str">
        <f>IF(O4556 &lt;&gt; "", VLOOKUP(O4556,'CLASSIFICAÇÃO - ÁREA DE ATUAÇÃO'!$A:$C,2,0),"")</f>
        <v>D</v>
      </c>
      <c r="N4556" s="29" t="str">
        <f>IF(O4556 &lt;&gt; "",VLOOKUP(O4556,'CLASSIFICAÇÃO - ÁREA DE ATUAÇÃO'!$A:$C,3,0), "")</f>
        <v>REDE DE URGÊNCIA</v>
      </c>
      <c r="O4556" t="str">
        <f>'Lotações convertidas'!B4558</f>
        <v>SERVIÇO DE ATENDIMENTO MÓVEL DE URGÊNCIA E TRANSPORTE EM SAÚDE</v>
      </c>
    </row>
    <row r="4557" spans="1:15" x14ac:dyDescent="0.25">
      <c r="A4557">
        <v>1381138</v>
      </c>
      <c r="B4557" t="s">
        <v>13874</v>
      </c>
      <c r="C4557" t="s">
        <v>13875</v>
      </c>
      <c r="D4557" t="s">
        <v>368</v>
      </c>
      <c r="E4557" t="s">
        <v>369</v>
      </c>
      <c r="F4557" t="s">
        <v>2760</v>
      </c>
      <c r="G4557" s="177">
        <v>44732</v>
      </c>
      <c r="H4557" t="s">
        <v>364</v>
      </c>
      <c r="I4557" t="s">
        <v>18168</v>
      </c>
      <c r="J4557" t="s">
        <v>13876</v>
      </c>
      <c r="K4557" t="s">
        <v>353</v>
      </c>
      <c r="L4557" t="s">
        <v>361</v>
      </c>
      <c r="M4557" s="29" t="str">
        <f>IF(O4557 &lt;&gt; "", VLOOKUP(O4557,'CLASSIFICAÇÃO - ÁREA DE ATUAÇÃO'!$A:$C,2,0),"")</f>
        <v>D</v>
      </c>
      <c r="N4557" s="29" t="str">
        <f>IF(O4557 &lt;&gt; "",VLOOKUP(O4557,'CLASSIFICAÇÃO - ÁREA DE ATUAÇÃO'!$A:$C,3,0), "")</f>
        <v>ATENÇÃO PRIMÁRIA</v>
      </c>
      <c r="O4557" t="str">
        <f>'Lotações convertidas'!B4559</f>
        <v>CENTRO DE SAÚDE PADRE TIAGO</v>
      </c>
    </row>
    <row r="4558" spans="1:15" x14ac:dyDescent="0.25">
      <c r="A4558">
        <v>1381146</v>
      </c>
      <c r="B4558" t="s">
        <v>13877</v>
      </c>
      <c r="C4558" t="s">
        <v>13878</v>
      </c>
      <c r="D4558" t="s">
        <v>362</v>
      </c>
      <c r="F4558" t="s">
        <v>1042</v>
      </c>
      <c r="G4558" s="177">
        <v>44733</v>
      </c>
      <c r="H4558" t="s">
        <v>364</v>
      </c>
      <c r="I4558" t="s">
        <v>18168</v>
      </c>
      <c r="J4558" t="s">
        <v>13879</v>
      </c>
      <c r="K4558" t="s">
        <v>353</v>
      </c>
      <c r="L4558" t="s">
        <v>406</v>
      </c>
      <c r="M4558" s="29" t="str">
        <f>IF(O4558 &lt;&gt; "", VLOOKUP(O4558,'CLASSIFICAÇÃO - ÁREA DE ATUAÇÃO'!$A:$C,2,0),"")</f>
        <v>B</v>
      </c>
      <c r="N4558" s="29" t="str">
        <f>IF(O4558 &lt;&gt; "",VLOOKUP(O4558,'CLASSIFICAÇÃO - ÁREA DE ATUAÇÃO'!$A:$C,3,0), "")</f>
        <v>ATENÇÃO PRIMÁRIA</v>
      </c>
      <c r="O4558" t="str">
        <f>'Lotações convertidas'!B4560</f>
        <v>CENTRO DE SAÚDE DR. JOSÉ DOMINGOS</v>
      </c>
    </row>
    <row r="4559" spans="1:15" x14ac:dyDescent="0.25">
      <c r="A4559">
        <v>1381189</v>
      </c>
      <c r="B4559" t="s">
        <v>13880</v>
      </c>
      <c r="C4559" t="s">
        <v>13881</v>
      </c>
      <c r="D4559" t="s">
        <v>368</v>
      </c>
      <c r="E4559" t="s">
        <v>524</v>
      </c>
      <c r="F4559" t="s">
        <v>18611</v>
      </c>
      <c r="G4559" s="177">
        <v>44734</v>
      </c>
      <c r="H4559" t="s">
        <v>441</v>
      </c>
      <c r="I4559" t="s">
        <v>18179</v>
      </c>
      <c r="J4559" t="s">
        <v>13882</v>
      </c>
      <c r="K4559" t="s">
        <v>353</v>
      </c>
      <c r="L4559" t="s">
        <v>397</v>
      </c>
      <c r="M4559" s="29" t="str">
        <f>IF(O4559 &lt;&gt; "", VLOOKUP(O4559,'CLASSIFICAÇÃO - ÁREA DE ATUAÇÃO'!$A:$C,2,0),"")</f>
        <v>C</v>
      </c>
      <c r="N4559" s="29" t="str">
        <f>IF(O4559 &lt;&gt; "",VLOOKUP(O4559,'CLASSIFICAÇÃO - ÁREA DE ATUAÇÃO'!$A:$C,3,0), "")</f>
        <v>REDE DE URGÊNCIA</v>
      </c>
      <c r="O4559" t="str">
        <f>'Lotações convertidas'!B4561</f>
        <v>UNIDADE DE PRONTO ATENDIMENTO OESTE</v>
      </c>
    </row>
    <row r="4560" spans="1:15" x14ac:dyDescent="0.25">
      <c r="A4560">
        <v>1381197</v>
      </c>
      <c r="B4560" t="s">
        <v>13883</v>
      </c>
      <c r="C4560" t="s">
        <v>13884</v>
      </c>
      <c r="D4560" t="s">
        <v>349</v>
      </c>
      <c r="E4560" t="s">
        <v>473</v>
      </c>
      <c r="F4560" t="s">
        <v>18620</v>
      </c>
      <c r="G4560" s="177">
        <v>44733</v>
      </c>
      <c r="H4560" t="s">
        <v>384</v>
      </c>
      <c r="I4560" t="s">
        <v>18181</v>
      </c>
      <c r="J4560" t="s">
        <v>13885</v>
      </c>
      <c r="K4560" t="s">
        <v>353</v>
      </c>
      <c r="L4560" t="s">
        <v>372</v>
      </c>
      <c r="M4560" s="29" t="str">
        <f>IF(O4560 &lt;&gt; "", VLOOKUP(O4560,'CLASSIFICAÇÃO - ÁREA DE ATUAÇÃO'!$A:$C,2,0),"")</f>
        <v>D</v>
      </c>
      <c r="N4560" s="29" t="str">
        <f>IF(O4560 &lt;&gt; "",VLOOKUP(O4560,'CLASSIFICAÇÃO - ÁREA DE ATUAÇÃO'!$A:$C,3,0), "")</f>
        <v>REDE DE URGÊNCIA</v>
      </c>
      <c r="O4560" t="str">
        <f>'Lotações convertidas'!B4562</f>
        <v>UNIDADE DE PRONTO ATENDIMENTO VENDA NOVA</v>
      </c>
    </row>
    <row r="4561" spans="1:15" x14ac:dyDescent="0.25">
      <c r="A4561">
        <v>1381200</v>
      </c>
      <c r="B4561" t="s">
        <v>13886</v>
      </c>
      <c r="C4561" t="s">
        <v>13887</v>
      </c>
      <c r="D4561" t="s">
        <v>368</v>
      </c>
      <c r="E4561" t="s">
        <v>369</v>
      </c>
      <c r="F4561" t="s">
        <v>18613</v>
      </c>
      <c r="G4561" s="177">
        <v>44734</v>
      </c>
      <c r="H4561" t="s">
        <v>441</v>
      </c>
      <c r="I4561" t="s">
        <v>18168</v>
      </c>
      <c r="J4561" t="s">
        <v>13888</v>
      </c>
      <c r="K4561" t="s">
        <v>353</v>
      </c>
      <c r="L4561" t="s">
        <v>382</v>
      </c>
      <c r="M4561" s="29" t="str">
        <f>IF(O4561 &lt;&gt; "", VLOOKUP(O4561,'CLASSIFICAÇÃO - ÁREA DE ATUAÇÃO'!$A:$C,2,0),"")</f>
        <v>C</v>
      </c>
      <c r="N4561" s="29" t="str">
        <f>IF(O4561 &lt;&gt; "",VLOOKUP(O4561,'CLASSIFICAÇÃO - ÁREA DE ATUAÇÃO'!$A:$C,3,0), "")</f>
        <v>REDE DE URGÊNCIA</v>
      </c>
      <c r="O4561" t="str">
        <f>'Lotações convertidas'!B4563</f>
        <v>UNIDADE DE PRONTO ATENDIMENTO LESTE</v>
      </c>
    </row>
    <row r="4562" spans="1:15" x14ac:dyDescent="0.25">
      <c r="A4562">
        <v>1381219</v>
      </c>
      <c r="B4562" t="s">
        <v>13889</v>
      </c>
      <c r="C4562" t="s">
        <v>13890</v>
      </c>
      <c r="D4562" t="s">
        <v>368</v>
      </c>
      <c r="E4562" t="s">
        <v>369</v>
      </c>
      <c r="F4562" t="s">
        <v>424</v>
      </c>
      <c r="G4562" s="177">
        <v>44733</v>
      </c>
      <c r="H4562" t="s">
        <v>441</v>
      </c>
      <c r="I4562" t="s">
        <v>18168</v>
      </c>
      <c r="J4562" t="s">
        <v>13891</v>
      </c>
      <c r="K4562" t="s">
        <v>353</v>
      </c>
      <c r="L4562" t="s">
        <v>427</v>
      </c>
      <c r="M4562" s="29" t="str">
        <f>IF(O4562 &lt;&gt; "", VLOOKUP(O4562,'CLASSIFICAÇÃO - ÁREA DE ATUAÇÃO'!$A:$C,2,0),"")</f>
        <v>D</v>
      </c>
      <c r="N4562" s="29" t="str">
        <f>IF(O4562 &lt;&gt; "",VLOOKUP(O4562,'CLASSIFICAÇÃO - ÁREA DE ATUAÇÃO'!$A:$C,3,0), "")</f>
        <v>REDE DE URGÊNCIA</v>
      </c>
      <c r="O4562" t="str">
        <f>'Lotações convertidas'!B4564</f>
        <v>SERVIÇO DE ATENDIMENTO MÓVEL DE URGÊNCIA E TRANSPORTE EM SAÚDE</v>
      </c>
    </row>
    <row r="4563" spans="1:15" x14ac:dyDescent="0.25">
      <c r="A4563">
        <v>1381227</v>
      </c>
      <c r="B4563" t="s">
        <v>13892</v>
      </c>
      <c r="C4563" t="s">
        <v>13893</v>
      </c>
      <c r="D4563" t="s">
        <v>368</v>
      </c>
      <c r="E4563" t="s">
        <v>390</v>
      </c>
      <c r="F4563" t="s">
        <v>1559</v>
      </c>
      <c r="G4563" s="177">
        <v>44733</v>
      </c>
      <c r="H4563" t="s">
        <v>364</v>
      </c>
      <c r="I4563" t="s">
        <v>18175</v>
      </c>
      <c r="J4563" t="s">
        <v>13894</v>
      </c>
      <c r="K4563" t="s">
        <v>353</v>
      </c>
      <c r="L4563" t="s">
        <v>411</v>
      </c>
      <c r="M4563" s="29" t="str">
        <f>IF(O4563 &lt;&gt; "", VLOOKUP(O4563,'CLASSIFICAÇÃO - ÁREA DE ATUAÇÃO'!$A:$C,2,0),"")</f>
        <v>C</v>
      </c>
      <c r="N4563" s="29" t="str">
        <f>IF(O4563 &lt;&gt; "",VLOOKUP(O4563,'CLASSIFICAÇÃO - ÁREA DE ATUAÇÃO'!$A:$C,3,0), "")</f>
        <v>ATENÇÃO PRIMÁRIA</v>
      </c>
      <c r="O4563" t="str">
        <f>'Lotações convertidas'!B4565</f>
        <v>CENTRO DE SAÚDE NOSSA SENHORA APARECIDA</v>
      </c>
    </row>
    <row r="4564" spans="1:15" x14ac:dyDescent="0.25">
      <c r="A4564">
        <v>1381235</v>
      </c>
      <c r="B4564" t="s">
        <v>11455</v>
      </c>
      <c r="C4564" t="s">
        <v>11456</v>
      </c>
      <c r="D4564" t="s">
        <v>368</v>
      </c>
      <c r="E4564" t="s">
        <v>369</v>
      </c>
      <c r="F4564" t="s">
        <v>18611</v>
      </c>
      <c r="G4564" s="177">
        <v>44734</v>
      </c>
      <c r="H4564" t="s">
        <v>441</v>
      </c>
      <c r="I4564" t="s">
        <v>18168</v>
      </c>
      <c r="J4564" t="s">
        <v>11457</v>
      </c>
      <c r="K4564" t="s">
        <v>353</v>
      </c>
      <c r="L4564" t="s">
        <v>397</v>
      </c>
      <c r="M4564" s="29" t="str">
        <f>IF(O4564 &lt;&gt; "", VLOOKUP(O4564,'CLASSIFICAÇÃO - ÁREA DE ATUAÇÃO'!$A:$C,2,0),"")</f>
        <v>C</v>
      </c>
      <c r="N4564" s="29" t="str">
        <f>IF(O4564 &lt;&gt; "",VLOOKUP(O4564,'CLASSIFICAÇÃO - ÁREA DE ATUAÇÃO'!$A:$C,3,0), "")</f>
        <v>REDE DE URGÊNCIA</v>
      </c>
      <c r="O4564" t="str">
        <f>'Lotações convertidas'!B4566</f>
        <v>UNIDADE DE PRONTO ATENDIMENTO OESTE</v>
      </c>
    </row>
    <row r="4565" spans="1:15" x14ac:dyDescent="0.25">
      <c r="A4565">
        <v>1381251</v>
      </c>
      <c r="B4565" t="s">
        <v>13895</v>
      </c>
      <c r="C4565" t="s">
        <v>13896</v>
      </c>
      <c r="D4565" t="s">
        <v>368</v>
      </c>
      <c r="E4565" t="s">
        <v>369</v>
      </c>
      <c r="F4565" t="s">
        <v>1062</v>
      </c>
      <c r="G4565" s="177">
        <v>44733</v>
      </c>
      <c r="H4565" t="s">
        <v>364</v>
      </c>
      <c r="I4565" t="s">
        <v>18168</v>
      </c>
      <c r="J4565" t="s">
        <v>13897</v>
      </c>
      <c r="K4565" t="s">
        <v>353</v>
      </c>
      <c r="L4565" t="s">
        <v>397</v>
      </c>
      <c r="M4565" s="29" t="str">
        <f>IF(O4565 &lt;&gt; "", VLOOKUP(O4565,'CLASSIFICAÇÃO - ÁREA DE ATUAÇÃO'!$A:$C,2,0),"")</f>
        <v>C</v>
      </c>
      <c r="N4565" s="29" t="str">
        <f>IF(O4565 &lt;&gt; "",VLOOKUP(O4565,'CLASSIFICAÇÃO - ÁREA DE ATUAÇÃO'!$A:$C,3,0), "")</f>
        <v>ATENÇÃO PRIMÁRIA</v>
      </c>
      <c r="O4565" t="str">
        <f>'Lotações convertidas'!B4567</f>
        <v>CENTRO DE SAÚDE VENTOSA</v>
      </c>
    </row>
    <row r="4566" spans="1:15" x14ac:dyDescent="0.25">
      <c r="A4566" t="s">
        <v>13898</v>
      </c>
      <c r="B4566" t="s">
        <v>1794</v>
      </c>
      <c r="C4566" t="s">
        <v>1795</v>
      </c>
      <c r="D4566" t="s">
        <v>368</v>
      </c>
      <c r="E4566" t="s">
        <v>369</v>
      </c>
      <c r="F4566" t="s">
        <v>2110</v>
      </c>
      <c r="G4566" s="177">
        <v>44733</v>
      </c>
      <c r="H4566" t="s">
        <v>417</v>
      </c>
      <c r="I4566" t="s">
        <v>18168</v>
      </c>
      <c r="J4566" t="s">
        <v>1796</v>
      </c>
      <c r="K4566" t="s">
        <v>353</v>
      </c>
      <c r="L4566" t="s">
        <v>397</v>
      </c>
      <c r="M4566" s="29" t="str">
        <f>IF(O4566 &lt;&gt; "", VLOOKUP(O4566,'CLASSIFICAÇÃO - ÁREA DE ATUAÇÃO'!$A:$C,2,0),"")</f>
        <v>B</v>
      </c>
      <c r="N4566" s="29" t="str">
        <f>IF(O4566 &lt;&gt; "",VLOOKUP(O4566,'CLASSIFICAÇÃO - ÁREA DE ATUAÇÃO'!$A:$C,3,0), "")</f>
        <v>ATENÇÃO PRIMÁRIA</v>
      </c>
      <c r="O4566" t="str">
        <f>'Lotações convertidas'!B4568</f>
        <v>CENTRO DE SAÚDE WALDOMIRO LOBO</v>
      </c>
    </row>
    <row r="4567" spans="1:15" x14ac:dyDescent="0.25">
      <c r="A4567">
        <v>1381286</v>
      </c>
      <c r="B4567" t="s">
        <v>13899</v>
      </c>
      <c r="C4567" t="s">
        <v>13900</v>
      </c>
      <c r="D4567" t="s">
        <v>379</v>
      </c>
      <c r="F4567" t="s">
        <v>18613</v>
      </c>
      <c r="G4567" s="177">
        <v>44737</v>
      </c>
      <c r="H4567" t="s">
        <v>482</v>
      </c>
      <c r="I4567" t="s">
        <v>18171</v>
      </c>
      <c r="J4567" t="s">
        <v>13901</v>
      </c>
      <c r="K4567" t="s">
        <v>353</v>
      </c>
      <c r="L4567" t="s">
        <v>382</v>
      </c>
      <c r="M4567" s="29" t="str">
        <f>IF(O4567 &lt;&gt; "", VLOOKUP(O4567,'CLASSIFICAÇÃO - ÁREA DE ATUAÇÃO'!$A:$C,2,0),"")</f>
        <v>C</v>
      </c>
      <c r="N4567" s="29" t="str">
        <f>IF(O4567 &lt;&gt; "",VLOOKUP(O4567,'CLASSIFICAÇÃO - ÁREA DE ATUAÇÃO'!$A:$C,3,0), "")</f>
        <v>REDE DE URGÊNCIA</v>
      </c>
      <c r="O4567" t="str">
        <f>'Lotações convertidas'!B4569</f>
        <v>UNIDADE DE PRONTO ATENDIMENTO LESTE</v>
      </c>
    </row>
    <row r="4568" spans="1:15" x14ac:dyDescent="0.25">
      <c r="A4568">
        <v>1381294</v>
      </c>
      <c r="B4568" t="s">
        <v>13902</v>
      </c>
      <c r="C4568" t="s">
        <v>13903</v>
      </c>
      <c r="D4568" t="s">
        <v>379</v>
      </c>
      <c r="F4568" t="s">
        <v>598</v>
      </c>
      <c r="G4568" s="177">
        <v>44735</v>
      </c>
      <c r="H4568" t="s">
        <v>364</v>
      </c>
      <c r="I4568" t="s">
        <v>18171</v>
      </c>
      <c r="J4568" t="s">
        <v>13904</v>
      </c>
      <c r="K4568" t="s">
        <v>353</v>
      </c>
      <c r="L4568" t="s">
        <v>406</v>
      </c>
      <c r="M4568" s="29" t="str">
        <f>IF(O4568 &lt;&gt; "", VLOOKUP(O4568,'CLASSIFICAÇÃO - ÁREA DE ATUAÇÃO'!$A:$C,2,0),"")</f>
        <v>D</v>
      </c>
      <c r="N4568" s="29" t="str">
        <f>IF(O4568 &lt;&gt; "",VLOOKUP(O4568,'CLASSIFICAÇÃO - ÁREA DE ATUAÇÃO'!$A:$C,3,0), "")</f>
        <v>ATENÇÃO PRIMÁRIA</v>
      </c>
      <c r="O4568" t="str">
        <f>'Lotações convertidas'!B4570</f>
        <v>CENTRO DE SAÚDE VILA PINHO</v>
      </c>
    </row>
    <row r="4569" spans="1:15" x14ac:dyDescent="0.25">
      <c r="A4569">
        <v>1381316</v>
      </c>
      <c r="B4569" t="s">
        <v>13905</v>
      </c>
      <c r="C4569" t="s">
        <v>13906</v>
      </c>
      <c r="D4569" t="s">
        <v>362</v>
      </c>
      <c r="F4569" t="s">
        <v>1822</v>
      </c>
      <c r="G4569" s="177">
        <v>44733</v>
      </c>
      <c r="H4569" t="s">
        <v>395</v>
      </c>
      <c r="I4569" t="s">
        <v>18168</v>
      </c>
      <c r="J4569" t="s">
        <v>13907</v>
      </c>
      <c r="K4569" t="s">
        <v>353</v>
      </c>
      <c r="L4569" t="s">
        <v>372</v>
      </c>
      <c r="M4569" s="29" t="str">
        <f>IF(O4569 &lt;&gt; "", VLOOKUP(O4569,'CLASSIFICAÇÃO - ÁREA DE ATUAÇÃO'!$A:$C,2,0),"")</f>
        <v>C</v>
      </c>
      <c r="N4569" s="29" t="str">
        <f>IF(O4569 &lt;&gt; "",VLOOKUP(O4569,'CLASSIFICAÇÃO - ÁREA DE ATUAÇÃO'!$A:$C,3,0), "")</f>
        <v>ATENÇÃO PRIMÁRIA</v>
      </c>
      <c r="O4569" t="str">
        <f>'Lotações convertidas'!B4571</f>
        <v>CENTRO DE SAÚDE JARDIM EUROPA</v>
      </c>
    </row>
    <row r="4570" spans="1:15" x14ac:dyDescent="0.25">
      <c r="A4570">
        <v>1381324</v>
      </c>
      <c r="B4570" t="s">
        <v>13908</v>
      </c>
      <c r="C4570" t="s">
        <v>13909</v>
      </c>
      <c r="D4570" t="s">
        <v>362</v>
      </c>
      <c r="F4570" t="s">
        <v>18620</v>
      </c>
      <c r="G4570" s="177">
        <v>44733</v>
      </c>
      <c r="H4570" t="s">
        <v>466</v>
      </c>
      <c r="I4570" t="s">
        <v>18168</v>
      </c>
      <c r="J4570" t="s">
        <v>13910</v>
      </c>
      <c r="K4570" t="s">
        <v>353</v>
      </c>
      <c r="L4570" t="s">
        <v>372</v>
      </c>
      <c r="M4570" s="29" t="str">
        <f>IF(O4570 &lt;&gt; "", VLOOKUP(O4570,'CLASSIFICAÇÃO - ÁREA DE ATUAÇÃO'!$A:$C,2,0),"")</f>
        <v>D</v>
      </c>
      <c r="N4570" s="29" t="str">
        <f>IF(O4570 &lt;&gt; "",VLOOKUP(O4570,'CLASSIFICAÇÃO - ÁREA DE ATUAÇÃO'!$A:$C,3,0), "")</f>
        <v>REDE DE URGÊNCIA</v>
      </c>
      <c r="O4570" t="str">
        <f>'Lotações convertidas'!B4572</f>
        <v>UNIDADE DE PRONTO ATENDIMENTO VENDA NOVA</v>
      </c>
    </row>
    <row r="4571" spans="1:15" x14ac:dyDescent="0.25">
      <c r="A4571">
        <v>1381332</v>
      </c>
      <c r="B4571" t="s">
        <v>13911</v>
      </c>
      <c r="C4571" t="s">
        <v>13912</v>
      </c>
      <c r="D4571" t="s">
        <v>368</v>
      </c>
      <c r="E4571" t="s">
        <v>369</v>
      </c>
      <c r="F4571" t="s">
        <v>18613</v>
      </c>
      <c r="G4571" s="177">
        <v>44734</v>
      </c>
      <c r="H4571" t="s">
        <v>425</v>
      </c>
      <c r="I4571" t="s">
        <v>18168</v>
      </c>
      <c r="J4571" t="s">
        <v>13913</v>
      </c>
      <c r="K4571" t="s">
        <v>353</v>
      </c>
      <c r="L4571" t="s">
        <v>382</v>
      </c>
      <c r="M4571" s="29" t="str">
        <f>IF(O4571 &lt;&gt; "", VLOOKUP(O4571,'CLASSIFICAÇÃO - ÁREA DE ATUAÇÃO'!$A:$C,2,0),"")</f>
        <v>C</v>
      </c>
      <c r="N4571" s="29" t="str">
        <f>IF(O4571 &lt;&gt; "",VLOOKUP(O4571,'CLASSIFICAÇÃO - ÁREA DE ATUAÇÃO'!$A:$C,3,0), "")</f>
        <v>REDE DE URGÊNCIA</v>
      </c>
      <c r="O4571" t="str">
        <f>'Lotações convertidas'!B4573</f>
        <v>UNIDADE DE PRONTO ATENDIMENTO LESTE</v>
      </c>
    </row>
    <row r="4572" spans="1:15" x14ac:dyDescent="0.25">
      <c r="A4572">
        <v>1381340</v>
      </c>
      <c r="B4572" t="s">
        <v>13914</v>
      </c>
      <c r="C4572" t="s">
        <v>13915</v>
      </c>
      <c r="D4572" t="s">
        <v>368</v>
      </c>
      <c r="E4572" t="s">
        <v>369</v>
      </c>
      <c r="F4572" t="s">
        <v>617</v>
      </c>
      <c r="G4572" s="177">
        <v>44734</v>
      </c>
      <c r="H4572" t="s">
        <v>364</v>
      </c>
      <c r="I4572" t="s">
        <v>18168</v>
      </c>
      <c r="J4572" t="s">
        <v>13916</v>
      </c>
      <c r="K4572" t="s">
        <v>353</v>
      </c>
      <c r="L4572" t="s">
        <v>354</v>
      </c>
      <c r="M4572" s="29" t="str">
        <f>IF(O4572 &lt;&gt; "", VLOOKUP(O4572,'CLASSIFICAÇÃO - ÁREA DE ATUAÇÃO'!$A:$C,2,0),"")</f>
        <v>B</v>
      </c>
      <c r="N4572" s="29" t="str">
        <f>IF(O4572 &lt;&gt; "",VLOOKUP(O4572,'CLASSIFICAÇÃO - ÁREA DE ATUAÇÃO'!$A:$C,3,0), "")</f>
        <v>ATENÇÃO PRIMÁRIA</v>
      </c>
      <c r="O4572" t="str">
        <f>'Lotações convertidas'!B4574</f>
        <v>CENTRO DE SAÚDE DOM CABRAL</v>
      </c>
    </row>
    <row r="4573" spans="1:15" x14ac:dyDescent="0.25">
      <c r="A4573">
        <v>1381375</v>
      </c>
      <c r="B4573" t="s">
        <v>13920</v>
      </c>
      <c r="C4573" t="s">
        <v>13921</v>
      </c>
      <c r="D4573" t="s">
        <v>368</v>
      </c>
      <c r="E4573" t="s">
        <v>728</v>
      </c>
      <c r="F4573" t="s">
        <v>1337</v>
      </c>
      <c r="G4573" s="177">
        <v>44733</v>
      </c>
      <c r="H4573" t="s">
        <v>417</v>
      </c>
      <c r="I4573" t="s">
        <v>495</v>
      </c>
      <c r="K4573" t="s">
        <v>495</v>
      </c>
      <c r="L4573" t="s">
        <v>406</v>
      </c>
      <c r="M4573" s="29" t="str">
        <f>IF(O4573 &lt;&gt; "", VLOOKUP(O4573,'CLASSIFICAÇÃO - ÁREA DE ATUAÇÃO'!$A:$C,2,0),"")</f>
        <v>C</v>
      </c>
      <c r="N4573" s="29" t="str">
        <f>IF(O4573 &lt;&gt; "",VLOOKUP(O4573,'CLASSIFICAÇÃO - ÁREA DE ATUAÇÃO'!$A:$C,3,0), "")</f>
        <v>ATENÇÃO PRIMÁRIA</v>
      </c>
      <c r="O4573" t="str">
        <f>'Lotações convertidas'!B4575</f>
        <v>CENTRO DE SAÚDE FRANCISCO GOMES BARBOSA - TIROL</v>
      </c>
    </row>
    <row r="4574" spans="1:15" x14ac:dyDescent="0.25">
      <c r="A4574">
        <v>1381391</v>
      </c>
      <c r="B4574" t="s">
        <v>13922</v>
      </c>
      <c r="C4574" t="s">
        <v>13923</v>
      </c>
      <c r="D4574" t="s">
        <v>362</v>
      </c>
      <c r="F4574" t="s">
        <v>18611</v>
      </c>
      <c r="G4574" s="177">
        <v>44735</v>
      </c>
      <c r="H4574" t="s">
        <v>466</v>
      </c>
      <c r="I4574" t="s">
        <v>18168</v>
      </c>
      <c r="J4574" t="s">
        <v>13924</v>
      </c>
      <c r="K4574" t="s">
        <v>353</v>
      </c>
      <c r="L4574" t="s">
        <v>397</v>
      </c>
      <c r="M4574" s="29" t="str">
        <f>IF(O4574 &lt;&gt; "", VLOOKUP(O4574,'CLASSIFICAÇÃO - ÁREA DE ATUAÇÃO'!$A:$C,2,0),"")</f>
        <v>C</v>
      </c>
      <c r="N4574" s="29" t="str">
        <f>IF(O4574 &lt;&gt; "",VLOOKUP(O4574,'CLASSIFICAÇÃO - ÁREA DE ATUAÇÃO'!$A:$C,3,0), "")</f>
        <v>REDE DE URGÊNCIA</v>
      </c>
      <c r="O4574" t="str">
        <f>'Lotações convertidas'!B4576</f>
        <v>UNIDADE DE PRONTO ATENDIMENTO OESTE</v>
      </c>
    </row>
    <row r="4575" spans="1:15" x14ac:dyDescent="0.25">
      <c r="A4575">
        <v>1381405</v>
      </c>
      <c r="B4575" t="s">
        <v>13925</v>
      </c>
      <c r="C4575" t="s">
        <v>13926</v>
      </c>
      <c r="D4575" t="s">
        <v>379</v>
      </c>
      <c r="F4575" t="s">
        <v>18617</v>
      </c>
      <c r="G4575" s="177">
        <v>44735</v>
      </c>
      <c r="H4575" t="s">
        <v>466</v>
      </c>
      <c r="I4575" t="s">
        <v>18171</v>
      </c>
      <c r="J4575" t="s">
        <v>13927</v>
      </c>
      <c r="K4575" t="s">
        <v>353</v>
      </c>
      <c r="L4575" t="s">
        <v>406</v>
      </c>
      <c r="M4575" s="29" t="str">
        <f>IF(O4575 &lt;&gt; "", VLOOKUP(O4575,'CLASSIFICAÇÃO - ÁREA DE ATUAÇÃO'!$A:$C,2,0),"")</f>
        <v>D</v>
      </c>
      <c r="N4575" s="29" t="str">
        <f>IF(O4575 &lt;&gt; "",VLOOKUP(O4575,'CLASSIFICAÇÃO - ÁREA DE ATUAÇÃO'!$A:$C,3,0), "")</f>
        <v>REDE DE URGÊNCIA</v>
      </c>
      <c r="O4575" t="str">
        <f>'Lotações convertidas'!B4577</f>
        <v>UNIDADE DE PRONTO ATENDIMENTO BARREIRO</v>
      </c>
    </row>
    <row r="4576" spans="1:15" x14ac:dyDescent="0.25">
      <c r="A4576" t="s">
        <v>13928</v>
      </c>
      <c r="B4576" t="s">
        <v>13929</v>
      </c>
      <c r="C4576" t="s">
        <v>13930</v>
      </c>
      <c r="D4576" t="s">
        <v>368</v>
      </c>
      <c r="E4576" t="s">
        <v>369</v>
      </c>
      <c r="F4576" t="s">
        <v>531</v>
      </c>
      <c r="G4576" s="177">
        <v>44734</v>
      </c>
      <c r="H4576" t="s">
        <v>384</v>
      </c>
      <c r="I4576" t="s">
        <v>18168</v>
      </c>
      <c r="J4576" t="s">
        <v>13931</v>
      </c>
      <c r="K4576" t="s">
        <v>353</v>
      </c>
      <c r="L4576" t="s">
        <v>374</v>
      </c>
      <c r="M4576" s="29" t="str">
        <f>IF(O4576 &lt;&gt; "", VLOOKUP(O4576,'CLASSIFICAÇÃO - ÁREA DE ATUAÇÃO'!$A:$C,2,0),"")</f>
        <v>C</v>
      </c>
      <c r="N4576" s="29" t="str">
        <f>IF(O4576 &lt;&gt; "",VLOOKUP(O4576,'CLASSIFICAÇÃO - ÁREA DE ATUAÇÃO'!$A:$C,3,0), "")</f>
        <v>ATENÇÃO PRIMÁRIA</v>
      </c>
      <c r="O4576" t="str">
        <f>'Lotações convertidas'!B4578</f>
        <v>CENTRO DE SAÚDE MARIA GORETTI</v>
      </c>
    </row>
    <row r="4577" spans="1:15" x14ac:dyDescent="0.25">
      <c r="A4577">
        <v>1381448</v>
      </c>
      <c r="B4577" t="s">
        <v>13932</v>
      </c>
      <c r="C4577" t="s">
        <v>13933</v>
      </c>
      <c r="D4577" t="s">
        <v>379</v>
      </c>
      <c r="F4577" t="s">
        <v>967</v>
      </c>
      <c r="G4577" s="177">
        <v>44734</v>
      </c>
      <c r="H4577" t="s">
        <v>395</v>
      </c>
      <c r="I4577" t="s">
        <v>18171</v>
      </c>
      <c r="J4577" t="s">
        <v>13934</v>
      </c>
      <c r="K4577" t="s">
        <v>353</v>
      </c>
      <c r="L4577" t="s">
        <v>382</v>
      </c>
      <c r="M4577" s="29" t="str">
        <f>IF(O4577 &lt;&gt; "", VLOOKUP(O4577,'CLASSIFICAÇÃO - ÁREA DE ATUAÇÃO'!$A:$C,2,0),"")</f>
        <v>B</v>
      </c>
      <c r="N4577" s="29" t="str">
        <f>IF(O4577 &lt;&gt; "",VLOOKUP(O4577,'CLASSIFICAÇÃO - ÁREA DE ATUAÇÃO'!$A:$C,3,0), "")</f>
        <v>ATENÇÃO PRIMÁRIA</v>
      </c>
      <c r="O4577" t="str">
        <f>'Lotações convertidas'!B4579</f>
        <v>CENTRO DE SAÚDE HORTO</v>
      </c>
    </row>
    <row r="4578" spans="1:15" x14ac:dyDescent="0.25">
      <c r="A4578">
        <v>1381464</v>
      </c>
      <c r="B4578" t="s">
        <v>13935</v>
      </c>
      <c r="C4578" t="s">
        <v>13936</v>
      </c>
      <c r="D4578" t="s">
        <v>368</v>
      </c>
      <c r="E4578" t="s">
        <v>369</v>
      </c>
      <c r="F4578" t="s">
        <v>556</v>
      </c>
      <c r="G4578" s="177">
        <v>44735</v>
      </c>
      <c r="H4578" t="s">
        <v>384</v>
      </c>
      <c r="I4578" t="s">
        <v>18168</v>
      </c>
      <c r="J4578" t="s">
        <v>13937</v>
      </c>
      <c r="K4578" t="s">
        <v>353</v>
      </c>
      <c r="L4578" t="s">
        <v>411</v>
      </c>
      <c r="M4578" s="29" t="str">
        <f>IF(O4578 &lt;&gt; "", VLOOKUP(O4578,'CLASSIFICAÇÃO - ÁREA DE ATUAÇÃO'!$A:$C,2,0),"")</f>
        <v>A</v>
      </c>
      <c r="N4578" s="29" t="str">
        <f>IF(O4578 &lt;&gt; "",VLOOKUP(O4578,'CLASSIFICAÇÃO - ÁREA DE ATUAÇÃO'!$A:$C,3,0), "")</f>
        <v>ATENÇÃO PRIMÁRIA</v>
      </c>
      <c r="O4578" t="str">
        <f>'Lotações convertidas'!B4580</f>
        <v>CENTRO DE SAÚDE CARLOS CHAGAS</v>
      </c>
    </row>
    <row r="4579" spans="1:15" x14ac:dyDescent="0.25">
      <c r="A4579">
        <v>1381472</v>
      </c>
      <c r="B4579" t="s">
        <v>13938</v>
      </c>
      <c r="C4579" t="s">
        <v>13939</v>
      </c>
      <c r="D4579" t="s">
        <v>379</v>
      </c>
      <c r="F4579" t="s">
        <v>18617</v>
      </c>
      <c r="G4579" s="177">
        <v>44737</v>
      </c>
      <c r="H4579" t="s">
        <v>482</v>
      </c>
      <c r="I4579" t="s">
        <v>18171</v>
      </c>
      <c r="J4579" t="s">
        <v>13940</v>
      </c>
      <c r="K4579" t="s">
        <v>353</v>
      </c>
      <c r="L4579" t="s">
        <v>406</v>
      </c>
      <c r="M4579" s="29" t="str">
        <f>IF(O4579 &lt;&gt; "", VLOOKUP(O4579,'CLASSIFICAÇÃO - ÁREA DE ATUAÇÃO'!$A:$C,2,0),"")</f>
        <v>D</v>
      </c>
      <c r="N4579" s="29" t="str">
        <f>IF(O4579 &lt;&gt; "",VLOOKUP(O4579,'CLASSIFICAÇÃO - ÁREA DE ATUAÇÃO'!$A:$C,3,0), "")</f>
        <v>REDE DE URGÊNCIA</v>
      </c>
      <c r="O4579" t="str">
        <f>'Lotações convertidas'!B4581</f>
        <v>UNIDADE DE PRONTO ATENDIMENTO BARREIRO</v>
      </c>
    </row>
    <row r="4580" spans="1:15" x14ac:dyDescent="0.25">
      <c r="A4580">
        <v>1381480</v>
      </c>
      <c r="B4580" t="s">
        <v>13941</v>
      </c>
      <c r="C4580" t="s">
        <v>13942</v>
      </c>
      <c r="D4580" t="s">
        <v>362</v>
      </c>
      <c r="F4580" t="s">
        <v>821</v>
      </c>
      <c r="G4580" s="177">
        <v>44735</v>
      </c>
      <c r="H4580" t="s">
        <v>352</v>
      </c>
      <c r="I4580" t="s">
        <v>18168</v>
      </c>
      <c r="J4580" t="s">
        <v>13943</v>
      </c>
      <c r="K4580" t="s">
        <v>353</v>
      </c>
      <c r="L4580" t="s">
        <v>372</v>
      </c>
      <c r="M4580" s="29" t="str">
        <f>IF(O4580 &lt;&gt; "", VLOOKUP(O4580,'CLASSIFICAÇÃO - ÁREA DE ATUAÇÃO'!$A:$C,2,0),"")</f>
        <v>C</v>
      </c>
      <c r="N4580" s="29" t="str">
        <f>IF(O4580 &lt;&gt; "",VLOOKUP(O4580,'CLASSIFICAÇÃO - ÁREA DE ATUAÇÃO'!$A:$C,3,0), "")</f>
        <v>ATENÇÃO PRIMÁRIA</v>
      </c>
      <c r="O4580" t="str">
        <f>'Lotações convertidas'!B4582</f>
        <v>CENTRO DE SAÚDE SANTA MÔNICA</v>
      </c>
    </row>
    <row r="4581" spans="1:15" x14ac:dyDescent="0.25">
      <c r="A4581">
        <v>1381499</v>
      </c>
      <c r="B4581" t="s">
        <v>13944</v>
      </c>
      <c r="C4581" t="s">
        <v>13945</v>
      </c>
      <c r="D4581" t="s">
        <v>520</v>
      </c>
      <c r="F4581" t="s">
        <v>608</v>
      </c>
      <c r="G4581" s="177">
        <v>44735</v>
      </c>
      <c r="H4581" t="s">
        <v>364</v>
      </c>
      <c r="I4581" t="s">
        <v>18175</v>
      </c>
      <c r="J4581" t="s">
        <v>13946</v>
      </c>
      <c r="K4581" t="s">
        <v>353</v>
      </c>
      <c r="L4581" t="s">
        <v>372</v>
      </c>
      <c r="M4581" s="29" t="str">
        <f>IF(O4581 &lt;&gt; "", VLOOKUP(O4581,'CLASSIFICAÇÃO - ÁREA DE ATUAÇÃO'!$A:$C,2,0),"")</f>
        <v>C</v>
      </c>
      <c r="N4581" s="29" t="str">
        <f>IF(O4581 &lt;&gt; "",VLOOKUP(O4581,'CLASSIFICAÇÃO - ÁREA DE ATUAÇÃO'!$A:$C,3,0), "")</f>
        <v>ATENÇÃO PRIMÁRIA</v>
      </c>
      <c r="O4581" t="str">
        <f>'Lotações convertidas'!B4583</f>
        <v>CENTRO DE SAÚDE RIO BRANCO</v>
      </c>
    </row>
    <row r="4582" spans="1:15" x14ac:dyDescent="0.25">
      <c r="A4582">
        <v>1381502</v>
      </c>
      <c r="B4582" t="s">
        <v>13947</v>
      </c>
      <c r="C4582" t="s">
        <v>13948</v>
      </c>
      <c r="D4582" t="s">
        <v>368</v>
      </c>
      <c r="E4582" t="s">
        <v>369</v>
      </c>
      <c r="F4582" t="s">
        <v>18623</v>
      </c>
      <c r="G4582" s="177">
        <v>44734</v>
      </c>
      <c r="H4582" t="s">
        <v>441</v>
      </c>
      <c r="I4582" t="s">
        <v>18168</v>
      </c>
      <c r="J4582" t="s">
        <v>13949</v>
      </c>
      <c r="K4582" t="s">
        <v>353</v>
      </c>
      <c r="L4582" t="s">
        <v>374</v>
      </c>
      <c r="M4582" s="29" t="str">
        <f>IF(O4582 &lt;&gt; "", VLOOKUP(O4582,'CLASSIFICAÇÃO - ÁREA DE ATUAÇÃO'!$A:$C,2,0),"")</f>
        <v>C</v>
      </c>
      <c r="N4582" s="29" t="str">
        <f>IF(O4582 &lt;&gt; "",VLOOKUP(O4582,'CLASSIFICAÇÃO - ÁREA DE ATUAÇÃO'!$A:$C,3,0), "")</f>
        <v>REDE DE URGÊNCIA</v>
      </c>
      <c r="O4582" t="str">
        <f>'Lotações convertidas'!B4584</f>
        <v>UNIDADE DE PRONTO ATENDIMENTO NORDESTE</v>
      </c>
    </row>
    <row r="4583" spans="1:15" x14ac:dyDescent="0.25">
      <c r="A4583">
        <v>1381510</v>
      </c>
      <c r="B4583" t="s">
        <v>13950</v>
      </c>
      <c r="C4583" t="s">
        <v>13951</v>
      </c>
      <c r="D4583" t="s">
        <v>368</v>
      </c>
      <c r="E4583" t="s">
        <v>369</v>
      </c>
      <c r="F4583" t="s">
        <v>550</v>
      </c>
      <c r="G4583" s="177">
        <v>44734</v>
      </c>
      <c r="H4583" t="s">
        <v>384</v>
      </c>
      <c r="I4583" t="s">
        <v>18168</v>
      </c>
      <c r="J4583" t="s">
        <v>13952</v>
      </c>
      <c r="K4583" t="s">
        <v>353</v>
      </c>
      <c r="L4583" t="s">
        <v>365</v>
      </c>
      <c r="M4583" s="29" t="str">
        <f>IF(O4583 &lt;&gt; "", VLOOKUP(O4583,'CLASSIFICAÇÃO - ÁREA DE ATUAÇÃO'!$A:$C,2,0),"")</f>
        <v>C</v>
      </c>
      <c r="N4583" s="29" t="str">
        <f>IF(O4583 &lt;&gt; "",VLOOKUP(O4583,'CLASSIFICAÇÃO - ÁREA DE ATUAÇÃO'!$A:$C,3,0), "")</f>
        <v>ATENÇÃO PRIMÁRIA</v>
      </c>
      <c r="O4583" t="str">
        <f>'Lotações convertidas'!B4585</f>
        <v>CENTRO DE SAÚDE AARÃO REIS</v>
      </c>
    </row>
    <row r="4584" spans="1:15" x14ac:dyDescent="0.25">
      <c r="A4584">
        <v>1381545</v>
      </c>
      <c r="B4584" t="s">
        <v>13953</v>
      </c>
      <c r="C4584" t="s">
        <v>13954</v>
      </c>
      <c r="D4584" t="s">
        <v>368</v>
      </c>
      <c r="E4584" t="s">
        <v>369</v>
      </c>
      <c r="F4584" t="s">
        <v>567</v>
      </c>
      <c r="G4584" s="177">
        <v>44774</v>
      </c>
      <c r="H4584" t="s">
        <v>441</v>
      </c>
      <c r="I4584" t="s">
        <v>18168</v>
      </c>
      <c r="J4584" t="s">
        <v>13955</v>
      </c>
      <c r="K4584" t="s">
        <v>353</v>
      </c>
      <c r="L4584" t="s">
        <v>406</v>
      </c>
      <c r="M4584" s="29" t="str">
        <f>IF(O4584 &lt;&gt; "", VLOOKUP(O4584,'CLASSIFICAÇÃO - ÁREA DE ATUAÇÃO'!$A:$C,2,0),"")</f>
        <v>C</v>
      </c>
      <c r="N4584" s="29" t="str">
        <f>IF(O4584 &lt;&gt; "",VLOOKUP(O4584,'CLASSIFICAÇÃO - ÁREA DE ATUAÇÃO'!$A:$C,3,0), "")</f>
        <v>REDE DE URGÊNCIA</v>
      </c>
      <c r="O4584" t="str">
        <f>'Lotações convertidas'!B4586</f>
        <v>CENTRO DE REFERENCIA EM SAUDE MENTAL ALCOOL E DROGAS BARREIRO</v>
      </c>
    </row>
    <row r="4585" spans="1:15" x14ac:dyDescent="0.25">
      <c r="A4585">
        <v>1381561</v>
      </c>
      <c r="B4585" t="s">
        <v>4786</v>
      </c>
      <c r="C4585" t="s">
        <v>4787</v>
      </c>
      <c r="D4585" t="s">
        <v>362</v>
      </c>
      <c r="F4585" t="s">
        <v>18656</v>
      </c>
      <c r="G4585" s="177">
        <v>44735</v>
      </c>
      <c r="H4585" t="s">
        <v>395</v>
      </c>
      <c r="I4585" t="s">
        <v>18168</v>
      </c>
      <c r="J4585" t="s">
        <v>4788</v>
      </c>
      <c r="K4585" t="s">
        <v>353</v>
      </c>
      <c r="L4585" t="s">
        <v>372</v>
      </c>
      <c r="M4585" s="29" t="str">
        <f>IF(O4585 &lt;&gt; "", VLOOKUP(O4585,'CLASSIFICAÇÃO - ÁREA DE ATUAÇÃO'!$A:$C,2,0),"")</f>
        <v>C</v>
      </c>
      <c r="N4585" s="29" t="str">
        <f>IF(O4585 &lt;&gt; "",VLOOKUP(O4585,'CLASSIFICAÇÃO - ÁREA DE ATUAÇÃO'!$A:$C,3,0), "")</f>
        <v>REDE COMPLEMENTAR</v>
      </c>
      <c r="O4585" t="str">
        <f>'Lotações convertidas'!B4587</f>
        <v>CENTRO DE REFERENCIA EM REABILITACAO VENDA NOVA</v>
      </c>
    </row>
    <row r="4586" spans="1:15" x14ac:dyDescent="0.25">
      <c r="A4586" t="s">
        <v>13956</v>
      </c>
      <c r="B4586" t="s">
        <v>13957</v>
      </c>
      <c r="C4586" t="s">
        <v>13958</v>
      </c>
      <c r="D4586" t="s">
        <v>379</v>
      </c>
      <c r="F4586" t="s">
        <v>18613</v>
      </c>
      <c r="G4586" s="177">
        <v>44736</v>
      </c>
      <c r="H4586" t="s">
        <v>457</v>
      </c>
      <c r="I4586" t="s">
        <v>18171</v>
      </c>
      <c r="J4586" t="s">
        <v>13959</v>
      </c>
      <c r="K4586" t="s">
        <v>353</v>
      </c>
      <c r="L4586" t="s">
        <v>382</v>
      </c>
      <c r="M4586" s="29" t="str">
        <f>IF(O4586 &lt;&gt; "", VLOOKUP(O4586,'CLASSIFICAÇÃO - ÁREA DE ATUAÇÃO'!$A:$C,2,0),"")</f>
        <v>C</v>
      </c>
      <c r="N4586" s="29" t="str">
        <f>IF(O4586 &lt;&gt; "",VLOOKUP(O4586,'CLASSIFICAÇÃO - ÁREA DE ATUAÇÃO'!$A:$C,3,0), "")</f>
        <v>REDE DE URGÊNCIA</v>
      </c>
      <c r="O4586" t="str">
        <f>'Lotações convertidas'!B4588</f>
        <v>UNIDADE DE PRONTO ATENDIMENTO LESTE</v>
      </c>
    </row>
    <row r="4587" spans="1:15" x14ac:dyDescent="0.25">
      <c r="A4587">
        <v>1381588</v>
      </c>
      <c r="B4587" t="s">
        <v>13960</v>
      </c>
      <c r="C4587" t="s">
        <v>13961</v>
      </c>
      <c r="D4587" t="s">
        <v>362</v>
      </c>
      <c r="F4587" t="s">
        <v>18620</v>
      </c>
      <c r="G4587" s="177">
        <v>44735</v>
      </c>
      <c r="H4587" t="s">
        <v>466</v>
      </c>
      <c r="I4587" t="s">
        <v>18168</v>
      </c>
      <c r="J4587" t="s">
        <v>13962</v>
      </c>
      <c r="K4587" t="s">
        <v>353</v>
      </c>
      <c r="L4587" t="s">
        <v>372</v>
      </c>
      <c r="M4587" s="29" t="str">
        <f>IF(O4587 &lt;&gt; "", VLOOKUP(O4587,'CLASSIFICAÇÃO - ÁREA DE ATUAÇÃO'!$A:$C,2,0),"")</f>
        <v>D</v>
      </c>
      <c r="N4587" s="29" t="str">
        <f>IF(O4587 &lt;&gt; "",VLOOKUP(O4587,'CLASSIFICAÇÃO - ÁREA DE ATUAÇÃO'!$A:$C,3,0), "")</f>
        <v>REDE DE URGÊNCIA</v>
      </c>
      <c r="O4587" t="str">
        <f>'Lotações convertidas'!B4589</f>
        <v>UNIDADE DE PRONTO ATENDIMENTO VENDA NOVA</v>
      </c>
    </row>
    <row r="4588" spans="1:15" x14ac:dyDescent="0.25">
      <c r="A4588">
        <v>1381626</v>
      </c>
      <c r="B4588" t="s">
        <v>13963</v>
      </c>
      <c r="C4588" t="s">
        <v>13964</v>
      </c>
      <c r="D4588" t="s">
        <v>368</v>
      </c>
      <c r="E4588" t="s">
        <v>369</v>
      </c>
      <c r="F4588" t="s">
        <v>5826</v>
      </c>
      <c r="G4588" s="177">
        <v>44736</v>
      </c>
      <c r="H4588" t="s">
        <v>417</v>
      </c>
      <c r="I4588" t="s">
        <v>18168</v>
      </c>
      <c r="J4588" t="s">
        <v>13965</v>
      </c>
      <c r="K4588" t="s">
        <v>353</v>
      </c>
      <c r="L4588" t="s">
        <v>372</v>
      </c>
      <c r="M4588" s="29" t="str">
        <f>IF(O4588 &lt;&gt; "", VLOOKUP(O4588,'CLASSIFICAÇÃO - ÁREA DE ATUAÇÃO'!$A:$C,2,0),"")</f>
        <v>C</v>
      </c>
      <c r="N4588" s="29" t="str">
        <f>IF(O4588 &lt;&gt; "",VLOOKUP(O4588,'CLASSIFICAÇÃO - ÁREA DE ATUAÇÃO'!$A:$C,3,0), "")</f>
        <v>ATENÇÃO PRIMÁRIA</v>
      </c>
      <c r="O4588" t="str">
        <f>'Lotações convertidas'!B4590</f>
        <v>CENTRO DE SAÚDE SERRA VERDE</v>
      </c>
    </row>
    <row r="4589" spans="1:15" x14ac:dyDescent="0.25">
      <c r="A4589">
        <v>1381650</v>
      </c>
      <c r="B4589" t="s">
        <v>13966</v>
      </c>
      <c r="C4589" t="s">
        <v>13967</v>
      </c>
      <c r="D4589" t="s">
        <v>379</v>
      </c>
      <c r="F4589" t="s">
        <v>18617</v>
      </c>
      <c r="G4589" s="177">
        <v>44740</v>
      </c>
      <c r="H4589" t="s">
        <v>457</v>
      </c>
      <c r="I4589" t="s">
        <v>18171</v>
      </c>
      <c r="J4589" t="s">
        <v>13968</v>
      </c>
      <c r="K4589" t="s">
        <v>353</v>
      </c>
      <c r="L4589" t="s">
        <v>406</v>
      </c>
      <c r="M4589" s="29" t="str">
        <f>IF(O4589 &lt;&gt; "", VLOOKUP(O4589,'CLASSIFICAÇÃO - ÁREA DE ATUAÇÃO'!$A:$C,2,0),"")</f>
        <v>D</v>
      </c>
      <c r="N4589" s="29" t="str">
        <f>IF(O4589 &lt;&gt; "",VLOOKUP(O4589,'CLASSIFICAÇÃO - ÁREA DE ATUAÇÃO'!$A:$C,3,0), "")</f>
        <v>REDE DE URGÊNCIA</v>
      </c>
      <c r="O4589" t="str">
        <f>'Lotações convertidas'!B4591</f>
        <v>UNIDADE DE PRONTO ATENDIMENTO BARREIRO</v>
      </c>
    </row>
    <row r="4590" spans="1:15" x14ac:dyDescent="0.25">
      <c r="A4590">
        <v>1381677</v>
      </c>
      <c r="B4590" t="s">
        <v>11487</v>
      </c>
      <c r="C4590" t="s">
        <v>11488</v>
      </c>
      <c r="D4590" t="s">
        <v>379</v>
      </c>
      <c r="F4590" t="s">
        <v>18613</v>
      </c>
      <c r="G4590" s="177">
        <v>44738</v>
      </c>
      <c r="H4590" t="s">
        <v>457</v>
      </c>
      <c r="I4590" t="s">
        <v>18171</v>
      </c>
      <c r="J4590" t="s">
        <v>11489</v>
      </c>
      <c r="K4590" t="s">
        <v>353</v>
      </c>
      <c r="L4590" t="s">
        <v>382</v>
      </c>
      <c r="M4590" s="29" t="str">
        <f>IF(O4590 &lt;&gt; "", VLOOKUP(O4590,'CLASSIFICAÇÃO - ÁREA DE ATUAÇÃO'!$A:$C,2,0),"")</f>
        <v>C</v>
      </c>
      <c r="N4590" s="29" t="str">
        <f>IF(O4590 &lt;&gt; "",VLOOKUP(O4590,'CLASSIFICAÇÃO - ÁREA DE ATUAÇÃO'!$A:$C,3,0), "")</f>
        <v>REDE DE URGÊNCIA</v>
      </c>
      <c r="O4590" t="str">
        <f>'Lotações convertidas'!B4592</f>
        <v>UNIDADE DE PRONTO ATENDIMENTO LESTE</v>
      </c>
    </row>
    <row r="4591" spans="1:15" x14ac:dyDescent="0.25">
      <c r="A4591">
        <v>1381685</v>
      </c>
      <c r="B4591" t="s">
        <v>13969</v>
      </c>
      <c r="C4591" t="s">
        <v>13970</v>
      </c>
      <c r="D4591" t="s">
        <v>368</v>
      </c>
      <c r="E4591" t="s">
        <v>369</v>
      </c>
      <c r="F4591" t="s">
        <v>18616</v>
      </c>
      <c r="G4591" s="177">
        <v>44737</v>
      </c>
      <c r="H4591" t="s">
        <v>425</v>
      </c>
      <c r="I4591" t="s">
        <v>18168</v>
      </c>
      <c r="J4591" t="s">
        <v>13971</v>
      </c>
      <c r="K4591" t="s">
        <v>353</v>
      </c>
      <c r="L4591" t="s">
        <v>361</v>
      </c>
      <c r="M4591" s="29" t="str">
        <f>IF(O4591 &lt;&gt; "", VLOOKUP(O4591,'CLASSIFICAÇÃO - ÁREA DE ATUAÇÃO'!$A:$C,2,0),"")</f>
        <v>C</v>
      </c>
      <c r="N4591" s="29" t="str">
        <f>IF(O4591 &lt;&gt; "",VLOOKUP(O4591,'CLASSIFICAÇÃO - ÁREA DE ATUAÇÃO'!$A:$C,3,0), "")</f>
        <v>REDE DE URGÊNCIA</v>
      </c>
      <c r="O4591" t="str">
        <f>'Lotações convertidas'!B4593</f>
        <v>UNIDADE DE PRONTO ATENDIMENTO PAMPULHA</v>
      </c>
    </row>
    <row r="4592" spans="1:15" x14ac:dyDescent="0.25">
      <c r="A4592">
        <v>1381693</v>
      </c>
      <c r="B4592" t="s">
        <v>4518</v>
      </c>
      <c r="C4592" t="s">
        <v>4519</v>
      </c>
      <c r="D4592" t="s">
        <v>349</v>
      </c>
      <c r="E4592" t="s">
        <v>473</v>
      </c>
      <c r="F4592" t="s">
        <v>18680</v>
      </c>
      <c r="G4592" s="177">
        <v>44736</v>
      </c>
      <c r="H4592" t="s">
        <v>395</v>
      </c>
      <c r="I4592" t="s">
        <v>18181</v>
      </c>
      <c r="J4592" t="s">
        <v>4520</v>
      </c>
      <c r="K4592" t="s">
        <v>353</v>
      </c>
      <c r="L4592" t="s">
        <v>427</v>
      </c>
      <c r="M4592" s="29" t="str">
        <f>IF(O4592 &lt;&gt; "", VLOOKUP(O4592,'CLASSIFICAÇÃO - ÁREA DE ATUAÇÃO'!$A:$C,2,0),"")</f>
        <v>A</v>
      </c>
      <c r="N4592" s="29" t="str">
        <f>IF(O4592 &lt;&gt; "",VLOOKUP(O4592,'CLASSIFICAÇÃO - ÁREA DE ATUAÇÃO'!$A:$C,3,0), "")</f>
        <v>GESTÃO</v>
      </c>
      <c r="O4592" t="str">
        <f>'Lotações convertidas'!B4594</f>
        <v>GERENCIA DE URGENCIA E EMERGENCIA</v>
      </c>
    </row>
    <row r="4593" spans="1:15" x14ac:dyDescent="0.25">
      <c r="A4593">
        <v>1381707</v>
      </c>
      <c r="B4593" t="s">
        <v>13972</v>
      </c>
      <c r="C4593" t="s">
        <v>13973</v>
      </c>
      <c r="D4593" t="s">
        <v>594</v>
      </c>
      <c r="F4593" t="s">
        <v>629</v>
      </c>
      <c r="G4593" s="177">
        <v>44736</v>
      </c>
      <c r="H4593" t="s">
        <v>364</v>
      </c>
      <c r="I4593" t="s">
        <v>495</v>
      </c>
      <c r="K4593" t="s">
        <v>495</v>
      </c>
      <c r="L4593" t="s">
        <v>354</v>
      </c>
      <c r="M4593" s="29" t="str">
        <f>IF(O4593 &lt;&gt; "", VLOOKUP(O4593,'CLASSIFICAÇÃO - ÁREA DE ATUAÇÃO'!$A:$C,2,0),"")</f>
        <v>A</v>
      </c>
      <c r="N4593" s="29" t="str">
        <f>IF(O4593 &lt;&gt; "",VLOOKUP(O4593,'CLASSIFICAÇÃO - ÁREA DE ATUAÇÃO'!$A:$C,3,0), "")</f>
        <v>ATENÇÃO PRIMÁRIA</v>
      </c>
      <c r="O4593" t="str">
        <f>'Lotações convertidas'!B4595</f>
        <v>CENTRO DE SAÚDE PADRE EUSTÁQUIO</v>
      </c>
    </row>
    <row r="4594" spans="1:15" x14ac:dyDescent="0.25">
      <c r="A4594">
        <v>1381731</v>
      </c>
      <c r="B4594" t="s">
        <v>3724</v>
      </c>
      <c r="C4594" t="s">
        <v>3725</v>
      </c>
      <c r="D4594" t="s">
        <v>362</v>
      </c>
      <c r="F4594" t="s">
        <v>284</v>
      </c>
      <c r="G4594" s="177">
        <v>44739</v>
      </c>
      <c r="H4594" t="s">
        <v>395</v>
      </c>
      <c r="I4594" t="s">
        <v>18168</v>
      </c>
      <c r="J4594" t="s">
        <v>3726</v>
      </c>
      <c r="K4594" t="s">
        <v>353</v>
      </c>
      <c r="L4594" t="s">
        <v>374</v>
      </c>
      <c r="M4594" s="29" t="str">
        <f>IF(O4594 &lt;&gt; "", VLOOKUP(O4594,'CLASSIFICAÇÃO - ÁREA DE ATUAÇÃO'!$A:$C,2,0),"")</f>
        <v>D</v>
      </c>
      <c r="N4594" s="29" t="str">
        <f>IF(O4594 &lt;&gt; "",VLOOKUP(O4594,'CLASSIFICAÇÃO - ÁREA DE ATUAÇÃO'!$A:$C,3,0), "")</f>
        <v>ATENÇÃO PRIMÁRIA</v>
      </c>
      <c r="O4594" t="str">
        <f>'Lotações convertidas'!B4596</f>
        <v>CENTRO DE SAÚDE MARIVANDA BALEEIRO - PAULO VI</v>
      </c>
    </row>
    <row r="4595" spans="1:15" x14ac:dyDescent="0.25">
      <c r="A4595" t="s">
        <v>13974</v>
      </c>
      <c r="B4595" t="s">
        <v>2975</v>
      </c>
      <c r="C4595" t="s">
        <v>2976</v>
      </c>
      <c r="D4595" t="s">
        <v>368</v>
      </c>
      <c r="E4595" t="s">
        <v>369</v>
      </c>
      <c r="F4595" t="s">
        <v>18632</v>
      </c>
      <c r="G4595" s="177">
        <v>44738</v>
      </c>
      <c r="H4595" t="s">
        <v>441</v>
      </c>
      <c r="I4595" t="s">
        <v>18168</v>
      </c>
      <c r="J4595" t="s">
        <v>2977</v>
      </c>
      <c r="K4595" t="s">
        <v>353</v>
      </c>
      <c r="L4595" t="s">
        <v>365</v>
      </c>
      <c r="M4595" s="29" t="str">
        <f>IF(O4595 &lt;&gt; "", VLOOKUP(O4595,'CLASSIFICAÇÃO - ÁREA DE ATUAÇÃO'!$A:$C,2,0),"")</f>
        <v>C</v>
      </c>
      <c r="N4595" s="29" t="str">
        <f>IF(O4595 &lt;&gt; "",VLOOKUP(O4595,'CLASSIFICAÇÃO - ÁREA DE ATUAÇÃO'!$A:$C,3,0), "")</f>
        <v>REDE DE URGÊNCIA</v>
      </c>
      <c r="O4595" t="str">
        <f>'Lotações convertidas'!B4597</f>
        <v>CENTRO DE REFERENCIA EM SAUDE MENTAL NORTE</v>
      </c>
    </row>
    <row r="4596" spans="1:15" x14ac:dyDescent="0.25">
      <c r="A4596">
        <v>1381766</v>
      </c>
      <c r="B4596" t="s">
        <v>13975</v>
      </c>
      <c r="C4596" t="s">
        <v>13976</v>
      </c>
      <c r="D4596" t="s">
        <v>362</v>
      </c>
      <c r="F4596" t="s">
        <v>18611</v>
      </c>
      <c r="G4596" s="177">
        <v>44736</v>
      </c>
      <c r="H4596" t="s">
        <v>466</v>
      </c>
      <c r="I4596" t="s">
        <v>18168</v>
      </c>
      <c r="J4596" t="s">
        <v>13977</v>
      </c>
      <c r="K4596" t="s">
        <v>353</v>
      </c>
      <c r="L4596" t="s">
        <v>397</v>
      </c>
      <c r="M4596" s="29" t="str">
        <f>IF(O4596 &lt;&gt; "", VLOOKUP(O4596,'CLASSIFICAÇÃO - ÁREA DE ATUAÇÃO'!$A:$C,2,0),"")</f>
        <v>C</v>
      </c>
      <c r="N4596" s="29" t="str">
        <f>IF(O4596 &lt;&gt; "",VLOOKUP(O4596,'CLASSIFICAÇÃO - ÁREA DE ATUAÇÃO'!$A:$C,3,0), "")</f>
        <v>REDE DE URGÊNCIA</v>
      </c>
      <c r="O4596" t="str">
        <f>'Lotações convertidas'!B4598</f>
        <v>UNIDADE DE PRONTO ATENDIMENTO OESTE</v>
      </c>
    </row>
    <row r="4597" spans="1:15" x14ac:dyDescent="0.25">
      <c r="A4597">
        <v>1381774</v>
      </c>
      <c r="B4597" t="s">
        <v>13978</v>
      </c>
      <c r="C4597" t="s">
        <v>13979</v>
      </c>
      <c r="D4597" t="s">
        <v>362</v>
      </c>
      <c r="F4597" t="s">
        <v>4868</v>
      </c>
      <c r="G4597" s="177">
        <v>44736</v>
      </c>
      <c r="H4597" t="s">
        <v>395</v>
      </c>
      <c r="I4597" t="s">
        <v>18168</v>
      </c>
      <c r="J4597" t="s">
        <v>13980</v>
      </c>
      <c r="K4597" t="s">
        <v>353</v>
      </c>
      <c r="L4597" t="s">
        <v>365</v>
      </c>
      <c r="M4597" s="29" t="str">
        <f>IF(O4597 &lt;&gt; "", VLOOKUP(O4597,'CLASSIFICAÇÃO - ÁREA DE ATUAÇÃO'!$A:$C,2,0),"")</f>
        <v>C</v>
      </c>
      <c r="N4597" s="29" t="str">
        <f>IF(O4597 &lt;&gt; "",VLOOKUP(O4597,'CLASSIFICAÇÃO - ÁREA DE ATUAÇÃO'!$A:$C,3,0), "")</f>
        <v>ATENÇÃO PRIMÁRIA</v>
      </c>
      <c r="O4597" t="str">
        <f>'Lotações convertidas'!B4599</f>
        <v>CENTRO DE SAÚDE HELIÓPOLIS</v>
      </c>
    </row>
    <row r="4598" spans="1:15" x14ac:dyDescent="0.25">
      <c r="A4598">
        <v>1381782</v>
      </c>
      <c r="B4598" t="s">
        <v>13981</v>
      </c>
      <c r="C4598" t="s">
        <v>13982</v>
      </c>
      <c r="D4598" t="s">
        <v>379</v>
      </c>
      <c r="F4598" t="s">
        <v>18616</v>
      </c>
      <c r="G4598" s="177">
        <v>44738</v>
      </c>
      <c r="H4598" t="s">
        <v>466</v>
      </c>
      <c r="I4598" t="s">
        <v>18171</v>
      </c>
      <c r="J4598" t="s">
        <v>13983</v>
      </c>
      <c r="K4598" t="s">
        <v>353</v>
      </c>
      <c r="L4598" t="s">
        <v>361</v>
      </c>
      <c r="M4598" s="29" t="str">
        <f>IF(O4598 &lt;&gt; "", VLOOKUP(O4598,'CLASSIFICAÇÃO - ÁREA DE ATUAÇÃO'!$A:$C,2,0),"")</f>
        <v>C</v>
      </c>
      <c r="N4598" s="29" t="str">
        <f>IF(O4598 &lt;&gt; "",VLOOKUP(O4598,'CLASSIFICAÇÃO - ÁREA DE ATUAÇÃO'!$A:$C,3,0), "")</f>
        <v>REDE DE URGÊNCIA</v>
      </c>
      <c r="O4598" t="str">
        <f>'Lotações convertidas'!B4600</f>
        <v>UNIDADE DE PRONTO ATENDIMENTO PAMPULHA</v>
      </c>
    </row>
    <row r="4599" spans="1:15" x14ac:dyDescent="0.25">
      <c r="A4599">
        <v>1381790</v>
      </c>
      <c r="B4599" t="s">
        <v>13984</v>
      </c>
      <c r="C4599" t="s">
        <v>13985</v>
      </c>
      <c r="D4599" t="s">
        <v>368</v>
      </c>
      <c r="E4599" t="s">
        <v>369</v>
      </c>
      <c r="F4599" t="s">
        <v>1548</v>
      </c>
      <c r="G4599" s="177">
        <v>44739</v>
      </c>
      <c r="H4599" t="s">
        <v>364</v>
      </c>
      <c r="I4599" t="s">
        <v>18168</v>
      </c>
      <c r="J4599" t="s">
        <v>13986</v>
      </c>
      <c r="K4599" t="s">
        <v>353</v>
      </c>
      <c r="L4599" t="s">
        <v>374</v>
      </c>
      <c r="M4599" s="29" t="str">
        <f>IF(O4599 &lt;&gt; "", VLOOKUP(O4599,'CLASSIFICAÇÃO - ÁREA DE ATUAÇÃO'!$A:$C,2,0),"")</f>
        <v>D</v>
      </c>
      <c r="N4599" s="29" t="str">
        <f>IF(O4599 &lt;&gt; "",VLOOKUP(O4599,'CLASSIFICAÇÃO - ÁREA DE ATUAÇÃO'!$A:$C,3,0), "")</f>
        <v>ATENÇÃO PRIMÁRIA</v>
      </c>
      <c r="O4599" t="str">
        <f>'Lotações convertidas'!B4601</f>
        <v>CENTRO DE SAÚDE NAZARÉ</v>
      </c>
    </row>
    <row r="4600" spans="1:15" x14ac:dyDescent="0.25">
      <c r="A4600">
        <v>1381804</v>
      </c>
      <c r="B4600" t="s">
        <v>10631</v>
      </c>
      <c r="C4600" t="s">
        <v>10632</v>
      </c>
      <c r="D4600" t="s">
        <v>368</v>
      </c>
      <c r="E4600" t="s">
        <v>369</v>
      </c>
      <c r="F4600" t="s">
        <v>381</v>
      </c>
      <c r="G4600" s="177">
        <v>44736</v>
      </c>
      <c r="H4600" t="s">
        <v>417</v>
      </c>
      <c r="I4600" t="s">
        <v>18168</v>
      </c>
      <c r="J4600" t="s">
        <v>10633</v>
      </c>
      <c r="K4600" t="s">
        <v>353</v>
      </c>
      <c r="L4600" t="s">
        <v>382</v>
      </c>
      <c r="M4600" s="29" t="str">
        <f>IF(O4600 &lt;&gt; "", VLOOKUP(O4600,'CLASSIFICAÇÃO - ÁREA DE ATUAÇÃO'!$A:$C,2,0),"")</f>
        <v>A</v>
      </c>
      <c r="N4600" s="29" t="str">
        <f>IF(O4600 &lt;&gt; "",VLOOKUP(O4600,'CLASSIFICAÇÃO - ÁREA DE ATUAÇÃO'!$A:$C,3,0), "")</f>
        <v>REDE COMPLEMENTAR</v>
      </c>
      <c r="O4600" t="str">
        <f>'Lotações convertidas'!B4602</f>
        <v>UNIDADE DE REFERENCIA SECUNDARIA SAGRADA FAMILIA</v>
      </c>
    </row>
    <row r="4601" spans="1:15" x14ac:dyDescent="0.25">
      <c r="A4601">
        <v>1381812</v>
      </c>
      <c r="B4601" t="s">
        <v>12335</v>
      </c>
      <c r="C4601" t="s">
        <v>12336</v>
      </c>
      <c r="D4601" t="s">
        <v>379</v>
      </c>
      <c r="F4601" t="s">
        <v>18615</v>
      </c>
      <c r="G4601" s="177">
        <v>44739</v>
      </c>
      <c r="H4601" t="s">
        <v>482</v>
      </c>
      <c r="I4601" t="s">
        <v>18171</v>
      </c>
      <c r="J4601" t="s">
        <v>12337</v>
      </c>
      <c r="K4601" t="s">
        <v>353</v>
      </c>
      <c r="L4601" t="s">
        <v>365</v>
      </c>
      <c r="M4601" s="29" t="str">
        <f>IF(O4601 &lt;&gt; "", VLOOKUP(O4601,'CLASSIFICAÇÃO - ÁREA DE ATUAÇÃO'!$A:$C,2,0),"")</f>
        <v>D</v>
      </c>
      <c r="N4601" s="29" t="str">
        <f>IF(O4601 &lt;&gt; "",VLOOKUP(O4601,'CLASSIFICAÇÃO - ÁREA DE ATUAÇÃO'!$A:$C,3,0), "")</f>
        <v>REDE DE URGÊNCIA</v>
      </c>
      <c r="O4601" t="str">
        <f>'Lotações convertidas'!B4603</f>
        <v>UNIDADE DE PRONTO ATENDIMENTO NORTE</v>
      </c>
    </row>
    <row r="4602" spans="1:15" x14ac:dyDescent="0.25">
      <c r="A4602">
        <v>1381820</v>
      </c>
      <c r="B4602" t="s">
        <v>13987</v>
      </c>
      <c r="C4602" t="s">
        <v>13988</v>
      </c>
      <c r="D4602" t="s">
        <v>368</v>
      </c>
      <c r="E4602" t="s">
        <v>369</v>
      </c>
      <c r="F4602" t="s">
        <v>373</v>
      </c>
      <c r="G4602" s="177">
        <v>44739</v>
      </c>
      <c r="H4602" t="s">
        <v>384</v>
      </c>
      <c r="I4602" t="s">
        <v>18168</v>
      </c>
      <c r="J4602" t="s">
        <v>13989</v>
      </c>
      <c r="K4602" t="s">
        <v>353</v>
      </c>
      <c r="L4602" t="s">
        <v>374</v>
      </c>
      <c r="M4602" s="29" t="str">
        <f>IF(O4602 &lt;&gt; "", VLOOKUP(O4602,'CLASSIFICAÇÃO - ÁREA DE ATUAÇÃO'!$A:$C,2,0),"")</f>
        <v>C</v>
      </c>
      <c r="N4602" s="29" t="str">
        <f>IF(O4602 &lt;&gt; "",VLOOKUP(O4602,'CLASSIFICAÇÃO - ÁREA DE ATUAÇÃO'!$A:$C,3,0), "")</f>
        <v>ATENÇÃO PRIMÁRIA</v>
      </c>
      <c r="O4602" t="str">
        <f>'Lotações convertidas'!B4604</f>
        <v>CENTRO DE SAÚDE EFIGÊNIA MURTA DE FIGUEIREDO</v>
      </c>
    </row>
    <row r="4603" spans="1:15" x14ac:dyDescent="0.25">
      <c r="A4603">
        <v>1381855</v>
      </c>
      <c r="B4603" t="s">
        <v>13990</v>
      </c>
      <c r="C4603" t="s">
        <v>13991</v>
      </c>
      <c r="D4603" t="s">
        <v>379</v>
      </c>
      <c r="F4603" t="s">
        <v>18620</v>
      </c>
      <c r="G4603" s="177">
        <v>44737</v>
      </c>
      <c r="H4603" t="s">
        <v>466</v>
      </c>
      <c r="I4603" t="s">
        <v>18171</v>
      </c>
      <c r="J4603" t="s">
        <v>13992</v>
      </c>
      <c r="K4603" t="s">
        <v>353</v>
      </c>
      <c r="L4603" t="s">
        <v>372</v>
      </c>
      <c r="M4603" s="29" t="str">
        <f>IF(O4603 &lt;&gt; "", VLOOKUP(O4603,'CLASSIFICAÇÃO - ÁREA DE ATUAÇÃO'!$A:$C,2,0),"")</f>
        <v>D</v>
      </c>
      <c r="N4603" s="29" t="str">
        <f>IF(O4603 &lt;&gt; "",VLOOKUP(O4603,'CLASSIFICAÇÃO - ÁREA DE ATUAÇÃO'!$A:$C,3,0), "")</f>
        <v>REDE DE URGÊNCIA</v>
      </c>
      <c r="O4603" t="str">
        <f>'Lotações convertidas'!B4605</f>
        <v>UNIDADE DE PRONTO ATENDIMENTO VENDA NOVA</v>
      </c>
    </row>
    <row r="4604" spans="1:15" x14ac:dyDescent="0.25">
      <c r="A4604">
        <v>1381863</v>
      </c>
      <c r="B4604" t="s">
        <v>10908</v>
      </c>
      <c r="C4604" t="s">
        <v>10909</v>
      </c>
      <c r="D4604" t="s">
        <v>368</v>
      </c>
      <c r="E4604" t="s">
        <v>369</v>
      </c>
      <c r="F4604" t="s">
        <v>18632</v>
      </c>
      <c r="G4604" s="177">
        <v>44741</v>
      </c>
      <c r="H4604" t="s">
        <v>441</v>
      </c>
      <c r="I4604" t="s">
        <v>18168</v>
      </c>
      <c r="J4604" t="s">
        <v>10910</v>
      </c>
      <c r="K4604" t="s">
        <v>353</v>
      </c>
      <c r="L4604" t="s">
        <v>365</v>
      </c>
      <c r="M4604" s="29" t="str">
        <f>IF(O4604 &lt;&gt; "", VLOOKUP(O4604,'CLASSIFICAÇÃO - ÁREA DE ATUAÇÃO'!$A:$C,2,0),"")</f>
        <v>C</v>
      </c>
      <c r="N4604" s="29" t="str">
        <f>IF(O4604 &lt;&gt; "",VLOOKUP(O4604,'CLASSIFICAÇÃO - ÁREA DE ATUAÇÃO'!$A:$C,3,0), "")</f>
        <v>REDE DE URGÊNCIA</v>
      </c>
      <c r="O4604" t="str">
        <f>'Lotações convertidas'!B4606</f>
        <v>CENTRO DE REFERENCIA EM SAUDE MENTAL NORTE</v>
      </c>
    </row>
    <row r="4605" spans="1:15" x14ac:dyDescent="0.25">
      <c r="A4605">
        <v>1381871</v>
      </c>
      <c r="B4605" t="s">
        <v>13993</v>
      </c>
      <c r="C4605" t="s">
        <v>13994</v>
      </c>
      <c r="D4605" t="s">
        <v>368</v>
      </c>
      <c r="E4605" t="s">
        <v>524</v>
      </c>
      <c r="F4605" t="s">
        <v>18611</v>
      </c>
      <c r="G4605" s="177">
        <v>44738</v>
      </c>
      <c r="H4605" t="s">
        <v>441</v>
      </c>
      <c r="I4605" t="s">
        <v>18179</v>
      </c>
      <c r="J4605" t="s">
        <v>17364</v>
      </c>
      <c r="K4605" t="s">
        <v>353</v>
      </c>
      <c r="L4605" t="s">
        <v>397</v>
      </c>
      <c r="M4605" s="29" t="str">
        <f>IF(O4605 &lt;&gt; "", VLOOKUP(O4605,'CLASSIFICAÇÃO - ÁREA DE ATUAÇÃO'!$A:$C,2,0),"")</f>
        <v>C</v>
      </c>
      <c r="N4605" s="29" t="str">
        <f>IF(O4605 &lt;&gt; "",VLOOKUP(O4605,'CLASSIFICAÇÃO - ÁREA DE ATUAÇÃO'!$A:$C,3,0), "")</f>
        <v>REDE DE URGÊNCIA</v>
      </c>
      <c r="O4605" t="str">
        <f>'Lotações convertidas'!B4607</f>
        <v>UNIDADE DE PRONTO ATENDIMENTO OESTE</v>
      </c>
    </row>
    <row r="4606" spans="1:15" x14ac:dyDescent="0.25">
      <c r="A4606" t="s">
        <v>13995</v>
      </c>
      <c r="B4606" t="s">
        <v>13996</v>
      </c>
      <c r="C4606" t="s">
        <v>13997</v>
      </c>
      <c r="D4606" t="s">
        <v>520</v>
      </c>
      <c r="F4606" t="s">
        <v>967</v>
      </c>
      <c r="G4606" s="177">
        <v>44739</v>
      </c>
      <c r="H4606" t="s">
        <v>364</v>
      </c>
      <c r="I4606" t="s">
        <v>18175</v>
      </c>
      <c r="J4606" t="s">
        <v>13998</v>
      </c>
      <c r="K4606" t="s">
        <v>353</v>
      </c>
      <c r="L4606" t="s">
        <v>382</v>
      </c>
      <c r="M4606" s="29" t="str">
        <f>IF(O4606 &lt;&gt; "", VLOOKUP(O4606,'CLASSIFICAÇÃO - ÁREA DE ATUAÇÃO'!$A:$C,2,0),"")</f>
        <v>B</v>
      </c>
      <c r="N4606" s="29" t="str">
        <f>IF(O4606 &lt;&gt; "",VLOOKUP(O4606,'CLASSIFICAÇÃO - ÁREA DE ATUAÇÃO'!$A:$C,3,0), "")</f>
        <v>ATENÇÃO PRIMÁRIA</v>
      </c>
      <c r="O4606" t="str">
        <f>'Lotações convertidas'!B4608</f>
        <v>CENTRO DE SAÚDE HORTO</v>
      </c>
    </row>
    <row r="4607" spans="1:15" x14ac:dyDescent="0.25">
      <c r="A4607">
        <v>1381898</v>
      </c>
      <c r="B4607" t="s">
        <v>13999</v>
      </c>
      <c r="C4607" t="s">
        <v>14000</v>
      </c>
      <c r="D4607" t="s">
        <v>362</v>
      </c>
      <c r="F4607" t="s">
        <v>2635</v>
      </c>
      <c r="G4607" s="177">
        <v>44739</v>
      </c>
      <c r="H4607" t="s">
        <v>352</v>
      </c>
      <c r="I4607" t="s">
        <v>18168</v>
      </c>
      <c r="J4607" t="s">
        <v>14001</v>
      </c>
      <c r="K4607" t="s">
        <v>353</v>
      </c>
      <c r="L4607" t="s">
        <v>354</v>
      </c>
      <c r="M4607" s="29" t="str">
        <f>IF(O4607 &lt;&gt; "", VLOOKUP(O4607,'CLASSIFICAÇÃO - ÁREA DE ATUAÇÃO'!$A:$C,2,0),"")</f>
        <v>A</v>
      </c>
      <c r="N4607" s="29" t="str">
        <f>IF(O4607 &lt;&gt; "",VLOOKUP(O4607,'CLASSIFICAÇÃO - ÁREA DE ATUAÇÃO'!$A:$C,3,0), "")</f>
        <v>ATENÇÃO PRIMÁRIA</v>
      </c>
      <c r="O4607" t="str">
        <f>'Lotações convertidas'!B4609</f>
        <v>CENTRO DE SAÚDE BOM JESUS</v>
      </c>
    </row>
    <row r="4608" spans="1:15" x14ac:dyDescent="0.25">
      <c r="A4608" t="s">
        <v>14002</v>
      </c>
      <c r="B4608" t="s">
        <v>14003</v>
      </c>
      <c r="C4608" t="s">
        <v>14004</v>
      </c>
      <c r="D4608" t="s">
        <v>368</v>
      </c>
      <c r="E4608" t="s">
        <v>369</v>
      </c>
      <c r="F4608" t="s">
        <v>595</v>
      </c>
      <c r="G4608" s="177">
        <v>44739</v>
      </c>
      <c r="H4608" t="s">
        <v>384</v>
      </c>
      <c r="I4608" t="s">
        <v>18168</v>
      </c>
      <c r="J4608" t="s">
        <v>14005</v>
      </c>
      <c r="K4608" t="s">
        <v>353</v>
      </c>
      <c r="L4608" t="s">
        <v>361</v>
      </c>
      <c r="M4608" s="29" t="str">
        <f>IF(O4608 &lt;&gt; "", VLOOKUP(O4608,'CLASSIFICAÇÃO - ÁREA DE ATUAÇÃO'!$A:$C,2,0),"")</f>
        <v>C</v>
      </c>
      <c r="N4608" s="29" t="str">
        <f>IF(O4608 &lt;&gt; "",VLOOKUP(O4608,'CLASSIFICAÇÃO - ÁREA DE ATUAÇÃO'!$A:$C,3,0), "")</f>
        <v>ATENÇÃO PRIMÁRIA</v>
      </c>
      <c r="O4608" t="str">
        <f>'Lotações convertidas'!B4610</f>
        <v>CENTRO DE SAÚDE TREVO</v>
      </c>
    </row>
    <row r="4609" spans="1:15" x14ac:dyDescent="0.25">
      <c r="A4609">
        <v>1381928</v>
      </c>
      <c r="B4609" t="s">
        <v>14006</v>
      </c>
      <c r="C4609" t="s">
        <v>14007</v>
      </c>
      <c r="D4609" t="s">
        <v>368</v>
      </c>
      <c r="E4609" t="s">
        <v>524</v>
      </c>
      <c r="F4609" t="s">
        <v>730</v>
      </c>
      <c r="G4609" s="177">
        <v>44740</v>
      </c>
      <c r="H4609" t="s">
        <v>417</v>
      </c>
      <c r="I4609" t="s">
        <v>18179</v>
      </c>
      <c r="J4609" t="s">
        <v>14008</v>
      </c>
      <c r="K4609" t="s">
        <v>353</v>
      </c>
      <c r="L4609" t="s">
        <v>365</v>
      </c>
      <c r="M4609" s="29" t="str">
        <f>IF(O4609 &lt;&gt; "", VLOOKUP(O4609,'CLASSIFICAÇÃO - ÁREA DE ATUAÇÃO'!$A:$C,2,0),"")</f>
        <v>B</v>
      </c>
      <c r="N4609" s="29" t="str">
        <f>IF(O4609 &lt;&gt; "",VLOOKUP(O4609,'CLASSIFICAÇÃO - ÁREA DE ATUAÇÃO'!$A:$C,3,0), "")</f>
        <v>REDE COMPLEMENTAR</v>
      </c>
      <c r="O4609" t="str">
        <f>'Lotações convertidas'!B4611</f>
        <v>LABORATORIO DE ZOONOSES</v>
      </c>
    </row>
    <row r="4610" spans="1:15" x14ac:dyDescent="0.25">
      <c r="A4610">
        <v>1381936</v>
      </c>
      <c r="B4610" t="s">
        <v>9290</v>
      </c>
      <c r="C4610" t="s">
        <v>9291</v>
      </c>
      <c r="D4610" t="s">
        <v>349</v>
      </c>
      <c r="E4610" t="s">
        <v>403</v>
      </c>
      <c r="F4610" t="s">
        <v>18633</v>
      </c>
      <c r="G4610" s="177">
        <v>44740</v>
      </c>
      <c r="H4610" t="s">
        <v>352</v>
      </c>
      <c r="I4610" t="s">
        <v>18170</v>
      </c>
      <c r="J4610" t="s">
        <v>9292</v>
      </c>
      <c r="K4610" t="s">
        <v>353</v>
      </c>
      <c r="L4610" t="s">
        <v>382</v>
      </c>
      <c r="M4610" s="29" t="str">
        <f>IF(O4610 &lt;&gt; "", VLOOKUP(O4610,'CLASSIFICAÇÃO - ÁREA DE ATUAÇÃO'!$A:$C,2,0),"")</f>
        <v>A</v>
      </c>
      <c r="N4610" s="29" t="str">
        <f>IF(O4610 &lt;&gt; "",VLOOKUP(O4610,'CLASSIFICAÇÃO - ÁREA DE ATUAÇÃO'!$A:$C,3,0), "")</f>
        <v>REDE COMPLEMENTAR</v>
      </c>
      <c r="O4610" t="str">
        <f>'Lotações convertidas'!B4612</f>
        <v>CENTRO DE REFERENCIA EM REABILITACAO LESTE</v>
      </c>
    </row>
    <row r="4611" spans="1:15" x14ac:dyDescent="0.25">
      <c r="A4611">
        <v>1381952</v>
      </c>
      <c r="B4611" t="s">
        <v>6503</v>
      </c>
      <c r="C4611" t="s">
        <v>6504</v>
      </c>
      <c r="D4611" t="s">
        <v>368</v>
      </c>
      <c r="E4611" t="s">
        <v>369</v>
      </c>
      <c r="F4611" t="s">
        <v>18613</v>
      </c>
      <c r="G4611" s="177">
        <v>44740</v>
      </c>
      <c r="H4611" t="s">
        <v>425</v>
      </c>
      <c r="I4611" t="s">
        <v>18168</v>
      </c>
      <c r="J4611" t="s">
        <v>6505</v>
      </c>
      <c r="K4611" t="s">
        <v>353</v>
      </c>
      <c r="L4611" t="s">
        <v>382</v>
      </c>
      <c r="M4611" s="29" t="str">
        <f>IF(O4611 &lt;&gt; "", VLOOKUP(O4611,'CLASSIFICAÇÃO - ÁREA DE ATUAÇÃO'!$A:$C,2,0),"")</f>
        <v>C</v>
      </c>
      <c r="N4611" s="29" t="str">
        <f>IF(O4611 &lt;&gt; "",VLOOKUP(O4611,'CLASSIFICAÇÃO - ÁREA DE ATUAÇÃO'!$A:$C,3,0), "")</f>
        <v>REDE DE URGÊNCIA</v>
      </c>
      <c r="O4611" t="str">
        <f>'Lotações convertidas'!B4613</f>
        <v>UNIDADE DE PRONTO ATENDIMENTO LESTE</v>
      </c>
    </row>
    <row r="4612" spans="1:15" x14ac:dyDescent="0.25">
      <c r="A4612">
        <v>1381960</v>
      </c>
      <c r="B4612" t="s">
        <v>14009</v>
      </c>
      <c r="C4612" t="s">
        <v>14010</v>
      </c>
      <c r="D4612" t="s">
        <v>379</v>
      </c>
      <c r="F4612" t="s">
        <v>18615</v>
      </c>
      <c r="G4612" s="177">
        <v>44744</v>
      </c>
      <c r="H4612" t="s">
        <v>457</v>
      </c>
      <c r="I4612" t="s">
        <v>18171</v>
      </c>
      <c r="J4612" t="s">
        <v>14011</v>
      </c>
      <c r="K4612" t="s">
        <v>353</v>
      </c>
      <c r="L4612" t="s">
        <v>365</v>
      </c>
      <c r="M4612" s="29" t="str">
        <f>IF(O4612 &lt;&gt; "", VLOOKUP(O4612,'CLASSIFICAÇÃO - ÁREA DE ATUAÇÃO'!$A:$C,2,0),"")</f>
        <v>D</v>
      </c>
      <c r="N4612" s="29" t="str">
        <f>IF(O4612 &lt;&gt; "",VLOOKUP(O4612,'CLASSIFICAÇÃO - ÁREA DE ATUAÇÃO'!$A:$C,3,0), "")</f>
        <v>REDE DE URGÊNCIA</v>
      </c>
      <c r="O4612" t="str">
        <f>'Lotações convertidas'!B4614</f>
        <v>UNIDADE DE PRONTO ATENDIMENTO NORTE</v>
      </c>
    </row>
    <row r="4613" spans="1:15" x14ac:dyDescent="0.25">
      <c r="A4613">
        <v>1381979</v>
      </c>
      <c r="B4613" t="s">
        <v>10657</v>
      </c>
      <c r="C4613" t="s">
        <v>10658</v>
      </c>
      <c r="D4613" t="s">
        <v>349</v>
      </c>
      <c r="E4613" t="s">
        <v>445</v>
      </c>
      <c r="F4613" t="s">
        <v>567</v>
      </c>
      <c r="G4613" s="177">
        <v>44739</v>
      </c>
      <c r="H4613" t="s">
        <v>395</v>
      </c>
      <c r="I4613" t="s">
        <v>18172</v>
      </c>
      <c r="J4613" t="s">
        <v>10660</v>
      </c>
      <c r="K4613" t="s">
        <v>353</v>
      </c>
      <c r="L4613" t="s">
        <v>406</v>
      </c>
      <c r="M4613" s="29" t="str">
        <f>IF(O4613 &lt;&gt; "", VLOOKUP(O4613,'CLASSIFICAÇÃO - ÁREA DE ATUAÇÃO'!$A:$C,2,0),"")</f>
        <v>C</v>
      </c>
      <c r="N4613" s="29" t="str">
        <f>IF(O4613 &lt;&gt; "",VLOOKUP(O4613,'CLASSIFICAÇÃO - ÁREA DE ATUAÇÃO'!$A:$C,3,0), "")</f>
        <v>REDE DE URGÊNCIA</v>
      </c>
      <c r="O4613" t="str">
        <f>'Lotações convertidas'!B4615</f>
        <v>CENTRO DE REFERENCIA EM SAUDE MENTAL ALCOOL E DROGAS BARREIRO</v>
      </c>
    </row>
    <row r="4614" spans="1:15" x14ac:dyDescent="0.25">
      <c r="A4614">
        <v>1381987</v>
      </c>
      <c r="B4614" t="s">
        <v>14012</v>
      </c>
      <c r="C4614" t="s">
        <v>14013</v>
      </c>
      <c r="D4614" t="s">
        <v>379</v>
      </c>
      <c r="E4614" t="s">
        <v>597</v>
      </c>
      <c r="F4614" t="s">
        <v>3361</v>
      </c>
      <c r="G4614" s="177">
        <v>44740</v>
      </c>
      <c r="H4614" t="s">
        <v>352</v>
      </c>
      <c r="I4614" t="s">
        <v>18171</v>
      </c>
      <c r="J4614" t="s">
        <v>14014</v>
      </c>
      <c r="K4614" t="s">
        <v>353</v>
      </c>
      <c r="L4614" t="s">
        <v>382</v>
      </c>
      <c r="M4614" s="29" t="str">
        <f>IF(O4614 &lt;&gt; "", VLOOKUP(O4614,'CLASSIFICAÇÃO - ÁREA DE ATUAÇÃO'!$A:$C,2,0),"")</f>
        <v>A</v>
      </c>
      <c r="N4614" s="29" t="str">
        <f>IF(O4614 &lt;&gt; "",VLOOKUP(O4614,'CLASSIFICAÇÃO - ÁREA DE ATUAÇÃO'!$A:$C,3,0), "")</f>
        <v>ATENÇÃO PRIMÁRIA</v>
      </c>
      <c r="O4614" t="str">
        <f>'Lotações convertidas'!B4616</f>
        <v>CENTRO DE SAÚDE BOA VISTA</v>
      </c>
    </row>
    <row r="4615" spans="1:15" x14ac:dyDescent="0.25">
      <c r="A4615">
        <v>1381995</v>
      </c>
      <c r="B4615" t="s">
        <v>14015</v>
      </c>
      <c r="C4615" t="s">
        <v>14016</v>
      </c>
      <c r="D4615" t="s">
        <v>368</v>
      </c>
      <c r="E4615" t="s">
        <v>369</v>
      </c>
      <c r="F4615" t="s">
        <v>3156</v>
      </c>
      <c r="G4615" s="177">
        <v>44740</v>
      </c>
      <c r="H4615" t="s">
        <v>417</v>
      </c>
      <c r="I4615" t="s">
        <v>18168</v>
      </c>
      <c r="J4615" t="s">
        <v>14017</v>
      </c>
      <c r="K4615" t="s">
        <v>353</v>
      </c>
      <c r="L4615" t="s">
        <v>411</v>
      </c>
      <c r="M4615" s="29" t="str">
        <f>IF(O4615 &lt;&gt; "", VLOOKUP(O4615,'CLASSIFICAÇÃO - ÁREA DE ATUAÇÃO'!$A:$C,2,0),"")</f>
        <v>B</v>
      </c>
      <c r="N4615" s="29" t="str">
        <f>IF(O4615 &lt;&gt; "",VLOOKUP(O4615,'CLASSIFICAÇÃO - ÁREA DE ATUAÇÃO'!$A:$C,3,0), "")</f>
        <v>ATENÇÃO PRIMÁRIA</v>
      </c>
      <c r="O4615" t="str">
        <f>'Lotações convertidas'!B4617</f>
        <v>CENTRO DE SAÚDE SANTA RITA DE CÁSSIA</v>
      </c>
    </row>
    <row r="4616" spans="1:15" x14ac:dyDescent="0.25">
      <c r="A4616">
        <v>1382002</v>
      </c>
      <c r="B4616" t="s">
        <v>14018</v>
      </c>
      <c r="C4616" t="s">
        <v>14019</v>
      </c>
      <c r="D4616" t="s">
        <v>362</v>
      </c>
      <c r="F4616" t="s">
        <v>18611</v>
      </c>
      <c r="G4616" s="177">
        <v>44742</v>
      </c>
      <c r="H4616" t="s">
        <v>425</v>
      </c>
      <c r="I4616" t="s">
        <v>18168</v>
      </c>
      <c r="J4616" t="s">
        <v>14020</v>
      </c>
      <c r="K4616" t="s">
        <v>353</v>
      </c>
      <c r="L4616" t="s">
        <v>397</v>
      </c>
      <c r="M4616" s="29" t="str">
        <f>IF(O4616 &lt;&gt; "", VLOOKUP(O4616,'CLASSIFICAÇÃO - ÁREA DE ATUAÇÃO'!$A:$C,2,0),"")</f>
        <v>C</v>
      </c>
      <c r="N4616" s="29" t="str">
        <f>IF(O4616 &lt;&gt; "",VLOOKUP(O4616,'CLASSIFICAÇÃO - ÁREA DE ATUAÇÃO'!$A:$C,3,0), "")</f>
        <v>REDE DE URGÊNCIA</v>
      </c>
      <c r="O4616" t="str">
        <f>'Lotações convertidas'!B4618</f>
        <v>UNIDADE DE PRONTO ATENDIMENTO OESTE</v>
      </c>
    </row>
    <row r="4617" spans="1:15" x14ac:dyDescent="0.25">
      <c r="A4617">
        <v>1382010</v>
      </c>
      <c r="B4617" t="s">
        <v>14021</v>
      </c>
      <c r="C4617" t="s">
        <v>14022</v>
      </c>
      <c r="D4617" t="s">
        <v>368</v>
      </c>
      <c r="E4617" t="s">
        <v>524</v>
      </c>
      <c r="F4617" t="s">
        <v>259</v>
      </c>
      <c r="G4617" s="177">
        <v>44740</v>
      </c>
      <c r="H4617" t="s">
        <v>364</v>
      </c>
      <c r="I4617" t="s">
        <v>18176</v>
      </c>
      <c r="J4617" t="s">
        <v>14023</v>
      </c>
      <c r="K4617" t="s">
        <v>353</v>
      </c>
      <c r="L4617" t="s">
        <v>372</v>
      </c>
      <c r="M4617" s="29" t="str">
        <f>IF(O4617 &lt;&gt; "", VLOOKUP(O4617,'CLASSIFICAÇÃO - ÁREA DE ATUAÇÃO'!$A:$C,2,0),"")</f>
        <v>C</v>
      </c>
      <c r="N4617" s="29" t="str">
        <f>IF(O4617 &lt;&gt; "",VLOOKUP(O4617,'CLASSIFICAÇÃO - ÁREA DE ATUAÇÃO'!$A:$C,3,0), "")</f>
        <v>REDE COMPLEMENTAR</v>
      </c>
      <c r="O4617" t="str">
        <f>'Lotações convertidas'!B4619</f>
        <v>LABORATORIO REGIONAL NORTE/VENDA NOVA</v>
      </c>
    </row>
    <row r="4618" spans="1:15" x14ac:dyDescent="0.25">
      <c r="A4618">
        <v>1382029</v>
      </c>
      <c r="B4618" t="s">
        <v>14024</v>
      </c>
      <c r="C4618" t="s">
        <v>14025</v>
      </c>
      <c r="D4618" t="s">
        <v>349</v>
      </c>
      <c r="E4618" t="s">
        <v>528</v>
      </c>
      <c r="F4618" t="s">
        <v>1791</v>
      </c>
      <c r="G4618" s="177">
        <v>44740</v>
      </c>
      <c r="H4618" t="s">
        <v>395</v>
      </c>
      <c r="I4618" t="s">
        <v>18176</v>
      </c>
      <c r="J4618" t="s">
        <v>14026</v>
      </c>
      <c r="K4618" t="s">
        <v>353</v>
      </c>
      <c r="L4618" t="s">
        <v>374</v>
      </c>
      <c r="M4618" s="29" t="str">
        <f>IF(O4618 &lt;&gt; "", VLOOKUP(O4618,'CLASSIFICAÇÃO - ÁREA DE ATUAÇÃO'!$A:$C,2,0),"")</f>
        <v>C</v>
      </c>
      <c r="N4618" s="29" t="str">
        <f>IF(O4618 &lt;&gt; "",VLOOKUP(O4618,'CLASSIFICAÇÃO - ÁREA DE ATUAÇÃO'!$A:$C,3,0), "")</f>
        <v>ATENÇÃO PRIMÁRIA</v>
      </c>
      <c r="O4618" t="str">
        <f>'Lotações convertidas'!B4620</f>
        <v>CENTRO DE SAÚDE SÃO PAULO</v>
      </c>
    </row>
    <row r="4619" spans="1:15" x14ac:dyDescent="0.25">
      <c r="A4619">
        <v>1382037</v>
      </c>
      <c r="B4619" t="s">
        <v>14027</v>
      </c>
      <c r="C4619" t="s">
        <v>14028</v>
      </c>
      <c r="D4619" t="s">
        <v>368</v>
      </c>
      <c r="E4619" t="s">
        <v>390</v>
      </c>
      <c r="F4619" t="s">
        <v>731</v>
      </c>
      <c r="G4619" s="177">
        <v>44740</v>
      </c>
      <c r="H4619" t="s">
        <v>417</v>
      </c>
      <c r="I4619" t="s">
        <v>18175</v>
      </c>
      <c r="J4619" t="s">
        <v>14029</v>
      </c>
      <c r="K4619" t="s">
        <v>353</v>
      </c>
      <c r="L4619" t="s">
        <v>361</v>
      </c>
      <c r="M4619" s="29" t="str">
        <f>IF(O4619 &lt;&gt; "", VLOOKUP(O4619,'CLASSIFICAÇÃO - ÁREA DE ATUAÇÃO'!$A:$C,2,0),"")</f>
        <v>B</v>
      </c>
      <c r="N4619" s="29" t="str">
        <f>IF(O4619 &lt;&gt; "",VLOOKUP(O4619,'CLASSIFICAÇÃO - ÁREA DE ATUAÇÃO'!$A:$C,3,0), "")</f>
        <v>ATENÇÃO PRIMÁRIA</v>
      </c>
      <c r="O4619" t="str">
        <f>'Lotações convertidas'!B4621</f>
        <v>CENTRO DE SAÚDE DOM ORIONE</v>
      </c>
    </row>
    <row r="4620" spans="1:15" x14ac:dyDescent="0.25">
      <c r="A4620">
        <v>1382045</v>
      </c>
      <c r="B4620" t="s">
        <v>14030</v>
      </c>
      <c r="C4620" t="s">
        <v>14031</v>
      </c>
      <c r="D4620" t="s">
        <v>368</v>
      </c>
      <c r="E4620" t="s">
        <v>369</v>
      </c>
      <c r="F4620" t="s">
        <v>18611</v>
      </c>
      <c r="G4620" s="177">
        <v>44741</v>
      </c>
      <c r="H4620" t="s">
        <v>441</v>
      </c>
      <c r="I4620" t="s">
        <v>18168</v>
      </c>
      <c r="J4620" t="s">
        <v>14032</v>
      </c>
      <c r="K4620" t="s">
        <v>353</v>
      </c>
      <c r="L4620" t="s">
        <v>397</v>
      </c>
      <c r="M4620" s="29" t="str">
        <f>IF(O4620 &lt;&gt; "", VLOOKUP(O4620,'CLASSIFICAÇÃO - ÁREA DE ATUAÇÃO'!$A:$C,2,0),"")</f>
        <v>C</v>
      </c>
      <c r="N4620" s="29" t="str">
        <f>IF(O4620 &lt;&gt; "",VLOOKUP(O4620,'CLASSIFICAÇÃO - ÁREA DE ATUAÇÃO'!$A:$C,3,0), "")</f>
        <v>REDE DE URGÊNCIA</v>
      </c>
      <c r="O4620" t="str">
        <f>'Lotações convertidas'!B4622</f>
        <v>UNIDADE DE PRONTO ATENDIMENTO OESTE</v>
      </c>
    </row>
    <row r="4621" spans="1:15" x14ac:dyDescent="0.25">
      <c r="A4621">
        <v>1382053</v>
      </c>
      <c r="B4621" t="s">
        <v>14033</v>
      </c>
      <c r="C4621" t="s">
        <v>14034</v>
      </c>
      <c r="D4621" t="s">
        <v>362</v>
      </c>
      <c r="F4621" t="s">
        <v>3462</v>
      </c>
      <c r="G4621" s="177">
        <v>44740</v>
      </c>
      <c r="H4621" t="s">
        <v>364</v>
      </c>
      <c r="I4621" t="s">
        <v>18168</v>
      </c>
      <c r="J4621" t="s">
        <v>14035</v>
      </c>
      <c r="K4621" t="s">
        <v>353</v>
      </c>
      <c r="L4621" t="s">
        <v>427</v>
      </c>
      <c r="M4621" s="29" t="str">
        <f>IF(O4621 &lt;&gt; "", VLOOKUP(O4621,'CLASSIFICAÇÃO - ÁREA DE ATUAÇÃO'!$A:$C,2,0),"")</f>
        <v>A</v>
      </c>
      <c r="N4621" s="29" t="str">
        <f>IF(O4621 &lt;&gt; "",VLOOKUP(O4621,'CLASSIFICAÇÃO - ÁREA DE ATUAÇÃO'!$A:$C,3,0), "")</f>
        <v>GESTÃO</v>
      </c>
      <c r="O4621" t="str">
        <f>'Lotações convertidas'!B4623</f>
        <v>GERÊNCIA DE REGULAÇÃO DO ACESSO AMBULATORIAL</v>
      </c>
    </row>
    <row r="4622" spans="1:15" x14ac:dyDescent="0.25">
      <c r="A4622">
        <v>1382061</v>
      </c>
      <c r="B4622" t="s">
        <v>14036</v>
      </c>
      <c r="C4622" t="s">
        <v>14037</v>
      </c>
      <c r="D4622" t="s">
        <v>349</v>
      </c>
      <c r="E4622" t="s">
        <v>947</v>
      </c>
      <c r="F4622" t="s">
        <v>93</v>
      </c>
      <c r="G4622" s="177">
        <v>44740</v>
      </c>
      <c r="H4622" t="s">
        <v>395</v>
      </c>
      <c r="I4622" t="s">
        <v>18183</v>
      </c>
      <c r="J4622" t="s">
        <v>14038</v>
      </c>
      <c r="K4622" t="s">
        <v>353</v>
      </c>
      <c r="L4622" t="s">
        <v>354</v>
      </c>
      <c r="M4622" s="29" t="str">
        <f>IF(O4622 &lt;&gt; "", VLOOKUP(O4622,'CLASSIFICAÇÃO - ÁREA DE ATUAÇÃO'!$A:$C,2,0),"")</f>
        <v>A</v>
      </c>
      <c r="N4622" s="29" t="str">
        <f>IF(O4622 &lt;&gt; "",VLOOKUP(O4622,'CLASSIFICAÇÃO - ÁREA DE ATUAÇÃO'!$A:$C,3,0), "")</f>
        <v>REDE COMPLEMENTAR</v>
      </c>
      <c r="O4622" t="str">
        <f>'Lotações convertidas'!B4624</f>
        <v>LABORATORIO MUNICIPAL DE REFERENCIA DE ANALISES CLINICAS E CITOPATOLOGIA</v>
      </c>
    </row>
    <row r="4623" spans="1:15" x14ac:dyDescent="0.25">
      <c r="A4623" t="s">
        <v>14039</v>
      </c>
      <c r="B4623" t="s">
        <v>14040</v>
      </c>
      <c r="C4623" t="s">
        <v>14041</v>
      </c>
      <c r="D4623" t="s">
        <v>368</v>
      </c>
      <c r="E4623" t="s">
        <v>369</v>
      </c>
      <c r="F4623" t="s">
        <v>567</v>
      </c>
      <c r="G4623" s="177">
        <v>44742</v>
      </c>
      <c r="H4623" t="s">
        <v>425</v>
      </c>
      <c r="I4623" t="s">
        <v>18168</v>
      </c>
      <c r="J4623" t="s">
        <v>14042</v>
      </c>
      <c r="K4623" t="s">
        <v>353</v>
      </c>
      <c r="L4623" t="s">
        <v>406</v>
      </c>
      <c r="M4623" s="29" t="str">
        <f>IF(O4623 &lt;&gt; "", VLOOKUP(O4623,'CLASSIFICAÇÃO - ÁREA DE ATUAÇÃO'!$A:$C,2,0),"")</f>
        <v>C</v>
      </c>
      <c r="N4623" s="29" t="str">
        <f>IF(O4623 &lt;&gt; "",VLOOKUP(O4623,'CLASSIFICAÇÃO - ÁREA DE ATUAÇÃO'!$A:$C,3,0), "")</f>
        <v>REDE DE URGÊNCIA</v>
      </c>
      <c r="O4623" t="str">
        <f>'Lotações convertidas'!B4625</f>
        <v>CENTRO DE REFERENCIA EM SAUDE MENTAL ALCOOL E DROGAS BARREIRO</v>
      </c>
    </row>
    <row r="4624" spans="1:15" x14ac:dyDescent="0.25">
      <c r="A4624">
        <v>1382088</v>
      </c>
      <c r="B4624" t="s">
        <v>14043</v>
      </c>
      <c r="C4624" t="s">
        <v>14044</v>
      </c>
      <c r="D4624" t="s">
        <v>379</v>
      </c>
      <c r="E4624" t="s">
        <v>2664</v>
      </c>
      <c r="F4624" t="s">
        <v>629</v>
      </c>
      <c r="G4624" s="177">
        <v>44741</v>
      </c>
      <c r="H4624" t="s">
        <v>395</v>
      </c>
      <c r="I4624" t="s">
        <v>18171</v>
      </c>
      <c r="J4624" t="s">
        <v>14045</v>
      </c>
      <c r="K4624" t="s">
        <v>353</v>
      </c>
      <c r="L4624" t="s">
        <v>354</v>
      </c>
      <c r="M4624" s="29" t="str">
        <f>IF(O4624 &lt;&gt; "", VLOOKUP(O4624,'CLASSIFICAÇÃO - ÁREA DE ATUAÇÃO'!$A:$C,2,0),"")</f>
        <v>A</v>
      </c>
      <c r="N4624" s="29" t="str">
        <f>IF(O4624 &lt;&gt; "",VLOOKUP(O4624,'CLASSIFICAÇÃO - ÁREA DE ATUAÇÃO'!$A:$C,3,0), "")</f>
        <v>ATENÇÃO PRIMÁRIA</v>
      </c>
      <c r="O4624" t="str">
        <f>'Lotações convertidas'!B4626</f>
        <v>CENTRO DE SAÚDE PADRE EUSTÁQUIO</v>
      </c>
    </row>
    <row r="4625" spans="1:15" x14ac:dyDescent="0.25">
      <c r="A4625">
        <v>1382096</v>
      </c>
      <c r="B4625" t="s">
        <v>14046</v>
      </c>
      <c r="C4625" t="s">
        <v>14047</v>
      </c>
      <c r="D4625" t="s">
        <v>368</v>
      </c>
      <c r="E4625" t="s">
        <v>369</v>
      </c>
      <c r="F4625" t="s">
        <v>1591</v>
      </c>
      <c r="G4625" s="177">
        <v>44740</v>
      </c>
      <c r="H4625" t="s">
        <v>364</v>
      </c>
      <c r="I4625" t="s">
        <v>18168</v>
      </c>
      <c r="J4625" t="s">
        <v>14048</v>
      </c>
      <c r="K4625" t="s">
        <v>353</v>
      </c>
      <c r="L4625" t="s">
        <v>374</v>
      </c>
      <c r="M4625" s="29" t="str">
        <f>IF(O4625 &lt;&gt; "", VLOOKUP(O4625,'CLASSIFICAÇÃO - ÁREA DE ATUAÇÃO'!$A:$C,2,0),"")</f>
        <v>D</v>
      </c>
      <c r="N4625" s="29" t="str">
        <f>IF(O4625 &lt;&gt; "",VLOOKUP(O4625,'CLASSIFICAÇÃO - ÁREA DE ATUAÇÃO'!$A:$C,3,0), "")</f>
        <v>ATENÇÃO PRIMÁRIA</v>
      </c>
      <c r="O4625" t="str">
        <f>'Lotações convertidas'!B4627</f>
        <v>CENTRO DE SAÚDE CONJUNTO PAULO VI</v>
      </c>
    </row>
    <row r="4626" spans="1:15" x14ac:dyDescent="0.25">
      <c r="A4626">
        <v>1382118</v>
      </c>
      <c r="B4626" t="s">
        <v>14049</v>
      </c>
      <c r="C4626" t="s">
        <v>14050</v>
      </c>
      <c r="D4626" t="s">
        <v>349</v>
      </c>
      <c r="E4626" t="s">
        <v>528</v>
      </c>
      <c r="F4626" t="s">
        <v>3561</v>
      </c>
      <c r="G4626" s="177">
        <v>44741</v>
      </c>
      <c r="H4626" t="s">
        <v>352</v>
      </c>
      <c r="I4626" t="s">
        <v>18176</v>
      </c>
      <c r="J4626" t="s">
        <v>14051</v>
      </c>
      <c r="K4626" t="s">
        <v>353</v>
      </c>
      <c r="L4626" t="s">
        <v>427</v>
      </c>
      <c r="M4626" s="29" t="str">
        <f>IF(O4626 &lt;&gt; "", VLOOKUP(O4626,'CLASSIFICAÇÃO - ÁREA DE ATUAÇÃO'!$A:$C,2,0),"")</f>
        <v>A</v>
      </c>
      <c r="N4626" s="29" t="str">
        <f>IF(O4626 &lt;&gt; "",VLOOKUP(O4626,'CLASSIFICAÇÃO - ÁREA DE ATUAÇÃO'!$A:$C,3,0), "")</f>
        <v>GESTÃO</v>
      </c>
      <c r="O4626" t="str">
        <f>'Lotações convertidas'!B4628</f>
        <v>GERÊNCIA DE INTEGRAÇÃO DO CUIDADO À SAÚDE</v>
      </c>
    </row>
    <row r="4627" spans="1:15" x14ac:dyDescent="0.25">
      <c r="A4627">
        <v>1382126</v>
      </c>
      <c r="B4627" t="s">
        <v>14052</v>
      </c>
      <c r="C4627" t="s">
        <v>14053</v>
      </c>
      <c r="D4627" t="s">
        <v>368</v>
      </c>
      <c r="E4627" t="s">
        <v>369</v>
      </c>
      <c r="F4627" t="s">
        <v>18637</v>
      </c>
      <c r="G4627" s="177">
        <v>44741</v>
      </c>
      <c r="H4627" t="s">
        <v>417</v>
      </c>
      <c r="I4627" t="s">
        <v>18168</v>
      </c>
      <c r="J4627" t="s">
        <v>14054</v>
      </c>
      <c r="K4627" t="s">
        <v>353</v>
      </c>
      <c r="L4627" t="s">
        <v>411</v>
      </c>
      <c r="M4627" s="29" t="str">
        <f>IF(O4627 &lt;&gt; "", VLOOKUP(O4627,'CLASSIFICAÇÃO - ÁREA DE ATUAÇÃO'!$A:$C,2,0),"")</f>
        <v>A</v>
      </c>
      <c r="N4627" s="29" t="str">
        <f>IF(O4627 &lt;&gt; "",VLOOKUP(O4627,'CLASSIFICAÇÃO - ÁREA DE ATUAÇÃO'!$A:$C,3,0), "")</f>
        <v>ATENÇÃO PRIMÁRIA</v>
      </c>
      <c r="O4627" t="str">
        <f>'Lotações convertidas'!B4629</f>
        <v>CENTRO DE SAÚDE OSWALDO CRUZ</v>
      </c>
    </row>
    <row r="4628" spans="1:15" x14ac:dyDescent="0.25">
      <c r="A4628">
        <v>1382134</v>
      </c>
      <c r="B4628" t="s">
        <v>14055</v>
      </c>
      <c r="C4628" t="s">
        <v>14056</v>
      </c>
      <c r="D4628" t="s">
        <v>362</v>
      </c>
      <c r="F4628" t="s">
        <v>18623</v>
      </c>
      <c r="G4628" s="177">
        <v>44741</v>
      </c>
      <c r="H4628" t="s">
        <v>425</v>
      </c>
      <c r="I4628" t="s">
        <v>18168</v>
      </c>
      <c r="J4628" t="s">
        <v>14057</v>
      </c>
      <c r="K4628" t="s">
        <v>353</v>
      </c>
      <c r="L4628" t="s">
        <v>374</v>
      </c>
      <c r="M4628" s="29" t="str">
        <f>IF(O4628 &lt;&gt; "", VLOOKUP(O4628,'CLASSIFICAÇÃO - ÁREA DE ATUAÇÃO'!$A:$C,2,0),"")</f>
        <v>C</v>
      </c>
      <c r="N4628" s="29" t="str">
        <f>IF(O4628 &lt;&gt; "",VLOOKUP(O4628,'CLASSIFICAÇÃO - ÁREA DE ATUAÇÃO'!$A:$C,3,0), "")</f>
        <v>REDE DE URGÊNCIA</v>
      </c>
      <c r="O4628" t="str">
        <f>'Lotações convertidas'!B4630</f>
        <v>UNIDADE DE PRONTO ATENDIMENTO NORDESTE</v>
      </c>
    </row>
    <row r="4629" spans="1:15" x14ac:dyDescent="0.25">
      <c r="A4629">
        <v>1382142</v>
      </c>
      <c r="B4629" t="s">
        <v>14036</v>
      </c>
      <c r="C4629" t="s">
        <v>14037</v>
      </c>
      <c r="D4629" t="s">
        <v>349</v>
      </c>
      <c r="E4629" t="s">
        <v>947</v>
      </c>
      <c r="F4629" t="s">
        <v>93</v>
      </c>
      <c r="G4629" s="177">
        <v>44740</v>
      </c>
      <c r="H4629" t="s">
        <v>395</v>
      </c>
      <c r="I4629" t="s">
        <v>18183</v>
      </c>
      <c r="J4629" t="s">
        <v>14038</v>
      </c>
      <c r="K4629" t="s">
        <v>353</v>
      </c>
      <c r="L4629" t="s">
        <v>354</v>
      </c>
      <c r="M4629" s="29" t="str">
        <f>IF(O4629 &lt;&gt; "", VLOOKUP(O4629,'CLASSIFICAÇÃO - ÁREA DE ATUAÇÃO'!$A:$C,2,0),"")</f>
        <v>A</v>
      </c>
      <c r="N4629" s="29" t="str">
        <f>IF(O4629 &lt;&gt; "",VLOOKUP(O4629,'CLASSIFICAÇÃO - ÁREA DE ATUAÇÃO'!$A:$C,3,0), "")</f>
        <v>REDE COMPLEMENTAR</v>
      </c>
      <c r="O4629" t="str">
        <f>'Lotações convertidas'!B4631</f>
        <v>LABORATORIO MUNICIPAL DE REFERENCIA DE ANALISES CLINICAS E CITOPATOLOGIA</v>
      </c>
    </row>
    <row r="4630" spans="1:15" x14ac:dyDescent="0.25">
      <c r="A4630">
        <v>1382150</v>
      </c>
      <c r="B4630" t="s">
        <v>14058</v>
      </c>
      <c r="C4630" t="s">
        <v>14059</v>
      </c>
      <c r="D4630" t="s">
        <v>349</v>
      </c>
      <c r="E4630" t="s">
        <v>350</v>
      </c>
      <c r="F4630" t="s">
        <v>18649</v>
      </c>
      <c r="G4630" s="177">
        <v>44741</v>
      </c>
      <c r="H4630" t="s">
        <v>14060</v>
      </c>
      <c r="I4630" t="s">
        <v>18169</v>
      </c>
      <c r="J4630" t="s">
        <v>14061</v>
      </c>
      <c r="K4630" t="s">
        <v>353</v>
      </c>
      <c r="L4630" t="s">
        <v>382</v>
      </c>
      <c r="M4630" s="29" t="str">
        <f>IF(O4630 &lt;&gt; "", VLOOKUP(O4630,'CLASSIFICAÇÃO - ÁREA DE ATUAÇÃO'!$A:$C,2,0),"")</f>
        <v>A</v>
      </c>
      <c r="N4630" s="29" t="str">
        <f>IF(O4630 &lt;&gt; "",VLOOKUP(O4630,'CLASSIFICAÇÃO - ÁREA DE ATUAÇÃO'!$A:$C,3,0), "")</f>
        <v>REDE DE URGÊNCIA</v>
      </c>
      <c r="O4630" t="str">
        <f>'Lotações convertidas'!B4632</f>
        <v>CENTRO DE REFERENCIA EM SAUDE MENTAL LESTE</v>
      </c>
    </row>
    <row r="4631" spans="1:15" x14ac:dyDescent="0.25">
      <c r="A4631">
        <v>1382169</v>
      </c>
      <c r="B4631" t="s">
        <v>14062</v>
      </c>
      <c r="C4631" t="s">
        <v>14063</v>
      </c>
      <c r="D4631" t="s">
        <v>349</v>
      </c>
      <c r="E4631" t="s">
        <v>528</v>
      </c>
      <c r="F4631" t="s">
        <v>69</v>
      </c>
      <c r="G4631" s="177">
        <v>44741</v>
      </c>
      <c r="H4631" t="s">
        <v>364</v>
      </c>
      <c r="I4631" t="s">
        <v>18176</v>
      </c>
      <c r="J4631" t="s">
        <v>14064</v>
      </c>
      <c r="K4631" t="s">
        <v>353</v>
      </c>
      <c r="L4631" t="s">
        <v>382</v>
      </c>
      <c r="M4631" s="29" t="str">
        <f>IF(O4631 &lt;&gt; "", VLOOKUP(O4631,'CLASSIFICAÇÃO - ÁREA DE ATUAÇÃO'!$A:$C,2,0),"")</f>
        <v>A</v>
      </c>
      <c r="N4631" s="29" t="str">
        <f>IF(O4631 &lt;&gt; "",VLOOKUP(O4631,'CLASSIFICAÇÃO - ÁREA DE ATUAÇÃO'!$A:$C,3,0), "")</f>
        <v>REDE COMPLEMENTAR</v>
      </c>
      <c r="O4631" t="str">
        <f>'Lotações convertidas'!B4633</f>
        <v>CENTRO DE TESTAGEM E ACONSELHAMENTO - SERVICO DE ATENDIMENTO ESPECIALIZADO</v>
      </c>
    </row>
    <row r="4632" spans="1:15" x14ac:dyDescent="0.25">
      <c r="A4632">
        <v>1382177</v>
      </c>
      <c r="B4632" t="s">
        <v>14065</v>
      </c>
      <c r="C4632" t="s">
        <v>14066</v>
      </c>
      <c r="D4632" t="s">
        <v>349</v>
      </c>
      <c r="E4632" t="s">
        <v>528</v>
      </c>
      <c r="F4632" t="s">
        <v>3561</v>
      </c>
      <c r="G4632" s="177">
        <v>44743</v>
      </c>
      <c r="H4632" t="s">
        <v>395</v>
      </c>
      <c r="I4632" t="s">
        <v>18176</v>
      </c>
      <c r="J4632" t="s">
        <v>14067</v>
      </c>
      <c r="K4632" t="s">
        <v>353</v>
      </c>
      <c r="L4632" t="s">
        <v>427</v>
      </c>
      <c r="M4632" s="29" t="str">
        <f>IF(O4632 &lt;&gt; "", VLOOKUP(O4632,'CLASSIFICAÇÃO - ÁREA DE ATUAÇÃO'!$A:$C,2,0),"")</f>
        <v>A</v>
      </c>
      <c r="N4632" s="29" t="str">
        <f>IF(O4632 &lt;&gt; "",VLOOKUP(O4632,'CLASSIFICAÇÃO - ÁREA DE ATUAÇÃO'!$A:$C,3,0), "")</f>
        <v>GESTÃO</v>
      </c>
      <c r="O4632" t="str">
        <f>'Lotações convertidas'!B4634</f>
        <v>GERÊNCIA DE INTEGRAÇÃO DO CUIDADO À SAÚDE</v>
      </c>
    </row>
    <row r="4633" spans="1:15" x14ac:dyDescent="0.25">
      <c r="A4633">
        <v>1382185</v>
      </c>
      <c r="B4633" t="s">
        <v>6364</v>
      </c>
      <c r="C4633" t="s">
        <v>6365</v>
      </c>
      <c r="D4633" t="s">
        <v>379</v>
      </c>
      <c r="F4633" t="s">
        <v>18615</v>
      </c>
      <c r="G4633" s="177">
        <v>44746</v>
      </c>
      <c r="H4633" t="s">
        <v>482</v>
      </c>
      <c r="I4633" t="s">
        <v>18171</v>
      </c>
      <c r="J4633" t="s">
        <v>6366</v>
      </c>
      <c r="K4633" t="s">
        <v>353</v>
      </c>
      <c r="L4633" t="s">
        <v>365</v>
      </c>
      <c r="M4633" s="29" t="str">
        <f>IF(O4633 &lt;&gt; "", VLOOKUP(O4633,'CLASSIFICAÇÃO - ÁREA DE ATUAÇÃO'!$A:$C,2,0),"")</f>
        <v>D</v>
      </c>
      <c r="N4633" s="29" t="str">
        <f>IF(O4633 &lt;&gt; "",VLOOKUP(O4633,'CLASSIFICAÇÃO - ÁREA DE ATUAÇÃO'!$A:$C,3,0), "")</f>
        <v>REDE DE URGÊNCIA</v>
      </c>
      <c r="O4633" t="str">
        <f>'Lotações convertidas'!B4635</f>
        <v>UNIDADE DE PRONTO ATENDIMENTO NORTE</v>
      </c>
    </row>
    <row r="4634" spans="1:15" x14ac:dyDescent="0.25">
      <c r="A4634">
        <v>1382207</v>
      </c>
      <c r="B4634" t="s">
        <v>13128</v>
      </c>
      <c r="C4634" t="s">
        <v>13129</v>
      </c>
      <c r="D4634" t="s">
        <v>379</v>
      </c>
      <c r="F4634" t="s">
        <v>18615</v>
      </c>
      <c r="G4634" s="177">
        <v>44741</v>
      </c>
      <c r="H4634" t="s">
        <v>466</v>
      </c>
      <c r="I4634" t="s">
        <v>18171</v>
      </c>
      <c r="J4634" t="s">
        <v>13130</v>
      </c>
      <c r="K4634" t="s">
        <v>353</v>
      </c>
      <c r="L4634" t="s">
        <v>365</v>
      </c>
      <c r="M4634" s="29" t="str">
        <f>IF(O4634 &lt;&gt; "", VLOOKUP(O4634,'CLASSIFICAÇÃO - ÁREA DE ATUAÇÃO'!$A:$C,2,0),"")</f>
        <v>D</v>
      </c>
      <c r="N4634" s="29" t="str">
        <f>IF(O4634 &lt;&gt; "",VLOOKUP(O4634,'CLASSIFICAÇÃO - ÁREA DE ATUAÇÃO'!$A:$C,3,0), "")</f>
        <v>REDE DE URGÊNCIA</v>
      </c>
      <c r="O4634" t="str">
        <f>'Lotações convertidas'!B4636</f>
        <v>UNIDADE DE PRONTO ATENDIMENTO NORTE</v>
      </c>
    </row>
    <row r="4635" spans="1:15" x14ac:dyDescent="0.25">
      <c r="A4635">
        <v>1382215</v>
      </c>
      <c r="B4635" t="s">
        <v>14068</v>
      </c>
      <c r="C4635" t="s">
        <v>14069</v>
      </c>
      <c r="D4635" t="s">
        <v>368</v>
      </c>
      <c r="E4635" t="s">
        <v>369</v>
      </c>
      <c r="F4635" t="s">
        <v>18631</v>
      </c>
      <c r="G4635" s="177">
        <v>44742</v>
      </c>
      <c r="H4635" t="s">
        <v>441</v>
      </c>
      <c r="I4635" t="s">
        <v>18168</v>
      </c>
      <c r="J4635" t="s">
        <v>14070</v>
      </c>
      <c r="K4635" t="s">
        <v>353</v>
      </c>
      <c r="L4635" t="s">
        <v>374</v>
      </c>
      <c r="M4635" s="29" t="str">
        <f>IF(O4635 &lt;&gt; "", VLOOKUP(O4635,'CLASSIFICAÇÃO - ÁREA DE ATUAÇÃO'!$A:$C,2,0),"")</f>
        <v>A</v>
      </c>
      <c r="N4635" s="29" t="str">
        <f>IF(O4635 &lt;&gt; "",VLOOKUP(O4635,'CLASSIFICAÇÃO - ÁREA DE ATUAÇÃO'!$A:$C,3,0), "")</f>
        <v>REDE DE URGÊNCIA</v>
      </c>
      <c r="O4635" t="str">
        <f>'Lotações convertidas'!B4637</f>
        <v>CENTRO DE REFERENCIA EM SAUDE MENTAL NORDESTE</v>
      </c>
    </row>
    <row r="4636" spans="1:15" x14ac:dyDescent="0.25">
      <c r="A4636">
        <v>1382223</v>
      </c>
      <c r="B4636" t="s">
        <v>14071</v>
      </c>
      <c r="C4636" t="s">
        <v>14072</v>
      </c>
      <c r="D4636" t="s">
        <v>349</v>
      </c>
      <c r="E4636" t="s">
        <v>528</v>
      </c>
      <c r="F4636" t="s">
        <v>18619</v>
      </c>
      <c r="G4636" s="177">
        <v>44741</v>
      </c>
      <c r="H4636" t="s">
        <v>14073</v>
      </c>
      <c r="I4636" t="s">
        <v>18176</v>
      </c>
      <c r="J4636" t="s">
        <v>14074</v>
      </c>
      <c r="K4636" t="s">
        <v>353</v>
      </c>
      <c r="L4636" t="s">
        <v>361</v>
      </c>
      <c r="M4636" s="29" t="str">
        <f>IF(O4636 &lt;&gt; "", VLOOKUP(O4636,'CLASSIFICAÇÃO - ÁREA DE ATUAÇÃO'!$A:$C,2,0),"")</f>
        <v>B</v>
      </c>
      <c r="N4636" s="29" t="str">
        <f>IF(O4636 &lt;&gt; "",VLOOKUP(O4636,'CLASSIFICAÇÃO - ÁREA DE ATUAÇÃO'!$A:$C,3,0), "")</f>
        <v>REDE DE URGÊNCIA</v>
      </c>
      <c r="O4636" t="str">
        <f>'Lotações convertidas'!B4638</f>
        <v>CENTRO DE REFERENCIA EM SAUDE MENTAL PAMPULHA</v>
      </c>
    </row>
    <row r="4637" spans="1:15" x14ac:dyDescent="0.25">
      <c r="A4637">
        <v>1382231</v>
      </c>
      <c r="B4637" t="s">
        <v>14075</v>
      </c>
      <c r="C4637" t="s">
        <v>14076</v>
      </c>
      <c r="D4637" t="s">
        <v>368</v>
      </c>
      <c r="E4637" t="s">
        <v>369</v>
      </c>
      <c r="F4637" t="s">
        <v>18611</v>
      </c>
      <c r="G4637" s="177">
        <v>44741</v>
      </c>
      <c r="H4637" t="s">
        <v>425</v>
      </c>
      <c r="I4637" t="s">
        <v>18168</v>
      </c>
      <c r="J4637" t="s">
        <v>14077</v>
      </c>
      <c r="K4637" t="s">
        <v>353</v>
      </c>
      <c r="L4637" t="s">
        <v>397</v>
      </c>
      <c r="M4637" s="29" t="str">
        <f>IF(O4637 &lt;&gt; "", VLOOKUP(O4637,'CLASSIFICAÇÃO - ÁREA DE ATUAÇÃO'!$A:$C,2,0),"")</f>
        <v>C</v>
      </c>
      <c r="N4637" s="29" t="str">
        <f>IF(O4637 &lt;&gt; "",VLOOKUP(O4637,'CLASSIFICAÇÃO - ÁREA DE ATUAÇÃO'!$A:$C,3,0), "")</f>
        <v>REDE DE URGÊNCIA</v>
      </c>
      <c r="O4637" t="str">
        <f>'Lotações convertidas'!B4639</f>
        <v>UNIDADE DE PRONTO ATENDIMENTO OESTE</v>
      </c>
    </row>
    <row r="4638" spans="1:15" x14ac:dyDescent="0.25">
      <c r="A4638" t="s">
        <v>14078</v>
      </c>
      <c r="B4638" t="s">
        <v>14079</v>
      </c>
      <c r="C4638" t="s">
        <v>14080</v>
      </c>
      <c r="D4638" t="s">
        <v>349</v>
      </c>
      <c r="E4638" t="s">
        <v>445</v>
      </c>
      <c r="F4638" t="s">
        <v>465</v>
      </c>
      <c r="G4638" s="177">
        <v>44742</v>
      </c>
      <c r="H4638" t="s">
        <v>14081</v>
      </c>
      <c r="I4638" t="s">
        <v>18172</v>
      </c>
      <c r="J4638" t="s">
        <v>14082</v>
      </c>
      <c r="K4638" t="s">
        <v>353</v>
      </c>
      <c r="L4638" t="s">
        <v>361</v>
      </c>
      <c r="M4638" s="29" t="str">
        <f>IF(O4638 &lt;&gt; "", VLOOKUP(O4638,'CLASSIFICAÇÃO - ÁREA DE ATUAÇÃO'!$A:$C,2,0),"")</f>
        <v>C</v>
      </c>
      <c r="N4638" s="29" t="str">
        <f>IF(O4638 &lt;&gt; "",VLOOKUP(O4638,'CLASSIFICAÇÃO - ÁREA DE ATUAÇÃO'!$A:$C,3,0), "")</f>
        <v>REDE DE URGÊNCIA</v>
      </c>
      <c r="O4638" t="str">
        <f>'Lotações convertidas'!B4640</f>
        <v>CENTRO DE REFERÊNCIA EM SAÚDE MENTAL - ÁLCOOL E DROGAS PAMPULHA/NOROESTE</v>
      </c>
    </row>
    <row r="4639" spans="1:15" x14ac:dyDescent="0.25">
      <c r="A4639">
        <v>1382266</v>
      </c>
      <c r="B4639" t="s">
        <v>14083</v>
      </c>
      <c r="C4639" t="s">
        <v>14084</v>
      </c>
      <c r="D4639" t="s">
        <v>349</v>
      </c>
      <c r="E4639" t="s">
        <v>445</v>
      </c>
      <c r="F4639" t="s">
        <v>715</v>
      </c>
      <c r="G4639" s="177">
        <v>44743</v>
      </c>
      <c r="H4639" t="s">
        <v>395</v>
      </c>
      <c r="I4639" t="s">
        <v>18172</v>
      </c>
      <c r="J4639" t="s">
        <v>14085</v>
      </c>
      <c r="K4639" t="s">
        <v>353</v>
      </c>
      <c r="L4639" t="s">
        <v>374</v>
      </c>
      <c r="M4639" s="29" t="str">
        <f>IF(O4639 &lt;&gt; "", VLOOKUP(O4639,'CLASSIFICAÇÃO - ÁREA DE ATUAÇÃO'!$A:$C,2,0),"")</f>
        <v>A</v>
      </c>
      <c r="N4639" s="29" t="str">
        <f>IF(O4639 &lt;&gt; "",VLOOKUP(O4639,'CLASSIFICAÇÃO - ÁREA DE ATUAÇÃO'!$A:$C,3,0), "")</f>
        <v>REDE DE URGÊNCIA</v>
      </c>
      <c r="O4639" t="str">
        <f>'Lotações convertidas'!B4641</f>
        <v>CENTRO DE REFERENCIA EM SAUDE MENTAL INFANTIL NORDESTE</v>
      </c>
    </row>
    <row r="4640" spans="1:15" x14ac:dyDescent="0.25">
      <c r="A4640">
        <v>1382274</v>
      </c>
      <c r="B4640" t="s">
        <v>12933</v>
      </c>
      <c r="C4640" t="s">
        <v>12934</v>
      </c>
      <c r="D4640" t="s">
        <v>368</v>
      </c>
      <c r="E4640" t="s">
        <v>524</v>
      </c>
      <c r="F4640" t="s">
        <v>93</v>
      </c>
      <c r="G4640" s="177">
        <v>44741</v>
      </c>
      <c r="H4640" t="s">
        <v>417</v>
      </c>
      <c r="I4640" t="s">
        <v>18176</v>
      </c>
      <c r="J4640" t="s">
        <v>12935</v>
      </c>
      <c r="K4640" t="s">
        <v>353</v>
      </c>
      <c r="L4640" t="s">
        <v>354</v>
      </c>
      <c r="M4640" s="29" t="str">
        <f>IF(O4640 &lt;&gt; "", VLOOKUP(O4640,'CLASSIFICAÇÃO - ÁREA DE ATUAÇÃO'!$A:$C,2,0),"")</f>
        <v>A</v>
      </c>
      <c r="N4640" s="29" t="str">
        <f>IF(O4640 &lt;&gt; "",VLOOKUP(O4640,'CLASSIFICAÇÃO - ÁREA DE ATUAÇÃO'!$A:$C,3,0), "")</f>
        <v>REDE COMPLEMENTAR</v>
      </c>
      <c r="O4640" t="str">
        <f>'Lotações convertidas'!B4642</f>
        <v>LABORATORIO MUNICIPAL DE REFERENCIA DE ANALISES CLINICAS E CITOPATOLOGIA</v>
      </c>
    </row>
    <row r="4641" spans="1:15" x14ac:dyDescent="0.25">
      <c r="A4641">
        <v>1382282</v>
      </c>
      <c r="B4641" t="s">
        <v>14086</v>
      </c>
      <c r="C4641" t="s">
        <v>14087</v>
      </c>
      <c r="D4641" t="s">
        <v>368</v>
      </c>
      <c r="E4641" t="s">
        <v>369</v>
      </c>
      <c r="F4641" t="s">
        <v>1245</v>
      </c>
      <c r="G4641" s="177">
        <v>44742</v>
      </c>
      <c r="H4641" t="s">
        <v>384</v>
      </c>
      <c r="I4641" t="s">
        <v>18168</v>
      </c>
      <c r="J4641" t="s">
        <v>14088</v>
      </c>
      <c r="K4641" t="s">
        <v>353</v>
      </c>
      <c r="L4641" t="s">
        <v>374</v>
      </c>
      <c r="M4641" s="29" t="str">
        <f>IF(O4641 &lt;&gt; "", VLOOKUP(O4641,'CLASSIFICAÇÃO - ÁREA DE ATUAÇÃO'!$A:$C,2,0),"")</f>
        <v>D</v>
      </c>
      <c r="N4641" s="29" t="str">
        <f>IF(O4641 &lt;&gt; "",VLOOKUP(O4641,'CLASSIFICAÇÃO - ÁREA DE ATUAÇÃO'!$A:$C,3,0), "")</f>
        <v>ATENÇÃO PRIMÁRIA</v>
      </c>
      <c r="O4641" t="str">
        <f>'Lotações convertidas'!B4643</f>
        <v>CENTRO DE SAÚDE GOIÂNIA</v>
      </c>
    </row>
    <row r="4642" spans="1:15" x14ac:dyDescent="0.25">
      <c r="A4642">
        <v>1382312</v>
      </c>
      <c r="B4642" t="s">
        <v>14089</v>
      </c>
      <c r="C4642" t="s">
        <v>14090</v>
      </c>
      <c r="D4642" t="s">
        <v>349</v>
      </c>
      <c r="E4642" t="s">
        <v>473</v>
      </c>
      <c r="F4642" t="s">
        <v>1559</v>
      </c>
      <c r="G4642" s="177">
        <v>44741</v>
      </c>
      <c r="H4642" t="s">
        <v>395</v>
      </c>
      <c r="I4642" t="s">
        <v>18181</v>
      </c>
      <c r="J4642" t="s">
        <v>14091</v>
      </c>
      <c r="K4642" t="s">
        <v>353</v>
      </c>
      <c r="L4642" t="s">
        <v>411</v>
      </c>
      <c r="M4642" s="29" t="str">
        <f>IF(O4642 &lt;&gt; "", VLOOKUP(O4642,'CLASSIFICAÇÃO - ÁREA DE ATUAÇÃO'!$A:$C,2,0),"")</f>
        <v>C</v>
      </c>
      <c r="N4642" s="29" t="str">
        <f>IF(O4642 &lt;&gt; "",VLOOKUP(O4642,'CLASSIFICAÇÃO - ÁREA DE ATUAÇÃO'!$A:$C,3,0), "")</f>
        <v>ATENÇÃO PRIMÁRIA</v>
      </c>
      <c r="O4642" t="str">
        <f>'Lotações convertidas'!B4644</f>
        <v>CENTRO DE SAÚDE NOSSA SENHORA APARECIDA</v>
      </c>
    </row>
    <row r="4643" spans="1:15" x14ac:dyDescent="0.25">
      <c r="A4643">
        <v>1382320</v>
      </c>
      <c r="B4643" t="s">
        <v>14092</v>
      </c>
      <c r="C4643" t="s">
        <v>14093</v>
      </c>
      <c r="D4643" t="s">
        <v>379</v>
      </c>
      <c r="F4643" t="s">
        <v>18623</v>
      </c>
      <c r="G4643" s="177">
        <v>44750</v>
      </c>
      <c r="H4643" t="s">
        <v>457</v>
      </c>
      <c r="I4643" t="s">
        <v>18171</v>
      </c>
      <c r="J4643" t="s">
        <v>14094</v>
      </c>
      <c r="K4643" t="s">
        <v>353</v>
      </c>
      <c r="L4643" t="s">
        <v>374</v>
      </c>
      <c r="M4643" s="29" t="str">
        <f>IF(O4643 &lt;&gt; "", VLOOKUP(O4643,'CLASSIFICAÇÃO - ÁREA DE ATUAÇÃO'!$A:$C,2,0),"")</f>
        <v>C</v>
      </c>
      <c r="N4643" s="29" t="str">
        <f>IF(O4643 &lt;&gt; "",VLOOKUP(O4643,'CLASSIFICAÇÃO - ÁREA DE ATUAÇÃO'!$A:$C,3,0), "")</f>
        <v>REDE DE URGÊNCIA</v>
      </c>
      <c r="O4643" t="str">
        <f>'Lotações convertidas'!B4645</f>
        <v>UNIDADE DE PRONTO ATENDIMENTO NORDESTE</v>
      </c>
    </row>
    <row r="4644" spans="1:15" x14ac:dyDescent="0.25">
      <c r="A4644">
        <v>1382347</v>
      </c>
      <c r="B4644" t="s">
        <v>14095</v>
      </c>
      <c r="C4644" t="s">
        <v>14096</v>
      </c>
      <c r="D4644" t="s">
        <v>368</v>
      </c>
      <c r="E4644" t="s">
        <v>524</v>
      </c>
      <c r="F4644" t="s">
        <v>792</v>
      </c>
      <c r="G4644" s="177">
        <v>44742</v>
      </c>
      <c r="H4644" t="s">
        <v>818</v>
      </c>
      <c r="I4644" t="s">
        <v>18179</v>
      </c>
      <c r="J4644" t="s">
        <v>14097</v>
      </c>
      <c r="K4644" t="s">
        <v>353</v>
      </c>
      <c r="L4644" t="s">
        <v>411</v>
      </c>
      <c r="M4644" s="29" t="str">
        <f>IF(O4644 &lt;&gt; "", VLOOKUP(O4644,'CLASSIFICAÇÃO - ÁREA DE ATUAÇÃO'!$A:$C,2,0),"")</f>
        <v>A</v>
      </c>
      <c r="N4644" s="29" t="str">
        <f>IF(O4644 &lt;&gt; "",VLOOKUP(O4644,'CLASSIFICAÇÃO - ÁREA DE ATUAÇÃO'!$A:$C,3,0), "")</f>
        <v>REDE COMPLEMENTAR</v>
      </c>
      <c r="O4644" t="str">
        <f>'Lotações convertidas'!B4646</f>
        <v>LABORATORIO REGIONAL CENTRO-SUL/PAMPULHA</v>
      </c>
    </row>
    <row r="4645" spans="1:15" x14ac:dyDescent="0.25">
      <c r="A4645">
        <v>1382355</v>
      </c>
      <c r="B4645" t="s">
        <v>14098</v>
      </c>
      <c r="C4645" t="s">
        <v>14099</v>
      </c>
      <c r="D4645" t="s">
        <v>368</v>
      </c>
      <c r="E4645" t="s">
        <v>369</v>
      </c>
      <c r="F4645" t="s">
        <v>18620</v>
      </c>
      <c r="G4645" s="177">
        <v>44743</v>
      </c>
      <c r="H4645" t="s">
        <v>441</v>
      </c>
      <c r="I4645" t="s">
        <v>18168</v>
      </c>
      <c r="J4645" t="s">
        <v>14100</v>
      </c>
      <c r="K4645" t="s">
        <v>353</v>
      </c>
      <c r="L4645" t="s">
        <v>372</v>
      </c>
      <c r="M4645" s="29" t="str">
        <f>IF(O4645 &lt;&gt; "", VLOOKUP(O4645,'CLASSIFICAÇÃO - ÁREA DE ATUAÇÃO'!$A:$C,2,0),"")</f>
        <v>D</v>
      </c>
      <c r="N4645" s="29" t="str">
        <f>IF(O4645 &lt;&gt; "",VLOOKUP(O4645,'CLASSIFICAÇÃO - ÁREA DE ATUAÇÃO'!$A:$C,3,0), "")</f>
        <v>REDE DE URGÊNCIA</v>
      </c>
      <c r="O4645" t="str">
        <f>'Lotações convertidas'!B4647</f>
        <v>UNIDADE DE PRONTO ATENDIMENTO VENDA NOVA</v>
      </c>
    </row>
    <row r="4646" spans="1:15" x14ac:dyDescent="0.25">
      <c r="A4646">
        <v>1382371</v>
      </c>
      <c r="B4646" t="s">
        <v>14101</v>
      </c>
      <c r="C4646" t="s">
        <v>14102</v>
      </c>
      <c r="D4646" t="s">
        <v>379</v>
      </c>
      <c r="F4646" t="s">
        <v>732</v>
      </c>
      <c r="G4646" s="177">
        <v>44743</v>
      </c>
      <c r="H4646" t="s">
        <v>364</v>
      </c>
      <c r="I4646" t="s">
        <v>18171</v>
      </c>
      <c r="J4646" t="s">
        <v>14103</v>
      </c>
      <c r="K4646" t="s">
        <v>353</v>
      </c>
      <c r="L4646" t="s">
        <v>406</v>
      </c>
      <c r="M4646" s="29" t="str">
        <f>IF(O4646 &lt;&gt; "", VLOOKUP(O4646,'CLASSIFICAÇÃO - ÁREA DE ATUAÇÃO'!$A:$C,2,0),"")</f>
        <v>D</v>
      </c>
      <c r="N4646" s="29" t="str">
        <f>IF(O4646 &lt;&gt; "",VLOOKUP(O4646,'CLASSIFICAÇÃO - ÁREA DE ATUAÇÃO'!$A:$C,3,0), "")</f>
        <v>ATENÇÃO PRIMÁRIA</v>
      </c>
      <c r="O4646" t="str">
        <f>'Lotações convertidas'!B4648</f>
        <v>CENTRO DE SAÚDE VILA CEMIG</v>
      </c>
    </row>
    <row r="4647" spans="1:15" x14ac:dyDescent="0.25">
      <c r="A4647" t="s">
        <v>14104</v>
      </c>
      <c r="B4647" t="s">
        <v>14105</v>
      </c>
      <c r="C4647" t="s">
        <v>14106</v>
      </c>
      <c r="D4647" t="s">
        <v>368</v>
      </c>
      <c r="E4647" t="s">
        <v>369</v>
      </c>
      <c r="F4647" t="s">
        <v>18623</v>
      </c>
      <c r="G4647" s="177">
        <v>44743</v>
      </c>
      <c r="H4647" t="s">
        <v>441</v>
      </c>
      <c r="I4647" t="s">
        <v>18168</v>
      </c>
      <c r="J4647" t="s">
        <v>14107</v>
      </c>
      <c r="K4647" t="s">
        <v>353</v>
      </c>
      <c r="L4647" t="s">
        <v>374</v>
      </c>
      <c r="M4647" s="29" t="str">
        <f>IF(O4647 &lt;&gt; "", VLOOKUP(O4647,'CLASSIFICAÇÃO - ÁREA DE ATUAÇÃO'!$A:$C,2,0),"")</f>
        <v>C</v>
      </c>
      <c r="N4647" s="29" t="str">
        <f>IF(O4647 &lt;&gt; "",VLOOKUP(O4647,'CLASSIFICAÇÃO - ÁREA DE ATUAÇÃO'!$A:$C,3,0), "")</f>
        <v>REDE DE URGÊNCIA</v>
      </c>
      <c r="O4647" t="str">
        <f>'Lotações convertidas'!B4649</f>
        <v>UNIDADE DE PRONTO ATENDIMENTO NORDESTE</v>
      </c>
    </row>
    <row r="4648" spans="1:15" x14ac:dyDescent="0.25">
      <c r="A4648">
        <v>1382398</v>
      </c>
      <c r="B4648" t="s">
        <v>14108</v>
      </c>
      <c r="C4648" t="s">
        <v>14109</v>
      </c>
      <c r="D4648" t="s">
        <v>368</v>
      </c>
      <c r="E4648" t="s">
        <v>369</v>
      </c>
      <c r="F4648" t="s">
        <v>217</v>
      </c>
      <c r="G4648" s="177">
        <v>44743</v>
      </c>
      <c r="H4648" t="s">
        <v>364</v>
      </c>
      <c r="I4648" t="s">
        <v>18168</v>
      </c>
      <c r="J4648" t="s">
        <v>14110</v>
      </c>
      <c r="K4648" t="s">
        <v>353</v>
      </c>
      <c r="L4648" t="s">
        <v>406</v>
      </c>
      <c r="M4648" s="29" t="str">
        <f>IF(O4648 &lt;&gt; "", VLOOKUP(O4648,'CLASSIFICAÇÃO - ÁREA DE ATUAÇÃO'!$A:$C,2,0),"")</f>
        <v>C</v>
      </c>
      <c r="N4648" s="29" t="str">
        <f>IF(O4648 &lt;&gt; "",VLOOKUP(O4648,'CLASSIFICAÇÃO - ÁREA DE ATUAÇÃO'!$A:$C,3,0), "")</f>
        <v>ATENÇÃO PRIMÁRIA</v>
      </c>
      <c r="O4648" t="str">
        <f>'Lotações convertidas'!B4650</f>
        <v>CENTRO DE SAÚDE. MARIA MADALENA TEODORO - LINDÉIA</v>
      </c>
    </row>
    <row r="4649" spans="1:15" x14ac:dyDescent="0.25">
      <c r="A4649" t="s">
        <v>14114</v>
      </c>
      <c r="B4649" t="s">
        <v>4253</v>
      </c>
      <c r="C4649" t="s">
        <v>4254</v>
      </c>
      <c r="D4649" t="s">
        <v>368</v>
      </c>
      <c r="E4649" t="s">
        <v>369</v>
      </c>
      <c r="F4649" t="s">
        <v>715</v>
      </c>
      <c r="G4649" s="177">
        <v>44743</v>
      </c>
      <c r="H4649" t="s">
        <v>441</v>
      </c>
      <c r="I4649" t="s">
        <v>18168</v>
      </c>
      <c r="J4649" t="s">
        <v>4255</v>
      </c>
      <c r="K4649" t="s">
        <v>353</v>
      </c>
      <c r="L4649" t="s">
        <v>374</v>
      </c>
      <c r="M4649" s="29" t="str">
        <f>IF(O4649 &lt;&gt; "", VLOOKUP(O4649,'CLASSIFICAÇÃO - ÁREA DE ATUAÇÃO'!$A:$C,2,0),"")</f>
        <v>A</v>
      </c>
      <c r="N4649" s="29" t="str">
        <f>IF(O4649 &lt;&gt; "",VLOOKUP(O4649,'CLASSIFICAÇÃO - ÁREA DE ATUAÇÃO'!$A:$C,3,0), "")</f>
        <v>REDE DE URGÊNCIA</v>
      </c>
      <c r="O4649" t="str">
        <f>'Lotações convertidas'!B4651</f>
        <v>CENTRO DE REFERENCIA EM SAUDE MENTAL INFANTIL NORDESTE</v>
      </c>
    </row>
    <row r="4650" spans="1:15" x14ac:dyDescent="0.25">
      <c r="A4650">
        <v>1382428</v>
      </c>
      <c r="B4650" t="s">
        <v>14115</v>
      </c>
      <c r="C4650" t="s">
        <v>14116</v>
      </c>
      <c r="D4650" t="s">
        <v>368</v>
      </c>
      <c r="E4650" t="s">
        <v>634</v>
      </c>
      <c r="F4650" t="s">
        <v>589</v>
      </c>
      <c r="G4650" s="177">
        <v>44742</v>
      </c>
      <c r="H4650" t="s">
        <v>466</v>
      </c>
      <c r="I4650" t="s">
        <v>18174</v>
      </c>
      <c r="J4650" t="s">
        <v>14117</v>
      </c>
      <c r="K4650" t="s">
        <v>353</v>
      </c>
      <c r="L4650" t="s">
        <v>397</v>
      </c>
      <c r="M4650" s="29" t="str">
        <f>IF(O4650 &lt;&gt; "", VLOOKUP(O4650,'CLASSIFICAÇÃO - ÁREA DE ATUAÇÃO'!$A:$C,2,0),"")</f>
        <v>A</v>
      </c>
      <c r="N4650" s="29" t="str">
        <f>IF(O4650 &lt;&gt; "",VLOOKUP(O4650,'CLASSIFICAÇÃO - ÁREA DE ATUAÇÃO'!$A:$C,3,0), "")</f>
        <v>REDE COMPLEMENTAR</v>
      </c>
      <c r="O4650" t="str">
        <f>'Lotações convertidas'!B4652</f>
        <v>UNIDADE DE REFERENCIA SECUNDARIA CAMPOS SALES</v>
      </c>
    </row>
    <row r="4651" spans="1:15" x14ac:dyDescent="0.25">
      <c r="A4651">
        <v>1382436</v>
      </c>
      <c r="B4651" t="s">
        <v>14118</v>
      </c>
      <c r="C4651" t="s">
        <v>14119</v>
      </c>
      <c r="D4651" t="s">
        <v>379</v>
      </c>
      <c r="F4651" t="s">
        <v>18617</v>
      </c>
      <c r="G4651" s="177">
        <v>44743</v>
      </c>
      <c r="H4651" t="s">
        <v>457</v>
      </c>
      <c r="I4651" t="s">
        <v>18171</v>
      </c>
      <c r="J4651" t="s">
        <v>14120</v>
      </c>
      <c r="K4651" t="s">
        <v>353</v>
      </c>
      <c r="L4651" t="s">
        <v>406</v>
      </c>
      <c r="M4651" s="29" t="str">
        <f>IF(O4651 &lt;&gt; "", VLOOKUP(O4651,'CLASSIFICAÇÃO - ÁREA DE ATUAÇÃO'!$A:$C,2,0),"")</f>
        <v>D</v>
      </c>
      <c r="N4651" s="29" t="str">
        <f>IF(O4651 &lt;&gt; "",VLOOKUP(O4651,'CLASSIFICAÇÃO - ÁREA DE ATUAÇÃO'!$A:$C,3,0), "")</f>
        <v>REDE DE URGÊNCIA</v>
      </c>
      <c r="O4651" t="str">
        <f>'Lotações convertidas'!B4653</f>
        <v>UNIDADE DE PRONTO ATENDIMENTO BARREIRO</v>
      </c>
    </row>
    <row r="4652" spans="1:15" x14ac:dyDescent="0.25">
      <c r="A4652">
        <v>1382444</v>
      </c>
      <c r="B4652" t="s">
        <v>14121</v>
      </c>
      <c r="C4652" t="s">
        <v>14122</v>
      </c>
      <c r="D4652" t="s">
        <v>368</v>
      </c>
      <c r="E4652" t="s">
        <v>369</v>
      </c>
      <c r="F4652" t="s">
        <v>351</v>
      </c>
      <c r="G4652" s="177">
        <v>44742</v>
      </c>
      <c r="H4652" t="s">
        <v>384</v>
      </c>
      <c r="I4652" t="s">
        <v>18168</v>
      </c>
      <c r="J4652" t="s">
        <v>14123</v>
      </c>
      <c r="K4652" t="s">
        <v>353</v>
      </c>
      <c r="L4652" t="s">
        <v>354</v>
      </c>
      <c r="M4652" s="29" t="str">
        <f>IF(O4652 &lt;&gt; "", VLOOKUP(O4652,'CLASSIFICAÇÃO - ÁREA DE ATUAÇÃO'!$A:$C,2,0),"")</f>
        <v>D</v>
      </c>
      <c r="N4652" s="29" t="str">
        <f>IF(O4652 &lt;&gt; "",VLOOKUP(O4652,'CLASSIFICAÇÃO - ÁREA DE ATUAÇÃO'!$A:$C,3,0), "")</f>
        <v>ATENÇÃO PRIMÁRIA</v>
      </c>
      <c r="O4652" t="str">
        <f>'Lotações convertidas'!B4654</f>
        <v>CENTRO DE SAÚDE PEDREIRA PRADO LOPES</v>
      </c>
    </row>
    <row r="4653" spans="1:15" x14ac:dyDescent="0.25">
      <c r="A4653">
        <v>1382452</v>
      </c>
      <c r="B4653" t="s">
        <v>14124</v>
      </c>
      <c r="C4653" t="s">
        <v>14125</v>
      </c>
      <c r="D4653" t="s">
        <v>594</v>
      </c>
      <c r="F4653" t="s">
        <v>628</v>
      </c>
      <c r="G4653" s="177">
        <v>44742</v>
      </c>
      <c r="H4653" t="s">
        <v>364</v>
      </c>
      <c r="I4653" t="s">
        <v>495</v>
      </c>
      <c r="K4653" t="s">
        <v>495</v>
      </c>
      <c r="L4653" t="s">
        <v>361</v>
      </c>
      <c r="M4653" s="29" t="str">
        <f>IF(O4653 &lt;&gt; "", VLOOKUP(O4653,'CLASSIFICAÇÃO - ÁREA DE ATUAÇÃO'!$A:$C,2,0),"")</f>
        <v>B</v>
      </c>
      <c r="N4653" s="29" t="str">
        <f>IF(O4653 &lt;&gt; "",VLOOKUP(O4653,'CLASSIFICAÇÃO - ÁREA DE ATUAÇÃO'!$A:$C,3,0), "")</f>
        <v>ATENÇÃO PRIMÁRIA</v>
      </c>
      <c r="O4653" t="str">
        <f>'Lotações convertidas'!B4655</f>
        <v>CENTRO DE SAÚDE SERRANO</v>
      </c>
    </row>
    <row r="4654" spans="1:15" x14ac:dyDescent="0.25">
      <c r="A4654">
        <v>1382460</v>
      </c>
      <c r="B4654" t="s">
        <v>14126</v>
      </c>
      <c r="C4654" t="s">
        <v>14127</v>
      </c>
      <c r="D4654" t="s">
        <v>368</v>
      </c>
      <c r="E4654" t="s">
        <v>369</v>
      </c>
      <c r="F4654" t="s">
        <v>18623</v>
      </c>
      <c r="G4654" s="177">
        <v>44743</v>
      </c>
      <c r="H4654" t="s">
        <v>441</v>
      </c>
      <c r="I4654" t="s">
        <v>18168</v>
      </c>
      <c r="J4654" t="s">
        <v>14128</v>
      </c>
      <c r="K4654" t="s">
        <v>353</v>
      </c>
      <c r="L4654" t="s">
        <v>374</v>
      </c>
      <c r="M4654" s="29" t="str">
        <f>IF(O4654 &lt;&gt; "", VLOOKUP(O4654,'CLASSIFICAÇÃO - ÁREA DE ATUAÇÃO'!$A:$C,2,0),"")</f>
        <v>C</v>
      </c>
      <c r="N4654" s="29" t="str">
        <f>IF(O4654 &lt;&gt; "",VLOOKUP(O4654,'CLASSIFICAÇÃO - ÁREA DE ATUAÇÃO'!$A:$C,3,0), "")</f>
        <v>REDE DE URGÊNCIA</v>
      </c>
      <c r="O4654" t="str">
        <f>'Lotações convertidas'!B4656</f>
        <v>UNIDADE DE PRONTO ATENDIMENTO NORDESTE</v>
      </c>
    </row>
    <row r="4655" spans="1:15" x14ac:dyDescent="0.25">
      <c r="A4655">
        <v>1382479</v>
      </c>
      <c r="B4655" t="s">
        <v>14129</v>
      </c>
      <c r="C4655" t="s">
        <v>14130</v>
      </c>
      <c r="D4655" t="s">
        <v>368</v>
      </c>
      <c r="E4655" t="s">
        <v>369</v>
      </c>
      <c r="F4655" t="s">
        <v>574</v>
      </c>
      <c r="G4655" s="177">
        <v>44743</v>
      </c>
      <c r="H4655" t="s">
        <v>384</v>
      </c>
      <c r="I4655" t="s">
        <v>18168</v>
      </c>
      <c r="J4655" t="s">
        <v>14131</v>
      </c>
      <c r="K4655" t="s">
        <v>353</v>
      </c>
      <c r="L4655" t="s">
        <v>397</v>
      </c>
      <c r="M4655" s="29" t="str">
        <f>IF(O4655 &lt;&gt; "", VLOOKUP(O4655,'CLASSIFICAÇÃO - ÁREA DE ATUAÇÃO'!$A:$C,2,0),"")</f>
        <v>A</v>
      </c>
      <c r="N4655" s="29" t="str">
        <f>IF(O4655 &lt;&gt; "",VLOOKUP(O4655,'CLASSIFICAÇÃO - ÁREA DE ATUAÇÃO'!$A:$C,3,0), "")</f>
        <v>ATENÇÃO PRIMÁRIA</v>
      </c>
      <c r="O4655" t="str">
        <f>'Lotações convertidas'!B4657</f>
        <v>CENTRO DE SAÚDE SALGADO FILHO</v>
      </c>
    </row>
    <row r="4656" spans="1:15" x14ac:dyDescent="0.25">
      <c r="A4656">
        <v>1382487</v>
      </c>
      <c r="B4656" t="s">
        <v>14132</v>
      </c>
      <c r="C4656" t="s">
        <v>14133</v>
      </c>
      <c r="D4656" t="s">
        <v>368</v>
      </c>
      <c r="E4656" t="s">
        <v>369</v>
      </c>
      <c r="F4656" t="s">
        <v>1997</v>
      </c>
      <c r="G4656" s="177">
        <v>44743</v>
      </c>
      <c r="H4656" t="s">
        <v>417</v>
      </c>
      <c r="I4656" t="s">
        <v>18168</v>
      </c>
      <c r="J4656" t="s">
        <v>14134</v>
      </c>
      <c r="K4656" t="s">
        <v>353</v>
      </c>
      <c r="L4656" t="s">
        <v>411</v>
      </c>
      <c r="M4656" s="29" t="str">
        <f>IF(O4656 &lt;&gt; "", VLOOKUP(O4656,'CLASSIFICAÇÃO - ÁREA DE ATUAÇÃO'!$A:$C,2,0),"")</f>
        <v>A</v>
      </c>
      <c r="N4656" s="29" t="str">
        <f>IF(O4656 &lt;&gt; "",VLOOKUP(O4656,'CLASSIFICAÇÃO - ÁREA DE ATUAÇÃO'!$A:$C,3,0), "")</f>
        <v>ATENÇÃO PRIMÁRIA</v>
      </c>
      <c r="O4656" t="str">
        <f>'Lotações convertidas'!B4658</f>
        <v>CENTRO DE SAÚDE MENINO JESUS</v>
      </c>
    </row>
    <row r="4657" spans="1:15" x14ac:dyDescent="0.25">
      <c r="A4657">
        <v>1382495</v>
      </c>
      <c r="B4657" t="s">
        <v>14135</v>
      </c>
      <c r="C4657" t="s">
        <v>14136</v>
      </c>
      <c r="D4657" t="s">
        <v>368</v>
      </c>
      <c r="E4657" t="s">
        <v>369</v>
      </c>
      <c r="F4657" t="s">
        <v>18649</v>
      </c>
      <c r="G4657" s="177">
        <v>44744</v>
      </c>
      <c r="H4657" t="s">
        <v>1635</v>
      </c>
      <c r="I4657" t="s">
        <v>18168</v>
      </c>
      <c r="J4657" t="s">
        <v>14137</v>
      </c>
      <c r="K4657" t="s">
        <v>353</v>
      </c>
      <c r="L4657" t="s">
        <v>382</v>
      </c>
      <c r="M4657" s="29" t="str">
        <f>IF(O4657 &lt;&gt; "", VLOOKUP(O4657,'CLASSIFICAÇÃO - ÁREA DE ATUAÇÃO'!$A:$C,2,0),"")</f>
        <v>A</v>
      </c>
      <c r="N4657" s="29" t="str">
        <f>IF(O4657 &lt;&gt; "",VLOOKUP(O4657,'CLASSIFICAÇÃO - ÁREA DE ATUAÇÃO'!$A:$C,3,0), "")</f>
        <v>REDE DE URGÊNCIA</v>
      </c>
      <c r="O4657" t="str">
        <f>'Lotações convertidas'!B4659</f>
        <v>CENTRO DE REFERENCIA EM SAUDE MENTAL LESTE</v>
      </c>
    </row>
    <row r="4658" spans="1:15" x14ac:dyDescent="0.25">
      <c r="A4658">
        <v>1382517</v>
      </c>
      <c r="B4658" t="s">
        <v>12376</v>
      </c>
      <c r="C4658" t="s">
        <v>12377</v>
      </c>
      <c r="D4658" t="s">
        <v>379</v>
      </c>
      <c r="F4658" t="s">
        <v>18623</v>
      </c>
      <c r="G4658" s="177">
        <v>44743</v>
      </c>
      <c r="H4658" t="s">
        <v>482</v>
      </c>
      <c r="I4658" t="s">
        <v>18171</v>
      </c>
      <c r="J4658" t="s">
        <v>12378</v>
      </c>
      <c r="K4658" t="s">
        <v>353</v>
      </c>
      <c r="L4658" t="s">
        <v>374</v>
      </c>
      <c r="M4658" s="29" t="str">
        <f>IF(O4658 &lt;&gt; "", VLOOKUP(O4658,'CLASSIFICAÇÃO - ÁREA DE ATUAÇÃO'!$A:$C,2,0),"")</f>
        <v>C</v>
      </c>
      <c r="N4658" s="29" t="str">
        <f>IF(O4658 &lt;&gt; "",VLOOKUP(O4658,'CLASSIFICAÇÃO - ÁREA DE ATUAÇÃO'!$A:$C,3,0), "")</f>
        <v>REDE DE URGÊNCIA</v>
      </c>
      <c r="O4658" t="str">
        <f>'Lotações convertidas'!B4660</f>
        <v>UNIDADE DE PRONTO ATENDIMENTO NORDESTE</v>
      </c>
    </row>
    <row r="4659" spans="1:15" x14ac:dyDescent="0.25">
      <c r="A4659">
        <v>1382568</v>
      </c>
      <c r="B4659" t="s">
        <v>14138</v>
      </c>
      <c r="C4659" t="s">
        <v>14139</v>
      </c>
      <c r="D4659" t="s">
        <v>368</v>
      </c>
      <c r="E4659" t="s">
        <v>369</v>
      </c>
      <c r="F4659" t="s">
        <v>18660</v>
      </c>
      <c r="G4659" s="177">
        <v>44743</v>
      </c>
      <c r="H4659" t="s">
        <v>417</v>
      </c>
      <c r="I4659" t="s">
        <v>18168</v>
      </c>
      <c r="J4659" t="s">
        <v>14140</v>
      </c>
      <c r="K4659" t="s">
        <v>353</v>
      </c>
      <c r="L4659" t="s">
        <v>406</v>
      </c>
      <c r="M4659" s="29" t="str">
        <f>IF(O4659 &lt;&gt; "", VLOOKUP(O4659,'CLASSIFICAÇÃO - ÁREA DE ATUAÇÃO'!$A:$C,2,0),"")</f>
        <v>C</v>
      </c>
      <c r="N4659" s="29" t="str">
        <f>IF(O4659 &lt;&gt; "",VLOOKUP(O4659,'CLASSIFICAÇÃO - ÁREA DE ATUAÇÃO'!$A:$C,3,0), "")</f>
        <v>REDE COMPLEMENTAR</v>
      </c>
      <c r="O4659" t="str">
        <f>'Lotações convertidas'!B4661</f>
        <v>CENTRAL DE ESTERILIZACAO BARREIRO</v>
      </c>
    </row>
    <row r="4660" spans="1:15" x14ac:dyDescent="0.25">
      <c r="A4660">
        <v>1382576</v>
      </c>
      <c r="B4660" t="s">
        <v>14141</v>
      </c>
      <c r="C4660" t="s">
        <v>14142</v>
      </c>
      <c r="D4660" t="s">
        <v>362</v>
      </c>
      <c r="F4660" t="s">
        <v>217</v>
      </c>
      <c r="G4660" s="177">
        <v>44743</v>
      </c>
      <c r="H4660" t="s">
        <v>364</v>
      </c>
      <c r="I4660" t="s">
        <v>18168</v>
      </c>
      <c r="J4660" t="s">
        <v>14143</v>
      </c>
      <c r="K4660" t="s">
        <v>353</v>
      </c>
      <c r="L4660" t="s">
        <v>406</v>
      </c>
      <c r="M4660" s="29" t="str">
        <f>IF(O4660 &lt;&gt; "", VLOOKUP(O4660,'CLASSIFICAÇÃO - ÁREA DE ATUAÇÃO'!$A:$C,2,0),"")</f>
        <v>C</v>
      </c>
      <c r="N4660" s="29" t="str">
        <f>IF(O4660 &lt;&gt; "",VLOOKUP(O4660,'CLASSIFICAÇÃO - ÁREA DE ATUAÇÃO'!$A:$C,3,0), "")</f>
        <v>ATENÇÃO PRIMÁRIA</v>
      </c>
      <c r="O4660" t="str">
        <f>'Lotações convertidas'!B4662</f>
        <v>CENTRO DE SAÚDE. MARIA MADALENA TEODORO - LINDÉIA</v>
      </c>
    </row>
    <row r="4661" spans="1:15" x14ac:dyDescent="0.25">
      <c r="A4661">
        <v>1382584</v>
      </c>
      <c r="B4661" t="s">
        <v>14144</v>
      </c>
      <c r="C4661" t="s">
        <v>14145</v>
      </c>
      <c r="D4661" t="s">
        <v>368</v>
      </c>
      <c r="E4661" t="s">
        <v>369</v>
      </c>
      <c r="F4661" t="s">
        <v>452</v>
      </c>
      <c r="G4661" s="177">
        <v>44744</v>
      </c>
      <c r="H4661" t="s">
        <v>441</v>
      </c>
      <c r="I4661" t="s">
        <v>18168</v>
      </c>
      <c r="J4661" t="s">
        <v>14146</v>
      </c>
      <c r="K4661" t="s">
        <v>353</v>
      </c>
      <c r="L4661" t="s">
        <v>372</v>
      </c>
      <c r="M4661" s="29" t="str">
        <f>IF(O4661 &lt;&gt; "", VLOOKUP(O4661,'CLASSIFICAÇÃO - ÁREA DE ATUAÇÃO'!$A:$C,2,0),"")</f>
        <v>B</v>
      </c>
      <c r="N4661" s="29" t="str">
        <f>IF(O4661 &lt;&gt; "",VLOOKUP(O4661,'CLASSIFICAÇÃO - ÁREA DE ATUAÇÃO'!$A:$C,3,0), "")</f>
        <v>REDE DE URGÊNCIA</v>
      </c>
      <c r="O4661" t="str">
        <f>'Lotações convertidas'!B4663</f>
        <v>CENTRO DE REFERÊNCIA EM SAÚDE MENTAL - ÁLCOOL E OUTRAS DROGAS VENDA NOVA</v>
      </c>
    </row>
    <row r="4662" spans="1:15" x14ac:dyDescent="0.25">
      <c r="A4662">
        <v>1382622</v>
      </c>
      <c r="B4662" t="s">
        <v>10210</v>
      </c>
      <c r="C4662" t="s">
        <v>10211</v>
      </c>
      <c r="D4662" t="s">
        <v>368</v>
      </c>
      <c r="E4662" t="s">
        <v>369</v>
      </c>
      <c r="F4662" t="s">
        <v>18611</v>
      </c>
      <c r="G4662" s="177">
        <v>44745</v>
      </c>
      <c r="H4662" t="s">
        <v>425</v>
      </c>
      <c r="I4662" t="s">
        <v>18168</v>
      </c>
      <c r="J4662" t="s">
        <v>10212</v>
      </c>
      <c r="K4662" t="s">
        <v>353</v>
      </c>
      <c r="L4662" t="s">
        <v>397</v>
      </c>
      <c r="M4662" s="29" t="str">
        <f>IF(O4662 &lt;&gt; "", VLOOKUP(O4662,'CLASSIFICAÇÃO - ÁREA DE ATUAÇÃO'!$A:$C,2,0),"")</f>
        <v>C</v>
      </c>
      <c r="N4662" s="29" t="str">
        <f>IF(O4662 &lt;&gt; "",VLOOKUP(O4662,'CLASSIFICAÇÃO - ÁREA DE ATUAÇÃO'!$A:$C,3,0), "")</f>
        <v>REDE DE URGÊNCIA</v>
      </c>
      <c r="O4662" t="str">
        <f>'Lotações convertidas'!B4664</f>
        <v>UNIDADE DE PRONTO ATENDIMENTO OESTE</v>
      </c>
    </row>
    <row r="4663" spans="1:15" x14ac:dyDescent="0.25">
      <c r="A4663">
        <v>1382630</v>
      </c>
      <c r="B4663" t="s">
        <v>14147</v>
      </c>
      <c r="C4663" t="s">
        <v>14148</v>
      </c>
      <c r="D4663" t="s">
        <v>368</v>
      </c>
      <c r="E4663" t="s">
        <v>369</v>
      </c>
      <c r="F4663" t="s">
        <v>424</v>
      </c>
      <c r="G4663" s="177">
        <v>44743</v>
      </c>
      <c r="H4663" t="s">
        <v>425</v>
      </c>
      <c r="I4663" t="s">
        <v>18168</v>
      </c>
      <c r="J4663" t="s">
        <v>14149</v>
      </c>
      <c r="K4663" t="s">
        <v>353</v>
      </c>
      <c r="L4663" t="s">
        <v>427</v>
      </c>
      <c r="M4663" s="29" t="str">
        <f>IF(O4663 &lt;&gt; "", VLOOKUP(O4663,'CLASSIFICAÇÃO - ÁREA DE ATUAÇÃO'!$A:$C,2,0),"")</f>
        <v>D</v>
      </c>
      <c r="N4663" s="29" t="str">
        <f>IF(O4663 &lt;&gt; "",VLOOKUP(O4663,'CLASSIFICAÇÃO - ÁREA DE ATUAÇÃO'!$A:$C,3,0), "")</f>
        <v>REDE DE URGÊNCIA</v>
      </c>
      <c r="O4663" t="str">
        <f>'Lotações convertidas'!B4665</f>
        <v>SERVIÇO DE ATENDIMENTO MÓVEL DE URGÊNCIA E TRANSPORTE EM SAÚDE</v>
      </c>
    </row>
    <row r="4664" spans="1:15" x14ac:dyDescent="0.25">
      <c r="A4664">
        <v>1382649</v>
      </c>
      <c r="B4664" t="s">
        <v>6053</v>
      </c>
      <c r="C4664" t="s">
        <v>6054</v>
      </c>
      <c r="D4664" t="s">
        <v>368</v>
      </c>
      <c r="E4664" t="s">
        <v>369</v>
      </c>
      <c r="F4664" t="s">
        <v>567</v>
      </c>
      <c r="G4664" s="177">
        <v>44743</v>
      </c>
      <c r="H4664" t="s">
        <v>441</v>
      </c>
      <c r="I4664" t="s">
        <v>18168</v>
      </c>
      <c r="J4664" t="s">
        <v>6055</v>
      </c>
      <c r="K4664" t="s">
        <v>353</v>
      </c>
      <c r="L4664" t="s">
        <v>406</v>
      </c>
      <c r="M4664" s="29" t="str">
        <f>IF(O4664 &lt;&gt; "", VLOOKUP(O4664,'CLASSIFICAÇÃO - ÁREA DE ATUAÇÃO'!$A:$C,2,0),"")</f>
        <v>C</v>
      </c>
      <c r="N4664" s="29" t="str">
        <f>IF(O4664 &lt;&gt; "",VLOOKUP(O4664,'CLASSIFICAÇÃO - ÁREA DE ATUAÇÃO'!$A:$C,3,0), "")</f>
        <v>REDE DE URGÊNCIA</v>
      </c>
      <c r="O4664" t="str">
        <f>'Lotações convertidas'!B4666</f>
        <v>CENTRO DE REFERENCIA EM SAUDE MENTAL ALCOOL E DROGAS BARREIRO</v>
      </c>
    </row>
    <row r="4665" spans="1:15" x14ac:dyDescent="0.25">
      <c r="A4665">
        <v>1382665</v>
      </c>
      <c r="B4665" t="s">
        <v>14150</v>
      </c>
      <c r="C4665" t="s">
        <v>14151</v>
      </c>
      <c r="D4665" t="s">
        <v>368</v>
      </c>
      <c r="E4665" t="s">
        <v>369</v>
      </c>
      <c r="F4665" t="s">
        <v>583</v>
      </c>
      <c r="G4665" s="177">
        <v>44746</v>
      </c>
      <c r="H4665" t="s">
        <v>417</v>
      </c>
      <c r="I4665" t="s">
        <v>18168</v>
      </c>
      <c r="J4665" t="s">
        <v>14152</v>
      </c>
      <c r="K4665" t="s">
        <v>353</v>
      </c>
      <c r="L4665" t="s">
        <v>354</v>
      </c>
      <c r="M4665" s="29" t="str">
        <f>IF(O4665 &lt;&gt; "", VLOOKUP(O4665,'CLASSIFICAÇÃO - ÁREA DE ATUAÇÃO'!$A:$C,2,0),"")</f>
        <v>A</v>
      </c>
      <c r="N4665" s="29" t="str">
        <f>IF(O4665 &lt;&gt; "",VLOOKUP(O4665,'CLASSIFICAÇÃO - ÁREA DE ATUAÇÃO'!$A:$C,3,0), "")</f>
        <v>REDE COMPLEMENTAR</v>
      </c>
      <c r="O4665" t="str">
        <f>'Lotações convertidas'!B4667</f>
        <v>UNIDADE DE REFERENCIA SECUNDARIA PADRE EUSTAQUIO</v>
      </c>
    </row>
    <row r="4666" spans="1:15" x14ac:dyDescent="0.25">
      <c r="A4666">
        <v>1382673</v>
      </c>
      <c r="B4666" t="s">
        <v>14153</v>
      </c>
      <c r="C4666" t="s">
        <v>14154</v>
      </c>
      <c r="D4666" t="s">
        <v>379</v>
      </c>
      <c r="F4666" t="s">
        <v>424</v>
      </c>
      <c r="G4666" s="177">
        <v>44744</v>
      </c>
      <c r="H4666" t="s">
        <v>466</v>
      </c>
      <c r="I4666" t="s">
        <v>18171</v>
      </c>
      <c r="J4666" t="s">
        <v>14155</v>
      </c>
      <c r="K4666" t="s">
        <v>353</v>
      </c>
      <c r="L4666" t="s">
        <v>427</v>
      </c>
      <c r="M4666" s="29" t="str">
        <f>IF(O4666 &lt;&gt; "", VLOOKUP(O4666,'CLASSIFICAÇÃO - ÁREA DE ATUAÇÃO'!$A:$C,2,0),"")</f>
        <v>D</v>
      </c>
      <c r="N4666" s="29" t="str">
        <f>IF(O4666 &lt;&gt; "",VLOOKUP(O4666,'CLASSIFICAÇÃO - ÁREA DE ATUAÇÃO'!$A:$C,3,0), "")</f>
        <v>REDE DE URGÊNCIA</v>
      </c>
      <c r="O4666" t="str">
        <f>'Lotações convertidas'!B4668</f>
        <v>SERVIÇO DE ATENDIMENTO MÓVEL DE URGÊNCIA E TRANSPORTE EM SAÚDE</v>
      </c>
    </row>
    <row r="4667" spans="1:15" x14ac:dyDescent="0.25">
      <c r="A4667">
        <v>1382681</v>
      </c>
      <c r="B4667" t="s">
        <v>14156</v>
      </c>
      <c r="C4667" t="s">
        <v>14157</v>
      </c>
      <c r="D4667" t="s">
        <v>368</v>
      </c>
      <c r="E4667" t="s">
        <v>390</v>
      </c>
      <c r="F4667" t="s">
        <v>18637</v>
      </c>
      <c r="G4667" s="177">
        <v>44743</v>
      </c>
      <c r="H4667" t="s">
        <v>384</v>
      </c>
      <c r="I4667" t="s">
        <v>18175</v>
      </c>
      <c r="J4667" t="s">
        <v>14158</v>
      </c>
      <c r="K4667" t="s">
        <v>353</v>
      </c>
      <c r="L4667" t="s">
        <v>411</v>
      </c>
      <c r="M4667" s="29" t="str">
        <f>IF(O4667 &lt;&gt; "", VLOOKUP(O4667,'CLASSIFICAÇÃO - ÁREA DE ATUAÇÃO'!$A:$C,2,0),"")</f>
        <v>A</v>
      </c>
      <c r="N4667" s="29" t="str">
        <f>IF(O4667 &lt;&gt; "",VLOOKUP(O4667,'CLASSIFICAÇÃO - ÁREA DE ATUAÇÃO'!$A:$C,3,0), "")</f>
        <v>ATENÇÃO PRIMÁRIA</v>
      </c>
      <c r="O4667" t="str">
        <f>'Lotações convertidas'!B4669</f>
        <v>CENTRO DE SAÚDE OSWALDO CRUZ</v>
      </c>
    </row>
    <row r="4668" spans="1:15" x14ac:dyDescent="0.25">
      <c r="A4668" t="s">
        <v>14159</v>
      </c>
      <c r="B4668" t="s">
        <v>14160</v>
      </c>
      <c r="C4668" t="s">
        <v>14161</v>
      </c>
      <c r="D4668" t="s">
        <v>379</v>
      </c>
      <c r="F4668" t="s">
        <v>18617</v>
      </c>
      <c r="G4668" s="177">
        <v>44743</v>
      </c>
      <c r="H4668" t="s">
        <v>457</v>
      </c>
      <c r="I4668" t="s">
        <v>18171</v>
      </c>
      <c r="J4668" t="s">
        <v>14162</v>
      </c>
      <c r="K4668" t="s">
        <v>353</v>
      </c>
      <c r="L4668" t="s">
        <v>406</v>
      </c>
      <c r="M4668" s="29" t="str">
        <f>IF(O4668 &lt;&gt; "", VLOOKUP(O4668,'CLASSIFICAÇÃO - ÁREA DE ATUAÇÃO'!$A:$C,2,0),"")</f>
        <v>D</v>
      </c>
      <c r="N4668" s="29" t="str">
        <f>IF(O4668 &lt;&gt; "",VLOOKUP(O4668,'CLASSIFICAÇÃO - ÁREA DE ATUAÇÃO'!$A:$C,3,0), "")</f>
        <v>REDE DE URGÊNCIA</v>
      </c>
      <c r="O4668" t="str">
        <f>'Lotações convertidas'!B4670</f>
        <v>UNIDADE DE PRONTO ATENDIMENTO BARREIRO</v>
      </c>
    </row>
    <row r="4669" spans="1:15" x14ac:dyDescent="0.25">
      <c r="A4669">
        <v>1382703</v>
      </c>
      <c r="B4669" t="s">
        <v>14163</v>
      </c>
      <c r="C4669" t="s">
        <v>14164</v>
      </c>
      <c r="D4669" t="s">
        <v>368</v>
      </c>
      <c r="E4669" t="s">
        <v>369</v>
      </c>
      <c r="F4669" t="s">
        <v>363</v>
      </c>
      <c r="G4669" s="177">
        <v>44746</v>
      </c>
      <c r="H4669" t="s">
        <v>417</v>
      </c>
      <c r="I4669" t="s">
        <v>18168</v>
      </c>
      <c r="J4669" t="s">
        <v>14165</v>
      </c>
      <c r="K4669" t="s">
        <v>353</v>
      </c>
      <c r="L4669" t="s">
        <v>365</v>
      </c>
      <c r="M4669" s="29" t="str">
        <f>IF(O4669 &lt;&gt; "", VLOOKUP(O4669,'CLASSIFICAÇÃO - ÁREA DE ATUAÇÃO'!$A:$C,2,0),"")</f>
        <v>D</v>
      </c>
      <c r="N4669" s="29" t="str">
        <f>IF(O4669 &lt;&gt; "",VLOOKUP(O4669,'CLASSIFICAÇÃO - ÁREA DE ATUAÇÃO'!$A:$C,3,0), "")</f>
        <v>ATENÇÃO PRIMÁRIA</v>
      </c>
      <c r="O4669" t="str">
        <f>'Lotações convertidas'!B4671</f>
        <v>CENTRO DE SAÚDE ZILAH SPÓSITO</v>
      </c>
    </row>
    <row r="4670" spans="1:15" x14ac:dyDescent="0.25">
      <c r="A4670">
        <v>1382711</v>
      </c>
      <c r="B4670" t="s">
        <v>14166</v>
      </c>
      <c r="C4670" t="s">
        <v>14167</v>
      </c>
      <c r="D4670" t="s">
        <v>520</v>
      </c>
      <c r="F4670" t="s">
        <v>550</v>
      </c>
      <c r="G4670" s="177">
        <v>44746</v>
      </c>
      <c r="H4670" t="s">
        <v>364</v>
      </c>
      <c r="I4670" t="s">
        <v>18175</v>
      </c>
      <c r="J4670" t="s">
        <v>14168</v>
      </c>
      <c r="K4670" t="s">
        <v>353</v>
      </c>
      <c r="L4670" t="s">
        <v>365</v>
      </c>
      <c r="M4670" s="29" t="str">
        <f>IF(O4670 &lt;&gt; "", VLOOKUP(O4670,'CLASSIFICAÇÃO - ÁREA DE ATUAÇÃO'!$A:$C,2,0),"")</f>
        <v>C</v>
      </c>
      <c r="N4670" s="29" t="str">
        <f>IF(O4670 &lt;&gt; "",VLOOKUP(O4670,'CLASSIFICAÇÃO - ÁREA DE ATUAÇÃO'!$A:$C,3,0), "")</f>
        <v>ATENÇÃO PRIMÁRIA</v>
      </c>
      <c r="O4670" t="str">
        <f>'Lotações convertidas'!B4672</f>
        <v>CENTRO DE SAÚDE AARÃO REIS</v>
      </c>
    </row>
    <row r="4671" spans="1:15" x14ac:dyDescent="0.25">
      <c r="A4671" t="s">
        <v>14169</v>
      </c>
      <c r="B4671" t="s">
        <v>14170</v>
      </c>
      <c r="C4671" t="s">
        <v>14171</v>
      </c>
      <c r="D4671" t="s">
        <v>379</v>
      </c>
      <c r="F4671" t="s">
        <v>1042</v>
      </c>
      <c r="G4671" s="177">
        <v>44746</v>
      </c>
      <c r="H4671" t="s">
        <v>364</v>
      </c>
      <c r="I4671" t="s">
        <v>18171</v>
      </c>
      <c r="J4671" t="s">
        <v>14172</v>
      </c>
      <c r="K4671" t="s">
        <v>353</v>
      </c>
      <c r="L4671" t="s">
        <v>406</v>
      </c>
      <c r="M4671" s="29" t="str">
        <f>IF(O4671 &lt;&gt; "", VLOOKUP(O4671,'CLASSIFICAÇÃO - ÁREA DE ATUAÇÃO'!$A:$C,2,0),"")</f>
        <v>B</v>
      </c>
      <c r="N4671" s="29" t="str">
        <f>IF(O4671 &lt;&gt; "",VLOOKUP(O4671,'CLASSIFICAÇÃO - ÁREA DE ATUAÇÃO'!$A:$C,3,0), "")</f>
        <v>ATENÇÃO PRIMÁRIA</v>
      </c>
      <c r="O4671" t="str">
        <f>'Lotações convertidas'!B4673</f>
        <v>CENTRO DE SAÚDE DR. JOSÉ DOMINGOS</v>
      </c>
    </row>
    <row r="4672" spans="1:15" x14ac:dyDescent="0.25">
      <c r="A4672">
        <v>1382738</v>
      </c>
      <c r="B4672" t="s">
        <v>14173</v>
      </c>
      <c r="C4672" t="s">
        <v>14174</v>
      </c>
      <c r="D4672" t="s">
        <v>379</v>
      </c>
      <c r="F4672" t="s">
        <v>18615</v>
      </c>
      <c r="G4672" s="177">
        <v>44746</v>
      </c>
      <c r="H4672" t="s">
        <v>352</v>
      </c>
      <c r="I4672" t="s">
        <v>18171</v>
      </c>
      <c r="J4672" t="s">
        <v>14175</v>
      </c>
      <c r="K4672" t="s">
        <v>353</v>
      </c>
      <c r="L4672" t="s">
        <v>365</v>
      </c>
      <c r="M4672" s="29" t="str">
        <f>IF(O4672 &lt;&gt; "", VLOOKUP(O4672,'CLASSIFICAÇÃO - ÁREA DE ATUAÇÃO'!$A:$C,2,0),"")</f>
        <v>D</v>
      </c>
      <c r="N4672" s="29" t="str">
        <f>IF(O4672 &lt;&gt; "",VLOOKUP(O4672,'CLASSIFICAÇÃO - ÁREA DE ATUAÇÃO'!$A:$C,3,0), "")</f>
        <v>REDE DE URGÊNCIA</v>
      </c>
      <c r="O4672" t="str">
        <f>'Lotações convertidas'!B4674</f>
        <v>UNIDADE DE PRONTO ATENDIMENTO NORTE</v>
      </c>
    </row>
    <row r="4673" spans="1:15" x14ac:dyDescent="0.25">
      <c r="A4673">
        <v>1382746</v>
      </c>
      <c r="B4673" t="s">
        <v>3046</v>
      </c>
      <c r="C4673" t="s">
        <v>3047</v>
      </c>
      <c r="D4673" t="s">
        <v>379</v>
      </c>
      <c r="F4673" t="s">
        <v>18623</v>
      </c>
      <c r="G4673" s="177">
        <v>44747</v>
      </c>
      <c r="H4673" t="s">
        <v>457</v>
      </c>
      <c r="I4673" t="s">
        <v>18171</v>
      </c>
      <c r="J4673" t="s">
        <v>3048</v>
      </c>
      <c r="K4673" t="s">
        <v>353</v>
      </c>
      <c r="L4673" t="s">
        <v>374</v>
      </c>
      <c r="M4673" s="29" t="str">
        <f>IF(O4673 &lt;&gt; "", VLOOKUP(O4673,'CLASSIFICAÇÃO - ÁREA DE ATUAÇÃO'!$A:$C,2,0),"")</f>
        <v>C</v>
      </c>
      <c r="N4673" s="29" t="str">
        <f>IF(O4673 &lt;&gt; "",VLOOKUP(O4673,'CLASSIFICAÇÃO - ÁREA DE ATUAÇÃO'!$A:$C,3,0), "")</f>
        <v>REDE DE URGÊNCIA</v>
      </c>
      <c r="O4673" t="str">
        <f>'Lotações convertidas'!B4675</f>
        <v>UNIDADE DE PRONTO ATENDIMENTO NORDESTE</v>
      </c>
    </row>
    <row r="4674" spans="1:15" x14ac:dyDescent="0.25">
      <c r="A4674">
        <v>1382754</v>
      </c>
      <c r="B4674" t="s">
        <v>14176</v>
      </c>
      <c r="C4674" t="s">
        <v>14177</v>
      </c>
      <c r="D4674" t="s">
        <v>379</v>
      </c>
      <c r="F4674" t="s">
        <v>18623</v>
      </c>
      <c r="G4674" s="177">
        <v>44744</v>
      </c>
      <c r="H4674" t="s">
        <v>482</v>
      </c>
      <c r="I4674" t="s">
        <v>18171</v>
      </c>
      <c r="J4674" t="s">
        <v>14178</v>
      </c>
      <c r="K4674" t="s">
        <v>353</v>
      </c>
      <c r="L4674" t="s">
        <v>374</v>
      </c>
      <c r="M4674" s="29" t="str">
        <f>IF(O4674 &lt;&gt; "", VLOOKUP(O4674,'CLASSIFICAÇÃO - ÁREA DE ATUAÇÃO'!$A:$C,2,0),"")</f>
        <v>C</v>
      </c>
      <c r="N4674" s="29" t="str">
        <f>IF(O4674 &lt;&gt; "",VLOOKUP(O4674,'CLASSIFICAÇÃO - ÁREA DE ATUAÇÃO'!$A:$C,3,0), "")</f>
        <v>REDE DE URGÊNCIA</v>
      </c>
      <c r="O4674" t="str">
        <f>'Lotações convertidas'!B4676</f>
        <v>UNIDADE DE PRONTO ATENDIMENTO NORDESTE</v>
      </c>
    </row>
    <row r="4675" spans="1:15" x14ac:dyDescent="0.25">
      <c r="A4675">
        <v>1382762</v>
      </c>
      <c r="B4675" t="s">
        <v>14179</v>
      </c>
      <c r="C4675" t="s">
        <v>14180</v>
      </c>
      <c r="D4675" t="s">
        <v>1211</v>
      </c>
      <c r="F4675" t="s">
        <v>18674</v>
      </c>
      <c r="G4675" s="177">
        <v>44746</v>
      </c>
      <c r="H4675" t="s">
        <v>364</v>
      </c>
      <c r="I4675" t="s">
        <v>495</v>
      </c>
      <c r="K4675" t="s">
        <v>495</v>
      </c>
      <c r="L4675" t="s">
        <v>427</v>
      </c>
      <c r="M4675" s="29" t="str">
        <f>IF(O4675 &lt;&gt; "", VLOOKUP(O4675,'CLASSIFICAÇÃO - ÁREA DE ATUAÇÃO'!$A:$C,2,0),"")</f>
        <v>A</v>
      </c>
      <c r="N4675" s="29" t="str">
        <f>IF(O4675 &lt;&gt; "",VLOOKUP(O4675,'CLASSIFICAÇÃO - ÁREA DE ATUAÇÃO'!$A:$C,3,0), "")</f>
        <v>GESTÃO</v>
      </c>
      <c r="O4675" t="str">
        <f>'Lotações convertidas'!B4677</f>
        <v>GERENCIA DE OPERACOES DE CAMPO</v>
      </c>
    </row>
    <row r="4676" spans="1:15" x14ac:dyDescent="0.25">
      <c r="A4676">
        <v>1382770</v>
      </c>
      <c r="B4676" t="s">
        <v>14182</v>
      </c>
      <c r="C4676" t="s">
        <v>14183</v>
      </c>
      <c r="D4676" t="s">
        <v>368</v>
      </c>
      <c r="E4676" t="s">
        <v>369</v>
      </c>
      <c r="F4676" t="s">
        <v>18621</v>
      </c>
      <c r="G4676" s="177">
        <v>44744</v>
      </c>
      <c r="H4676" t="s">
        <v>425</v>
      </c>
      <c r="I4676" t="s">
        <v>18168</v>
      </c>
      <c r="J4676" t="s">
        <v>14184</v>
      </c>
      <c r="K4676" t="s">
        <v>353</v>
      </c>
      <c r="L4676" t="s">
        <v>397</v>
      </c>
      <c r="M4676" s="29" t="str">
        <f>IF(O4676 &lt;&gt; "", VLOOKUP(O4676,'CLASSIFICAÇÃO - ÁREA DE ATUAÇÃO'!$A:$C,2,0),"")</f>
        <v>A</v>
      </c>
      <c r="N4676" s="29" t="str">
        <f>IF(O4676 &lt;&gt; "",VLOOKUP(O4676,'CLASSIFICAÇÃO - ÁREA DE ATUAÇÃO'!$A:$C,3,0), "")</f>
        <v>REDE DE URGÊNCIA</v>
      </c>
      <c r="O4676" t="str">
        <f>'Lotações convertidas'!B4678</f>
        <v>CENTRO DE REFERENCIA EM SAUDE MENTAL OESTE</v>
      </c>
    </row>
    <row r="4677" spans="1:15" x14ac:dyDescent="0.25">
      <c r="A4677">
        <v>1382789</v>
      </c>
      <c r="B4677" t="s">
        <v>14185</v>
      </c>
      <c r="C4677" t="s">
        <v>14186</v>
      </c>
      <c r="D4677" t="s">
        <v>379</v>
      </c>
      <c r="F4677" t="s">
        <v>18620</v>
      </c>
      <c r="G4677" s="177">
        <v>44743</v>
      </c>
      <c r="H4677" t="s">
        <v>457</v>
      </c>
      <c r="I4677" t="s">
        <v>18171</v>
      </c>
      <c r="J4677" t="s">
        <v>14187</v>
      </c>
      <c r="K4677" t="s">
        <v>353</v>
      </c>
      <c r="L4677" t="s">
        <v>372</v>
      </c>
      <c r="M4677" s="29" t="str">
        <f>IF(O4677 &lt;&gt; "", VLOOKUP(O4677,'CLASSIFICAÇÃO - ÁREA DE ATUAÇÃO'!$A:$C,2,0),"")</f>
        <v>D</v>
      </c>
      <c r="N4677" s="29" t="str">
        <f>IF(O4677 &lt;&gt; "",VLOOKUP(O4677,'CLASSIFICAÇÃO - ÁREA DE ATUAÇÃO'!$A:$C,3,0), "")</f>
        <v>REDE DE URGÊNCIA</v>
      </c>
      <c r="O4677" t="str">
        <f>'Lotações convertidas'!B4679</f>
        <v>UNIDADE DE PRONTO ATENDIMENTO VENDA NOVA</v>
      </c>
    </row>
    <row r="4678" spans="1:15" x14ac:dyDescent="0.25">
      <c r="A4678">
        <v>1382800</v>
      </c>
      <c r="B4678" t="s">
        <v>14188</v>
      </c>
      <c r="C4678" t="s">
        <v>14189</v>
      </c>
      <c r="D4678" t="s">
        <v>368</v>
      </c>
      <c r="E4678" t="s">
        <v>524</v>
      </c>
      <c r="F4678" t="s">
        <v>494</v>
      </c>
      <c r="G4678" s="177">
        <v>44746</v>
      </c>
      <c r="H4678" t="s">
        <v>508</v>
      </c>
      <c r="I4678" t="s">
        <v>18179</v>
      </c>
      <c r="J4678" t="s">
        <v>14190</v>
      </c>
      <c r="K4678" t="s">
        <v>353</v>
      </c>
      <c r="L4678" t="s">
        <v>397</v>
      </c>
      <c r="M4678" s="29" t="str">
        <f>IF(O4678 &lt;&gt; "", VLOOKUP(O4678,'CLASSIFICAÇÃO - ÁREA DE ATUAÇÃO'!$A:$C,2,0),"")</f>
        <v>B</v>
      </c>
      <c r="N4678" s="29" t="str">
        <f>IF(O4678 &lt;&gt; "",VLOOKUP(O4678,'CLASSIFICAÇÃO - ÁREA DE ATUAÇÃO'!$A:$C,3,0), "")</f>
        <v>REDE COMPLEMENTAR</v>
      </c>
      <c r="O4678" t="str">
        <f>'Lotações convertidas'!B4680</f>
        <v>LABORATORIO REGIONAL OESTE/BARREIRO</v>
      </c>
    </row>
    <row r="4679" spans="1:15" x14ac:dyDescent="0.25">
      <c r="A4679">
        <v>1382819</v>
      </c>
      <c r="B4679" t="s">
        <v>7495</v>
      </c>
      <c r="C4679" t="s">
        <v>7496</v>
      </c>
      <c r="D4679" t="s">
        <v>368</v>
      </c>
      <c r="E4679" t="s">
        <v>369</v>
      </c>
      <c r="F4679" t="s">
        <v>18623</v>
      </c>
      <c r="G4679" s="177">
        <v>44745</v>
      </c>
      <c r="H4679" t="s">
        <v>425</v>
      </c>
      <c r="I4679" t="s">
        <v>18168</v>
      </c>
      <c r="J4679" t="s">
        <v>7497</v>
      </c>
      <c r="K4679" t="s">
        <v>353</v>
      </c>
      <c r="L4679" t="s">
        <v>374</v>
      </c>
      <c r="M4679" s="29" t="str">
        <f>IF(O4679 &lt;&gt; "", VLOOKUP(O4679,'CLASSIFICAÇÃO - ÁREA DE ATUAÇÃO'!$A:$C,2,0),"")</f>
        <v>C</v>
      </c>
      <c r="N4679" s="29" t="str">
        <f>IF(O4679 &lt;&gt; "",VLOOKUP(O4679,'CLASSIFICAÇÃO - ÁREA DE ATUAÇÃO'!$A:$C,3,0), "")</f>
        <v>REDE DE URGÊNCIA</v>
      </c>
      <c r="O4679" t="str">
        <f>'Lotações convertidas'!B4681</f>
        <v>UNIDADE DE PRONTO ATENDIMENTO NORDESTE</v>
      </c>
    </row>
    <row r="4680" spans="1:15" x14ac:dyDescent="0.25">
      <c r="A4680">
        <v>1382835</v>
      </c>
      <c r="B4680" t="s">
        <v>14191</v>
      </c>
      <c r="C4680" t="s">
        <v>14192</v>
      </c>
      <c r="D4680" t="s">
        <v>368</v>
      </c>
      <c r="E4680" t="s">
        <v>369</v>
      </c>
      <c r="F4680" t="s">
        <v>18617</v>
      </c>
      <c r="G4680" s="177">
        <v>44746</v>
      </c>
      <c r="H4680" t="s">
        <v>441</v>
      </c>
      <c r="I4680" t="s">
        <v>18168</v>
      </c>
      <c r="J4680" t="s">
        <v>14193</v>
      </c>
      <c r="K4680" t="s">
        <v>353</v>
      </c>
      <c r="L4680" t="s">
        <v>406</v>
      </c>
      <c r="M4680" s="29" t="str">
        <f>IF(O4680 &lt;&gt; "", VLOOKUP(O4680,'CLASSIFICAÇÃO - ÁREA DE ATUAÇÃO'!$A:$C,2,0),"")</f>
        <v>D</v>
      </c>
      <c r="N4680" s="29" t="str">
        <f>IF(O4680 &lt;&gt; "",VLOOKUP(O4680,'CLASSIFICAÇÃO - ÁREA DE ATUAÇÃO'!$A:$C,3,0), "")</f>
        <v>REDE DE URGÊNCIA</v>
      </c>
      <c r="O4680" t="str">
        <f>'Lotações convertidas'!B4682</f>
        <v>UNIDADE DE PRONTO ATENDIMENTO BARREIRO</v>
      </c>
    </row>
    <row r="4681" spans="1:15" x14ac:dyDescent="0.25">
      <c r="A4681">
        <v>1382851</v>
      </c>
      <c r="B4681" t="s">
        <v>11074</v>
      </c>
      <c r="C4681" t="s">
        <v>11075</v>
      </c>
      <c r="D4681" t="s">
        <v>368</v>
      </c>
      <c r="E4681" t="s">
        <v>369</v>
      </c>
      <c r="F4681" t="s">
        <v>18613</v>
      </c>
      <c r="G4681" s="177">
        <v>44746</v>
      </c>
      <c r="H4681" t="s">
        <v>441</v>
      </c>
      <c r="I4681" t="s">
        <v>18168</v>
      </c>
      <c r="J4681" t="s">
        <v>11076</v>
      </c>
      <c r="K4681" t="s">
        <v>353</v>
      </c>
      <c r="L4681" t="s">
        <v>382</v>
      </c>
      <c r="M4681" s="29" t="str">
        <f>IF(O4681 &lt;&gt; "", VLOOKUP(O4681,'CLASSIFICAÇÃO - ÁREA DE ATUAÇÃO'!$A:$C,2,0),"")</f>
        <v>C</v>
      </c>
      <c r="N4681" s="29" t="str">
        <f>IF(O4681 &lt;&gt; "",VLOOKUP(O4681,'CLASSIFICAÇÃO - ÁREA DE ATUAÇÃO'!$A:$C,3,0), "")</f>
        <v>REDE DE URGÊNCIA</v>
      </c>
      <c r="O4681" t="str">
        <f>'Lotações convertidas'!B4683</f>
        <v>UNIDADE DE PRONTO ATENDIMENTO LESTE</v>
      </c>
    </row>
    <row r="4682" spans="1:15" x14ac:dyDescent="0.25">
      <c r="A4682">
        <v>1382878</v>
      </c>
      <c r="B4682" t="s">
        <v>3966</v>
      </c>
      <c r="C4682" t="s">
        <v>3967</v>
      </c>
      <c r="D4682" t="s">
        <v>349</v>
      </c>
      <c r="E4682" t="s">
        <v>350</v>
      </c>
      <c r="F4682" t="s">
        <v>1483</v>
      </c>
      <c r="G4682" s="177">
        <v>44746</v>
      </c>
      <c r="H4682" t="s">
        <v>395</v>
      </c>
      <c r="I4682" t="s">
        <v>18169</v>
      </c>
      <c r="J4682" t="s">
        <v>3968</v>
      </c>
      <c r="K4682" t="s">
        <v>353</v>
      </c>
      <c r="L4682" t="s">
        <v>406</v>
      </c>
      <c r="M4682" s="29" t="str">
        <f>IF(O4682 &lt;&gt; "", VLOOKUP(O4682,'CLASSIFICAÇÃO - ÁREA DE ATUAÇÃO'!$A:$C,2,0),"")</f>
        <v>B</v>
      </c>
      <c r="N4682" s="29" t="str">
        <f>IF(O4682 &lt;&gt; "",VLOOKUP(O4682,'CLASSIFICAÇÃO - ÁREA DE ATUAÇÃO'!$A:$C,3,0), "")</f>
        <v>ATENÇÃO PRIMÁRIA</v>
      </c>
      <c r="O4682" t="str">
        <f>'Lotações convertidas'!B4684</f>
        <v>CENTRO DE SAÚDE BARREIRO DE CIMA</v>
      </c>
    </row>
    <row r="4683" spans="1:15" x14ac:dyDescent="0.25">
      <c r="A4683">
        <v>1382886</v>
      </c>
      <c r="B4683" t="s">
        <v>14194</v>
      </c>
      <c r="C4683" t="s">
        <v>14195</v>
      </c>
      <c r="D4683" t="s">
        <v>368</v>
      </c>
      <c r="E4683" t="s">
        <v>634</v>
      </c>
      <c r="F4683" t="s">
        <v>735</v>
      </c>
      <c r="G4683" s="177">
        <v>44746</v>
      </c>
      <c r="H4683" t="s">
        <v>466</v>
      </c>
      <c r="I4683" t="s">
        <v>18174</v>
      </c>
      <c r="J4683" t="s">
        <v>14196</v>
      </c>
      <c r="K4683" t="s">
        <v>353</v>
      </c>
      <c r="L4683" t="s">
        <v>411</v>
      </c>
      <c r="M4683" s="29" t="str">
        <f>IF(O4683 &lt;&gt; "", VLOOKUP(O4683,'CLASSIFICAÇÃO - ÁREA DE ATUAÇÃO'!$A:$C,2,0),"")</f>
        <v>A</v>
      </c>
      <c r="N4683" s="29" t="str">
        <f>IF(O4683 &lt;&gt; "",VLOOKUP(O4683,'CLASSIFICAÇÃO - ÁREA DE ATUAÇÃO'!$A:$C,3,0), "")</f>
        <v>REDE COMPLEMENTAR</v>
      </c>
      <c r="O4683" t="str">
        <f>'Lotações convertidas'!B4685</f>
        <v>CENTRO DE ESPECIALIDADES ODONTOLÓGICAS PARACATU</v>
      </c>
    </row>
    <row r="4684" spans="1:15" x14ac:dyDescent="0.25">
      <c r="A4684">
        <v>1382894</v>
      </c>
      <c r="B4684" t="s">
        <v>14197</v>
      </c>
      <c r="C4684" t="s">
        <v>14198</v>
      </c>
      <c r="D4684" t="s">
        <v>368</v>
      </c>
      <c r="E4684" t="s">
        <v>369</v>
      </c>
      <c r="F4684" t="s">
        <v>18617</v>
      </c>
      <c r="G4684" s="177">
        <v>44745</v>
      </c>
      <c r="H4684" t="s">
        <v>441</v>
      </c>
      <c r="I4684" t="s">
        <v>18168</v>
      </c>
      <c r="J4684" t="s">
        <v>14199</v>
      </c>
      <c r="K4684" t="s">
        <v>353</v>
      </c>
      <c r="L4684" t="s">
        <v>406</v>
      </c>
      <c r="M4684" s="29" t="str">
        <f>IF(O4684 &lt;&gt; "", VLOOKUP(O4684,'CLASSIFICAÇÃO - ÁREA DE ATUAÇÃO'!$A:$C,2,0),"")</f>
        <v>D</v>
      </c>
      <c r="N4684" s="29" t="str">
        <f>IF(O4684 &lt;&gt; "",VLOOKUP(O4684,'CLASSIFICAÇÃO - ÁREA DE ATUAÇÃO'!$A:$C,3,0), "")</f>
        <v>REDE DE URGÊNCIA</v>
      </c>
      <c r="O4684" t="str">
        <f>'Lotações convertidas'!B4686</f>
        <v>UNIDADE DE PRONTO ATENDIMENTO BARREIRO</v>
      </c>
    </row>
    <row r="4685" spans="1:15" x14ac:dyDescent="0.25">
      <c r="A4685">
        <v>1382908</v>
      </c>
      <c r="B4685" t="s">
        <v>14200</v>
      </c>
      <c r="C4685" t="s">
        <v>14201</v>
      </c>
      <c r="D4685" t="s">
        <v>368</v>
      </c>
      <c r="E4685" t="s">
        <v>369</v>
      </c>
      <c r="F4685" t="s">
        <v>18632</v>
      </c>
      <c r="G4685" s="177">
        <v>44748</v>
      </c>
      <c r="H4685" t="s">
        <v>1635</v>
      </c>
      <c r="I4685" t="s">
        <v>18168</v>
      </c>
      <c r="J4685" t="s">
        <v>14202</v>
      </c>
      <c r="K4685" t="s">
        <v>353</v>
      </c>
      <c r="L4685" t="s">
        <v>365</v>
      </c>
      <c r="M4685" s="29" t="str">
        <f>IF(O4685 &lt;&gt; "", VLOOKUP(O4685,'CLASSIFICAÇÃO - ÁREA DE ATUAÇÃO'!$A:$C,2,0),"")</f>
        <v>C</v>
      </c>
      <c r="N4685" s="29" t="str">
        <f>IF(O4685 &lt;&gt; "",VLOOKUP(O4685,'CLASSIFICAÇÃO - ÁREA DE ATUAÇÃO'!$A:$C,3,0), "")</f>
        <v>REDE DE URGÊNCIA</v>
      </c>
      <c r="O4685" t="str">
        <f>'Lotações convertidas'!B4687</f>
        <v>CENTRO DE REFERENCIA EM SAUDE MENTAL NORTE</v>
      </c>
    </row>
    <row r="4686" spans="1:15" x14ac:dyDescent="0.25">
      <c r="A4686">
        <v>1382916</v>
      </c>
      <c r="B4686" t="s">
        <v>14203</v>
      </c>
      <c r="C4686" t="s">
        <v>14204</v>
      </c>
      <c r="D4686" t="s">
        <v>368</v>
      </c>
      <c r="E4686" t="s">
        <v>390</v>
      </c>
      <c r="F4686" t="s">
        <v>521</v>
      </c>
      <c r="G4686" s="177">
        <v>44747</v>
      </c>
      <c r="H4686" t="s">
        <v>364</v>
      </c>
      <c r="I4686" t="s">
        <v>18175</v>
      </c>
      <c r="J4686" t="s">
        <v>14205</v>
      </c>
      <c r="K4686" t="s">
        <v>353</v>
      </c>
      <c r="L4686" t="s">
        <v>361</v>
      </c>
      <c r="M4686" s="29" t="str">
        <f>IF(O4686 &lt;&gt; "", VLOOKUP(O4686,'CLASSIFICAÇÃO - ÁREA DE ATUAÇÃO'!$A:$C,2,0),"")</f>
        <v>B</v>
      </c>
      <c r="N4686" s="29" t="str">
        <f>IF(O4686 &lt;&gt; "",VLOOKUP(O4686,'CLASSIFICAÇÃO - ÁREA DE ATUAÇÃO'!$A:$C,3,0), "")</f>
        <v>ATENÇÃO PRIMÁRIA</v>
      </c>
      <c r="O4686" t="str">
        <f>'Lotações convertidas'!B4688</f>
        <v>CENTRO DE SAÚDE JARDIM ALVORADA</v>
      </c>
    </row>
    <row r="4687" spans="1:15" x14ac:dyDescent="0.25">
      <c r="A4687">
        <v>1382940</v>
      </c>
      <c r="B4687" t="s">
        <v>14206</v>
      </c>
      <c r="C4687" t="s">
        <v>14207</v>
      </c>
      <c r="D4687" t="s">
        <v>362</v>
      </c>
      <c r="F4687" t="s">
        <v>569</v>
      </c>
      <c r="G4687" s="177">
        <v>44747</v>
      </c>
      <c r="H4687" t="s">
        <v>364</v>
      </c>
      <c r="I4687" t="s">
        <v>18168</v>
      </c>
      <c r="J4687" t="s">
        <v>14208</v>
      </c>
      <c r="K4687" t="s">
        <v>353</v>
      </c>
      <c r="L4687" t="s">
        <v>406</v>
      </c>
      <c r="M4687" s="29" t="str">
        <f>IF(O4687 &lt;&gt; "", VLOOKUP(O4687,'CLASSIFICAÇÃO - ÁREA DE ATUAÇÃO'!$A:$C,2,0),"")</f>
        <v>C</v>
      </c>
      <c r="N4687" s="29" t="str">
        <f>IF(O4687 &lt;&gt; "",VLOOKUP(O4687,'CLASSIFICAÇÃO - ÁREA DE ATUAÇÃO'!$A:$C,3,0), "")</f>
        <v>ATENÇÃO PRIMÁRIA</v>
      </c>
      <c r="O4687" t="str">
        <f>'Lotações convertidas'!B4689</f>
        <v>CENTRO DE SAÚDE URUCUIA</v>
      </c>
    </row>
    <row r="4688" spans="1:15" x14ac:dyDescent="0.25">
      <c r="A4688">
        <v>1382959</v>
      </c>
      <c r="B4688" t="s">
        <v>14209</v>
      </c>
      <c r="C4688" t="s">
        <v>14210</v>
      </c>
      <c r="D4688" t="s">
        <v>349</v>
      </c>
      <c r="E4688" t="s">
        <v>445</v>
      </c>
      <c r="F4688" t="s">
        <v>18643</v>
      </c>
      <c r="G4688" s="177">
        <v>44747</v>
      </c>
      <c r="H4688" t="s">
        <v>352</v>
      </c>
      <c r="I4688" t="s">
        <v>18172</v>
      </c>
      <c r="J4688" t="s">
        <v>14211</v>
      </c>
      <c r="K4688" t="s">
        <v>353</v>
      </c>
      <c r="L4688" t="s">
        <v>411</v>
      </c>
      <c r="M4688" s="29" t="str">
        <f>IF(O4688 &lt;&gt; "", VLOOKUP(O4688,'CLASSIFICAÇÃO - ÁREA DE ATUAÇÃO'!$A:$C,2,0),"")</f>
        <v>A</v>
      </c>
      <c r="N4688" s="29" t="str">
        <f>IF(O4688 &lt;&gt; "",VLOOKUP(O4688,'CLASSIFICAÇÃO - ÁREA DE ATUAÇÃO'!$A:$C,3,0), "")</f>
        <v>REDE COMPLEMENTAR</v>
      </c>
      <c r="O4688" t="str">
        <f>'Lotações convertidas'!B4690</f>
        <v>CENTRO DE REFERENCIA EM REABILITACAO CENTRO-SUL</v>
      </c>
    </row>
    <row r="4689" spans="1:15" x14ac:dyDescent="0.25">
      <c r="A4689">
        <v>1382967</v>
      </c>
      <c r="B4689" t="s">
        <v>14212</v>
      </c>
      <c r="C4689" t="s">
        <v>14213</v>
      </c>
      <c r="D4689" t="s">
        <v>368</v>
      </c>
      <c r="E4689" t="s">
        <v>369</v>
      </c>
      <c r="F4689" t="s">
        <v>595</v>
      </c>
      <c r="G4689" s="177">
        <v>44746</v>
      </c>
      <c r="H4689" t="s">
        <v>384</v>
      </c>
      <c r="I4689" t="s">
        <v>18168</v>
      </c>
      <c r="J4689" t="s">
        <v>14214</v>
      </c>
      <c r="K4689" t="s">
        <v>353</v>
      </c>
      <c r="L4689" t="s">
        <v>361</v>
      </c>
      <c r="M4689" s="29" t="str">
        <f>IF(O4689 &lt;&gt; "", VLOOKUP(O4689,'CLASSIFICAÇÃO - ÁREA DE ATUAÇÃO'!$A:$C,2,0),"")</f>
        <v>C</v>
      </c>
      <c r="N4689" s="29" t="str">
        <f>IF(O4689 &lt;&gt; "",VLOOKUP(O4689,'CLASSIFICAÇÃO - ÁREA DE ATUAÇÃO'!$A:$C,3,0), "")</f>
        <v>ATENÇÃO PRIMÁRIA</v>
      </c>
      <c r="O4689" t="str">
        <f>'Lotações convertidas'!B4691</f>
        <v>CENTRO DE SAÚDE TREVO</v>
      </c>
    </row>
    <row r="4690" spans="1:15" x14ac:dyDescent="0.25">
      <c r="A4690">
        <v>1382983</v>
      </c>
      <c r="B4690" t="s">
        <v>14215</v>
      </c>
      <c r="C4690" t="s">
        <v>14216</v>
      </c>
      <c r="D4690" t="s">
        <v>362</v>
      </c>
      <c r="F4690" t="s">
        <v>414</v>
      </c>
      <c r="G4690" s="177">
        <v>44747</v>
      </c>
      <c r="H4690" t="s">
        <v>364</v>
      </c>
      <c r="I4690" t="s">
        <v>18168</v>
      </c>
      <c r="J4690" t="s">
        <v>14217</v>
      </c>
      <c r="K4690" t="s">
        <v>353</v>
      </c>
      <c r="L4690" t="s">
        <v>354</v>
      </c>
      <c r="M4690" s="29" t="str">
        <f>IF(O4690 &lt;&gt; "", VLOOKUP(O4690,'CLASSIFICAÇÃO - ÁREA DE ATUAÇÃO'!$A:$C,2,0),"")</f>
        <v>A</v>
      </c>
      <c r="N4690" s="29" t="str">
        <f>IF(O4690 &lt;&gt; "",VLOOKUP(O4690,'CLASSIFICAÇÃO - ÁREA DE ATUAÇÃO'!$A:$C,3,0), "")</f>
        <v>ATENÇÃO PRIMÁRIA</v>
      </c>
      <c r="O4690" t="str">
        <f>'Lotações convertidas'!B4692</f>
        <v>CENTRO DE SAÚDE CARLOS PRATES</v>
      </c>
    </row>
    <row r="4691" spans="1:15" x14ac:dyDescent="0.25">
      <c r="A4691">
        <v>1382991</v>
      </c>
      <c r="B4691" t="s">
        <v>14218</v>
      </c>
      <c r="C4691" t="s">
        <v>14219</v>
      </c>
      <c r="D4691" t="s">
        <v>362</v>
      </c>
      <c r="F4691" t="s">
        <v>1227</v>
      </c>
      <c r="G4691" s="177">
        <v>44746</v>
      </c>
      <c r="H4691" t="s">
        <v>434</v>
      </c>
      <c r="I4691" t="s">
        <v>18168</v>
      </c>
      <c r="J4691" t="s">
        <v>14220</v>
      </c>
      <c r="K4691" t="s">
        <v>353</v>
      </c>
      <c r="L4691" t="s">
        <v>365</v>
      </c>
      <c r="M4691" s="29" t="str">
        <f>IF(O4691 &lt;&gt; "", VLOOKUP(O4691,'CLASSIFICAÇÃO - ÁREA DE ATUAÇÃO'!$A:$C,2,0),"")</f>
        <v>D</v>
      </c>
      <c r="N4691" s="29" t="str">
        <f>IF(O4691 &lt;&gt; "",VLOOKUP(O4691,'CLASSIFICAÇÃO - ÁREA DE ATUAÇÃO'!$A:$C,3,0), "")</f>
        <v>ATENÇÃO PRIMÁRIA</v>
      </c>
      <c r="O4691" t="str">
        <f>'Lotações convertidas'!B4693</f>
        <v>CENTRO DE SAÚDE FELICIDADE II</v>
      </c>
    </row>
    <row r="4692" spans="1:15" x14ac:dyDescent="0.25">
      <c r="A4692">
        <v>1383017</v>
      </c>
      <c r="B4692" t="s">
        <v>14221</v>
      </c>
      <c r="C4692" t="s">
        <v>14222</v>
      </c>
      <c r="D4692" t="s">
        <v>379</v>
      </c>
      <c r="F4692" t="s">
        <v>1015</v>
      </c>
      <c r="G4692" s="177">
        <v>44746</v>
      </c>
      <c r="H4692" t="s">
        <v>364</v>
      </c>
      <c r="I4692" t="s">
        <v>18171</v>
      </c>
      <c r="J4692" t="s">
        <v>14223</v>
      </c>
      <c r="K4692" t="s">
        <v>353</v>
      </c>
      <c r="L4692" t="s">
        <v>406</v>
      </c>
      <c r="M4692" s="29" t="str">
        <f>IF(O4692 &lt;&gt; "", VLOOKUP(O4692,'CLASSIFICAÇÃO - ÁREA DE ATUAÇÃO'!$A:$C,2,0),"")</f>
        <v>C</v>
      </c>
      <c r="N4692" s="29" t="str">
        <f>IF(O4692 &lt;&gt; "",VLOOKUP(O4692,'CLASSIFICAÇÃO - ÁREA DE ATUAÇÃO'!$A:$C,3,0), "")</f>
        <v>ATENÇÃO PRIMÁRIA</v>
      </c>
      <c r="O4692" t="str">
        <f>'Lotações convertidas'!B4694</f>
        <v>CENTRO DE SAÚDE EDUARDO MAURO DE ARAÚJO - MIRAMAR</v>
      </c>
    </row>
    <row r="4693" spans="1:15" x14ac:dyDescent="0.25">
      <c r="A4693">
        <v>1383025</v>
      </c>
      <c r="B4693" t="s">
        <v>14224</v>
      </c>
      <c r="C4693" t="s">
        <v>14225</v>
      </c>
      <c r="D4693" t="s">
        <v>362</v>
      </c>
      <c r="F4693" t="s">
        <v>274</v>
      </c>
      <c r="G4693" s="177">
        <v>44747</v>
      </c>
      <c r="H4693" t="s">
        <v>364</v>
      </c>
      <c r="I4693" t="s">
        <v>18168</v>
      </c>
      <c r="J4693" t="s">
        <v>14226</v>
      </c>
      <c r="K4693" t="s">
        <v>353</v>
      </c>
      <c r="L4693" t="s">
        <v>406</v>
      </c>
      <c r="M4693" s="29" t="str">
        <f>IF(O4693 &lt;&gt; "", VLOOKUP(O4693,'CLASSIFICAÇÃO - ÁREA DE ATUAÇÃO'!$A:$C,2,0),"")</f>
        <v>D</v>
      </c>
      <c r="N4693" s="29" t="str">
        <f>IF(O4693 &lt;&gt; "",VLOOKUP(O4693,'CLASSIFICAÇÃO - ÁREA DE ATUAÇÃO'!$A:$C,3,0), "")</f>
        <v>ATENÇÃO PRIMÁRIA</v>
      </c>
      <c r="O4693" t="str">
        <f>'Lotações convertidas'!B4695</f>
        <v>CENTRO DE SAÚDE ITAIPU - JATOBÁ</v>
      </c>
    </row>
    <row r="4694" spans="1:15" x14ac:dyDescent="0.25">
      <c r="A4694">
        <v>1383033</v>
      </c>
      <c r="B4694" t="s">
        <v>14227</v>
      </c>
      <c r="C4694" t="s">
        <v>14228</v>
      </c>
      <c r="D4694" t="s">
        <v>379</v>
      </c>
      <c r="F4694" t="s">
        <v>18611</v>
      </c>
      <c r="G4694" s="177">
        <v>44747</v>
      </c>
      <c r="H4694" t="s">
        <v>482</v>
      </c>
      <c r="I4694" t="s">
        <v>18171</v>
      </c>
      <c r="J4694" t="s">
        <v>14229</v>
      </c>
      <c r="K4694" t="s">
        <v>353</v>
      </c>
      <c r="L4694" t="s">
        <v>397</v>
      </c>
      <c r="M4694" s="29" t="str">
        <f>IF(O4694 &lt;&gt; "", VLOOKUP(O4694,'CLASSIFICAÇÃO - ÁREA DE ATUAÇÃO'!$A:$C,2,0),"")</f>
        <v>C</v>
      </c>
      <c r="N4694" s="29" t="str">
        <f>IF(O4694 &lt;&gt; "",VLOOKUP(O4694,'CLASSIFICAÇÃO - ÁREA DE ATUAÇÃO'!$A:$C,3,0), "")</f>
        <v>REDE DE URGÊNCIA</v>
      </c>
      <c r="O4694" t="str">
        <f>'Lotações convertidas'!B4696</f>
        <v>UNIDADE DE PRONTO ATENDIMENTO OESTE</v>
      </c>
    </row>
    <row r="4695" spans="1:15" x14ac:dyDescent="0.25">
      <c r="A4695">
        <v>1383041</v>
      </c>
      <c r="B4695" t="s">
        <v>10879</v>
      </c>
      <c r="C4695" t="s">
        <v>10880</v>
      </c>
      <c r="D4695" t="s">
        <v>362</v>
      </c>
      <c r="F4695" t="s">
        <v>18617</v>
      </c>
      <c r="G4695" s="177">
        <v>44746</v>
      </c>
      <c r="H4695" t="s">
        <v>466</v>
      </c>
      <c r="I4695" t="s">
        <v>18168</v>
      </c>
      <c r="J4695" t="s">
        <v>10881</v>
      </c>
      <c r="K4695" t="s">
        <v>353</v>
      </c>
      <c r="L4695" t="s">
        <v>406</v>
      </c>
      <c r="M4695" s="29" t="str">
        <f>IF(O4695 &lt;&gt; "", VLOOKUP(O4695,'CLASSIFICAÇÃO - ÁREA DE ATUAÇÃO'!$A:$C,2,0),"")</f>
        <v>D</v>
      </c>
      <c r="N4695" s="29" t="str">
        <f>IF(O4695 &lt;&gt; "",VLOOKUP(O4695,'CLASSIFICAÇÃO - ÁREA DE ATUAÇÃO'!$A:$C,3,0), "")</f>
        <v>REDE DE URGÊNCIA</v>
      </c>
      <c r="O4695" t="str">
        <f>'Lotações convertidas'!B4697</f>
        <v>UNIDADE DE PRONTO ATENDIMENTO BARREIRO</v>
      </c>
    </row>
    <row r="4696" spans="1:15" x14ac:dyDescent="0.25">
      <c r="A4696" t="s">
        <v>14230</v>
      </c>
      <c r="B4696" t="s">
        <v>14231</v>
      </c>
      <c r="C4696" t="s">
        <v>14232</v>
      </c>
      <c r="D4696" t="s">
        <v>379</v>
      </c>
      <c r="F4696" t="s">
        <v>18623</v>
      </c>
      <c r="G4696" s="177">
        <v>44748</v>
      </c>
      <c r="H4696" t="s">
        <v>482</v>
      </c>
      <c r="I4696" t="s">
        <v>18171</v>
      </c>
      <c r="J4696" t="s">
        <v>14233</v>
      </c>
      <c r="K4696" t="s">
        <v>353</v>
      </c>
      <c r="L4696" t="s">
        <v>374</v>
      </c>
      <c r="M4696" s="29" t="str">
        <f>IF(O4696 &lt;&gt; "", VLOOKUP(O4696,'CLASSIFICAÇÃO - ÁREA DE ATUAÇÃO'!$A:$C,2,0),"")</f>
        <v>C</v>
      </c>
      <c r="N4696" s="29" t="str">
        <f>IF(O4696 &lt;&gt; "",VLOOKUP(O4696,'CLASSIFICAÇÃO - ÁREA DE ATUAÇÃO'!$A:$C,3,0), "")</f>
        <v>REDE DE URGÊNCIA</v>
      </c>
      <c r="O4696" t="str">
        <f>'Lotações convertidas'!B4698</f>
        <v>UNIDADE DE PRONTO ATENDIMENTO NORDESTE</v>
      </c>
    </row>
    <row r="4697" spans="1:15" x14ac:dyDescent="0.25">
      <c r="A4697">
        <v>1383068</v>
      </c>
      <c r="B4697" t="s">
        <v>14234</v>
      </c>
      <c r="C4697" t="s">
        <v>14235</v>
      </c>
      <c r="D4697" t="s">
        <v>368</v>
      </c>
      <c r="E4697" t="s">
        <v>369</v>
      </c>
      <c r="F4697" t="s">
        <v>503</v>
      </c>
      <c r="G4697" s="177">
        <v>44747</v>
      </c>
      <c r="H4697" t="s">
        <v>417</v>
      </c>
      <c r="I4697" t="s">
        <v>18168</v>
      </c>
      <c r="J4697" t="s">
        <v>14236</v>
      </c>
      <c r="K4697" t="s">
        <v>353</v>
      </c>
      <c r="L4697" t="s">
        <v>397</v>
      </c>
      <c r="M4697" s="29" t="str">
        <f>IF(O4697 &lt;&gt; "", VLOOKUP(O4697,'CLASSIFICAÇÃO - ÁREA DE ATUAÇÃO'!$A:$C,2,0),"")</f>
        <v>B</v>
      </c>
      <c r="N4697" s="29" t="str">
        <f>IF(O4697 &lt;&gt; "",VLOOKUP(O4697,'CLASSIFICAÇÃO - ÁREA DE ATUAÇÃO'!$A:$C,3,0), "")</f>
        <v>ATENÇÃO PRIMÁRIA</v>
      </c>
      <c r="O4697" t="str">
        <f>'Lotações convertidas'!B4699</f>
        <v>CENTRO DE SAÚDE BETÂNIA</v>
      </c>
    </row>
    <row r="4698" spans="1:15" x14ac:dyDescent="0.25">
      <c r="A4698">
        <v>1383076</v>
      </c>
      <c r="B4698" t="s">
        <v>14237</v>
      </c>
      <c r="C4698" t="s">
        <v>14238</v>
      </c>
      <c r="D4698" t="s">
        <v>362</v>
      </c>
      <c r="F4698" t="s">
        <v>424</v>
      </c>
      <c r="G4698" s="177">
        <v>44747</v>
      </c>
      <c r="H4698" t="s">
        <v>466</v>
      </c>
      <c r="I4698" t="s">
        <v>18168</v>
      </c>
      <c r="J4698" t="s">
        <v>14239</v>
      </c>
      <c r="K4698" t="s">
        <v>353</v>
      </c>
      <c r="L4698" t="s">
        <v>427</v>
      </c>
      <c r="M4698" s="29" t="str">
        <f>IF(O4698 &lt;&gt; "", VLOOKUP(O4698,'CLASSIFICAÇÃO - ÁREA DE ATUAÇÃO'!$A:$C,2,0),"")</f>
        <v>D</v>
      </c>
      <c r="N4698" s="29" t="str">
        <f>IF(O4698 &lt;&gt; "",VLOOKUP(O4698,'CLASSIFICAÇÃO - ÁREA DE ATUAÇÃO'!$A:$C,3,0), "")</f>
        <v>REDE DE URGÊNCIA</v>
      </c>
      <c r="O4698" t="str">
        <f>'Lotações convertidas'!B4700</f>
        <v>SERVIÇO DE ATENDIMENTO MÓVEL DE URGÊNCIA E TRANSPORTE EM SAÚDE</v>
      </c>
    </row>
    <row r="4699" spans="1:15" x14ac:dyDescent="0.25">
      <c r="A4699">
        <v>1383084</v>
      </c>
      <c r="B4699" t="s">
        <v>14240</v>
      </c>
      <c r="C4699" t="s">
        <v>14241</v>
      </c>
      <c r="D4699" t="s">
        <v>368</v>
      </c>
      <c r="E4699" t="s">
        <v>369</v>
      </c>
      <c r="F4699" t="s">
        <v>18619</v>
      </c>
      <c r="G4699" s="177">
        <v>44747</v>
      </c>
      <c r="H4699" t="s">
        <v>441</v>
      </c>
      <c r="I4699" t="s">
        <v>18168</v>
      </c>
      <c r="J4699" t="s">
        <v>14242</v>
      </c>
      <c r="K4699" t="s">
        <v>353</v>
      </c>
      <c r="L4699" t="s">
        <v>361</v>
      </c>
      <c r="M4699" s="29" t="str">
        <f>IF(O4699 &lt;&gt; "", VLOOKUP(O4699,'CLASSIFICAÇÃO - ÁREA DE ATUAÇÃO'!$A:$C,2,0),"")</f>
        <v>B</v>
      </c>
      <c r="N4699" s="29" t="str">
        <f>IF(O4699 &lt;&gt; "",VLOOKUP(O4699,'CLASSIFICAÇÃO - ÁREA DE ATUAÇÃO'!$A:$C,3,0), "")</f>
        <v>REDE DE URGÊNCIA</v>
      </c>
      <c r="O4699" t="str">
        <f>'Lotações convertidas'!B4701</f>
        <v>CENTRO DE REFERENCIA EM SAUDE MENTAL PAMPULHA</v>
      </c>
    </row>
    <row r="4700" spans="1:15" x14ac:dyDescent="0.25">
      <c r="A4700">
        <v>1383122</v>
      </c>
      <c r="B4700" t="s">
        <v>14243</v>
      </c>
      <c r="C4700" t="s">
        <v>14244</v>
      </c>
      <c r="D4700" t="s">
        <v>429</v>
      </c>
      <c r="E4700" t="s">
        <v>493</v>
      </c>
      <c r="F4700" t="s">
        <v>730</v>
      </c>
      <c r="G4700" s="177">
        <v>44747</v>
      </c>
      <c r="H4700" t="s">
        <v>508</v>
      </c>
      <c r="I4700" t="s">
        <v>495</v>
      </c>
      <c r="K4700" t="s">
        <v>495</v>
      </c>
      <c r="L4700" t="s">
        <v>365</v>
      </c>
      <c r="M4700" s="29" t="str">
        <f>IF(O4700 &lt;&gt; "", VLOOKUP(O4700,'CLASSIFICAÇÃO - ÁREA DE ATUAÇÃO'!$A:$C,2,0),"")</f>
        <v>B</v>
      </c>
      <c r="N4700" s="29" t="str">
        <f>IF(O4700 &lt;&gt; "",VLOOKUP(O4700,'CLASSIFICAÇÃO - ÁREA DE ATUAÇÃO'!$A:$C,3,0), "")</f>
        <v>REDE COMPLEMENTAR</v>
      </c>
      <c r="O4700" t="str">
        <f>'Lotações convertidas'!B4702</f>
        <v>LABORATORIO DE ZOONOSES</v>
      </c>
    </row>
    <row r="4701" spans="1:15" x14ac:dyDescent="0.25">
      <c r="A4701">
        <v>1383130</v>
      </c>
      <c r="B4701" t="s">
        <v>14245</v>
      </c>
      <c r="C4701" t="s">
        <v>14246</v>
      </c>
      <c r="D4701" t="s">
        <v>368</v>
      </c>
      <c r="E4701" t="s">
        <v>369</v>
      </c>
      <c r="F4701" t="s">
        <v>18616</v>
      </c>
      <c r="G4701" s="177">
        <v>44748</v>
      </c>
      <c r="H4701" t="s">
        <v>441</v>
      </c>
      <c r="I4701" t="s">
        <v>18168</v>
      </c>
      <c r="J4701" t="s">
        <v>14247</v>
      </c>
      <c r="K4701" t="s">
        <v>353</v>
      </c>
      <c r="L4701" t="s">
        <v>361</v>
      </c>
      <c r="M4701" s="29" t="str">
        <f>IF(O4701 &lt;&gt; "", VLOOKUP(O4701,'CLASSIFICAÇÃO - ÁREA DE ATUAÇÃO'!$A:$C,2,0),"")</f>
        <v>C</v>
      </c>
      <c r="N4701" s="29" t="str">
        <f>IF(O4701 &lt;&gt; "",VLOOKUP(O4701,'CLASSIFICAÇÃO - ÁREA DE ATUAÇÃO'!$A:$C,3,0), "")</f>
        <v>REDE DE URGÊNCIA</v>
      </c>
      <c r="O4701" t="str">
        <f>'Lotações convertidas'!B4703</f>
        <v>UNIDADE DE PRONTO ATENDIMENTO PAMPULHA</v>
      </c>
    </row>
    <row r="4702" spans="1:15" x14ac:dyDescent="0.25">
      <c r="A4702">
        <v>1383149</v>
      </c>
      <c r="B4702" t="s">
        <v>14248</v>
      </c>
      <c r="C4702" t="s">
        <v>14249</v>
      </c>
      <c r="D4702" t="s">
        <v>368</v>
      </c>
      <c r="E4702" t="s">
        <v>390</v>
      </c>
      <c r="F4702" t="s">
        <v>596</v>
      </c>
      <c r="G4702" s="177">
        <v>44747</v>
      </c>
      <c r="H4702" t="s">
        <v>364</v>
      </c>
      <c r="I4702" t="s">
        <v>18175</v>
      </c>
      <c r="J4702" t="s">
        <v>14250</v>
      </c>
      <c r="K4702" t="s">
        <v>353</v>
      </c>
      <c r="L4702" t="s">
        <v>411</v>
      </c>
      <c r="M4702" s="29" t="str">
        <f>IF(O4702 &lt;&gt; "", VLOOKUP(O4702,'CLASSIFICAÇÃO - ÁREA DE ATUAÇÃO'!$A:$C,2,0),"")</f>
        <v>B</v>
      </c>
      <c r="N4702" s="29" t="str">
        <f>IF(O4702 &lt;&gt; "",VLOOKUP(O4702,'CLASSIFICAÇÃO - ÁREA DE ATUAÇÃO'!$A:$C,3,0), "")</f>
        <v>ATENÇÃO PRIMÁRIA</v>
      </c>
      <c r="O4702" t="str">
        <f>'Lotações convertidas'!B4704</f>
        <v>CENTRO DE SAÚDE CONJUNTO SANTA MARIA</v>
      </c>
    </row>
    <row r="4703" spans="1:15" x14ac:dyDescent="0.25">
      <c r="A4703">
        <v>1383157</v>
      </c>
      <c r="B4703" t="s">
        <v>14251</v>
      </c>
      <c r="C4703" t="s">
        <v>14252</v>
      </c>
      <c r="D4703" t="s">
        <v>379</v>
      </c>
      <c r="F4703" t="s">
        <v>18613</v>
      </c>
      <c r="G4703" s="177">
        <v>44747</v>
      </c>
      <c r="H4703" t="s">
        <v>482</v>
      </c>
      <c r="I4703" t="s">
        <v>18171</v>
      </c>
      <c r="J4703" t="s">
        <v>14253</v>
      </c>
      <c r="K4703" t="s">
        <v>353</v>
      </c>
      <c r="L4703" t="s">
        <v>382</v>
      </c>
      <c r="M4703" s="29" t="str">
        <f>IF(O4703 &lt;&gt; "", VLOOKUP(O4703,'CLASSIFICAÇÃO - ÁREA DE ATUAÇÃO'!$A:$C,2,0),"")</f>
        <v>C</v>
      </c>
      <c r="N4703" s="29" t="str">
        <f>IF(O4703 &lt;&gt; "",VLOOKUP(O4703,'CLASSIFICAÇÃO - ÁREA DE ATUAÇÃO'!$A:$C,3,0), "")</f>
        <v>REDE DE URGÊNCIA</v>
      </c>
      <c r="O4703" t="str">
        <f>'Lotações convertidas'!B4705</f>
        <v>UNIDADE DE PRONTO ATENDIMENTO LESTE</v>
      </c>
    </row>
    <row r="4704" spans="1:15" x14ac:dyDescent="0.25">
      <c r="A4704">
        <v>1383173</v>
      </c>
      <c r="B4704" t="s">
        <v>14254</v>
      </c>
      <c r="C4704" t="s">
        <v>14255</v>
      </c>
      <c r="D4704" t="s">
        <v>362</v>
      </c>
      <c r="F4704" t="s">
        <v>18617</v>
      </c>
      <c r="G4704" s="177">
        <v>44747</v>
      </c>
      <c r="H4704" t="s">
        <v>466</v>
      </c>
      <c r="I4704" t="s">
        <v>18168</v>
      </c>
      <c r="J4704" t="s">
        <v>14256</v>
      </c>
      <c r="K4704" t="s">
        <v>353</v>
      </c>
      <c r="L4704" t="s">
        <v>406</v>
      </c>
      <c r="M4704" s="29" t="str">
        <f>IF(O4704 &lt;&gt; "", VLOOKUP(O4704,'CLASSIFICAÇÃO - ÁREA DE ATUAÇÃO'!$A:$C,2,0),"")</f>
        <v>D</v>
      </c>
      <c r="N4704" s="29" t="str">
        <f>IF(O4704 &lt;&gt; "",VLOOKUP(O4704,'CLASSIFICAÇÃO - ÁREA DE ATUAÇÃO'!$A:$C,3,0), "")</f>
        <v>REDE DE URGÊNCIA</v>
      </c>
      <c r="O4704" t="str">
        <f>'Lotações convertidas'!B4706</f>
        <v>UNIDADE DE PRONTO ATENDIMENTO BARREIRO</v>
      </c>
    </row>
    <row r="4705" spans="1:15" x14ac:dyDescent="0.25">
      <c r="A4705">
        <v>1383181</v>
      </c>
      <c r="B4705" t="s">
        <v>14257</v>
      </c>
      <c r="C4705" t="s">
        <v>14258</v>
      </c>
      <c r="D4705" t="s">
        <v>368</v>
      </c>
      <c r="E4705" t="s">
        <v>369</v>
      </c>
      <c r="F4705" t="s">
        <v>3754</v>
      </c>
      <c r="G4705" s="177">
        <v>44747</v>
      </c>
      <c r="H4705" t="s">
        <v>364</v>
      </c>
      <c r="I4705" t="s">
        <v>18168</v>
      </c>
      <c r="J4705" t="s">
        <v>14259</v>
      </c>
      <c r="K4705" t="s">
        <v>353</v>
      </c>
      <c r="L4705" t="s">
        <v>365</v>
      </c>
      <c r="M4705" s="29" t="str">
        <f>IF(O4705 &lt;&gt; "", VLOOKUP(O4705,'CLASSIFICAÇÃO - ÁREA DE ATUAÇÃO'!$A:$C,2,0),"")</f>
        <v>B</v>
      </c>
      <c r="N4705" s="29" t="str">
        <f>IF(O4705 &lt;&gt; "",VLOOKUP(O4705,'CLASSIFICAÇÃO - ÁREA DE ATUAÇÃO'!$A:$C,3,0), "")</f>
        <v>ATENÇÃO PRIMÁRIA</v>
      </c>
      <c r="O4705" t="str">
        <f>'Lotações convertidas'!B4707</f>
        <v>CENTRO DE SAÚDE CAMPO ALEGRE</v>
      </c>
    </row>
    <row r="4706" spans="1:15" x14ac:dyDescent="0.25">
      <c r="A4706" t="s">
        <v>14260</v>
      </c>
      <c r="B4706" t="s">
        <v>14261</v>
      </c>
      <c r="C4706" t="s">
        <v>14262</v>
      </c>
      <c r="D4706" t="s">
        <v>368</v>
      </c>
      <c r="E4706" t="s">
        <v>369</v>
      </c>
      <c r="F4706" t="s">
        <v>18614</v>
      </c>
      <c r="G4706" s="177">
        <v>44748</v>
      </c>
      <c r="H4706" t="s">
        <v>1635</v>
      </c>
      <c r="I4706" t="s">
        <v>18168</v>
      </c>
      <c r="J4706" t="s">
        <v>14263</v>
      </c>
      <c r="K4706" t="s">
        <v>353</v>
      </c>
      <c r="L4706" t="s">
        <v>354</v>
      </c>
      <c r="M4706" s="29" t="str">
        <f>IF(O4706 &lt;&gt; "", VLOOKUP(O4706,'CLASSIFICAÇÃO - ÁREA DE ATUAÇÃO'!$A:$C,2,0),"")</f>
        <v>A</v>
      </c>
      <c r="N4706" s="29" t="str">
        <f>IF(O4706 &lt;&gt; "",VLOOKUP(O4706,'CLASSIFICAÇÃO - ÁREA DE ATUAÇÃO'!$A:$C,3,0), "")</f>
        <v>REDE DE URGÊNCIA</v>
      </c>
      <c r="O4706" t="str">
        <f>'Lotações convertidas'!B4708</f>
        <v>CENTRO DE REFERENCIA EM SAUDE MENTAL NOROESTE</v>
      </c>
    </row>
    <row r="4707" spans="1:15" x14ac:dyDescent="0.25">
      <c r="A4707">
        <v>1383203</v>
      </c>
      <c r="B4707" t="s">
        <v>14264</v>
      </c>
      <c r="C4707" t="s">
        <v>14265</v>
      </c>
      <c r="D4707" t="s">
        <v>368</v>
      </c>
      <c r="E4707" t="s">
        <v>369</v>
      </c>
      <c r="F4707" t="s">
        <v>1227</v>
      </c>
      <c r="G4707" s="177">
        <v>44747</v>
      </c>
      <c r="H4707" t="s">
        <v>417</v>
      </c>
      <c r="I4707" t="s">
        <v>18168</v>
      </c>
      <c r="J4707" t="s">
        <v>14266</v>
      </c>
      <c r="K4707" t="s">
        <v>353</v>
      </c>
      <c r="L4707" t="s">
        <v>365</v>
      </c>
      <c r="M4707" s="29" t="str">
        <f>IF(O4707 &lt;&gt; "", VLOOKUP(O4707,'CLASSIFICAÇÃO - ÁREA DE ATUAÇÃO'!$A:$C,2,0),"")</f>
        <v>D</v>
      </c>
      <c r="N4707" s="29" t="str">
        <f>IF(O4707 &lt;&gt; "",VLOOKUP(O4707,'CLASSIFICAÇÃO - ÁREA DE ATUAÇÃO'!$A:$C,3,0), "")</f>
        <v>ATENÇÃO PRIMÁRIA</v>
      </c>
      <c r="O4707" t="str">
        <f>'Lotações convertidas'!B4709</f>
        <v>CENTRO DE SAÚDE FELICIDADE II</v>
      </c>
    </row>
    <row r="4708" spans="1:15" x14ac:dyDescent="0.25">
      <c r="A4708">
        <v>1383211</v>
      </c>
      <c r="B4708" t="s">
        <v>8865</v>
      </c>
      <c r="C4708" t="s">
        <v>8866</v>
      </c>
      <c r="D4708" t="s">
        <v>368</v>
      </c>
      <c r="E4708" t="s">
        <v>369</v>
      </c>
      <c r="F4708" t="s">
        <v>589</v>
      </c>
      <c r="G4708" s="177">
        <v>44747</v>
      </c>
      <c r="H4708" t="s">
        <v>417</v>
      </c>
      <c r="I4708" t="s">
        <v>18168</v>
      </c>
      <c r="J4708" t="s">
        <v>8867</v>
      </c>
      <c r="K4708" t="s">
        <v>353</v>
      </c>
      <c r="L4708" t="s">
        <v>397</v>
      </c>
      <c r="M4708" s="29" t="str">
        <f>IF(O4708 &lt;&gt; "", VLOOKUP(O4708,'CLASSIFICAÇÃO - ÁREA DE ATUAÇÃO'!$A:$C,2,0),"")</f>
        <v>A</v>
      </c>
      <c r="N4708" s="29" t="str">
        <f>IF(O4708 &lt;&gt; "",VLOOKUP(O4708,'CLASSIFICAÇÃO - ÁREA DE ATUAÇÃO'!$A:$C,3,0), "")</f>
        <v>REDE COMPLEMENTAR</v>
      </c>
      <c r="O4708" t="str">
        <f>'Lotações convertidas'!B4710</f>
        <v>UNIDADE DE REFERENCIA SECUNDARIA CAMPOS SALES</v>
      </c>
    </row>
    <row r="4709" spans="1:15" x14ac:dyDescent="0.25">
      <c r="A4709">
        <v>1383246</v>
      </c>
      <c r="B4709" t="s">
        <v>14267</v>
      </c>
      <c r="C4709" t="s">
        <v>14268</v>
      </c>
      <c r="D4709" t="s">
        <v>368</v>
      </c>
      <c r="E4709" t="s">
        <v>369</v>
      </c>
      <c r="F4709" t="s">
        <v>719</v>
      </c>
      <c r="G4709" s="177">
        <v>44747</v>
      </c>
      <c r="H4709" t="s">
        <v>384</v>
      </c>
      <c r="I4709" t="s">
        <v>18168</v>
      </c>
      <c r="J4709" t="s">
        <v>14269</v>
      </c>
      <c r="K4709" t="s">
        <v>353</v>
      </c>
      <c r="L4709" t="s">
        <v>365</v>
      </c>
      <c r="M4709" s="29" t="str">
        <f>IF(O4709 &lt;&gt; "", VLOOKUP(O4709,'CLASSIFICAÇÃO - ÁREA DE ATUAÇÃO'!$A:$C,2,0),"")</f>
        <v>D</v>
      </c>
      <c r="N4709" s="29" t="str">
        <f>IF(O4709 &lt;&gt; "",VLOOKUP(O4709,'CLASSIFICAÇÃO - ÁREA DE ATUAÇÃO'!$A:$C,3,0), "")</f>
        <v>ATENÇÃO PRIMÁRIA</v>
      </c>
      <c r="O4709" t="str">
        <f>'Lotações convertidas'!B4711</f>
        <v>CENTRO DE SAÚDE JAQUELINE</v>
      </c>
    </row>
    <row r="4710" spans="1:15" x14ac:dyDescent="0.25">
      <c r="A4710">
        <v>1383254</v>
      </c>
      <c r="B4710" t="s">
        <v>14270</v>
      </c>
      <c r="C4710" t="s">
        <v>14271</v>
      </c>
      <c r="D4710" t="s">
        <v>368</v>
      </c>
      <c r="E4710" t="s">
        <v>369</v>
      </c>
      <c r="F4710" t="s">
        <v>18615</v>
      </c>
      <c r="G4710" s="177">
        <v>44747</v>
      </c>
      <c r="H4710" t="s">
        <v>441</v>
      </c>
      <c r="I4710" t="s">
        <v>18168</v>
      </c>
      <c r="J4710" t="s">
        <v>14272</v>
      </c>
      <c r="K4710" t="s">
        <v>353</v>
      </c>
      <c r="L4710" t="s">
        <v>365</v>
      </c>
      <c r="M4710" s="29" t="str">
        <f>IF(O4710 &lt;&gt; "", VLOOKUP(O4710,'CLASSIFICAÇÃO - ÁREA DE ATUAÇÃO'!$A:$C,2,0),"")</f>
        <v>D</v>
      </c>
      <c r="N4710" s="29" t="str">
        <f>IF(O4710 &lt;&gt; "",VLOOKUP(O4710,'CLASSIFICAÇÃO - ÁREA DE ATUAÇÃO'!$A:$C,3,0), "")</f>
        <v>REDE DE URGÊNCIA</v>
      </c>
      <c r="O4710" t="str">
        <f>'Lotações convertidas'!B4712</f>
        <v>UNIDADE DE PRONTO ATENDIMENTO NORTE</v>
      </c>
    </row>
    <row r="4711" spans="1:15" x14ac:dyDescent="0.25">
      <c r="A4711">
        <v>1383262</v>
      </c>
      <c r="B4711" t="s">
        <v>14273</v>
      </c>
      <c r="C4711" t="s">
        <v>14274</v>
      </c>
      <c r="D4711" t="s">
        <v>379</v>
      </c>
      <c r="F4711" t="s">
        <v>18617</v>
      </c>
      <c r="G4711" s="177">
        <v>44751</v>
      </c>
      <c r="H4711" t="s">
        <v>482</v>
      </c>
      <c r="I4711" t="s">
        <v>18171</v>
      </c>
      <c r="J4711" t="s">
        <v>14275</v>
      </c>
      <c r="K4711" t="s">
        <v>353</v>
      </c>
      <c r="L4711" t="s">
        <v>406</v>
      </c>
      <c r="M4711" s="29" t="str">
        <f>IF(O4711 &lt;&gt; "", VLOOKUP(O4711,'CLASSIFICAÇÃO - ÁREA DE ATUAÇÃO'!$A:$C,2,0),"")</f>
        <v>D</v>
      </c>
      <c r="N4711" s="29" t="str">
        <f>IF(O4711 &lt;&gt; "",VLOOKUP(O4711,'CLASSIFICAÇÃO - ÁREA DE ATUAÇÃO'!$A:$C,3,0), "")</f>
        <v>REDE DE URGÊNCIA</v>
      </c>
      <c r="O4711" t="str">
        <f>'Lotações convertidas'!B4713</f>
        <v>UNIDADE DE PRONTO ATENDIMENTO BARREIRO</v>
      </c>
    </row>
    <row r="4712" spans="1:15" x14ac:dyDescent="0.25">
      <c r="A4712">
        <v>1383289</v>
      </c>
      <c r="B4712" t="s">
        <v>14276</v>
      </c>
      <c r="C4712" t="s">
        <v>14277</v>
      </c>
      <c r="D4712" t="s">
        <v>429</v>
      </c>
      <c r="E4712" t="s">
        <v>493</v>
      </c>
      <c r="F4712" t="s">
        <v>730</v>
      </c>
      <c r="G4712" s="177">
        <v>44747</v>
      </c>
      <c r="H4712" t="s">
        <v>417</v>
      </c>
      <c r="I4712" t="s">
        <v>495</v>
      </c>
      <c r="K4712" t="s">
        <v>495</v>
      </c>
      <c r="L4712" t="s">
        <v>365</v>
      </c>
      <c r="M4712" s="29" t="str">
        <f>IF(O4712 &lt;&gt; "", VLOOKUP(O4712,'CLASSIFICAÇÃO - ÁREA DE ATUAÇÃO'!$A:$C,2,0),"")</f>
        <v>B</v>
      </c>
      <c r="N4712" s="29" t="str">
        <f>IF(O4712 &lt;&gt; "",VLOOKUP(O4712,'CLASSIFICAÇÃO - ÁREA DE ATUAÇÃO'!$A:$C,3,0), "")</f>
        <v>REDE COMPLEMENTAR</v>
      </c>
      <c r="O4712" t="str">
        <f>'Lotações convertidas'!B4714</f>
        <v>LABORATORIO DE ZOONOSES</v>
      </c>
    </row>
    <row r="4713" spans="1:15" x14ac:dyDescent="0.25">
      <c r="A4713">
        <v>1383297</v>
      </c>
      <c r="B4713" t="s">
        <v>14278</v>
      </c>
      <c r="C4713" t="s">
        <v>14279</v>
      </c>
      <c r="D4713" t="s">
        <v>368</v>
      </c>
      <c r="E4713" t="s">
        <v>369</v>
      </c>
      <c r="F4713" t="s">
        <v>556</v>
      </c>
      <c r="G4713" s="177">
        <v>44748</v>
      </c>
      <c r="H4713" t="s">
        <v>384</v>
      </c>
      <c r="I4713" t="s">
        <v>18168</v>
      </c>
      <c r="J4713" t="s">
        <v>14280</v>
      </c>
      <c r="K4713" t="s">
        <v>353</v>
      </c>
      <c r="L4713" t="s">
        <v>411</v>
      </c>
      <c r="M4713" s="29" t="str">
        <f>IF(O4713 &lt;&gt; "", VLOOKUP(O4713,'CLASSIFICAÇÃO - ÁREA DE ATUAÇÃO'!$A:$C,2,0),"")</f>
        <v>A</v>
      </c>
      <c r="N4713" s="29" t="str">
        <f>IF(O4713 &lt;&gt; "",VLOOKUP(O4713,'CLASSIFICAÇÃO - ÁREA DE ATUAÇÃO'!$A:$C,3,0), "")</f>
        <v>ATENÇÃO PRIMÁRIA</v>
      </c>
      <c r="O4713" t="str">
        <f>'Lotações convertidas'!B4715</f>
        <v>CENTRO DE SAÚDE CARLOS CHAGAS</v>
      </c>
    </row>
    <row r="4714" spans="1:15" x14ac:dyDescent="0.25">
      <c r="A4714">
        <v>1383300</v>
      </c>
      <c r="B4714" t="s">
        <v>14281</v>
      </c>
      <c r="C4714" t="s">
        <v>14282</v>
      </c>
      <c r="D4714" t="s">
        <v>379</v>
      </c>
      <c r="F4714" t="s">
        <v>394</v>
      </c>
      <c r="G4714" s="177">
        <v>44753</v>
      </c>
      <c r="H4714" t="s">
        <v>364</v>
      </c>
      <c r="I4714" t="s">
        <v>18171</v>
      </c>
      <c r="J4714" t="s">
        <v>14283</v>
      </c>
      <c r="K4714" t="s">
        <v>353</v>
      </c>
      <c r="L4714" t="s">
        <v>397</v>
      </c>
      <c r="M4714" s="29" t="str">
        <f>IF(O4714 &lt;&gt; "", VLOOKUP(O4714,'CLASSIFICAÇÃO - ÁREA DE ATUAÇÃO'!$A:$C,2,0),"")</f>
        <v>C</v>
      </c>
      <c r="N4714" s="29" t="str">
        <f>IF(O4714 &lt;&gt; "",VLOOKUP(O4714,'CLASSIFICAÇÃO - ÁREA DE ATUAÇÃO'!$A:$C,3,0), "")</f>
        <v>ATENÇÃO PRIMÁRIA</v>
      </c>
      <c r="O4714" t="str">
        <f>'Lotações convertidas'!B4716</f>
        <v>CENTRO DE SAÚDE CABANA</v>
      </c>
    </row>
    <row r="4715" spans="1:15" x14ac:dyDescent="0.25">
      <c r="A4715">
        <v>1383319</v>
      </c>
      <c r="B4715" t="s">
        <v>9862</v>
      </c>
      <c r="C4715" t="s">
        <v>9863</v>
      </c>
      <c r="D4715" t="s">
        <v>368</v>
      </c>
      <c r="E4715" t="s">
        <v>369</v>
      </c>
      <c r="F4715" t="s">
        <v>784</v>
      </c>
      <c r="G4715" s="177">
        <v>44748</v>
      </c>
      <c r="H4715" t="s">
        <v>384</v>
      </c>
      <c r="I4715" t="s">
        <v>18168</v>
      </c>
      <c r="J4715" t="s">
        <v>9864</v>
      </c>
      <c r="K4715" t="s">
        <v>353</v>
      </c>
      <c r="L4715" t="s">
        <v>411</v>
      </c>
      <c r="M4715" s="29" t="str">
        <f>IF(O4715 &lt;&gt; "", VLOOKUP(O4715,'CLASSIFICAÇÃO - ÁREA DE ATUAÇÃO'!$A:$C,2,0),"")</f>
        <v>A</v>
      </c>
      <c r="N4715" s="29" t="str">
        <f>IF(O4715 &lt;&gt; "",VLOOKUP(O4715,'CLASSIFICAÇÃO - ÁREA DE ATUAÇÃO'!$A:$C,3,0), "")</f>
        <v>REDE COMPLEMENTAR</v>
      </c>
      <c r="O4715" t="str">
        <f>'Lotações convertidas'!B4717</f>
        <v>CENTRO MUNICIPAL DE DIAGNÓSTICO POR IMAGEM</v>
      </c>
    </row>
    <row r="4716" spans="1:15" x14ac:dyDescent="0.25">
      <c r="A4716">
        <v>1383327</v>
      </c>
      <c r="B4716" t="s">
        <v>14284</v>
      </c>
      <c r="C4716" t="s">
        <v>14285</v>
      </c>
      <c r="D4716" t="s">
        <v>368</v>
      </c>
      <c r="E4716" t="s">
        <v>369</v>
      </c>
      <c r="F4716" t="s">
        <v>18632</v>
      </c>
      <c r="G4716" s="177">
        <v>44747</v>
      </c>
      <c r="H4716" t="s">
        <v>1635</v>
      </c>
      <c r="I4716" t="s">
        <v>18168</v>
      </c>
      <c r="J4716" t="s">
        <v>14286</v>
      </c>
      <c r="K4716" t="s">
        <v>353</v>
      </c>
      <c r="L4716" t="s">
        <v>365</v>
      </c>
      <c r="M4716" s="29" t="str">
        <f>IF(O4716 &lt;&gt; "", VLOOKUP(O4716,'CLASSIFICAÇÃO - ÁREA DE ATUAÇÃO'!$A:$C,2,0),"")</f>
        <v>C</v>
      </c>
      <c r="N4716" s="29" t="str">
        <f>IF(O4716 &lt;&gt; "",VLOOKUP(O4716,'CLASSIFICAÇÃO - ÁREA DE ATUAÇÃO'!$A:$C,3,0), "")</f>
        <v>REDE DE URGÊNCIA</v>
      </c>
      <c r="O4716" t="str">
        <f>'Lotações convertidas'!B4718</f>
        <v>CENTRO DE REFERENCIA EM SAUDE MENTAL NORTE</v>
      </c>
    </row>
    <row r="4717" spans="1:15" x14ac:dyDescent="0.25">
      <c r="A4717">
        <v>1383335</v>
      </c>
      <c r="B4717" t="s">
        <v>14287</v>
      </c>
      <c r="C4717" t="s">
        <v>14288</v>
      </c>
      <c r="D4717" t="s">
        <v>368</v>
      </c>
      <c r="E4717" t="s">
        <v>369</v>
      </c>
      <c r="F4717" t="s">
        <v>715</v>
      </c>
      <c r="G4717" s="177">
        <v>44748</v>
      </c>
      <c r="H4717" t="s">
        <v>441</v>
      </c>
      <c r="I4717" t="s">
        <v>18168</v>
      </c>
      <c r="J4717" t="s">
        <v>14289</v>
      </c>
      <c r="K4717" t="s">
        <v>353</v>
      </c>
      <c r="L4717" t="s">
        <v>374</v>
      </c>
      <c r="M4717" s="29" t="str">
        <f>IF(O4717 &lt;&gt; "", VLOOKUP(O4717,'CLASSIFICAÇÃO - ÁREA DE ATUAÇÃO'!$A:$C,2,0),"")</f>
        <v>A</v>
      </c>
      <c r="N4717" s="29" t="str">
        <f>IF(O4717 &lt;&gt; "",VLOOKUP(O4717,'CLASSIFICAÇÃO - ÁREA DE ATUAÇÃO'!$A:$C,3,0), "")</f>
        <v>REDE DE URGÊNCIA</v>
      </c>
      <c r="O4717" t="str">
        <f>'Lotações convertidas'!B4719</f>
        <v>CENTRO DE REFERENCIA EM SAUDE MENTAL INFANTIL NORDESTE</v>
      </c>
    </row>
    <row r="4718" spans="1:15" x14ac:dyDescent="0.25">
      <c r="A4718">
        <v>1383343</v>
      </c>
      <c r="B4718" t="s">
        <v>14290</v>
      </c>
      <c r="C4718" t="s">
        <v>14291</v>
      </c>
      <c r="D4718" t="s">
        <v>349</v>
      </c>
      <c r="E4718" t="s">
        <v>403</v>
      </c>
      <c r="F4718" t="s">
        <v>1155</v>
      </c>
      <c r="G4718" s="177">
        <v>44747</v>
      </c>
      <c r="H4718" t="s">
        <v>395</v>
      </c>
      <c r="I4718" t="s">
        <v>18170</v>
      </c>
      <c r="J4718" t="s">
        <v>14292</v>
      </c>
      <c r="K4718" t="s">
        <v>353</v>
      </c>
      <c r="L4718" t="s">
        <v>382</v>
      </c>
      <c r="M4718" s="29" t="str">
        <f>IF(O4718 &lt;&gt; "", VLOOKUP(O4718,'CLASSIFICAÇÃO - ÁREA DE ATUAÇÃO'!$A:$C,2,0),"")</f>
        <v>A</v>
      </c>
      <c r="N4718" s="29" t="str">
        <f>IF(O4718 &lt;&gt; "",VLOOKUP(O4718,'CLASSIFICAÇÃO - ÁREA DE ATUAÇÃO'!$A:$C,3,0), "")</f>
        <v>ATENÇÃO PRIMÁRIA</v>
      </c>
      <c r="O4718" t="str">
        <f>'Lotações convertidas'!B4720</f>
        <v>CENTRO DE SAÚDE SÃO GERALDO</v>
      </c>
    </row>
    <row r="4719" spans="1:15" x14ac:dyDescent="0.25">
      <c r="A4719" t="s">
        <v>14293</v>
      </c>
      <c r="B4719" t="s">
        <v>12907</v>
      </c>
      <c r="C4719" t="s">
        <v>12908</v>
      </c>
      <c r="D4719" t="s">
        <v>368</v>
      </c>
      <c r="E4719" t="s">
        <v>369</v>
      </c>
      <c r="F4719" t="s">
        <v>18616</v>
      </c>
      <c r="G4719" s="177">
        <v>44748</v>
      </c>
      <c r="H4719" t="s">
        <v>425</v>
      </c>
      <c r="I4719" t="s">
        <v>18168</v>
      </c>
      <c r="J4719" t="s">
        <v>12909</v>
      </c>
      <c r="K4719" t="s">
        <v>353</v>
      </c>
      <c r="L4719" t="s">
        <v>361</v>
      </c>
      <c r="M4719" s="29" t="str">
        <f>IF(O4719 &lt;&gt; "", VLOOKUP(O4719,'CLASSIFICAÇÃO - ÁREA DE ATUAÇÃO'!$A:$C,2,0),"")</f>
        <v>C</v>
      </c>
      <c r="N4719" s="29" t="str">
        <f>IF(O4719 &lt;&gt; "",VLOOKUP(O4719,'CLASSIFICAÇÃO - ÁREA DE ATUAÇÃO'!$A:$C,3,0), "")</f>
        <v>REDE DE URGÊNCIA</v>
      </c>
      <c r="O4719" t="str">
        <f>'Lotações convertidas'!B4721</f>
        <v>UNIDADE DE PRONTO ATENDIMENTO PAMPULHA</v>
      </c>
    </row>
    <row r="4720" spans="1:15" x14ac:dyDescent="0.25">
      <c r="A4720">
        <v>1383378</v>
      </c>
      <c r="B4720" t="s">
        <v>14294</v>
      </c>
      <c r="C4720" t="s">
        <v>14295</v>
      </c>
      <c r="D4720" t="s">
        <v>379</v>
      </c>
      <c r="F4720" t="s">
        <v>18615</v>
      </c>
      <c r="G4720" s="177">
        <v>44748</v>
      </c>
      <c r="H4720" t="s">
        <v>466</v>
      </c>
      <c r="I4720" t="s">
        <v>18171</v>
      </c>
      <c r="J4720" t="s">
        <v>14296</v>
      </c>
      <c r="K4720" t="s">
        <v>353</v>
      </c>
      <c r="L4720" t="s">
        <v>365</v>
      </c>
      <c r="M4720" s="29" t="str">
        <f>IF(O4720 &lt;&gt; "", VLOOKUP(O4720,'CLASSIFICAÇÃO - ÁREA DE ATUAÇÃO'!$A:$C,2,0),"")</f>
        <v>D</v>
      </c>
      <c r="N4720" s="29" t="str">
        <f>IF(O4720 &lt;&gt; "",VLOOKUP(O4720,'CLASSIFICAÇÃO - ÁREA DE ATUAÇÃO'!$A:$C,3,0), "")</f>
        <v>REDE DE URGÊNCIA</v>
      </c>
      <c r="O4720" t="str">
        <f>'Lotações convertidas'!B4722</f>
        <v>UNIDADE DE PRONTO ATENDIMENTO NORTE</v>
      </c>
    </row>
    <row r="4721" spans="1:15" x14ac:dyDescent="0.25">
      <c r="A4721">
        <v>1383386</v>
      </c>
      <c r="B4721" t="s">
        <v>2601</v>
      </c>
      <c r="C4721" t="s">
        <v>2602</v>
      </c>
      <c r="D4721" t="s">
        <v>368</v>
      </c>
      <c r="E4721" t="s">
        <v>369</v>
      </c>
      <c r="F4721" t="s">
        <v>18616</v>
      </c>
      <c r="G4721" s="177">
        <v>44750</v>
      </c>
      <c r="H4721" t="s">
        <v>441</v>
      </c>
      <c r="I4721" t="s">
        <v>18168</v>
      </c>
      <c r="J4721" t="s">
        <v>2603</v>
      </c>
      <c r="K4721" t="s">
        <v>353</v>
      </c>
      <c r="L4721" t="s">
        <v>361</v>
      </c>
      <c r="M4721" s="29" t="str">
        <f>IF(O4721 &lt;&gt; "", VLOOKUP(O4721,'CLASSIFICAÇÃO - ÁREA DE ATUAÇÃO'!$A:$C,2,0),"")</f>
        <v>C</v>
      </c>
      <c r="N4721" s="29" t="str">
        <f>IF(O4721 &lt;&gt; "",VLOOKUP(O4721,'CLASSIFICAÇÃO - ÁREA DE ATUAÇÃO'!$A:$C,3,0), "")</f>
        <v>REDE DE URGÊNCIA</v>
      </c>
      <c r="O4721" t="str">
        <f>'Lotações convertidas'!B4723</f>
        <v>UNIDADE DE PRONTO ATENDIMENTO PAMPULHA</v>
      </c>
    </row>
    <row r="4722" spans="1:15" x14ac:dyDescent="0.25">
      <c r="A4722">
        <v>1383394</v>
      </c>
      <c r="B4722" t="s">
        <v>14297</v>
      </c>
      <c r="C4722" t="s">
        <v>14298</v>
      </c>
      <c r="D4722" t="s">
        <v>368</v>
      </c>
      <c r="E4722" t="s">
        <v>369</v>
      </c>
      <c r="F4722" t="s">
        <v>512</v>
      </c>
      <c r="G4722" s="177">
        <v>44748</v>
      </c>
      <c r="H4722" t="s">
        <v>364</v>
      </c>
      <c r="I4722" t="s">
        <v>18168</v>
      </c>
      <c r="J4722" t="s">
        <v>14299</v>
      </c>
      <c r="K4722" t="s">
        <v>353</v>
      </c>
      <c r="L4722" t="s">
        <v>397</v>
      </c>
      <c r="M4722" s="29" t="str">
        <f>IF(O4722 &lt;&gt; "", VLOOKUP(O4722,'CLASSIFICAÇÃO - ÁREA DE ATUAÇÃO'!$A:$C,2,0),"")</f>
        <v>B</v>
      </c>
      <c r="N4722" s="29" t="str">
        <f>IF(O4722 &lt;&gt; "",VLOOKUP(O4722,'CLASSIFICAÇÃO - ÁREA DE ATUAÇÃO'!$A:$C,3,0), "")</f>
        <v>ATENÇÃO PRIMÁRIA</v>
      </c>
      <c r="O4722" t="str">
        <f>'Lotações convertidas'!B4724</f>
        <v>CENTRO DE SAÚDE SANTA MARIA</v>
      </c>
    </row>
    <row r="4723" spans="1:15" x14ac:dyDescent="0.25">
      <c r="A4723">
        <v>1383408</v>
      </c>
      <c r="B4723" t="s">
        <v>14300</v>
      </c>
      <c r="C4723" t="s">
        <v>14301</v>
      </c>
      <c r="D4723" t="s">
        <v>368</v>
      </c>
      <c r="E4723" t="s">
        <v>369</v>
      </c>
      <c r="F4723" t="s">
        <v>18617</v>
      </c>
      <c r="G4723" s="177">
        <v>44749</v>
      </c>
      <c r="H4723" t="s">
        <v>441</v>
      </c>
      <c r="I4723" t="s">
        <v>18168</v>
      </c>
      <c r="J4723" t="s">
        <v>14302</v>
      </c>
      <c r="K4723" t="s">
        <v>353</v>
      </c>
      <c r="L4723" t="s">
        <v>406</v>
      </c>
      <c r="M4723" s="29" t="str">
        <f>IF(O4723 &lt;&gt; "", VLOOKUP(O4723,'CLASSIFICAÇÃO - ÁREA DE ATUAÇÃO'!$A:$C,2,0),"")</f>
        <v>D</v>
      </c>
      <c r="N4723" s="29" t="str">
        <f>IF(O4723 &lt;&gt; "",VLOOKUP(O4723,'CLASSIFICAÇÃO - ÁREA DE ATUAÇÃO'!$A:$C,3,0), "")</f>
        <v>REDE DE URGÊNCIA</v>
      </c>
      <c r="O4723" t="str">
        <f>'Lotações convertidas'!B4725</f>
        <v>UNIDADE DE PRONTO ATENDIMENTO BARREIRO</v>
      </c>
    </row>
    <row r="4724" spans="1:15" x14ac:dyDescent="0.25">
      <c r="A4724">
        <v>1383416</v>
      </c>
      <c r="B4724" t="s">
        <v>14303</v>
      </c>
      <c r="C4724" t="s">
        <v>14304</v>
      </c>
      <c r="D4724" t="s">
        <v>368</v>
      </c>
      <c r="E4724" t="s">
        <v>369</v>
      </c>
      <c r="F4724" t="s">
        <v>358</v>
      </c>
      <c r="G4724" s="177">
        <v>44753</v>
      </c>
      <c r="H4724" t="s">
        <v>417</v>
      </c>
      <c r="I4724" t="s">
        <v>18168</v>
      </c>
      <c r="J4724" t="s">
        <v>14305</v>
      </c>
      <c r="K4724" t="s">
        <v>353</v>
      </c>
      <c r="L4724" t="s">
        <v>361</v>
      </c>
      <c r="M4724" s="29" t="str">
        <f>IF(O4724 &lt;&gt; "", VLOOKUP(O4724,'CLASSIFICAÇÃO - ÁREA DE ATUAÇÃO'!$A:$C,2,0),"")</f>
        <v>B</v>
      </c>
      <c r="N4724" s="29" t="str">
        <f>IF(O4724 &lt;&gt; "",VLOOKUP(O4724,'CLASSIFICAÇÃO - ÁREA DE ATUAÇÃO'!$A:$C,3,0), "")</f>
        <v>ATENÇÃO PRIMÁRIA</v>
      </c>
      <c r="O4724" t="str">
        <f>'Lotações convertidas'!B4726</f>
        <v>CENTRO DE SAÚDE SANTA ROSA</v>
      </c>
    </row>
    <row r="4725" spans="1:15" x14ac:dyDescent="0.25">
      <c r="A4725">
        <v>1383459</v>
      </c>
      <c r="B4725" t="s">
        <v>14309</v>
      </c>
      <c r="C4725" t="s">
        <v>14310</v>
      </c>
      <c r="D4725" t="s">
        <v>368</v>
      </c>
      <c r="E4725" t="s">
        <v>369</v>
      </c>
      <c r="F4725" t="s">
        <v>18623</v>
      </c>
      <c r="G4725" s="177">
        <v>44748</v>
      </c>
      <c r="H4725" t="s">
        <v>441</v>
      </c>
      <c r="I4725" t="s">
        <v>18168</v>
      </c>
      <c r="J4725" t="s">
        <v>14311</v>
      </c>
      <c r="K4725" t="s">
        <v>353</v>
      </c>
      <c r="L4725" t="s">
        <v>374</v>
      </c>
      <c r="M4725" s="29" t="str">
        <f>IF(O4725 &lt;&gt; "", VLOOKUP(O4725,'CLASSIFICAÇÃO - ÁREA DE ATUAÇÃO'!$A:$C,2,0),"")</f>
        <v>C</v>
      </c>
      <c r="N4725" s="29" t="str">
        <f>IF(O4725 &lt;&gt; "",VLOOKUP(O4725,'CLASSIFICAÇÃO - ÁREA DE ATUAÇÃO'!$A:$C,3,0), "")</f>
        <v>REDE DE URGÊNCIA</v>
      </c>
      <c r="O4725" t="str">
        <f>'Lotações convertidas'!B4727</f>
        <v>UNIDADE DE PRONTO ATENDIMENTO NORDESTE</v>
      </c>
    </row>
    <row r="4726" spans="1:15" x14ac:dyDescent="0.25">
      <c r="A4726">
        <v>1383467</v>
      </c>
      <c r="B4726" t="s">
        <v>14312</v>
      </c>
      <c r="C4726" t="s">
        <v>14313</v>
      </c>
      <c r="D4726" t="s">
        <v>379</v>
      </c>
      <c r="F4726" t="s">
        <v>610</v>
      </c>
      <c r="G4726" s="177">
        <v>44749</v>
      </c>
      <c r="H4726" t="s">
        <v>364</v>
      </c>
      <c r="I4726" t="s">
        <v>18171</v>
      </c>
      <c r="J4726" t="s">
        <v>14314</v>
      </c>
      <c r="K4726" t="s">
        <v>353</v>
      </c>
      <c r="L4726" t="s">
        <v>372</v>
      </c>
      <c r="M4726" s="29" t="str">
        <f>IF(O4726 &lt;&gt; "", VLOOKUP(O4726,'CLASSIFICAÇÃO - ÁREA DE ATUAÇÃO'!$A:$C,2,0),"")</f>
        <v>C</v>
      </c>
      <c r="N4726" s="29" t="str">
        <f>IF(O4726 &lt;&gt; "",VLOOKUP(O4726,'CLASSIFICAÇÃO - ÁREA DE ATUAÇÃO'!$A:$C,3,0), "")</f>
        <v>ATENÇÃO PRIMÁRIA</v>
      </c>
      <c r="O4726" t="str">
        <f>'Lotações convertidas'!B4728</f>
        <v>CENTRO DE SAÚDE PIRATININGA</v>
      </c>
    </row>
    <row r="4727" spans="1:15" x14ac:dyDescent="0.25">
      <c r="A4727">
        <v>1383475</v>
      </c>
      <c r="B4727" t="s">
        <v>14315</v>
      </c>
      <c r="C4727" t="s">
        <v>14316</v>
      </c>
      <c r="D4727" t="s">
        <v>368</v>
      </c>
      <c r="E4727" t="s">
        <v>524</v>
      </c>
      <c r="F4727" t="s">
        <v>18613</v>
      </c>
      <c r="G4727" s="177">
        <v>44749</v>
      </c>
      <c r="H4727" t="s">
        <v>425</v>
      </c>
      <c r="I4727" t="s">
        <v>18179</v>
      </c>
      <c r="J4727" t="s">
        <v>14317</v>
      </c>
      <c r="K4727" t="s">
        <v>353</v>
      </c>
      <c r="L4727" t="s">
        <v>382</v>
      </c>
      <c r="M4727" s="29" t="str">
        <f>IF(O4727 &lt;&gt; "", VLOOKUP(O4727,'CLASSIFICAÇÃO - ÁREA DE ATUAÇÃO'!$A:$C,2,0),"")</f>
        <v>C</v>
      </c>
      <c r="N4727" s="29" t="str">
        <f>IF(O4727 &lt;&gt; "",VLOOKUP(O4727,'CLASSIFICAÇÃO - ÁREA DE ATUAÇÃO'!$A:$C,3,0), "")</f>
        <v>REDE DE URGÊNCIA</v>
      </c>
      <c r="O4727" t="str">
        <f>'Lotações convertidas'!B4729</f>
        <v>UNIDADE DE PRONTO ATENDIMENTO LESTE</v>
      </c>
    </row>
    <row r="4728" spans="1:15" x14ac:dyDescent="0.25">
      <c r="A4728">
        <v>1383483</v>
      </c>
      <c r="B4728" t="s">
        <v>14318</v>
      </c>
      <c r="C4728" t="s">
        <v>14319</v>
      </c>
      <c r="D4728" t="s">
        <v>368</v>
      </c>
      <c r="E4728" t="s">
        <v>369</v>
      </c>
      <c r="F4728" t="s">
        <v>377</v>
      </c>
      <c r="G4728" s="177">
        <v>44749</v>
      </c>
      <c r="H4728" t="s">
        <v>417</v>
      </c>
      <c r="I4728" t="s">
        <v>18168</v>
      </c>
      <c r="J4728" t="s">
        <v>14320</v>
      </c>
      <c r="K4728" t="s">
        <v>353</v>
      </c>
      <c r="L4728" t="s">
        <v>372</v>
      </c>
      <c r="M4728" s="29" t="str">
        <f>IF(O4728 &lt;&gt; "", VLOOKUP(O4728,'CLASSIFICAÇÃO - ÁREA DE ATUAÇÃO'!$A:$C,2,0),"")</f>
        <v>C</v>
      </c>
      <c r="N4728" s="29" t="str">
        <f>IF(O4728 &lt;&gt; "",VLOOKUP(O4728,'CLASSIFICAÇÃO - ÁREA DE ATUAÇÃO'!$A:$C,3,0), "")</f>
        <v>ATENÇÃO PRIMÁRIA</v>
      </c>
      <c r="O4728" t="str">
        <f>'Lotações convertidas'!B4730</f>
        <v>CENTRO DE SAÚDE MANTIQUEIRA</v>
      </c>
    </row>
    <row r="4729" spans="1:15" x14ac:dyDescent="0.25">
      <c r="A4729">
        <v>1383505</v>
      </c>
      <c r="B4729" t="s">
        <v>14321</v>
      </c>
      <c r="C4729" t="s">
        <v>14322</v>
      </c>
      <c r="D4729" t="s">
        <v>368</v>
      </c>
      <c r="E4729" t="s">
        <v>728</v>
      </c>
      <c r="F4729" t="s">
        <v>607</v>
      </c>
      <c r="G4729" s="177">
        <v>44760</v>
      </c>
      <c r="H4729" t="s">
        <v>417</v>
      </c>
      <c r="I4729" t="s">
        <v>495</v>
      </c>
      <c r="K4729" t="s">
        <v>495</v>
      </c>
      <c r="L4729" t="s">
        <v>365</v>
      </c>
      <c r="M4729" s="29" t="str">
        <f>IF(O4729 &lt;&gt; "", VLOOKUP(O4729,'CLASSIFICAÇÃO - ÁREA DE ATUAÇÃO'!$A:$C,2,0),"")</f>
        <v>D</v>
      </c>
      <c r="N4729" s="29" t="str">
        <f>IF(O4729 &lt;&gt; "",VLOOKUP(O4729,'CLASSIFICAÇÃO - ÁREA DE ATUAÇÃO'!$A:$C,3,0), "")</f>
        <v>ATENÇÃO PRIMÁRIA</v>
      </c>
      <c r="O4729" t="str">
        <f>'Lotações convertidas'!B4731</f>
        <v>CENTRO DE SAÚDE SÃO TOMÁS</v>
      </c>
    </row>
    <row r="4730" spans="1:15" x14ac:dyDescent="0.25">
      <c r="A4730">
        <v>1383513</v>
      </c>
      <c r="B4730" t="s">
        <v>14323</v>
      </c>
      <c r="C4730" t="s">
        <v>14324</v>
      </c>
      <c r="D4730" t="s">
        <v>379</v>
      </c>
      <c r="F4730" t="s">
        <v>18623</v>
      </c>
      <c r="G4730" s="177">
        <v>44751</v>
      </c>
      <c r="H4730" t="s">
        <v>482</v>
      </c>
      <c r="I4730" t="s">
        <v>18171</v>
      </c>
      <c r="J4730" t="s">
        <v>14325</v>
      </c>
      <c r="K4730" t="s">
        <v>353</v>
      </c>
      <c r="L4730" t="s">
        <v>374</v>
      </c>
      <c r="M4730" s="29" t="str">
        <f>IF(O4730 &lt;&gt; "", VLOOKUP(O4730,'CLASSIFICAÇÃO - ÁREA DE ATUAÇÃO'!$A:$C,2,0),"")</f>
        <v>C</v>
      </c>
      <c r="N4730" s="29" t="str">
        <f>IF(O4730 &lt;&gt; "",VLOOKUP(O4730,'CLASSIFICAÇÃO - ÁREA DE ATUAÇÃO'!$A:$C,3,0), "")</f>
        <v>REDE DE URGÊNCIA</v>
      </c>
      <c r="O4730" t="str">
        <f>'Lotações convertidas'!B4732</f>
        <v>UNIDADE DE PRONTO ATENDIMENTO NORDESTE</v>
      </c>
    </row>
    <row r="4731" spans="1:15" x14ac:dyDescent="0.25">
      <c r="A4731">
        <v>1383521</v>
      </c>
      <c r="B4731" t="s">
        <v>14326</v>
      </c>
      <c r="C4731" t="s">
        <v>14327</v>
      </c>
      <c r="D4731" t="s">
        <v>368</v>
      </c>
      <c r="E4731" t="s">
        <v>369</v>
      </c>
      <c r="F4731" t="s">
        <v>217</v>
      </c>
      <c r="G4731" s="177">
        <v>44753</v>
      </c>
      <c r="H4731" t="s">
        <v>384</v>
      </c>
      <c r="I4731" t="s">
        <v>18168</v>
      </c>
      <c r="J4731" t="s">
        <v>14328</v>
      </c>
      <c r="K4731" t="s">
        <v>353</v>
      </c>
      <c r="L4731" t="s">
        <v>406</v>
      </c>
      <c r="M4731" s="29" t="str">
        <f>IF(O4731 &lt;&gt; "", VLOOKUP(O4731,'CLASSIFICAÇÃO - ÁREA DE ATUAÇÃO'!$A:$C,2,0),"")</f>
        <v>C</v>
      </c>
      <c r="N4731" s="29" t="str">
        <f>IF(O4731 &lt;&gt; "",VLOOKUP(O4731,'CLASSIFICAÇÃO - ÁREA DE ATUAÇÃO'!$A:$C,3,0), "")</f>
        <v>ATENÇÃO PRIMÁRIA</v>
      </c>
      <c r="O4731" t="str">
        <f>'Lotações convertidas'!B4733</f>
        <v>CENTRO DE SAÚDE. MARIA MADALENA TEODORO - LINDÉIA</v>
      </c>
    </row>
    <row r="4732" spans="1:15" x14ac:dyDescent="0.25">
      <c r="A4732" t="s">
        <v>14329</v>
      </c>
      <c r="B4732" t="s">
        <v>13032</v>
      </c>
      <c r="C4732" t="s">
        <v>13033</v>
      </c>
      <c r="D4732" t="s">
        <v>349</v>
      </c>
      <c r="E4732" t="s">
        <v>350</v>
      </c>
      <c r="F4732" t="s">
        <v>3561</v>
      </c>
      <c r="G4732" s="177">
        <v>44754</v>
      </c>
      <c r="H4732" t="s">
        <v>352</v>
      </c>
      <c r="I4732" t="s">
        <v>18169</v>
      </c>
      <c r="J4732" t="s">
        <v>13034</v>
      </c>
      <c r="K4732" t="s">
        <v>353</v>
      </c>
      <c r="L4732" t="s">
        <v>427</v>
      </c>
      <c r="M4732" s="29" t="str">
        <f>IF(O4732 &lt;&gt; "", VLOOKUP(O4732,'CLASSIFICAÇÃO - ÁREA DE ATUAÇÃO'!$A:$C,2,0),"")</f>
        <v>A</v>
      </c>
      <c r="N4732" s="29" t="str">
        <f>IF(O4732 &lt;&gt; "",VLOOKUP(O4732,'CLASSIFICAÇÃO - ÁREA DE ATUAÇÃO'!$A:$C,3,0), "")</f>
        <v>GESTÃO</v>
      </c>
      <c r="O4732" t="str">
        <f>'Lotações convertidas'!B4734</f>
        <v>GERÊNCIA DE INTEGRAÇÃO DO CUIDADO À SAÚDE</v>
      </c>
    </row>
    <row r="4733" spans="1:15" x14ac:dyDescent="0.25">
      <c r="A4733">
        <v>1383548</v>
      </c>
      <c r="B4733" t="s">
        <v>14330</v>
      </c>
      <c r="C4733" t="s">
        <v>14331</v>
      </c>
      <c r="D4733" t="s">
        <v>368</v>
      </c>
      <c r="E4733" t="s">
        <v>369</v>
      </c>
      <c r="F4733" t="s">
        <v>589</v>
      </c>
      <c r="G4733" s="177">
        <v>44749</v>
      </c>
      <c r="H4733" t="s">
        <v>417</v>
      </c>
      <c r="I4733" t="s">
        <v>18168</v>
      </c>
      <c r="J4733" t="s">
        <v>14332</v>
      </c>
      <c r="K4733" t="s">
        <v>353</v>
      </c>
      <c r="L4733" t="s">
        <v>397</v>
      </c>
      <c r="M4733" s="29" t="str">
        <f>IF(O4733 &lt;&gt; "", VLOOKUP(O4733,'CLASSIFICAÇÃO - ÁREA DE ATUAÇÃO'!$A:$C,2,0),"")</f>
        <v>A</v>
      </c>
      <c r="N4733" s="29" t="str">
        <f>IF(O4733 &lt;&gt; "",VLOOKUP(O4733,'CLASSIFICAÇÃO - ÁREA DE ATUAÇÃO'!$A:$C,3,0), "")</f>
        <v>REDE COMPLEMENTAR</v>
      </c>
      <c r="O4733" t="str">
        <f>'Lotações convertidas'!B4735</f>
        <v>UNIDADE DE REFERENCIA SECUNDARIA CAMPOS SALES</v>
      </c>
    </row>
    <row r="4734" spans="1:15" x14ac:dyDescent="0.25">
      <c r="A4734">
        <v>1383556</v>
      </c>
      <c r="B4734" t="s">
        <v>14333</v>
      </c>
      <c r="C4734" t="s">
        <v>14334</v>
      </c>
      <c r="D4734" t="s">
        <v>368</v>
      </c>
      <c r="E4734" t="s">
        <v>369</v>
      </c>
      <c r="F4734" t="s">
        <v>4353</v>
      </c>
      <c r="G4734" s="177">
        <v>44749</v>
      </c>
      <c r="H4734" t="s">
        <v>417</v>
      </c>
      <c r="I4734" t="s">
        <v>18168</v>
      </c>
      <c r="J4734" t="s">
        <v>14335</v>
      </c>
      <c r="K4734" t="s">
        <v>353</v>
      </c>
      <c r="L4734" t="s">
        <v>397</v>
      </c>
      <c r="M4734" s="29" t="str">
        <f>IF(O4734 &lt;&gt; "", VLOOKUP(O4734,'CLASSIFICAÇÃO - ÁREA DE ATUAÇÃO'!$A:$C,2,0),"")</f>
        <v>B</v>
      </c>
      <c r="N4734" s="29" t="str">
        <f>IF(O4734 &lt;&gt; "",VLOOKUP(O4734,'CLASSIFICAÇÃO - ÁREA DE ATUAÇÃO'!$A:$C,3,0), "")</f>
        <v>ATENÇÃO PRIMÁRIA</v>
      </c>
      <c r="O4734" t="str">
        <f>'Lotações convertidas'!B4736</f>
        <v>CENTRO DE SAÚDE PALMEIRAS</v>
      </c>
    </row>
    <row r="4735" spans="1:15" x14ac:dyDescent="0.25">
      <c r="A4735">
        <v>1383564</v>
      </c>
      <c r="B4735" t="s">
        <v>14336</v>
      </c>
      <c r="C4735" t="s">
        <v>14337</v>
      </c>
      <c r="D4735" t="s">
        <v>362</v>
      </c>
      <c r="F4735" t="s">
        <v>18620</v>
      </c>
      <c r="G4735" s="177">
        <v>44749</v>
      </c>
      <c r="H4735" t="s">
        <v>466</v>
      </c>
      <c r="I4735" t="s">
        <v>18168</v>
      </c>
      <c r="J4735" t="s">
        <v>14338</v>
      </c>
      <c r="K4735" t="s">
        <v>353</v>
      </c>
      <c r="L4735" t="s">
        <v>372</v>
      </c>
      <c r="M4735" s="29" t="str">
        <f>IF(O4735 &lt;&gt; "", VLOOKUP(O4735,'CLASSIFICAÇÃO - ÁREA DE ATUAÇÃO'!$A:$C,2,0),"")</f>
        <v>D</v>
      </c>
      <c r="N4735" s="29" t="str">
        <f>IF(O4735 &lt;&gt; "",VLOOKUP(O4735,'CLASSIFICAÇÃO - ÁREA DE ATUAÇÃO'!$A:$C,3,0), "")</f>
        <v>REDE DE URGÊNCIA</v>
      </c>
      <c r="O4735" t="str">
        <f>'Lotações convertidas'!B4737</f>
        <v>UNIDADE DE PRONTO ATENDIMENTO VENDA NOVA</v>
      </c>
    </row>
    <row r="4736" spans="1:15" x14ac:dyDescent="0.25">
      <c r="A4736">
        <v>1383599</v>
      </c>
      <c r="B4736" t="s">
        <v>14339</v>
      </c>
      <c r="C4736" t="s">
        <v>14340</v>
      </c>
      <c r="D4736" t="s">
        <v>379</v>
      </c>
      <c r="F4736" t="s">
        <v>18615</v>
      </c>
      <c r="G4736" s="177">
        <v>44750</v>
      </c>
      <c r="H4736" t="s">
        <v>482</v>
      </c>
      <c r="I4736" t="s">
        <v>18171</v>
      </c>
      <c r="J4736" t="s">
        <v>14341</v>
      </c>
      <c r="K4736" t="s">
        <v>353</v>
      </c>
      <c r="L4736" t="s">
        <v>365</v>
      </c>
      <c r="M4736" s="29" t="str">
        <f>IF(O4736 &lt;&gt; "", VLOOKUP(O4736,'CLASSIFICAÇÃO - ÁREA DE ATUAÇÃO'!$A:$C,2,0),"")</f>
        <v>D</v>
      </c>
      <c r="N4736" s="29" t="str">
        <f>IF(O4736 &lt;&gt; "",VLOOKUP(O4736,'CLASSIFICAÇÃO - ÁREA DE ATUAÇÃO'!$A:$C,3,0), "")</f>
        <v>REDE DE URGÊNCIA</v>
      </c>
      <c r="O4736" t="str">
        <f>'Lotações convertidas'!B4738</f>
        <v>UNIDADE DE PRONTO ATENDIMENTO NORTE</v>
      </c>
    </row>
    <row r="4737" spans="1:15" x14ac:dyDescent="0.25">
      <c r="A4737">
        <v>1383602</v>
      </c>
      <c r="B4737" t="s">
        <v>14342</v>
      </c>
      <c r="C4737" t="s">
        <v>14343</v>
      </c>
      <c r="D4737" t="s">
        <v>368</v>
      </c>
      <c r="E4737" t="s">
        <v>369</v>
      </c>
      <c r="F4737" t="s">
        <v>201</v>
      </c>
      <c r="G4737" s="177">
        <v>44750</v>
      </c>
      <c r="H4737" t="s">
        <v>417</v>
      </c>
      <c r="I4737" t="s">
        <v>18168</v>
      </c>
      <c r="J4737" t="s">
        <v>14344</v>
      </c>
      <c r="K4737" t="s">
        <v>353</v>
      </c>
      <c r="L4737" t="s">
        <v>406</v>
      </c>
      <c r="M4737" s="29" t="str">
        <f>IF(O4737 &lt;&gt; "", VLOOKUP(O4737,'CLASSIFICAÇÃO - ÁREA DE ATUAÇÃO'!$A:$C,2,0),"")</f>
        <v>C</v>
      </c>
      <c r="N4737" s="29" t="str">
        <f>IF(O4737 &lt;&gt; "",VLOOKUP(O4737,'CLASSIFICAÇÃO - ÁREA DE ATUAÇÃO'!$A:$C,3,0), "")</f>
        <v>ATENÇÃO PRIMÁRIA</v>
      </c>
      <c r="O4737" t="str">
        <f>'Lotações convertidas'!B4739</f>
        <v>CENTRO DE SAÚDE DIAMANTE - TEIXEIRA DIAS</v>
      </c>
    </row>
    <row r="4738" spans="1:15" x14ac:dyDescent="0.25">
      <c r="A4738">
        <v>1383645</v>
      </c>
      <c r="B4738" t="s">
        <v>14345</v>
      </c>
      <c r="C4738" t="s">
        <v>14346</v>
      </c>
      <c r="D4738" t="s">
        <v>368</v>
      </c>
      <c r="E4738" t="s">
        <v>369</v>
      </c>
      <c r="F4738" t="s">
        <v>825</v>
      </c>
      <c r="G4738" s="177">
        <v>44750</v>
      </c>
      <c r="H4738" t="s">
        <v>384</v>
      </c>
      <c r="I4738" t="s">
        <v>18168</v>
      </c>
      <c r="J4738" t="s">
        <v>14347</v>
      </c>
      <c r="K4738" t="s">
        <v>353</v>
      </c>
      <c r="L4738" t="s">
        <v>365</v>
      </c>
      <c r="M4738" s="29" t="str">
        <f>IF(O4738 &lt;&gt; "", VLOOKUP(O4738,'CLASSIFICAÇÃO - ÁREA DE ATUAÇÃO'!$A:$C,2,0),"")</f>
        <v>D</v>
      </c>
      <c r="N4738" s="29" t="str">
        <f>IF(O4738 &lt;&gt; "",VLOOKUP(O4738,'CLASSIFICAÇÃO - ÁREA DE ATUAÇÃO'!$A:$C,3,0), "")</f>
        <v>ATENÇÃO PRIMÁRIA</v>
      </c>
      <c r="O4738" t="str">
        <f>'Lotações convertidas'!B4740</f>
        <v>CENTRO DE SAÚDE TUPI</v>
      </c>
    </row>
    <row r="4739" spans="1:15" x14ac:dyDescent="0.25">
      <c r="A4739">
        <v>1383653</v>
      </c>
      <c r="B4739" t="s">
        <v>14348</v>
      </c>
      <c r="C4739" t="s">
        <v>14349</v>
      </c>
      <c r="D4739" t="s">
        <v>379</v>
      </c>
      <c r="E4739" t="s">
        <v>2664</v>
      </c>
      <c r="F4739" t="s">
        <v>3282</v>
      </c>
      <c r="G4739" s="177">
        <v>44753</v>
      </c>
      <c r="H4739" t="s">
        <v>736</v>
      </c>
      <c r="I4739" t="s">
        <v>18171</v>
      </c>
      <c r="J4739" t="s">
        <v>14350</v>
      </c>
      <c r="K4739" t="s">
        <v>353</v>
      </c>
      <c r="L4739" t="s">
        <v>411</v>
      </c>
      <c r="M4739" s="29" t="str">
        <f>IF(O4739 &lt;&gt; "", VLOOKUP(O4739,'CLASSIFICAÇÃO - ÁREA DE ATUAÇÃO'!$A:$C,2,0),"")</f>
        <v>B</v>
      </c>
      <c r="N4739" s="29" t="str">
        <f>IF(O4739 &lt;&gt; "",VLOOKUP(O4739,'CLASSIFICAÇÃO - ÁREA DE ATUAÇÃO'!$A:$C,3,0), "")</f>
        <v>ATENÇÃO PRIMÁRIA</v>
      </c>
      <c r="O4739" t="str">
        <f>'Lotações convertidas'!B4741</f>
        <v>CENTRO DE SAÚDE TIA AMÂNCIA</v>
      </c>
    </row>
    <row r="4740" spans="1:15" x14ac:dyDescent="0.25">
      <c r="A4740">
        <v>1383661</v>
      </c>
      <c r="B4740" t="s">
        <v>14351</v>
      </c>
      <c r="C4740" t="s">
        <v>14352</v>
      </c>
      <c r="D4740" t="s">
        <v>379</v>
      </c>
      <c r="F4740" t="s">
        <v>567</v>
      </c>
      <c r="G4740" s="177">
        <v>44750</v>
      </c>
      <c r="H4740" t="s">
        <v>14353</v>
      </c>
      <c r="I4740" t="s">
        <v>18171</v>
      </c>
      <c r="J4740" t="s">
        <v>14354</v>
      </c>
      <c r="K4740" t="s">
        <v>353</v>
      </c>
      <c r="L4740" t="s">
        <v>406</v>
      </c>
      <c r="M4740" s="29" t="str">
        <f>IF(O4740 &lt;&gt; "", VLOOKUP(O4740,'CLASSIFICAÇÃO - ÁREA DE ATUAÇÃO'!$A:$C,2,0),"")</f>
        <v>C</v>
      </c>
      <c r="N4740" s="29" t="str">
        <f>IF(O4740 &lt;&gt; "",VLOOKUP(O4740,'CLASSIFICAÇÃO - ÁREA DE ATUAÇÃO'!$A:$C,3,0), "")</f>
        <v>REDE DE URGÊNCIA</v>
      </c>
      <c r="O4740" t="str">
        <f>'Lotações convertidas'!B4742</f>
        <v>CENTRO DE REFERENCIA EM SAUDE MENTAL ALCOOL E DROGAS BARREIRO</v>
      </c>
    </row>
    <row r="4741" spans="1:15" x14ac:dyDescent="0.25">
      <c r="A4741" t="s">
        <v>14355</v>
      </c>
      <c r="B4741" t="s">
        <v>14356</v>
      </c>
      <c r="C4741" t="s">
        <v>14357</v>
      </c>
      <c r="D4741" t="s">
        <v>379</v>
      </c>
      <c r="F4741" t="s">
        <v>18616</v>
      </c>
      <c r="G4741" s="177">
        <v>44753</v>
      </c>
      <c r="H4741" t="s">
        <v>457</v>
      </c>
      <c r="I4741" t="s">
        <v>18171</v>
      </c>
      <c r="J4741" t="s">
        <v>14358</v>
      </c>
      <c r="K4741" t="s">
        <v>353</v>
      </c>
      <c r="L4741" t="s">
        <v>361</v>
      </c>
      <c r="M4741" s="29" t="str">
        <f>IF(O4741 &lt;&gt; "", VLOOKUP(O4741,'CLASSIFICAÇÃO - ÁREA DE ATUAÇÃO'!$A:$C,2,0),"")</f>
        <v>C</v>
      </c>
      <c r="N4741" s="29" t="str">
        <f>IF(O4741 &lt;&gt; "",VLOOKUP(O4741,'CLASSIFICAÇÃO - ÁREA DE ATUAÇÃO'!$A:$C,3,0), "")</f>
        <v>REDE DE URGÊNCIA</v>
      </c>
      <c r="O4741" t="str">
        <f>'Lotações convertidas'!B4743</f>
        <v>UNIDADE DE PRONTO ATENDIMENTO PAMPULHA</v>
      </c>
    </row>
    <row r="4742" spans="1:15" x14ac:dyDescent="0.25">
      <c r="A4742">
        <v>1383688</v>
      </c>
      <c r="B4742" t="s">
        <v>14359</v>
      </c>
      <c r="C4742" t="s">
        <v>14360</v>
      </c>
      <c r="D4742" t="s">
        <v>1211</v>
      </c>
      <c r="F4742" t="s">
        <v>18674</v>
      </c>
      <c r="G4742" s="177">
        <v>44750</v>
      </c>
      <c r="H4742" t="s">
        <v>364</v>
      </c>
      <c r="I4742" t="s">
        <v>495</v>
      </c>
      <c r="K4742" t="s">
        <v>495</v>
      </c>
      <c r="L4742" t="s">
        <v>427</v>
      </c>
      <c r="M4742" s="29" t="str">
        <f>IF(O4742 &lt;&gt; "", VLOOKUP(O4742,'CLASSIFICAÇÃO - ÁREA DE ATUAÇÃO'!$A:$C,2,0),"")</f>
        <v>A</v>
      </c>
      <c r="N4742" s="29" t="str">
        <f>IF(O4742 &lt;&gt; "",VLOOKUP(O4742,'CLASSIFICAÇÃO - ÁREA DE ATUAÇÃO'!$A:$C,3,0), "")</f>
        <v>GESTÃO</v>
      </c>
      <c r="O4742" t="str">
        <f>'Lotações convertidas'!B4744</f>
        <v>GERENCIA DE OPERACOES DE CAMPO</v>
      </c>
    </row>
    <row r="4743" spans="1:15" x14ac:dyDescent="0.25">
      <c r="A4743">
        <v>1383696</v>
      </c>
      <c r="B4743" t="s">
        <v>2935</v>
      </c>
      <c r="C4743" t="s">
        <v>2936</v>
      </c>
      <c r="D4743" t="s">
        <v>368</v>
      </c>
      <c r="E4743" t="s">
        <v>369</v>
      </c>
      <c r="F4743" t="s">
        <v>18616</v>
      </c>
      <c r="G4743" s="177">
        <v>44751</v>
      </c>
      <c r="H4743" t="s">
        <v>441</v>
      </c>
      <c r="I4743" t="s">
        <v>18168</v>
      </c>
      <c r="J4743" t="s">
        <v>2937</v>
      </c>
      <c r="K4743" t="s">
        <v>353</v>
      </c>
      <c r="L4743" t="s">
        <v>361</v>
      </c>
      <c r="M4743" s="29" t="str">
        <f>IF(O4743 &lt;&gt; "", VLOOKUP(O4743,'CLASSIFICAÇÃO - ÁREA DE ATUAÇÃO'!$A:$C,2,0),"")</f>
        <v>C</v>
      </c>
      <c r="N4743" s="29" t="str">
        <f>IF(O4743 &lt;&gt; "",VLOOKUP(O4743,'CLASSIFICAÇÃO - ÁREA DE ATUAÇÃO'!$A:$C,3,0), "")</f>
        <v>REDE DE URGÊNCIA</v>
      </c>
      <c r="O4743" t="str">
        <f>'Lotações convertidas'!B4745</f>
        <v>UNIDADE DE PRONTO ATENDIMENTO PAMPULHA</v>
      </c>
    </row>
    <row r="4744" spans="1:15" x14ac:dyDescent="0.25">
      <c r="A4744">
        <v>1383718</v>
      </c>
      <c r="B4744" t="s">
        <v>14361</v>
      </c>
      <c r="C4744" t="s">
        <v>14362</v>
      </c>
      <c r="D4744" t="s">
        <v>379</v>
      </c>
      <c r="E4744" t="s">
        <v>620</v>
      </c>
      <c r="F4744" t="s">
        <v>2760</v>
      </c>
      <c r="G4744" s="177">
        <v>44755</v>
      </c>
      <c r="H4744" t="s">
        <v>352</v>
      </c>
      <c r="I4744" t="s">
        <v>18171</v>
      </c>
      <c r="J4744" t="s">
        <v>14363</v>
      </c>
      <c r="K4744" t="s">
        <v>353</v>
      </c>
      <c r="L4744" t="s">
        <v>361</v>
      </c>
      <c r="M4744" s="29" t="str">
        <f>IF(O4744 &lt;&gt; "", VLOOKUP(O4744,'CLASSIFICAÇÃO - ÁREA DE ATUAÇÃO'!$A:$C,2,0),"")</f>
        <v>D</v>
      </c>
      <c r="N4744" s="29" t="str">
        <f>IF(O4744 &lt;&gt; "",VLOOKUP(O4744,'CLASSIFICAÇÃO - ÁREA DE ATUAÇÃO'!$A:$C,3,0), "")</f>
        <v>ATENÇÃO PRIMÁRIA</v>
      </c>
      <c r="O4744" t="str">
        <f>'Lotações convertidas'!B4746</f>
        <v>CENTRO DE SAÚDE PADRE TIAGO</v>
      </c>
    </row>
    <row r="4745" spans="1:15" x14ac:dyDescent="0.25">
      <c r="A4745">
        <v>1383734</v>
      </c>
      <c r="B4745" t="s">
        <v>14364</v>
      </c>
      <c r="C4745" t="s">
        <v>14365</v>
      </c>
      <c r="D4745" t="s">
        <v>349</v>
      </c>
      <c r="E4745" t="s">
        <v>350</v>
      </c>
      <c r="F4745" t="s">
        <v>606</v>
      </c>
      <c r="G4745" s="177">
        <v>44753</v>
      </c>
      <c r="H4745" t="s">
        <v>17160</v>
      </c>
      <c r="I4745" t="s">
        <v>18169</v>
      </c>
      <c r="J4745" t="s">
        <v>14366</v>
      </c>
      <c r="K4745" t="s">
        <v>353</v>
      </c>
      <c r="L4745" t="s">
        <v>382</v>
      </c>
      <c r="M4745" s="29" t="str">
        <f>IF(O4745 &lt;&gt; "", VLOOKUP(O4745,'CLASSIFICAÇÃO - ÁREA DE ATUAÇÃO'!$A:$C,2,0),"")</f>
        <v>D</v>
      </c>
      <c r="N4745" s="29" t="str">
        <f>IF(O4745 &lt;&gt; "",VLOOKUP(O4745,'CLASSIFICAÇÃO - ÁREA DE ATUAÇÃO'!$A:$C,3,0), "")</f>
        <v>ATENÇÃO PRIMÁRIA</v>
      </c>
      <c r="O4745" t="str">
        <f>'Lotações convertidas'!B4747</f>
        <v>CENTRO DE SAÚDE ALTO VERA CRUZ</v>
      </c>
    </row>
    <row r="4746" spans="1:15" x14ac:dyDescent="0.25">
      <c r="A4746">
        <v>1383742</v>
      </c>
      <c r="B4746" t="s">
        <v>14367</v>
      </c>
      <c r="C4746" t="s">
        <v>14368</v>
      </c>
      <c r="D4746" t="s">
        <v>368</v>
      </c>
      <c r="E4746" t="s">
        <v>369</v>
      </c>
      <c r="F4746" t="s">
        <v>18622</v>
      </c>
      <c r="G4746" s="177">
        <v>44750</v>
      </c>
      <c r="H4746" t="s">
        <v>1635</v>
      </c>
      <c r="I4746" t="s">
        <v>18168</v>
      </c>
      <c r="J4746" t="s">
        <v>14369</v>
      </c>
      <c r="K4746" t="s">
        <v>353</v>
      </c>
      <c r="L4746" t="s">
        <v>372</v>
      </c>
      <c r="M4746" s="29" t="str">
        <f>IF(O4746 &lt;&gt; "", VLOOKUP(O4746,'CLASSIFICAÇÃO - ÁREA DE ATUAÇÃO'!$A:$C,2,0),"")</f>
        <v>C</v>
      </c>
      <c r="N4746" s="29" t="str">
        <f>IF(O4746 &lt;&gt; "",VLOOKUP(O4746,'CLASSIFICAÇÃO - ÁREA DE ATUAÇÃO'!$A:$C,3,0), "")</f>
        <v>REDE DE URGÊNCIA</v>
      </c>
      <c r="O4746" t="str">
        <f>'Lotações convertidas'!B4748</f>
        <v>CENTRO DE REFERENCIA EM SAUDE MENTAL VENDA NOVA</v>
      </c>
    </row>
    <row r="4747" spans="1:15" x14ac:dyDescent="0.25">
      <c r="A4747">
        <v>1383750</v>
      </c>
      <c r="B4747" t="s">
        <v>14370</v>
      </c>
      <c r="C4747" t="s">
        <v>14371</v>
      </c>
      <c r="D4747" t="s">
        <v>368</v>
      </c>
      <c r="E4747" t="s">
        <v>369</v>
      </c>
      <c r="F4747" t="s">
        <v>617</v>
      </c>
      <c r="G4747" s="177">
        <v>44753</v>
      </c>
      <c r="H4747" t="s">
        <v>384</v>
      </c>
      <c r="I4747" t="s">
        <v>18168</v>
      </c>
      <c r="J4747" t="s">
        <v>14372</v>
      </c>
      <c r="K4747" t="s">
        <v>353</v>
      </c>
      <c r="L4747" t="s">
        <v>354</v>
      </c>
      <c r="M4747" s="29" t="str">
        <f>IF(O4747 &lt;&gt; "", VLOOKUP(O4747,'CLASSIFICAÇÃO - ÁREA DE ATUAÇÃO'!$A:$C,2,0),"")</f>
        <v>B</v>
      </c>
      <c r="N4747" s="29" t="str">
        <f>IF(O4747 &lt;&gt; "",VLOOKUP(O4747,'CLASSIFICAÇÃO - ÁREA DE ATUAÇÃO'!$A:$C,3,0), "")</f>
        <v>ATENÇÃO PRIMÁRIA</v>
      </c>
      <c r="O4747" t="str">
        <f>'Lotações convertidas'!B4749</f>
        <v>CENTRO DE SAÚDE DOM CABRAL</v>
      </c>
    </row>
    <row r="4748" spans="1:15" x14ac:dyDescent="0.25">
      <c r="A4748">
        <v>1383769</v>
      </c>
      <c r="B4748" t="s">
        <v>14373</v>
      </c>
      <c r="C4748" t="s">
        <v>14374</v>
      </c>
      <c r="D4748" t="s">
        <v>379</v>
      </c>
      <c r="F4748" t="s">
        <v>18623</v>
      </c>
      <c r="G4748" s="177">
        <v>44751</v>
      </c>
      <c r="H4748" t="s">
        <v>482</v>
      </c>
      <c r="I4748" t="s">
        <v>18171</v>
      </c>
      <c r="J4748" t="s">
        <v>14375</v>
      </c>
      <c r="K4748" t="s">
        <v>353</v>
      </c>
      <c r="L4748" t="s">
        <v>374</v>
      </c>
      <c r="M4748" s="29" t="str">
        <f>IF(O4748 &lt;&gt; "", VLOOKUP(O4748,'CLASSIFICAÇÃO - ÁREA DE ATUAÇÃO'!$A:$C,2,0),"")</f>
        <v>C</v>
      </c>
      <c r="N4748" s="29" t="str">
        <f>IF(O4748 &lt;&gt; "",VLOOKUP(O4748,'CLASSIFICAÇÃO - ÁREA DE ATUAÇÃO'!$A:$C,3,0), "")</f>
        <v>REDE DE URGÊNCIA</v>
      </c>
      <c r="O4748" t="str">
        <f>'Lotações convertidas'!B4750</f>
        <v>UNIDADE DE PRONTO ATENDIMENTO NORDESTE</v>
      </c>
    </row>
    <row r="4749" spans="1:15" x14ac:dyDescent="0.25">
      <c r="A4749">
        <v>1383777</v>
      </c>
      <c r="B4749" t="s">
        <v>14376</v>
      </c>
      <c r="C4749" t="s">
        <v>14377</v>
      </c>
      <c r="D4749" t="s">
        <v>368</v>
      </c>
      <c r="E4749" t="s">
        <v>369</v>
      </c>
      <c r="F4749" t="s">
        <v>18623</v>
      </c>
      <c r="G4749" s="177">
        <v>44750</v>
      </c>
      <c r="H4749" t="s">
        <v>441</v>
      </c>
      <c r="I4749" t="s">
        <v>18168</v>
      </c>
      <c r="J4749" t="s">
        <v>14378</v>
      </c>
      <c r="K4749" t="s">
        <v>353</v>
      </c>
      <c r="L4749" t="s">
        <v>374</v>
      </c>
      <c r="M4749" s="29" t="str">
        <f>IF(O4749 &lt;&gt; "", VLOOKUP(O4749,'CLASSIFICAÇÃO - ÁREA DE ATUAÇÃO'!$A:$C,2,0),"")</f>
        <v>C</v>
      </c>
      <c r="N4749" s="29" t="str">
        <f>IF(O4749 &lt;&gt; "",VLOOKUP(O4749,'CLASSIFICAÇÃO - ÁREA DE ATUAÇÃO'!$A:$C,3,0), "")</f>
        <v>REDE DE URGÊNCIA</v>
      </c>
      <c r="O4749" t="str">
        <f>'Lotações convertidas'!B4751</f>
        <v>UNIDADE DE PRONTO ATENDIMENTO NORDESTE</v>
      </c>
    </row>
    <row r="4750" spans="1:15" x14ac:dyDescent="0.25">
      <c r="A4750">
        <v>1383785</v>
      </c>
      <c r="B4750" t="s">
        <v>14379</v>
      </c>
      <c r="C4750" t="s">
        <v>14380</v>
      </c>
      <c r="D4750" t="s">
        <v>349</v>
      </c>
      <c r="E4750" t="s">
        <v>403</v>
      </c>
      <c r="F4750" t="s">
        <v>438</v>
      </c>
      <c r="G4750" s="177">
        <v>44753</v>
      </c>
      <c r="H4750" t="s">
        <v>395</v>
      </c>
      <c r="I4750" t="s">
        <v>18170</v>
      </c>
      <c r="J4750" t="s">
        <v>14381</v>
      </c>
      <c r="K4750" t="s">
        <v>353</v>
      </c>
      <c r="L4750" t="s">
        <v>382</v>
      </c>
      <c r="M4750" s="29" t="str">
        <f>IF(O4750 &lt;&gt; "", VLOOKUP(O4750,'CLASSIFICAÇÃO - ÁREA DE ATUAÇÃO'!$A:$C,2,0),"")</f>
        <v>C</v>
      </c>
      <c r="N4750" s="29" t="str">
        <f>IF(O4750 &lt;&gt; "",VLOOKUP(O4750,'CLASSIFICAÇÃO - ÁREA DE ATUAÇÃO'!$A:$C,3,0), "")</f>
        <v>ATENÇÃO PRIMÁRIA</v>
      </c>
      <c r="O4750" t="str">
        <f>'Lotações convertidas'!B4752</f>
        <v>CENTRO DE SAÚDE GRANJA DE FREITAS</v>
      </c>
    </row>
    <row r="4751" spans="1:15" x14ac:dyDescent="0.25">
      <c r="A4751">
        <v>1383793</v>
      </c>
      <c r="B4751" t="s">
        <v>14382</v>
      </c>
      <c r="C4751" t="s">
        <v>14383</v>
      </c>
      <c r="D4751" t="s">
        <v>349</v>
      </c>
      <c r="E4751" t="s">
        <v>947</v>
      </c>
      <c r="F4751" t="s">
        <v>18657</v>
      </c>
      <c r="G4751" s="177">
        <v>44753</v>
      </c>
      <c r="H4751" t="s">
        <v>736</v>
      </c>
      <c r="I4751" t="s">
        <v>18183</v>
      </c>
      <c r="J4751" t="s">
        <v>14384</v>
      </c>
      <c r="K4751" t="s">
        <v>353</v>
      </c>
      <c r="L4751" t="s">
        <v>361</v>
      </c>
      <c r="M4751" s="29" t="str">
        <f>IF(O4751 &lt;&gt; "", VLOOKUP(O4751,'CLASSIFICAÇÃO - ÁREA DE ATUAÇÃO'!$A:$C,2,0),"")</f>
        <v>B</v>
      </c>
      <c r="N4751" s="29" t="str">
        <f>IF(O4751 &lt;&gt; "",VLOOKUP(O4751,'CLASSIFICAÇÃO - ÁREA DE ATUAÇÃO'!$A:$C,3,0), "")</f>
        <v>GESTÃO</v>
      </c>
      <c r="O4751" t="str">
        <f>'Lotações convertidas'!B4753</f>
        <v>GERENCIA DE ASSISTENCIA, EPIDEMIOLOGIA E REGULACAO PAMPULHA</v>
      </c>
    </row>
    <row r="4752" spans="1:15" x14ac:dyDescent="0.25">
      <c r="A4752">
        <v>1383807</v>
      </c>
      <c r="B4752" t="s">
        <v>14382</v>
      </c>
      <c r="C4752" t="s">
        <v>14383</v>
      </c>
      <c r="D4752" t="s">
        <v>349</v>
      </c>
      <c r="E4752" t="s">
        <v>947</v>
      </c>
      <c r="F4752" t="s">
        <v>18657</v>
      </c>
      <c r="G4752" s="177">
        <v>44753</v>
      </c>
      <c r="H4752" t="s">
        <v>434</v>
      </c>
      <c r="I4752" t="s">
        <v>18183</v>
      </c>
      <c r="J4752" t="s">
        <v>14384</v>
      </c>
      <c r="K4752" t="s">
        <v>353</v>
      </c>
      <c r="L4752" t="s">
        <v>361</v>
      </c>
      <c r="M4752" s="29" t="str">
        <f>IF(O4752 &lt;&gt; "", VLOOKUP(O4752,'CLASSIFICAÇÃO - ÁREA DE ATUAÇÃO'!$A:$C,2,0),"")</f>
        <v>B</v>
      </c>
      <c r="N4752" s="29" t="str">
        <f>IF(O4752 &lt;&gt; "",VLOOKUP(O4752,'CLASSIFICAÇÃO - ÁREA DE ATUAÇÃO'!$A:$C,3,0), "")</f>
        <v>GESTÃO</v>
      </c>
      <c r="O4752" t="str">
        <f>'Lotações convertidas'!B4754</f>
        <v>GERENCIA DE ASSISTENCIA, EPIDEMIOLOGIA E REGULACAO PAMPULHA</v>
      </c>
    </row>
    <row r="4753" spans="1:15" x14ac:dyDescent="0.25">
      <c r="A4753">
        <v>1383815</v>
      </c>
      <c r="B4753" t="s">
        <v>14385</v>
      </c>
      <c r="C4753" t="s">
        <v>14386</v>
      </c>
      <c r="D4753" t="s">
        <v>379</v>
      </c>
      <c r="F4753" t="s">
        <v>1822</v>
      </c>
      <c r="G4753" s="177">
        <v>44753</v>
      </c>
      <c r="H4753" t="s">
        <v>364</v>
      </c>
      <c r="I4753" t="s">
        <v>18171</v>
      </c>
      <c r="J4753" t="s">
        <v>14387</v>
      </c>
      <c r="K4753" t="s">
        <v>353</v>
      </c>
      <c r="L4753" t="s">
        <v>372</v>
      </c>
      <c r="M4753" s="29" t="str">
        <f>IF(O4753 &lt;&gt; "", VLOOKUP(O4753,'CLASSIFICAÇÃO - ÁREA DE ATUAÇÃO'!$A:$C,2,0),"")</f>
        <v>C</v>
      </c>
      <c r="N4753" s="29" t="str">
        <f>IF(O4753 &lt;&gt; "",VLOOKUP(O4753,'CLASSIFICAÇÃO - ÁREA DE ATUAÇÃO'!$A:$C,3,0), "")</f>
        <v>ATENÇÃO PRIMÁRIA</v>
      </c>
      <c r="O4753" t="str">
        <f>'Lotações convertidas'!B4755</f>
        <v>CENTRO DE SAÚDE JARDIM EUROPA</v>
      </c>
    </row>
    <row r="4754" spans="1:15" x14ac:dyDescent="0.25">
      <c r="A4754" t="s">
        <v>14388</v>
      </c>
      <c r="B4754" t="s">
        <v>14389</v>
      </c>
      <c r="C4754" t="s">
        <v>14390</v>
      </c>
      <c r="D4754" t="s">
        <v>368</v>
      </c>
      <c r="E4754" t="s">
        <v>369</v>
      </c>
      <c r="F4754" t="s">
        <v>18617</v>
      </c>
      <c r="G4754" s="177">
        <v>44751</v>
      </c>
      <c r="H4754" t="s">
        <v>425</v>
      </c>
      <c r="I4754" t="s">
        <v>18168</v>
      </c>
      <c r="J4754" t="s">
        <v>14391</v>
      </c>
      <c r="K4754" t="s">
        <v>353</v>
      </c>
      <c r="L4754" t="s">
        <v>406</v>
      </c>
      <c r="M4754" s="29" t="str">
        <f>IF(O4754 &lt;&gt; "", VLOOKUP(O4754,'CLASSIFICAÇÃO - ÁREA DE ATUAÇÃO'!$A:$C,2,0),"")</f>
        <v>D</v>
      </c>
      <c r="N4754" s="29" t="str">
        <f>IF(O4754 &lt;&gt; "",VLOOKUP(O4754,'CLASSIFICAÇÃO - ÁREA DE ATUAÇÃO'!$A:$C,3,0), "")</f>
        <v>REDE DE URGÊNCIA</v>
      </c>
      <c r="O4754" t="str">
        <f>'Lotações convertidas'!B4756</f>
        <v>UNIDADE DE PRONTO ATENDIMENTO BARREIRO</v>
      </c>
    </row>
    <row r="4755" spans="1:15" x14ac:dyDescent="0.25">
      <c r="A4755">
        <v>1383858</v>
      </c>
      <c r="B4755" t="s">
        <v>14392</v>
      </c>
      <c r="C4755" t="s">
        <v>14393</v>
      </c>
      <c r="D4755" t="s">
        <v>362</v>
      </c>
      <c r="F4755" t="s">
        <v>18615</v>
      </c>
      <c r="G4755" s="177">
        <v>44756</v>
      </c>
      <c r="H4755" t="s">
        <v>466</v>
      </c>
      <c r="I4755" t="s">
        <v>18168</v>
      </c>
      <c r="J4755" t="s">
        <v>14394</v>
      </c>
      <c r="K4755" t="s">
        <v>353</v>
      </c>
      <c r="L4755" t="s">
        <v>365</v>
      </c>
      <c r="M4755" s="29" t="str">
        <f>IF(O4755 &lt;&gt; "", VLOOKUP(O4755,'CLASSIFICAÇÃO - ÁREA DE ATUAÇÃO'!$A:$C,2,0),"")</f>
        <v>D</v>
      </c>
      <c r="N4755" s="29" t="str">
        <f>IF(O4755 &lt;&gt; "",VLOOKUP(O4755,'CLASSIFICAÇÃO - ÁREA DE ATUAÇÃO'!$A:$C,3,0), "")</f>
        <v>REDE DE URGÊNCIA</v>
      </c>
      <c r="O4755" t="str">
        <f>'Lotações convertidas'!B4757</f>
        <v>UNIDADE DE PRONTO ATENDIMENTO NORTE</v>
      </c>
    </row>
    <row r="4756" spans="1:15" x14ac:dyDescent="0.25">
      <c r="A4756">
        <v>1383866</v>
      </c>
      <c r="B4756" t="s">
        <v>14395</v>
      </c>
      <c r="C4756" t="s">
        <v>14396</v>
      </c>
      <c r="D4756" t="s">
        <v>368</v>
      </c>
      <c r="E4756" t="s">
        <v>524</v>
      </c>
      <c r="F4756" t="s">
        <v>18613</v>
      </c>
      <c r="G4756" s="177">
        <v>44751</v>
      </c>
      <c r="H4756" t="s">
        <v>441</v>
      </c>
      <c r="I4756" t="s">
        <v>18176</v>
      </c>
      <c r="J4756" t="s">
        <v>14397</v>
      </c>
      <c r="K4756" t="s">
        <v>353</v>
      </c>
      <c r="L4756" t="s">
        <v>382</v>
      </c>
      <c r="M4756" s="29" t="str">
        <f>IF(O4756 &lt;&gt; "", VLOOKUP(O4756,'CLASSIFICAÇÃO - ÁREA DE ATUAÇÃO'!$A:$C,2,0),"")</f>
        <v>C</v>
      </c>
      <c r="N4756" s="29" t="str">
        <f>IF(O4756 &lt;&gt; "",VLOOKUP(O4756,'CLASSIFICAÇÃO - ÁREA DE ATUAÇÃO'!$A:$C,3,0), "")</f>
        <v>REDE DE URGÊNCIA</v>
      </c>
      <c r="O4756" t="str">
        <f>'Lotações convertidas'!B4758</f>
        <v>UNIDADE DE PRONTO ATENDIMENTO LESTE</v>
      </c>
    </row>
    <row r="4757" spans="1:15" x14ac:dyDescent="0.25">
      <c r="A4757">
        <v>1383874</v>
      </c>
      <c r="B4757" t="s">
        <v>14398</v>
      </c>
      <c r="C4757" t="s">
        <v>14399</v>
      </c>
      <c r="D4757" t="s">
        <v>368</v>
      </c>
      <c r="E4757" t="s">
        <v>390</v>
      </c>
      <c r="F4757" t="s">
        <v>1861</v>
      </c>
      <c r="G4757" s="177">
        <v>44754</v>
      </c>
      <c r="H4757" t="s">
        <v>364</v>
      </c>
      <c r="I4757" t="s">
        <v>18175</v>
      </c>
      <c r="J4757" t="s">
        <v>14400</v>
      </c>
      <c r="K4757" t="s">
        <v>353</v>
      </c>
      <c r="L4757" t="s">
        <v>411</v>
      </c>
      <c r="M4757" s="29" t="str">
        <f>IF(O4757 &lt;&gt; "", VLOOKUP(O4757,'CLASSIFICAÇÃO - ÁREA DE ATUAÇÃO'!$A:$C,2,0),"")</f>
        <v>B</v>
      </c>
      <c r="N4757" s="29" t="str">
        <f>IF(O4757 &lt;&gt; "",VLOOKUP(O4757,'CLASSIFICAÇÃO - ÁREA DE ATUAÇÃO'!$A:$C,3,0), "")</f>
        <v>ATENÇÃO PRIMÁRIA</v>
      </c>
      <c r="O4757" t="str">
        <f>'Lotações convertidas'!B4759</f>
        <v>CENTRO DE SAÚDE SANTA LÚCIA</v>
      </c>
    </row>
    <row r="4758" spans="1:15" x14ac:dyDescent="0.25">
      <c r="A4758">
        <v>1383890</v>
      </c>
      <c r="B4758" t="s">
        <v>14401</v>
      </c>
      <c r="C4758" t="s">
        <v>14402</v>
      </c>
      <c r="D4758" t="s">
        <v>594</v>
      </c>
      <c r="F4758" t="s">
        <v>866</v>
      </c>
      <c r="G4758" s="177">
        <v>44754</v>
      </c>
      <c r="H4758" t="s">
        <v>364</v>
      </c>
      <c r="I4758" t="s">
        <v>495</v>
      </c>
      <c r="K4758" t="s">
        <v>495</v>
      </c>
      <c r="L4758" t="s">
        <v>354</v>
      </c>
      <c r="M4758" s="29" t="str">
        <f>IF(O4758 &lt;&gt; "", VLOOKUP(O4758,'CLASSIFICAÇÃO - ÁREA DE ATUAÇÃO'!$A:$C,2,0),"")</f>
        <v>A</v>
      </c>
      <c r="N4758" s="29" t="str">
        <f>IF(O4758 &lt;&gt; "",VLOOKUP(O4758,'CLASSIFICAÇÃO - ÁREA DE ATUAÇÃO'!$A:$C,3,0), "")</f>
        <v>ATENÇÃO PRIMÁRIA</v>
      </c>
      <c r="O4758" t="str">
        <f>'Lotações convertidas'!B4760</f>
        <v>CENTRO DE SAÚDE JARDIM MONTANHÊS</v>
      </c>
    </row>
    <row r="4759" spans="1:15" x14ac:dyDescent="0.25">
      <c r="A4759">
        <v>1383920</v>
      </c>
      <c r="B4759" t="s">
        <v>14403</v>
      </c>
      <c r="C4759" t="s">
        <v>14404</v>
      </c>
      <c r="D4759" t="s">
        <v>368</v>
      </c>
      <c r="E4759" t="s">
        <v>369</v>
      </c>
      <c r="F4759" t="s">
        <v>18623</v>
      </c>
      <c r="G4759" s="177">
        <v>44755</v>
      </c>
      <c r="H4759" t="s">
        <v>525</v>
      </c>
      <c r="I4759" t="s">
        <v>18168</v>
      </c>
      <c r="J4759" t="s">
        <v>14405</v>
      </c>
      <c r="K4759" t="s">
        <v>353</v>
      </c>
      <c r="L4759" t="s">
        <v>374</v>
      </c>
      <c r="M4759" s="29" t="str">
        <f>IF(O4759 &lt;&gt; "", VLOOKUP(O4759,'CLASSIFICAÇÃO - ÁREA DE ATUAÇÃO'!$A:$C,2,0),"")</f>
        <v>C</v>
      </c>
      <c r="N4759" s="29" t="str">
        <f>IF(O4759 &lt;&gt; "",VLOOKUP(O4759,'CLASSIFICAÇÃO - ÁREA DE ATUAÇÃO'!$A:$C,3,0), "")</f>
        <v>REDE DE URGÊNCIA</v>
      </c>
      <c r="O4759" t="str">
        <f>'Lotações convertidas'!B4761</f>
        <v>UNIDADE DE PRONTO ATENDIMENTO NORDESTE</v>
      </c>
    </row>
    <row r="4760" spans="1:15" x14ac:dyDescent="0.25">
      <c r="A4760">
        <v>1383939</v>
      </c>
      <c r="B4760" t="s">
        <v>14406</v>
      </c>
      <c r="C4760" t="s">
        <v>14407</v>
      </c>
      <c r="D4760" t="s">
        <v>379</v>
      </c>
      <c r="F4760" t="s">
        <v>18617</v>
      </c>
      <c r="G4760" s="177">
        <v>44752</v>
      </c>
      <c r="H4760" t="s">
        <v>482</v>
      </c>
      <c r="I4760" t="s">
        <v>18171</v>
      </c>
      <c r="J4760" t="s">
        <v>14408</v>
      </c>
      <c r="K4760" t="s">
        <v>353</v>
      </c>
      <c r="L4760" t="s">
        <v>406</v>
      </c>
      <c r="M4760" s="29" t="str">
        <f>IF(O4760 &lt;&gt; "", VLOOKUP(O4760,'CLASSIFICAÇÃO - ÁREA DE ATUAÇÃO'!$A:$C,2,0),"")</f>
        <v>D</v>
      </c>
      <c r="N4760" s="29" t="str">
        <f>IF(O4760 &lt;&gt; "",VLOOKUP(O4760,'CLASSIFICAÇÃO - ÁREA DE ATUAÇÃO'!$A:$C,3,0), "")</f>
        <v>REDE DE URGÊNCIA</v>
      </c>
      <c r="O4760" t="str">
        <f>'Lotações convertidas'!B4762</f>
        <v>UNIDADE DE PRONTO ATENDIMENTO BARREIRO</v>
      </c>
    </row>
    <row r="4761" spans="1:15" x14ac:dyDescent="0.25">
      <c r="A4761">
        <v>1383955</v>
      </c>
      <c r="B4761" t="s">
        <v>14409</v>
      </c>
      <c r="C4761" t="s">
        <v>14410</v>
      </c>
      <c r="D4761" t="s">
        <v>368</v>
      </c>
      <c r="E4761" t="s">
        <v>369</v>
      </c>
      <c r="F4761" t="s">
        <v>617</v>
      </c>
      <c r="G4761" s="177">
        <v>44754</v>
      </c>
      <c r="H4761" t="s">
        <v>384</v>
      </c>
      <c r="I4761" t="s">
        <v>18168</v>
      </c>
      <c r="J4761" t="s">
        <v>14411</v>
      </c>
      <c r="K4761" t="s">
        <v>353</v>
      </c>
      <c r="L4761" t="s">
        <v>354</v>
      </c>
      <c r="M4761" s="29" t="str">
        <f>IF(O4761 &lt;&gt; "", VLOOKUP(O4761,'CLASSIFICAÇÃO - ÁREA DE ATUAÇÃO'!$A:$C,2,0),"")</f>
        <v>B</v>
      </c>
      <c r="N4761" s="29" t="str">
        <f>IF(O4761 &lt;&gt; "",VLOOKUP(O4761,'CLASSIFICAÇÃO - ÁREA DE ATUAÇÃO'!$A:$C,3,0), "")</f>
        <v>ATENÇÃO PRIMÁRIA</v>
      </c>
      <c r="O4761" t="str">
        <f>'Lotações convertidas'!B4763</f>
        <v>CENTRO DE SAÚDE DOM CABRAL</v>
      </c>
    </row>
    <row r="4762" spans="1:15" x14ac:dyDescent="0.25">
      <c r="A4762">
        <v>1383963</v>
      </c>
      <c r="B4762" t="s">
        <v>14412</v>
      </c>
      <c r="C4762" t="s">
        <v>14413</v>
      </c>
      <c r="D4762" t="s">
        <v>379</v>
      </c>
      <c r="F4762" t="s">
        <v>617</v>
      </c>
      <c r="G4762" s="177">
        <v>44754</v>
      </c>
      <c r="H4762" t="s">
        <v>364</v>
      </c>
      <c r="I4762" t="s">
        <v>18171</v>
      </c>
      <c r="J4762" t="s">
        <v>14414</v>
      </c>
      <c r="K4762" t="s">
        <v>353</v>
      </c>
      <c r="L4762" t="s">
        <v>354</v>
      </c>
      <c r="M4762" s="29" t="str">
        <f>IF(O4762 &lt;&gt; "", VLOOKUP(O4762,'CLASSIFICAÇÃO - ÁREA DE ATUAÇÃO'!$A:$C,2,0),"")</f>
        <v>B</v>
      </c>
      <c r="N4762" s="29" t="str">
        <f>IF(O4762 &lt;&gt; "",VLOOKUP(O4762,'CLASSIFICAÇÃO - ÁREA DE ATUAÇÃO'!$A:$C,3,0), "")</f>
        <v>ATENÇÃO PRIMÁRIA</v>
      </c>
      <c r="O4762" t="str">
        <f>'Lotações convertidas'!B4764</f>
        <v>CENTRO DE SAÚDE DOM CABRAL</v>
      </c>
    </row>
    <row r="4763" spans="1:15" x14ac:dyDescent="0.25">
      <c r="A4763">
        <v>1383971</v>
      </c>
      <c r="B4763" t="s">
        <v>14415</v>
      </c>
      <c r="C4763" t="s">
        <v>14416</v>
      </c>
      <c r="D4763" t="s">
        <v>379</v>
      </c>
      <c r="F4763" t="s">
        <v>686</v>
      </c>
      <c r="G4763" s="177">
        <v>44754</v>
      </c>
      <c r="H4763" t="s">
        <v>364</v>
      </c>
      <c r="I4763" t="s">
        <v>18171</v>
      </c>
      <c r="J4763" t="s">
        <v>14417</v>
      </c>
      <c r="K4763" t="s">
        <v>353</v>
      </c>
      <c r="L4763" t="s">
        <v>397</v>
      </c>
      <c r="M4763" s="29" t="str">
        <f>IF(O4763 &lt;&gt; "", VLOOKUP(O4763,'CLASSIFICAÇÃO - ÁREA DE ATUAÇÃO'!$A:$C,2,0),"")</f>
        <v>C</v>
      </c>
      <c r="N4763" s="29" t="str">
        <f>IF(O4763 &lt;&gt; "",VLOOKUP(O4763,'CLASSIFICAÇÃO - ÁREA DE ATUAÇÃO'!$A:$C,3,0), "")</f>
        <v>ATENÇÃO PRIMÁRIA</v>
      </c>
      <c r="O4763" t="str">
        <f>'Lotações convertidas'!B4765</f>
        <v>CENTRO DE SAÚDE CÍCERO ILDEFONSO</v>
      </c>
    </row>
    <row r="4764" spans="1:15" x14ac:dyDescent="0.25">
      <c r="A4764">
        <v>1384005</v>
      </c>
      <c r="B4764" t="s">
        <v>14418</v>
      </c>
      <c r="C4764" t="s">
        <v>14419</v>
      </c>
      <c r="D4764" t="s">
        <v>349</v>
      </c>
      <c r="E4764" t="s">
        <v>403</v>
      </c>
      <c r="F4764" t="s">
        <v>18644</v>
      </c>
      <c r="G4764" s="177">
        <v>44754</v>
      </c>
      <c r="H4764" t="s">
        <v>395</v>
      </c>
      <c r="I4764" t="s">
        <v>18170</v>
      </c>
      <c r="J4764" t="s">
        <v>14420</v>
      </c>
      <c r="K4764" t="s">
        <v>353</v>
      </c>
      <c r="L4764" t="s">
        <v>411</v>
      </c>
      <c r="M4764" s="29" t="str">
        <f>IF(O4764 &lt;&gt; "", VLOOKUP(O4764,'CLASSIFICAÇÃO - ÁREA DE ATUAÇÃO'!$A:$C,2,0),"")</f>
        <v>C</v>
      </c>
      <c r="N4764" s="29" t="str">
        <f>IF(O4764 &lt;&gt; "",VLOOKUP(O4764,'CLASSIFICAÇÃO - ÁREA DE ATUAÇÃO'!$A:$C,3,0), "")</f>
        <v>ATENÇÃO PRIMÁRIA</v>
      </c>
      <c r="O4764" t="str">
        <f>'Lotações convertidas'!B4766</f>
        <v>CENTRO DE SAÚDE SÃO MIGUEL ARCANJO</v>
      </c>
    </row>
    <row r="4765" spans="1:15" x14ac:dyDescent="0.25">
      <c r="A4765">
        <v>1384021</v>
      </c>
      <c r="B4765" t="s">
        <v>14421</v>
      </c>
      <c r="C4765" t="s">
        <v>14422</v>
      </c>
      <c r="D4765" t="s">
        <v>349</v>
      </c>
      <c r="E4765" t="s">
        <v>528</v>
      </c>
      <c r="F4765" t="s">
        <v>518</v>
      </c>
      <c r="G4765" s="177">
        <v>44754</v>
      </c>
      <c r="H4765" t="s">
        <v>364</v>
      </c>
      <c r="I4765" t="s">
        <v>18176</v>
      </c>
      <c r="J4765" t="s">
        <v>14423</v>
      </c>
      <c r="K4765" t="s">
        <v>353</v>
      </c>
      <c r="L4765" t="s">
        <v>365</v>
      </c>
      <c r="M4765" s="29" t="str">
        <f>IF(O4765 &lt;&gt; "", VLOOKUP(O4765,'CLASSIFICAÇÃO - ÁREA DE ATUAÇÃO'!$A:$C,2,0),"")</f>
        <v>C</v>
      </c>
      <c r="N4765" s="29" t="str">
        <f>IF(O4765 &lt;&gt; "",VLOOKUP(O4765,'CLASSIFICAÇÃO - ÁREA DE ATUAÇÃO'!$A:$C,3,0), "")</f>
        <v>ATENÇÃO PRIMÁRIA</v>
      </c>
      <c r="O4765" t="str">
        <f>'Lotações convertidas'!B4767</f>
        <v>CENTRO DE SAÚDE NOVO AARÃO REIS</v>
      </c>
    </row>
    <row r="4766" spans="1:15" x14ac:dyDescent="0.25">
      <c r="A4766">
        <v>1384048</v>
      </c>
      <c r="B4766" t="s">
        <v>14424</v>
      </c>
      <c r="C4766" t="s">
        <v>14425</v>
      </c>
      <c r="D4766" t="s">
        <v>368</v>
      </c>
      <c r="E4766" t="s">
        <v>369</v>
      </c>
      <c r="F4766" t="s">
        <v>1791</v>
      </c>
      <c r="G4766" s="177">
        <v>44754</v>
      </c>
      <c r="H4766" t="s">
        <v>384</v>
      </c>
      <c r="I4766" t="s">
        <v>18168</v>
      </c>
      <c r="J4766" t="s">
        <v>14426</v>
      </c>
      <c r="K4766" t="s">
        <v>353</v>
      </c>
      <c r="L4766" t="s">
        <v>374</v>
      </c>
      <c r="M4766" s="29" t="str">
        <f>IF(O4766 &lt;&gt; "", VLOOKUP(O4766,'CLASSIFICAÇÃO - ÁREA DE ATUAÇÃO'!$A:$C,2,0),"")</f>
        <v>C</v>
      </c>
      <c r="N4766" s="29" t="str">
        <f>IF(O4766 &lt;&gt; "",VLOOKUP(O4766,'CLASSIFICAÇÃO - ÁREA DE ATUAÇÃO'!$A:$C,3,0), "")</f>
        <v>ATENÇÃO PRIMÁRIA</v>
      </c>
      <c r="O4766" t="str">
        <f>'Lotações convertidas'!B4768</f>
        <v>CENTRO DE SAÚDE SÃO PAULO</v>
      </c>
    </row>
    <row r="4767" spans="1:15" x14ac:dyDescent="0.25">
      <c r="A4767">
        <v>1384056</v>
      </c>
      <c r="B4767" t="s">
        <v>769</v>
      </c>
      <c r="C4767" t="s">
        <v>770</v>
      </c>
      <c r="D4767" t="s">
        <v>368</v>
      </c>
      <c r="E4767" t="s">
        <v>369</v>
      </c>
      <c r="F4767" t="s">
        <v>452</v>
      </c>
      <c r="G4767" s="177">
        <v>44755</v>
      </c>
      <c r="H4767" t="s">
        <v>441</v>
      </c>
      <c r="I4767" t="s">
        <v>18168</v>
      </c>
      <c r="J4767" t="s">
        <v>772</v>
      </c>
      <c r="K4767" t="s">
        <v>353</v>
      </c>
      <c r="L4767" t="s">
        <v>372</v>
      </c>
      <c r="M4767" s="29" t="str">
        <f>IF(O4767 &lt;&gt; "", VLOOKUP(O4767,'CLASSIFICAÇÃO - ÁREA DE ATUAÇÃO'!$A:$C,2,0),"")</f>
        <v>B</v>
      </c>
      <c r="N4767" s="29" t="str">
        <f>IF(O4767 &lt;&gt; "",VLOOKUP(O4767,'CLASSIFICAÇÃO - ÁREA DE ATUAÇÃO'!$A:$C,3,0), "")</f>
        <v>REDE DE URGÊNCIA</v>
      </c>
      <c r="O4767" t="str">
        <f>'Lotações convertidas'!B4769</f>
        <v>CENTRO DE REFERÊNCIA EM SAÚDE MENTAL - ÁLCOOL E OUTRAS DROGAS VENDA NOVA</v>
      </c>
    </row>
    <row r="4768" spans="1:15" x14ac:dyDescent="0.25">
      <c r="A4768">
        <v>1384064</v>
      </c>
      <c r="B4768" t="s">
        <v>14427</v>
      </c>
      <c r="C4768" t="s">
        <v>14428</v>
      </c>
      <c r="D4768" t="s">
        <v>379</v>
      </c>
      <c r="F4768" t="s">
        <v>2868</v>
      </c>
      <c r="G4768" s="177">
        <v>44755</v>
      </c>
      <c r="H4768" t="s">
        <v>364</v>
      </c>
      <c r="I4768" t="s">
        <v>18171</v>
      </c>
      <c r="J4768" t="s">
        <v>14429</v>
      </c>
      <c r="K4768" t="s">
        <v>353</v>
      </c>
      <c r="L4768" t="s">
        <v>372</v>
      </c>
      <c r="M4768" s="29" t="str">
        <f>IF(O4768 &lt;&gt; "", VLOOKUP(O4768,'CLASSIFICAÇÃO - ÁREA DE ATUAÇÃO'!$A:$C,2,0),"")</f>
        <v>C</v>
      </c>
      <c r="N4768" s="29" t="str">
        <f>IF(O4768 &lt;&gt; "",VLOOKUP(O4768,'CLASSIFICAÇÃO - ÁREA DE ATUAÇÃO'!$A:$C,3,0), "")</f>
        <v>ATENÇÃO PRIMÁRIA</v>
      </c>
      <c r="O4768" t="str">
        <f>'Lotações convertidas'!B4770</f>
        <v>CENTRO DE SAÚDE ANDRADAS</v>
      </c>
    </row>
    <row r="4769" spans="1:15" x14ac:dyDescent="0.25">
      <c r="A4769">
        <v>1384072</v>
      </c>
      <c r="B4769" t="s">
        <v>14430</v>
      </c>
      <c r="C4769" t="s">
        <v>14431</v>
      </c>
      <c r="D4769" t="s">
        <v>368</v>
      </c>
      <c r="E4769" t="s">
        <v>390</v>
      </c>
      <c r="F4769" t="s">
        <v>363</v>
      </c>
      <c r="G4769" s="177">
        <v>44754</v>
      </c>
      <c r="H4769" t="s">
        <v>364</v>
      </c>
      <c r="I4769" t="s">
        <v>18175</v>
      </c>
      <c r="J4769" t="s">
        <v>14432</v>
      </c>
      <c r="K4769" t="s">
        <v>353</v>
      </c>
      <c r="L4769" t="s">
        <v>365</v>
      </c>
      <c r="M4769" s="29" t="str">
        <f>IF(O4769 &lt;&gt; "", VLOOKUP(O4769,'CLASSIFICAÇÃO - ÁREA DE ATUAÇÃO'!$A:$C,2,0),"")</f>
        <v>D</v>
      </c>
      <c r="N4769" s="29" t="str">
        <f>IF(O4769 &lt;&gt; "",VLOOKUP(O4769,'CLASSIFICAÇÃO - ÁREA DE ATUAÇÃO'!$A:$C,3,0), "")</f>
        <v>ATENÇÃO PRIMÁRIA</v>
      </c>
      <c r="O4769" t="str">
        <f>'Lotações convertidas'!B4771</f>
        <v>CENTRO DE SAÚDE ZILAH SPÓSITO</v>
      </c>
    </row>
    <row r="4770" spans="1:15" x14ac:dyDescent="0.25">
      <c r="A4770">
        <v>1384099</v>
      </c>
      <c r="B4770" t="s">
        <v>14433</v>
      </c>
      <c r="C4770" t="s">
        <v>14434</v>
      </c>
      <c r="D4770" t="s">
        <v>368</v>
      </c>
      <c r="E4770" t="s">
        <v>369</v>
      </c>
      <c r="F4770" t="s">
        <v>561</v>
      </c>
      <c r="G4770" s="177">
        <v>44755</v>
      </c>
      <c r="H4770" t="s">
        <v>441</v>
      </c>
      <c r="I4770" t="s">
        <v>18168</v>
      </c>
      <c r="J4770" t="s">
        <v>14435</v>
      </c>
      <c r="K4770" t="s">
        <v>353</v>
      </c>
      <c r="L4770" t="s">
        <v>374</v>
      </c>
      <c r="M4770" s="29" t="str">
        <f>IF(O4770 &lt;&gt; "", VLOOKUP(O4770,'CLASSIFICAÇÃO - ÁREA DE ATUAÇÃO'!$A:$C,2,0),"")</f>
        <v>C</v>
      </c>
      <c r="N4770" s="29" t="str">
        <f>IF(O4770 &lt;&gt; "",VLOOKUP(O4770,'CLASSIFICAÇÃO - ÁREA DE ATUAÇÃO'!$A:$C,3,0), "")</f>
        <v>REDE DE URGÊNCIA</v>
      </c>
      <c r="O4770" t="str">
        <f>'Lotações convertidas'!B4772</f>
        <v>CENTRO DE REFERENCIA EM SAUDE MENTAL ALCOOL E DROGAS NORDESTE</v>
      </c>
    </row>
    <row r="4771" spans="1:15" x14ac:dyDescent="0.25">
      <c r="A4771">
        <v>1384102</v>
      </c>
      <c r="B4771" t="s">
        <v>8454</v>
      </c>
      <c r="C4771" t="s">
        <v>8455</v>
      </c>
      <c r="D4771" t="s">
        <v>368</v>
      </c>
      <c r="E4771" t="s">
        <v>369</v>
      </c>
      <c r="F4771" t="s">
        <v>69</v>
      </c>
      <c r="G4771" s="177">
        <v>44755</v>
      </c>
      <c r="H4771" t="s">
        <v>384</v>
      </c>
      <c r="I4771" t="s">
        <v>18168</v>
      </c>
      <c r="J4771" t="s">
        <v>8456</v>
      </c>
      <c r="K4771" t="s">
        <v>353</v>
      </c>
      <c r="L4771" t="s">
        <v>382</v>
      </c>
      <c r="M4771" s="29" t="str">
        <f>IF(O4771 &lt;&gt; "", VLOOKUP(O4771,'CLASSIFICAÇÃO - ÁREA DE ATUAÇÃO'!$A:$C,2,0),"")</f>
        <v>A</v>
      </c>
      <c r="N4771" s="29" t="str">
        <f>IF(O4771 &lt;&gt; "",VLOOKUP(O4771,'CLASSIFICAÇÃO - ÁREA DE ATUAÇÃO'!$A:$C,3,0), "")</f>
        <v>REDE COMPLEMENTAR</v>
      </c>
      <c r="O4771" t="str">
        <f>'Lotações convertidas'!B4773</f>
        <v>CENTRO DE TESTAGEM E ACONSELHAMENTO - SERVICO DE ATENDIMENTO ESPECIALIZADO</v>
      </c>
    </row>
    <row r="4772" spans="1:15" x14ac:dyDescent="0.25">
      <c r="A4772">
        <v>1384129</v>
      </c>
      <c r="B4772" t="s">
        <v>14436</v>
      </c>
      <c r="C4772" t="s">
        <v>14437</v>
      </c>
      <c r="D4772" t="s">
        <v>368</v>
      </c>
      <c r="E4772" t="s">
        <v>524</v>
      </c>
      <c r="F4772" t="s">
        <v>18616</v>
      </c>
      <c r="G4772" s="177">
        <v>44754</v>
      </c>
      <c r="H4772" t="s">
        <v>441</v>
      </c>
      <c r="I4772" t="s">
        <v>18179</v>
      </c>
      <c r="J4772" t="s">
        <v>14438</v>
      </c>
      <c r="K4772" t="s">
        <v>353</v>
      </c>
      <c r="L4772" t="s">
        <v>361</v>
      </c>
      <c r="M4772" s="29" t="str">
        <f>IF(O4772 &lt;&gt; "", VLOOKUP(O4772,'CLASSIFICAÇÃO - ÁREA DE ATUAÇÃO'!$A:$C,2,0),"")</f>
        <v>C</v>
      </c>
      <c r="N4772" s="29" t="str">
        <f>IF(O4772 &lt;&gt; "",VLOOKUP(O4772,'CLASSIFICAÇÃO - ÁREA DE ATUAÇÃO'!$A:$C,3,0), "")</f>
        <v>REDE DE URGÊNCIA</v>
      </c>
      <c r="O4772" t="str">
        <f>'Lotações convertidas'!B4774</f>
        <v>UNIDADE DE PRONTO ATENDIMENTO PAMPULHA</v>
      </c>
    </row>
    <row r="4773" spans="1:15" x14ac:dyDescent="0.25">
      <c r="A4773">
        <v>1384145</v>
      </c>
      <c r="B4773" t="s">
        <v>14439</v>
      </c>
      <c r="C4773" t="s">
        <v>14440</v>
      </c>
      <c r="D4773" t="s">
        <v>368</v>
      </c>
      <c r="E4773" t="s">
        <v>369</v>
      </c>
      <c r="F4773" t="s">
        <v>18631</v>
      </c>
      <c r="G4773" s="177">
        <v>44756</v>
      </c>
      <c r="H4773" t="s">
        <v>441</v>
      </c>
      <c r="I4773" t="s">
        <v>18168</v>
      </c>
      <c r="J4773" t="s">
        <v>14441</v>
      </c>
      <c r="K4773" t="s">
        <v>353</v>
      </c>
      <c r="L4773" t="s">
        <v>374</v>
      </c>
      <c r="M4773" s="29" t="str">
        <f>IF(O4773 &lt;&gt; "", VLOOKUP(O4773,'CLASSIFICAÇÃO - ÁREA DE ATUAÇÃO'!$A:$C,2,0),"")</f>
        <v>A</v>
      </c>
      <c r="N4773" s="29" t="str">
        <f>IF(O4773 &lt;&gt; "",VLOOKUP(O4773,'CLASSIFICAÇÃO - ÁREA DE ATUAÇÃO'!$A:$C,3,0), "")</f>
        <v>REDE DE URGÊNCIA</v>
      </c>
      <c r="O4773" t="str">
        <f>'Lotações convertidas'!B4775</f>
        <v>CENTRO DE REFERENCIA EM SAUDE MENTAL NORDESTE</v>
      </c>
    </row>
    <row r="4774" spans="1:15" x14ac:dyDescent="0.25">
      <c r="A4774">
        <v>1384153</v>
      </c>
      <c r="B4774" t="s">
        <v>14442</v>
      </c>
      <c r="C4774" t="s">
        <v>14443</v>
      </c>
      <c r="D4774" t="s">
        <v>379</v>
      </c>
      <c r="F4774" t="s">
        <v>18623</v>
      </c>
      <c r="G4774" s="177">
        <v>44755</v>
      </c>
      <c r="H4774" t="s">
        <v>457</v>
      </c>
      <c r="I4774" t="s">
        <v>18171</v>
      </c>
      <c r="J4774" t="s">
        <v>14444</v>
      </c>
      <c r="K4774" t="s">
        <v>353</v>
      </c>
      <c r="L4774" t="s">
        <v>374</v>
      </c>
      <c r="M4774" s="29" t="str">
        <f>IF(O4774 &lt;&gt; "", VLOOKUP(O4774,'CLASSIFICAÇÃO - ÁREA DE ATUAÇÃO'!$A:$C,2,0),"")</f>
        <v>C</v>
      </c>
      <c r="N4774" s="29" t="str">
        <f>IF(O4774 &lt;&gt; "",VLOOKUP(O4774,'CLASSIFICAÇÃO - ÁREA DE ATUAÇÃO'!$A:$C,3,0), "")</f>
        <v>REDE DE URGÊNCIA</v>
      </c>
      <c r="O4774" t="str">
        <f>'Lotações convertidas'!B4776</f>
        <v>UNIDADE DE PRONTO ATENDIMENTO NORDESTE</v>
      </c>
    </row>
    <row r="4775" spans="1:15" x14ac:dyDescent="0.25">
      <c r="A4775">
        <v>1384161</v>
      </c>
      <c r="B4775" t="s">
        <v>14445</v>
      </c>
      <c r="C4775" t="s">
        <v>14446</v>
      </c>
      <c r="D4775" t="s">
        <v>368</v>
      </c>
      <c r="E4775" t="s">
        <v>369</v>
      </c>
      <c r="F4775" t="s">
        <v>18614</v>
      </c>
      <c r="G4775" s="177">
        <v>44756</v>
      </c>
      <c r="H4775" t="s">
        <v>364</v>
      </c>
      <c r="I4775" t="s">
        <v>18168</v>
      </c>
      <c r="J4775" t="s">
        <v>14447</v>
      </c>
      <c r="K4775" t="s">
        <v>353</v>
      </c>
      <c r="L4775" t="s">
        <v>354</v>
      </c>
      <c r="M4775" s="29" t="str">
        <f>IF(O4775 &lt;&gt; "", VLOOKUP(O4775,'CLASSIFICAÇÃO - ÁREA DE ATUAÇÃO'!$A:$C,2,0),"")</f>
        <v>A</v>
      </c>
      <c r="N4775" s="29" t="str">
        <f>IF(O4775 &lt;&gt; "",VLOOKUP(O4775,'CLASSIFICAÇÃO - ÁREA DE ATUAÇÃO'!$A:$C,3,0), "")</f>
        <v>REDE DE URGÊNCIA</v>
      </c>
      <c r="O4775" t="str">
        <f>'Lotações convertidas'!B4777</f>
        <v>CENTRO DE REFERENCIA EM SAUDE MENTAL NOROESTE</v>
      </c>
    </row>
    <row r="4776" spans="1:15" x14ac:dyDescent="0.25">
      <c r="A4776" t="s">
        <v>14448</v>
      </c>
      <c r="B4776" t="s">
        <v>14449</v>
      </c>
      <c r="C4776" t="s">
        <v>14450</v>
      </c>
      <c r="D4776" t="s">
        <v>429</v>
      </c>
      <c r="E4776" t="s">
        <v>493</v>
      </c>
      <c r="F4776" t="s">
        <v>730</v>
      </c>
      <c r="G4776" s="177">
        <v>44755</v>
      </c>
      <c r="H4776" t="s">
        <v>1063</v>
      </c>
      <c r="I4776" t="s">
        <v>495</v>
      </c>
      <c r="K4776" t="s">
        <v>495</v>
      </c>
      <c r="L4776" t="s">
        <v>365</v>
      </c>
      <c r="M4776" s="29" t="str">
        <f>IF(O4776 &lt;&gt; "", VLOOKUP(O4776,'CLASSIFICAÇÃO - ÁREA DE ATUAÇÃO'!$A:$C,2,0),"")</f>
        <v>B</v>
      </c>
      <c r="N4776" s="29" t="str">
        <f>IF(O4776 &lt;&gt; "",VLOOKUP(O4776,'CLASSIFICAÇÃO - ÁREA DE ATUAÇÃO'!$A:$C,3,0), "")</f>
        <v>REDE COMPLEMENTAR</v>
      </c>
      <c r="O4776" t="str">
        <f>'Lotações convertidas'!B4778</f>
        <v>LABORATORIO DE ZOONOSES</v>
      </c>
    </row>
    <row r="4777" spans="1:15" x14ac:dyDescent="0.25">
      <c r="A4777">
        <v>1384188</v>
      </c>
      <c r="B4777" t="s">
        <v>14451</v>
      </c>
      <c r="C4777" t="s">
        <v>14452</v>
      </c>
      <c r="D4777" t="s">
        <v>362</v>
      </c>
      <c r="F4777" t="s">
        <v>18632</v>
      </c>
      <c r="G4777" s="177">
        <v>44755</v>
      </c>
      <c r="H4777" t="s">
        <v>364</v>
      </c>
      <c r="I4777" t="s">
        <v>18168</v>
      </c>
      <c r="J4777" t="s">
        <v>14453</v>
      </c>
      <c r="K4777" t="s">
        <v>353</v>
      </c>
      <c r="L4777" t="s">
        <v>365</v>
      </c>
      <c r="M4777" s="29" t="str">
        <f>IF(O4777 &lt;&gt; "", VLOOKUP(O4777,'CLASSIFICAÇÃO - ÁREA DE ATUAÇÃO'!$A:$C,2,0),"")</f>
        <v>C</v>
      </c>
      <c r="N4777" s="29" t="str">
        <f>IF(O4777 &lt;&gt; "",VLOOKUP(O4777,'CLASSIFICAÇÃO - ÁREA DE ATUAÇÃO'!$A:$C,3,0), "")</f>
        <v>REDE DE URGÊNCIA</v>
      </c>
      <c r="O4777" t="str">
        <f>'Lotações convertidas'!B4779</f>
        <v>CENTRO DE REFERENCIA EM SAUDE MENTAL NORTE</v>
      </c>
    </row>
    <row r="4778" spans="1:15" x14ac:dyDescent="0.25">
      <c r="A4778">
        <v>1384196</v>
      </c>
      <c r="B4778" t="s">
        <v>14454</v>
      </c>
      <c r="C4778" t="s">
        <v>14455</v>
      </c>
      <c r="D4778" t="s">
        <v>379</v>
      </c>
      <c r="F4778" t="s">
        <v>18636</v>
      </c>
      <c r="G4778" s="177">
        <v>44755</v>
      </c>
      <c r="H4778" t="s">
        <v>736</v>
      </c>
      <c r="I4778" t="s">
        <v>18171</v>
      </c>
      <c r="J4778" t="s">
        <v>14456</v>
      </c>
      <c r="K4778" t="s">
        <v>353</v>
      </c>
      <c r="L4778" t="s">
        <v>411</v>
      </c>
      <c r="M4778" s="29" t="str">
        <f>IF(O4778 &lt;&gt; "", VLOOKUP(O4778,'CLASSIFICAÇÃO - ÁREA DE ATUAÇÃO'!$A:$C,2,0),"")</f>
        <v>A</v>
      </c>
      <c r="N4778" s="29" t="str">
        <f>IF(O4778 &lt;&gt; "",VLOOKUP(O4778,'CLASSIFICAÇÃO - ÁREA DE ATUAÇÃO'!$A:$C,3,0), "")</f>
        <v>REDE COMPLEMENTAR</v>
      </c>
      <c r="O4778" t="str">
        <f>'Lotações convertidas'!B4780</f>
        <v>CENTRO DE REFERENCIA DE IMUNOBIOLOGICOS ESPECIAIS</v>
      </c>
    </row>
    <row r="4779" spans="1:15" x14ac:dyDescent="0.25">
      <c r="A4779">
        <v>1384218</v>
      </c>
      <c r="B4779" t="s">
        <v>14457</v>
      </c>
      <c r="C4779" t="s">
        <v>14458</v>
      </c>
      <c r="D4779" t="s">
        <v>429</v>
      </c>
      <c r="E4779" t="s">
        <v>493</v>
      </c>
      <c r="F4779" t="s">
        <v>730</v>
      </c>
      <c r="G4779" s="177">
        <v>44755</v>
      </c>
      <c r="H4779" t="s">
        <v>417</v>
      </c>
      <c r="I4779" t="s">
        <v>495</v>
      </c>
      <c r="K4779" t="s">
        <v>495</v>
      </c>
      <c r="L4779" t="s">
        <v>365</v>
      </c>
      <c r="M4779" s="29" t="str">
        <f>IF(O4779 &lt;&gt; "", VLOOKUP(O4779,'CLASSIFICAÇÃO - ÁREA DE ATUAÇÃO'!$A:$C,2,0),"")</f>
        <v>B</v>
      </c>
      <c r="N4779" s="29" t="str">
        <f>IF(O4779 &lt;&gt; "",VLOOKUP(O4779,'CLASSIFICAÇÃO - ÁREA DE ATUAÇÃO'!$A:$C,3,0), "")</f>
        <v>REDE COMPLEMENTAR</v>
      </c>
      <c r="O4779" t="str">
        <f>'Lotações convertidas'!B4781</f>
        <v>LABORATORIO DE ZOONOSES</v>
      </c>
    </row>
    <row r="4780" spans="1:15" x14ac:dyDescent="0.25">
      <c r="A4780">
        <v>1384242</v>
      </c>
      <c r="B4780" t="s">
        <v>14459</v>
      </c>
      <c r="C4780" t="s">
        <v>14460</v>
      </c>
      <c r="D4780" t="s">
        <v>349</v>
      </c>
      <c r="E4780" t="s">
        <v>445</v>
      </c>
      <c r="F4780" t="s">
        <v>18639</v>
      </c>
      <c r="G4780" s="177">
        <v>44755</v>
      </c>
      <c r="H4780" t="s">
        <v>352</v>
      </c>
      <c r="I4780" t="s">
        <v>18172</v>
      </c>
      <c r="J4780" t="s">
        <v>14461</v>
      </c>
      <c r="K4780" t="s">
        <v>353</v>
      </c>
      <c r="L4780" t="s">
        <v>354</v>
      </c>
      <c r="M4780" s="29" t="str">
        <f>IF(O4780 &lt;&gt; "", VLOOKUP(O4780,'CLASSIFICAÇÃO - ÁREA DE ATUAÇÃO'!$A:$C,2,0),"")</f>
        <v>A</v>
      </c>
      <c r="N4780" s="29" t="str">
        <f>IF(O4780 &lt;&gt; "",VLOOKUP(O4780,'CLASSIFICAÇÃO - ÁREA DE ATUAÇÃO'!$A:$C,3,0), "")</f>
        <v>REDE COMPLEMENTAR</v>
      </c>
      <c r="O4780" t="str">
        <f>'Lotações convertidas'!B4782</f>
        <v>CENTRO DE REFERENCIA EM REABILITACAO NOROESTE</v>
      </c>
    </row>
    <row r="4781" spans="1:15" x14ac:dyDescent="0.25">
      <c r="A4781">
        <v>1384250</v>
      </c>
      <c r="B4781" t="s">
        <v>14462</v>
      </c>
      <c r="C4781" t="s">
        <v>14463</v>
      </c>
      <c r="D4781" t="s">
        <v>368</v>
      </c>
      <c r="E4781" t="s">
        <v>369</v>
      </c>
      <c r="F4781" t="s">
        <v>686</v>
      </c>
      <c r="G4781" s="177">
        <v>44755</v>
      </c>
      <c r="H4781" t="s">
        <v>417</v>
      </c>
      <c r="I4781" t="s">
        <v>18168</v>
      </c>
      <c r="J4781" t="s">
        <v>14464</v>
      </c>
      <c r="K4781" t="s">
        <v>353</v>
      </c>
      <c r="L4781" t="s">
        <v>397</v>
      </c>
      <c r="M4781" s="29" t="str">
        <f>IF(O4781 &lt;&gt; "", VLOOKUP(O4781,'CLASSIFICAÇÃO - ÁREA DE ATUAÇÃO'!$A:$C,2,0),"")</f>
        <v>C</v>
      </c>
      <c r="N4781" s="29" t="str">
        <f>IF(O4781 &lt;&gt; "",VLOOKUP(O4781,'CLASSIFICAÇÃO - ÁREA DE ATUAÇÃO'!$A:$C,3,0), "")</f>
        <v>ATENÇÃO PRIMÁRIA</v>
      </c>
      <c r="O4781" t="str">
        <f>'Lotações convertidas'!B4783</f>
        <v>CENTRO DE SAÚDE CÍCERO ILDEFONSO</v>
      </c>
    </row>
    <row r="4782" spans="1:15" x14ac:dyDescent="0.25">
      <c r="A4782">
        <v>1384269</v>
      </c>
      <c r="B4782" t="s">
        <v>14465</v>
      </c>
      <c r="C4782" t="s">
        <v>14466</v>
      </c>
      <c r="D4782" t="s">
        <v>379</v>
      </c>
      <c r="F4782" t="s">
        <v>896</v>
      </c>
      <c r="G4782" s="177">
        <v>44756</v>
      </c>
      <c r="H4782" t="s">
        <v>364</v>
      </c>
      <c r="I4782" t="s">
        <v>18171</v>
      </c>
      <c r="J4782" t="s">
        <v>14467</v>
      </c>
      <c r="K4782" t="s">
        <v>353</v>
      </c>
      <c r="L4782" t="s">
        <v>374</v>
      </c>
      <c r="M4782" s="29" t="str">
        <f>IF(O4782 &lt;&gt; "", VLOOKUP(O4782,'CLASSIFICAÇÃO - ÁREA DE ATUAÇÃO'!$A:$C,2,0),"")</f>
        <v>C</v>
      </c>
      <c r="N4782" s="29" t="str">
        <f>IF(O4782 &lt;&gt; "",VLOOKUP(O4782,'CLASSIFICAÇÃO - ÁREA DE ATUAÇÃO'!$A:$C,3,0), "")</f>
        <v>ATENÇÃO PRIMÁRIA</v>
      </c>
      <c r="O4782" t="str">
        <f>'Lotações convertidas'!B4784</f>
        <v>CENTRO DE SAÚDE FÁBIO CORREA LIMA</v>
      </c>
    </row>
    <row r="4783" spans="1:15" x14ac:dyDescent="0.25">
      <c r="A4783">
        <v>1384285</v>
      </c>
      <c r="B4783" t="s">
        <v>14468</v>
      </c>
      <c r="C4783" t="s">
        <v>14469</v>
      </c>
      <c r="D4783" t="s">
        <v>349</v>
      </c>
      <c r="E4783" t="s">
        <v>541</v>
      </c>
      <c r="F4783" t="s">
        <v>284</v>
      </c>
      <c r="G4783" s="177">
        <v>44757</v>
      </c>
      <c r="H4783" t="s">
        <v>395</v>
      </c>
      <c r="I4783" t="s">
        <v>18172</v>
      </c>
      <c r="J4783" t="s">
        <v>14470</v>
      </c>
      <c r="K4783" t="s">
        <v>353</v>
      </c>
      <c r="L4783" t="s">
        <v>374</v>
      </c>
      <c r="M4783" s="29" t="str">
        <f>IF(O4783 &lt;&gt; "", VLOOKUP(O4783,'CLASSIFICAÇÃO - ÁREA DE ATUAÇÃO'!$A:$C,2,0),"")</f>
        <v>D</v>
      </c>
      <c r="N4783" s="29" t="str">
        <f>IF(O4783 &lt;&gt; "",VLOOKUP(O4783,'CLASSIFICAÇÃO - ÁREA DE ATUAÇÃO'!$A:$C,3,0), "")</f>
        <v>ATENÇÃO PRIMÁRIA</v>
      </c>
      <c r="O4783" t="str">
        <f>'Lotações convertidas'!B4785</f>
        <v>CENTRO DE SAÚDE MARIVANDA BALEEIRO - PAULO VI</v>
      </c>
    </row>
    <row r="4784" spans="1:15" x14ac:dyDescent="0.25">
      <c r="A4784">
        <v>1384293</v>
      </c>
      <c r="B4784" t="s">
        <v>12822</v>
      </c>
      <c r="C4784" t="s">
        <v>12823</v>
      </c>
      <c r="D4784" t="s">
        <v>379</v>
      </c>
      <c r="F4784" t="s">
        <v>18613</v>
      </c>
      <c r="G4784" s="177">
        <v>44760</v>
      </c>
      <c r="H4784" t="s">
        <v>457</v>
      </c>
      <c r="I4784" t="s">
        <v>18171</v>
      </c>
      <c r="J4784" t="s">
        <v>12824</v>
      </c>
      <c r="K4784" t="s">
        <v>353</v>
      </c>
      <c r="L4784" t="s">
        <v>382</v>
      </c>
      <c r="M4784" s="29" t="str">
        <f>IF(O4784 &lt;&gt; "", VLOOKUP(O4784,'CLASSIFICAÇÃO - ÁREA DE ATUAÇÃO'!$A:$C,2,0),"")</f>
        <v>C</v>
      </c>
      <c r="N4784" s="29" t="str">
        <f>IF(O4784 &lt;&gt; "",VLOOKUP(O4784,'CLASSIFICAÇÃO - ÁREA DE ATUAÇÃO'!$A:$C,3,0), "")</f>
        <v>REDE DE URGÊNCIA</v>
      </c>
      <c r="O4784" t="str">
        <f>'Lotações convertidas'!B4786</f>
        <v>UNIDADE DE PRONTO ATENDIMENTO LESTE</v>
      </c>
    </row>
    <row r="4785" spans="1:15" x14ac:dyDescent="0.25">
      <c r="A4785">
        <v>1384307</v>
      </c>
      <c r="B4785" t="s">
        <v>14471</v>
      </c>
      <c r="C4785" t="s">
        <v>14472</v>
      </c>
      <c r="D4785" t="s">
        <v>368</v>
      </c>
      <c r="E4785" t="s">
        <v>369</v>
      </c>
      <c r="F4785" t="s">
        <v>616</v>
      </c>
      <c r="G4785" s="177">
        <v>44756</v>
      </c>
      <c r="H4785" t="s">
        <v>364</v>
      </c>
      <c r="I4785" t="s">
        <v>18168</v>
      </c>
      <c r="J4785" t="s">
        <v>14473</v>
      </c>
      <c r="K4785" t="s">
        <v>353</v>
      </c>
      <c r="L4785" t="s">
        <v>382</v>
      </c>
      <c r="M4785" s="29" t="str">
        <f>IF(O4785 &lt;&gt; "", VLOOKUP(O4785,'CLASSIFICAÇÃO - ÁREA DE ATUAÇÃO'!$A:$C,2,0),"")</f>
        <v>A</v>
      </c>
      <c r="N4785" s="29" t="str">
        <f>IF(O4785 &lt;&gt; "",VLOOKUP(O4785,'CLASSIFICAÇÃO - ÁREA DE ATUAÇÃO'!$A:$C,3,0), "")</f>
        <v>ATENÇÃO PRIMÁRIA</v>
      </c>
      <c r="O4785" t="str">
        <f>'Lotações convertidas'!B4787</f>
        <v>CENTRO DE SAÚDE MARCO ANTÔNIO DE MENEZES</v>
      </c>
    </row>
    <row r="4786" spans="1:15" x14ac:dyDescent="0.25">
      <c r="A4786">
        <v>1384323</v>
      </c>
      <c r="B4786" t="s">
        <v>14474</v>
      </c>
      <c r="C4786" t="s">
        <v>14475</v>
      </c>
      <c r="D4786" t="s">
        <v>379</v>
      </c>
      <c r="F4786" t="s">
        <v>18617</v>
      </c>
      <c r="G4786" s="177">
        <v>44759</v>
      </c>
      <c r="H4786" t="s">
        <v>482</v>
      </c>
      <c r="I4786" t="s">
        <v>18171</v>
      </c>
      <c r="J4786" t="s">
        <v>14476</v>
      </c>
      <c r="K4786" t="s">
        <v>353</v>
      </c>
      <c r="L4786" t="s">
        <v>406</v>
      </c>
      <c r="M4786" s="29" t="str">
        <f>IF(O4786 &lt;&gt; "", VLOOKUP(O4786,'CLASSIFICAÇÃO - ÁREA DE ATUAÇÃO'!$A:$C,2,0),"")</f>
        <v>D</v>
      </c>
      <c r="N4786" s="29" t="str">
        <f>IF(O4786 &lt;&gt; "",VLOOKUP(O4786,'CLASSIFICAÇÃO - ÁREA DE ATUAÇÃO'!$A:$C,3,0), "")</f>
        <v>REDE DE URGÊNCIA</v>
      </c>
      <c r="O4786" t="str">
        <f>'Lotações convertidas'!B4788</f>
        <v>UNIDADE DE PRONTO ATENDIMENTO BARREIRO</v>
      </c>
    </row>
    <row r="4787" spans="1:15" x14ac:dyDescent="0.25">
      <c r="A4787">
        <v>1384331</v>
      </c>
      <c r="B4787" t="s">
        <v>14477</v>
      </c>
      <c r="C4787" t="s">
        <v>14478</v>
      </c>
      <c r="D4787" t="s">
        <v>379</v>
      </c>
      <c r="F4787" t="s">
        <v>18623</v>
      </c>
      <c r="G4787" s="177">
        <v>44759</v>
      </c>
      <c r="H4787" t="s">
        <v>482</v>
      </c>
      <c r="I4787" t="s">
        <v>18171</v>
      </c>
      <c r="J4787" t="s">
        <v>14479</v>
      </c>
      <c r="K4787" t="s">
        <v>353</v>
      </c>
      <c r="L4787" t="s">
        <v>374</v>
      </c>
      <c r="M4787" s="29" t="str">
        <f>IF(O4787 &lt;&gt; "", VLOOKUP(O4787,'CLASSIFICAÇÃO - ÁREA DE ATUAÇÃO'!$A:$C,2,0),"")</f>
        <v>C</v>
      </c>
      <c r="N4787" s="29" t="str">
        <f>IF(O4787 &lt;&gt; "",VLOOKUP(O4787,'CLASSIFICAÇÃO - ÁREA DE ATUAÇÃO'!$A:$C,3,0), "")</f>
        <v>REDE DE URGÊNCIA</v>
      </c>
      <c r="O4787" t="str">
        <f>'Lotações convertidas'!B4789</f>
        <v>UNIDADE DE PRONTO ATENDIMENTO NORDESTE</v>
      </c>
    </row>
    <row r="4788" spans="1:15" x14ac:dyDescent="0.25">
      <c r="A4788" t="s">
        <v>14480</v>
      </c>
      <c r="B4788" t="s">
        <v>14481</v>
      </c>
      <c r="C4788" t="s">
        <v>14482</v>
      </c>
      <c r="D4788" t="s">
        <v>429</v>
      </c>
      <c r="E4788" t="s">
        <v>430</v>
      </c>
      <c r="F4788" t="s">
        <v>767</v>
      </c>
      <c r="G4788" s="177">
        <v>44757</v>
      </c>
      <c r="H4788" t="s">
        <v>384</v>
      </c>
      <c r="I4788" t="s">
        <v>18175</v>
      </c>
      <c r="J4788" t="s">
        <v>14483</v>
      </c>
      <c r="K4788" t="s">
        <v>353</v>
      </c>
      <c r="L4788" t="s">
        <v>411</v>
      </c>
      <c r="M4788" s="29" t="str">
        <f>IF(O4788 &lt;&gt; "", VLOOKUP(O4788,'CLASSIFICAÇÃO - ÁREA DE ATUAÇÃO'!$A:$C,2,0),"")</f>
        <v>A</v>
      </c>
      <c r="N4788" s="29" t="str">
        <f>IF(O4788 &lt;&gt; "",VLOOKUP(O4788,'CLASSIFICAÇÃO - ÁREA DE ATUAÇÃO'!$A:$C,3,0), "")</f>
        <v>REDE COMPLEMENTAR</v>
      </c>
      <c r="O4788" t="str">
        <f>'Lotações convertidas'!B4790</f>
        <v>CENTRO DE ESPECIALIDADES ODONTOLOGICAS CENTRO-SUL</v>
      </c>
    </row>
    <row r="4789" spans="1:15" x14ac:dyDescent="0.25">
      <c r="A4789">
        <v>1384358</v>
      </c>
      <c r="B4789" t="s">
        <v>14484</v>
      </c>
      <c r="C4789" t="s">
        <v>14485</v>
      </c>
      <c r="D4789" t="s">
        <v>368</v>
      </c>
      <c r="E4789" t="s">
        <v>728</v>
      </c>
      <c r="F4789" t="s">
        <v>416</v>
      </c>
      <c r="G4789" s="177">
        <v>44756</v>
      </c>
      <c r="H4789" t="s">
        <v>384</v>
      </c>
      <c r="I4789" t="s">
        <v>495</v>
      </c>
      <c r="K4789" t="s">
        <v>495</v>
      </c>
      <c r="L4789" t="s">
        <v>361</v>
      </c>
      <c r="M4789" s="29" t="str">
        <f>IF(O4789 &lt;&gt; "", VLOOKUP(O4789,'CLASSIFICAÇÃO - ÁREA DE ATUAÇÃO'!$A:$C,2,0),"")</f>
        <v>D</v>
      </c>
      <c r="N4789" s="29" t="str">
        <f>IF(O4789 &lt;&gt; "",VLOOKUP(O4789,'CLASSIFICAÇÃO - ÁREA DE ATUAÇÃO'!$A:$C,3,0), "")</f>
        <v>ATENÇÃO PRIMÁRIA</v>
      </c>
      <c r="O4789" t="str">
        <f>'Lotações convertidas'!B4791</f>
        <v>CENTRO DE SAÚDE SÃO JOSÉ</v>
      </c>
    </row>
    <row r="4790" spans="1:15" x14ac:dyDescent="0.25">
      <c r="A4790">
        <v>1384366</v>
      </c>
      <c r="B4790" t="s">
        <v>14486</v>
      </c>
      <c r="C4790" t="s">
        <v>14487</v>
      </c>
      <c r="D4790" t="s">
        <v>368</v>
      </c>
      <c r="E4790" t="s">
        <v>369</v>
      </c>
      <c r="F4790" t="s">
        <v>610</v>
      </c>
      <c r="G4790" s="177">
        <v>44756</v>
      </c>
      <c r="H4790" t="s">
        <v>417</v>
      </c>
      <c r="I4790" t="s">
        <v>18168</v>
      </c>
      <c r="J4790" t="s">
        <v>14488</v>
      </c>
      <c r="K4790" t="s">
        <v>353</v>
      </c>
      <c r="L4790" t="s">
        <v>372</v>
      </c>
      <c r="M4790" s="29" t="str">
        <f>IF(O4790 &lt;&gt; "", VLOOKUP(O4790,'CLASSIFICAÇÃO - ÁREA DE ATUAÇÃO'!$A:$C,2,0),"")</f>
        <v>C</v>
      </c>
      <c r="N4790" s="29" t="str">
        <f>IF(O4790 &lt;&gt; "",VLOOKUP(O4790,'CLASSIFICAÇÃO - ÁREA DE ATUAÇÃO'!$A:$C,3,0), "")</f>
        <v>ATENÇÃO PRIMÁRIA</v>
      </c>
      <c r="O4790" t="str">
        <f>'Lotações convertidas'!B4792</f>
        <v>CENTRO DE SAÚDE PIRATININGA</v>
      </c>
    </row>
    <row r="4791" spans="1:15" x14ac:dyDescent="0.25">
      <c r="A4791">
        <v>1384382</v>
      </c>
      <c r="B4791" t="s">
        <v>14489</v>
      </c>
      <c r="C4791" t="s">
        <v>14490</v>
      </c>
      <c r="D4791" t="s">
        <v>362</v>
      </c>
      <c r="F4791" t="s">
        <v>1591</v>
      </c>
      <c r="G4791" s="177">
        <v>44756</v>
      </c>
      <c r="H4791" t="s">
        <v>364</v>
      </c>
      <c r="I4791" t="s">
        <v>18168</v>
      </c>
      <c r="J4791" t="s">
        <v>14491</v>
      </c>
      <c r="K4791" t="s">
        <v>353</v>
      </c>
      <c r="L4791" t="s">
        <v>374</v>
      </c>
      <c r="M4791" s="29" t="str">
        <f>IF(O4791 &lt;&gt; "", VLOOKUP(O4791,'CLASSIFICAÇÃO - ÁREA DE ATUAÇÃO'!$A:$C,2,0),"")</f>
        <v>D</v>
      </c>
      <c r="N4791" s="29" t="str">
        <f>IF(O4791 &lt;&gt; "",VLOOKUP(O4791,'CLASSIFICAÇÃO - ÁREA DE ATUAÇÃO'!$A:$C,3,0), "")</f>
        <v>ATENÇÃO PRIMÁRIA</v>
      </c>
      <c r="O4791" t="str">
        <f>'Lotações convertidas'!B4793</f>
        <v>CENTRO DE SAÚDE CONJUNTO PAULO VI</v>
      </c>
    </row>
    <row r="4792" spans="1:15" x14ac:dyDescent="0.25">
      <c r="A4792">
        <v>1384390</v>
      </c>
      <c r="B4792" t="s">
        <v>14492</v>
      </c>
      <c r="C4792" t="s">
        <v>14493</v>
      </c>
      <c r="D4792" t="s">
        <v>368</v>
      </c>
      <c r="E4792" t="s">
        <v>369</v>
      </c>
      <c r="F4792" t="s">
        <v>394</v>
      </c>
      <c r="G4792" s="177">
        <v>44756</v>
      </c>
      <c r="H4792" t="s">
        <v>364</v>
      </c>
      <c r="I4792" t="s">
        <v>18168</v>
      </c>
      <c r="J4792" t="s">
        <v>14494</v>
      </c>
      <c r="K4792" t="s">
        <v>353</v>
      </c>
      <c r="L4792" t="s">
        <v>397</v>
      </c>
      <c r="M4792" s="29" t="str">
        <f>IF(O4792 &lt;&gt; "", VLOOKUP(O4792,'CLASSIFICAÇÃO - ÁREA DE ATUAÇÃO'!$A:$C,2,0),"")</f>
        <v>C</v>
      </c>
      <c r="N4792" s="29" t="str">
        <f>IF(O4792 &lt;&gt; "",VLOOKUP(O4792,'CLASSIFICAÇÃO - ÁREA DE ATUAÇÃO'!$A:$C,3,0), "")</f>
        <v>ATENÇÃO PRIMÁRIA</v>
      </c>
      <c r="O4792" t="str">
        <f>'Lotações convertidas'!B4794</f>
        <v>CENTRO DE SAÚDE CABANA</v>
      </c>
    </row>
    <row r="4793" spans="1:15" x14ac:dyDescent="0.25">
      <c r="A4793">
        <v>1384404</v>
      </c>
      <c r="B4793" t="s">
        <v>8129</v>
      </c>
      <c r="C4793" t="s">
        <v>8130</v>
      </c>
      <c r="D4793" t="s">
        <v>349</v>
      </c>
      <c r="E4793" t="s">
        <v>403</v>
      </c>
      <c r="F4793" t="s">
        <v>1517</v>
      </c>
      <c r="G4793" s="177">
        <v>44756</v>
      </c>
      <c r="H4793" t="s">
        <v>395</v>
      </c>
      <c r="I4793" t="s">
        <v>18170</v>
      </c>
      <c r="J4793" t="s">
        <v>8131</v>
      </c>
      <c r="K4793" t="s">
        <v>353</v>
      </c>
      <c r="L4793" t="s">
        <v>365</v>
      </c>
      <c r="M4793" s="29" t="str">
        <f>IF(O4793 &lt;&gt; "", VLOOKUP(O4793,'CLASSIFICAÇÃO - ÁREA DE ATUAÇÃO'!$A:$C,2,0),"")</f>
        <v>D</v>
      </c>
      <c r="N4793" s="29" t="str">
        <f>IF(O4793 &lt;&gt; "",VLOOKUP(O4793,'CLASSIFICAÇÃO - ÁREA DE ATUAÇÃO'!$A:$C,3,0), "")</f>
        <v>ATENÇÃO PRIMÁRIA</v>
      </c>
      <c r="O4793" t="str">
        <f>'Lotações convertidas'!B4795</f>
        <v>CENTRO DE SAÚDE LAJEDO</v>
      </c>
    </row>
    <row r="4794" spans="1:15" x14ac:dyDescent="0.25">
      <c r="A4794">
        <v>1384412</v>
      </c>
      <c r="B4794" t="s">
        <v>14495</v>
      </c>
      <c r="C4794" t="s">
        <v>14496</v>
      </c>
      <c r="D4794" t="s">
        <v>368</v>
      </c>
      <c r="E4794" t="s">
        <v>369</v>
      </c>
      <c r="F4794" t="s">
        <v>18611</v>
      </c>
      <c r="G4794" s="177">
        <v>44756</v>
      </c>
      <c r="H4794" t="s">
        <v>441</v>
      </c>
      <c r="I4794" t="s">
        <v>18168</v>
      </c>
      <c r="J4794" t="s">
        <v>14497</v>
      </c>
      <c r="K4794" t="s">
        <v>353</v>
      </c>
      <c r="L4794" t="s">
        <v>397</v>
      </c>
      <c r="M4794" s="29" t="str">
        <f>IF(O4794 &lt;&gt; "", VLOOKUP(O4794,'CLASSIFICAÇÃO - ÁREA DE ATUAÇÃO'!$A:$C,2,0),"")</f>
        <v>C</v>
      </c>
      <c r="N4794" s="29" t="str">
        <f>IF(O4794 &lt;&gt; "",VLOOKUP(O4794,'CLASSIFICAÇÃO - ÁREA DE ATUAÇÃO'!$A:$C,3,0), "")</f>
        <v>REDE DE URGÊNCIA</v>
      </c>
      <c r="O4794" t="str">
        <f>'Lotações convertidas'!B4796</f>
        <v>UNIDADE DE PRONTO ATENDIMENTO OESTE</v>
      </c>
    </row>
    <row r="4795" spans="1:15" x14ac:dyDescent="0.25">
      <c r="A4795">
        <v>1384420</v>
      </c>
      <c r="B4795" t="s">
        <v>14498</v>
      </c>
      <c r="C4795" t="s">
        <v>14499</v>
      </c>
      <c r="D4795" t="s">
        <v>379</v>
      </c>
      <c r="F4795" t="s">
        <v>416</v>
      </c>
      <c r="G4795" s="177">
        <v>44756</v>
      </c>
      <c r="H4795" t="s">
        <v>434</v>
      </c>
      <c r="I4795" t="s">
        <v>18171</v>
      </c>
      <c r="J4795" t="s">
        <v>14500</v>
      </c>
      <c r="K4795" t="s">
        <v>353</v>
      </c>
      <c r="L4795" t="s">
        <v>361</v>
      </c>
      <c r="M4795" s="29" t="str">
        <f>IF(O4795 &lt;&gt; "", VLOOKUP(O4795,'CLASSIFICAÇÃO - ÁREA DE ATUAÇÃO'!$A:$C,2,0),"")</f>
        <v>D</v>
      </c>
      <c r="N4795" s="29" t="str">
        <f>IF(O4795 &lt;&gt; "",VLOOKUP(O4795,'CLASSIFICAÇÃO - ÁREA DE ATUAÇÃO'!$A:$C,3,0), "")</f>
        <v>ATENÇÃO PRIMÁRIA</v>
      </c>
      <c r="O4795" t="str">
        <f>'Lotações convertidas'!B4797</f>
        <v>CENTRO DE SAÚDE SÃO JOSÉ</v>
      </c>
    </row>
    <row r="4796" spans="1:15" x14ac:dyDescent="0.25">
      <c r="A4796">
        <v>1384439</v>
      </c>
      <c r="B4796" t="s">
        <v>14501</v>
      </c>
      <c r="C4796" t="s">
        <v>14502</v>
      </c>
      <c r="D4796" t="s">
        <v>368</v>
      </c>
      <c r="E4796" t="s">
        <v>369</v>
      </c>
      <c r="F4796" t="s">
        <v>489</v>
      </c>
      <c r="G4796" s="177">
        <v>44757</v>
      </c>
      <c r="H4796" t="s">
        <v>364</v>
      </c>
      <c r="I4796" t="s">
        <v>18168</v>
      </c>
      <c r="J4796" t="s">
        <v>14503</v>
      </c>
      <c r="K4796" t="s">
        <v>353</v>
      </c>
      <c r="L4796" t="s">
        <v>397</v>
      </c>
      <c r="M4796" s="29" t="str">
        <f>IF(O4796 &lt;&gt; "", VLOOKUP(O4796,'CLASSIFICAÇÃO - ÁREA DE ATUAÇÃO'!$A:$C,2,0),"")</f>
        <v>C</v>
      </c>
      <c r="N4796" s="29" t="str">
        <f>IF(O4796 &lt;&gt; "",VLOOKUP(O4796,'CLASSIFICAÇÃO - ÁREA DE ATUAÇÃO'!$A:$C,3,0), "")</f>
        <v>ATENÇÃO PRIMÁRIA</v>
      </c>
      <c r="O4796" t="str">
        <f>'Lotações convertidas'!B4798</f>
        <v>CENTRO DE SAÚDE VILA LEONINA</v>
      </c>
    </row>
    <row r="4797" spans="1:15" x14ac:dyDescent="0.25">
      <c r="A4797">
        <v>1384447</v>
      </c>
      <c r="B4797" t="s">
        <v>14504</v>
      </c>
      <c r="C4797" t="s">
        <v>14505</v>
      </c>
      <c r="D4797" t="s">
        <v>362</v>
      </c>
      <c r="F4797" t="s">
        <v>358</v>
      </c>
      <c r="G4797" s="177">
        <v>44756</v>
      </c>
      <c r="H4797" t="s">
        <v>434</v>
      </c>
      <c r="I4797" t="s">
        <v>18168</v>
      </c>
      <c r="J4797" t="s">
        <v>14506</v>
      </c>
      <c r="K4797" t="s">
        <v>353</v>
      </c>
      <c r="L4797" t="s">
        <v>361</v>
      </c>
      <c r="M4797" s="29" t="str">
        <f>IF(O4797 &lt;&gt; "", VLOOKUP(O4797,'CLASSIFICAÇÃO - ÁREA DE ATUAÇÃO'!$A:$C,2,0),"")</f>
        <v>B</v>
      </c>
      <c r="N4797" s="29" t="str">
        <f>IF(O4797 &lt;&gt; "",VLOOKUP(O4797,'CLASSIFICAÇÃO - ÁREA DE ATUAÇÃO'!$A:$C,3,0), "")</f>
        <v>ATENÇÃO PRIMÁRIA</v>
      </c>
      <c r="O4797" t="str">
        <f>'Lotações convertidas'!B4799</f>
        <v>CENTRO DE SAÚDE SANTA ROSA</v>
      </c>
    </row>
    <row r="4798" spans="1:15" x14ac:dyDescent="0.25">
      <c r="A4798">
        <v>1384455</v>
      </c>
      <c r="B4798" t="s">
        <v>14507</v>
      </c>
      <c r="C4798" t="s">
        <v>14508</v>
      </c>
      <c r="D4798" t="s">
        <v>349</v>
      </c>
      <c r="E4798" t="s">
        <v>528</v>
      </c>
      <c r="F4798" t="s">
        <v>2012</v>
      </c>
      <c r="G4798" s="177">
        <v>44760</v>
      </c>
      <c r="H4798" t="s">
        <v>352</v>
      </c>
      <c r="I4798" t="s">
        <v>18176</v>
      </c>
      <c r="J4798" t="s">
        <v>14509</v>
      </c>
      <c r="K4798" t="s">
        <v>353</v>
      </c>
      <c r="L4798" t="s">
        <v>372</v>
      </c>
      <c r="M4798" s="29" t="str">
        <f>IF(O4798 &lt;&gt; "", VLOOKUP(O4798,'CLASSIFICAÇÃO - ÁREA DE ATUAÇÃO'!$A:$C,2,0),"")</f>
        <v>D</v>
      </c>
      <c r="N4798" s="29" t="str">
        <f>IF(O4798 &lt;&gt; "",VLOOKUP(O4798,'CLASSIFICAÇÃO - ÁREA DE ATUAÇÃO'!$A:$C,3,0), "")</f>
        <v>ATENÇÃO PRIMÁRIA</v>
      </c>
      <c r="O4798" t="str">
        <f>'Lotações convertidas'!B4800</f>
        <v>CENTRO DE SAÚDE CÉU AZUL</v>
      </c>
    </row>
    <row r="4799" spans="1:15" x14ac:dyDescent="0.25">
      <c r="A4799">
        <v>1384471</v>
      </c>
      <c r="B4799" t="s">
        <v>14510</v>
      </c>
      <c r="C4799" t="s">
        <v>14511</v>
      </c>
      <c r="D4799" t="s">
        <v>379</v>
      </c>
      <c r="F4799" t="s">
        <v>18623</v>
      </c>
      <c r="G4799" s="177">
        <v>44760</v>
      </c>
      <c r="H4799" t="s">
        <v>482</v>
      </c>
      <c r="I4799" t="s">
        <v>18171</v>
      </c>
      <c r="J4799" t="s">
        <v>14512</v>
      </c>
      <c r="K4799" t="s">
        <v>353</v>
      </c>
      <c r="L4799" t="s">
        <v>374</v>
      </c>
      <c r="M4799" s="29" t="str">
        <f>IF(O4799 &lt;&gt; "", VLOOKUP(O4799,'CLASSIFICAÇÃO - ÁREA DE ATUAÇÃO'!$A:$C,2,0),"")</f>
        <v>C</v>
      </c>
      <c r="N4799" s="29" t="str">
        <f>IF(O4799 &lt;&gt; "",VLOOKUP(O4799,'CLASSIFICAÇÃO - ÁREA DE ATUAÇÃO'!$A:$C,3,0), "")</f>
        <v>REDE DE URGÊNCIA</v>
      </c>
      <c r="O4799" t="str">
        <f>'Lotações convertidas'!B4801</f>
        <v>UNIDADE DE PRONTO ATENDIMENTO NORDESTE</v>
      </c>
    </row>
    <row r="4800" spans="1:15" x14ac:dyDescent="0.25">
      <c r="A4800" t="s">
        <v>14513</v>
      </c>
      <c r="B4800" t="s">
        <v>3385</v>
      </c>
      <c r="C4800" t="s">
        <v>3386</v>
      </c>
      <c r="D4800" t="s">
        <v>368</v>
      </c>
      <c r="E4800" t="s">
        <v>369</v>
      </c>
      <c r="F4800" t="s">
        <v>18623</v>
      </c>
      <c r="G4800" s="177">
        <v>44758</v>
      </c>
      <c r="H4800" t="s">
        <v>441</v>
      </c>
      <c r="I4800" t="s">
        <v>18168</v>
      </c>
      <c r="J4800" t="s">
        <v>3387</v>
      </c>
      <c r="K4800" t="s">
        <v>353</v>
      </c>
      <c r="L4800" t="s">
        <v>374</v>
      </c>
      <c r="M4800" s="29" t="str">
        <f>IF(O4800 &lt;&gt; "", VLOOKUP(O4800,'CLASSIFICAÇÃO - ÁREA DE ATUAÇÃO'!$A:$C,2,0),"")</f>
        <v>C</v>
      </c>
      <c r="N4800" s="29" t="str">
        <f>IF(O4800 &lt;&gt; "",VLOOKUP(O4800,'CLASSIFICAÇÃO - ÁREA DE ATUAÇÃO'!$A:$C,3,0), "")</f>
        <v>REDE DE URGÊNCIA</v>
      </c>
      <c r="O4800" t="str">
        <f>'Lotações convertidas'!B4802</f>
        <v>UNIDADE DE PRONTO ATENDIMENTO NORDESTE</v>
      </c>
    </row>
    <row r="4801" spans="1:15" x14ac:dyDescent="0.25">
      <c r="A4801">
        <v>1384501</v>
      </c>
      <c r="B4801" t="s">
        <v>14514</v>
      </c>
      <c r="C4801" t="s">
        <v>14515</v>
      </c>
      <c r="D4801" t="s">
        <v>368</v>
      </c>
      <c r="E4801" t="s">
        <v>369</v>
      </c>
      <c r="F4801" t="s">
        <v>424</v>
      </c>
      <c r="G4801" s="177">
        <v>44758</v>
      </c>
      <c r="H4801" t="s">
        <v>425</v>
      </c>
      <c r="I4801" t="s">
        <v>18168</v>
      </c>
      <c r="J4801" t="s">
        <v>14516</v>
      </c>
      <c r="K4801" t="s">
        <v>353</v>
      </c>
      <c r="L4801" t="s">
        <v>427</v>
      </c>
      <c r="M4801" s="29" t="str">
        <f>IF(O4801 &lt;&gt; "", VLOOKUP(O4801,'CLASSIFICAÇÃO - ÁREA DE ATUAÇÃO'!$A:$C,2,0),"")</f>
        <v>D</v>
      </c>
      <c r="N4801" s="29" t="str">
        <f>IF(O4801 &lt;&gt; "",VLOOKUP(O4801,'CLASSIFICAÇÃO - ÁREA DE ATUAÇÃO'!$A:$C,3,0), "")</f>
        <v>REDE DE URGÊNCIA</v>
      </c>
      <c r="O4801" t="str">
        <f>'Lotações convertidas'!B4803</f>
        <v>SERVIÇO DE ATENDIMENTO MÓVEL DE URGÊNCIA E TRANSPORTE EM SAÚDE</v>
      </c>
    </row>
    <row r="4802" spans="1:15" x14ac:dyDescent="0.25">
      <c r="A4802" t="s">
        <v>14517</v>
      </c>
      <c r="B4802" t="s">
        <v>14518</v>
      </c>
      <c r="C4802" t="s">
        <v>14519</v>
      </c>
      <c r="D4802" t="s">
        <v>368</v>
      </c>
      <c r="E4802" t="s">
        <v>369</v>
      </c>
      <c r="F4802" t="s">
        <v>18665</v>
      </c>
      <c r="G4802" s="177">
        <v>44757</v>
      </c>
      <c r="H4802" t="s">
        <v>364</v>
      </c>
      <c r="I4802" t="s">
        <v>18168</v>
      </c>
      <c r="J4802" t="s">
        <v>14520</v>
      </c>
      <c r="K4802" t="s">
        <v>353</v>
      </c>
      <c r="L4802" t="s">
        <v>382</v>
      </c>
      <c r="M4802" s="29" t="str">
        <f>IF(O4802 &lt;&gt; "", VLOOKUP(O4802,'CLASSIFICAÇÃO - ÁREA DE ATUAÇÃO'!$A:$C,2,0),"")</f>
        <v>A</v>
      </c>
      <c r="N4802" s="29" t="str">
        <f>IF(O4802 &lt;&gt; "",VLOOKUP(O4802,'CLASSIFICAÇÃO - ÁREA DE ATUAÇÃO'!$A:$C,3,0), "")</f>
        <v>REDE COMPLEMENTAR</v>
      </c>
      <c r="O4802" t="str">
        <f>'Lotações convertidas'!B4804</f>
        <v>CENTRAL DE ESTERILIZACAO LESTE</v>
      </c>
    </row>
    <row r="4803" spans="1:15" x14ac:dyDescent="0.25">
      <c r="A4803">
        <v>1384528</v>
      </c>
      <c r="B4803" t="s">
        <v>14521</v>
      </c>
      <c r="C4803" t="s">
        <v>14522</v>
      </c>
      <c r="D4803" t="s">
        <v>349</v>
      </c>
      <c r="E4803" t="s">
        <v>2927</v>
      </c>
      <c r="F4803" t="s">
        <v>616</v>
      </c>
      <c r="G4803" s="177">
        <v>44760</v>
      </c>
      <c r="H4803" t="s">
        <v>364</v>
      </c>
      <c r="I4803" t="s">
        <v>18182</v>
      </c>
      <c r="J4803" t="s">
        <v>14523</v>
      </c>
      <c r="K4803" t="s">
        <v>353</v>
      </c>
      <c r="L4803" t="s">
        <v>382</v>
      </c>
      <c r="M4803" s="29" t="str">
        <f>IF(O4803 &lt;&gt; "", VLOOKUP(O4803,'CLASSIFICAÇÃO - ÁREA DE ATUAÇÃO'!$A:$C,2,0),"")</f>
        <v>A</v>
      </c>
      <c r="N4803" s="29" t="str">
        <f>IF(O4803 &lt;&gt; "",VLOOKUP(O4803,'CLASSIFICAÇÃO - ÁREA DE ATUAÇÃO'!$A:$C,3,0), "")</f>
        <v>ATENÇÃO PRIMÁRIA</v>
      </c>
      <c r="O4803" t="str">
        <f>'Lotações convertidas'!B4805</f>
        <v>CENTRO DE SAÚDE MARCO ANTÔNIO DE MENEZES</v>
      </c>
    </row>
    <row r="4804" spans="1:15" x14ac:dyDescent="0.25">
      <c r="A4804">
        <v>1384536</v>
      </c>
      <c r="B4804" t="s">
        <v>7153</v>
      </c>
      <c r="C4804" t="s">
        <v>7154</v>
      </c>
      <c r="D4804" t="s">
        <v>362</v>
      </c>
      <c r="F4804" t="s">
        <v>1245</v>
      </c>
      <c r="G4804" s="177">
        <v>44757</v>
      </c>
      <c r="H4804" t="s">
        <v>395</v>
      </c>
      <c r="I4804" t="s">
        <v>18168</v>
      </c>
      <c r="J4804" t="s">
        <v>7155</v>
      </c>
      <c r="K4804" t="s">
        <v>353</v>
      </c>
      <c r="L4804" t="s">
        <v>374</v>
      </c>
      <c r="M4804" s="29" t="str">
        <f>IF(O4804 &lt;&gt; "", VLOOKUP(O4804,'CLASSIFICAÇÃO - ÁREA DE ATUAÇÃO'!$A:$C,2,0),"")</f>
        <v>D</v>
      </c>
      <c r="N4804" s="29" t="str">
        <f>IF(O4804 &lt;&gt; "",VLOOKUP(O4804,'CLASSIFICAÇÃO - ÁREA DE ATUAÇÃO'!$A:$C,3,0), "")</f>
        <v>ATENÇÃO PRIMÁRIA</v>
      </c>
      <c r="O4804" t="str">
        <f>'Lotações convertidas'!B4806</f>
        <v>CENTRO DE SAÚDE GOIÂNIA</v>
      </c>
    </row>
    <row r="4805" spans="1:15" x14ac:dyDescent="0.25">
      <c r="A4805">
        <v>1384552</v>
      </c>
      <c r="B4805" t="s">
        <v>14524</v>
      </c>
      <c r="C4805" t="s">
        <v>14525</v>
      </c>
      <c r="D4805" t="s">
        <v>368</v>
      </c>
      <c r="E4805" t="s">
        <v>369</v>
      </c>
      <c r="F4805" t="s">
        <v>284</v>
      </c>
      <c r="G4805" s="177">
        <v>44760</v>
      </c>
      <c r="H4805" t="s">
        <v>384</v>
      </c>
      <c r="I4805" t="s">
        <v>18168</v>
      </c>
      <c r="J4805" t="s">
        <v>14526</v>
      </c>
      <c r="K4805" t="s">
        <v>353</v>
      </c>
      <c r="L4805" t="s">
        <v>374</v>
      </c>
      <c r="M4805" s="29" t="str">
        <f>IF(O4805 &lt;&gt; "", VLOOKUP(O4805,'CLASSIFICAÇÃO - ÁREA DE ATUAÇÃO'!$A:$C,2,0),"")</f>
        <v>D</v>
      </c>
      <c r="N4805" s="29" t="str">
        <f>IF(O4805 &lt;&gt; "",VLOOKUP(O4805,'CLASSIFICAÇÃO - ÁREA DE ATUAÇÃO'!$A:$C,3,0), "")</f>
        <v>ATENÇÃO PRIMÁRIA</v>
      </c>
      <c r="O4805" t="str">
        <f>'Lotações convertidas'!B4807</f>
        <v>CENTRO DE SAÚDE MARIVANDA BALEEIRO - PAULO VI</v>
      </c>
    </row>
    <row r="4806" spans="1:15" x14ac:dyDescent="0.25">
      <c r="A4806">
        <v>1384560</v>
      </c>
      <c r="B4806" t="s">
        <v>14527</v>
      </c>
      <c r="C4806" t="s">
        <v>14528</v>
      </c>
      <c r="D4806" t="s">
        <v>349</v>
      </c>
      <c r="E4806" t="s">
        <v>541</v>
      </c>
      <c r="F4806" t="s">
        <v>705</v>
      </c>
      <c r="G4806" s="177">
        <v>44757</v>
      </c>
      <c r="H4806" t="s">
        <v>352</v>
      </c>
      <c r="I4806" t="s">
        <v>18172</v>
      </c>
      <c r="J4806" t="s">
        <v>14529</v>
      </c>
      <c r="K4806" t="s">
        <v>353</v>
      </c>
      <c r="L4806" t="s">
        <v>372</v>
      </c>
      <c r="M4806" s="29" t="str">
        <f>IF(O4806 &lt;&gt; "", VLOOKUP(O4806,'CLASSIFICAÇÃO - ÁREA DE ATUAÇÃO'!$A:$C,2,0),"")</f>
        <v>C</v>
      </c>
      <c r="N4806" s="29" t="str">
        <f>IF(O4806 &lt;&gt; "",VLOOKUP(O4806,'CLASSIFICAÇÃO - ÁREA DE ATUAÇÃO'!$A:$C,3,0), "")</f>
        <v>ATENÇÃO PRIMÁRIA</v>
      </c>
      <c r="O4806" t="str">
        <f>'Lotações convertidas'!B4808</f>
        <v>CENTRO DE SAÚDE COPACABANA</v>
      </c>
    </row>
    <row r="4807" spans="1:15" x14ac:dyDescent="0.25">
      <c r="A4807">
        <v>1384579</v>
      </c>
      <c r="B4807" t="s">
        <v>14530</v>
      </c>
      <c r="C4807" t="s">
        <v>14531</v>
      </c>
      <c r="D4807" t="s">
        <v>362</v>
      </c>
      <c r="F4807" t="s">
        <v>2872</v>
      </c>
      <c r="G4807" s="177">
        <v>44757</v>
      </c>
      <c r="H4807" t="s">
        <v>364</v>
      </c>
      <c r="I4807" t="s">
        <v>18171</v>
      </c>
      <c r="J4807" t="s">
        <v>14532</v>
      </c>
      <c r="K4807" t="s">
        <v>353</v>
      </c>
      <c r="L4807" t="s">
        <v>397</v>
      </c>
      <c r="M4807" s="29" t="str">
        <f>IF(O4807 &lt;&gt; "", VLOOKUP(O4807,'CLASSIFICAÇÃO - ÁREA DE ATUAÇÃO'!$A:$C,2,0),"")</f>
        <v>A</v>
      </c>
      <c r="N4807" s="29" t="str">
        <f>IF(O4807 &lt;&gt; "",VLOOKUP(O4807,'CLASSIFICAÇÃO - ÁREA DE ATUAÇÃO'!$A:$C,3,0), "")</f>
        <v>ATENÇÃO PRIMÁRIA</v>
      </c>
      <c r="O4807" t="str">
        <f>'Lotações convertidas'!B4809</f>
        <v>CENTRO DE SAÚDE NORALDINO DE LIMA</v>
      </c>
    </row>
    <row r="4808" spans="1:15" x14ac:dyDescent="0.25">
      <c r="A4808">
        <v>1384587</v>
      </c>
      <c r="B4808" t="s">
        <v>14533</v>
      </c>
      <c r="C4808" t="s">
        <v>14534</v>
      </c>
      <c r="D4808" t="s">
        <v>368</v>
      </c>
      <c r="E4808" t="s">
        <v>369</v>
      </c>
      <c r="F4808" t="s">
        <v>561</v>
      </c>
      <c r="G4808" s="177">
        <v>44758</v>
      </c>
      <c r="H4808" t="s">
        <v>441</v>
      </c>
      <c r="I4808" t="s">
        <v>18168</v>
      </c>
      <c r="J4808" t="s">
        <v>14535</v>
      </c>
      <c r="K4808" t="s">
        <v>353</v>
      </c>
      <c r="L4808" t="s">
        <v>374</v>
      </c>
      <c r="M4808" s="29" t="str">
        <f>IF(O4808 &lt;&gt; "", VLOOKUP(O4808,'CLASSIFICAÇÃO - ÁREA DE ATUAÇÃO'!$A:$C,2,0),"")</f>
        <v>C</v>
      </c>
      <c r="N4808" s="29" t="str">
        <f>IF(O4808 &lt;&gt; "",VLOOKUP(O4808,'CLASSIFICAÇÃO - ÁREA DE ATUAÇÃO'!$A:$C,3,0), "")</f>
        <v>REDE DE URGÊNCIA</v>
      </c>
      <c r="O4808" t="str">
        <f>'Lotações convertidas'!B4810</f>
        <v>CENTRO DE REFERENCIA EM SAUDE MENTAL ALCOOL E DROGAS NORDESTE</v>
      </c>
    </row>
    <row r="4809" spans="1:15" x14ac:dyDescent="0.25">
      <c r="A4809">
        <v>1384609</v>
      </c>
      <c r="B4809" t="s">
        <v>1883</v>
      </c>
      <c r="C4809" t="s">
        <v>1884</v>
      </c>
      <c r="D4809" t="s">
        <v>362</v>
      </c>
      <c r="F4809" t="s">
        <v>1483</v>
      </c>
      <c r="G4809" s="177">
        <v>44757</v>
      </c>
      <c r="H4809" t="s">
        <v>434</v>
      </c>
      <c r="I4809" t="s">
        <v>18168</v>
      </c>
      <c r="J4809" t="s">
        <v>1885</v>
      </c>
      <c r="K4809" t="s">
        <v>353</v>
      </c>
      <c r="L4809" t="s">
        <v>406</v>
      </c>
      <c r="M4809" s="29" t="str">
        <f>IF(O4809 &lt;&gt; "", VLOOKUP(O4809,'CLASSIFICAÇÃO - ÁREA DE ATUAÇÃO'!$A:$C,2,0),"")</f>
        <v>B</v>
      </c>
      <c r="N4809" s="29" t="str">
        <f>IF(O4809 &lt;&gt; "",VLOOKUP(O4809,'CLASSIFICAÇÃO - ÁREA DE ATUAÇÃO'!$A:$C,3,0), "")</f>
        <v>ATENÇÃO PRIMÁRIA</v>
      </c>
      <c r="O4809" t="str">
        <f>'Lotações convertidas'!B4811</f>
        <v>CENTRO DE SAÚDE BARREIRO DE CIMA</v>
      </c>
    </row>
    <row r="4810" spans="1:15" x14ac:dyDescent="0.25">
      <c r="A4810">
        <v>1384625</v>
      </c>
      <c r="B4810" t="s">
        <v>14536</v>
      </c>
      <c r="C4810" t="s">
        <v>14537</v>
      </c>
      <c r="D4810" t="s">
        <v>368</v>
      </c>
      <c r="E4810" t="s">
        <v>728</v>
      </c>
      <c r="F4810" t="s">
        <v>1106</v>
      </c>
      <c r="G4810" s="177">
        <v>44760</v>
      </c>
      <c r="H4810" t="s">
        <v>417</v>
      </c>
      <c r="I4810" t="s">
        <v>495</v>
      </c>
      <c r="K4810" t="s">
        <v>495</v>
      </c>
      <c r="L4810" t="s">
        <v>354</v>
      </c>
      <c r="M4810" s="29" t="str">
        <f>IF(O4810 &lt;&gt; "", VLOOKUP(O4810,'CLASSIFICAÇÃO - ÁREA DE ATUAÇÃO'!$A:$C,2,0),"")</f>
        <v>C</v>
      </c>
      <c r="N4810" s="29" t="str">
        <f>IF(O4810 &lt;&gt; "",VLOOKUP(O4810,'CLASSIFICAÇÃO - ÁREA DE ATUAÇÃO'!$A:$C,3,0), "")</f>
        <v>ATENÇÃO PRIMÁRIA</v>
      </c>
      <c r="O4810" t="str">
        <f>'Lotações convertidas'!B4812</f>
        <v>CENTRO DE SAÚDE GLÓRIA</v>
      </c>
    </row>
    <row r="4811" spans="1:15" x14ac:dyDescent="0.25">
      <c r="A4811">
        <v>1384633</v>
      </c>
      <c r="B4811" t="s">
        <v>14538</v>
      </c>
      <c r="C4811" t="s">
        <v>14539</v>
      </c>
      <c r="D4811" t="s">
        <v>379</v>
      </c>
      <c r="F4811" t="s">
        <v>18611</v>
      </c>
      <c r="G4811" s="177">
        <v>44761</v>
      </c>
      <c r="H4811" t="s">
        <v>466</v>
      </c>
      <c r="I4811" t="s">
        <v>18171</v>
      </c>
      <c r="J4811" t="s">
        <v>14541</v>
      </c>
      <c r="K4811" t="s">
        <v>353</v>
      </c>
      <c r="L4811" t="s">
        <v>397</v>
      </c>
      <c r="M4811" s="29" t="str">
        <f>IF(O4811 &lt;&gt; "", VLOOKUP(O4811,'CLASSIFICAÇÃO - ÁREA DE ATUAÇÃO'!$A:$C,2,0),"")</f>
        <v>C</v>
      </c>
      <c r="N4811" s="29" t="str">
        <f>IF(O4811 &lt;&gt; "",VLOOKUP(O4811,'CLASSIFICAÇÃO - ÁREA DE ATUAÇÃO'!$A:$C,3,0), "")</f>
        <v>REDE DE URGÊNCIA</v>
      </c>
      <c r="O4811" t="str">
        <f>'Lotações convertidas'!B4813</f>
        <v>UNIDADE DE PRONTO ATENDIMENTO OESTE</v>
      </c>
    </row>
    <row r="4812" spans="1:15" x14ac:dyDescent="0.25">
      <c r="A4812">
        <v>1384641</v>
      </c>
      <c r="B4812" t="s">
        <v>14542</v>
      </c>
      <c r="C4812" t="s">
        <v>14543</v>
      </c>
      <c r="D4812" t="s">
        <v>368</v>
      </c>
      <c r="E4812" t="s">
        <v>369</v>
      </c>
      <c r="F4812" t="s">
        <v>409</v>
      </c>
      <c r="G4812" s="177">
        <v>44760</v>
      </c>
      <c r="H4812" t="s">
        <v>2484</v>
      </c>
      <c r="I4812" t="s">
        <v>18168</v>
      </c>
      <c r="J4812" t="s">
        <v>14544</v>
      </c>
      <c r="K4812" t="s">
        <v>353</v>
      </c>
      <c r="L4812" t="s">
        <v>411</v>
      </c>
      <c r="M4812" s="29" t="str">
        <f>IF(O4812 &lt;&gt; "", VLOOKUP(O4812,'CLASSIFICAÇÃO - ÁREA DE ATUAÇÃO'!$A:$C,2,0),"")</f>
        <v>A</v>
      </c>
      <c r="N4812" s="29" t="str">
        <f>IF(O4812 &lt;&gt; "",VLOOKUP(O4812,'CLASSIFICAÇÃO - ÁREA DE ATUAÇÃO'!$A:$C,3,0), "")</f>
        <v>REDE COMPLEMENTAR</v>
      </c>
      <c r="O4812" t="str">
        <f>'Lotações convertidas'!B4814</f>
        <v>UNIDADE DE REFERENCIA SECUNDARIA CENTRO-SUL</v>
      </c>
    </row>
    <row r="4813" spans="1:15" x14ac:dyDescent="0.25">
      <c r="A4813" t="s">
        <v>14545</v>
      </c>
      <c r="B4813" t="s">
        <v>14546</v>
      </c>
      <c r="C4813" t="s">
        <v>14547</v>
      </c>
      <c r="D4813" t="s">
        <v>520</v>
      </c>
      <c r="F4813" t="s">
        <v>2012</v>
      </c>
      <c r="G4813" s="177">
        <v>44762</v>
      </c>
      <c r="H4813" t="s">
        <v>364</v>
      </c>
      <c r="I4813" t="s">
        <v>18175</v>
      </c>
      <c r="J4813" t="s">
        <v>14548</v>
      </c>
      <c r="K4813" t="s">
        <v>353</v>
      </c>
      <c r="L4813" t="s">
        <v>372</v>
      </c>
      <c r="M4813" s="29" t="str">
        <f>IF(O4813 &lt;&gt; "", VLOOKUP(O4813,'CLASSIFICAÇÃO - ÁREA DE ATUAÇÃO'!$A:$C,2,0),"")</f>
        <v>D</v>
      </c>
      <c r="N4813" s="29" t="str">
        <f>IF(O4813 &lt;&gt; "",VLOOKUP(O4813,'CLASSIFICAÇÃO - ÁREA DE ATUAÇÃO'!$A:$C,3,0), "")</f>
        <v>ATENÇÃO PRIMÁRIA</v>
      </c>
      <c r="O4813" t="str">
        <f>'Lotações convertidas'!B4815</f>
        <v>CENTRO DE SAÚDE CÉU AZUL</v>
      </c>
    </row>
    <row r="4814" spans="1:15" x14ac:dyDescent="0.25">
      <c r="A4814">
        <v>1384668</v>
      </c>
      <c r="B4814" t="s">
        <v>14549</v>
      </c>
      <c r="C4814" t="s">
        <v>14550</v>
      </c>
      <c r="D4814" t="s">
        <v>368</v>
      </c>
      <c r="E4814" t="s">
        <v>369</v>
      </c>
      <c r="F4814" t="s">
        <v>399</v>
      </c>
      <c r="G4814" s="177">
        <v>44760</v>
      </c>
      <c r="H4814" t="s">
        <v>417</v>
      </c>
      <c r="I4814" t="s">
        <v>18168</v>
      </c>
      <c r="J4814" t="s">
        <v>14551</v>
      </c>
      <c r="K4814" t="s">
        <v>353</v>
      </c>
      <c r="L4814" t="s">
        <v>374</v>
      </c>
      <c r="M4814" s="29" t="str">
        <f>IF(O4814 &lt;&gt; "", VLOOKUP(O4814,'CLASSIFICAÇÃO - ÁREA DE ATUAÇÃO'!$A:$C,2,0),"")</f>
        <v>A</v>
      </c>
      <c r="N4814" s="29" t="str">
        <f>IF(O4814 &lt;&gt; "",VLOOKUP(O4814,'CLASSIFICAÇÃO - ÁREA DE ATUAÇÃO'!$A:$C,3,0), "")</f>
        <v>ATENÇÃO PRIMÁRIA</v>
      </c>
      <c r="O4814" t="str">
        <f>'Lotações convertidas'!B4816</f>
        <v>CENTRO DE SAÚDE ALCIDES LINS</v>
      </c>
    </row>
    <row r="4815" spans="1:15" x14ac:dyDescent="0.25">
      <c r="A4815">
        <v>1384676</v>
      </c>
      <c r="B4815" t="s">
        <v>14552</v>
      </c>
      <c r="C4815" t="s">
        <v>14553</v>
      </c>
      <c r="D4815" t="s">
        <v>368</v>
      </c>
      <c r="E4815" t="s">
        <v>369</v>
      </c>
      <c r="F4815" t="s">
        <v>2760</v>
      </c>
      <c r="G4815" s="177">
        <v>44760</v>
      </c>
      <c r="H4815" t="s">
        <v>364</v>
      </c>
      <c r="I4815" t="s">
        <v>18168</v>
      </c>
      <c r="J4815" t="s">
        <v>14554</v>
      </c>
      <c r="K4815" t="s">
        <v>353</v>
      </c>
      <c r="L4815" t="s">
        <v>361</v>
      </c>
      <c r="M4815" s="29" t="str">
        <f>IF(O4815 &lt;&gt; "", VLOOKUP(O4815,'CLASSIFICAÇÃO - ÁREA DE ATUAÇÃO'!$A:$C,2,0),"")</f>
        <v>D</v>
      </c>
      <c r="N4815" s="29" t="str">
        <f>IF(O4815 &lt;&gt; "",VLOOKUP(O4815,'CLASSIFICAÇÃO - ÁREA DE ATUAÇÃO'!$A:$C,3,0), "")</f>
        <v>ATENÇÃO PRIMÁRIA</v>
      </c>
      <c r="O4815" t="str">
        <f>'Lotações convertidas'!B4817</f>
        <v>CENTRO DE SAÚDE PADRE TIAGO</v>
      </c>
    </row>
    <row r="4816" spans="1:15" x14ac:dyDescent="0.25">
      <c r="A4816">
        <v>1384692</v>
      </c>
      <c r="B4816" t="s">
        <v>14555</v>
      </c>
      <c r="C4816" t="s">
        <v>14556</v>
      </c>
      <c r="D4816" t="s">
        <v>379</v>
      </c>
      <c r="F4816" t="s">
        <v>705</v>
      </c>
      <c r="G4816" s="177">
        <v>44760</v>
      </c>
      <c r="H4816" t="s">
        <v>352</v>
      </c>
      <c r="I4816" t="s">
        <v>18171</v>
      </c>
      <c r="J4816" t="s">
        <v>14557</v>
      </c>
      <c r="K4816" t="s">
        <v>353</v>
      </c>
      <c r="L4816" t="s">
        <v>372</v>
      </c>
      <c r="M4816" s="29" t="str">
        <f>IF(O4816 &lt;&gt; "", VLOOKUP(O4816,'CLASSIFICAÇÃO - ÁREA DE ATUAÇÃO'!$A:$C,2,0),"")</f>
        <v>C</v>
      </c>
      <c r="N4816" s="29" t="str">
        <f>IF(O4816 &lt;&gt; "",VLOOKUP(O4816,'CLASSIFICAÇÃO - ÁREA DE ATUAÇÃO'!$A:$C,3,0), "")</f>
        <v>ATENÇÃO PRIMÁRIA</v>
      </c>
      <c r="O4816" t="str">
        <f>'Lotações convertidas'!B4818</f>
        <v>CENTRO DE SAÚDE COPACABANA</v>
      </c>
    </row>
    <row r="4817" spans="1:15" x14ac:dyDescent="0.25">
      <c r="A4817">
        <v>1384706</v>
      </c>
      <c r="B4817" t="s">
        <v>14558</v>
      </c>
      <c r="C4817" t="s">
        <v>14559</v>
      </c>
      <c r="D4817" t="s">
        <v>379</v>
      </c>
      <c r="F4817" t="s">
        <v>933</v>
      </c>
      <c r="G4817" s="177">
        <v>44760</v>
      </c>
      <c r="H4817" t="s">
        <v>364</v>
      </c>
      <c r="I4817" t="s">
        <v>18171</v>
      </c>
      <c r="J4817" t="s">
        <v>14560</v>
      </c>
      <c r="K4817" t="s">
        <v>353</v>
      </c>
      <c r="L4817" t="s">
        <v>397</v>
      </c>
      <c r="M4817" s="29" t="str">
        <f>IF(O4817 &lt;&gt; "", VLOOKUP(O4817,'CLASSIFICAÇÃO - ÁREA DE ATUAÇÃO'!$A:$C,2,0),"")</f>
        <v>B</v>
      </c>
      <c r="N4817" s="29" t="str">
        <f>IF(O4817 &lt;&gt; "",VLOOKUP(O4817,'CLASSIFICAÇÃO - ÁREA DE ATUAÇÃO'!$A:$C,3,0), "")</f>
        <v>ATENÇÃO PRIMÁRIA</v>
      </c>
      <c r="O4817" t="str">
        <f>'Lotações convertidas'!B4819</f>
        <v>CENTRO DE SAÚDE CAMARGOS</v>
      </c>
    </row>
    <row r="4818" spans="1:15" x14ac:dyDescent="0.25">
      <c r="A4818">
        <v>1384714</v>
      </c>
      <c r="B4818" t="s">
        <v>5027</v>
      </c>
      <c r="C4818" t="s">
        <v>5028</v>
      </c>
      <c r="D4818" t="s">
        <v>362</v>
      </c>
      <c r="F4818" t="s">
        <v>1791</v>
      </c>
      <c r="G4818" s="177">
        <v>44760</v>
      </c>
      <c r="H4818" t="s">
        <v>364</v>
      </c>
      <c r="I4818" t="s">
        <v>18168</v>
      </c>
      <c r="J4818" t="s">
        <v>5029</v>
      </c>
      <c r="K4818" t="s">
        <v>353</v>
      </c>
      <c r="L4818" t="s">
        <v>374</v>
      </c>
      <c r="M4818" s="29" t="str">
        <f>IF(O4818 &lt;&gt; "", VLOOKUP(O4818,'CLASSIFICAÇÃO - ÁREA DE ATUAÇÃO'!$A:$C,2,0),"")</f>
        <v>C</v>
      </c>
      <c r="N4818" s="29" t="str">
        <f>IF(O4818 &lt;&gt; "",VLOOKUP(O4818,'CLASSIFICAÇÃO - ÁREA DE ATUAÇÃO'!$A:$C,3,0), "")</f>
        <v>ATENÇÃO PRIMÁRIA</v>
      </c>
      <c r="O4818" t="str">
        <f>'Lotações convertidas'!B4820</f>
        <v>CENTRO DE SAÚDE SÃO PAULO</v>
      </c>
    </row>
    <row r="4819" spans="1:15" x14ac:dyDescent="0.25">
      <c r="A4819">
        <v>1384722</v>
      </c>
      <c r="B4819" t="s">
        <v>14561</v>
      </c>
      <c r="C4819" t="s">
        <v>14562</v>
      </c>
      <c r="D4819" t="s">
        <v>362</v>
      </c>
      <c r="F4819" t="s">
        <v>825</v>
      </c>
      <c r="G4819" s="177">
        <v>44760</v>
      </c>
      <c r="H4819" t="s">
        <v>434</v>
      </c>
      <c r="I4819" t="s">
        <v>18168</v>
      </c>
      <c r="J4819" t="s">
        <v>14563</v>
      </c>
      <c r="K4819" t="s">
        <v>353</v>
      </c>
      <c r="L4819" t="s">
        <v>365</v>
      </c>
      <c r="M4819" s="29" t="str">
        <f>IF(O4819 &lt;&gt; "", VLOOKUP(O4819,'CLASSIFICAÇÃO - ÁREA DE ATUAÇÃO'!$A:$C,2,0),"")</f>
        <v>D</v>
      </c>
      <c r="N4819" s="29" t="str">
        <f>IF(O4819 &lt;&gt; "",VLOOKUP(O4819,'CLASSIFICAÇÃO - ÁREA DE ATUAÇÃO'!$A:$C,3,0), "")</f>
        <v>ATENÇÃO PRIMÁRIA</v>
      </c>
      <c r="O4819" t="str">
        <f>'Lotações convertidas'!B4821</f>
        <v>CENTRO DE SAÚDE TUPI</v>
      </c>
    </row>
    <row r="4820" spans="1:15" x14ac:dyDescent="0.25">
      <c r="A4820">
        <v>1384730</v>
      </c>
      <c r="B4820" t="s">
        <v>14564</v>
      </c>
      <c r="C4820" t="s">
        <v>14565</v>
      </c>
      <c r="D4820" t="s">
        <v>368</v>
      </c>
      <c r="E4820" t="s">
        <v>369</v>
      </c>
      <c r="F4820" t="s">
        <v>18617</v>
      </c>
      <c r="G4820" s="177">
        <v>44758</v>
      </c>
      <c r="H4820" t="s">
        <v>441</v>
      </c>
      <c r="I4820" t="s">
        <v>18168</v>
      </c>
      <c r="J4820" t="s">
        <v>14566</v>
      </c>
      <c r="K4820" t="s">
        <v>353</v>
      </c>
      <c r="L4820" t="s">
        <v>406</v>
      </c>
      <c r="M4820" s="29" t="str">
        <f>IF(O4820 &lt;&gt; "", VLOOKUP(O4820,'CLASSIFICAÇÃO - ÁREA DE ATUAÇÃO'!$A:$C,2,0),"")</f>
        <v>D</v>
      </c>
      <c r="N4820" s="29" t="str">
        <f>IF(O4820 &lt;&gt; "",VLOOKUP(O4820,'CLASSIFICAÇÃO - ÁREA DE ATUAÇÃO'!$A:$C,3,0), "")</f>
        <v>REDE DE URGÊNCIA</v>
      </c>
      <c r="O4820" t="str">
        <f>'Lotações convertidas'!B4822</f>
        <v>UNIDADE DE PRONTO ATENDIMENTO BARREIRO</v>
      </c>
    </row>
    <row r="4821" spans="1:15" x14ac:dyDescent="0.25">
      <c r="A4821">
        <v>1384757</v>
      </c>
      <c r="B4821" t="s">
        <v>14567</v>
      </c>
      <c r="C4821" t="s">
        <v>14568</v>
      </c>
      <c r="D4821" t="s">
        <v>379</v>
      </c>
      <c r="F4821" t="s">
        <v>284</v>
      </c>
      <c r="G4821" s="177">
        <v>44760</v>
      </c>
      <c r="H4821" t="s">
        <v>395</v>
      </c>
      <c r="I4821" t="s">
        <v>18171</v>
      </c>
      <c r="J4821" t="s">
        <v>14569</v>
      </c>
      <c r="K4821" t="s">
        <v>353</v>
      </c>
      <c r="L4821" t="s">
        <v>374</v>
      </c>
      <c r="M4821" s="29" t="str">
        <f>IF(O4821 &lt;&gt; "", VLOOKUP(O4821,'CLASSIFICAÇÃO - ÁREA DE ATUAÇÃO'!$A:$C,2,0),"")</f>
        <v>D</v>
      </c>
      <c r="N4821" s="29" t="str">
        <f>IF(O4821 &lt;&gt; "",VLOOKUP(O4821,'CLASSIFICAÇÃO - ÁREA DE ATUAÇÃO'!$A:$C,3,0), "")</f>
        <v>ATENÇÃO PRIMÁRIA</v>
      </c>
      <c r="O4821" t="str">
        <f>'Lotações convertidas'!B4823</f>
        <v>CENTRO DE SAÚDE MARIVANDA BALEEIRO - PAULO VI</v>
      </c>
    </row>
    <row r="4822" spans="1:15" x14ac:dyDescent="0.25">
      <c r="A4822">
        <v>1384781</v>
      </c>
      <c r="B4822" t="s">
        <v>14570</v>
      </c>
      <c r="C4822" t="s">
        <v>14571</v>
      </c>
      <c r="D4822" t="s">
        <v>379</v>
      </c>
      <c r="F4822" t="s">
        <v>768</v>
      </c>
      <c r="G4822" s="177">
        <v>44760</v>
      </c>
      <c r="H4822" t="s">
        <v>352</v>
      </c>
      <c r="I4822" t="s">
        <v>18171</v>
      </c>
      <c r="J4822" t="s">
        <v>14572</v>
      </c>
      <c r="K4822" t="s">
        <v>353</v>
      </c>
      <c r="L4822" t="s">
        <v>406</v>
      </c>
      <c r="M4822" s="29" t="str">
        <f>IF(O4822 &lt;&gt; "", VLOOKUP(O4822,'CLASSIFICAÇÃO - ÁREA DE ATUAÇÃO'!$A:$C,2,0),"")</f>
        <v>C</v>
      </c>
      <c r="N4822" s="29" t="str">
        <f>IF(O4822 &lt;&gt; "",VLOOKUP(O4822,'CLASSIFICAÇÃO - ÁREA DE ATUAÇÃO'!$A:$C,3,0), "")</f>
        <v>ATENÇÃO PRIMÁRIA</v>
      </c>
      <c r="O4822" t="str">
        <f>'Lotações convertidas'!B4824</f>
        <v>CENTRO DE SAÚDE BOMSUCESSO</v>
      </c>
    </row>
    <row r="4823" spans="1:15" x14ac:dyDescent="0.25">
      <c r="A4823" t="s">
        <v>14573</v>
      </c>
      <c r="B4823" t="s">
        <v>14574</v>
      </c>
      <c r="C4823" t="s">
        <v>14575</v>
      </c>
      <c r="D4823" t="s">
        <v>379</v>
      </c>
      <c r="F4823" t="s">
        <v>18623</v>
      </c>
      <c r="G4823" s="177">
        <v>44757</v>
      </c>
      <c r="H4823" t="s">
        <v>457</v>
      </c>
      <c r="I4823" t="s">
        <v>18171</v>
      </c>
      <c r="J4823" t="s">
        <v>14576</v>
      </c>
      <c r="K4823" t="s">
        <v>353</v>
      </c>
      <c r="L4823" t="s">
        <v>374</v>
      </c>
      <c r="M4823" s="29" t="str">
        <f>IF(O4823 &lt;&gt; "", VLOOKUP(O4823,'CLASSIFICAÇÃO - ÁREA DE ATUAÇÃO'!$A:$C,2,0),"")</f>
        <v>C</v>
      </c>
      <c r="N4823" s="29" t="str">
        <f>IF(O4823 &lt;&gt; "",VLOOKUP(O4823,'CLASSIFICAÇÃO - ÁREA DE ATUAÇÃO'!$A:$C,3,0), "")</f>
        <v>REDE DE URGÊNCIA</v>
      </c>
      <c r="O4823" t="str">
        <f>'Lotações convertidas'!B4825</f>
        <v>UNIDADE DE PRONTO ATENDIMENTO NORDESTE</v>
      </c>
    </row>
    <row r="4824" spans="1:15" x14ac:dyDescent="0.25">
      <c r="A4824">
        <v>1384803</v>
      </c>
      <c r="B4824" t="s">
        <v>14577</v>
      </c>
      <c r="C4824" t="s">
        <v>14578</v>
      </c>
      <c r="D4824" t="s">
        <v>379</v>
      </c>
      <c r="F4824" t="s">
        <v>18617</v>
      </c>
      <c r="G4824" s="177">
        <v>44760</v>
      </c>
      <c r="H4824" t="s">
        <v>482</v>
      </c>
      <c r="I4824" t="s">
        <v>18171</v>
      </c>
      <c r="J4824" t="s">
        <v>14579</v>
      </c>
      <c r="K4824" t="s">
        <v>353</v>
      </c>
      <c r="L4824" t="s">
        <v>406</v>
      </c>
      <c r="M4824" s="29" t="str">
        <f>IF(O4824 &lt;&gt; "", VLOOKUP(O4824,'CLASSIFICAÇÃO - ÁREA DE ATUAÇÃO'!$A:$C,2,0),"")</f>
        <v>D</v>
      </c>
      <c r="N4824" s="29" t="str">
        <f>IF(O4824 &lt;&gt; "",VLOOKUP(O4824,'CLASSIFICAÇÃO - ÁREA DE ATUAÇÃO'!$A:$C,3,0), "")</f>
        <v>REDE DE URGÊNCIA</v>
      </c>
      <c r="O4824" t="str">
        <f>'Lotações convertidas'!B4826</f>
        <v>UNIDADE DE PRONTO ATENDIMENTO BARREIRO</v>
      </c>
    </row>
    <row r="4825" spans="1:15" x14ac:dyDescent="0.25">
      <c r="A4825" t="s">
        <v>14580</v>
      </c>
      <c r="B4825" t="s">
        <v>13729</v>
      </c>
      <c r="C4825" t="s">
        <v>13730</v>
      </c>
      <c r="D4825" t="s">
        <v>349</v>
      </c>
      <c r="E4825" t="s">
        <v>350</v>
      </c>
      <c r="F4825" t="s">
        <v>18632</v>
      </c>
      <c r="G4825" s="177">
        <v>44761</v>
      </c>
      <c r="H4825" t="s">
        <v>14581</v>
      </c>
      <c r="I4825" t="s">
        <v>18169</v>
      </c>
      <c r="J4825" t="s">
        <v>13731</v>
      </c>
      <c r="K4825" t="s">
        <v>353</v>
      </c>
      <c r="L4825" t="s">
        <v>365</v>
      </c>
      <c r="M4825" s="29" t="str">
        <f>IF(O4825 &lt;&gt; "", VLOOKUP(O4825,'CLASSIFICAÇÃO - ÁREA DE ATUAÇÃO'!$A:$C,2,0),"")</f>
        <v>C</v>
      </c>
      <c r="N4825" s="29" t="str">
        <f>IF(O4825 &lt;&gt; "",VLOOKUP(O4825,'CLASSIFICAÇÃO - ÁREA DE ATUAÇÃO'!$A:$C,3,0), "")</f>
        <v>REDE DE URGÊNCIA</v>
      </c>
      <c r="O4825" t="str">
        <f>'Lotações convertidas'!B4827</f>
        <v>CENTRO DE REFERENCIA EM SAUDE MENTAL NORTE</v>
      </c>
    </row>
    <row r="4826" spans="1:15" x14ac:dyDescent="0.25">
      <c r="A4826">
        <v>1384838</v>
      </c>
      <c r="B4826" t="s">
        <v>14582</v>
      </c>
      <c r="C4826" t="s">
        <v>14583</v>
      </c>
      <c r="D4826" t="s">
        <v>349</v>
      </c>
      <c r="E4826" t="s">
        <v>2927</v>
      </c>
      <c r="F4826" t="s">
        <v>18675</v>
      </c>
      <c r="G4826" s="177">
        <v>44761</v>
      </c>
      <c r="H4826" t="s">
        <v>364</v>
      </c>
      <c r="I4826" t="s">
        <v>18182</v>
      </c>
      <c r="J4826" t="s">
        <v>14584</v>
      </c>
      <c r="K4826" t="s">
        <v>353</v>
      </c>
      <c r="L4826" t="s">
        <v>427</v>
      </c>
      <c r="M4826" s="29" t="str">
        <f>IF(O4826 &lt;&gt; "", VLOOKUP(O4826,'CLASSIFICAÇÃO - ÁREA DE ATUAÇÃO'!$A:$C,2,0),"")</f>
        <v>A</v>
      </c>
      <c r="N4826" s="29" t="str">
        <f>IF(O4826 &lt;&gt; "",VLOOKUP(O4826,'CLASSIFICAÇÃO - ÁREA DE ATUAÇÃO'!$A:$C,3,0), "")</f>
        <v>GESTÃO</v>
      </c>
      <c r="O4826" t="str">
        <f>'Lotações convertidas'!B4828</f>
        <v>DIRETORIA DE ZOONOSES</v>
      </c>
    </row>
    <row r="4827" spans="1:15" x14ac:dyDescent="0.25">
      <c r="A4827">
        <v>1384846</v>
      </c>
      <c r="B4827" t="s">
        <v>13093</v>
      </c>
      <c r="C4827" t="s">
        <v>13094</v>
      </c>
      <c r="D4827" t="s">
        <v>368</v>
      </c>
      <c r="E4827" t="s">
        <v>369</v>
      </c>
      <c r="F4827" t="s">
        <v>424</v>
      </c>
      <c r="G4827" s="177">
        <v>44762</v>
      </c>
      <c r="H4827" t="s">
        <v>441</v>
      </c>
      <c r="I4827" t="s">
        <v>18168</v>
      </c>
      <c r="J4827" t="s">
        <v>13095</v>
      </c>
      <c r="K4827" t="s">
        <v>353</v>
      </c>
      <c r="L4827" t="s">
        <v>427</v>
      </c>
      <c r="M4827" s="29" t="str">
        <f>IF(O4827 &lt;&gt; "", VLOOKUP(O4827,'CLASSIFICAÇÃO - ÁREA DE ATUAÇÃO'!$A:$C,2,0),"")</f>
        <v>D</v>
      </c>
      <c r="N4827" s="29" t="str">
        <f>IF(O4827 &lt;&gt; "",VLOOKUP(O4827,'CLASSIFICAÇÃO - ÁREA DE ATUAÇÃO'!$A:$C,3,0), "")</f>
        <v>REDE DE URGÊNCIA</v>
      </c>
      <c r="O4827" t="str">
        <f>'Lotações convertidas'!B4829</f>
        <v>SERVIÇO DE ATENDIMENTO MÓVEL DE URGÊNCIA E TRANSPORTE EM SAÚDE</v>
      </c>
    </row>
    <row r="4828" spans="1:15" x14ac:dyDescent="0.25">
      <c r="A4828">
        <v>1384854</v>
      </c>
      <c r="B4828" t="s">
        <v>14585</v>
      </c>
      <c r="C4828" t="s">
        <v>14586</v>
      </c>
      <c r="D4828" t="s">
        <v>429</v>
      </c>
      <c r="E4828" t="s">
        <v>430</v>
      </c>
      <c r="F4828" t="s">
        <v>576</v>
      </c>
      <c r="G4828" s="177">
        <v>44760</v>
      </c>
      <c r="H4828" t="s">
        <v>417</v>
      </c>
      <c r="I4828" t="s">
        <v>18175</v>
      </c>
      <c r="J4828" t="s">
        <v>14587</v>
      </c>
      <c r="K4828" t="s">
        <v>353</v>
      </c>
      <c r="L4828" t="s">
        <v>361</v>
      </c>
      <c r="M4828" s="29" t="str">
        <f>IF(O4828 &lt;&gt; "", VLOOKUP(O4828,'CLASSIFICAÇÃO - ÁREA DE ATUAÇÃO'!$A:$C,2,0),"")</f>
        <v>A</v>
      </c>
      <c r="N4828" s="29" t="str">
        <f>IF(O4828 &lt;&gt; "",VLOOKUP(O4828,'CLASSIFICAÇÃO - ÁREA DE ATUAÇÃO'!$A:$C,3,0), "")</f>
        <v>ATENÇÃO PRIMÁRIA</v>
      </c>
      <c r="O4828" t="str">
        <f>'Lotações convertidas'!B4830</f>
        <v>CENTRO DE SAÚDE SÃO FRANCISCO</v>
      </c>
    </row>
    <row r="4829" spans="1:15" x14ac:dyDescent="0.25">
      <c r="A4829">
        <v>1384870</v>
      </c>
      <c r="B4829" t="s">
        <v>14588</v>
      </c>
      <c r="C4829" t="s">
        <v>14589</v>
      </c>
      <c r="D4829" t="s">
        <v>429</v>
      </c>
      <c r="E4829" t="s">
        <v>430</v>
      </c>
      <c r="F4829" t="s">
        <v>2234</v>
      </c>
      <c r="G4829" s="177">
        <v>44761</v>
      </c>
      <c r="H4829" t="s">
        <v>364</v>
      </c>
      <c r="I4829" t="s">
        <v>18175</v>
      </c>
      <c r="J4829" t="s">
        <v>14590</v>
      </c>
      <c r="K4829" t="s">
        <v>353</v>
      </c>
      <c r="L4829" t="s">
        <v>374</v>
      </c>
      <c r="M4829" s="29" t="str">
        <f>IF(O4829 &lt;&gt; "", VLOOKUP(O4829,'CLASSIFICAÇÃO - ÁREA DE ATUAÇÃO'!$A:$C,2,0),"")</f>
        <v>C</v>
      </c>
      <c r="N4829" s="29" t="str">
        <f>IF(O4829 &lt;&gt; "",VLOOKUP(O4829,'CLASSIFICAÇÃO - ÁREA DE ATUAÇÃO'!$A:$C,3,0), "")</f>
        <v>ATENÇÃO PRIMÁRIA</v>
      </c>
      <c r="O4829" t="str">
        <f>'Lotações convertidas'!B4831</f>
        <v>CENTRO DE SAÚDE MARCELO PONTEL GOMES</v>
      </c>
    </row>
    <row r="4830" spans="1:15" x14ac:dyDescent="0.25">
      <c r="A4830">
        <v>1384897</v>
      </c>
      <c r="B4830" t="s">
        <v>14591</v>
      </c>
      <c r="C4830" t="s">
        <v>14592</v>
      </c>
      <c r="D4830" t="s">
        <v>379</v>
      </c>
      <c r="E4830" t="s">
        <v>5213</v>
      </c>
      <c r="F4830" t="s">
        <v>1155</v>
      </c>
      <c r="G4830" s="177">
        <v>44761</v>
      </c>
      <c r="H4830" t="s">
        <v>5197</v>
      </c>
      <c r="I4830" t="s">
        <v>18171</v>
      </c>
      <c r="J4830" t="s">
        <v>14593</v>
      </c>
      <c r="K4830" t="s">
        <v>353</v>
      </c>
      <c r="L4830" t="s">
        <v>382</v>
      </c>
      <c r="M4830" s="29" t="str">
        <f>IF(O4830 &lt;&gt; "", VLOOKUP(O4830,'CLASSIFICAÇÃO - ÁREA DE ATUAÇÃO'!$A:$C,2,0),"")</f>
        <v>A</v>
      </c>
      <c r="N4830" s="29" t="str">
        <f>IF(O4830 &lt;&gt; "",VLOOKUP(O4830,'CLASSIFICAÇÃO - ÁREA DE ATUAÇÃO'!$A:$C,3,0), "")</f>
        <v>ATENÇÃO PRIMÁRIA</v>
      </c>
      <c r="O4830" t="str">
        <f>'Lotações convertidas'!B4832</f>
        <v>CENTRO DE SAÚDE SÃO GERALDO</v>
      </c>
    </row>
    <row r="4831" spans="1:15" x14ac:dyDescent="0.25">
      <c r="A4831">
        <v>1384900</v>
      </c>
      <c r="B4831" t="s">
        <v>2598</v>
      </c>
      <c r="C4831" t="s">
        <v>2599</v>
      </c>
      <c r="D4831" t="s">
        <v>368</v>
      </c>
      <c r="E4831" t="s">
        <v>369</v>
      </c>
      <c r="F4831" t="s">
        <v>715</v>
      </c>
      <c r="G4831" s="177">
        <v>44761</v>
      </c>
      <c r="H4831" t="s">
        <v>425</v>
      </c>
      <c r="I4831" t="s">
        <v>18168</v>
      </c>
      <c r="J4831" t="s">
        <v>2600</v>
      </c>
      <c r="K4831" t="s">
        <v>353</v>
      </c>
      <c r="L4831" t="s">
        <v>374</v>
      </c>
      <c r="M4831" s="29" t="str">
        <f>IF(O4831 &lt;&gt; "", VLOOKUP(O4831,'CLASSIFICAÇÃO - ÁREA DE ATUAÇÃO'!$A:$C,2,0),"")</f>
        <v>A</v>
      </c>
      <c r="N4831" s="29" t="str">
        <f>IF(O4831 &lt;&gt; "",VLOOKUP(O4831,'CLASSIFICAÇÃO - ÁREA DE ATUAÇÃO'!$A:$C,3,0), "")</f>
        <v>REDE DE URGÊNCIA</v>
      </c>
      <c r="O4831" t="str">
        <f>'Lotações convertidas'!B4833</f>
        <v>CENTRO DE REFERENCIA EM SAUDE MENTAL INFANTIL NORDESTE</v>
      </c>
    </row>
    <row r="4832" spans="1:15" x14ac:dyDescent="0.25">
      <c r="A4832">
        <v>1384919</v>
      </c>
      <c r="B4832" t="s">
        <v>14594</v>
      </c>
      <c r="C4832" t="s">
        <v>14595</v>
      </c>
      <c r="D4832" t="s">
        <v>368</v>
      </c>
      <c r="E4832" t="s">
        <v>369</v>
      </c>
      <c r="F4832" t="s">
        <v>18620</v>
      </c>
      <c r="G4832" s="177">
        <v>44761</v>
      </c>
      <c r="H4832" t="s">
        <v>425</v>
      </c>
      <c r="I4832" t="s">
        <v>18168</v>
      </c>
      <c r="J4832" t="s">
        <v>14596</v>
      </c>
      <c r="K4832" t="s">
        <v>353</v>
      </c>
      <c r="L4832" t="s">
        <v>372</v>
      </c>
      <c r="M4832" s="29" t="str">
        <f>IF(O4832 &lt;&gt; "", VLOOKUP(O4832,'CLASSIFICAÇÃO - ÁREA DE ATUAÇÃO'!$A:$C,2,0),"")</f>
        <v>D</v>
      </c>
      <c r="N4832" s="29" t="str">
        <f>IF(O4832 &lt;&gt; "",VLOOKUP(O4832,'CLASSIFICAÇÃO - ÁREA DE ATUAÇÃO'!$A:$C,3,0), "")</f>
        <v>REDE DE URGÊNCIA</v>
      </c>
      <c r="O4832" t="str">
        <f>'Lotações convertidas'!B4834</f>
        <v>UNIDADE DE PRONTO ATENDIMENTO VENDA NOVA</v>
      </c>
    </row>
    <row r="4833" spans="1:15" x14ac:dyDescent="0.25">
      <c r="A4833">
        <v>1384927</v>
      </c>
      <c r="B4833" t="s">
        <v>14597</v>
      </c>
      <c r="C4833" t="s">
        <v>14598</v>
      </c>
      <c r="D4833" t="s">
        <v>379</v>
      </c>
      <c r="F4833" t="s">
        <v>358</v>
      </c>
      <c r="G4833" s="177">
        <v>44762</v>
      </c>
      <c r="H4833" t="s">
        <v>395</v>
      </c>
      <c r="I4833" t="s">
        <v>18171</v>
      </c>
      <c r="J4833" t="s">
        <v>14599</v>
      </c>
      <c r="K4833" t="s">
        <v>353</v>
      </c>
      <c r="L4833" t="s">
        <v>361</v>
      </c>
      <c r="M4833" s="29" t="str">
        <f>IF(O4833 &lt;&gt; "", VLOOKUP(O4833,'CLASSIFICAÇÃO - ÁREA DE ATUAÇÃO'!$A:$C,2,0),"")</f>
        <v>B</v>
      </c>
      <c r="N4833" s="29" t="str">
        <f>IF(O4833 &lt;&gt; "",VLOOKUP(O4833,'CLASSIFICAÇÃO - ÁREA DE ATUAÇÃO'!$A:$C,3,0), "")</f>
        <v>ATENÇÃO PRIMÁRIA</v>
      </c>
      <c r="O4833" t="str">
        <f>'Lotações convertidas'!B4835</f>
        <v>CENTRO DE SAÚDE SANTA ROSA</v>
      </c>
    </row>
    <row r="4834" spans="1:15" x14ac:dyDescent="0.25">
      <c r="A4834">
        <v>1384935</v>
      </c>
      <c r="B4834" t="s">
        <v>14600</v>
      </c>
      <c r="C4834" t="s">
        <v>14601</v>
      </c>
      <c r="D4834" t="s">
        <v>379</v>
      </c>
      <c r="F4834" t="s">
        <v>18615</v>
      </c>
      <c r="G4834" s="177">
        <v>44759</v>
      </c>
      <c r="H4834" t="s">
        <v>482</v>
      </c>
      <c r="I4834" t="s">
        <v>18171</v>
      </c>
      <c r="J4834" t="s">
        <v>14602</v>
      </c>
      <c r="K4834" t="s">
        <v>353</v>
      </c>
      <c r="L4834" t="s">
        <v>365</v>
      </c>
      <c r="M4834" s="29" t="str">
        <f>IF(O4834 &lt;&gt; "", VLOOKUP(O4834,'CLASSIFICAÇÃO - ÁREA DE ATUAÇÃO'!$A:$C,2,0),"")</f>
        <v>D</v>
      </c>
      <c r="N4834" s="29" t="str">
        <f>IF(O4834 &lt;&gt; "",VLOOKUP(O4834,'CLASSIFICAÇÃO - ÁREA DE ATUAÇÃO'!$A:$C,3,0), "")</f>
        <v>REDE DE URGÊNCIA</v>
      </c>
      <c r="O4834" t="str">
        <f>'Lotações convertidas'!B4836</f>
        <v>UNIDADE DE PRONTO ATENDIMENTO NORTE</v>
      </c>
    </row>
    <row r="4835" spans="1:15" x14ac:dyDescent="0.25">
      <c r="A4835">
        <v>1384943</v>
      </c>
      <c r="B4835" t="s">
        <v>14603</v>
      </c>
      <c r="C4835" t="s">
        <v>14604</v>
      </c>
      <c r="D4835" t="s">
        <v>368</v>
      </c>
      <c r="E4835" t="s">
        <v>369</v>
      </c>
      <c r="F4835" t="s">
        <v>1227</v>
      </c>
      <c r="G4835" s="177">
        <v>44763</v>
      </c>
      <c r="H4835" t="s">
        <v>417</v>
      </c>
      <c r="I4835" t="s">
        <v>18168</v>
      </c>
      <c r="J4835" t="s">
        <v>14605</v>
      </c>
      <c r="K4835" t="s">
        <v>353</v>
      </c>
      <c r="L4835" t="s">
        <v>365</v>
      </c>
      <c r="M4835" s="29" t="str">
        <f>IF(O4835 &lt;&gt; "", VLOOKUP(O4835,'CLASSIFICAÇÃO - ÁREA DE ATUAÇÃO'!$A:$C,2,0),"")</f>
        <v>D</v>
      </c>
      <c r="N4835" s="29" t="str">
        <f>IF(O4835 &lt;&gt; "",VLOOKUP(O4835,'CLASSIFICAÇÃO - ÁREA DE ATUAÇÃO'!$A:$C,3,0), "")</f>
        <v>ATENÇÃO PRIMÁRIA</v>
      </c>
      <c r="O4835" t="str">
        <f>'Lotações convertidas'!B4837</f>
        <v>CENTRO DE SAÚDE FELICIDADE II</v>
      </c>
    </row>
    <row r="4836" spans="1:15" x14ac:dyDescent="0.25">
      <c r="A4836">
        <v>1384951</v>
      </c>
      <c r="B4836" t="s">
        <v>14606</v>
      </c>
      <c r="C4836" t="s">
        <v>14607</v>
      </c>
      <c r="D4836" t="s">
        <v>368</v>
      </c>
      <c r="E4836" t="s">
        <v>369</v>
      </c>
      <c r="F4836" t="s">
        <v>1256</v>
      </c>
      <c r="G4836" s="177">
        <v>44760</v>
      </c>
      <c r="H4836" t="s">
        <v>417</v>
      </c>
      <c r="I4836" t="s">
        <v>18168</v>
      </c>
      <c r="J4836" t="s">
        <v>14608</v>
      </c>
      <c r="K4836" t="s">
        <v>353</v>
      </c>
      <c r="L4836" t="s">
        <v>372</v>
      </c>
      <c r="M4836" s="29" t="str">
        <f>IF(O4836 &lt;&gt; "", VLOOKUP(O4836,'CLASSIFICAÇÃO - ÁREA DE ATUAÇÃO'!$A:$C,2,0),"")</f>
        <v>C</v>
      </c>
      <c r="N4836" s="29" t="str">
        <f>IF(O4836 &lt;&gt; "",VLOOKUP(O4836,'CLASSIFICAÇÃO - ÁREA DE ATUAÇÃO'!$A:$C,3,0), "")</f>
        <v>ATENÇÃO PRIMÁRIA</v>
      </c>
      <c r="O4836" t="str">
        <f>'Lotações convertidas'!B4838</f>
        <v>CENTRO DE SAÚDE ALAMEDA DOS IPÊS</v>
      </c>
    </row>
    <row r="4837" spans="1:15" x14ac:dyDescent="0.25">
      <c r="A4837" t="s">
        <v>14609</v>
      </c>
      <c r="B4837" t="s">
        <v>10785</v>
      </c>
      <c r="C4837" t="s">
        <v>10786</v>
      </c>
      <c r="D4837" t="s">
        <v>368</v>
      </c>
      <c r="E4837" t="s">
        <v>369</v>
      </c>
      <c r="F4837" t="s">
        <v>18611</v>
      </c>
      <c r="G4837" s="177">
        <v>44763</v>
      </c>
      <c r="H4837" t="s">
        <v>441</v>
      </c>
      <c r="I4837" t="s">
        <v>18168</v>
      </c>
      <c r="J4837" t="s">
        <v>10787</v>
      </c>
      <c r="K4837" t="s">
        <v>353</v>
      </c>
      <c r="L4837" t="s">
        <v>397</v>
      </c>
      <c r="M4837" s="29" t="str">
        <f>IF(O4837 &lt;&gt; "", VLOOKUP(O4837,'CLASSIFICAÇÃO - ÁREA DE ATUAÇÃO'!$A:$C,2,0),"")</f>
        <v>C</v>
      </c>
      <c r="N4837" s="29" t="str">
        <f>IF(O4837 &lt;&gt; "",VLOOKUP(O4837,'CLASSIFICAÇÃO - ÁREA DE ATUAÇÃO'!$A:$C,3,0), "")</f>
        <v>REDE DE URGÊNCIA</v>
      </c>
      <c r="O4837" t="str">
        <f>'Lotações convertidas'!B4839</f>
        <v>UNIDADE DE PRONTO ATENDIMENTO OESTE</v>
      </c>
    </row>
    <row r="4838" spans="1:15" x14ac:dyDescent="0.25">
      <c r="A4838" t="s">
        <v>14610</v>
      </c>
      <c r="B4838" t="s">
        <v>14611</v>
      </c>
      <c r="C4838" t="s">
        <v>14612</v>
      </c>
      <c r="D4838" t="s">
        <v>9078</v>
      </c>
      <c r="F4838" t="s">
        <v>9090</v>
      </c>
      <c r="G4838" s="177">
        <v>44760</v>
      </c>
      <c r="H4838" t="s">
        <v>364</v>
      </c>
      <c r="I4838" t="s">
        <v>495</v>
      </c>
      <c r="K4838" t="s">
        <v>495</v>
      </c>
      <c r="L4838" t="s">
        <v>427</v>
      </c>
      <c r="M4838" s="29" t="str">
        <f>IF(O4838 &lt;&gt; "", VLOOKUP(O4838,'CLASSIFICAÇÃO - ÁREA DE ATUAÇÃO'!$A:$C,2,0),"")</f>
        <v>A</v>
      </c>
      <c r="N4838" s="29" t="str">
        <f>IF(O4838 &lt;&gt; "",VLOOKUP(O4838,'CLASSIFICAÇÃO - ÁREA DE ATUAÇÃO'!$A:$C,3,0), "")</f>
        <v>GESTÃO</v>
      </c>
      <c r="O4838" t="str">
        <f>'Lotações convertidas'!B4840</f>
        <v>GERÊNCIA DE GESTÃO DOS CONTRATOS ADMINISTRATIVOS TEMPORÁRIOS</v>
      </c>
    </row>
    <row r="4839" spans="1:15" x14ac:dyDescent="0.25">
      <c r="A4839">
        <v>1385052</v>
      </c>
      <c r="B4839" t="s">
        <v>14613</v>
      </c>
      <c r="C4839" t="s">
        <v>14614</v>
      </c>
      <c r="D4839" t="s">
        <v>362</v>
      </c>
      <c r="F4839" t="s">
        <v>1513</v>
      </c>
      <c r="G4839" s="177">
        <v>44762</v>
      </c>
      <c r="H4839" t="s">
        <v>364</v>
      </c>
      <c r="I4839" t="s">
        <v>18168</v>
      </c>
      <c r="J4839" t="s">
        <v>14615</v>
      </c>
      <c r="K4839" t="s">
        <v>353</v>
      </c>
      <c r="L4839" t="s">
        <v>411</v>
      </c>
      <c r="M4839" s="29" t="str">
        <f>IF(O4839 &lt;&gt; "", VLOOKUP(O4839,'CLASSIFICAÇÃO - ÁREA DE ATUAÇÃO'!$A:$C,2,0),"")</f>
        <v>C</v>
      </c>
      <c r="N4839" s="29" t="str">
        <f>IF(O4839 &lt;&gt; "",VLOOKUP(O4839,'CLASSIFICAÇÃO - ÁREA DE ATUAÇÃO'!$A:$C,3,0), "")</f>
        <v>ATENÇÃO PRIMÁRIA</v>
      </c>
      <c r="O4839" t="str">
        <f>'Lotações convertidas'!B4841</f>
        <v>CENTRO DE SAÚDE CAFEZAL</v>
      </c>
    </row>
    <row r="4840" spans="1:15" x14ac:dyDescent="0.25">
      <c r="A4840">
        <v>1385079</v>
      </c>
      <c r="B4840" t="s">
        <v>14616</v>
      </c>
      <c r="C4840" t="s">
        <v>14617</v>
      </c>
      <c r="D4840" t="s">
        <v>368</v>
      </c>
      <c r="E4840" t="s">
        <v>390</v>
      </c>
      <c r="F4840" t="s">
        <v>1194</v>
      </c>
      <c r="G4840" s="177">
        <v>44761</v>
      </c>
      <c r="H4840" t="s">
        <v>364</v>
      </c>
      <c r="I4840" t="s">
        <v>18175</v>
      </c>
      <c r="J4840" t="s">
        <v>14618</v>
      </c>
      <c r="K4840" t="s">
        <v>353</v>
      </c>
      <c r="L4840" t="s">
        <v>406</v>
      </c>
      <c r="M4840" s="29" t="str">
        <f>IF(O4840 &lt;&gt; "", VLOOKUP(O4840,'CLASSIFICAÇÃO - ÁREA DE ATUAÇÃO'!$A:$C,2,0),"")</f>
        <v>C</v>
      </c>
      <c r="N4840" s="29" t="str">
        <f>IF(O4840 &lt;&gt; "",VLOOKUP(O4840,'CLASSIFICAÇÃO - ÁREA DE ATUAÇÃO'!$A:$C,3,0), "")</f>
        <v>ATENÇÃO PRIMÁRIA</v>
      </c>
      <c r="O4840" t="str">
        <f>'Lotações convertidas'!B4842</f>
        <v>CENTRO DE SAÚDE MILIONÁRIOS</v>
      </c>
    </row>
    <row r="4841" spans="1:15" x14ac:dyDescent="0.25">
      <c r="A4841">
        <v>1385095</v>
      </c>
      <c r="B4841" t="s">
        <v>14619</v>
      </c>
      <c r="C4841" t="s">
        <v>14620</v>
      </c>
      <c r="D4841" t="s">
        <v>429</v>
      </c>
      <c r="E4841" t="s">
        <v>430</v>
      </c>
      <c r="F4841" t="s">
        <v>2234</v>
      </c>
      <c r="G4841" s="177">
        <v>44761</v>
      </c>
      <c r="H4841" t="s">
        <v>364</v>
      </c>
      <c r="I4841" t="s">
        <v>18175</v>
      </c>
      <c r="J4841" t="s">
        <v>14621</v>
      </c>
      <c r="K4841" t="s">
        <v>353</v>
      </c>
      <c r="L4841" t="s">
        <v>374</v>
      </c>
      <c r="M4841" s="29" t="str">
        <f>IF(O4841 &lt;&gt; "", VLOOKUP(O4841,'CLASSIFICAÇÃO - ÁREA DE ATUAÇÃO'!$A:$C,2,0),"")</f>
        <v>C</v>
      </c>
      <c r="N4841" s="29" t="str">
        <f>IF(O4841 &lt;&gt; "",VLOOKUP(O4841,'CLASSIFICAÇÃO - ÁREA DE ATUAÇÃO'!$A:$C,3,0), "")</f>
        <v>ATENÇÃO PRIMÁRIA</v>
      </c>
      <c r="O4841" t="str">
        <f>'Lotações convertidas'!B4843</f>
        <v>CENTRO DE SAÚDE MARCELO PONTEL GOMES</v>
      </c>
    </row>
    <row r="4842" spans="1:15" x14ac:dyDescent="0.25">
      <c r="A4842">
        <v>1385109</v>
      </c>
      <c r="B4842" t="s">
        <v>14622</v>
      </c>
      <c r="C4842" t="s">
        <v>14623</v>
      </c>
      <c r="D4842" t="s">
        <v>368</v>
      </c>
      <c r="E4842" t="s">
        <v>390</v>
      </c>
      <c r="F4842" t="s">
        <v>18640</v>
      </c>
      <c r="G4842" s="177">
        <v>44761</v>
      </c>
      <c r="H4842" t="s">
        <v>417</v>
      </c>
      <c r="I4842" t="s">
        <v>18175</v>
      </c>
      <c r="J4842" t="s">
        <v>14624</v>
      </c>
      <c r="K4842" t="s">
        <v>353</v>
      </c>
      <c r="L4842" t="s">
        <v>411</v>
      </c>
      <c r="M4842" s="29" t="str">
        <f>IF(O4842 &lt;&gt; "", VLOOKUP(O4842,'CLASSIFICAÇÃO - ÁREA DE ATUAÇÃO'!$A:$C,2,0),"")</f>
        <v>B</v>
      </c>
      <c r="N4842" s="29" t="str">
        <f>IF(O4842 &lt;&gt; "",VLOOKUP(O4842,'CLASSIFICAÇÃO - ÁREA DE ATUAÇÃO'!$A:$C,3,0), "")</f>
        <v>REDE COMPLEMENTAR</v>
      </c>
      <c r="O4842" t="str">
        <f>'Lotações convertidas'!B4844</f>
        <v>CENTRAL DE ESTERILIZACAO CENTRO-SUL</v>
      </c>
    </row>
    <row r="4843" spans="1:15" x14ac:dyDescent="0.25">
      <c r="A4843">
        <v>1385117</v>
      </c>
      <c r="B4843" t="s">
        <v>945</v>
      </c>
      <c r="C4843" t="s">
        <v>946</v>
      </c>
      <c r="D4843" t="s">
        <v>349</v>
      </c>
      <c r="E4843" t="s">
        <v>528</v>
      </c>
      <c r="F4843" t="s">
        <v>494</v>
      </c>
      <c r="G4843" s="177">
        <v>44761</v>
      </c>
      <c r="H4843" t="s">
        <v>395</v>
      </c>
      <c r="I4843" t="s">
        <v>18176</v>
      </c>
      <c r="J4843" t="s">
        <v>948</v>
      </c>
      <c r="K4843" t="s">
        <v>353</v>
      </c>
      <c r="L4843" t="s">
        <v>397</v>
      </c>
      <c r="M4843" s="29" t="str">
        <f>IF(O4843 &lt;&gt; "", VLOOKUP(O4843,'CLASSIFICAÇÃO - ÁREA DE ATUAÇÃO'!$A:$C,2,0),"")</f>
        <v>B</v>
      </c>
      <c r="N4843" s="29" t="str">
        <f>IF(O4843 &lt;&gt; "",VLOOKUP(O4843,'CLASSIFICAÇÃO - ÁREA DE ATUAÇÃO'!$A:$C,3,0), "")</f>
        <v>REDE COMPLEMENTAR</v>
      </c>
      <c r="O4843" t="str">
        <f>'Lotações convertidas'!B4845</f>
        <v>LABORATORIO REGIONAL OESTE/BARREIRO</v>
      </c>
    </row>
    <row r="4844" spans="1:15" x14ac:dyDescent="0.25">
      <c r="A4844">
        <v>1385125</v>
      </c>
      <c r="B4844" t="s">
        <v>14625</v>
      </c>
      <c r="C4844" t="s">
        <v>14626</v>
      </c>
      <c r="D4844" t="s">
        <v>379</v>
      </c>
      <c r="F4844" t="s">
        <v>18615</v>
      </c>
      <c r="G4844" s="177">
        <v>44768</v>
      </c>
      <c r="H4844" t="s">
        <v>482</v>
      </c>
      <c r="I4844" t="s">
        <v>18171</v>
      </c>
      <c r="J4844" t="s">
        <v>14627</v>
      </c>
      <c r="K4844" t="s">
        <v>353</v>
      </c>
      <c r="L4844" t="s">
        <v>365</v>
      </c>
      <c r="M4844" s="29" t="str">
        <f>IF(O4844 &lt;&gt; "", VLOOKUP(O4844,'CLASSIFICAÇÃO - ÁREA DE ATUAÇÃO'!$A:$C,2,0),"")</f>
        <v>D</v>
      </c>
      <c r="N4844" s="29" t="str">
        <f>IF(O4844 &lt;&gt; "",VLOOKUP(O4844,'CLASSIFICAÇÃO - ÁREA DE ATUAÇÃO'!$A:$C,3,0), "")</f>
        <v>REDE DE URGÊNCIA</v>
      </c>
      <c r="O4844" t="str">
        <f>'Lotações convertidas'!B4846</f>
        <v>UNIDADE DE PRONTO ATENDIMENTO NORTE</v>
      </c>
    </row>
    <row r="4845" spans="1:15" x14ac:dyDescent="0.25">
      <c r="A4845">
        <v>1385141</v>
      </c>
      <c r="B4845" t="s">
        <v>9319</v>
      </c>
      <c r="C4845" t="s">
        <v>9320</v>
      </c>
      <c r="D4845" t="s">
        <v>368</v>
      </c>
      <c r="E4845" t="s">
        <v>369</v>
      </c>
      <c r="F4845" t="s">
        <v>561</v>
      </c>
      <c r="G4845" s="177">
        <v>44763</v>
      </c>
      <c r="H4845" t="s">
        <v>425</v>
      </c>
      <c r="I4845" t="s">
        <v>18168</v>
      </c>
      <c r="J4845" t="s">
        <v>9321</v>
      </c>
      <c r="K4845" t="s">
        <v>353</v>
      </c>
      <c r="L4845" t="s">
        <v>374</v>
      </c>
      <c r="M4845" s="29" t="str">
        <f>IF(O4845 &lt;&gt; "", VLOOKUP(O4845,'CLASSIFICAÇÃO - ÁREA DE ATUAÇÃO'!$A:$C,2,0),"")</f>
        <v>C</v>
      </c>
      <c r="N4845" s="29" t="str">
        <f>IF(O4845 &lt;&gt; "",VLOOKUP(O4845,'CLASSIFICAÇÃO - ÁREA DE ATUAÇÃO'!$A:$C,3,0), "")</f>
        <v>REDE DE URGÊNCIA</v>
      </c>
      <c r="O4845" t="str">
        <f>'Lotações convertidas'!B4847</f>
        <v>CENTRO DE REFERENCIA EM SAUDE MENTAL ALCOOL E DROGAS NORDESTE</v>
      </c>
    </row>
    <row r="4846" spans="1:15" x14ac:dyDescent="0.25">
      <c r="A4846" t="s">
        <v>14628</v>
      </c>
      <c r="B4846" t="s">
        <v>14629</v>
      </c>
      <c r="C4846" t="s">
        <v>14630</v>
      </c>
      <c r="D4846" t="s">
        <v>368</v>
      </c>
      <c r="E4846" t="s">
        <v>369</v>
      </c>
      <c r="F4846" t="s">
        <v>282</v>
      </c>
      <c r="G4846" s="177">
        <v>44761</v>
      </c>
      <c r="H4846" t="s">
        <v>417</v>
      </c>
      <c r="I4846" t="s">
        <v>18168</v>
      </c>
      <c r="J4846" t="s">
        <v>14631</v>
      </c>
      <c r="K4846" t="s">
        <v>353</v>
      </c>
      <c r="L4846" t="s">
        <v>406</v>
      </c>
      <c r="M4846" s="29" t="str">
        <f>IF(O4846 &lt;&gt; "", VLOOKUP(O4846,'CLASSIFICAÇÃO - ÁREA DE ATUAÇÃO'!$A:$C,2,0),"")</f>
        <v>D</v>
      </c>
      <c r="N4846" s="29" t="str">
        <f>IF(O4846 &lt;&gt; "",VLOOKUP(O4846,'CLASSIFICAÇÃO - ÁREA DE ATUAÇÃO'!$A:$C,3,0), "")</f>
        <v>ATENÇÃO PRIMÁRIA</v>
      </c>
      <c r="O4846" t="str">
        <f>'Lotações convertidas'!B4848</f>
        <v>CENTRO DE SAÚDE MANGUEIRAS</v>
      </c>
    </row>
    <row r="4847" spans="1:15" x14ac:dyDescent="0.25">
      <c r="A4847">
        <v>1385176</v>
      </c>
      <c r="B4847" t="s">
        <v>14632</v>
      </c>
      <c r="C4847" t="s">
        <v>14633</v>
      </c>
      <c r="D4847" t="s">
        <v>379</v>
      </c>
      <c r="F4847" t="s">
        <v>18616</v>
      </c>
      <c r="G4847" s="177">
        <v>44761</v>
      </c>
      <c r="H4847" t="s">
        <v>466</v>
      </c>
      <c r="I4847" t="s">
        <v>18171</v>
      </c>
      <c r="J4847" t="s">
        <v>14634</v>
      </c>
      <c r="K4847" t="s">
        <v>353</v>
      </c>
      <c r="L4847" t="s">
        <v>361</v>
      </c>
      <c r="M4847" s="29" t="str">
        <f>IF(O4847 &lt;&gt; "", VLOOKUP(O4847,'CLASSIFICAÇÃO - ÁREA DE ATUAÇÃO'!$A:$C,2,0),"")</f>
        <v>C</v>
      </c>
      <c r="N4847" s="29" t="str">
        <f>IF(O4847 &lt;&gt; "",VLOOKUP(O4847,'CLASSIFICAÇÃO - ÁREA DE ATUAÇÃO'!$A:$C,3,0), "")</f>
        <v>REDE DE URGÊNCIA</v>
      </c>
      <c r="O4847" t="str">
        <f>'Lotações convertidas'!B4849</f>
        <v>UNIDADE DE PRONTO ATENDIMENTO PAMPULHA</v>
      </c>
    </row>
    <row r="4848" spans="1:15" x14ac:dyDescent="0.25">
      <c r="A4848">
        <v>1385184</v>
      </c>
      <c r="B4848" t="s">
        <v>14635</v>
      </c>
      <c r="C4848" t="s">
        <v>14636</v>
      </c>
      <c r="D4848" t="s">
        <v>379</v>
      </c>
      <c r="F4848" t="s">
        <v>896</v>
      </c>
      <c r="G4848" s="177">
        <v>44761</v>
      </c>
      <c r="H4848" t="s">
        <v>352</v>
      </c>
      <c r="I4848" t="s">
        <v>18171</v>
      </c>
      <c r="J4848" t="s">
        <v>14637</v>
      </c>
      <c r="K4848" t="s">
        <v>353</v>
      </c>
      <c r="L4848" t="s">
        <v>374</v>
      </c>
      <c r="M4848" s="29" t="str">
        <f>IF(O4848 &lt;&gt; "", VLOOKUP(O4848,'CLASSIFICAÇÃO - ÁREA DE ATUAÇÃO'!$A:$C,2,0),"")</f>
        <v>C</v>
      </c>
      <c r="N4848" s="29" t="str">
        <f>IF(O4848 &lt;&gt; "",VLOOKUP(O4848,'CLASSIFICAÇÃO - ÁREA DE ATUAÇÃO'!$A:$C,3,0), "")</f>
        <v>ATENÇÃO PRIMÁRIA</v>
      </c>
      <c r="O4848" t="str">
        <f>'Lotações convertidas'!B4850</f>
        <v>CENTRO DE SAÚDE FÁBIO CORREA LIMA</v>
      </c>
    </row>
    <row r="4849" spans="1:15" x14ac:dyDescent="0.25">
      <c r="A4849">
        <v>1385206</v>
      </c>
      <c r="B4849" t="s">
        <v>14638</v>
      </c>
      <c r="C4849" t="s">
        <v>14639</v>
      </c>
      <c r="D4849" t="s">
        <v>379</v>
      </c>
      <c r="F4849" t="s">
        <v>18623</v>
      </c>
      <c r="G4849" s="177">
        <v>44761</v>
      </c>
      <c r="H4849" t="s">
        <v>1049</v>
      </c>
      <c r="I4849" t="s">
        <v>18171</v>
      </c>
      <c r="J4849" t="s">
        <v>14640</v>
      </c>
      <c r="K4849" t="s">
        <v>353</v>
      </c>
      <c r="L4849" t="s">
        <v>374</v>
      </c>
      <c r="M4849" s="29" t="str">
        <f>IF(O4849 &lt;&gt; "", VLOOKUP(O4849,'CLASSIFICAÇÃO - ÁREA DE ATUAÇÃO'!$A:$C,2,0),"")</f>
        <v>C</v>
      </c>
      <c r="N4849" s="29" t="str">
        <f>IF(O4849 &lt;&gt; "",VLOOKUP(O4849,'CLASSIFICAÇÃO - ÁREA DE ATUAÇÃO'!$A:$C,3,0), "")</f>
        <v>REDE DE URGÊNCIA</v>
      </c>
      <c r="O4849" t="str">
        <f>'Lotações convertidas'!B4851</f>
        <v>UNIDADE DE PRONTO ATENDIMENTO NORDESTE</v>
      </c>
    </row>
    <row r="4850" spans="1:15" x14ac:dyDescent="0.25">
      <c r="A4850">
        <v>1385214</v>
      </c>
      <c r="B4850" t="s">
        <v>14638</v>
      </c>
      <c r="C4850" t="s">
        <v>14639</v>
      </c>
      <c r="D4850" t="s">
        <v>379</v>
      </c>
      <c r="F4850" t="s">
        <v>18616</v>
      </c>
      <c r="G4850" s="177">
        <v>44765</v>
      </c>
      <c r="H4850" t="s">
        <v>457</v>
      </c>
      <c r="I4850" t="s">
        <v>18171</v>
      </c>
      <c r="J4850" t="s">
        <v>14640</v>
      </c>
      <c r="K4850" t="s">
        <v>353</v>
      </c>
      <c r="L4850" t="s">
        <v>361</v>
      </c>
      <c r="M4850" s="29" t="str">
        <f>IF(O4850 &lt;&gt; "", VLOOKUP(O4850,'CLASSIFICAÇÃO - ÁREA DE ATUAÇÃO'!$A:$C,2,0),"")</f>
        <v>C</v>
      </c>
      <c r="N4850" s="29" t="str">
        <f>IF(O4850 &lt;&gt; "",VLOOKUP(O4850,'CLASSIFICAÇÃO - ÁREA DE ATUAÇÃO'!$A:$C,3,0), "")</f>
        <v>REDE DE URGÊNCIA</v>
      </c>
      <c r="O4850" t="str">
        <f>'Lotações convertidas'!B4852</f>
        <v>UNIDADE DE PRONTO ATENDIMENTO PAMPULHA</v>
      </c>
    </row>
    <row r="4851" spans="1:15" x14ac:dyDescent="0.25">
      <c r="A4851">
        <v>1385222</v>
      </c>
      <c r="B4851" t="s">
        <v>14641</v>
      </c>
      <c r="C4851" t="s">
        <v>14642</v>
      </c>
      <c r="D4851" t="s">
        <v>362</v>
      </c>
      <c r="F4851" t="s">
        <v>605</v>
      </c>
      <c r="G4851" s="177">
        <v>44762</v>
      </c>
      <c r="H4851" t="s">
        <v>395</v>
      </c>
      <c r="I4851" t="s">
        <v>18168</v>
      </c>
      <c r="J4851" t="s">
        <v>14643</v>
      </c>
      <c r="K4851" t="s">
        <v>353</v>
      </c>
      <c r="L4851" t="s">
        <v>365</v>
      </c>
      <c r="M4851" s="29" t="str">
        <f>IF(O4851 &lt;&gt; "", VLOOKUP(O4851,'CLASSIFICAÇÃO - ÁREA DE ATUAÇÃO'!$A:$C,2,0),"")</f>
        <v>C</v>
      </c>
      <c r="N4851" s="29" t="str">
        <f>IF(O4851 &lt;&gt; "",VLOOKUP(O4851,'CLASSIFICAÇÃO - ÁREA DE ATUAÇÃO'!$A:$C,3,0), "")</f>
        <v>ATENÇÃO PRIMÁRIA</v>
      </c>
      <c r="O4851" t="str">
        <f>'Lotações convertidas'!B4853</f>
        <v>CENTRO DE SAÚDE SÃO BERNARDO</v>
      </c>
    </row>
    <row r="4852" spans="1:15" x14ac:dyDescent="0.25">
      <c r="A4852">
        <v>1385249</v>
      </c>
      <c r="B4852" t="s">
        <v>14644</v>
      </c>
      <c r="C4852" t="s">
        <v>14645</v>
      </c>
      <c r="D4852" t="s">
        <v>368</v>
      </c>
      <c r="E4852" t="s">
        <v>369</v>
      </c>
      <c r="F4852" t="s">
        <v>583</v>
      </c>
      <c r="G4852" s="177">
        <v>44762</v>
      </c>
      <c r="H4852" t="s">
        <v>384</v>
      </c>
      <c r="I4852" t="s">
        <v>18168</v>
      </c>
      <c r="J4852" t="s">
        <v>14646</v>
      </c>
      <c r="K4852" t="s">
        <v>353</v>
      </c>
      <c r="L4852" t="s">
        <v>354</v>
      </c>
      <c r="M4852" s="29" t="str">
        <f>IF(O4852 &lt;&gt; "", VLOOKUP(O4852,'CLASSIFICAÇÃO - ÁREA DE ATUAÇÃO'!$A:$C,2,0),"")</f>
        <v>A</v>
      </c>
      <c r="N4852" s="29" t="str">
        <f>IF(O4852 &lt;&gt; "",VLOOKUP(O4852,'CLASSIFICAÇÃO - ÁREA DE ATUAÇÃO'!$A:$C,3,0), "")</f>
        <v>REDE COMPLEMENTAR</v>
      </c>
      <c r="O4852" t="str">
        <f>'Lotações convertidas'!B4854</f>
        <v>UNIDADE DE REFERENCIA SECUNDARIA PADRE EUSTAQUIO</v>
      </c>
    </row>
    <row r="4853" spans="1:15" x14ac:dyDescent="0.25">
      <c r="A4853">
        <v>1385257</v>
      </c>
      <c r="B4853" t="s">
        <v>14647</v>
      </c>
      <c r="C4853" t="s">
        <v>14648</v>
      </c>
      <c r="D4853" t="s">
        <v>379</v>
      </c>
      <c r="F4853" t="s">
        <v>18615</v>
      </c>
      <c r="G4853" s="177">
        <v>44768</v>
      </c>
      <c r="H4853" t="s">
        <v>482</v>
      </c>
      <c r="I4853" t="s">
        <v>18171</v>
      </c>
      <c r="J4853" t="s">
        <v>14649</v>
      </c>
      <c r="K4853" t="s">
        <v>353</v>
      </c>
      <c r="L4853" t="s">
        <v>365</v>
      </c>
      <c r="M4853" s="29" t="str">
        <f>IF(O4853 &lt;&gt; "", VLOOKUP(O4853,'CLASSIFICAÇÃO - ÁREA DE ATUAÇÃO'!$A:$C,2,0),"")</f>
        <v>D</v>
      </c>
      <c r="N4853" s="29" t="str">
        <f>IF(O4853 &lt;&gt; "",VLOOKUP(O4853,'CLASSIFICAÇÃO - ÁREA DE ATUAÇÃO'!$A:$C,3,0), "")</f>
        <v>REDE DE URGÊNCIA</v>
      </c>
      <c r="O4853" t="str">
        <f>'Lotações convertidas'!B4855</f>
        <v>UNIDADE DE PRONTO ATENDIMENTO NORTE</v>
      </c>
    </row>
    <row r="4854" spans="1:15" x14ac:dyDescent="0.25">
      <c r="A4854">
        <v>1385265</v>
      </c>
      <c r="B4854" t="s">
        <v>14650</v>
      </c>
      <c r="C4854" t="s">
        <v>14651</v>
      </c>
      <c r="D4854" t="s">
        <v>379</v>
      </c>
      <c r="F4854" t="s">
        <v>18623</v>
      </c>
      <c r="G4854" s="177">
        <v>44767</v>
      </c>
      <c r="H4854" t="s">
        <v>482</v>
      </c>
      <c r="I4854" t="s">
        <v>18171</v>
      </c>
      <c r="J4854" t="s">
        <v>14652</v>
      </c>
      <c r="K4854" t="s">
        <v>353</v>
      </c>
      <c r="L4854" t="s">
        <v>374</v>
      </c>
      <c r="M4854" s="29" t="str">
        <f>IF(O4854 &lt;&gt; "", VLOOKUP(O4854,'CLASSIFICAÇÃO - ÁREA DE ATUAÇÃO'!$A:$C,2,0),"")</f>
        <v>C</v>
      </c>
      <c r="N4854" s="29" t="str">
        <f>IF(O4854 &lt;&gt; "",VLOOKUP(O4854,'CLASSIFICAÇÃO - ÁREA DE ATUAÇÃO'!$A:$C,3,0), "")</f>
        <v>REDE DE URGÊNCIA</v>
      </c>
      <c r="O4854" t="str">
        <f>'Lotações convertidas'!B4856</f>
        <v>UNIDADE DE PRONTO ATENDIMENTO NORDESTE</v>
      </c>
    </row>
    <row r="4855" spans="1:15" x14ac:dyDescent="0.25">
      <c r="A4855">
        <v>1385273</v>
      </c>
      <c r="B4855" t="s">
        <v>14653</v>
      </c>
      <c r="C4855" t="s">
        <v>14654</v>
      </c>
      <c r="D4855" t="s">
        <v>379</v>
      </c>
      <c r="F4855" t="s">
        <v>521</v>
      </c>
      <c r="G4855" s="177">
        <v>44763</v>
      </c>
      <c r="H4855" t="s">
        <v>364</v>
      </c>
      <c r="I4855" t="s">
        <v>18171</v>
      </c>
      <c r="J4855" t="s">
        <v>14655</v>
      </c>
      <c r="K4855" t="s">
        <v>353</v>
      </c>
      <c r="L4855" t="s">
        <v>361</v>
      </c>
      <c r="M4855" s="29" t="str">
        <f>IF(O4855 &lt;&gt; "", VLOOKUP(O4855,'CLASSIFICAÇÃO - ÁREA DE ATUAÇÃO'!$A:$C,2,0),"")</f>
        <v>B</v>
      </c>
      <c r="N4855" s="29" t="str">
        <f>IF(O4855 &lt;&gt; "",VLOOKUP(O4855,'CLASSIFICAÇÃO - ÁREA DE ATUAÇÃO'!$A:$C,3,0), "")</f>
        <v>ATENÇÃO PRIMÁRIA</v>
      </c>
      <c r="O4855" t="str">
        <f>'Lotações convertidas'!B4857</f>
        <v>CENTRO DE SAÚDE JARDIM ALVORADA</v>
      </c>
    </row>
    <row r="4856" spans="1:15" x14ac:dyDescent="0.25">
      <c r="A4856">
        <v>1385281</v>
      </c>
      <c r="B4856" t="s">
        <v>14656</v>
      </c>
      <c r="C4856" t="s">
        <v>14657</v>
      </c>
      <c r="D4856" t="s">
        <v>349</v>
      </c>
      <c r="E4856" t="s">
        <v>2927</v>
      </c>
      <c r="F4856" t="s">
        <v>608</v>
      </c>
      <c r="G4856" s="177">
        <v>44762</v>
      </c>
      <c r="H4856" t="s">
        <v>364</v>
      </c>
      <c r="I4856" t="s">
        <v>18182</v>
      </c>
      <c r="J4856" t="s">
        <v>14658</v>
      </c>
      <c r="K4856" t="s">
        <v>353</v>
      </c>
      <c r="L4856" t="s">
        <v>372</v>
      </c>
      <c r="M4856" s="29" t="str">
        <f>IF(O4856 &lt;&gt; "", VLOOKUP(O4856,'CLASSIFICAÇÃO - ÁREA DE ATUAÇÃO'!$A:$C,2,0),"")</f>
        <v>C</v>
      </c>
      <c r="N4856" s="29" t="str">
        <f>IF(O4856 &lt;&gt; "",VLOOKUP(O4856,'CLASSIFICAÇÃO - ÁREA DE ATUAÇÃO'!$A:$C,3,0), "")</f>
        <v>ATENÇÃO PRIMÁRIA</v>
      </c>
      <c r="O4856" t="str">
        <f>'Lotações convertidas'!B4858</f>
        <v>CENTRO DE SAÚDE RIO BRANCO</v>
      </c>
    </row>
    <row r="4857" spans="1:15" x14ac:dyDescent="0.25">
      <c r="A4857" t="s">
        <v>14659</v>
      </c>
      <c r="B4857" t="s">
        <v>14660</v>
      </c>
      <c r="C4857" t="s">
        <v>14661</v>
      </c>
      <c r="D4857" t="s">
        <v>379</v>
      </c>
      <c r="F4857" t="s">
        <v>18620</v>
      </c>
      <c r="G4857" s="177">
        <v>44763</v>
      </c>
      <c r="H4857" t="s">
        <v>466</v>
      </c>
      <c r="I4857" t="s">
        <v>18171</v>
      </c>
      <c r="J4857" t="s">
        <v>14662</v>
      </c>
      <c r="K4857" t="s">
        <v>353</v>
      </c>
      <c r="L4857" t="s">
        <v>372</v>
      </c>
      <c r="M4857" s="29" t="str">
        <f>IF(O4857 &lt;&gt; "", VLOOKUP(O4857,'CLASSIFICAÇÃO - ÁREA DE ATUAÇÃO'!$A:$C,2,0),"")</f>
        <v>D</v>
      </c>
      <c r="N4857" s="29" t="str">
        <f>IF(O4857 &lt;&gt; "",VLOOKUP(O4857,'CLASSIFICAÇÃO - ÁREA DE ATUAÇÃO'!$A:$C,3,0), "")</f>
        <v>REDE DE URGÊNCIA</v>
      </c>
      <c r="O4857" t="str">
        <f>'Lotações convertidas'!B4859</f>
        <v>UNIDADE DE PRONTO ATENDIMENTO VENDA NOVA</v>
      </c>
    </row>
    <row r="4858" spans="1:15" x14ac:dyDescent="0.25">
      <c r="A4858">
        <v>1385303</v>
      </c>
      <c r="B4858" t="s">
        <v>14663</v>
      </c>
      <c r="C4858" t="s">
        <v>14664</v>
      </c>
      <c r="D4858" t="s">
        <v>520</v>
      </c>
      <c r="F4858" t="s">
        <v>1591</v>
      </c>
      <c r="G4858" s="177">
        <v>44762</v>
      </c>
      <c r="H4858" t="s">
        <v>364</v>
      </c>
      <c r="I4858" t="s">
        <v>18175</v>
      </c>
      <c r="J4858" t="s">
        <v>14665</v>
      </c>
      <c r="K4858" t="s">
        <v>353</v>
      </c>
      <c r="L4858" t="s">
        <v>374</v>
      </c>
      <c r="M4858" s="29" t="str">
        <f>IF(O4858 &lt;&gt; "", VLOOKUP(O4858,'CLASSIFICAÇÃO - ÁREA DE ATUAÇÃO'!$A:$C,2,0),"")</f>
        <v>D</v>
      </c>
      <c r="N4858" s="29" t="str">
        <f>IF(O4858 &lt;&gt; "",VLOOKUP(O4858,'CLASSIFICAÇÃO - ÁREA DE ATUAÇÃO'!$A:$C,3,0), "")</f>
        <v>ATENÇÃO PRIMÁRIA</v>
      </c>
      <c r="O4858" t="str">
        <f>'Lotações convertidas'!B4860</f>
        <v>CENTRO DE SAÚDE CONJUNTO PAULO VI</v>
      </c>
    </row>
    <row r="4859" spans="1:15" x14ac:dyDescent="0.25">
      <c r="A4859">
        <v>1385311</v>
      </c>
      <c r="B4859" t="s">
        <v>14666</v>
      </c>
      <c r="C4859" t="s">
        <v>14667</v>
      </c>
      <c r="D4859" t="s">
        <v>594</v>
      </c>
      <c r="F4859" t="s">
        <v>556</v>
      </c>
      <c r="G4859" s="177">
        <v>44762</v>
      </c>
      <c r="H4859" t="s">
        <v>364</v>
      </c>
      <c r="I4859" t="s">
        <v>495</v>
      </c>
      <c r="K4859" t="s">
        <v>495</v>
      </c>
      <c r="L4859" t="s">
        <v>411</v>
      </c>
      <c r="M4859" s="29" t="str">
        <f>IF(O4859 &lt;&gt; "", VLOOKUP(O4859,'CLASSIFICAÇÃO - ÁREA DE ATUAÇÃO'!$A:$C,2,0),"")</f>
        <v>A</v>
      </c>
      <c r="N4859" s="29" t="str">
        <f>IF(O4859 &lt;&gt; "",VLOOKUP(O4859,'CLASSIFICAÇÃO - ÁREA DE ATUAÇÃO'!$A:$C,3,0), "")</f>
        <v>ATENÇÃO PRIMÁRIA</v>
      </c>
      <c r="O4859" t="str">
        <f>'Lotações convertidas'!B4861</f>
        <v>CENTRO DE SAÚDE CARLOS CHAGAS</v>
      </c>
    </row>
    <row r="4860" spans="1:15" x14ac:dyDescent="0.25">
      <c r="A4860" t="s">
        <v>14668</v>
      </c>
      <c r="B4860" t="s">
        <v>14669</v>
      </c>
      <c r="C4860" t="s">
        <v>14670</v>
      </c>
      <c r="D4860" t="s">
        <v>379</v>
      </c>
      <c r="F4860" t="s">
        <v>18617</v>
      </c>
      <c r="G4860" s="177">
        <v>44763</v>
      </c>
      <c r="H4860" t="s">
        <v>482</v>
      </c>
      <c r="I4860" t="s">
        <v>18171</v>
      </c>
      <c r="J4860" t="s">
        <v>14671</v>
      </c>
      <c r="K4860" t="s">
        <v>353</v>
      </c>
      <c r="L4860" t="s">
        <v>406</v>
      </c>
      <c r="M4860" s="29" t="str">
        <f>IF(O4860 &lt;&gt; "", VLOOKUP(O4860,'CLASSIFICAÇÃO - ÁREA DE ATUAÇÃO'!$A:$C,2,0),"")</f>
        <v>D</v>
      </c>
      <c r="N4860" s="29" t="str">
        <f>IF(O4860 &lt;&gt; "",VLOOKUP(O4860,'CLASSIFICAÇÃO - ÁREA DE ATUAÇÃO'!$A:$C,3,0), "")</f>
        <v>REDE DE URGÊNCIA</v>
      </c>
      <c r="O4860" t="str">
        <f>'Lotações convertidas'!B4862</f>
        <v>UNIDADE DE PRONTO ATENDIMENTO BARREIRO</v>
      </c>
    </row>
    <row r="4861" spans="1:15" x14ac:dyDescent="0.25">
      <c r="A4861">
        <v>1385338</v>
      </c>
      <c r="B4861" t="s">
        <v>14672</v>
      </c>
      <c r="C4861" t="s">
        <v>14673</v>
      </c>
      <c r="D4861" t="s">
        <v>362</v>
      </c>
      <c r="F4861" t="s">
        <v>18618</v>
      </c>
      <c r="G4861" s="177">
        <v>44763</v>
      </c>
      <c r="H4861" t="s">
        <v>364</v>
      </c>
      <c r="I4861" t="s">
        <v>18168</v>
      </c>
      <c r="J4861" t="s">
        <v>14674</v>
      </c>
      <c r="K4861" t="s">
        <v>353</v>
      </c>
      <c r="L4861" t="s">
        <v>365</v>
      </c>
      <c r="M4861" s="29" t="str">
        <f>IF(O4861 &lt;&gt; "", VLOOKUP(O4861,'CLASSIFICAÇÃO - ÁREA DE ATUAÇÃO'!$A:$C,2,0),"")</f>
        <v>C</v>
      </c>
      <c r="N4861" s="29" t="str">
        <f>IF(O4861 &lt;&gt; "",VLOOKUP(O4861,'CLASSIFICAÇÃO - ÁREA DE ATUAÇÃO'!$A:$C,3,0), "")</f>
        <v>GESTÃO</v>
      </c>
      <c r="O4861" t="str">
        <f>'Lotações convertidas'!B4863</f>
        <v>GERENCIA DE ASSISTENCIA, EPIDEMIOLOGIA E REGULACAO NORTE</v>
      </c>
    </row>
    <row r="4862" spans="1:15" x14ac:dyDescent="0.25">
      <c r="A4862">
        <v>1385346</v>
      </c>
      <c r="B4862" t="s">
        <v>9639</v>
      </c>
      <c r="C4862" t="s">
        <v>9640</v>
      </c>
      <c r="D4862" t="s">
        <v>368</v>
      </c>
      <c r="E4862" t="s">
        <v>369</v>
      </c>
      <c r="F4862" t="s">
        <v>18615</v>
      </c>
      <c r="G4862" s="177">
        <v>44763</v>
      </c>
      <c r="H4862" t="s">
        <v>441</v>
      </c>
      <c r="I4862" t="s">
        <v>18168</v>
      </c>
      <c r="J4862" t="s">
        <v>9641</v>
      </c>
      <c r="K4862" t="s">
        <v>353</v>
      </c>
      <c r="L4862" t="s">
        <v>365</v>
      </c>
      <c r="M4862" s="29" t="str">
        <f>IF(O4862 &lt;&gt; "", VLOOKUP(O4862,'CLASSIFICAÇÃO - ÁREA DE ATUAÇÃO'!$A:$C,2,0),"")</f>
        <v>D</v>
      </c>
      <c r="N4862" s="29" t="str">
        <f>IF(O4862 &lt;&gt; "",VLOOKUP(O4862,'CLASSIFICAÇÃO - ÁREA DE ATUAÇÃO'!$A:$C,3,0), "")</f>
        <v>REDE DE URGÊNCIA</v>
      </c>
      <c r="O4862" t="str">
        <f>'Lotações convertidas'!B4864</f>
        <v>UNIDADE DE PRONTO ATENDIMENTO NORTE</v>
      </c>
    </row>
    <row r="4863" spans="1:15" x14ac:dyDescent="0.25">
      <c r="A4863">
        <v>1385354</v>
      </c>
      <c r="B4863" t="s">
        <v>8062</v>
      </c>
      <c r="C4863" t="s">
        <v>8063</v>
      </c>
      <c r="D4863" t="s">
        <v>368</v>
      </c>
      <c r="E4863" t="s">
        <v>728</v>
      </c>
      <c r="F4863" t="s">
        <v>388</v>
      </c>
      <c r="G4863" s="177">
        <v>44763</v>
      </c>
      <c r="H4863" t="s">
        <v>384</v>
      </c>
      <c r="I4863" t="s">
        <v>495</v>
      </c>
      <c r="K4863" t="s">
        <v>495</v>
      </c>
      <c r="L4863" t="s">
        <v>372</v>
      </c>
      <c r="M4863" s="29" t="str">
        <f>IF(O4863 &lt;&gt; "", VLOOKUP(O4863,'CLASSIFICAÇÃO - ÁREA DE ATUAÇÃO'!$A:$C,2,0),"")</f>
        <v>D</v>
      </c>
      <c r="N4863" s="29" t="str">
        <f>IF(O4863 &lt;&gt; "",VLOOKUP(O4863,'CLASSIFICAÇÃO - ÁREA DE ATUAÇÃO'!$A:$C,3,0), "")</f>
        <v>ATENÇÃO PRIMÁRIA</v>
      </c>
      <c r="O4863" t="str">
        <f>'Lotações convertidas'!B4865</f>
        <v>CENTRO DE SAÚDE MINAS CAIXA</v>
      </c>
    </row>
    <row r="4864" spans="1:15" x14ac:dyDescent="0.25">
      <c r="A4864">
        <v>1385362</v>
      </c>
      <c r="B4864" t="s">
        <v>14675</v>
      </c>
      <c r="C4864" t="s">
        <v>14676</v>
      </c>
      <c r="D4864" t="s">
        <v>379</v>
      </c>
      <c r="F4864" t="s">
        <v>627</v>
      </c>
      <c r="G4864" s="177">
        <v>44774</v>
      </c>
      <c r="H4864" t="s">
        <v>352</v>
      </c>
      <c r="I4864" t="s">
        <v>18171</v>
      </c>
      <c r="J4864" t="s">
        <v>14677</v>
      </c>
      <c r="K4864" t="s">
        <v>353</v>
      </c>
      <c r="L4864" t="s">
        <v>361</v>
      </c>
      <c r="M4864" s="29" t="str">
        <f>IF(O4864 &lt;&gt; "", VLOOKUP(O4864,'CLASSIFICAÇÃO - ÁREA DE ATUAÇÃO'!$A:$C,2,0),"")</f>
        <v>B</v>
      </c>
      <c r="N4864" s="29" t="str">
        <f>IF(O4864 &lt;&gt; "",VLOOKUP(O4864,'CLASSIFICAÇÃO - ÁREA DE ATUAÇÃO'!$A:$C,3,0), "")</f>
        <v>ATENÇÃO PRIMÁRIA</v>
      </c>
      <c r="O4864" t="str">
        <f>'Lotações convertidas'!B4866</f>
        <v>CENTRO DE SAÚDE SANTA AMÉLIA</v>
      </c>
    </row>
    <row r="4865" spans="1:15" x14ac:dyDescent="0.25">
      <c r="A4865">
        <v>1385370</v>
      </c>
      <c r="B4865" t="s">
        <v>14678</v>
      </c>
      <c r="C4865" t="s">
        <v>14679</v>
      </c>
      <c r="D4865" t="s">
        <v>368</v>
      </c>
      <c r="E4865" t="s">
        <v>369</v>
      </c>
      <c r="F4865" t="s">
        <v>18648</v>
      </c>
      <c r="G4865" s="177">
        <v>44764</v>
      </c>
      <c r="H4865" t="s">
        <v>441</v>
      </c>
      <c r="I4865" t="s">
        <v>18168</v>
      </c>
      <c r="J4865" t="s">
        <v>14680</v>
      </c>
      <c r="K4865" t="s">
        <v>353</v>
      </c>
      <c r="L4865" t="s">
        <v>406</v>
      </c>
      <c r="M4865" s="29" t="str">
        <f>IF(O4865 &lt;&gt; "", VLOOKUP(O4865,'CLASSIFICAÇÃO - ÁREA DE ATUAÇÃO'!$A:$C,2,0),"")</f>
        <v>B</v>
      </c>
      <c r="N4865" s="29" t="str">
        <f>IF(O4865 &lt;&gt; "",VLOOKUP(O4865,'CLASSIFICAÇÃO - ÁREA DE ATUAÇÃO'!$A:$C,3,0), "")</f>
        <v>REDE DE URGÊNCIA</v>
      </c>
      <c r="O4865" t="str">
        <f>'Lotações convertidas'!B4867</f>
        <v>CENTRO DE REFERENCIA EM SAUDE MENTAL BARREIRO</v>
      </c>
    </row>
    <row r="4866" spans="1:15" x14ac:dyDescent="0.25">
      <c r="A4866">
        <v>1385389</v>
      </c>
      <c r="B4866" t="s">
        <v>14681</v>
      </c>
      <c r="C4866" t="s">
        <v>14682</v>
      </c>
      <c r="D4866" t="s">
        <v>362</v>
      </c>
      <c r="F4866" t="s">
        <v>1581</v>
      </c>
      <c r="G4866" s="177">
        <v>44763</v>
      </c>
      <c r="H4866" t="s">
        <v>364</v>
      </c>
      <c r="I4866" t="s">
        <v>18168</v>
      </c>
      <c r="J4866" t="s">
        <v>14683</v>
      </c>
      <c r="K4866" t="s">
        <v>353</v>
      </c>
      <c r="L4866" t="s">
        <v>382</v>
      </c>
      <c r="M4866" s="29" t="str">
        <f>IF(O4866 &lt;&gt; "", VLOOKUP(O4866,'CLASSIFICAÇÃO - ÁREA DE ATUAÇÃO'!$A:$C,2,0),"")</f>
        <v>B</v>
      </c>
      <c r="N4866" s="29" t="str">
        <f>IF(O4866 &lt;&gt; "",VLOOKUP(O4866,'CLASSIFICAÇÃO - ÁREA DE ATUAÇÃO'!$A:$C,3,0), "")</f>
        <v>ATENÇÃO PRIMÁRIA</v>
      </c>
      <c r="O4866" t="str">
        <f>'Lotações convertidas'!B4868</f>
        <v>CENTRO DE SAÚDE SÃO JOSÉ OPERÁRIO</v>
      </c>
    </row>
    <row r="4867" spans="1:15" x14ac:dyDescent="0.25">
      <c r="A4867">
        <v>1385397</v>
      </c>
      <c r="B4867" t="s">
        <v>14684</v>
      </c>
      <c r="C4867" t="s">
        <v>14685</v>
      </c>
      <c r="D4867" t="s">
        <v>368</v>
      </c>
      <c r="E4867" t="s">
        <v>369</v>
      </c>
      <c r="F4867" t="s">
        <v>821</v>
      </c>
      <c r="G4867" s="177">
        <v>44763</v>
      </c>
      <c r="H4867" t="s">
        <v>417</v>
      </c>
      <c r="I4867" t="s">
        <v>18168</v>
      </c>
      <c r="J4867" t="s">
        <v>14686</v>
      </c>
      <c r="K4867" t="s">
        <v>353</v>
      </c>
      <c r="L4867" t="s">
        <v>372</v>
      </c>
      <c r="M4867" s="29" t="str">
        <f>IF(O4867 &lt;&gt; "", VLOOKUP(O4867,'CLASSIFICAÇÃO - ÁREA DE ATUAÇÃO'!$A:$C,2,0),"")</f>
        <v>C</v>
      </c>
      <c r="N4867" s="29" t="str">
        <f>IF(O4867 &lt;&gt; "",VLOOKUP(O4867,'CLASSIFICAÇÃO - ÁREA DE ATUAÇÃO'!$A:$C,3,0), "")</f>
        <v>ATENÇÃO PRIMÁRIA</v>
      </c>
      <c r="O4867" t="str">
        <f>'Lotações convertidas'!B4869</f>
        <v>CENTRO DE SAÚDE SANTA MÔNICA</v>
      </c>
    </row>
    <row r="4868" spans="1:15" x14ac:dyDescent="0.25">
      <c r="A4868">
        <v>1385400</v>
      </c>
      <c r="B4868" t="s">
        <v>14687</v>
      </c>
      <c r="C4868" t="s">
        <v>14688</v>
      </c>
      <c r="D4868" t="s">
        <v>379</v>
      </c>
      <c r="F4868" t="s">
        <v>18617</v>
      </c>
      <c r="G4868" s="177">
        <v>44762</v>
      </c>
      <c r="H4868" t="s">
        <v>457</v>
      </c>
      <c r="I4868" t="s">
        <v>18171</v>
      </c>
      <c r="J4868" t="s">
        <v>14689</v>
      </c>
      <c r="K4868" t="s">
        <v>353</v>
      </c>
      <c r="L4868" t="s">
        <v>406</v>
      </c>
      <c r="M4868" s="29" t="str">
        <f>IF(O4868 &lt;&gt; "", VLOOKUP(O4868,'CLASSIFICAÇÃO - ÁREA DE ATUAÇÃO'!$A:$C,2,0),"")</f>
        <v>D</v>
      </c>
      <c r="N4868" s="29" t="str">
        <f>IF(O4868 &lt;&gt; "",VLOOKUP(O4868,'CLASSIFICAÇÃO - ÁREA DE ATUAÇÃO'!$A:$C,3,0), "")</f>
        <v>REDE DE URGÊNCIA</v>
      </c>
      <c r="O4868" t="str">
        <f>'Lotações convertidas'!B4870</f>
        <v>UNIDADE DE PRONTO ATENDIMENTO BARREIRO</v>
      </c>
    </row>
    <row r="4869" spans="1:15" x14ac:dyDescent="0.25">
      <c r="A4869">
        <v>1385419</v>
      </c>
      <c r="B4869" t="s">
        <v>4441</v>
      </c>
      <c r="C4869" t="s">
        <v>4442</v>
      </c>
      <c r="D4869" t="s">
        <v>368</v>
      </c>
      <c r="E4869" t="s">
        <v>369</v>
      </c>
      <c r="F4869" t="s">
        <v>18621</v>
      </c>
      <c r="G4869" s="177">
        <v>44764</v>
      </c>
      <c r="H4869" t="s">
        <v>441</v>
      </c>
      <c r="I4869" t="s">
        <v>18168</v>
      </c>
      <c r="J4869" t="s">
        <v>4443</v>
      </c>
      <c r="K4869" t="s">
        <v>353</v>
      </c>
      <c r="L4869" t="s">
        <v>397</v>
      </c>
      <c r="M4869" s="29" t="str">
        <f>IF(O4869 &lt;&gt; "", VLOOKUP(O4869,'CLASSIFICAÇÃO - ÁREA DE ATUAÇÃO'!$A:$C,2,0),"")</f>
        <v>A</v>
      </c>
      <c r="N4869" s="29" t="str">
        <f>IF(O4869 &lt;&gt; "",VLOOKUP(O4869,'CLASSIFICAÇÃO - ÁREA DE ATUAÇÃO'!$A:$C,3,0), "")</f>
        <v>REDE DE URGÊNCIA</v>
      </c>
      <c r="O4869" t="str">
        <f>'Lotações convertidas'!B4871</f>
        <v>CENTRO DE REFERENCIA EM SAUDE MENTAL OESTE</v>
      </c>
    </row>
    <row r="4870" spans="1:15" x14ac:dyDescent="0.25">
      <c r="A4870">
        <v>1385435</v>
      </c>
      <c r="B4870" t="s">
        <v>14690</v>
      </c>
      <c r="C4870" t="s">
        <v>14691</v>
      </c>
      <c r="D4870" t="s">
        <v>362</v>
      </c>
      <c r="F4870" t="s">
        <v>4135</v>
      </c>
      <c r="G4870" s="177">
        <v>44763</v>
      </c>
      <c r="H4870" t="s">
        <v>352</v>
      </c>
      <c r="I4870" t="s">
        <v>18168</v>
      </c>
      <c r="J4870" t="s">
        <v>14692</v>
      </c>
      <c r="K4870" t="s">
        <v>353</v>
      </c>
      <c r="L4870" t="s">
        <v>361</v>
      </c>
      <c r="M4870" s="29" t="str">
        <f>IF(O4870 &lt;&gt; "", VLOOKUP(O4870,'CLASSIFICAÇÃO - ÁREA DE ATUAÇÃO'!$A:$C,2,0),"")</f>
        <v>D</v>
      </c>
      <c r="N4870" s="29" t="str">
        <f>IF(O4870 &lt;&gt; "",VLOOKUP(O4870,'CLASSIFICAÇÃO - ÁREA DE ATUAÇÃO'!$A:$C,3,0), "")</f>
        <v>ATENÇÃO PRIMÁRIA</v>
      </c>
      <c r="O4870" t="str">
        <f>'Lotações convertidas'!B4872</f>
        <v>CENTRO DE SAÚDE CONFISCO</v>
      </c>
    </row>
    <row r="4871" spans="1:15" x14ac:dyDescent="0.25">
      <c r="A4871">
        <v>1385443</v>
      </c>
      <c r="B4871" t="s">
        <v>5451</v>
      </c>
      <c r="C4871" t="s">
        <v>5452</v>
      </c>
      <c r="D4871" t="s">
        <v>368</v>
      </c>
      <c r="E4871" t="s">
        <v>524</v>
      </c>
      <c r="F4871" t="s">
        <v>792</v>
      </c>
      <c r="G4871" s="177">
        <v>44763</v>
      </c>
      <c r="H4871" t="s">
        <v>746</v>
      </c>
      <c r="I4871" t="s">
        <v>18179</v>
      </c>
      <c r="J4871" t="s">
        <v>5453</v>
      </c>
      <c r="K4871" t="s">
        <v>353</v>
      </c>
      <c r="L4871" t="s">
        <v>411</v>
      </c>
      <c r="M4871" s="29" t="str">
        <f>IF(O4871 &lt;&gt; "", VLOOKUP(O4871,'CLASSIFICAÇÃO - ÁREA DE ATUAÇÃO'!$A:$C,2,0),"")</f>
        <v>A</v>
      </c>
      <c r="N4871" s="29" t="str">
        <f>IF(O4871 &lt;&gt; "",VLOOKUP(O4871,'CLASSIFICAÇÃO - ÁREA DE ATUAÇÃO'!$A:$C,3,0), "")</f>
        <v>REDE COMPLEMENTAR</v>
      </c>
      <c r="O4871" t="str">
        <f>'Lotações convertidas'!B4873</f>
        <v>LABORATORIO REGIONAL CENTRO-SUL/PAMPULHA</v>
      </c>
    </row>
    <row r="4872" spans="1:15" x14ac:dyDescent="0.25">
      <c r="A4872">
        <v>1385478</v>
      </c>
      <c r="B4872" t="s">
        <v>14693</v>
      </c>
      <c r="C4872" t="s">
        <v>14694</v>
      </c>
      <c r="D4872" t="s">
        <v>379</v>
      </c>
      <c r="F4872" t="s">
        <v>3754</v>
      </c>
      <c r="G4872" s="177">
        <v>44763</v>
      </c>
      <c r="H4872" t="s">
        <v>364</v>
      </c>
      <c r="I4872" t="s">
        <v>18171</v>
      </c>
      <c r="J4872" t="s">
        <v>14695</v>
      </c>
      <c r="K4872" t="s">
        <v>353</v>
      </c>
      <c r="L4872" t="s">
        <v>365</v>
      </c>
      <c r="M4872" s="29" t="str">
        <f>IF(O4872 &lt;&gt; "", VLOOKUP(O4872,'CLASSIFICAÇÃO - ÁREA DE ATUAÇÃO'!$A:$C,2,0),"")</f>
        <v>B</v>
      </c>
      <c r="N4872" s="29" t="str">
        <f>IF(O4872 &lt;&gt; "",VLOOKUP(O4872,'CLASSIFICAÇÃO - ÁREA DE ATUAÇÃO'!$A:$C,3,0), "")</f>
        <v>ATENÇÃO PRIMÁRIA</v>
      </c>
      <c r="O4872" t="str">
        <f>'Lotações convertidas'!B4874</f>
        <v>CENTRO DE SAÚDE CAMPO ALEGRE</v>
      </c>
    </row>
    <row r="4873" spans="1:15" x14ac:dyDescent="0.25">
      <c r="A4873">
        <v>1385486</v>
      </c>
      <c r="B4873" t="s">
        <v>14696</v>
      </c>
      <c r="C4873" t="s">
        <v>14697</v>
      </c>
      <c r="D4873" t="s">
        <v>368</v>
      </c>
      <c r="E4873" t="s">
        <v>369</v>
      </c>
      <c r="F4873" t="s">
        <v>583</v>
      </c>
      <c r="G4873" s="177">
        <v>44764</v>
      </c>
      <c r="H4873" t="s">
        <v>417</v>
      </c>
      <c r="I4873" t="s">
        <v>18168</v>
      </c>
      <c r="J4873" t="s">
        <v>14698</v>
      </c>
      <c r="K4873" t="s">
        <v>353</v>
      </c>
      <c r="L4873" t="s">
        <v>354</v>
      </c>
      <c r="M4873" s="29" t="str">
        <f>IF(O4873 &lt;&gt; "", VLOOKUP(O4873,'CLASSIFICAÇÃO - ÁREA DE ATUAÇÃO'!$A:$C,2,0),"")</f>
        <v>A</v>
      </c>
      <c r="N4873" s="29" t="str">
        <f>IF(O4873 &lt;&gt; "",VLOOKUP(O4873,'CLASSIFICAÇÃO - ÁREA DE ATUAÇÃO'!$A:$C,3,0), "")</f>
        <v>REDE COMPLEMENTAR</v>
      </c>
      <c r="O4873" t="str">
        <f>'Lotações convertidas'!B4875</f>
        <v>UNIDADE DE REFERENCIA SECUNDARIA PADRE EUSTAQUIO</v>
      </c>
    </row>
    <row r="4874" spans="1:15" x14ac:dyDescent="0.25">
      <c r="A4874">
        <v>1385494</v>
      </c>
      <c r="B4874" t="s">
        <v>14699</v>
      </c>
      <c r="C4874" t="s">
        <v>14700</v>
      </c>
      <c r="D4874" t="s">
        <v>379</v>
      </c>
      <c r="F4874" t="s">
        <v>4353</v>
      </c>
      <c r="G4874" s="177">
        <v>44764</v>
      </c>
      <c r="H4874" t="s">
        <v>395</v>
      </c>
      <c r="I4874" t="s">
        <v>18171</v>
      </c>
      <c r="J4874" t="s">
        <v>14701</v>
      </c>
      <c r="K4874" t="s">
        <v>353</v>
      </c>
      <c r="L4874" t="s">
        <v>397</v>
      </c>
      <c r="M4874" s="29" t="str">
        <f>IF(O4874 &lt;&gt; "", VLOOKUP(O4874,'CLASSIFICAÇÃO - ÁREA DE ATUAÇÃO'!$A:$C,2,0),"")</f>
        <v>B</v>
      </c>
      <c r="N4874" s="29" t="str">
        <f>IF(O4874 &lt;&gt; "",VLOOKUP(O4874,'CLASSIFICAÇÃO - ÁREA DE ATUAÇÃO'!$A:$C,3,0), "")</f>
        <v>ATENÇÃO PRIMÁRIA</v>
      </c>
      <c r="O4874" t="str">
        <f>'Lotações convertidas'!B4876</f>
        <v>CENTRO DE SAÚDE PALMEIRAS</v>
      </c>
    </row>
    <row r="4875" spans="1:15" x14ac:dyDescent="0.25">
      <c r="A4875">
        <v>1385516</v>
      </c>
      <c r="B4875" t="s">
        <v>14702</v>
      </c>
      <c r="C4875" t="s">
        <v>14703</v>
      </c>
      <c r="D4875" t="s">
        <v>368</v>
      </c>
      <c r="E4875" t="s">
        <v>369</v>
      </c>
      <c r="F4875" t="s">
        <v>381</v>
      </c>
      <c r="G4875" s="177">
        <v>44764</v>
      </c>
      <c r="H4875" t="s">
        <v>384</v>
      </c>
      <c r="I4875" t="s">
        <v>18168</v>
      </c>
      <c r="J4875" t="s">
        <v>14704</v>
      </c>
      <c r="K4875" t="s">
        <v>353</v>
      </c>
      <c r="L4875" t="s">
        <v>382</v>
      </c>
      <c r="M4875" s="29" t="str">
        <f>IF(O4875 &lt;&gt; "", VLOOKUP(O4875,'CLASSIFICAÇÃO - ÁREA DE ATUAÇÃO'!$A:$C,2,0),"")</f>
        <v>A</v>
      </c>
      <c r="N4875" s="29" t="str">
        <f>IF(O4875 &lt;&gt; "",VLOOKUP(O4875,'CLASSIFICAÇÃO - ÁREA DE ATUAÇÃO'!$A:$C,3,0), "")</f>
        <v>REDE COMPLEMENTAR</v>
      </c>
      <c r="O4875" t="str">
        <f>'Lotações convertidas'!B4877</f>
        <v>UNIDADE DE REFERENCIA SECUNDARIA SAGRADA FAMILIA</v>
      </c>
    </row>
    <row r="4876" spans="1:15" x14ac:dyDescent="0.25">
      <c r="A4876">
        <v>1385524</v>
      </c>
      <c r="B4876" t="s">
        <v>14705</v>
      </c>
      <c r="C4876" t="s">
        <v>14706</v>
      </c>
      <c r="D4876" t="s">
        <v>379</v>
      </c>
      <c r="F4876" t="s">
        <v>18623</v>
      </c>
      <c r="G4876" s="177">
        <v>44766</v>
      </c>
      <c r="H4876" t="s">
        <v>457</v>
      </c>
      <c r="I4876" t="s">
        <v>18171</v>
      </c>
      <c r="J4876" t="s">
        <v>14707</v>
      </c>
      <c r="K4876" t="s">
        <v>353</v>
      </c>
      <c r="L4876" t="s">
        <v>374</v>
      </c>
      <c r="M4876" s="29" t="str">
        <f>IF(O4876 &lt;&gt; "", VLOOKUP(O4876,'CLASSIFICAÇÃO - ÁREA DE ATUAÇÃO'!$A:$C,2,0),"")</f>
        <v>C</v>
      </c>
      <c r="N4876" s="29" t="str">
        <f>IF(O4876 &lt;&gt; "",VLOOKUP(O4876,'CLASSIFICAÇÃO - ÁREA DE ATUAÇÃO'!$A:$C,3,0), "")</f>
        <v>REDE DE URGÊNCIA</v>
      </c>
      <c r="O4876" t="str">
        <f>'Lotações convertidas'!B4878</f>
        <v>UNIDADE DE PRONTO ATENDIMENTO NORDESTE</v>
      </c>
    </row>
    <row r="4877" spans="1:15" x14ac:dyDescent="0.25">
      <c r="A4877">
        <v>1385532</v>
      </c>
      <c r="B4877" t="s">
        <v>14708</v>
      </c>
      <c r="C4877" t="s">
        <v>14709</v>
      </c>
      <c r="D4877" t="s">
        <v>349</v>
      </c>
      <c r="E4877" t="s">
        <v>445</v>
      </c>
      <c r="F4877" t="s">
        <v>1015</v>
      </c>
      <c r="G4877" s="177">
        <v>44764</v>
      </c>
      <c r="H4877" t="s">
        <v>395</v>
      </c>
      <c r="I4877" t="s">
        <v>18172</v>
      </c>
      <c r="J4877" t="s">
        <v>14710</v>
      </c>
      <c r="K4877" t="s">
        <v>353</v>
      </c>
      <c r="L4877" t="s">
        <v>406</v>
      </c>
      <c r="M4877" s="29" t="str">
        <f>IF(O4877 &lt;&gt; "", VLOOKUP(O4877,'CLASSIFICAÇÃO - ÁREA DE ATUAÇÃO'!$A:$C,2,0),"")</f>
        <v>C</v>
      </c>
      <c r="N4877" s="29" t="str">
        <f>IF(O4877 &lt;&gt; "",VLOOKUP(O4877,'CLASSIFICAÇÃO - ÁREA DE ATUAÇÃO'!$A:$C,3,0), "")</f>
        <v>ATENÇÃO PRIMÁRIA</v>
      </c>
      <c r="O4877" t="str">
        <f>'Lotações convertidas'!B4879</f>
        <v>CENTRO DE SAÚDE EDUARDO MAURO DE ARAÚJO - MIRAMAR</v>
      </c>
    </row>
    <row r="4878" spans="1:15" x14ac:dyDescent="0.25">
      <c r="A4878">
        <v>1385540</v>
      </c>
      <c r="B4878" t="s">
        <v>14711</v>
      </c>
      <c r="C4878" t="s">
        <v>14712</v>
      </c>
      <c r="D4878" t="s">
        <v>379</v>
      </c>
      <c r="F4878" t="s">
        <v>1581</v>
      </c>
      <c r="G4878" s="177">
        <v>44763</v>
      </c>
      <c r="H4878" t="s">
        <v>434</v>
      </c>
      <c r="I4878" t="s">
        <v>18171</v>
      </c>
      <c r="J4878" t="s">
        <v>14713</v>
      </c>
      <c r="K4878" t="s">
        <v>353</v>
      </c>
      <c r="L4878" t="s">
        <v>382</v>
      </c>
      <c r="M4878" s="29" t="str">
        <f>IF(O4878 &lt;&gt; "", VLOOKUP(O4878,'CLASSIFICAÇÃO - ÁREA DE ATUAÇÃO'!$A:$C,2,0),"")</f>
        <v>B</v>
      </c>
      <c r="N4878" s="29" t="str">
        <f>IF(O4878 &lt;&gt; "",VLOOKUP(O4878,'CLASSIFICAÇÃO - ÁREA DE ATUAÇÃO'!$A:$C,3,0), "")</f>
        <v>ATENÇÃO PRIMÁRIA</v>
      </c>
      <c r="O4878" t="str">
        <f>'Lotações convertidas'!B4880</f>
        <v>CENTRO DE SAÚDE SÃO JOSÉ OPERÁRIO</v>
      </c>
    </row>
    <row r="4879" spans="1:15" x14ac:dyDescent="0.25">
      <c r="A4879">
        <v>1385559</v>
      </c>
      <c r="B4879" t="s">
        <v>14714</v>
      </c>
      <c r="C4879" t="s">
        <v>14715</v>
      </c>
      <c r="D4879" t="s">
        <v>379</v>
      </c>
      <c r="F4879" t="s">
        <v>595</v>
      </c>
      <c r="G4879" s="177">
        <v>44767</v>
      </c>
      <c r="H4879" t="s">
        <v>395</v>
      </c>
      <c r="I4879" t="s">
        <v>18171</v>
      </c>
      <c r="J4879" t="s">
        <v>14716</v>
      </c>
      <c r="K4879" t="s">
        <v>353</v>
      </c>
      <c r="L4879" t="s">
        <v>361</v>
      </c>
      <c r="M4879" s="29" t="str">
        <f>IF(O4879 &lt;&gt; "", VLOOKUP(O4879,'CLASSIFICAÇÃO - ÁREA DE ATUAÇÃO'!$A:$C,2,0),"")</f>
        <v>C</v>
      </c>
      <c r="N4879" s="29" t="str">
        <f>IF(O4879 &lt;&gt; "",VLOOKUP(O4879,'CLASSIFICAÇÃO - ÁREA DE ATUAÇÃO'!$A:$C,3,0), "")</f>
        <v>ATENÇÃO PRIMÁRIA</v>
      </c>
      <c r="O4879" t="str">
        <f>'Lotações convertidas'!B4881</f>
        <v>CENTRO DE SAÚDE TREVO</v>
      </c>
    </row>
    <row r="4880" spans="1:15" x14ac:dyDescent="0.25">
      <c r="A4880">
        <v>1385567</v>
      </c>
      <c r="B4880" t="s">
        <v>649</v>
      </c>
      <c r="C4880" t="s">
        <v>650</v>
      </c>
      <c r="D4880" t="s">
        <v>379</v>
      </c>
      <c r="F4880" t="s">
        <v>18611</v>
      </c>
      <c r="G4880" s="177">
        <v>44764</v>
      </c>
      <c r="H4880" t="s">
        <v>3347</v>
      </c>
      <c r="I4880" t="s">
        <v>18171</v>
      </c>
      <c r="J4880" t="s">
        <v>651</v>
      </c>
      <c r="K4880" t="s">
        <v>353</v>
      </c>
      <c r="L4880" t="s">
        <v>397</v>
      </c>
      <c r="M4880" s="29" t="str">
        <f>IF(O4880 &lt;&gt; "", VLOOKUP(O4880,'CLASSIFICAÇÃO - ÁREA DE ATUAÇÃO'!$A:$C,2,0),"")</f>
        <v>C</v>
      </c>
      <c r="N4880" s="29" t="str">
        <f>IF(O4880 &lt;&gt; "",VLOOKUP(O4880,'CLASSIFICAÇÃO - ÁREA DE ATUAÇÃO'!$A:$C,3,0), "")</f>
        <v>REDE DE URGÊNCIA</v>
      </c>
      <c r="O4880" t="str">
        <f>'Lotações convertidas'!B4882</f>
        <v>UNIDADE DE PRONTO ATENDIMENTO OESTE</v>
      </c>
    </row>
    <row r="4881" spans="1:15" x14ac:dyDescent="0.25">
      <c r="A4881">
        <v>1385575</v>
      </c>
      <c r="B4881" t="s">
        <v>14717</v>
      </c>
      <c r="C4881" t="s">
        <v>14718</v>
      </c>
      <c r="D4881" t="s">
        <v>349</v>
      </c>
      <c r="E4881" t="s">
        <v>528</v>
      </c>
      <c r="F4881" t="s">
        <v>18621</v>
      </c>
      <c r="G4881" s="177">
        <v>44763</v>
      </c>
      <c r="H4881" t="s">
        <v>11766</v>
      </c>
      <c r="I4881" t="s">
        <v>18176</v>
      </c>
      <c r="J4881" t="s">
        <v>14719</v>
      </c>
      <c r="K4881" t="s">
        <v>353</v>
      </c>
      <c r="L4881" t="s">
        <v>397</v>
      </c>
      <c r="M4881" s="29" t="str">
        <f>IF(O4881 &lt;&gt; "", VLOOKUP(O4881,'CLASSIFICAÇÃO - ÁREA DE ATUAÇÃO'!$A:$C,2,0),"")</f>
        <v>A</v>
      </c>
      <c r="N4881" s="29" t="str">
        <f>IF(O4881 &lt;&gt; "",VLOOKUP(O4881,'CLASSIFICAÇÃO - ÁREA DE ATUAÇÃO'!$A:$C,3,0), "")</f>
        <v>REDE DE URGÊNCIA</v>
      </c>
      <c r="O4881" t="str">
        <f>'Lotações convertidas'!B4883</f>
        <v>CENTRO DE REFERENCIA EM SAUDE MENTAL OESTE</v>
      </c>
    </row>
    <row r="4882" spans="1:15" x14ac:dyDescent="0.25">
      <c r="A4882">
        <v>1385583</v>
      </c>
      <c r="B4882" t="s">
        <v>14720</v>
      </c>
      <c r="C4882" t="s">
        <v>14721</v>
      </c>
      <c r="D4882" t="s">
        <v>379</v>
      </c>
      <c r="F4882" t="s">
        <v>18613</v>
      </c>
      <c r="G4882" s="177">
        <v>44765</v>
      </c>
      <c r="H4882" t="s">
        <v>482</v>
      </c>
      <c r="I4882" t="s">
        <v>18171</v>
      </c>
      <c r="J4882" t="s">
        <v>14722</v>
      </c>
      <c r="K4882" t="s">
        <v>353</v>
      </c>
      <c r="L4882" t="s">
        <v>382</v>
      </c>
      <c r="M4882" s="29" t="str">
        <f>IF(O4882 &lt;&gt; "", VLOOKUP(O4882,'CLASSIFICAÇÃO - ÁREA DE ATUAÇÃO'!$A:$C,2,0),"")</f>
        <v>C</v>
      </c>
      <c r="N4882" s="29" t="str">
        <f>IF(O4882 &lt;&gt; "",VLOOKUP(O4882,'CLASSIFICAÇÃO - ÁREA DE ATUAÇÃO'!$A:$C,3,0), "")</f>
        <v>REDE DE URGÊNCIA</v>
      </c>
      <c r="O4882" t="str">
        <f>'Lotações convertidas'!B4884</f>
        <v>UNIDADE DE PRONTO ATENDIMENTO LESTE</v>
      </c>
    </row>
    <row r="4883" spans="1:15" x14ac:dyDescent="0.25">
      <c r="A4883">
        <v>1385591</v>
      </c>
      <c r="B4883" t="s">
        <v>14723</v>
      </c>
      <c r="C4883" t="s">
        <v>14724</v>
      </c>
      <c r="D4883" t="s">
        <v>520</v>
      </c>
      <c r="F4883" t="s">
        <v>18667</v>
      </c>
      <c r="G4883" s="177">
        <v>44767</v>
      </c>
      <c r="H4883" t="s">
        <v>352</v>
      </c>
      <c r="I4883" t="s">
        <v>18175</v>
      </c>
      <c r="J4883" t="s">
        <v>14725</v>
      </c>
      <c r="K4883" t="s">
        <v>353</v>
      </c>
      <c r="L4883" t="s">
        <v>411</v>
      </c>
      <c r="M4883" s="29" t="str">
        <f>IF(O4883 &lt;&gt; "", VLOOKUP(O4883,'CLASSIFICAÇÃO - ÁREA DE ATUAÇÃO'!$A:$C,2,0),"")</f>
        <v>A</v>
      </c>
      <c r="N4883" s="29" t="str">
        <f>IF(O4883 &lt;&gt; "",VLOOKUP(O4883,'CLASSIFICAÇÃO - ÁREA DE ATUAÇÃO'!$A:$C,3,0), "")</f>
        <v>GESTÃO</v>
      </c>
      <c r="O4883" t="str">
        <f>'Lotações convertidas'!B4885</f>
        <v>GERENCIA DE ASSISTENCIA, EPIDEMIOLOGIA E REGULACAO CENTRO-SUL</v>
      </c>
    </row>
    <row r="4884" spans="1:15" x14ac:dyDescent="0.25">
      <c r="A4884">
        <v>1385923</v>
      </c>
      <c r="B4884" t="s">
        <v>14726</v>
      </c>
      <c r="C4884" t="s">
        <v>14727</v>
      </c>
      <c r="D4884" t="s">
        <v>379</v>
      </c>
      <c r="F4884" t="s">
        <v>424</v>
      </c>
      <c r="G4884" s="177">
        <v>44765</v>
      </c>
      <c r="H4884" t="s">
        <v>466</v>
      </c>
      <c r="I4884" t="s">
        <v>18171</v>
      </c>
      <c r="J4884" t="s">
        <v>14728</v>
      </c>
      <c r="K4884" t="s">
        <v>353</v>
      </c>
      <c r="L4884" t="s">
        <v>427</v>
      </c>
      <c r="M4884" s="29" t="str">
        <f>IF(O4884 &lt;&gt; "", VLOOKUP(O4884,'CLASSIFICAÇÃO - ÁREA DE ATUAÇÃO'!$A:$C,2,0),"")</f>
        <v>D</v>
      </c>
      <c r="N4884" s="29" t="str">
        <f>IF(O4884 &lt;&gt; "",VLOOKUP(O4884,'CLASSIFICAÇÃO - ÁREA DE ATUAÇÃO'!$A:$C,3,0), "")</f>
        <v>REDE DE URGÊNCIA</v>
      </c>
      <c r="O4884" t="str">
        <f>'Lotações convertidas'!B4886</f>
        <v>SERVIÇO DE ATENDIMENTO MÓVEL DE URGÊNCIA E TRANSPORTE EM SAÚDE</v>
      </c>
    </row>
    <row r="4885" spans="1:15" x14ac:dyDescent="0.25">
      <c r="A4885">
        <v>1385931</v>
      </c>
      <c r="B4885" t="s">
        <v>9284</v>
      </c>
      <c r="C4885" t="s">
        <v>9285</v>
      </c>
      <c r="D4885" t="s">
        <v>368</v>
      </c>
      <c r="E4885" t="s">
        <v>369</v>
      </c>
      <c r="F4885" t="s">
        <v>18615</v>
      </c>
      <c r="G4885" s="177">
        <v>44764</v>
      </c>
      <c r="H4885" t="s">
        <v>441</v>
      </c>
      <c r="I4885" t="s">
        <v>18168</v>
      </c>
      <c r="J4885" t="s">
        <v>9286</v>
      </c>
      <c r="K4885" t="s">
        <v>353</v>
      </c>
      <c r="L4885" t="s">
        <v>365</v>
      </c>
      <c r="M4885" s="29" t="str">
        <f>IF(O4885 &lt;&gt; "", VLOOKUP(O4885,'CLASSIFICAÇÃO - ÁREA DE ATUAÇÃO'!$A:$C,2,0),"")</f>
        <v>D</v>
      </c>
      <c r="N4885" s="29" t="str">
        <f>IF(O4885 &lt;&gt; "",VLOOKUP(O4885,'CLASSIFICAÇÃO - ÁREA DE ATUAÇÃO'!$A:$C,3,0), "")</f>
        <v>REDE DE URGÊNCIA</v>
      </c>
      <c r="O4885" t="str">
        <f>'Lotações convertidas'!B4887</f>
        <v>UNIDADE DE PRONTO ATENDIMENTO NORTE</v>
      </c>
    </row>
    <row r="4886" spans="1:15" x14ac:dyDescent="0.25">
      <c r="A4886" t="s">
        <v>14729</v>
      </c>
      <c r="B4886" t="s">
        <v>14730</v>
      </c>
      <c r="C4886" t="s">
        <v>14731</v>
      </c>
      <c r="D4886" t="s">
        <v>379</v>
      </c>
      <c r="F4886" t="s">
        <v>18617</v>
      </c>
      <c r="G4886" s="177">
        <v>44766</v>
      </c>
      <c r="H4886" t="s">
        <v>482</v>
      </c>
      <c r="I4886" t="s">
        <v>18171</v>
      </c>
      <c r="J4886" t="s">
        <v>14732</v>
      </c>
      <c r="K4886" t="s">
        <v>353</v>
      </c>
      <c r="L4886" t="s">
        <v>406</v>
      </c>
      <c r="M4886" s="29" t="str">
        <f>IF(O4886 &lt;&gt; "", VLOOKUP(O4886,'CLASSIFICAÇÃO - ÁREA DE ATUAÇÃO'!$A:$C,2,0),"")</f>
        <v>D</v>
      </c>
      <c r="N4886" s="29" t="str">
        <f>IF(O4886 &lt;&gt; "",VLOOKUP(O4886,'CLASSIFICAÇÃO - ÁREA DE ATUAÇÃO'!$A:$C,3,0), "")</f>
        <v>REDE DE URGÊNCIA</v>
      </c>
      <c r="O4886" t="str">
        <f>'Lotações convertidas'!B4888</f>
        <v>UNIDADE DE PRONTO ATENDIMENTO BARREIRO</v>
      </c>
    </row>
    <row r="4887" spans="1:15" x14ac:dyDescent="0.25">
      <c r="A4887">
        <v>1385958</v>
      </c>
      <c r="B4887" t="s">
        <v>14733</v>
      </c>
      <c r="C4887" t="s">
        <v>14734</v>
      </c>
      <c r="D4887" t="s">
        <v>368</v>
      </c>
      <c r="E4887" t="s">
        <v>390</v>
      </c>
      <c r="F4887" t="s">
        <v>1337</v>
      </c>
      <c r="G4887" s="177">
        <v>44767</v>
      </c>
      <c r="H4887" t="s">
        <v>364</v>
      </c>
      <c r="I4887" t="s">
        <v>18175</v>
      </c>
      <c r="J4887" t="s">
        <v>14735</v>
      </c>
      <c r="K4887" t="s">
        <v>353</v>
      </c>
      <c r="L4887" t="s">
        <v>406</v>
      </c>
      <c r="M4887" s="29" t="str">
        <f>IF(O4887 &lt;&gt; "", VLOOKUP(O4887,'CLASSIFICAÇÃO - ÁREA DE ATUAÇÃO'!$A:$C,2,0),"")</f>
        <v>C</v>
      </c>
      <c r="N4887" s="29" t="str">
        <f>IF(O4887 &lt;&gt; "",VLOOKUP(O4887,'CLASSIFICAÇÃO - ÁREA DE ATUAÇÃO'!$A:$C,3,0), "")</f>
        <v>ATENÇÃO PRIMÁRIA</v>
      </c>
      <c r="O4887" t="str">
        <f>'Lotações convertidas'!B4889</f>
        <v>CENTRO DE SAÚDE FRANCISCO GOMES BARBOSA - TIROL</v>
      </c>
    </row>
    <row r="4888" spans="1:15" x14ac:dyDescent="0.25">
      <c r="A4888">
        <v>1385966</v>
      </c>
      <c r="B4888" t="s">
        <v>14736</v>
      </c>
      <c r="C4888" t="s">
        <v>14737</v>
      </c>
      <c r="D4888" t="s">
        <v>379</v>
      </c>
      <c r="F4888" t="s">
        <v>18617</v>
      </c>
      <c r="G4888" s="177">
        <v>44766</v>
      </c>
      <c r="H4888" t="s">
        <v>482</v>
      </c>
      <c r="I4888" t="s">
        <v>18171</v>
      </c>
      <c r="J4888" t="s">
        <v>14738</v>
      </c>
      <c r="K4888" t="s">
        <v>353</v>
      </c>
      <c r="L4888" t="s">
        <v>406</v>
      </c>
      <c r="M4888" s="29" t="str">
        <f>IF(O4888 &lt;&gt; "", VLOOKUP(O4888,'CLASSIFICAÇÃO - ÁREA DE ATUAÇÃO'!$A:$C,2,0),"")</f>
        <v>D</v>
      </c>
      <c r="N4888" s="29" t="str">
        <f>IF(O4888 &lt;&gt; "",VLOOKUP(O4888,'CLASSIFICAÇÃO - ÁREA DE ATUAÇÃO'!$A:$C,3,0), "")</f>
        <v>REDE DE URGÊNCIA</v>
      </c>
      <c r="O4888" t="str">
        <f>'Lotações convertidas'!B4890</f>
        <v>UNIDADE DE PRONTO ATENDIMENTO BARREIRO</v>
      </c>
    </row>
    <row r="4889" spans="1:15" x14ac:dyDescent="0.25">
      <c r="A4889">
        <v>1385974</v>
      </c>
      <c r="B4889" t="s">
        <v>14739</v>
      </c>
      <c r="C4889" t="s">
        <v>14740</v>
      </c>
      <c r="D4889" t="s">
        <v>368</v>
      </c>
      <c r="E4889" t="s">
        <v>369</v>
      </c>
      <c r="F4889" t="s">
        <v>705</v>
      </c>
      <c r="G4889" s="177">
        <v>44767</v>
      </c>
      <c r="H4889" t="s">
        <v>384</v>
      </c>
      <c r="I4889" t="s">
        <v>18168</v>
      </c>
      <c r="J4889" t="s">
        <v>14741</v>
      </c>
      <c r="K4889" t="s">
        <v>353</v>
      </c>
      <c r="L4889" t="s">
        <v>372</v>
      </c>
      <c r="M4889" s="29" t="str">
        <f>IF(O4889 &lt;&gt; "", VLOOKUP(O4889,'CLASSIFICAÇÃO - ÁREA DE ATUAÇÃO'!$A:$C,2,0),"")</f>
        <v>C</v>
      </c>
      <c r="N4889" s="29" t="str">
        <f>IF(O4889 &lt;&gt; "",VLOOKUP(O4889,'CLASSIFICAÇÃO - ÁREA DE ATUAÇÃO'!$A:$C,3,0), "")</f>
        <v>ATENÇÃO PRIMÁRIA</v>
      </c>
      <c r="O4889" t="str">
        <f>'Lotações convertidas'!B4891</f>
        <v>CENTRO DE SAÚDE COPACABANA</v>
      </c>
    </row>
    <row r="4890" spans="1:15" x14ac:dyDescent="0.25">
      <c r="A4890">
        <v>1385982</v>
      </c>
      <c r="B4890" t="s">
        <v>10394</v>
      </c>
      <c r="C4890" t="s">
        <v>10395</v>
      </c>
      <c r="D4890" t="s">
        <v>362</v>
      </c>
      <c r="F4890" t="s">
        <v>521</v>
      </c>
      <c r="G4890" s="177">
        <v>44767</v>
      </c>
      <c r="H4890" t="s">
        <v>395</v>
      </c>
      <c r="I4890" t="s">
        <v>18168</v>
      </c>
      <c r="J4890" t="s">
        <v>10396</v>
      </c>
      <c r="K4890" t="s">
        <v>353</v>
      </c>
      <c r="L4890" t="s">
        <v>361</v>
      </c>
      <c r="M4890" s="29" t="str">
        <f>IF(O4890 &lt;&gt; "", VLOOKUP(O4890,'CLASSIFICAÇÃO - ÁREA DE ATUAÇÃO'!$A:$C,2,0),"")</f>
        <v>B</v>
      </c>
      <c r="N4890" s="29" t="str">
        <f>IF(O4890 &lt;&gt; "",VLOOKUP(O4890,'CLASSIFICAÇÃO - ÁREA DE ATUAÇÃO'!$A:$C,3,0), "")</f>
        <v>ATENÇÃO PRIMÁRIA</v>
      </c>
      <c r="O4890" t="str">
        <f>'Lotações convertidas'!B4892</f>
        <v>CENTRO DE SAÚDE JARDIM ALVORADA</v>
      </c>
    </row>
    <row r="4891" spans="1:15" x14ac:dyDescent="0.25">
      <c r="A4891">
        <v>1385990</v>
      </c>
      <c r="B4891" t="s">
        <v>14742</v>
      </c>
      <c r="C4891" t="s">
        <v>14743</v>
      </c>
      <c r="D4891" t="s">
        <v>362</v>
      </c>
      <c r="F4891" t="s">
        <v>18620</v>
      </c>
      <c r="G4891" s="177">
        <v>44766</v>
      </c>
      <c r="H4891" t="s">
        <v>466</v>
      </c>
      <c r="I4891" t="s">
        <v>18168</v>
      </c>
      <c r="J4891" t="s">
        <v>14744</v>
      </c>
      <c r="K4891" t="s">
        <v>353</v>
      </c>
      <c r="L4891" t="s">
        <v>372</v>
      </c>
      <c r="M4891" s="29" t="str">
        <f>IF(O4891 &lt;&gt; "", VLOOKUP(O4891,'CLASSIFICAÇÃO - ÁREA DE ATUAÇÃO'!$A:$C,2,0),"")</f>
        <v>D</v>
      </c>
      <c r="N4891" s="29" t="str">
        <f>IF(O4891 &lt;&gt; "",VLOOKUP(O4891,'CLASSIFICAÇÃO - ÁREA DE ATUAÇÃO'!$A:$C,3,0), "")</f>
        <v>REDE DE URGÊNCIA</v>
      </c>
      <c r="O4891" t="str">
        <f>'Lotações convertidas'!B4893</f>
        <v>UNIDADE DE PRONTO ATENDIMENTO VENDA NOVA</v>
      </c>
    </row>
    <row r="4892" spans="1:15" x14ac:dyDescent="0.25">
      <c r="A4892">
        <v>1386008</v>
      </c>
      <c r="B4892" t="s">
        <v>14745</v>
      </c>
      <c r="C4892" t="s">
        <v>14746</v>
      </c>
      <c r="D4892" t="s">
        <v>362</v>
      </c>
      <c r="F4892" t="s">
        <v>18686</v>
      </c>
      <c r="G4892" s="177">
        <v>44767</v>
      </c>
      <c r="H4892" t="s">
        <v>364</v>
      </c>
      <c r="I4892" t="s">
        <v>18168</v>
      </c>
      <c r="J4892" t="s">
        <v>14747</v>
      </c>
      <c r="K4892" t="s">
        <v>353</v>
      </c>
      <c r="L4892" t="s">
        <v>354</v>
      </c>
      <c r="M4892" s="29" t="str">
        <f>IF(O4892 &lt;&gt; "", VLOOKUP(O4892,'CLASSIFICAÇÃO - ÁREA DE ATUAÇÃO'!$A:$C,2,0),"")</f>
        <v>A</v>
      </c>
      <c r="N4892" s="29" t="str">
        <f>IF(O4892 &lt;&gt; "",VLOOKUP(O4892,'CLASSIFICAÇÃO - ÁREA DE ATUAÇÃO'!$A:$C,3,0), "")</f>
        <v>GESTÃO</v>
      </c>
      <c r="O4892" t="str">
        <f>'Lotações convertidas'!B4894</f>
        <v>GERENCIA DE ASSISTENCIA, EPIDEMIOLOGIA E REGULACAO NOROESTE</v>
      </c>
    </row>
    <row r="4893" spans="1:15" x14ac:dyDescent="0.25">
      <c r="A4893">
        <v>1386032</v>
      </c>
      <c r="B4893" t="s">
        <v>14748</v>
      </c>
      <c r="C4893" t="s">
        <v>14749</v>
      </c>
      <c r="D4893" t="s">
        <v>368</v>
      </c>
      <c r="E4893" t="s">
        <v>728</v>
      </c>
      <c r="F4893" t="s">
        <v>18671</v>
      </c>
      <c r="G4893" s="177">
        <v>44764</v>
      </c>
      <c r="H4893" t="s">
        <v>364</v>
      </c>
      <c r="I4893" t="s">
        <v>495</v>
      </c>
      <c r="K4893" t="s">
        <v>495</v>
      </c>
      <c r="L4893" t="s">
        <v>372</v>
      </c>
      <c r="M4893" s="29" t="str">
        <f>IF(O4893 &lt;&gt; "", VLOOKUP(O4893,'CLASSIFICAÇÃO - ÁREA DE ATUAÇÃO'!$A:$C,2,0),"")</f>
        <v>C</v>
      </c>
      <c r="N4893" s="29" t="str">
        <f>IF(O4893 &lt;&gt; "",VLOOKUP(O4893,'CLASSIFICAÇÃO - ÁREA DE ATUAÇÃO'!$A:$C,3,0), "")</f>
        <v>ATENÇÃO PRIMÁRIA</v>
      </c>
      <c r="O4893" t="str">
        <f>'Lotações convertidas'!B4895</f>
        <v>FARMACIA REGIONAL VENDA NOVA</v>
      </c>
    </row>
    <row r="4894" spans="1:15" x14ac:dyDescent="0.25">
      <c r="A4894">
        <v>1386040</v>
      </c>
      <c r="B4894" t="s">
        <v>14750</v>
      </c>
      <c r="C4894" t="s">
        <v>14751</v>
      </c>
      <c r="D4894" t="s">
        <v>368</v>
      </c>
      <c r="E4894" t="s">
        <v>369</v>
      </c>
      <c r="F4894" t="s">
        <v>424</v>
      </c>
      <c r="G4894" s="177">
        <v>44764</v>
      </c>
      <c r="H4894" t="s">
        <v>425</v>
      </c>
      <c r="I4894" t="s">
        <v>18168</v>
      </c>
      <c r="J4894" t="s">
        <v>14752</v>
      </c>
      <c r="K4894" t="s">
        <v>353</v>
      </c>
      <c r="L4894" t="s">
        <v>427</v>
      </c>
      <c r="M4894" s="29" t="str">
        <f>IF(O4894 &lt;&gt; "", VLOOKUP(O4894,'CLASSIFICAÇÃO - ÁREA DE ATUAÇÃO'!$A:$C,2,0),"")</f>
        <v>D</v>
      </c>
      <c r="N4894" s="29" t="str">
        <f>IF(O4894 &lt;&gt; "",VLOOKUP(O4894,'CLASSIFICAÇÃO - ÁREA DE ATUAÇÃO'!$A:$C,3,0), "")</f>
        <v>REDE DE URGÊNCIA</v>
      </c>
      <c r="O4894" t="str">
        <f>'Lotações convertidas'!B4896</f>
        <v>SERVIÇO DE ATENDIMENTO MÓVEL DE URGÊNCIA E TRANSPORTE EM SAÚDE</v>
      </c>
    </row>
    <row r="4895" spans="1:15" x14ac:dyDescent="0.25">
      <c r="A4895">
        <v>1386059</v>
      </c>
      <c r="B4895" t="s">
        <v>14753</v>
      </c>
      <c r="C4895" t="s">
        <v>14754</v>
      </c>
      <c r="D4895" t="s">
        <v>368</v>
      </c>
      <c r="E4895" t="s">
        <v>369</v>
      </c>
      <c r="F4895" t="s">
        <v>424</v>
      </c>
      <c r="G4895" s="177">
        <v>44764</v>
      </c>
      <c r="H4895" t="s">
        <v>441</v>
      </c>
      <c r="I4895" t="s">
        <v>18168</v>
      </c>
      <c r="J4895" t="s">
        <v>14755</v>
      </c>
      <c r="K4895" t="s">
        <v>353</v>
      </c>
      <c r="L4895" t="s">
        <v>427</v>
      </c>
      <c r="M4895" s="29" t="str">
        <f>IF(O4895 &lt;&gt; "", VLOOKUP(O4895,'CLASSIFICAÇÃO - ÁREA DE ATUAÇÃO'!$A:$C,2,0),"")</f>
        <v>D</v>
      </c>
      <c r="N4895" s="29" t="str">
        <f>IF(O4895 &lt;&gt; "",VLOOKUP(O4895,'CLASSIFICAÇÃO - ÁREA DE ATUAÇÃO'!$A:$C,3,0), "")</f>
        <v>REDE DE URGÊNCIA</v>
      </c>
      <c r="O4895" t="str">
        <f>'Lotações convertidas'!B4897</f>
        <v>SERVIÇO DE ATENDIMENTO MÓVEL DE URGÊNCIA E TRANSPORTE EM SAÚDE</v>
      </c>
    </row>
    <row r="4896" spans="1:15" x14ac:dyDescent="0.25">
      <c r="A4896">
        <v>1386067</v>
      </c>
      <c r="B4896" t="s">
        <v>14756</v>
      </c>
      <c r="C4896" t="s">
        <v>14757</v>
      </c>
      <c r="D4896" t="s">
        <v>379</v>
      </c>
      <c r="F4896" t="s">
        <v>18617</v>
      </c>
      <c r="G4896" s="177">
        <v>44770</v>
      </c>
      <c r="H4896" t="s">
        <v>482</v>
      </c>
      <c r="I4896" t="s">
        <v>18171</v>
      </c>
      <c r="J4896" t="s">
        <v>14758</v>
      </c>
      <c r="K4896" t="s">
        <v>353</v>
      </c>
      <c r="L4896" t="s">
        <v>406</v>
      </c>
      <c r="M4896" s="29" t="str">
        <f>IF(O4896 &lt;&gt; "", VLOOKUP(O4896,'CLASSIFICAÇÃO - ÁREA DE ATUAÇÃO'!$A:$C,2,0),"")</f>
        <v>D</v>
      </c>
      <c r="N4896" s="29" t="str">
        <f>IF(O4896 &lt;&gt; "",VLOOKUP(O4896,'CLASSIFICAÇÃO - ÁREA DE ATUAÇÃO'!$A:$C,3,0), "")</f>
        <v>REDE DE URGÊNCIA</v>
      </c>
      <c r="O4896" t="str">
        <f>'Lotações convertidas'!B4898</f>
        <v>UNIDADE DE PRONTO ATENDIMENTO BARREIRO</v>
      </c>
    </row>
    <row r="4897" spans="1:15" x14ac:dyDescent="0.25">
      <c r="A4897">
        <v>1386075</v>
      </c>
      <c r="B4897" t="s">
        <v>14759</v>
      </c>
      <c r="C4897" t="s">
        <v>14760</v>
      </c>
      <c r="D4897" t="s">
        <v>379</v>
      </c>
      <c r="F4897" t="s">
        <v>1822</v>
      </c>
      <c r="G4897" s="177">
        <v>44764</v>
      </c>
      <c r="H4897" t="s">
        <v>395</v>
      </c>
      <c r="I4897" t="s">
        <v>18171</v>
      </c>
      <c r="J4897" t="s">
        <v>14761</v>
      </c>
      <c r="K4897" t="s">
        <v>353</v>
      </c>
      <c r="L4897" t="s">
        <v>372</v>
      </c>
      <c r="M4897" s="29" t="str">
        <f>IF(O4897 &lt;&gt; "", VLOOKUP(O4897,'CLASSIFICAÇÃO - ÁREA DE ATUAÇÃO'!$A:$C,2,0),"")</f>
        <v>C</v>
      </c>
      <c r="N4897" s="29" t="str">
        <f>IF(O4897 &lt;&gt; "",VLOOKUP(O4897,'CLASSIFICAÇÃO - ÁREA DE ATUAÇÃO'!$A:$C,3,0), "")</f>
        <v>ATENÇÃO PRIMÁRIA</v>
      </c>
      <c r="O4897" t="str">
        <f>'Lotações convertidas'!B4899</f>
        <v>CENTRO DE SAÚDE JARDIM EUROPA</v>
      </c>
    </row>
    <row r="4898" spans="1:15" x14ac:dyDescent="0.25">
      <c r="A4898">
        <v>1386083</v>
      </c>
      <c r="B4898" t="s">
        <v>14762</v>
      </c>
      <c r="C4898" t="s">
        <v>14763</v>
      </c>
      <c r="D4898" t="s">
        <v>368</v>
      </c>
      <c r="E4898" t="s">
        <v>369</v>
      </c>
      <c r="F4898" t="s">
        <v>521</v>
      </c>
      <c r="G4898" s="177">
        <v>44764</v>
      </c>
      <c r="H4898" t="s">
        <v>417</v>
      </c>
      <c r="I4898" t="s">
        <v>18168</v>
      </c>
      <c r="J4898" t="s">
        <v>14764</v>
      </c>
      <c r="K4898" t="s">
        <v>353</v>
      </c>
      <c r="L4898" t="s">
        <v>361</v>
      </c>
      <c r="M4898" s="29" t="str">
        <f>IF(O4898 &lt;&gt; "", VLOOKUP(O4898,'CLASSIFICAÇÃO - ÁREA DE ATUAÇÃO'!$A:$C,2,0),"")</f>
        <v>B</v>
      </c>
      <c r="N4898" s="29" t="str">
        <f>IF(O4898 &lt;&gt; "",VLOOKUP(O4898,'CLASSIFICAÇÃO - ÁREA DE ATUAÇÃO'!$A:$C,3,0), "")</f>
        <v>ATENÇÃO PRIMÁRIA</v>
      </c>
      <c r="O4898" t="str">
        <f>'Lotações convertidas'!B4900</f>
        <v>CENTRO DE SAÚDE JARDIM ALVORADA</v>
      </c>
    </row>
    <row r="4899" spans="1:15" x14ac:dyDescent="0.25">
      <c r="A4899">
        <v>1386091</v>
      </c>
      <c r="B4899" t="s">
        <v>14765</v>
      </c>
      <c r="C4899" t="s">
        <v>14766</v>
      </c>
      <c r="D4899" t="s">
        <v>379</v>
      </c>
      <c r="F4899" t="s">
        <v>18623</v>
      </c>
      <c r="G4899" s="177">
        <v>44766</v>
      </c>
      <c r="H4899" t="s">
        <v>482</v>
      </c>
      <c r="I4899" t="s">
        <v>18171</v>
      </c>
      <c r="J4899" t="s">
        <v>14767</v>
      </c>
      <c r="K4899" t="s">
        <v>353</v>
      </c>
      <c r="L4899" t="s">
        <v>374</v>
      </c>
      <c r="M4899" s="29" t="str">
        <f>IF(O4899 &lt;&gt; "", VLOOKUP(O4899,'CLASSIFICAÇÃO - ÁREA DE ATUAÇÃO'!$A:$C,2,0),"")</f>
        <v>C</v>
      </c>
      <c r="N4899" s="29" t="str">
        <f>IF(O4899 &lt;&gt; "",VLOOKUP(O4899,'CLASSIFICAÇÃO - ÁREA DE ATUAÇÃO'!$A:$C,3,0), "")</f>
        <v>REDE DE URGÊNCIA</v>
      </c>
      <c r="O4899" t="str">
        <f>'Lotações convertidas'!B4901</f>
        <v>UNIDADE DE PRONTO ATENDIMENTO NORDESTE</v>
      </c>
    </row>
    <row r="4900" spans="1:15" x14ac:dyDescent="0.25">
      <c r="A4900">
        <v>1386105</v>
      </c>
      <c r="B4900" t="s">
        <v>14768</v>
      </c>
      <c r="C4900" t="s">
        <v>14769</v>
      </c>
      <c r="D4900" t="s">
        <v>368</v>
      </c>
      <c r="E4900" t="s">
        <v>369</v>
      </c>
      <c r="F4900" t="s">
        <v>409</v>
      </c>
      <c r="G4900" s="177">
        <v>44767</v>
      </c>
      <c r="H4900" t="s">
        <v>384</v>
      </c>
      <c r="I4900" t="s">
        <v>18168</v>
      </c>
      <c r="J4900" t="s">
        <v>14770</v>
      </c>
      <c r="K4900" t="s">
        <v>353</v>
      </c>
      <c r="L4900" t="s">
        <v>411</v>
      </c>
      <c r="M4900" s="29" t="str">
        <f>IF(O4900 &lt;&gt; "", VLOOKUP(O4900,'CLASSIFICAÇÃO - ÁREA DE ATUAÇÃO'!$A:$C,2,0),"")</f>
        <v>A</v>
      </c>
      <c r="N4900" s="29" t="str">
        <f>IF(O4900 &lt;&gt; "",VLOOKUP(O4900,'CLASSIFICAÇÃO - ÁREA DE ATUAÇÃO'!$A:$C,3,0), "")</f>
        <v>REDE COMPLEMENTAR</v>
      </c>
      <c r="O4900" t="str">
        <f>'Lotações convertidas'!B4902</f>
        <v>UNIDADE DE REFERENCIA SECUNDARIA CENTRO-SUL</v>
      </c>
    </row>
    <row r="4901" spans="1:15" x14ac:dyDescent="0.25">
      <c r="A4901">
        <v>1386113</v>
      </c>
      <c r="B4901" t="s">
        <v>14771</v>
      </c>
      <c r="C4901" t="s">
        <v>14772</v>
      </c>
      <c r="D4901" t="s">
        <v>368</v>
      </c>
      <c r="E4901" t="s">
        <v>369</v>
      </c>
      <c r="F4901" t="s">
        <v>18616</v>
      </c>
      <c r="G4901" s="177">
        <v>44765</v>
      </c>
      <c r="H4901" t="s">
        <v>441</v>
      </c>
      <c r="I4901" t="s">
        <v>18168</v>
      </c>
      <c r="J4901" t="s">
        <v>14773</v>
      </c>
      <c r="K4901" t="s">
        <v>353</v>
      </c>
      <c r="L4901" t="s">
        <v>361</v>
      </c>
      <c r="M4901" s="29" t="str">
        <f>IF(O4901 &lt;&gt; "", VLOOKUP(O4901,'CLASSIFICAÇÃO - ÁREA DE ATUAÇÃO'!$A:$C,2,0),"")</f>
        <v>C</v>
      </c>
      <c r="N4901" s="29" t="str">
        <f>IF(O4901 &lt;&gt; "",VLOOKUP(O4901,'CLASSIFICAÇÃO - ÁREA DE ATUAÇÃO'!$A:$C,3,0), "")</f>
        <v>REDE DE URGÊNCIA</v>
      </c>
      <c r="O4901" t="str">
        <f>'Lotações convertidas'!B4903</f>
        <v>UNIDADE DE PRONTO ATENDIMENTO PAMPULHA</v>
      </c>
    </row>
    <row r="4902" spans="1:15" x14ac:dyDescent="0.25">
      <c r="A4902">
        <v>1386121</v>
      </c>
      <c r="B4902" t="s">
        <v>14774</v>
      </c>
      <c r="C4902" t="s">
        <v>14775</v>
      </c>
      <c r="D4902" t="s">
        <v>349</v>
      </c>
      <c r="E4902" t="s">
        <v>473</v>
      </c>
      <c r="F4902" t="s">
        <v>18631</v>
      </c>
      <c r="G4902" s="177">
        <v>44767</v>
      </c>
      <c r="H4902" t="s">
        <v>14776</v>
      </c>
      <c r="I4902" t="s">
        <v>18181</v>
      </c>
      <c r="J4902" t="s">
        <v>14777</v>
      </c>
      <c r="K4902" t="s">
        <v>353</v>
      </c>
      <c r="L4902" t="s">
        <v>374</v>
      </c>
      <c r="M4902" s="29" t="str">
        <f>IF(O4902 &lt;&gt; "", VLOOKUP(O4902,'CLASSIFICAÇÃO - ÁREA DE ATUAÇÃO'!$A:$C,2,0),"")</f>
        <v>A</v>
      </c>
      <c r="N4902" s="29" t="str">
        <f>IF(O4902 &lt;&gt; "",VLOOKUP(O4902,'CLASSIFICAÇÃO - ÁREA DE ATUAÇÃO'!$A:$C,3,0), "")</f>
        <v>REDE DE URGÊNCIA</v>
      </c>
      <c r="O4902" t="str">
        <f>'Lotações convertidas'!B4904</f>
        <v>CENTRO DE REFERENCIA EM SAUDE MENTAL NORDESTE</v>
      </c>
    </row>
    <row r="4903" spans="1:15" x14ac:dyDescent="0.25">
      <c r="A4903" t="s">
        <v>14778</v>
      </c>
      <c r="B4903" t="s">
        <v>14779</v>
      </c>
      <c r="C4903" t="s">
        <v>14780</v>
      </c>
      <c r="D4903" t="s">
        <v>368</v>
      </c>
      <c r="E4903" t="s">
        <v>369</v>
      </c>
      <c r="F4903" t="s">
        <v>654</v>
      </c>
      <c r="G4903" s="177">
        <v>44767</v>
      </c>
      <c r="H4903" t="s">
        <v>384</v>
      </c>
      <c r="I4903" t="s">
        <v>18168</v>
      </c>
      <c r="J4903" t="s">
        <v>14781</v>
      </c>
      <c r="K4903" t="s">
        <v>353</v>
      </c>
      <c r="L4903" t="s">
        <v>365</v>
      </c>
      <c r="M4903" s="29" t="str">
        <f>IF(O4903 &lt;&gt; "", VLOOKUP(O4903,'CLASSIFICAÇÃO - ÁREA DE ATUAÇÃO'!$A:$C,2,0),"")</f>
        <v>C</v>
      </c>
      <c r="N4903" s="29" t="str">
        <f>IF(O4903 &lt;&gt; "",VLOOKUP(O4903,'CLASSIFICAÇÃO - ÁREA DE ATUAÇÃO'!$A:$C,3,0), "")</f>
        <v>ATENÇÃO PRIMÁRIA</v>
      </c>
      <c r="O4903" t="str">
        <f>'Lotações convertidas'!B4905</f>
        <v>CENTRO DE SAÚDE ETELVINA CARNEIRO</v>
      </c>
    </row>
    <row r="4904" spans="1:15" x14ac:dyDescent="0.25">
      <c r="A4904">
        <v>1386148</v>
      </c>
      <c r="B4904" t="s">
        <v>14782</v>
      </c>
      <c r="C4904" t="s">
        <v>14783</v>
      </c>
      <c r="D4904" t="s">
        <v>368</v>
      </c>
      <c r="E4904" t="s">
        <v>390</v>
      </c>
      <c r="F4904" t="s">
        <v>1581</v>
      </c>
      <c r="G4904" s="177">
        <v>44767</v>
      </c>
      <c r="H4904" t="s">
        <v>364</v>
      </c>
      <c r="I4904" t="s">
        <v>18175</v>
      </c>
      <c r="J4904" t="s">
        <v>14784</v>
      </c>
      <c r="K4904" t="s">
        <v>353</v>
      </c>
      <c r="L4904" t="s">
        <v>382</v>
      </c>
      <c r="M4904" s="29" t="str">
        <f>IF(O4904 &lt;&gt; "", VLOOKUP(O4904,'CLASSIFICAÇÃO - ÁREA DE ATUAÇÃO'!$A:$C,2,0),"")</f>
        <v>B</v>
      </c>
      <c r="N4904" s="29" t="str">
        <f>IF(O4904 &lt;&gt; "",VLOOKUP(O4904,'CLASSIFICAÇÃO - ÁREA DE ATUAÇÃO'!$A:$C,3,0), "")</f>
        <v>ATENÇÃO PRIMÁRIA</v>
      </c>
      <c r="O4904" t="str">
        <f>'Lotações convertidas'!B4906</f>
        <v>CENTRO DE SAÚDE SÃO JOSÉ OPERÁRIO</v>
      </c>
    </row>
    <row r="4905" spans="1:15" x14ac:dyDescent="0.25">
      <c r="A4905">
        <v>1386156</v>
      </c>
      <c r="B4905" t="s">
        <v>14785</v>
      </c>
      <c r="C4905" t="s">
        <v>14786</v>
      </c>
      <c r="D4905" t="s">
        <v>379</v>
      </c>
      <c r="F4905" t="s">
        <v>18617</v>
      </c>
      <c r="G4905" s="177">
        <v>44769</v>
      </c>
      <c r="H4905" t="s">
        <v>482</v>
      </c>
      <c r="I4905" t="s">
        <v>18171</v>
      </c>
      <c r="J4905" t="s">
        <v>14787</v>
      </c>
      <c r="K4905" t="s">
        <v>353</v>
      </c>
      <c r="L4905" t="s">
        <v>406</v>
      </c>
      <c r="M4905" s="29" t="str">
        <f>IF(O4905 &lt;&gt; "", VLOOKUP(O4905,'CLASSIFICAÇÃO - ÁREA DE ATUAÇÃO'!$A:$C,2,0),"")</f>
        <v>D</v>
      </c>
      <c r="N4905" s="29" t="str">
        <f>IF(O4905 &lt;&gt; "",VLOOKUP(O4905,'CLASSIFICAÇÃO - ÁREA DE ATUAÇÃO'!$A:$C,3,0), "")</f>
        <v>REDE DE URGÊNCIA</v>
      </c>
      <c r="O4905" t="str">
        <f>'Lotações convertidas'!B4907</f>
        <v>UNIDADE DE PRONTO ATENDIMENTO BARREIRO</v>
      </c>
    </row>
    <row r="4906" spans="1:15" x14ac:dyDescent="0.25">
      <c r="A4906">
        <v>1386164</v>
      </c>
      <c r="B4906" t="s">
        <v>4880</v>
      </c>
      <c r="C4906" t="s">
        <v>4881</v>
      </c>
      <c r="D4906" t="s">
        <v>362</v>
      </c>
      <c r="F4906" t="s">
        <v>18616</v>
      </c>
      <c r="G4906" s="177">
        <v>44767</v>
      </c>
      <c r="H4906" t="s">
        <v>466</v>
      </c>
      <c r="I4906" t="s">
        <v>18168</v>
      </c>
      <c r="J4906" t="s">
        <v>4882</v>
      </c>
      <c r="K4906" t="s">
        <v>353</v>
      </c>
      <c r="L4906" t="s">
        <v>361</v>
      </c>
      <c r="M4906" s="29" t="str">
        <f>IF(O4906 &lt;&gt; "", VLOOKUP(O4906,'CLASSIFICAÇÃO - ÁREA DE ATUAÇÃO'!$A:$C,2,0),"")</f>
        <v>C</v>
      </c>
      <c r="N4906" s="29" t="str">
        <f>IF(O4906 &lt;&gt; "",VLOOKUP(O4906,'CLASSIFICAÇÃO - ÁREA DE ATUAÇÃO'!$A:$C,3,0), "")</f>
        <v>REDE DE URGÊNCIA</v>
      </c>
      <c r="O4906" t="str">
        <f>'Lotações convertidas'!B4908</f>
        <v>UNIDADE DE PRONTO ATENDIMENTO PAMPULHA</v>
      </c>
    </row>
    <row r="4907" spans="1:15" x14ac:dyDescent="0.25">
      <c r="A4907">
        <v>1386172</v>
      </c>
      <c r="B4907" t="s">
        <v>14788</v>
      </c>
      <c r="C4907" t="s">
        <v>14789</v>
      </c>
      <c r="D4907" t="s">
        <v>379</v>
      </c>
      <c r="F4907" t="s">
        <v>18629</v>
      </c>
      <c r="G4907" s="177">
        <v>44767</v>
      </c>
      <c r="H4907" t="s">
        <v>434</v>
      </c>
      <c r="I4907" t="s">
        <v>18171</v>
      </c>
      <c r="J4907" t="s">
        <v>14790</v>
      </c>
      <c r="K4907" t="s">
        <v>353</v>
      </c>
      <c r="L4907" t="s">
        <v>411</v>
      </c>
      <c r="M4907" s="29" t="str">
        <f>IF(O4907 &lt;&gt; "", VLOOKUP(O4907,'CLASSIFICAÇÃO - ÁREA DE ATUAÇÃO'!$A:$C,2,0),"")</f>
        <v>A</v>
      </c>
      <c r="N4907" s="29" t="str">
        <f>IF(O4907 &lt;&gt; "",VLOOKUP(O4907,'CLASSIFICAÇÃO - ÁREA DE ATUAÇÃO'!$A:$C,3,0), "")</f>
        <v>GESTÃO</v>
      </c>
      <c r="O4907" t="str">
        <f>'Lotações convertidas'!B4909</f>
        <v>DIRETORIA REGIONAL DE SAUDE CENTRO-SUL</v>
      </c>
    </row>
    <row r="4908" spans="1:15" x14ac:dyDescent="0.25">
      <c r="A4908">
        <v>1386180</v>
      </c>
      <c r="B4908" t="s">
        <v>14791</v>
      </c>
      <c r="C4908" t="s">
        <v>14792</v>
      </c>
      <c r="D4908" t="s">
        <v>368</v>
      </c>
      <c r="E4908" t="s">
        <v>728</v>
      </c>
      <c r="F4908" t="s">
        <v>461</v>
      </c>
      <c r="G4908" s="177">
        <v>44767</v>
      </c>
      <c r="H4908" t="s">
        <v>417</v>
      </c>
      <c r="I4908" t="s">
        <v>495</v>
      </c>
      <c r="K4908" t="s">
        <v>495</v>
      </c>
      <c r="L4908" t="s">
        <v>354</v>
      </c>
      <c r="M4908" s="29" t="str">
        <f>IF(O4908 &lt;&gt; "", VLOOKUP(O4908,'CLASSIFICAÇÃO - ÁREA DE ATUAÇÃO'!$A:$C,2,0),"")</f>
        <v>D</v>
      </c>
      <c r="N4908" s="29" t="str">
        <f>IF(O4908 &lt;&gt; "",VLOOKUP(O4908,'CLASSIFICAÇÃO - ÁREA DE ATUAÇÃO'!$A:$C,3,0), "")</f>
        <v>ATENÇÃO PRIMÁRIA</v>
      </c>
      <c r="O4908" t="str">
        <f>'Lotações convertidas'!B4910</f>
        <v>CENTRO DE SAÚDE CALIFÓRNIA</v>
      </c>
    </row>
    <row r="4909" spans="1:15" x14ac:dyDescent="0.25">
      <c r="A4909">
        <v>1386199</v>
      </c>
      <c r="B4909" t="s">
        <v>14793</v>
      </c>
      <c r="C4909" t="s">
        <v>14794</v>
      </c>
      <c r="D4909" t="s">
        <v>368</v>
      </c>
      <c r="E4909" t="s">
        <v>369</v>
      </c>
      <c r="F4909" t="s">
        <v>531</v>
      </c>
      <c r="G4909" s="177">
        <v>44767</v>
      </c>
      <c r="H4909" t="s">
        <v>417</v>
      </c>
      <c r="I4909" t="s">
        <v>18168</v>
      </c>
      <c r="J4909" t="s">
        <v>14795</v>
      </c>
      <c r="K4909" t="s">
        <v>353</v>
      </c>
      <c r="L4909" t="s">
        <v>374</v>
      </c>
      <c r="M4909" s="29" t="str">
        <f>IF(O4909 &lt;&gt; "", VLOOKUP(O4909,'CLASSIFICAÇÃO - ÁREA DE ATUAÇÃO'!$A:$C,2,0),"")</f>
        <v>C</v>
      </c>
      <c r="N4909" s="29" t="str">
        <f>IF(O4909 &lt;&gt; "",VLOOKUP(O4909,'CLASSIFICAÇÃO - ÁREA DE ATUAÇÃO'!$A:$C,3,0), "")</f>
        <v>ATENÇÃO PRIMÁRIA</v>
      </c>
      <c r="O4909" t="str">
        <f>'Lotações convertidas'!B4911</f>
        <v>CENTRO DE SAÚDE MARIA GORETTI</v>
      </c>
    </row>
    <row r="4910" spans="1:15" x14ac:dyDescent="0.25">
      <c r="A4910">
        <v>1386202</v>
      </c>
      <c r="B4910" t="s">
        <v>14796</v>
      </c>
      <c r="C4910" t="s">
        <v>14797</v>
      </c>
      <c r="D4910" t="s">
        <v>368</v>
      </c>
      <c r="E4910" t="s">
        <v>369</v>
      </c>
      <c r="F4910" t="s">
        <v>1042</v>
      </c>
      <c r="G4910" s="177">
        <v>44767</v>
      </c>
      <c r="H4910" t="s">
        <v>364</v>
      </c>
      <c r="I4910" t="s">
        <v>18168</v>
      </c>
      <c r="J4910" t="s">
        <v>14798</v>
      </c>
      <c r="K4910" t="s">
        <v>353</v>
      </c>
      <c r="L4910" t="s">
        <v>406</v>
      </c>
      <c r="M4910" s="29" t="str">
        <f>IF(O4910 &lt;&gt; "", VLOOKUP(O4910,'CLASSIFICAÇÃO - ÁREA DE ATUAÇÃO'!$A:$C,2,0),"")</f>
        <v>B</v>
      </c>
      <c r="N4910" s="29" t="str">
        <f>IF(O4910 &lt;&gt; "",VLOOKUP(O4910,'CLASSIFICAÇÃO - ÁREA DE ATUAÇÃO'!$A:$C,3,0), "")</f>
        <v>ATENÇÃO PRIMÁRIA</v>
      </c>
      <c r="O4910" t="str">
        <f>'Lotações convertidas'!B4912</f>
        <v>CENTRO DE SAÚDE DR. JOSÉ DOMINGOS</v>
      </c>
    </row>
    <row r="4911" spans="1:15" x14ac:dyDescent="0.25">
      <c r="A4911">
        <v>1386210</v>
      </c>
      <c r="B4911" t="s">
        <v>14173</v>
      </c>
      <c r="C4911" t="s">
        <v>14174</v>
      </c>
      <c r="D4911" t="s">
        <v>379</v>
      </c>
      <c r="F4911" t="s">
        <v>18615</v>
      </c>
      <c r="G4911" s="177">
        <v>44765</v>
      </c>
      <c r="H4911" t="s">
        <v>466</v>
      </c>
      <c r="I4911" t="s">
        <v>18171</v>
      </c>
      <c r="J4911" t="s">
        <v>14175</v>
      </c>
      <c r="K4911" t="s">
        <v>353</v>
      </c>
      <c r="L4911" t="s">
        <v>365</v>
      </c>
      <c r="M4911" s="29" t="str">
        <f>IF(O4911 &lt;&gt; "", VLOOKUP(O4911,'CLASSIFICAÇÃO - ÁREA DE ATUAÇÃO'!$A:$C,2,0),"")</f>
        <v>D</v>
      </c>
      <c r="N4911" s="29" t="str">
        <f>IF(O4911 &lt;&gt; "",VLOOKUP(O4911,'CLASSIFICAÇÃO - ÁREA DE ATUAÇÃO'!$A:$C,3,0), "")</f>
        <v>REDE DE URGÊNCIA</v>
      </c>
      <c r="O4911" t="str">
        <f>'Lotações convertidas'!B4913</f>
        <v>UNIDADE DE PRONTO ATENDIMENTO NORTE</v>
      </c>
    </row>
    <row r="4912" spans="1:15" x14ac:dyDescent="0.25">
      <c r="A4912">
        <v>1386237</v>
      </c>
      <c r="B4912" t="s">
        <v>14799</v>
      </c>
      <c r="C4912" t="s">
        <v>14800</v>
      </c>
      <c r="D4912" t="s">
        <v>379</v>
      </c>
      <c r="F4912" t="s">
        <v>569</v>
      </c>
      <c r="G4912" s="177">
        <v>44768</v>
      </c>
      <c r="H4912" t="s">
        <v>364</v>
      </c>
      <c r="I4912" t="s">
        <v>18171</v>
      </c>
      <c r="J4912" t="s">
        <v>14801</v>
      </c>
      <c r="K4912" t="s">
        <v>353</v>
      </c>
      <c r="L4912" t="s">
        <v>406</v>
      </c>
      <c r="M4912" s="29" t="str">
        <f>IF(O4912 &lt;&gt; "", VLOOKUP(O4912,'CLASSIFICAÇÃO - ÁREA DE ATUAÇÃO'!$A:$C,2,0),"")</f>
        <v>C</v>
      </c>
      <c r="N4912" s="29" t="str">
        <f>IF(O4912 &lt;&gt; "",VLOOKUP(O4912,'CLASSIFICAÇÃO - ÁREA DE ATUAÇÃO'!$A:$C,3,0), "")</f>
        <v>ATENÇÃO PRIMÁRIA</v>
      </c>
      <c r="O4912" t="str">
        <f>'Lotações convertidas'!B4914</f>
        <v>CENTRO DE SAÚDE URUCUIA</v>
      </c>
    </row>
    <row r="4913" spans="1:15" x14ac:dyDescent="0.25">
      <c r="A4913">
        <v>1386245</v>
      </c>
      <c r="B4913" t="s">
        <v>14802</v>
      </c>
      <c r="C4913" t="s">
        <v>14803</v>
      </c>
      <c r="D4913" t="s">
        <v>362</v>
      </c>
      <c r="F4913" t="s">
        <v>424</v>
      </c>
      <c r="G4913" s="177">
        <v>44767</v>
      </c>
      <c r="H4913" t="s">
        <v>466</v>
      </c>
      <c r="I4913" t="s">
        <v>18168</v>
      </c>
      <c r="J4913" t="s">
        <v>14804</v>
      </c>
      <c r="K4913" t="s">
        <v>353</v>
      </c>
      <c r="L4913" t="s">
        <v>427</v>
      </c>
      <c r="M4913" s="29" t="str">
        <f>IF(O4913 &lt;&gt; "", VLOOKUP(O4913,'CLASSIFICAÇÃO - ÁREA DE ATUAÇÃO'!$A:$C,2,0),"")</f>
        <v>D</v>
      </c>
      <c r="N4913" s="29" t="str">
        <f>IF(O4913 &lt;&gt; "",VLOOKUP(O4913,'CLASSIFICAÇÃO - ÁREA DE ATUAÇÃO'!$A:$C,3,0), "")</f>
        <v>REDE DE URGÊNCIA</v>
      </c>
      <c r="O4913" t="str">
        <f>'Lotações convertidas'!B4915</f>
        <v>SERVIÇO DE ATENDIMENTO MÓVEL DE URGÊNCIA E TRANSPORTE EM SAÚDE</v>
      </c>
    </row>
    <row r="4914" spans="1:15" x14ac:dyDescent="0.25">
      <c r="A4914">
        <v>1386253</v>
      </c>
      <c r="B4914" t="s">
        <v>14805</v>
      </c>
      <c r="C4914" t="s">
        <v>14806</v>
      </c>
      <c r="D4914" t="s">
        <v>368</v>
      </c>
      <c r="E4914" t="s">
        <v>728</v>
      </c>
      <c r="F4914" t="s">
        <v>3754</v>
      </c>
      <c r="G4914" s="177">
        <v>44767</v>
      </c>
      <c r="H4914" t="s">
        <v>417</v>
      </c>
      <c r="I4914" t="s">
        <v>495</v>
      </c>
      <c r="K4914" t="s">
        <v>495</v>
      </c>
      <c r="L4914" t="s">
        <v>365</v>
      </c>
      <c r="M4914" s="29" t="str">
        <f>IF(O4914 &lt;&gt; "", VLOOKUP(O4914,'CLASSIFICAÇÃO - ÁREA DE ATUAÇÃO'!$A:$C,2,0),"")</f>
        <v>B</v>
      </c>
      <c r="N4914" s="29" t="str">
        <f>IF(O4914 &lt;&gt; "",VLOOKUP(O4914,'CLASSIFICAÇÃO - ÁREA DE ATUAÇÃO'!$A:$C,3,0), "")</f>
        <v>ATENÇÃO PRIMÁRIA</v>
      </c>
      <c r="O4914" t="str">
        <f>'Lotações convertidas'!B4916</f>
        <v>CENTRO DE SAÚDE CAMPO ALEGRE</v>
      </c>
    </row>
    <row r="4915" spans="1:15" x14ac:dyDescent="0.25">
      <c r="A4915">
        <v>1386261</v>
      </c>
      <c r="B4915" t="s">
        <v>14807</v>
      </c>
      <c r="C4915" t="s">
        <v>14808</v>
      </c>
      <c r="D4915" t="s">
        <v>362</v>
      </c>
      <c r="F4915" t="s">
        <v>592</v>
      </c>
      <c r="G4915" s="177">
        <v>44767</v>
      </c>
      <c r="H4915" t="s">
        <v>364</v>
      </c>
      <c r="I4915" t="s">
        <v>18168</v>
      </c>
      <c r="J4915" t="s">
        <v>14809</v>
      </c>
      <c r="K4915" t="s">
        <v>353</v>
      </c>
      <c r="L4915" t="s">
        <v>372</v>
      </c>
      <c r="M4915" s="29" t="str">
        <f>IF(O4915 &lt;&gt; "", VLOOKUP(O4915,'CLASSIFICAÇÃO - ÁREA DE ATUAÇÃO'!$A:$C,2,0),"")</f>
        <v>C</v>
      </c>
      <c r="N4915" s="29" t="str">
        <f>IF(O4915 &lt;&gt; "",VLOOKUP(O4915,'CLASSIFICAÇÃO - ÁREA DE ATUAÇÃO'!$A:$C,3,0), "")</f>
        <v>ATENÇÃO PRIMÁRIA</v>
      </c>
      <c r="O4915" t="str">
        <f>'Lotações convertidas'!B4917</f>
        <v>CENTRO DE SAÚDE JARDIM LEBLON</v>
      </c>
    </row>
    <row r="4916" spans="1:15" x14ac:dyDescent="0.25">
      <c r="A4916" t="s">
        <v>14810</v>
      </c>
      <c r="B4916" t="s">
        <v>14811</v>
      </c>
      <c r="C4916" t="s">
        <v>14812</v>
      </c>
      <c r="D4916" t="s">
        <v>379</v>
      </c>
      <c r="F4916" t="s">
        <v>18615</v>
      </c>
      <c r="G4916" s="177">
        <v>44766</v>
      </c>
      <c r="H4916" t="s">
        <v>457</v>
      </c>
      <c r="I4916" t="s">
        <v>18171</v>
      </c>
      <c r="J4916" t="s">
        <v>14813</v>
      </c>
      <c r="K4916" t="s">
        <v>353</v>
      </c>
      <c r="L4916" t="s">
        <v>365</v>
      </c>
      <c r="M4916" s="29" t="str">
        <f>IF(O4916 &lt;&gt; "", VLOOKUP(O4916,'CLASSIFICAÇÃO - ÁREA DE ATUAÇÃO'!$A:$C,2,0),"")</f>
        <v>D</v>
      </c>
      <c r="N4916" s="29" t="str">
        <f>IF(O4916 &lt;&gt; "",VLOOKUP(O4916,'CLASSIFICAÇÃO - ÁREA DE ATUAÇÃO'!$A:$C,3,0), "")</f>
        <v>REDE DE URGÊNCIA</v>
      </c>
      <c r="O4916" t="str">
        <f>'Lotações convertidas'!B4918</f>
        <v>UNIDADE DE PRONTO ATENDIMENTO NORTE</v>
      </c>
    </row>
    <row r="4917" spans="1:15" x14ac:dyDescent="0.25">
      <c r="A4917">
        <v>1386288</v>
      </c>
      <c r="B4917" t="s">
        <v>14814</v>
      </c>
      <c r="C4917" t="s">
        <v>14815</v>
      </c>
      <c r="D4917" t="s">
        <v>379</v>
      </c>
      <c r="F4917" t="s">
        <v>606</v>
      </c>
      <c r="G4917" s="177">
        <v>44768</v>
      </c>
      <c r="H4917" t="s">
        <v>364</v>
      </c>
      <c r="I4917" t="s">
        <v>18171</v>
      </c>
      <c r="J4917" t="s">
        <v>14816</v>
      </c>
      <c r="K4917" t="s">
        <v>353</v>
      </c>
      <c r="L4917" t="s">
        <v>382</v>
      </c>
      <c r="M4917" s="29" t="str">
        <f>IF(O4917 &lt;&gt; "", VLOOKUP(O4917,'CLASSIFICAÇÃO - ÁREA DE ATUAÇÃO'!$A:$C,2,0),"")</f>
        <v>D</v>
      </c>
      <c r="N4917" s="29" t="str">
        <f>IF(O4917 &lt;&gt; "",VLOOKUP(O4917,'CLASSIFICAÇÃO - ÁREA DE ATUAÇÃO'!$A:$C,3,0), "")</f>
        <v>ATENÇÃO PRIMÁRIA</v>
      </c>
      <c r="O4917" t="str">
        <f>'Lotações convertidas'!B4919</f>
        <v>CENTRO DE SAÚDE ALTO VERA CRUZ</v>
      </c>
    </row>
    <row r="4918" spans="1:15" x14ac:dyDescent="0.25">
      <c r="A4918" t="s">
        <v>14817</v>
      </c>
      <c r="B4918" t="s">
        <v>14818</v>
      </c>
      <c r="C4918" t="s">
        <v>14819</v>
      </c>
      <c r="D4918" t="s">
        <v>368</v>
      </c>
      <c r="E4918" t="s">
        <v>369</v>
      </c>
      <c r="F4918" t="s">
        <v>18622</v>
      </c>
      <c r="G4918" s="177">
        <v>44767</v>
      </c>
      <c r="H4918" t="s">
        <v>1635</v>
      </c>
      <c r="I4918" t="s">
        <v>18168</v>
      </c>
      <c r="J4918" t="s">
        <v>14820</v>
      </c>
      <c r="K4918" t="s">
        <v>353</v>
      </c>
      <c r="L4918" t="s">
        <v>372</v>
      </c>
      <c r="M4918" s="29" t="str">
        <f>IF(O4918 &lt;&gt; "", VLOOKUP(O4918,'CLASSIFICAÇÃO - ÁREA DE ATUAÇÃO'!$A:$C,2,0),"")</f>
        <v>C</v>
      </c>
      <c r="N4918" s="29" t="str">
        <f>IF(O4918 &lt;&gt; "",VLOOKUP(O4918,'CLASSIFICAÇÃO - ÁREA DE ATUAÇÃO'!$A:$C,3,0), "")</f>
        <v>REDE DE URGÊNCIA</v>
      </c>
      <c r="O4918" t="str">
        <f>'Lotações convertidas'!B4920</f>
        <v>CENTRO DE REFERENCIA EM SAUDE MENTAL VENDA NOVA</v>
      </c>
    </row>
    <row r="4919" spans="1:15" x14ac:dyDescent="0.25">
      <c r="A4919">
        <v>1386318</v>
      </c>
      <c r="B4919" t="s">
        <v>5174</v>
      </c>
      <c r="C4919" t="s">
        <v>5175</v>
      </c>
      <c r="D4919" t="s">
        <v>349</v>
      </c>
      <c r="E4919" t="s">
        <v>473</v>
      </c>
      <c r="F4919" t="s">
        <v>733</v>
      </c>
      <c r="G4919" s="177">
        <v>44768</v>
      </c>
      <c r="H4919" t="s">
        <v>395</v>
      </c>
      <c r="I4919" t="s">
        <v>18173</v>
      </c>
      <c r="J4919" t="s">
        <v>5176</v>
      </c>
      <c r="K4919" t="s">
        <v>353</v>
      </c>
      <c r="L4919" t="s">
        <v>374</v>
      </c>
      <c r="M4919" s="29" t="str">
        <f>IF(O4919 &lt;&gt; "", VLOOKUP(O4919,'CLASSIFICAÇÃO - ÁREA DE ATUAÇÃO'!$A:$C,2,0),"")</f>
        <v>A</v>
      </c>
      <c r="N4919" s="29" t="str">
        <f>IF(O4919 &lt;&gt; "",VLOOKUP(O4919,'CLASSIFICAÇÃO - ÁREA DE ATUAÇÃO'!$A:$C,3,0), "")</f>
        <v>ATENÇÃO PRIMÁRIA</v>
      </c>
      <c r="O4919" t="str">
        <f>'Lotações convertidas'!B4921</f>
        <v>CENTRO DE SAÚDE CACHOEIRINHA</v>
      </c>
    </row>
    <row r="4920" spans="1:15" x14ac:dyDescent="0.25">
      <c r="A4920">
        <v>1386326</v>
      </c>
      <c r="B4920" t="s">
        <v>14821</v>
      </c>
      <c r="C4920" t="s">
        <v>14822</v>
      </c>
      <c r="D4920" t="s">
        <v>368</v>
      </c>
      <c r="E4920" t="s">
        <v>369</v>
      </c>
      <c r="F4920" t="s">
        <v>579</v>
      </c>
      <c r="G4920" s="177">
        <v>44767</v>
      </c>
      <c r="H4920" t="s">
        <v>417</v>
      </c>
      <c r="I4920" t="s">
        <v>18168</v>
      </c>
      <c r="J4920" t="s">
        <v>14823</v>
      </c>
      <c r="K4920" t="s">
        <v>353</v>
      </c>
      <c r="L4920" t="s">
        <v>397</v>
      </c>
      <c r="M4920" s="29" t="str">
        <f>IF(O4920 &lt;&gt; "", VLOOKUP(O4920,'CLASSIFICAÇÃO - ÁREA DE ATUAÇÃO'!$A:$C,2,0),"")</f>
        <v>B</v>
      </c>
      <c r="N4920" s="29" t="str">
        <f>IF(O4920 &lt;&gt; "",VLOOKUP(O4920,'CLASSIFICAÇÃO - ÁREA DE ATUAÇÃO'!$A:$C,3,0), "")</f>
        <v>ATENÇÃO PRIMÁRIA</v>
      </c>
      <c r="O4920" t="str">
        <f>'Lotações convertidas'!B4922</f>
        <v>CENTRO DE SAÚDE JOÃO XXIII</v>
      </c>
    </row>
    <row r="4921" spans="1:15" x14ac:dyDescent="0.25">
      <c r="A4921">
        <v>1386385</v>
      </c>
      <c r="B4921" t="s">
        <v>14824</v>
      </c>
      <c r="C4921" t="s">
        <v>14825</v>
      </c>
      <c r="D4921" t="s">
        <v>379</v>
      </c>
      <c r="F4921" t="s">
        <v>18617</v>
      </c>
      <c r="G4921" s="177">
        <v>44768</v>
      </c>
      <c r="H4921" t="s">
        <v>482</v>
      </c>
      <c r="I4921" t="s">
        <v>18171</v>
      </c>
      <c r="J4921" t="s">
        <v>14826</v>
      </c>
      <c r="K4921" t="s">
        <v>353</v>
      </c>
      <c r="L4921" t="s">
        <v>406</v>
      </c>
      <c r="M4921" s="29" t="str">
        <f>IF(O4921 &lt;&gt; "", VLOOKUP(O4921,'CLASSIFICAÇÃO - ÁREA DE ATUAÇÃO'!$A:$C,2,0),"")</f>
        <v>D</v>
      </c>
      <c r="N4921" s="29" t="str">
        <f>IF(O4921 &lt;&gt; "",VLOOKUP(O4921,'CLASSIFICAÇÃO - ÁREA DE ATUAÇÃO'!$A:$C,3,0), "")</f>
        <v>REDE DE URGÊNCIA</v>
      </c>
      <c r="O4921" t="str">
        <f>'Lotações convertidas'!B4923</f>
        <v>UNIDADE DE PRONTO ATENDIMENTO BARREIRO</v>
      </c>
    </row>
    <row r="4922" spans="1:15" x14ac:dyDescent="0.25">
      <c r="A4922">
        <v>1386393</v>
      </c>
      <c r="B4922" t="s">
        <v>14827</v>
      </c>
      <c r="C4922" t="s">
        <v>14828</v>
      </c>
      <c r="D4922" t="s">
        <v>362</v>
      </c>
      <c r="F4922" t="s">
        <v>2635</v>
      </c>
      <c r="G4922" s="177">
        <v>44768</v>
      </c>
      <c r="H4922" t="s">
        <v>364</v>
      </c>
      <c r="I4922" t="s">
        <v>18168</v>
      </c>
      <c r="J4922" t="s">
        <v>14829</v>
      </c>
      <c r="K4922" t="s">
        <v>353</v>
      </c>
      <c r="L4922" t="s">
        <v>354</v>
      </c>
      <c r="M4922" s="29" t="str">
        <f>IF(O4922 &lt;&gt; "", VLOOKUP(O4922,'CLASSIFICAÇÃO - ÁREA DE ATUAÇÃO'!$A:$C,2,0),"")</f>
        <v>A</v>
      </c>
      <c r="N4922" s="29" t="str">
        <f>IF(O4922 &lt;&gt; "",VLOOKUP(O4922,'CLASSIFICAÇÃO - ÁREA DE ATUAÇÃO'!$A:$C,3,0), "")</f>
        <v>ATENÇÃO PRIMÁRIA</v>
      </c>
      <c r="O4922" t="str">
        <f>'Lotações convertidas'!B4924</f>
        <v>CENTRO DE SAÚDE BOM JESUS</v>
      </c>
    </row>
    <row r="4923" spans="1:15" x14ac:dyDescent="0.25">
      <c r="A4923">
        <v>1386407</v>
      </c>
      <c r="B4923" t="s">
        <v>14830</v>
      </c>
      <c r="C4923" t="s">
        <v>14831</v>
      </c>
      <c r="D4923" t="s">
        <v>368</v>
      </c>
      <c r="E4923" t="s">
        <v>369</v>
      </c>
      <c r="F4923" t="s">
        <v>18616</v>
      </c>
      <c r="G4923" s="177">
        <v>44768</v>
      </c>
      <c r="H4923" t="s">
        <v>441</v>
      </c>
      <c r="I4923" t="s">
        <v>18168</v>
      </c>
      <c r="J4923" t="s">
        <v>14832</v>
      </c>
      <c r="K4923" t="s">
        <v>353</v>
      </c>
      <c r="L4923" t="s">
        <v>361</v>
      </c>
      <c r="M4923" s="29" t="str">
        <f>IF(O4923 &lt;&gt; "", VLOOKUP(O4923,'CLASSIFICAÇÃO - ÁREA DE ATUAÇÃO'!$A:$C,2,0),"")</f>
        <v>C</v>
      </c>
      <c r="N4923" s="29" t="str">
        <f>IF(O4923 &lt;&gt; "",VLOOKUP(O4923,'CLASSIFICAÇÃO - ÁREA DE ATUAÇÃO'!$A:$C,3,0), "")</f>
        <v>REDE DE URGÊNCIA</v>
      </c>
      <c r="O4923" t="str">
        <f>'Lotações convertidas'!B4925</f>
        <v>UNIDADE DE PRONTO ATENDIMENTO PAMPULHA</v>
      </c>
    </row>
    <row r="4924" spans="1:15" x14ac:dyDescent="0.25">
      <c r="A4924">
        <v>1386415</v>
      </c>
      <c r="B4924" t="s">
        <v>14833</v>
      </c>
      <c r="C4924" t="s">
        <v>14834</v>
      </c>
      <c r="D4924" t="s">
        <v>368</v>
      </c>
      <c r="E4924" t="s">
        <v>369</v>
      </c>
      <c r="F4924" t="s">
        <v>516</v>
      </c>
      <c r="G4924" s="177">
        <v>44768</v>
      </c>
      <c r="H4924" t="s">
        <v>384</v>
      </c>
      <c r="I4924" t="s">
        <v>18168</v>
      </c>
      <c r="J4924" t="s">
        <v>14835</v>
      </c>
      <c r="K4924" t="s">
        <v>353</v>
      </c>
      <c r="L4924" t="s">
        <v>372</v>
      </c>
      <c r="M4924" s="29" t="str">
        <f>IF(O4924 &lt;&gt; "", VLOOKUP(O4924,'CLASSIFICAÇÃO - ÁREA DE ATUAÇÃO'!$A:$C,2,0),"")</f>
        <v>C</v>
      </c>
      <c r="N4924" s="29" t="str">
        <f>IF(O4924 &lt;&gt; "",VLOOKUP(O4924,'CLASSIFICAÇÃO - ÁREA DE ATUAÇÃO'!$A:$C,3,0), "")</f>
        <v>ATENÇÃO PRIMÁRIA</v>
      </c>
      <c r="O4924" t="str">
        <f>'Lotações convertidas'!B4926</f>
        <v>CENTRO DE SAÚDE NOVA YORK</v>
      </c>
    </row>
    <row r="4925" spans="1:15" x14ac:dyDescent="0.25">
      <c r="A4925">
        <v>1386423</v>
      </c>
      <c r="B4925" t="s">
        <v>14836</v>
      </c>
      <c r="C4925" t="s">
        <v>14837</v>
      </c>
      <c r="D4925" t="s">
        <v>379</v>
      </c>
      <c r="F4925" t="s">
        <v>18616</v>
      </c>
      <c r="G4925" s="177">
        <v>44769</v>
      </c>
      <c r="H4925" t="s">
        <v>457</v>
      </c>
      <c r="I4925" t="s">
        <v>18171</v>
      </c>
      <c r="J4925" t="s">
        <v>14838</v>
      </c>
      <c r="K4925" t="s">
        <v>353</v>
      </c>
      <c r="L4925" t="s">
        <v>361</v>
      </c>
      <c r="M4925" s="29" t="str">
        <f>IF(O4925 &lt;&gt; "", VLOOKUP(O4925,'CLASSIFICAÇÃO - ÁREA DE ATUAÇÃO'!$A:$C,2,0),"")</f>
        <v>C</v>
      </c>
      <c r="N4925" s="29" t="str">
        <f>IF(O4925 &lt;&gt; "",VLOOKUP(O4925,'CLASSIFICAÇÃO - ÁREA DE ATUAÇÃO'!$A:$C,3,0), "")</f>
        <v>REDE DE URGÊNCIA</v>
      </c>
      <c r="O4925" t="str">
        <f>'Lotações convertidas'!B4927</f>
        <v>UNIDADE DE PRONTO ATENDIMENTO PAMPULHA</v>
      </c>
    </row>
    <row r="4926" spans="1:15" x14ac:dyDescent="0.25">
      <c r="A4926">
        <v>1386431</v>
      </c>
      <c r="B4926" t="s">
        <v>5552</v>
      </c>
      <c r="C4926" t="s">
        <v>5553</v>
      </c>
      <c r="D4926" t="s">
        <v>379</v>
      </c>
      <c r="F4926" t="s">
        <v>556</v>
      </c>
      <c r="G4926" s="177">
        <v>44768</v>
      </c>
      <c r="H4926" t="s">
        <v>395</v>
      </c>
      <c r="I4926" t="s">
        <v>18171</v>
      </c>
      <c r="J4926" t="s">
        <v>5554</v>
      </c>
      <c r="K4926" t="s">
        <v>353</v>
      </c>
      <c r="L4926" t="s">
        <v>411</v>
      </c>
      <c r="M4926" s="29" t="str">
        <f>IF(O4926 &lt;&gt; "", VLOOKUP(O4926,'CLASSIFICAÇÃO - ÁREA DE ATUAÇÃO'!$A:$C,2,0),"")</f>
        <v>A</v>
      </c>
      <c r="N4926" s="29" t="str">
        <f>IF(O4926 &lt;&gt; "",VLOOKUP(O4926,'CLASSIFICAÇÃO - ÁREA DE ATUAÇÃO'!$A:$C,3,0), "")</f>
        <v>ATENÇÃO PRIMÁRIA</v>
      </c>
      <c r="O4926" t="str">
        <f>'Lotações convertidas'!B4928</f>
        <v>CENTRO DE SAÚDE CARLOS CHAGAS</v>
      </c>
    </row>
    <row r="4927" spans="1:15" x14ac:dyDescent="0.25">
      <c r="A4927" t="s">
        <v>14839</v>
      </c>
      <c r="B4927" t="s">
        <v>14840</v>
      </c>
      <c r="C4927" t="s">
        <v>14841</v>
      </c>
      <c r="D4927" t="s">
        <v>429</v>
      </c>
      <c r="E4927" t="s">
        <v>430</v>
      </c>
      <c r="F4927" t="s">
        <v>1155</v>
      </c>
      <c r="G4927" s="177">
        <v>44768</v>
      </c>
      <c r="H4927" t="s">
        <v>364</v>
      </c>
      <c r="I4927" t="s">
        <v>18175</v>
      </c>
      <c r="J4927" t="s">
        <v>14842</v>
      </c>
      <c r="K4927" t="s">
        <v>353</v>
      </c>
      <c r="L4927" t="s">
        <v>382</v>
      </c>
      <c r="M4927" s="29" t="str">
        <f>IF(O4927 &lt;&gt; "", VLOOKUP(O4927,'CLASSIFICAÇÃO - ÁREA DE ATUAÇÃO'!$A:$C,2,0),"")</f>
        <v>A</v>
      </c>
      <c r="N4927" s="29" t="str">
        <f>IF(O4927 &lt;&gt; "",VLOOKUP(O4927,'CLASSIFICAÇÃO - ÁREA DE ATUAÇÃO'!$A:$C,3,0), "")</f>
        <v>ATENÇÃO PRIMÁRIA</v>
      </c>
      <c r="O4927" t="str">
        <f>'Lotações convertidas'!B4929</f>
        <v>CENTRO DE SAÚDE SÃO GERALDO</v>
      </c>
    </row>
    <row r="4928" spans="1:15" x14ac:dyDescent="0.25">
      <c r="A4928">
        <v>1386458</v>
      </c>
      <c r="B4928" t="s">
        <v>14843</v>
      </c>
      <c r="C4928" t="s">
        <v>14844</v>
      </c>
      <c r="D4928" t="s">
        <v>368</v>
      </c>
      <c r="E4928" t="s">
        <v>369</v>
      </c>
      <c r="F4928" t="s">
        <v>715</v>
      </c>
      <c r="G4928" s="177">
        <v>44769</v>
      </c>
      <c r="H4928" t="s">
        <v>441</v>
      </c>
      <c r="I4928" t="s">
        <v>18168</v>
      </c>
      <c r="J4928" t="s">
        <v>14845</v>
      </c>
      <c r="K4928" t="s">
        <v>353</v>
      </c>
      <c r="L4928" t="s">
        <v>374</v>
      </c>
      <c r="M4928" s="29" t="str">
        <f>IF(O4928 &lt;&gt; "", VLOOKUP(O4928,'CLASSIFICAÇÃO - ÁREA DE ATUAÇÃO'!$A:$C,2,0),"")</f>
        <v>A</v>
      </c>
      <c r="N4928" s="29" t="str">
        <f>IF(O4928 &lt;&gt; "",VLOOKUP(O4928,'CLASSIFICAÇÃO - ÁREA DE ATUAÇÃO'!$A:$C,3,0), "")</f>
        <v>REDE DE URGÊNCIA</v>
      </c>
      <c r="O4928" t="str">
        <f>'Lotações convertidas'!B4930</f>
        <v>CENTRO DE REFERENCIA EM SAUDE MENTAL INFANTIL NORDESTE</v>
      </c>
    </row>
    <row r="4929" spans="1:15" x14ac:dyDescent="0.25">
      <c r="A4929">
        <v>1386466</v>
      </c>
      <c r="B4929" t="s">
        <v>14846</v>
      </c>
      <c r="C4929" t="s">
        <v>14847</v>
      </c>
      <c r="D4929" t="s">
        <v>429</v>
      </c>
      <c r="E4929" t="s">
        <v>430</v>
      </c>
      <c r="F4929" t="s">
        <v>735</v>
      </c>
      <c r="G4929" s="177">
        <v>44769</v>
      </c>
      <c r="H4929" t="s">
        <v>384</v>
      </c>
      <c r="I4929" t="s">
        <v>18175</v>
      </c>
      <c r="J4929" t="s">
        <v>14848</v>
      </c>
      <c r="K4929" t="s">
        <v>353</v>
      </c>
      <c r="L4929" t="s">
        <v>411</v>
      </c>
      <c r="M4929" s="29" t="str">
        <f>IF(O4929 &lt;&gt; "", VLOOKUP(O4929,'CLASSIFICAÇÃO - ÁREA DE ATUAÇÃO'!$A:$C,2,0),"")</f>
        <v>A</v>
      </c>
      <c r="N4929" s="29" t="str">
        <f>IF(O4929 &lt;&gt; "",VLOOKUP(O4929,'CLASSIFICAÇÃO - ÁREA DE ATUAÇÃO'!$A:$C,3,0), "")</f>
        <v>REDE COMPLEMENTAR</v>
      </c>
      <c r="O4929" t="str">
        <f>'Lotações convertidas'!B4931</f>
        <v>CENTRO DE ESPECIALIDADES ODONTOLÓGICAS PARACATU</v>
      </c>
    </row>
    <row r="4930" spans="1:15" x14ac:dyDescent="0.25">
      <c r="A4930">
        <v>1386474</v>
      </c>
      <c r="B4930" t="s">
        <v>14849</v>
      </c>
      <c r="C4930" t="s">
        <v>14850</v>
      </c>
      <c r="D4930" t="s">
        <v>368</v>
      </c>
      <c r="E4930" t="s">
        <v>369</v>
      </c>
      <c r="F4930" t="s">
        <v>2635</v>
      </c>
      <c r="G4930" s="177">
        <v>44768</v>
      </c>
      <c r="H4930" t="s">
        <v>417</v>
      </c>
      <c r="I4930" t="s">
        <v>18168</v>
      </c>
      <c r="J4930" t="s">
        <v>14851</v>
      </c>
      <c r="K4930" t="s">
        <v>353</v>
      </c>
      <c r="L4930" t="s">
        <v>354</v>
      </c>
      <c r="M4930" s="29" t="str">
        <f>IF(O4930 &lt;&gt; "", VLOOKUP(O4930,'CLASSIFICAÇÃO - ÁREA DE ATUAÇÃO'!$A:$C,2,0),"")</f>
        <v>A</v>
      </c>
      <c r="N4930" s="29" t="str">
        <f>IF(O4930 &lt;&gt; "",VLOOKUP(O4930,'CLASSIFICAÇÃO - ÁREA DE ATUAÇÃO'!$A:$C,3,0), "")</f>
        <v>ATENÇÃO PRIMÁRIA</v>
      </c>
      <c r="O4930" t="str">
        <f>'Lotações convertidas'!B4932</f>
        <v>CENTRO DE SAÚDE BOM JESUS</v>
      </c>
    </row>
    <row r="4931" spans="1:15" x14ac:dyDescent="0.25">
      <c r="A4931">
        <v>1386504</v>
      </c>
      <c r="B4931" t="s">
        <v>14852</v>
      </c>
      <c r="C4931" t="s">
        <v>14853</v>
      </c>
      <c r="D4931" t="s">
        <v>368</v>
      </c>
      <c r="E4931" t="s">
        <v>369</v>
      </c>
      <c r="F4931" t="s">
        <v>731</v>
      </c>
      <c r="G4931" s="177">
        <v>44769</v>
      </c>
      <c r="H4931" t="s">
        <v>384</v>
      </c>
      <c r="I4931" t="s">
        <v>18168</v>
      </c>
      <c r="J4931" t="s">
        <v>14854</v>
      </c>
      <c r="K4931" t="s">
        <v>353</v>
      </c>
      <c r="L4931" t="s">
        <v>361</v>
      </c>
      <c r="M4931" s="29" t="str">
        <f>IF(O4931 &lt;&gt; "", VLOOKUP(O4931,'CLASSIFICAÇÃO - ÁREA DE ATUAÇÃO'!$A:$C,2,0),"")</f>
        <v>B</v>
      </c>
      <c r="N4931" s="29" t="str">
        <f>IF(O4931 &lt;&gt; "",VLOOKUP(O4931,'CLASSIFICAÇÃO - ÁREA DE ATUAÇÃO'!$A:$C,3,0), "")</f>
        <v>ATENÇÃO PRIMÁRIA</v>
      </c>
      <c r="O4931" t="str">
        <f>'Lotações convertidas'!B4933</f>
        <v>CENTRO DE SAÚDE DOM ORIONE</v>
      </c>
    </row>
    <row r="4932" spans="1:15" x14ac:dyDescent="0.25">
      <c r="A4932">
        <v>1386512</v>
      </c>
      <c r="B4932" t="s">
        <v>14855</v>
      </c>
      <c r="C4932" t="s">
        <v>14856</v>
      </c>
      <c r="D4932" t="s">
        <v>379</v>
      </c>
      <c r="F4932" t="s">
        <v>18617</v>
      </c>
      <c r="G4932" s="177">
        <v>44769</v>
      </c>
      <c r="H4932" t="s">
        <v>482</v>
      </c>
      <c r="I4932" t="s">
        <v>18171</v>
      </c>
      <c r="J4932" t="s">
        <v>14857</v>
      </c>
      <c r="K4932" t="s">
        <v>353</v>
      </c>
      <c r="L4932" t="s">
        <v>406</v>
      </c>
      <c r="M4932" s="29" t="str">
        <f>IF(O4932 &lt;&gt; "", VLOOKUP(O4932,'CLASSIFICAÇÃO - ÁREA DE ATUAÇÃO'!$A:$C,2,0),"")</f>
        <v>D</v>
      </c>
      <c r="N4932" s="29" t="str">
        <f>IF(O4932 &lt;&gt; "",VLOOKUP(O4932,'CLASSIFICAÇÃO - ÁREA DE ATUAÇÃO'!$A:$C,3,0), "")</f>
        <v>REDE DE URGÊNCIA</v>
      </c>
      <c r="O4932" t="str">
        <f>'Lotações convertidas'!B4934</f>
        <v>UNIDADE DE PRONTO ATENDIMENTO BARREIRO</v>
      </c>
    </row>
    <row r="4933" spans="1:15" x14ac:dyDescent="0.25">
      <c r="A4933">
        <v>1386520</v>
      </c>
      <c r="B4933" t="s">
        <v>14858</v>
      </c>
      <c r="C4933" t="s">
        <v>14859</v>
      </c>
      <c r="D4933" t="s">
        <v>379</v>
      </c>
      <c r="E4933" t="s">
        <v>2664</v>
      </c>
      <c r="F4933" t="s">
        <v>1483</v>
      </c>
      <c r="G4933" s="177">
        <v>44774</v>
      </c>
      <c r="H4933" t="s">
        <v>395</v>
      </c>
      <c r="I4933" t="s">
        <v>18171</v>
      </c>
      <c r="J4933" t="s">
        <v>14860</v>
      </c>
      <c r="K4933" t="s">
        <v>353</v>
      </c>
      <c r="L4933" t="s">
        <v>406</v>
      </c>
      <c r="M4933" s="29" t="str">
        <f>IF(O4933 &lt;&gt; "", VLOOKUP(O4933,'CLASSIFICAÇÃO - ÁREA DE ATUAÇÃO'!$A:$C,2,0),"")</f>
        <v>B</v>
      </c>
      <c r="N4933" s="29" t="str">
        <f>IF(O4933 &lt;&gt; "",VLOOKUP(O4933,'CLASSIFICAÇÃO - ÁREA DE ATUAÇÃO'!$A:$C,3,0), "")</f>
        <v>ATENÇÃO PRIMÁRIA</v>
      </c>
      <c r="O4933" t="str">
        <f>'Lotações convertidas'!B4935</f>
        <v>CENTRO DE SAÚDE BARREIRO DE CIMA</v>
      </c>
    </row>
    <row r="4934" spans="1:15" x14ac:dyDescent="0.25">
      <c r="A4934">
        <v>1386539</v>
      </c>
      <c r="B4934" t="s">
        <v>14861</v>
      </c>
      <c r="C4934" t="s">
        <v>14862</v>
      </c>
      <c r="D4934" t="s">
        <v>368</v>
      </c>
      <c r="E4934" t="s">
        <v>524</v>
      </c>
      <c r="F4934" t="s">
        <v>695</v>
      </c>
      <c r="G4934" s="177">
        <v>44768</v>
      </c>
      <c r="H4934" t="s">
        <v>818</v>
      </c>
      <c r="I4934" t="s">
        <v>18176</v>
      </c>
      <c r="J4934" t="s">
        <v>14863</v>
      </c>
      <c r="K4934" t="s">
        <v>353</v>
      </c>
      <c r="L4934" t="s">
        <v>382</v>
      </c>
      <c r="M4934" s="29" t="str">
        <f>IF(O4934 &lt;&gt; "", VLOOKUP(O4934,'CLASSIFICAÇÃO - ÁREA DE ATUAÇÃO'!$A:$C,2,0),"")</f>
        <v>A</v>
      </c>
      <c r="N4934" s="29" t="str">
        <f>IF(O4934 &lt;&gt; "",VLOOKUP(O4934,'CLASSIFICAÇÃO - ÁREA DE ATUAÇÃO'!$A:$C,3,0), "")</f>
        <v>REDE COMPLEMENTAR</v>
      </c>
      <c r="O4934" t="str">
        <f>'Lotações convertidas'!B4936</f>
        <v>LABORATORIO REGIONAL LESTE/NORDESTE</v>
      </c>
    </row>
    <row r="4935" spans="1:15" x14ac:dyDescent="0.25">
      <c r="A4935">
        <v>1386547</v>
      </c>
      <c r="B4935" t="s">
        <v>14864</v>
      </c>
      <c r="C4935" t="s">
        <v>14865</v>
      </c>
      <c r="D4935" t="s">
        <v>379</v>
      </c>
      <c r="F4935" t="s">
        <v>609</v>
      </c>
      <c r="G4935" s="177">
        <v>44768</v>
      </c>
      <c r="H4935" t="s">
        <v>434</v>
      </c>
      <c r="I4935" t="s">
        <v>18171</v>
      </c>
      <c r="J4935" t="s">
        <v>14866</v>
      </c>
      <c r="K4935" t="s">
        <v>353</v>
      </c>
      <c r="L4935" t="s">
        <v>374</v>
      </c>
      <c r="M4935" s="29" t="str">
        <f>IF(O4935 &lt;&gt; "", VLOOKUP(O4935,'CLASSIFICAÇÃO - ÁREA DE ATUAÇÃO'!$A:$C,2,0),"")</f>
        <v>B</v>
      </c>
      <c r="N4935" s="29" t="str">
        <f>IF(O4935 &lt;&gt; "",VLOOKUP(O4935,'CLASSIFICAÇÃO - ÁREA DE ATUAÇÃO'!$A:$C,3,0), "")</f>
        <v>ATENÇÃO PRIMÁRIA</v>
      </c>
      <c r="O4935" t="str">
        <f>'Lotações convertidas'!B4937</f>
        <v>CENTRO DE SAÚDE GENTIL GOMES</v>
      </c>
    </row>
    <row r="4936" spans="1:15" x14ac:dyDescent="0.25">
      <c r="A4936">
        <v>1386555</v>
      </c>
      <c r="B4936" t="s">
        <v>12419</v>
      </c>
      <c r="C4936" t="s">
        <v>12420</v>
      </c>
      <c r="D4936" t="s">
        <v>349</v>
      </c>
      <c r="E4936" t="s">
        <v>473</v>
      </c>
      <c r="F4936" t="s">
        <v>531</v>
      </c>
      <c r="G4936" s="177">
        <v>44768</v>
      </c>
      <c r="H4936" t="s">
        <v>352</v>
      </c>
      <c r="I4936" t="s">
        <v>18181</v>
      </c>
      <c r="J4936" t="s">
        <v>12422</v>
      </c>
      <c r="K4936" t="s">
        <v>353</v>
      </c>
      <c r="L4936" t="s">
        <v>374</v>
      </c>
      <c r="M4936" s="29" t="str">
        <f>IF(O4936 &lt;&gt; "", VLOOKUP(O4936,'CLASSIFICAÇÃO - ÁREA DE ATUAÇÃO'!$A:$C,2,0),"")</f>
        <v>C</v>
      </c>
      <c r="N4936" s="29" t="str">
        <f>IF(O4936 &lt;&gt; "",VLOOKUP(O4936,'CLASSIFICAÇÃO - ÁREA DE ATUAÇÃO'!$A:$C,3,0), "")</f>
        <v>ATENÇÃO PRIMÁRIA</v>
      </c>
      <c r="O4936" t="str">
        <f>'Lotações convertidas'!B4938</f>
        <v>CENTRO DE SAÚDE MARIA GORETTI</v>
      </c>
    </row>
    <row r="4937" spans="1:15" x14ac:dyDescent="0.25">
      <c r="A4937">
        <v>1386563</v>
      </c>
      <c r="B4937" t="s">
        <v>14867</v>
      </c>
      <c r="C4937" t="s">
        <v>14868</v>
      </c>
      <c r="D4937" t="s">
        <v>368</v>
      </c>
      <c r="E4937" t="s">
        <v>369</v>
      </c>
      <c r="F4937" t="s">
        <v>18641</v>
      </c>
      <c r="G4937" s="177">
        <v>44769</v>
      </c>
      <c r="H4937" t="s">
        <v>417</v>
      </c>
      <c r="I4937" t="s">
        <v>18168</v>
      </c>
      <c r="J4937" t="s">
        <v>14869</v>
      </c>
      <c r="K4937" t="s">
        <v>353</v>
      </c>
      <c r="L4937" t="s">
        <v>411</v>
      </c>
      <c r="M4937" s="29" t="str">
        <f>IF(O4937 &lt;&gt; "", VLOOKUP(O4937,'CLASSIFICAÇÃO - ÁREA DE ATUAÇÃO'!$A:$C,2,0),"")</f>
        <v>A</v>
      </c>
      <c r="N4937" s="29" t="str">
        <f>IF(O4937 &lt;&gt; "",VLOOKUP(O4937,'CLASSIFICAÇÃO - ÁREA DE ATUAÇÃO'!$A:$C,3,0), "")</f>
        <v>REDE COMPLEMENTAR</v>
      </c>
      <c r="O4937" t="str">
        <f>'Lotações convertidas'!B4939</f>
        <v>CENTRO DE ESPECIALIDADES MEDICAS CENTRO-SUL</v>
      </c>
    </row>
    <row r="4938" spans="1:15" x14ac:dyDescent="0.25">
      <c r="A4938">
        <v>1386571</v>
      </c>
      <c r="B4938" t="s">
        <v>14870</v>
      </c>
      <c r="C4938" t="s">
        <v>14871</v>
      </c>
      <c r="D4938" t="s">
        <v>368</v>
      </c>
      <c r="E4938" t="s">
        <v>369</v>
      </c>
      <c r="F4938" t="s">
        <v>18623</v>
      </c>
      <c r="G4938" s="177">
        <v>44769</v>
      </c>
      <c r="H4938" t="s">
        <v>425</v>
      </c>
      <c r="I4938" t="s">
        <v>18168</v>
      </c>
      <c r="J4938" t="s">
        <v>14872</v>
      </c>
      <c r="K4938" t="s">
        <v>353</v>
      </c>
      <c r="L4938" t="s">
        <v>374</v>
      </c>
      <c r="M4938" s="29" t="str">
        <f>IF(O4938 &lt;&gt; "", VLOOKUP(O4938,'CLASSIFICAÇÃO - ÁREA DE ATUAÇÃO'!$A:$C,2,0),"")</f>
        <v>C</v>
      </c>
      <c r="N4938" s="29" t="str">
        <f>IF(O4938 &lt;&gt; "",VLOOKUP(O4938,'CLASSIFICAÇÃO - ÁREA DE ATUAÇÃO'!$A:$C,3,0), "")</f>
        <v>REDE DE URGÊNCIA</v>
      </c>
      <c r="O4938" t="str">
        <f>'Lotações convertidas'!B4940</f>
        <v>UNIDADE DE PRONTO ATENDIMENTO NORDESTE</v>
      </c>
    </row>
    <row r="4939" spans="1:15" x14ac:dyDescent="0.25">
      <c r="A4939" t="s">
        <v>14873</v>
      </c>
      <c r="B4939" t="s">
        <v>14874</v>
      </c>
      <c r="C4939" t="s">
        <v>14875</v>
      </c>
      <c r="D4939" t="s">
        <v>362</v>
      </c>
      <c r="F4939" t="s">
        <v>282</v>
      </c>
      <c r="G4939" s="177">
        <v>44768</v>
      </c>
      <c r="H4939" t="s">
        <v>395</v>
      </c>
      <c r="I4939" t="s">
        <v>18168</v>
      </c>
      <c r="J4939" t="s">
        <v>14876</v>
      </c>
      <c r="K4939" t="s">
        <v>353</v>
      </c>
      <c r="L4939" t="s">
        <v>406</v>
      </c>
      <c r="M4939" s="29" t="str">
        <f>IF(O4939 &lt;&gt; "", VLOOKUP(O4939,'CLASSIFICAÇÃO - ÁREA DE ATUAÇÃO'!$A:$C,2,0),"")</f>
        <v>D</v>
      </c>
      <c r="N4939" s="29" t="str">
        <f>IF(O4939 &lt;&gt; "",VLOOKUP(O4939,'CLASSIFICAÇÃO - ÁREA DE ATUAÇÃO'!$A:$C,3,0), "")</f>
        <v>ATENÇÃO PRIMÁRIA</v>
      </c>
      <c r="O4939" t="str">
        <f>'Lotações convertidas'!B4941</f>
        <v>CENTRO DE SAÚDE MANGUEIRAS</v>
      </c>
    </row>
    <row r="4940" spans="1:15" x14ac:dyDescent="0.25">
      <c r="A4940">
        <v>1386598</v>
      </c>
      <c r="B4940" t="s">
        <v>14877</v>
      </c>
      <c r="C4940" t="s">
        <v>14878</v>
      </c>
      <c r="D4940" t="s">
        <v>379</v>
      </c>
      <c r="F4940" t="s">
        <v>18617</v>
      </c>
      <c r="G4940" s="177">
        <v>44768</v>
      </c>
      <c r="H4940" t="s">
        <v>482</v>
      </c>
      <c r="I4940" t="s">
        <v>18171</v>
      </c>
      <c r="J4940" t="s">
        <v>14879</v>
      </c>
      <c r="K4940" t="s">
        <v>353</v>
      </c>
      <c r="L4940" t="s">
        <v>406</v>
      </c>
      <c r="M4940" s="29" t="str">
        <f>IF(O4940 &lt;&gt; "", VLOOKUP(O4940,'CLASSIFICAÇÃO - ÁREA DE ATUAÇÃO'!$A:$C,2,0),"")</f>
        <v>D</v>
      </c>
      <c r="N4940" s="29" t="str">
        <f>IF(O4940 &lt;&gt; "",VLOOKUP(O4940,'CLASSIFICAÇÃO - ÁREA DE ATUAÇÃO'!$A:$C,3,0), "")</f>
        <v>REDE DE URGÊNCIA</v>
      </c>
      <c r="O4940" t="str">
        <f>'Lotações convertidas'!B4942</f>
        <v>UNIDADE DE PRONTO ATENDIMENTO BARREIRO</v>
      </c>
    </row>
    <row r="4941" spans="1:15" x14ac:dyDescent="0.25">
      <c r="A4941">
        <v>1386601</v>
      </c>
      <c r="B4941" t="s">
        <v>14880</v>
      </c>
      <c r="C4941" t="s">
        <v>14881</v>
      </c>
      <c r="D4941" t="s">
        <v>379</v>
      </c>
      <c r="F4941" t="s">
        <v>18617</v>
      </c>
      <c r="G4941" s="177">
        <v>44768</v>
      </c>
      <c r="H4941" t="s">
        <v>457</v>
      </c>
      <c r="I4941" t="s">
        <v>18171</v>
      </c>
      <c r="J4941" t="s">
        <v>14882</v>
      </c>
      <c r="K4941" t="s">
        <v>353</v>
      </c>
      <c r="L4941" t="s">
        <v>406</v>
      </c>
      <c r="M4941" s="29" t="str">
        <f>IF(O4941 &lt;&gt; "", VLOOKUP(O4941,'CLASSIFICAÇÃO - ÁREA DE ATUAÇÃO'!$A:$C,2,0),"")</f>
        <v>D</v>
      </c>
      <c r="N4941" s="29" t="str">
        <f>IF(O4941 &lt;&gt; "",VLOOKUP(O4941,'CLASSIFICAÇÃO - ÁREA DE ATUAÇÃO'!$A:$C,3,0), "")</f>
        <v>REDE DE URGÊNCIA</v>
      </c>
      <c r="O4941" t="str">
        <f>'Lotações convertidas'!B4943</f>
        <v>UNIDADE DE PRONTO ATENDIMENTO BARREIRO</v>
      </c>
    </row>
    <row r="4942" spans="1:15" x14ac:dyDescent="0.25">
      <c r="A4942" t="s">
        <v>14883</v>
      </c>
      <c r="B4942" t="s">
        <v>14884</v>
      </c>
      <c r="C4942" t="s">
        <v>14885</v>
      </c>
      <c r="D4942" t="s">
        <v>349</v>
      </c>
      <c r="E4942" t="s">
        <v>350</v>
      </c>
      <c r="F4942" t="s">
        <v>18633</v>
      </c>
      <c r="G4942" s="177">
        <v>44768</v>
      </c>
      <c r="H4942" t="s">
        <v>395</v>
      </c>
      <c r="I4942" t="s">
        <v>18169</v>
      </c>
      <c r="J4942" t="s">
        <v>14886</v>
      </c>
      <c r="K4942" t="s">
        <v>353</v>
      </c>
      <c r="L4942" t="s">
        <v>382</v>
      </c>
      <c r="M4942" s="29" t="str">
        <f>IF(O4942 &lt;&gt; "", VLOOKUP(O4942,'CLASSIFICAÇÃO - ÁREA DE ATUAÇÃO'!$A:$C,2,0),"")</f>
        <v>A</v>
      </c>
      <c r="N4942" s="29" t="str">
        <f>IF(O4942 &lt;&gt; "",VLOOKUP(O4942,'CLASSIFICAÇÃO - ÁREA DE ATUAÇÃO'!$A:$C,3,0), "")</f>
        <v>REDE COMPLEMENTAR</v>
      </c>
      <c r="O4942" t="str">
        <f>'Lotações convertidas'!B4944</f>
        <v>CENTRO DE REFERENCIA EM REABILITACAO LESTE</v>
      </c>
    </row>
    <row r="4943" spans="1:15" x14ac:dyDescent="0.25">
      <c r="A4943">
        <v>1386628</v>
      </c>
      <c r="B4943" t="s">
        <v>10567</v>
      </c>
      <c r="C4943" t="s">
        <v>10568</v>
      </c>
      <c r="D4943" t="s">
        <v>362</v>
      </c>
      <c r="F4943" t="s">
        <v>18613</v>
      </c>
      <c r="G4943" s="177">
        <v>44769</v>
      </c>
      <c r="H4943" t="s">
        <v>364</v>
      </c>
      <c r="I4943" t="s">
        <v>18168</v>
      </c>
      <c r="J4943" t="s">
        <v>10569</v>
      </c>
      <c r="K4943" t="s">
        <v>353</v>
      </c>
      <c r="L4943" t="s">
        <v>382</v>
      </c>
      <c r="M4943" s="29" t="str">
        <f>IF(O4943 &lt;&gt; "", VLOOKUP(O4943,'CLASSIFICAÇÃO - ÁREA DE ATUAÇÃO'!$A:$C,2,0),"")</f>
        <v>C</v>
      </c>
      <c r="N4943" s="29" t="str">
        <f>IF(O4943 &lt;&gt; "",VLOOKUP(O4943,'CLASSIFICAÇÃO - ÁREA DE ATUAÇÃO'!$A:$C,3,0), "")</f>
        <v>REDE DE URGÊNCIA</v>
      </c>
      <c r="O4943" t="str">
        <f>'Lotações convertidas'!B4945</f>
        <v>UNIDADE DE PRONTO ATENDIMENTO LESTE</v>
      </c>
    </row>
    <row r="4944" spans="1:15" x14ac:dyDescent="0.25">
      <c r="A4944">
        <v>1386636</v>
      </c>
      <c r="B4944" t="s">
        <v>3164</v>
      </c>
      <c r="C4944" t="s">
        <v>3165</v>
      </c>
      <c r="D4944" t="s">
        <v>368</v>
      </c>
      <c r="E4944" t="s">
        <v>369</v>
      </c>
      <c r="F4944" t="s">
        <v>561</v>
      </c>
      <c r="G4944" s="177">
        <v>44768</v>
      </c>
      <c r="H4944" t="s">
        <v>441</v>
      </c>
      <c r="I4944" t="s">
        <v>18168</v>
      </c>
      <c r="J4944" t="s">
        <v>3166</v>
      </c>
      <c r="K4944" t="s">
        <v>353</v>
      </c>
      <c r="L4944" t="s">
        <v>374</v>
      </c>
      <c r="M4944" s="29" t="str">
        <f>IF(O4944 &lt;&gt; "", VLOOKUP(O4944,'CLASSIFICAÇÃO - ÁREA DE ATUAÇÃO'!$A:$C,2,0),"")</f>
        <v>C</v>
      </c>
      <c r="N4944" s="29" t="str">
        <f>IF(O4944 &lt;&gt; "",VLOOKUP(O4944,'CLASSIFICAÇÃO - ÁREA DE ATUAÇÃO'!$A:$C,3,0), "")</f>
        <v>REDE DE URGÊNCIA</v>
      </c>
      <c r="O4944" t="str">
        <f>'Lotações convertidas'!B4946</f>
        <v>CENTRO DE REFERENCIA EM SAUDE MENTAL ALCOOL E DROGAS NORDESTE</v>
      </c>
    </row>
    <row r="4945" spans="1:15" x14ac:dyDescent="0.25">
      <c r="A4945">
        <v>1386644</v>
      </c>
      <c r="B4945" t="s">
        <v>14887</v>
      </c>
      <c r="C4945" t="s">
        <v>14888</v>
      </c>
      <c r="D4945" t="s">
        <v>368</v>
      </c>
      <c r="E4945" t="s">
        <v>369</v>
      </c>
      <c r="F4945" t="s">
        <v>18622</v>
      </c>
      <c r="G4945" s="177">
        <v>44769</v>
      </c>
      <c r="H4945" t="s">
        <v>441</v>
      </c>
      <c r="I4945" t="s">
        <v>18168</v>
      </c>
      <c r="J4945" t="s">
        <v>14889</v>
      </c>
      <c r="K4945" t="s">
        <v>353</v>
      </c>
      <c r="L4945" t="s">
        <v>372</v>
      </c>
      <c r="M4945" s="29" t="str">
        <f>IF(O4945 &lt;&gt; "", VLOOKUP(O4945,'CLASSIFICAÇÃO - ÁREA DE ATUAÇÃO'!$A:$C,2,0),"")</f>
        <v>C</v>
      </c>
      <c r="N4945" s="29" t="str">
        <f>IF(O4945 &lt;&gt; "",VLOOKUP(O4945,'CLASSIFICAÇÃO - ÁREA DE ATUAÇÃO'!$A:$C,3,0), "")</f>
        <v>REDE DE URGÊNCIA</v>
      </c>
      <c r="O4945" t="str">
        <f>'Lotações convertidas'!B4947</f>
        <v>CENTRO DE REFERENCIA EM SAUDE MENTAL VENDA NOVA</v>
      </c>
    </row>
    <row r="4946" spans="1:15" x14ac:dyDescent="0.25">
      <c r="A4946">
        <v>1386652</v>
      </c>
      <c r="B4946" t="s">
        <v>14890</v>
      </c>
      <c r="C4946" t="s">
        <v>14891</v>
      </c>
      <c r="D4946" t="s">
        <v>520</v>
      </c>
      <c r="E4946" t="s">
        <v>14892</v>
      </c>
      <c r="F4946" t="s">
        <v>2151</v>
      </c>
      <c r="G4946" s="177">
        <v>44769</v>
      </c>
      <c r="H4946" t="s">
        <v>736</v>
      </c>
      <c r="I4946" t="s">
        <v>18175</v>
      </c>
      <c r="J4946" t="s">
        <v>14893</v>
      </c>
      <c r="K4946" t="s">
        <v>353</v>
      </c>
      <c r="L4946" t="s">
        <v>372</v>
      </c>
      <c r="M4946" s="29" t="str">
        <f>IF(O4946 &lt;&gt; "", VLOOKUP(O4946,'CLASSIFICAÇÃO - ÁREA DE ATUAÇÃO'!$A:$C,2,0),"")</f>
        <v>C</v>
      </c>
      <c r="N4946" s="29" t="str">
        <f>IF(O4946 &lt;&gt; "",VLOOKUP(O4946,'CLASSIFICAÇÃO - ÁREA DE ATUAÇÃO'!$A:$C,3,0), "")</f>
        <v>REDE COMPLEMENTAR</v>
      </c>
      <c r="O4946" t="str">
        <f>'Lotações convertidas'!B4948</f>
        <v>CENTRO DE ESPECIALIDADES ODONTOLOGICAS VENDA NOVA</v>
      </c>
    </row>
    <row r="4947" spans="1:15" x14ac:dyDescent="0.25">
      <c r="A4947">
        <v>1386660</v>
      </c>
      <c r="B4947" t="s">
        <v>14894</v>
      </c>
      <c r="C4947" t="s">
        <v>14895</v>
      </c>
      <c r="D4947" t="s">
        <v>349</v>
      </c>
      <c r="E4947" t="s">
        <v>473</v>
      </c>
      <c r="F4947" t="s">
        <v>610</v>
      </c>
      <c r="G4947" s="177">
        <v>44769</v>
      </c>
      <c r="H4947" t="s">
        <v>395</v>
      </c>
      <c r="I4947" t="s">
        <v>18181</v>
      </c>
      <c r="J4947" t="s">
        <v>14896</v>
      </c>
      <c r="K4947" t="s">
        <v>353</v>
      </c>
      <c r="L4947" t="s">
        <v>372</v>
      </c>
      <c r="M4947" s="29" t="str">
        <f>IF(O4947 &lt;&gt; "", VLOOKUP(O4947,'CLASSIFICAÇÃO - ÁREA DE ATUAÇÃO'!$A:$C,2,0),"")</f>
        <v>C</v>
      </c>
      <c r="N4947" s="29" t="str">
        <f>IF(O4947 &lt;&gt; "",VLOOKUP(O4947,'CLASSIFICAÇÃO - ÁREA DE ATUAÇÃO'!$A:$C,3,0), "")</f>
        <v>ATENÇÃO PRIMÁRIA</v>
      </c>
      <c r="O4947" t="str">
        <f>'Lotações convertidas'!B4949</f>
        <v>CENTRO DE SAÚDE PIRATININGA</v>
      </c>
    </row>
    <row r="4948" spans="1:15" x14ac:dyDescent="0.25">
      <c r="A4948">
        <v>1386679</v>
      </c>
      <c r="B4948" t="s">
        <v>14897</v>
      </c>
      <c r="C4948" t="s">
        <v>14898</v>
      </c>
      <c r="D4948" t="s">
        <v>379</v>
      </c>
      <c r="F4948" t="s">
        <v>18616</v>
      </c>
      <c r="G4948" s="177">
        <v>44770</v>
      </c>
      <c r="H4948" t="s">
        <v>482</v>
      </c>
      <c r="I4948" t="s">
        <v>18171</v>
      </c>
      <c r="J4948" t="s">
        <v>14899</v>
      </c>
      <c r="K4948" t="s">
        <v>353</v>
      </c>
      <c r="L4948" t="s">
        <v>361</v>
      </c>
      <c r="M4948" s="29" t="str">
        <f>IF(O4948 &lt;&gt; "", VLOOKUP(O4948,'CLASSIFICAÇÃO - ÁREA DE ATUAÇÃO'!$A:$C,2,0),"")</f>
        <v>C</v>
      </c>
      <c r="N4948" s="29" t="str">
        <f>IF(O4948 &lt;&gt; "",VLOOKUP(O4948,'CLASSIFICAÇÃO - ÁREA DE ATUAÇÃO'!$A:$C,3,0), "")</f>
        <v>REDE DE URGÊNCIA</v>
      </c>
      <c r="O4948" t="str">
        <f>'Lotações convertidas'!B4950</f>
        <v>UNIDADE DE PRONTO ATENDIMENTO PAMPULHA</v>
      </c>
    </row>
    <row r="4949" spans="1:15" x14ac:dyDescent="0.25">
      <c r="A4949">
        <v>1386687</v>
      </c>
      <c r="B4949" t="s">
        <v>14900</v>
      </c>
      <c r="C4949" t="s">
        <v>14901</v>
      </c>
      <c r="D4949" t="s">
        <v>362</v>
      </c>
      <c r="F4949" t="s">
        <v>399</v>
      </c>
      <c r="G4949" s="177">
        <v>44769</v>
      </c>
      <c r="H4949" t="s">
        <v>395</v>
      </c>
      <c r="I4949" t="s">
        <v>18168</v>
      </c>
      <c r="J4949" t="s">
        <v>14902</v>
      </c>
      <c r="K4949" t="s">
        <v>353</v>
      </c>
      <c r="L4949" t="s">
        <v>374</v>
      </c>
      <c r="M4949" s="29" t="str">
        <f>IF(O4949 &lt;&gt; "", VLOOKUP(O4949,'CLASSIFICAÇÃO - ÁREA DE ATUAÇÃO'!$A:$C,2,0),"")</f>
        <v>A</v>
      </c>
      <c r="N4949" s="29" t="str">
        <f>IF(O4949 &lt;&gt; "",VLOOKUP(O4949,'CLASSIFICAÇÃO - ÁREA DE ATUAÇÃO'!$A:$C,3,0), "")</f>
        <v>ATENÇÃO PRIMÁRIA</v>
      </c>
      <c r="O4949" t="str">
        <f>'Lotações convertidas'!B4951</f>
        <v>CENTRO DE SAÚDE ALCIDES LINS</v>
      </c>
    </row>
    <row r="4950" spans="1:15" x14ac:dyDescent="0.25">
      <c r="A4950">
        <v>1386709</v>
      </c>
      <c r="B4950" t="s">
        <v>14906</v>
      </c>
      <c r="C4950" t="s">
        <v>14907</v>
      </c>
      <c r="D4950" t="s">
        <v>368</v>
      </c>
      <c r="E4950" t="s">
        <v>369</v>
      </c>
      <c r="F4950" t="s">
        <v>18648</v>
      </c>
      <c r="G4950" s="177">
        <v>44770</v>
      </c>
      <c r="H4950" t="s">
        <v>1635</v>
      </c>
      <c r="I4950" t="s">
        <v>18168</v>
      </c>
      <c r="J4950" t="s">
        <v>14908</v>
      </c>
      <c r="K4950" t="s">
        <v>353</v>
      </c>
      <c r="L4950" t="s">
        <v>406</v>
      </c>
      <c r="M4950" s="29" t="str">
        <f>IF(O4950 &lt;&gt; "", VLOOKUP(O4950,'CLASSIFICAÇÃO - ÁREA DE ATUAÇÃO'!$A:$C,2,0),"")</f>
        <v>B</v>
      </c>
      <c r="N4950" s="29" t="str">
        <f>IF(O4950 &lt;&gt; "",VLOOKUP(O4950,'CLASSIFICAÇÃO - ÁREA DE ATUAÇÃO'!$A:$C,3,0), "")</f>
        <v>REDE DE URGÊNCIA</v>
      </c>
      <c r="O4950" t="str">
        <f>'Lotações convertidas'!B4952</f>
        <v>CENTRO DE REFERENCIA EM SAUDE MENTAL BARREIRO</v>
      </c>
    </row>
    <row r="4951" spans="1:15" x14ac:dyDescent="0.25">
      <c r="A4951">
        <v>1386717</v>
      </c>
      <c r="B4951" t="s">
        <v>716</v>
      </c>
      <c r="C4951" t="s">
        <v>717</v>
      </c>
      <c r="D4951" t="s">
        <v>368</v>
      </c>
      <c r="E4951" t="s">
        <v>369</v>
      </c>
      <c r="F4951" t="s">
        <v>465</v>
      </c>
      <c r="G4951" s="177">
        <v>44770</v>
      </c>
      <c r="H4951" t="s">
        <v>441</v>
      </c>
      <c r="I4951" t="s">
        <v>18168</v>
      </c>
      <c r="J4951" t="s">
        <v>718</v>
      </c>
      <c r="K4951" t="s">
        <v>353</v>
      </c>
      <c r="L4951" t="s">
        <v>361</v>
      </c>
      <c r="M4951" s="29" t="str">
        <f>IF(O4951 &lt;&gt; "", VLOOKUP(O4951,'CLASSIFICAÇÃO - ÁREA DE ATUAÇÃO'!$A:$C,2,0),"")</f>
        <v>C</v>
      </c>
      <c r="N4951" s="29" t="str">
        <f>IF(O4951 &lt;&gt; "",VLOOKUP(O4951,'CLASSIFICAÇÃO - ÁREA DE ATUAÇÃO'!$A:$C,3,0), "")</f>
        <v>REDE DE URGÊNCIA</v>
      </c>
      <c r="O4951" t="str">
        <f>'Lotações convertidas'!B4953</f>
        <v>CENTRO DE REFERÊNCIA EM SAÚDE MENTAL - ÁLCOOL E DROGAS PAMPULHA/NOROESTE</v>
      </c>
    </row>
    <row r="4952" spans="1:15" x14ac:dyDescent="0.25">
      <c r="A4952">
        <v>1386725</v>
      </c>
      <c r="B4952" t="s">
        <v>14909</v>
      </c>
      <c r="C4952" t="s">
        <v>14910</v>
      </c>
      <c r="D4952" t="s">
        <v>349</v>
      </c>
      <c r="E4952" t="s">
        <v>528</v>
      </c>
      <c r="F4952" t="s">
        <v>1769</v>
      </c>
      <c r="G4952" s="177">
        <v>44769</v>
      </c>
      <c r="H4952" t="s">
        <v>364</v>
      </c>
      <c r="I4952" t="s">
        <v>18176</v>
      </c>
      <c r="J4952" t="s">
        <v>14911</v>
      </c>
      <c r="K4952" t="s">
        <v>353</v>
      </c>
      <c r="L4952" t="s">
        <v>411</v>
      </c>
      <c r="M4952" s="29" t="str">
        <f>IF(O4952 &lt;&gt; "", VLOOKUP(O4952,'CLASSIFICAÇÃO - ÁREA DE ATUAÇÃO'!$A:$C,2,0),"")</f>
        <v>A</v>
      </c>
      <c r="N4952" s="29" t="str">
        <f>IF(O4952 &lt;&gt; "",VLOOKUP(O4952,'CLASSIFICAÇÃO - ÁREA DE ATUAÇÃO'!$A:$C,3,0), "")</f>
        <v>REDE COMPLEMENTAR</v>
      </c>
      <c r="O4952" t="str">
        <f>'Lotações convertidas'!B4954</f>
        <v>CENTRO DE TESTAGEM E ACONSELHAMENTO CENTRO-SUL</v>
      </c>
    </row>
    <row r="4953" spans="1:15" x14ac:dyDescent="0.25">
      <c r="A4953" t="s">
        <v>14912</v>
      </c>
      <c r="B4953" t="s">
        <v>14913</v>
      </c>
      <c r="C4953" t="s">
        <v>14914</v>
      </c>
      <c r="D4953" t="s">
        <v>379</v>
      </c>
      <c r="F4953" t="s">
        <v>18611</v>
      </c>
      <c r="G4953" s="177">
        <v>44770</v>
      </c>
      <c r="H4953" t="s">
        <v>482</v>
      </c>
      <c r="I4953" t="s">
        <v>18171</v>
      </c>
      <c r="J4953" t="s">
        <v>14915</v>
      </c>
      <c r="K4953" t="s">
        <v>353</v>
      </c>
      <c r="L4953" t="s">
        <v>397</v>
      </c>
      <c r="M4953" s="29" t="str">
        <f>IF(O4953 &lt;&gt; "", VLOOKUP(O4953,'CLASSIFICAÇÃO - ÁREA DE ATUAÇÃO'!$A:$C,2,0),"")</f>
        <v>C</v>
      </c>
      <c r="N4953" s="29" t="str">
        <f>IF(O4953 &lt;&gt; "",VLOOKUP(O4953,'CLASSIFICAÇÃO - ÁREA DE ATUAÇÃO'!$A:$C,3,0), "")</f>
        <v>REDE DE URGÊNCIA</v>
      </c>
      <c r="O4953" t="str">
        <f>'Lotações convertidas'!B4955</f>
        <v>UNIDADE DE PRONTO ATENDIMENTO OESTE</v>
      </c>
    </row>
    <row r="4954" spans="1:15" x14ac:dyDescent="0.25">
      <c r="A4954">
        <v>1386768</v>
      </c>
      <c r="B4954" t="s">
        <v>14916</v>
      </c>
      <c r="C4954" t="s">
        <v>14917</v>
      </c>
      <c r="D4954" t="s">
        <v>379</v>
      </c>
      <c r="F4954" t="s">
        <v>18617</v>
      </c>
      <c r="G4954" s="177">
        <v>44770</v>
      </c>
      <c r="H4954" t="s">
        <v>482</v>
      </c>
      <c r="I4954" t="s">
        <v>18171</v>
      </c>
      <c r="J4954" t="s">
        <v>14918</v>
      </c>
      <c r="K4954" t="s">
        <v>353</v>
      </c>
      <c r="L4954" t="s">
        <v>406</v>
      </c>
      <c r="M4954" s="29" t="str">
        <f>IF(O4954 &lt;&gt; "", VLOOKUP(O4954,'CLASSIFICAÇÃO - ÁREA DE ATUAÇÃO'!$A:$C,2,0),"")</f>
        <v>D</v>
      </c>
      <c r="N4954" s="29" t="str">
        <f>IF(O4954 &lt;&gt; "",VLOOKUP(O4954,'CLASSIFICAÇÃO - ÁREA DE ATUAÇÃO'!$A:$C,3,0), "")</f>
        <v>REDE DE URGÊNCIA</v>
      </c>
      <c r="O4954" t="str">
        <f>'Lotações convertidas'!B4956</f>
        <v>UNIDADE DE PRONTO ATENDIMENTO BARREIRO</v>
      </c>
    </row>
    <row r="4955" spans="1:15" x14ac:dyDescent="0.25">
      <c r="A4955">
        <v>1386776</v>
      </c>
      <c r="B4955" t="s">
        <v>14919</v>
      </c>
      <c r="C4955" t="s">
        <v>14920</v>
      </c>
      <c r="D4955" t="s">
        <v>379</v>
      </c>
      <c r="F4955" t="s">
        <v>428</v>
      </c>
      <c r="G4955" s="177">
        <v>44770</v>
      </c>
      <c r="H4955" t="s">
        <v>364</v>
      </c>
      <c r="I4955" t="s">
        <v>18171</v>
      </c>
      <c r="J4955" t="s">
        <v>14921</v>
      </c>
      <c r="K4955" t="s">
        <v>353</v>
      </c>
      <c r="L4955" t="s">
        <v>382</v>
      </c>
      <c r="M4955" s="29" t="str">
        <f>IF(O4955 &lt;&gt; "", VLOOKUP(O4955,'CLASSIFICAÇÃO - ÁREA DE ATUAÇÃO'!$A:$C,2,0),"")</f>
        <v>B</v>
      </c>
      <c r="N4955" s="29" t="str">
        <f>IF(O4955 &lt;&gt; "",VLOOKUP(O4955,'CLASSIFICAÇÃO - ÁREA DE ATUAÇÃO'!$A:$C,3,0), "")</f>
        <v>ATENÇÃO PRIMÁRIA</v>
      </c>
      <c r="O4955" t="str">
        <f>'Lotações convertidas'!B4957</f>
        <v>CENTRO DE SAÚDE VERA CRUZ</v>
      </c>
    </row>
    <row r="4956" spans="1:15" x14ac:dyDescent="0.25">
      <c r="A4956">
        <v>1386792</v>
      </c>
      <c r="B4956" t="s">
        <v>14922</v>
      </c>
      <c r="C4956" t="s">
        <v>14923</v>
      </c>
      <c r="D4956" t="s">
        <v>379</v>
      </c>
      <c r="F4956" t="s">
        <v>18616</v>
      </c>
      <c r="G4956" s="177">
        <v>44768</v>
      </c>
      <c r="H4956" t="s">
        <v>457</v>
      </c>
      <c r="I4956" t="s">
        <v>18171</v>
      </c>
      <c r="J4956" t="s">
        <v>14924</v>
      </c>
      <c r="K4956" t="s">
        <v>353</v>
      </c>
      <c r="L4956" t="s">
        <v>361</v>
      </c>
      <c r="M4956" s="29" t="str">
        <f>IF(O4956 &lt;&gt; "", VLOOKUP(O4956,'CLASSIFICAÇÃO - ÁREA DE ATUAÇÃO'!$A:$C,2,0),"")</f>
        <v>C</v>
      </c>
      <c r="N4956" s="29" t="str">
        <f>IF(O4956 &lt;&gt; "",VLOOKUP(O4956,'CLASSIFICAÇÃO - ÁREA DE ATUAÇÃO'!$A:$C,3,0), "")</f>
        <v>REDE DE URGÊNCIA</v>
      </c>
      <c r="O4956" t="str">
        <f>'Lotações convertidas'!B4958</f>
        <v>UNIDADE DE PRONTO ATENDIMENTO PAMPULHA</v>
      </c>
    </row>
    <row r="4957" spans="1:15" x14ac:dyDescent="0.25">
      <c r="A4957">
        <v>1386806</v>
      </c>
      <c r="B4957" t="s">
        <v>14922</v>
      </c>
      <c r="C4957" t="s">
        <v>14923</v>
      </c>
      <c r="D4957" t="s">
        <v>379</v>
      </c>
      <c r="F4957" t="s">
        <v>18616</v>
      </c>
      <c r="G4957" s="177">
        <v>44773</v>
      </c>
      <c r="H4957" t="s">
        <v>457</v>
      </c>
      <c r="I4957" t="s">
        <v>18171</v>
      </c>
      <c r="J4957" t="s">
        <v>14924</v>
      </c>
      <c r="K4957" t="s">
        <v>353</v>
      </c>
      <c r="L4957" t="s">
        <v>361</v>
      </c>
      <c r="M4957" s="29" t="str">
        <f>IF(O4957 &lt;&gt; "", VLOOKUP(O4957,'CLASSIFICAÇÃO - ÁREA DE ATUAÇÃO'!$A:$C,2,0),"")</f>
        <v>C</v>
      </c>
      <c r="N4957" s="29" t="str">
        <f>IF(O4957 &lt;&gt; "",VLOOKUP(O4957,'CLASSIFICAÇÃO - ÁREA DE ATUAÇÃO'!$A:$C,3,0), "")</f>
        <v>REDE DE URGÊNCIA</v>
      </c>
      <c r="O4957" t="str">
        <f>'Lotações convertidas'!B4959</f>
        <v>UNIDADE DE PRONTO ATENDIMENTO PAMPULHA</v>
      </c>
    </row>
    <row r="4958" spans="1:15" x14ac:dyDescent="0.25">
      <c r="A4958">
        <v>1386814</v>
      </c>
      <c r="B4958" t="s">
        <v>14925</v>
      </c>
      <c r="C4958" t="s">
        <v>14926</v>
      </c>
      <c r="D4958" t="s">
        <v>379</v>
      </c>
      <c r="F4958" t="s">
        <v>18611</v>
      </c>
      <c r="G4958" s="177">
        <v>44772</v>
      </c>
      <c r="H4958" t="s">
        <v>482</v>
      </c>
      <c r="I4958" t="s">
        <v>18171</v>
      </c>
      <c r="J4958" t="s">
        <v>14927</v>
      </c>
      <c r="K4958" t="s">
        <v>353</v>
      </c>
      <c r="L4958" t="s">
        <v>397</v>
      </c>
      <c r="M4958" s="29" t="str">
        <f>IF(O4958 &lt;&gt; "", VLOOKUP(O4958,'CLASSIFICAÇÃO - ÁREA DE ATUAÇÃO'!$A:$C,2,0),"")</f>
        <v>C</v>
      </c>
      <c r="N4958" s="29" t="str">
        <f>IF(O4958 &lt;&gt; "",VLOOKUP(O4958,'CLASSIFICAÇÃO - ÁREA DE ATUAÇÃO'!$A:$C,3,0), "")</f>
        <v>REDE DE URGÊNCIA</v>
      </c>
      <c r="O4958" t="str">
        <f>'Lotações convertidas'!B4960</f>
        <v>UNIDADE DE PRONTO ATENDIMENTO OESTE</v>
      </c>
    </row>
    <row r="4959" spans="1:15" x14ac:dyDescent="0.25">
      <c r="A4959">
        <v>1386822</v>
      </c>
      <c r="B4959" t="s">
        <v>14928</v>
      </c>
      <c r="C4959" t="s">
        <v>14929</v>
      </c>
      <c r="D4959" t="s">
        <v>379</v>
      </c>
      <c r="F4959" t="s">
        <v>18616</v>
      </c>
      <c r="G4959" s="177">
        <v>44775</v>
      </c>
      <c r="H4959" t="s">
        <v>457</v>
      </c>
      <c r="I4959" t="s">
        <v>18171</v>
      </c>
      <c r="J4959" t="s">
        <v>14930</v>
      </c>
      <c r="K4959" t="s">
        <v>353</v>
      </c>
      <c r="L4959" t="s">
        <v>361</v>
      </c>
      <c r="M4959" s="29" t="str">
        <f>IF(O4959 &lt;&gt; "", VLOOKUP(O4959,'CLASSIFICAÇÃO - ÁREA DE ATUAÇÃO'!$A:$C,2,0),"")</f>
        <v>C</v>
      </c>
      <c r="N4959" s="29" t="str">
        <f>IF(O4959 &lt;&gt; "",VLOOKUP(O4959,'CLASSIFICAÇÃO - ÁREA DE ATUAÇÃO'!$A:$C,3,0), "")</f>
        <v>REDE DE URGÊNCIA</v>
      </c>
      <c r="O4959" t="str">
        <f>'Lotações convertidas'!B4961</f>
        <v>UNIDADE DE PRONTO ATENDIMENTO PAMPULHA</v>
      </c>
    </row>
    <row r="4960" spans="1:15" x14ac:dyDescent="0.25">
      <c r="A4960">
        <v>1386830</v>
      </c>
      <c r="B4960" t="s">
        <v>14931</v>
      </c>
      <c r="C4960" t="s">
        <v>14932</v>
      </c>
      <c r="D4960" t="s">
        <v>368</v>
      </c>
      <c r="E4960" t="s">
        <v>369</v>
      </c>
      <c r="F4960" t="s">
        <v>1513</v>
      </c>
      <c r="G4960" s="177">
        <v>44770</v>
      </c>
      <c r="H4960" t="s">
        <v>384</v>
      </c>
      <c r="I4960" t="s">
        <v>18168</v>
      </c>
      <c r="J4960" t="s">
        <v>14933</v>
      </c>
      <c r="K4960" t="s">
        <v>353</v>
      </c>
      <c r="L4960" t="s">
        <v>411</v>
      </c>
      <c r="M4960" s="29" t="str">
        <f>IF(O4960 &lt;&gt; "", VLOOKUP(O4960,'CLASSIFICAÇÃO - ÁREA DE ATUAÇÃO'!$A:$C,2,0),"")</f>
        <v>C</v>
      </c>
      <c r="N4960" s="29" t="str">
        <f>IF(O4960 &lt;&gt; "",VLOOKUP(O4960,'CLASSIFICAÇÃO - ÁREA DE ATUAÇÃO'!$A:$C,3,0), "")</f>
        <v>ATENÇÃO PRIMÁRIA</v>
      </c>
      <c r="O4960" t="str">
        <f>'Lotações convertidas'!B4962</f>
        <v>CENTRO DE SAÚDE CAFEZAL</v>
      </c>
    </row>
    <row r="4961" spans="1:15" x14ac:dyDescent="0.25">
      <c r="A4961">
        <v>1386849</v>
      </c>
      <c r="B4961" t="s">
        <v>14934</v>
      </c>
      <c r="C4961" t="s">
        <v>14935</v>
      </c>
      <c r="D4961" t="s">
        <v>362</v>
      </c>
      <c r="F4961" t="s">
        <v>1015</v>
      </c>
      <c r="G4961" s="177">
        <v>44774</v>
      </c>
      <c r="H4961" t="s">
        <v>434</v>
      </c>
      <c r="I4961" t="s">
        <v>18168</v>
      </c>
      <c r="J4961" t="s">
        <v>14936</v>
      </c>
      <c r="K4961" t="s">
        <v>353</v>
      </c>
      <c r="L4961" t="s">
        <v>406</v>
      </c>
      <c r="M4961" s="29" t="str">
        <f>IF(O4961 &lt;&gt; "", VLOOKUP(O4961,'CLASSIFICAÇÃO - ÁREA DE ATUAÇÃO'!$A:$C,2,0),"")</f>
        <v>C</v>
      </c>
      <c r="N4961" s="29" t="str">
        <f>IF(O4961 &lt;&gt; "",VLOOKUP(O4961,'CLASSIFICAÇÃO - ÁREA DE ATUAÇÃO'!$A:$C,3,0), "")</f>
        <v>ATENÇÃO PRIMÁRIA</v>
      </c>
      <c r="O4961" t="str">
        <f>'Lotações convertidas'!B4963</f>
        <v>CENTRO DE SAÚDE EDUARDO MAURO DE ARAÚJO - MIRAMAR</v>
      </c>
    </row>
    <row r="4962" spans="1:15" x14ac:dyDescent="0.25">
      <c r="A4962">
        <v>1386857</v>
      </c>
      <c r="B4962" t="s">
        <v>14937</v>
      </c>
      <c r="C4962" t="s">
        <v>14938</v>
      </c>
      <c r="D4962" t="s">
        <v>379</v>
      </c>
      <c r="F4962" t="s">
        <v>1245</v>
      </c>
      <c r="G4962" s="177">
        <v>44769</v>
      </c>
      <c r="H4962" t="s">
        <v>14540</v>
      </c>
      <c r="I4962" t="s">
        <v>18171</v>
      </c>
      <c r="J4962" t="s">
        <v>14939</v>
      </c>
      <c r="K4962" t="s">
        <v>353</v>
      </c>
      <c r="L4962" t="s">
        <v>374</v>
      </c>
      <c r="M4962" s="29" t="str">
        <f>IF(O4962 &lt;&gt; "", VLOOKUP(O4962,'CLASSIFICAÇÃO - ÁREA DE ATUAÇÃO'!$A:$C,2,0),"")</f>
        <v>D</v>
      </c>
      <c r="N4962" s="29" t="str">
        <f>IF(O4962 &lt;&gt; "",VLOOKUP(O4962,'CLASSIFICAÇÃO - ÁREA DE ATUAÇÃO'!$A:$C,3,0), "")</f>
        <v>ATENÇÃO PRIMÁRIA</v>
      </c>
      <c r="O4962" t="str">
        <f>'Lotações convertidas'!B4964</f>
        <v>CENTRO DE SAÚDE GOIÂNIA</v>
      </c>
    </row>
    <row r="4963" spans="1:15" x14ac:dyDescent="0.25">
      <c r="A4963">
        <v>1386865</v>
      </c>
      <c r="B4963" t="s">
        <v>12145</v>
      </c>
      <c r="C4963" t="s">
        <v>12146</v>
      </c>
      <c r="D4963" t="s">
        <v>349</v>
      </c>
      <c r="E4963" t="s">
        <v>528</v>
      </c>
      <c r="F4963" t="s">
        <v>792</v>
      </c>
      <c r="G4963" s="177">
        <v>44769</v>
      </c>
      <c r="H4963" t="s">
        <v>434</v>
      </c>
      <c r="I4963" t="s">
        <v>18176</v>
      </c>
      <c r="J4963" t="s">
        <v>12147</v>
      </c>
      <c r="K4963" t="s">
        <v>353</v>
      </c>
      <c r="L4963" t="s">
        <v>411</v>
      </c>
      <c r="M4963" s="29" t="str">
        <f>IF(O4963 &lt;&gt; "", VLOOKUP(O4963,'CLASSIFICAÇÃO - ÁREA DE ATUAÇÃO'!$A:$C,2,0),"")</f>
        <v>A</v>
      </c>
      <c r="N4963" s="29" t="str">
        <f>IF(O4963 &lt;&gt; "",VLOOKUP(O4963,'CLASSIFICAÇÃO - ÁREA DE ATUAÇÃO'!$A:$C,3,0), "")</f>
        <v>REDE COMPLEMENTAR</v>
      </c>
      <c r="O4963" t="str">
        <f>'Lotações convertidas'!B4965</f>
        <v>LABORATORIO REGIONAL CENTRO-SUL/PAMPULHA</v>
      </c>
    </row>
    <row r="4964" spans="1:15" x14ac:dyDescent="0.25">
      <c r="A4964">
        <v>1386873</v>
      </c>
      <c r="B4964" t="s">
        <v>14940</v>
      </c>
      <c r="C4964" t="s">
        <v>14941</v>
      </c>
      <c r="D4964" t="s">
        <v>349</v>
      </c>
      <c r="E4964" t="s">
        <v>528</v>
      </c>
      <c r="F4964" t="s">
        <v>18687</v>
      </c>
      <c r="G4964" s="177">
        <v>44770</v>
      </c>
      <c r="H4964" t="s">
        <v>364</v>
      </c>
      <c r="I4964" t="s">
        <v>18176</v>
      </c>
      <c r="J4964" t="s">
        <v>14942</v>
      </c>
      <c r="K4964" t="s">
        <v>353</v>
      </c>
      <c r="L4964" t="s">
        <v>530</v>
      </c>
      <c r="M4964" s="29" t="str">
        <f>IF(O4964 &lt;&gt; "", VLOOKUP(O4964,'CLASSIFICAÇÃO - ÁREA DE ATUAÇÃO'!$A:$C,2,0),"")</f>
        <v>A</v>
      </c>
      <c r="N4964" s="29" t="str">
        <f>IF(O4964 &lt;&gt; "",VLOOKUP(O4964,'CLASSIFICAÇÃO - ÁREA DE ATUAÇÃO'!$A:$C,3,0), "")</f>
        <v>GESTÃO</v>
      </c>
      <c r="O4964" t="str">
        <f>'Lotações convertidas'!B4966</f>
        <v>ASSESSORIA JURIDICA</v>
      </c>
    </row>
    <row r="4965" spans="1:15" x14ac:dyDescent="0.25">
      <c r="A4965">
        <v>1386881</v>
      </c>
      <c r="B4965" t="s">
        <v>14943</v>
      </c>
      <c r="C4965" t="s">
        <v>14944</v>
      </c>
      <c r="D4965" t="s">
        <v>368</v>
      </c>
      <c r="E4965" t="s">
        <v>369</v>
      </c>
      <c r="F4965" t="s">
        <v>18614</v>
      </c>
      <c r="G4965" s="177">
        <v>44771</v>
      </c>
      <c r="H4965" t="s">
        <v>1635</v>
      </c>
      <c r="I4965" t="s">
        <v>18168</v>
      </c>
      <c r="J4965" t="s">
        <v>14945</v>
      </c>
      <c r="K4965" t="s">
        <v>353</v>
      </c>
      <c r="L4965" t="s">
        <v>354</v>
      </c>
      <c r="M4965" s="29" t="str">
        <f>IF(O4965 &lt;&gt; "", VLOOKUP(O4965,'CLASSIFICAÇÃO - ÁREA DE ATUAÇÃO'!$A:$C,2,0),"")</f>
        <v>A</v>
      </c>
      <c r="N4965" s="29" t="str">
        <f>IF(O4965 &lt;&gt; "",VLOOKUP(O4965,'CLASSIFICAÇÃO - ÁREA DE ATUAÇÃO'!$A:$C,3,0), "")</f>
        <v>REDE DE URGÊNCIA</v>
      </c>
      <c r="O4965" t="str">
        <f>'Lotações convertidas'!B4967</f>
        <v>CENTRO DE REFERENCIA EM SAUDE MENTAL NOROESTE</v>
      </c>
    </row>
    <row r="4966" spans="1:15" x14ac:dyDescent="0.25">
      <c r="A4966" t="s">
        <v>14946</v>
      </c>
      <c r="B4966" t="s">
        <v>14947</v>
      </c>
      <c r="C4966" t="s">
        <v>14948</v>
      </c>
      <c r="D4966" t="s">
        <v>379</v>
      </c>
      <c r="F4966" t="s">
        <v>18611</v>
      </c>
      <c r="G4966" s="177">
        <v>44772</v>
      </c>
      <c r="H4966" t="s">
        <v>482</v>
      </c>
      <c r="I4966" t="s">
        <v>18171</v>
      </c>
      <c r="J4966" t="s">
        <v>14949</v>
      </c>
      <c r="K4966" t="s">
        <v>353</v>
      </c>
      <c r="L4966" t="s">
        <v>397</v>
      </c>
      <c r="M4966" s="29" t="str">
        <f>IF(O4966 &lt;&gt; "", VLOOKUP(O4966,'CLASSIFICAÇÃO - ÁREA DE ATUAÇÃO'!$A:$C,2,0),"")</f>
        <v>C</v>
      </c>
      <c r="N4966" s="29" t="str">
        <f>IF(O4966 &lt;&gt; "",VLOOKUP(O4966,'CLASSIFICAÇÃO - ÁREA DE ATUAÇÃO'!$A:$C,3,0), "")</f>
        <v>REDE DE URGÊNCIA</v>
      </c>
      <c r="O4966" t="str">
        <f>'Lotações convertidas'!B4968</f>
        <v>UNIDADE DE PRONTO ATENDIMENTO OESTE</v>
      </c>
    </row>
    <row r="4967" spans="1:15" x14ac:dyDescent="0.25">
      <c r="A4967">
        <v>1386903</v>
      </c>
      <c r="B4967" t="s">
        <v>14950</v>
      </c>
      <c r="C4967" t="s">
        <v>14951</v>
      </c>
      <c r="D4967" t="s">
        <v>379</v>
      </c>
      <c r="F4967" t="s">
        <v>1422</v>
      </c>
      <c r="G4967" s="177">
        <v>44770</v>
      </c>
      <c r="H4967" t="s">
        <v>364</v>
      </c>
      <c r="I4967" t="s">
        <v>18171</v>
      </c>
      <c r="J4967" t="s">
        <v>14952</v>
      </c>
      <c r="K4967" t="s">
        <v>353</v>
      </c>
      <c r="L4967" t="s">
        <v>382</v>
      </c>
      <c r="M4967" s="29" t="str">
        <f>IF(O4967 &lt;&gt; "", VLOOKUP(O4967,'CLASSIFICAÇÃO - ÁREA DE ATUAÇÃO'!$A:$C,2,0),"")</f>
        <v>D</v>
      </c>
      <c r="N4967" s="29" t="str">
        <f>IF(O4967 &lt;&gt; "",VLOOKUP(O4967,'CLASSIFICAÇÃO - ÁREA DE ATUAÇÃO'!$A:$C,3,0), "")</f>
        <v>ATENÇÃO PRIMÁRIA</v>
      </c>
      <c r="O4967" t="str">
        <f>'Lotações convertidas'!B4969</f>
        <v>CENTRO DE SAÚDE NOVO HORIZONTE</v>
      </c>
    </row>
    <row r="4968" spans="1:15" x14ac:dyDescent="0.25">
      <c r="A4968">
        <v>1386911</v>
      </c>
      <c r="B4968" t="s">
        <v>14953</v>
      </c>
      <c r="C4968" t="s">
        <v>14954</v>
      </c>
      <c r="D4968" t="s">
        <v>379</v>
      </c>
      <c r="F4968" t="s">
        <v>1548</v>
      </c>
      <c r="G4968" s="177">
        <v>44774</v>
      </c>
      <c r="H4968" t="s">
        <v>352</v>
      </c>
      <c r="I4968" t="s">
        <v>18171</v>
      </c>
      <c r="J4968" t="s">
        <v>14955</v>
      </c>
      <c r="K4968" t="s">
        <v>353</v>
      </c>
      <c r="L4968" t="s">
        <v>374</v>
      </c>
      <c r="M4968" s="29" t="str">
        <f>IF(O4968 &lt;&gt; "", VLOOKUP(O4968,'CLASSIFICAÇÃO - ÁREA DE ATUAÇÃO'!$A:$C,2,0),"")</f>
        <v>D</v>
      </c>
      <c r="N4968" s="29" t="str">
        <f>IF(O4968 &lt;&gt; "",VLOOKUP(O4968,'CLASSIFICAÇÃO - ÁREA DE ATUAÇÃO'!$A:$C,3,0), "")</f>
        <v>ATENÇÃO PRIMÁRIA</v>
      </c>
      <c r="O4968" t="str">
        <f>'Lotações convertidas'!B4970</f>
        <v>CENTRO DE SAÚDE NAZARÉ</v>
      </c>
    </row>
    <row r="4969" spans="1:15" x14ac:dyDescent="0.25">
      <c r="A4969" t="s">
        <v>14956</v>
      </c>
      <c r="B4969" t="s">
        <v>14957</v>
      </c>
      <c r="C4969" t="s">
        <v>14958</v>
      </c>
      <c r="D4969" t="s">
        <v>379</v>
      </c>
      <c r="F4969" t="s">
        <v>424</v>
      </c>
      <c r="G4969" s="177">
        <v>44772</v>
      </c>
      <c r="H4969" t="s">
        <v>466</v>
      </c>
      <c r="I4969" t="s">
        <v>18171</v>
      </c>
      <c r="J4969" t="s">
        <v>14959</v>
      </c>
      <c r="K4969" t="s">
        <v>353</v>
      </c>
      <c r="L4969" t="s">
        <v>427</v>
      </c>
      <c r="M4969" s="29" t="str">
        <f>IF(O4969 &lt;&gt; "", VLOOKUP(O4969,'CLASSIFICAÇÃO - ÁREA DE ATUAÇÃO'!$A:$C,2,0),"")</f>
        <v>D</v>
      </c>
      <c r="N4969" s="29" t="str">
        <f>IF(O4969 &lt;&gt; "",VLOOKUP(O4969,'CLASSIFICAÇÃO - ÁREA DE ATUAÇÃO'!$A:$C,3,0), "")</f>
        <v>REDE DE URGÊNCIA</v>
      </c>
      <c r="O4969" t="str">
        <f>'Lotações convertidas'!B4971</f>
        <v>SERVIÇO DE ATENDIMENTO MÓVEL DE URGÊNCIA E TRANSPORTE EM SAÚDE</v>
      </c>
    </row>
    <row r="4970" spans="1:15" x14ac:dyDescent="0.25">
      <c r="A4970">
        <v>1386938</v>
      </c>
      <c r="B4970" t="s">
        <v>14960</v>
      </c>
      <c r="C4970" t="s">
        <v>14961</v>
      </c>
      <c r="D4970" t="s">
        <v>349</v>
      </c>
      <c r="E4970" t="s">
        <v>350</v>
      </c>
      <c r="F4970" t="s">
        <v>18650</v>
      </c>
      <c r="G4970" s="177">
        <v>44774</v>
      </c>
      <c r="H4970" t="s">
        <v>364</v>
      </c>
      <c r="I4970" t="s">
        <v>18169</v>
      </c>
      <c r="J4970" t="s">
        <v>14962</v>
      </c>
      <c r="K4970" t="s">
        <v>353</v>
      </c>
      <c r="L4970" t="s">
        <v>374</v>
      </c>
      <c r="M4970" s="29" t="str">
        <f>IF(O4970 &lt;&gt; "", VLOOKUP(O4970,'CLASSIFICAÇÃO - ÁREA DE ATUAÇÃO'!$A:$C,2,0),"")</f>
        <v>B</v>
      </c>
      <c r="N4970" s="29" t="str">
        <f>IF(O4970 &lt;&gt; "",VLOOKUP(O4970,'CLASSIFICAÇÃO - ÁREA DE ATUAÇÃO'!$A:$C,3,0), "")</f>
        <v>GESTÃO</v>
      </c>
      <c r="O4970" t="str">
        <f>'Lotações convertidas'!B4972</f>
        <v>DIRETORIA REGIONAL DE SAUDE NORDESTE</v>
      </c>
    </row>
    <row r="4971" spans="1:15" x14ac:dyDescent="0.25">
      <c r="A4971">
        <v>1386946</v>
      </c>
      <c r="B4971" t="s">
        <v>10504</v>
      </c>
      <c r="C4971" t="s">
        <v>10505</v>
      </c>
      <c r="D4971" t="s">
        <v>362</v>
      </c>
      <c r="F4971" t="s">
        <v>595</v>
      </c>
      <c r="G4971" s="177">
        <v>44774</v>
      </c>
      <c r="H4971" t="s">
        <v>395</v>
      </c>
      <c r="I4971" t="s">
        <v>18168</v>
      </c>
      <c r="J4971" t="s">
        <v>10506</v>
      </c>
      <c r="K4971" t="s">
        <v>353</v>
      </c>
      <c r="L4971" t="s">
        <v>361</v>
      </c>
      <c r="M4971" s="29" t="str">
        <f>IF(O4971 &lt;&gt; "", VLOOKUP(O4971,'CLASSIFICAÇÃO - ÁREA DE ATUAÇÃO'!$A:$C,2,0),"")</f>
        <v>C</v>
      </c>
      <c r="N4971" s="29" t="str">
        <f>IF(O4971 &lt;&gt; "",VLOOKUP(O4971,'CLASSIFICAÇÃO - ÁREA DE ATUAÇÃO'!$A:$C,3,0), "")</f>
        <v>ATENÇÃO PRIMÁRIA</v>
      </c>
      <c r="O4971" t="str">
        <f>'Lotações convertidas'!B4973</f>
        <v>CENTRO DE SAÚDE TREVO</v>
      </c>
    </row>
    <row r="4972" spans="1:15" x14ac:dyDescent="0.25">
      <c r="A4972">
        <v>1386954</v>
      </c>
      <c r="B4972" t="s">
        <v>14963</v>
      </c>
      <c r="C4972" t="s">
        <v>14964</v>
      </c>
      <c r="D4972" t="s">
        <v>429</v>
      </c>
      <c r="E4972" t="s">
        <v>430</v>
      </c>
      <c r="F4972" t="s">
        <v>1513</v>
      </c>
      <c r="G4972" s="177">
        <v>44774</v>
      </c>
      <c r="H4972" t="s">
        <v>364</v>
      </c>
      <c r="I4972" t="s">
        <v>18175</v>
      </c>
      <c r="J4972" t="s">
        <v>14965</v>
      </c>
      <c r="K4972" t="s">
        <v>353</v>
      </c>
      <c r="L4972" t="s">
        <v>411</v>
      </c>
      <c r="M4972" s="29" t="str">
        <f>IF(O4972 &lt;&gt; "", VLOOKUP(O4972,'CLASSIFICAÇÃO - ÁREA DE ATUAÇÃO'!$A:$C,2,0),"")</f>
        <v>C</v>
      </c>
      <c r="N4972" s="29" t="str">
        <f>IF(O4972 &lt;&gt; "",VLOOKUP(O4972,'CLASSIFICAÇÃO - ÁREA DE ATUAÇÃO'!$A:$C,3,0), "")</f>
        <v>ATENÇÃO PRIMÁRIA</v>
      </c>
      <c r="O4972" t="str">
        <f>'Lotações convertidas'!B4974</f>
        <v>CENTRO DE SAÚDE CAFEZAL</v>
      </c>
    </row>
    <row r="4973" spans="1:15" x14ac:dyDescent="0.25">
      <c r="A4973">
        <v>1386962</v>
      </c>
      <c r="B4973" t="s">
        <v>14966</v>
      </c>
      <c r="C4973" t="s">
        <v>14967</v>
      </c>
      <c r="D4973" t="s">
        <v>368</v>
      </c>
      <c r="E4973" t="s">
        <v>369</v>
      </c>
      <c r="F4973" t="s">
        <v>424</v>
      </c>
      <c r="G4973" s="177">
        <v>44771</v>
      </c>
      <c r="H4973" t="s">
        <v>441</v>
      </c>
      <c r="I4973" t="s">
        <v>18168</v>
      </c>
      <c r="J4973" t="s">
        <v>14968</v>
      </c>
      <c r="K4973" t="s">
        <v>353</v>
      </c>
      <c r="L4973" t="s">
        <v>427</v>
      </c>
      <c r="M4973" s="29" t="str">
        <f>IF(O4973 &lt;&gt; "", VLOOKUP(O4973,'CLASSIFICAÇÃO - ÁREA DE ATUAÇÃO'!$A:$C,2,0),"")</f>
        <v>D</v>
      </c>
      <c r="N4973" s="29" t="str">
        <f>IF(O4973 &lt;&gt; "",VLOOKUP(O4973,'CLASSIFICAÇÃO - ÁREA DE ATUAÇÃO'!$A:$C,3,0), "")</f>
        <v>REDE DE URGÊNCIA</v>
      </c>
      <c r="O4973" t="str">
        <f>'Lotações convertidas'!B4975</f>
        <v>SERVIÇO DE ATENDIMENTO MÓVEL DE URGÊNCIA E TRANSPORTE EM SAÚDE</v>
      </c>
    </row>
    <row r="4974" spans="1:15" x14ac:dyDescent="0.25">
      <c r="A4974">
        <v>1386970</v>
      </c>
      <c r="B4974" t="s">
        <v>9726</v>
      </c>
      <c r="C4974" t="s">
        <v>9727</v>
      </c>
      <c r="D4974" t="s">
        <v>379</v>
      </c>
      <c r="F4974" t="s">
        <v>561</v>
      </c>
      <c r="G4974" s="177">
        <v>44774</v>
      </c>
      <c r="H4974" t="s">
        <v>457</v>
      </c>
      <c r="I4974" t="s">
        <v>18171</v>
      </c>
      <c r="J4974" t="s">
        <v>9729</v>
      </c>
      <c r="K4974" t="s">
        <v>353</v>
      </c>
      <c r="L4974" t="s">
        <v>374</v>
      </c>
      <c r="M4974" s="29" t="str">
        <f>IF(O4974 &lt;&gt; "", VLOOKUP(O4974,'CLASSIFICAÇÃO - ÁREA DE ATUAÇÃO'!$A:$C,2,0),"")</f>
        <v>C</v>
      </c>
      <c r="N4974" s="29" t="str">
        <f>IF(O4974 &lt;&gt; "",VLOOKUP(O4974,'CLASSIFICAÇÃO - ÁREA DE ATUAÇÃO'!$A:$C,3,0), "")</f>
        <v>REDE DE URGÊNCIA</v>
      </c>
      <c r="O4974" t="str">
        <f>'Lotações convertidas'!B4976</f>
        <v>CENTRO DE REFERENCIA EM SAUDE MENTAL ALCOOL E DROGAS NORDESTE</v>
      </c>
    </row>
    <row r="4975" spans="1:15" x14ac:dyDescent="0.25">
      <c r="A4975">
        <v>1386989</v>
      </c>
      <c r="B4975" t="s">
        <v>14969</v>
      </c>
      <c r="C4975" t="s">
        <v>14970</v>
      </c>
      <c r="D4975" t="s">
        <v>368</v>
      </c>
      <c r="E4975" t="s">
        <v>369</v>
      </c>
      <c r="F4975" t="s">
        <v>1356</v>
      </c>
      <c r="G4975" s="177">
        <v>44774</v>
      </c>
      <c r="H4975" t="s">
        <v>417</v>
      </c>
      <c r="I4975" t="s">
        <v>18168</v>
      </c>
      <c r="J4975" t="s">
        <v>14971</v>
      </c>
      <c r="K4975" t="s">
        <v>353</v>
      </c>
      <c r="L4975" t="s">
        <v>411</v>
      </c>
      <c r="M4975" s="29" t="str">
        <f>IF(O4975 &lt;&gt; "", VLOOKUP(O4975,'CLASSIFICAÇÃO - ÁREA DE ATUAÇÃO'!$A:$C,2,0),"")</f>
        <v>C</v>
      </c>
      <c r="N4975" s="29" t="str">
        <f>IF(O4975 &lt;&gt; "",VLOOKUP(O4975,'CLASSIFICAÇÃO - ÁREA DE ATUAÇÃO'!$A:$C,3,0), "")</f>
        <v>ATENÇÃO PRIMÁRIA</v>
      </c>
      <c r="O4975" t="str">
        <f>'Lotações convertidas'!B4977</f>
        <v>CENTRO DE SAÚDE PADRE TARCÍSIO</v>
      </c>
    </row>
    <row r="4976" spans="1:15" x14ac:dyDescent="0.25">
      <c r="A4976">
        <v>1386997</v>
      </c>
      <c r="B4976" t="s">
        <v>14972</v>
      </c>
      <c r="C4976" t="s">
        <v>14973</v>
      </c>
      <c r="D4976" t="s">
        <v>362</v>
      </c>
      <c r="F4976" t="s">
        <v>3561</v>
      </c>
      <c r="G4976" s="177">
        <v>44770</v>
      </c>
      <c r="H4976" t="s">
        <v>364</v>
      </c>
      <c r="I4976" t="s">
        <v>18168</v>
      </c>
      <c r="J4976" t="s">
        <v>14974</v>
      </c>
      <c r="K4976" t="s">
        <v>353</v>
      </c>
      <c r="L4976" t="s">
        <v>427</v>
      </c>
      <c r="M4976" s="29" t="str">
        <f>IF(O4976 &lt;&gt; "", VLOOKUP(O4976,'CLASSIFICAÇÃO - ÁREA DE ATUAÇÃO'!$A:$C,2,0),"")</f>
        <v>A</v>
      </c>
      <c r="N4976" s="29" t="str">
        <f>IF(O4976 &lt;&gt; "",VLOOKUP(O4976,'CLASSIFICAÇÃO - ÁREA DE ATUAÇÃO'!$A:$C,3,0), "")</f>
        <v>GESTÃO</v>
      </c>
      <c r="O4976" t="str">
        <f>'Lotações convertidas'!B4978</f>
        <v>GERÊNCIA DE INTEGRAÇÃO DO CUIDADO À SAÚDE</v>
      </c>
    </row>
    <row r="4977" spans="1:15" x14ac:dyDescent="0.25">
      <c r="A4977">
        <v>1387004</v>
      </c>
      <c r="B4977" t="s">
        <v>14975</v>
      </c>
      <c r="C4977" t="s">
        <v>14976</v>
      </c>
      <c r="D4977" t="s">
        <v>368</v>
      </c>
      <c r="E4977" t="s">
        <v>369</v>
      </c>
      <c r="F4977" t="s">
        <v>531</v>
      </c>
      <c r="G4977" s="177">
        <v>44770</v>
      </c>
      <c r="H4977" t="s">
        <v>384</v>
      </c>
      <c r="I4977" t="s">
        <v>18168</v>
      </c>
      <c r="J4977" t="s">
        <v>14977</v>
      </c>
      <c r="K4977" t="s">
        <v>353</v>
      </c>
      <c r="L4977" t="s">
        <v>374</v>
      </c>
      <c r="M4977" s="29" t="str">
        <f>IF(O4977 &lt;&gt; "", VLOOKUP(O4977,'CLASSIFICAÇÃO - ÁREA DE ATUAÇÃO'!$A:$C,2,0),"")</f>
        <v>C</v>
      </c>
      <c r="N4977" s="29" t="str">
        <f>IF(O4977 &lt;&gt; "",VLOOKUP(O4977,'CLASSIFICAÇÃO - ÁREA DE ATUAÇÃO'!$A:$C,3,0), "")</f>
        <v>ATENÇÃO PRIMÁRIA</v>
      </c>
      <c r="O4977" t="str">
        <f>'Lotações convertidas'!B4979</f>
        <v>CENTRO DE SAÚDE MARIA GORETTI</v>
      </c>
    </row>
    <row r="4978" spans="1:15" x14ac:dyDescent="0.25">
      <c r="A4978">
        <v>1387012</v>
      </c>
      <c r="B4978" t="s">
        <v>14978</v>
      </c>
      <c r="C4978" t="s">
        <v>14979</v>
      </c>
      <c r="D4978" t="s">
        <v>520</v>
      </c>
      <c r="F4978" t="s">
        <v>18668</v>
      </c>
      <c r="G4978" s="177">
        <v>44770</v>
      </c>
      <c r="H4978" t="s">
        <v>364</v>
      </c>
      <c r="I4978" t="s">
        <v>18175</v>
      </c>
      <c r="J4978" t="s">
        <v>14980</v>
      </c>
      <c r="K4978" t="s">
        <v>353</v>
      </c>
      <c r="L4978" t="s">
        <v>427</v>
      </c>
      <c r="M4978" s="29" t="str">
        <f>IF(O4978 &lt;&gt; "", VLOOKUP(O4978,'CLASSIFICAÇÃO - ÁREA DE ATUAÇÃO'!$A:$C,2,0),"")</f>
        <v>A</v>
      </c>
      <c r="N4978" s="29" t="str">
        <f>IF(O4978 &lt;&gt; "",VLOOKUP(O4978,'CLASSIFICAÇÃO - ÁREA DE ATUAÇÃO'!$A:$C,3,0), "")</f>
        <v>GESTÃO</v>
      </c>
      <c r="O4978" t="str">
        <f>'Lotações convertidas'!B4980</f>
        <v>GERENCIA DE ATENCAO PRIMARIA A SAUDE</v>
      </c>
    </row>
    <row r="4979" spans="1:15" x14ac:dyDescent="0.25">
      <c r="A4979">
        <v>1387020</v>
      </c>
      <c r="B4979" t="s">
        <v>14981</v>
      </c>
      <c r="C4979" t="s">
        <v>14982</v>
      </c>
      <c r="D4979" t="s">
        <v>349</v>
      </c>
      <c r="E4979" t="s">
        <v>473</v>
      </c>
      <c r="F4979" t="s">
        <v>70</v>
      </c>
      <c r="G4979" s="177">
        <v>44770</v>
      </c>
      <c r="H4979" t="s">
        <v>364</v>
      </c>
      <c r="I4979" t="s">
        <v>18181</v>
      </c>
      <c r="J4979" t="s">
        <v>14983</v>
      </c>
      <c r="K4979" t="s">
        <v>353</v>
      </c>
      <c r="L4979" t="s">
        <v>411</v>
      </c>
      <c r="M4979" s="29" t="str">
        <f>IF(O4979 &lt;&gt; "", VLOOKUP(O4979,'CLASSIFICAÇÃO - ÁREA DE ATUAÇÃO'!$A:$C,2,0),"")</f>
        <v>A</v>
      </c>
      <c r="N4979" s="29" t="str">
        <f>IF(O4979 &lt;&gt; "",VLOOKUP(O4979,'CLASSIFICAÇÃO - ÁREA DE ATUAÇÃO'!$A:$C,3,0), "")</f>
        <v>REDE COMPLEMENTAR</v>
      </c>
      <c r="O4979" t="str">
        <f>'Lotações convertidas'!B4981</f>
        <v>CENTRO DE TREIN. E REF. EM DOENÇAS INFECCIOSAS E PARASITÁRIAS ORESTES DINIZ</v>
      </c>
    </row>
    <row r="4980" spans="1:15" x14ac:dyDescent="0.25">
      <c r="A4980">
        <v>1387039</v>
      </c>
      <c r="B4980" t="s">
        <v>1543</v>
      </c>
      <c r="C4980" t="s">
        <v>1544</v>
      </c>
      <c r="D4980" t="s">
        <v>368</v>
      </c>
      <c r="E4980" t="s">
        <v>369</v>
      </c>
      <c r="F4980" t="s">
        <v>18613</v>
      </c>
      <c r="G4980" s="177">
        <v>44772</v>
      </c>
      <c r="H4980" t="s">
        <v>441</v>
      </c>
      <c r="I4980" t="s">
        <v>18168</v>
      </c>
      <c r="J4980" t="s">
        <v>1545</v>
      </c>
      <c r="K4980" t="s">
        <v>353</v>
      </c>
      <c r="L4980" t="s">
        <v>382</v>
      </c>
      <c r="M4980" s="29" t="str">
        <f>IF(O4980 &lt;&gt; "", VLOOKUP(O4980,'CLASSIFICAÇÃO - ÁREA DE ATUAÇÃO'!$A:$C,2,0),"")</f>
        <v>C</v>
      </c>
      <c r="N4980" s="29" t="str">
        <f>IF(O4980 &lt;&gt; "",VLOOKUP(O4980,'CLASSIFICAÇÃO - ÁREA DE ATUAÇÃO'!$A:$C,3,0), "")</f>
        <v>REDE DE URGÊNCIA</v>
      </c>
      <c r="O4980" t="str">
        <f>'Lotações convertidas'!B4982</f>
        <v>UNIDADE DE PRONTO ATENDIMENTO LESTE</v>
      </c>
    </row>
    <row r="4981" spans="1:15" x14ac:dyDescent="0.25">
      <c r="A4981">
        <v>1387047</v>
      </c>
      <c r="B4981" t="s">
        <v>14984</v>
      </c>
      <c r="C4981" t="s">
        <v>14985</v>
      </c>
      <c r="D4981" t="s">
        <v>368</v>
      </c>
      <c r="E4981" t="s">
        <v>369</v>
      </c>
      <c r="F4981" t="s">
        <v>424</v>
      </c>
      <c r="G4981" s="177">
        <v>44771</v>
      </c>
      <c r="H4981" t="s">
        <v>441</v>
      </c>
      <c r="I4981" t="s">
        <v>18168</v>
      </c>
      <c r="J4981" t="s">
        <v>14986</v>
      </c>
      <c r="K4981" t="s">
        <v>353</v>
      </c>
      <c r="L4981" t="s">
        <v>427</v>
      </c>
      <c r="M4981" s="29" t="str">
        <f>IF(O4981 &lt;&gt; "", VLOOKUP(O4981,'CLASSIFICAÇÃO - ÁREA DE ATUAÇÃO'!$A:$C,2,0),"")</f>
        <v>D</v>
      </c>
      <c r="N4981" s="29" t="str">
        <f>IF(O4981 &lt;&gt; "",VLOOKUP(O4981,'CLASSIFICAÇÃO - ÁREA DE ATUAÇÃO'!$A:$C,3,0), "")</f>
        <v>REDE DE URGÊNCIA</v>
      </c>
      <c r="O4981" t="str">
        <f>'Lotações convertidas'!B4983</f>
        <v>SERVIÇO DE ATENDIMENTO MÓVEL DE URGÊNCIA E TRANSPORTE EM SAÚDE</v>
      </c>
    </row>
    <row r="4982" spans="1:15" x14ac:dyDescent="0.25">
      <c r="A4982">
        <v>1387055</v>
      </c>
      <c r="B4982" t="s">
        <v>14987</v>
      </c>
      <c r="C4982" t="s">
        <v>14988</v>
      </c>
      <c r="D4982" t="s">
        <v>429</v>
      </c>
      <c r="E4982" t="s">
        <v>493</v>
      </c>
      <c r="F4982" t="s">
        <v>695</v>
      </c>
      <c r="G4982" s="177">
        <v>44774</v>
      </c>
      <c r="H4982" t="s">
        <v>384</v>
      </c>
      <c r="I4982" t="s">
        <v>495</v>
      </c>
      <c r="K4982" t="s">
        <v>495</v>
      </c>
      <c r="L4982" t="s">
        <v>382</v>
      </c>
      <c r="M4982" s="29" t="str">
        <f>IF(O4982 &lt;&gt; "", VLOOKUP(O4982,'CLASSIFICAÇÃO - ÁREA DE ATUAÇÃO'!$A:$C,2,0),"")</f>
        <v>A</v>
      </c>
      <c r="N4982" s="29" t="str">
        <f>IF(O4982 &lt;&gt; "",VLOOKUP(O4982,'CLASSIFICAÇÃO - ÁREA DE ATUAÇÃO'!$A:$C,3,0), "")</f>
        <v>REDE COMPLEMENTAR</v>
      </c>
      <c r="O4982" t="str">
        <f>'Lotações convertidas'!B4984</f>
        <v>LABORATORIO REGIONAL LESTE/NORDESTE</v>
      </c>
    </row>
    <row r="4983" spans="1:15" x14ac:dyDescent="0.25">
      <c r="A4983">
        <v>1387063</v>
      </c>
      <c r="B4983" t="s">
        <v>14989</v>
      </c>
      <c r="C4983" t="s">
        <v>14990</v>
      </c>
      <c r="D4983" t="s">
        <v>368</v>
      </c>
      <c r="E4983" t="s">
        <v>369</v>
      </c>
      <c r="F4983" t="s">
        <v>1422</v>
      </c>
      <c r="G4983" s="177">
        <v>44771</v>
      </c>
      <c r="H4983" t="s">
        <v>417</v>
      </c>
      <c r="I4983" t="s">
        <v>18168</v>
      </c>
      <c r="J4983" t="s">
        <v>14991</v>
      </c>
      <c r="K4983" t="s">
        <v>353</v>
      </c>
      <c r="L4983" t="s">
        <v>382</v>
      </c>
      <c r="M4983" s="29" t="str">
        <f>IF(O4983 &lt;&gt; "", VLOOKUP(O4983,'CLASSIFICAÇÃO - ÁREA DE ATUAÇÃO'!$A:$C,2,0),"")</f>
        <v>D</v>
      </c>
      <c r="N4983" s="29" t="str">
        <f>IF(O4983 &lt;&gt; "",VLOOKUP(O4983,'CLASSIFICAÇÃO - ÁREA DE ATUAÇÃO'!$A:$C,3,0), "")</f>
        <v>ATENÇÃO PRIMÁRIA</v>
      </c>
      <c r="O4983" t="str">
        <f>'Lotações convertidas'!B4985</f>
        <v>CENTRO DE SAÚDE NOVO HORIZONTE</v>
      </c>
    </row>
    <row r="4984" spans="1:15" x14ac:dyDescent="0.25">
      <c r="A4984">
        <v>1387071</v>
      </c>
      <c r="B4984" t="s">
        <v>5900</v>
      </c>
      <c r="C4984" t="s">
        <v>5901</v>
      </c>
      <c r="D4984" t="s">
        <v>349</v>
      </c>
      <c r="E4984" t="s">
        <v>350</v>
      </c>
      <c r="F4984" t="s">
        <v>2538</v>
      </c>
      <c r="G4984" s="177">
        <v>44774</v>
      </c>
      <c r="H4984" t="s">
        <v>395</v>
      </c>
      <c r="I4984" t="s">
        <v>18169</v>
      </c>
      <c r="J4984" t="s">
        <v>5902</v>
      </c>
      <c r="K4984" t="s">
        <v>353</v>
      </c>
      <c r="L4984" t="s">
        <v>354</v>
      </c>
      <c r="M4984" s="29" t="str">
        <f>IF(O4984 &lt;&gt; "", VLOOKUP(O4984,'CLASSIFICAÇÃO - ÁREA DE ATUAÇÃO'!$A:$C,2,0),"")</f>
        <v>C</v>
      </c>
      <c r="N4984" s="29" t="str">
        <f>IF(O4984 &lt;&gt; "",VLOOKUP(O4984,'CLASSIFICAÇÃO - ÁREA DE ATUAÇÃO'!$A:$C,3,0), "")</f>
        <v>ATENÇÃO PRIMÁRIA</v>
      </c>
      <c r="O4984" t="str">
        <f>'Lotações convertidas'!B4986</f>
        <v>CENTRO DE SAÚDE COQUEIROS</v>
      </c>
    </row>
    <row r="4985" spans="1:15" x14ac:dyDescent="0.25">
      <c r="A4985" t="s">
        <v>14992</v>
      </c>
      <c r="B4985" t="s">
        <v>581</v>
      </c>
      <c r="C4985" t="s">
        <v>582</v>
      </c>
      <c r="D4985" t="s">
        <v>349</v>
      </c>
      <c r="E4985" t="s">
        <v>350</v>
      </c>
      <c r="F4985" t="s">
        <v>609</v>
      </c>
      <c r="G4985" s="177">
        <v>44774</v>
      </c>
      <c r="H4985" t="s">
        <v>395</v>
      </c>
      <c r="I4985" t="s">
        <v>18169</v>
      </c>
      <c r="J4985" t="s">
        <v>584</v>
      </c>
      <c r="K4985" t="s">
        <v>353</v>
      </c>
      <c r="L4985" t="s">
        <v>374</v>
      </c>
      <c r="M4985" s="29" t="str">
        <f>IF(O4985 &lt;&gt; "", VLOOKUP(O4985,'CLASSIFICAÇÃO - ÁREA DE ATUAÇÃO'!$A:$C,2,0),"")</f>
        <v>B</v>
      </c>
      <c r="N4985" s="29" t="str">
        <f>IF(O4985 &lt;&gt; "",VLOOKUP(O4985,'CLASSIFICAÇÃO - ÁREA DE ATUAÇÃO'!$A:$C,3,0), "")</f>
        <v>ATENÇÃO PRIMÁRIA</v>
      </c>
      <c r="O4985" t="str">
        <f>'Lotações convertidas'!B4987</f>
        <v>CENTRO DE SAÚDE GENTIL GOMES</v>
      </c>
    </row>
    <row r="4986" spans="1:15" x14ac:dyDescent="0.25">
      <c r="A4986">
        <v>1387098</v>
      </c>
      <c r="B4986" t="s">
        <v>14993</v>
      </c>
      <c r="C4986" t="s">
        <v>14994</v>
      </c>
      <c r="D4986" t="s">
        <v>368</v>
      </c>
      <c r="E4986" t="s">
        <v>369</v>
      </c>
      <c r="F4986" t="s">
        <v>18617</v>
      </c>
      <c r="G4986" s="177">
        <v>44770</v>
      </c>
      <c r="H4986" t="s">
        <v>425</v>
      </c>
      <c r="I4986" t="s">
        <v>18168</v>
      </c>
      <c r="J4986" t="s">
        <v>14995</v>
      </c>
      <c r="K4986" t="s">
        <v>353</v>
      </c>
      <c r="L4986" t="s">
        <v>406</v>
      </c>
      <c r="M4986" s="29" t="str">
        <f>IF(O4986 &lt;&gt; "", VLOOKUP(O4986,'CLASSIFICAÇÃO - ÁREA DE ATUAÇÃO'!$A:$C,2,0),"")</f>
        <v>D</v>
      </c>
      <c r="N4986" s="29" t="str">
        <f>IF(O4986 &lt;&gt; "",VLOOKUP(O4986,'CLASSIFICAÇÃO - ÁREA DE ATUAÇÃO'!$A:$C,3,0), "")</f>
        <v>REDE DE URGÊNCIA</v>
      </c>
      <c r="O4986" t="str">
        <f>'Lotações convertidas'!B4988</f>
        <v>UNIDADE DE PRONTO ATENDIMENTO BARREIRO</v>
      </c>
    </row>
    <row r="4987" spans="1:15" x14ac:dyDescent="0.25">
      <c r="A4987">
        <v>1387101</v>
      </c>
      <c r="B4987" t="s">
        <v>14996</v>
      </c>
      <c r="C4987" t="s">
        <v>14997</v>
      </c>
      <c r="D4987" t="s">
        <v>379</v>
      </c>
      <c r="F4987" t="s">
        <v>465</v>
      </c>
      <c r="G4987" s="177">
        <v>44775</v>
      </c>
      <c r="H4987" t="s">
        <v>457</v>
      </c>
      <c r="I4987" t="s">
        <v>18171</v>
      </c>
      <c r="J4987" t="s">
        <v>14998</v>
      </c>
      <c r="K4987" t="s">
        <v>353</v>
      </c>
      <c r="L4987" t="s">
        <v>361</v>
      </c>
      <c r="M4987" s="29" t="str">
        <f>IF(O4987 &lt;&gt; "", VLOOKUP(O4987,'CLASSIFICAÇÃO - ÁREA DE ATUAÇÃO'!$A:$C,2,0),"")</f>
        <v>C</v>
      </c>
      <c r="N4987" s="29" t="str">
        <f>IF(O4987 &lt;&gt; "",VLOOKUP(O4987,'CLASSIFICAÇÃO - ÁREA DE ATUAÇÃO'!$A:$C,3,0), "")</f>
        <v>REDE DE URGÊNCIA</v>
      </c>
      <c r="O4987" t="str">
        <f>'Lotações convertidas'!B4989</f>
        <v>CENTRO DE REFERÊNCIA EM SAÚDE MENTAL - ÁLCOOL E DROGAS PAMPULHA/NOROESTE</v>
      </c>
    </row>
    <row r="4988" spans="1:15" x14ac:dyDescent="0.25">
      <c r="A4988" t="s">
        <v>14999</v>
      </c>
      <c r="B4988" t="s">
        <v>15000</v>
      </c>
      <c r="C4988" t="s">
        <v>15001</v>
      </c>
      <c r="D4988" t="s">
        <v>379</v>
      </c>
      <c r="F4988" t="s">
        <v>715</v>
      </c>
      <c r="G4988" s="177">
        <v>44771</v>
      </c>
      <c r="H4988" t="s">
        <v>395</v>
      </c>
      <c r="I4988" t="s">
        <v>18171</v>
      </c>
      <c r="J4988" t="s">
        <v>15002</v>
      </c>
      <c r="K4988" t="s">
        <v>353</v>
      </c>
      <c r="L4988" t="s">
        <v>374</v>
      </c>
      <c r="M4988" s="29" t="str">
        <f>IF(O4988 &lt;&gt; "", VLOOKUP(O4988,'CLASSIFICAÇÃO - ÁREA DE ATUAÇÃO'!$A:$C,2,0),"")</f>
        <v>A</v>
      </c>
      <c r="N4988" s="29" t="str">
        <f>IF(O4988 &lt;&gt; "",VLOOKUP(O4988,'CLASSIFICAÇÃO - ÁREA DE ATUAÇÃO'!$A:$C,3,0), "")</f>
        <v>REDE DE URGÊNCIA</v>
      </c>
      <c r="O4988" t="str">
        <f>'Lotações convertidas'!B4990</f>
        <v>CENTRO DE REFERENCIA EM SAUDE MENTAL INFANTIL NORDESTE</v>
      </c>
    </row>
    <row r="4989" spans="1:15" x14ac:dyDescent="0.25">
      <c r="A4989">
        <v>1387128</v>
      </c>
      <c r="B4989" t="s">
        <v>15003</v>
      </c>
      <c r="C4989" t="s">
        <v>15004</v>
      </c>
      <c r="D4989" t="s">
        <v>379</v>
      </c>
      <c r="F4989" t="s">
        <v>1517</v>
      </c>
      <c r="G4989" s="177">
        <v>44774</v>
      </c>
      <c r="H4989" t="s">
        <v>352</v>
      </c>
      <c r="I4989" t="s">
        <v>18171</v>
      </c>
      <c r="J4989" t="s">
        <v>15005</v>
      </c>
      <c r="K4989" t="s">
        <v>353</v>
      </c>
      <c r="L4989" t="s">
        <v>365</v>
      </c>
      <c r="M4989" s="29" t="str">
        <f>IF(O4989 &lt;&gt; "", VLOOKUP(O4989,'CLASSIFICAÇÃO - ÁREA DE ATUAÇÃO'!$A:$C,2,0),"")</f>
        <v>D</v>
      </c>
      <c r="N4989" s="29" t="str">
        <f>IF(O4989 &lt;&gt; "",VLOOKUP(O4989,'CLASSIFICAÇÃO - ÁREA DE ATUAÇÃO'!$A:$C,3,0), "")</f>
        <v>ATENÇÃO PRIMÁRIA</v>
      </c>
      <c r="O4989" t="str">
        <f>'Lotações convertidas'!B4991</f>
        <v>CENTRO DE SAÚDE LAJEDO</v>
      </c>
    </row>
    <row r="4990" spans="1:15" x14ac:dyDescent="0.25">
      <c r="A4990">
        <v>1387136</v>
      </c>
      <c r="B4990" t="s">
        <v>15006</v>
      </c>
      <c r="C4990" t="s">
        <v>15007</v>
      </c>
      <c r="D4990" t="s">
        <v>379</v>
      </c>
      <c r="F4990" t="s">
        <v>298</v>
      </c>
      <c r="G4990" s="177">
        <v>44774</v>
      </c>
      <c r="H4990" t="s">
        <v>364</v>
      </c>
      <c r="I4990" t="s">
        <v>18171</v>
      </c>
      <c r="J4990" t="s">
        <v>15008</v>
      </c>
      <c r="K4990" t="s">
        <v>353</v>
      </c>
      <c r="L4990" t="s">
        <v>374</v>
      </c>
      <c r="M4990" s="29" t="str">
        <f>IF(O4990 &lt;&gt; "", VLOOKUP(O4990,'CLASSIFICAÇÃO - ÁREA DE ATUAÇÃO'!$A:$C,2,0),"")</f>
        <v>D</v>
      </c>
      <c r="N4990" s="29" t="str">
        <f>IF(O4990 &lt;&gt; "",VLOOKUP(O4990,'CLASSIFICAÇÃO - ÁREA DE ATUAÇÃO'!$A:$C,3,0), "")</f>
        <v>ATENÇÃO PRIMÁRIA</v>
      </c>
      <c r="O4990" t="str">
        <f>'Lotações convertidas'!B4992</f>
        <v>CENTRO DE SAÚDE VILA MARIA - JOÃO VITAL</v>
      </c>
    </row>
    <row r="4991" spans="1:15" x14ac:dyDescent="0.25">
      <c r="A4991">
        <v>1387144</v>
      </c>
      <c r="B4991" t="s">
        <v>11651</v>
      </c>
      <c r="C4991" t="s">
        <v>11652</v>
      </c>
      <c r="D4991" t="s">
        <v>349</v>
      </c>
      <c r="E4991" t="s">
        <v>350</v>
      </c>
      <c r="F4991" t="s">
        <v>715</v>
      </c>
      <c r="G4991" s="177">
        <v>44775</v>
      </c>
      <c r="H4991" t="s">
        <v>15009</v>
      </c>
      <c r="I4991" t="s">
        <v>18169</v>
      </c>
      <c r="J4991" t="s">
        <v>11653</v>
      </c>
      <c r="K4991" t="s">
        <v>353</v>
      </c>
      <c r="L4991" t="s">
        <v>374</v>
      </c>
      <c r="M4991" s="29" t="str">
        <f>IF(O4991 &lt;&gt; "", VLOOKUP(O4991,'CLASSIFICAÇÃO - ÁREA DE ATUAÇÃO'!$A:$C,2,0),"")</f>
        <v>A</v>
      </c>
      <c r="N4991" s="29" t="str">
        <f>IF(O4991 &lt;&gt; "",VLOOKUP(O4991,'CLASSIFICAÇÃO - ÁREA DE ATUAÇÃO'!$A:$C,3,0), "")</f>
        <v>REDE DE URGÊNCIA</v>
      </c>
      <c r="O4991" t="str">
        <f>'Lotações convertidas'!B4993</f>
        <v>CENTRO DE REFERENCIA EM SAUDE MENTAL INFANTIL NORDESTE</v>
      </c>
    </row>
    <row r="4992" spans="1:15" x14ac:dyDescent="0.25">
      <c r="A4992">
        <v>1387152</v>
      </c>
      <c r="B4992" t="s">
        <v>15010</v>
      </c>
      <c r="C4992" t="s">
        <v>15011</v>
      </c>
      <c r="D4992" t="s">
        <v>368</v>
      </c>
      <c r="E4992" t="s">
        <v>369</v>
      </c>
      <c r="F4992" t="s">
        <v>409</v>
      </c>
      <c r="G4992" s="177">
        <v>44774</v>
      </c>
      <c r="H4992" t="s">
        <v>384</v>
      </c>
      <c r="I4992" t="s">
        <v>18168</v>
      </c>
      <c r="J4992" t="s">
        <v>15012</v>
      </c>
      <c r="K4992" t="s">
        <v>353</v>
      </c>
      <c r="L4992" t="s">
        <v>411</v>
      </c>
      <c r="M4992" s="29" t="str">
        <f>IF(O4992 &lt;&gt; "", VLOOKUP(O4992,'CLASSIFICAÇÃO - ÁREA DE ATUAÇÃO'!$A:$C,2,0),"")</f>
        <v>A</v>
      </c>
      <c r="N4992" s="29" t="str">
        <f>IF(O4992 &lt;&gt; "",VLOOKUP(O4992,'CLASSIFICAÇÃO - ÁREA DE ATUAÇÃO'!$A:$C,3,0), "")</f>
        <v>REDE COMPLEMENTAR</v>
      </c>
      <c r="O4992" t="str">
        <f>'Lotações convertidas'!B4994</f>
        <v>UNIDADE DE REFERENCIA SECUNDARIA CENTRO-SUL</v>
      </c>
    </row>
    <row r="4993" spans="1:15" x14ac:dyDescent="0.25">
      <c r="A4993">
        <v>1387160</v>
      </c>
      <c r="B4993" t="s">
        <v>15013</v>
      </c>
      <c r="C4993" t="s">
        <v>15014</v>
      </c>
      <c r="D4993" t="s">
        <v>368</v>
      </c>
      <c r="E4993" t="s">
        <v>369</v>
      </c>
      <c r="F4993" t="s">
        <v>610</v>
      </c>
      <c r="G4993" s="177">
        <v>44774</v>
      </c>
      <c r="H4993" t="s">
        <v>384</v>
      </c>
      <c r="I4993" t="s">
        <v>18168</v>
      </c>
      <c r="J4993" t="s">
        <v>15015</v>
      </c>
      <c r="K4993" t="s">
        <v>353</v>
      </c>
      <c r="L4993" t="s">
        <v>372</v>
      </c>
      <c r="M4993" s="29" t="str">
        <f>IF(O4993 &lt;&gt; "", VLOOKUP(O4993,'CLASSIFICAÇÃO - ÁREA DE ATUAÇÃO'!$A:$C,2,0),"")</f>
        <v>C</v>
      </c>
      <c r="N4993" s="29" t="str">
        <f>IF(O4993 &lt;&gt; "",VLOOKUP(O4993,'CLASSIFICAÇÃO - ÁREA DE ATUAÇÃO'!$A:$C,3,0), "")</f>
        <v>ATENÇÃO PRIMÁRIA</v>
      </c>
      <c r="O4993" t="str">
        <f>'Lotações convertidas'!B4995</f>
        <v>CENTRO DE SAÚDE PIRATININGA</v>
      </c>
    </row>
    <row r="4994" spans="1:15" x14ac:dyDescent="0.25">
      <c r="A4994">
        <v>1387187</v>
      </c>
      <c r="B4994" t="s">
        <v>15016</v>
      </c>
      <c r="C4994" t="s">
        <v>15017</v>
      </c>
      <c r="D4994" t="s">
        <v>368</v>
      </c>
      <c r="E4994" t="s">
        <v>369</v>
      </c>
      <c r="F4994" t="s">
        <v>3156</v>
      </c>
      <c r="G4994" s="177">
        <v>44775</v>
      </c>
      <c r="H4994" t="s">
        <v>417</v>
      </c>
      <c r="I4994" t="s">
        <v>18168</v>
      </c>
      <c r="J4994" t="s">
        <v>15018</v>
      </c>
      <c r="K4994" t="s">
        <v>353</v>
      </c>
      <c r="L4994" t="s">
        <v>411</v>
      </c>
      <c r="M4994" s="29" t="str">
        <f>IF(O4994 &lt;&gt; "", VLOOKUP(O4994,'CLASSIFICAÇÃO - ÁREA DE ATUAÇÃO'!$A:$C,2,0),"")</f>
        <v>B</v>
      </c>
      <c r="N4994" s="29" t="str">
        <f>IF(O4994 &lt;&gt; "",VLOOKUP(O4994,'CLASSIFICAÇÃO - ÁREA DE ATUAÇÃO'!$A:$C,3,0), "")</f>
        <v>ATENÇÃO PRIMÁRIA</v>
      </c>
      <c r="O4994" t="str">
        <f>'Lotações convertidas'!B4996</f>
        <v>CENTRO DE SAÚDE SANTA RITA DE CÁSSIA</v>
      </c>
    </row>
    <row r="4995" spans="1:15" x14ac:dyDescent="0.25">
      <c r="A4995">
        <v>1387195</v>
      </c>
      <c r="B4995" t="s">
        <v>15019</v>
      </c>
      <c r="C4995" t="s">
        <v>15020</v>
      </c>
      <c r="D4995" t="s">
        <v>379</v>
      </c>
      <c r="F4995" t="s">
        <v>18623</v>
      </c>
      <c r="G4995" s="177">
        <v>44772</v>
      </c>
      <c r="H4995" t="s">
        <v>457</v>
      </c>
      <c r="I4995" t="s">
        <v>18171</v>
      </c>
      <c r="J4995" t="s">
        <v>15021</v>
      </c>
      <c r="K4995" t="s">
        <v>353</v>
      </c>
      <c r="L4995" t="s">
        <v>374</v>
      </c>
      <c r="M4995" s="29" t="str">
        <f>IF(O4995 &lt;&gt; "", VLOOKUP(O4995,'CLASSIFICAÇÃO - ÁREA DE ATUAÇÃO'!$A:$C,2,0),"")</f>
        <v>C</v>
      </c>
      <c r="N4995" s="29" t="str">
        <f>IF(O4995 &lt;&gt; "",VLOOKUP(O4995,'CLASSIFICAÇÃO - ÁREA DE ATUAÇÃO'!$A:$C,3,0), "")</f>
        <v>REDE DE URGÊNCIA</v>
      </c>
      <c r="O4995" t="str">
        <f>'Lotações convertidas'!B4997</f>
        <v>UNIDADE DE PRONTO ATENDIMENTO NORDESTE</v>
      </c>
    </row>
    <row r="4996" spans="1:15" x14ac:dyDescent="0.25">
      <c r="A4996">
        <v>1387217</v>
      </c>
      <c r="B4996" t="s">
        <v>15022</v>
      </c>
      <c r="C4996" t="s">
        <v>15023</v>
      </c>
      <c r="D4996" t="s">
        <v>379</v>
      </c>
      <c r="F4996" t="s">
        <v>18616</v>
      </c>
      <c r="G4996" s="177">
        <v>44771</v>
      </c>
      <c r="H4996" t="s">
        <v>457</v>
      </c>
      <c r="I4996" t="s">
        <v>18171</v>
      </c>
      <c r="J4996" t="s">
        <v>15024</v>
      </c>
      <c r="K4996" t="s">
        <v>353</v>
      </c>
      <c r="L4996" t="s">
        <v>361</v>
      </c>
      <c r="M4996" s="29" t="str">
        <f>IF(O4996 &lt;&gt; "", VLOOKUP(O4996,'CLASSIFICAÇÃO - ÁREA DE ATUAÇÃO'!$A:$C,2,0),"")</f>
        <v>C</v>
      </c>
      <c r="N4996" s="29" t="str">
        <f>IF(O4996 &lt;&gt; "",VLOOKUP(O4996,'CLASSIFICAÇÃO - ÁREA DE ATUAÇÃO'!$A:$C,3,0), "")</f>
        <v>REDE DE URGÊNCIA</v>
      </c>
      <c r="O4996" t="str">
        <f>'Lotações convertidas'!B4998</f>
        <v>UNIDADE DE PRONTO ATENDIMENTO PAMPULHA</v>
      </c>
    </row>
    <row r="4997" spans="1:15" x14ac:dyDescent="0.25">
      <c r="A4997">
        <v>1387225</v>
      </c>
      <c r="B4997" t="s">
        <v>10914</v>
      </c>
      <c r="C4997" t="s">
        <v>10915</v>
      </c>
      <c r="D4997" t="s">
        <v>368</v>
      </c>
      <c r="E4997" t="s">
        <v>369</v>
      </c>
      <c r="F4997" t="s">
        <v>424</v>
      </c>
      <c r="G4997" s="177">
        <v>44774</v>
      </c>
      <c r="H4997" t="s">
        <v>441</v>
      </c>
      <c r="I4997" t="s">
        <v>18168</v>
      </c>
      <c r="J4997" t="s">
        <v>10916</v>
      </c>
      <c r="K4997" t="s">
        <v>353</v>
      </c>
      <c r="L4997" t="s">
        <v>427</v>
      </c>
      <c r="M4997" s="29" t="str">
        <f>IF(O4997 &lt;&gt; "", VLOOKUP(O4997,'CLASSIFICAÇÃO - ÁREA DE ATUAÇÃO'!$A:$C,2,0),"")</f>
        <v>D</v>
      </c>
      <c r="N4997" s="29" t="str">
        <f>IF(O4997 &lt;&gt; "",VLOOKUP(O4997,'CLASSIFICAÇÃO - ÁREA DE ATUAÇÃO'!$A:$C,3,0), "")</f>
        <v>REDE DE URGÊNCIA</v>
      </c>
      <c r="O4997" t="str">
        <f>'Lotações convertidas'!B4999</f>
        <v>SERVIÇO DE ATENDIMENTO MÓVEL DE URGÊNCIA E TRANSPORTE EM SAÚDE</v>
      </c>
    </row>
    <row r="4998" spans="1:15" x14ac:dyDescent="0.25">
      <c r="A4998">
        <v>1387233</v>
      </c>
      <c r="B4998" t="s">
        <v>15025</v>
      </c>
      <c r="C4998" t="s">
        <v>15026</v>
      </c>
      <c r="D4998" t="s">
        <v>368</v>
      </c>
      <c r="E4998" t="s">
        <v>369</v>
      </c>
      <c r="F4998" t="s">
        <v>18665</v>
      </c>
      <c r="G4998" s="177">
        <v>44774</v>
      </c>
      <c r="H4998" t="s">
        <v>417</v>
      </c>
      <c r="I4998" t="s">
        <v>18168</v>
      </c>
      <c r="J4998" t="s">
        <v>15027</v>
      </c>
      <c r="K4998" t="s">
        <v>353</v>
      </c>
      <c r="L4998" t="s">
        <v>382</v>
      </c>
      <c r="M4998" s="29" t="str">
        <f>IF(O4998 &lt;&gt; "", VLOOKUP(O4998,'CLASSIFICAÇÃO - ÁREA DE ATUAÇÃO'!$A:$C,2,0),"")</f>
        <v>A</v>
      </c>
      <c r="N4998" s="29" t="str">
        <f>IF(O4998 &lt;&gt; "",VLOOKUP(O4998,'CLASSIFICAÇÃO - ÁREA DE ATUAÇÃO'!$A:$C,3,0), "")</f>
        <v>REDE COMPLEMENTAR</v>
      </c>
      <c r="O4998" t="str">
        <f>'Lotações convertidas'!B5000</f>
        <v>CENTRAL DE ESTERILIZACAO LESTE</v>
      </c>
    </row>
    <row r="4999" spans="1:15" x14ac:dyDescent="0.25">
      <c r="A4999">
        <v>1387241</v>
      </c>
      <c r="B4999" t="s">
        <v>15028</v>
      </c>
      <c r="C4999" t="s">
        <v>15029</v>
      </c>
      <c r="D4999" t="s">
        <v>362</v>
      </c>
      <c r="F4999" t="s">
        <v>18623</v>
      </c>
      <c r="G4999" s="177">
        <v>44772</v>
      </c>
      <c r="H4999" t="s">
        <v>466</v>
      </c>
      <c r="I4999" t="s">
        <v>18168</v>
      </c>
      <c r="J4999" t="s">
        <v>15030</v>
      </c>
      <c r="K4999" t="s">
        <v>353</v>
      </c>
      <c r="L4999" t="s">
        <v>374</v>
      </c>
      <c r="M4999" s="29" t="str">
        <f>IF(O4999 &lt;&gt; "", VLOOKUP(O4999,'CLASSIFICAÇÃO - ÁREA DE ATUAÇÃO'!$A:$C,2,0),"")</f>
        <v>C</v>
      </c>
      <c r="N4999" s="29" t="str">
        <f>IF(O4999 &lt;&gt; "",VLOOKUP(O4999,'CLASSIFICAÇÃO - ÁREA DE ATUAÇÃO'!$A:$C,3,0), "")</f>
        <v>REDE DE URGÊNCIA</v>
      </c>
      <c r="O4999" t="str">
        <f>'Lotações convertidas'!B5001</f>
        <v>UNIDADE DE PRONTO ATENDIMENTO NORDESTE</v>
      </c>
    </row>
    <row r="5000" spans="1:15" x14ac:dyDescent="0.25">
      <c r="A5000" t="s">
        <v>15031</v>
      </c>
      <c r="B5000" t="s">
        <v>12319</v>
      </c>
      <c r="C5000" t="s">
        <v>12320</v>
      </c>
      <c r="D5000" t="s">
        <v>368</v>
      </c>
      <c r="E5000" t="s">
        <v>369</v>
      </c>
      <c r="F5000" t="s">
        <v>1548</v>
      </c>
      <c r="G5000" s="177">
        <v>44774</v>
      </c>
      <c r="H5000" t="s">
        <v>384</v>
      </c>
      <c r="I5000" t="s">
        <v>18168</v>
      </c>
      <c r="J5000" t="s">
        <v>12321</v>
      </c>
      <c r="K5000" t="s">
        <v>353</v>
      </c>
      <c r="L5000" t="s">
        <v>374</v>
      </c>
      <c r="M5000" s="29" t="str">
        <f>IF(O5000 &lt;&gt; "", VLOOKUP(O5000,'CLASSIFICAÇÃO - ÁREA DE ATUAÇÃO'!$A:$C,2,0),"")</f>
        <v>D</v>
      </c>
      <c r="N5000" s="29" t="str">
        <f>IF(O5000 &lt;&gt; "",VLOOKUP(O5000,'CLASSIFICAÇÃO - ÁREA DE ATUAÇÃO'!$A:$C,3,0), "")</f>
        <v>ATENÇÃO PRIMÁRIA</v>
      </c>
      <c r="O5000" t="str">
        <f>'Lotações convertidas'!B5002</f>
        <v>CENTRO DE SAÚDE NAZARÉ</v>
      </c>
    </row>
    <row r="5001" spans="1:15" x14ac:dyDescent="0.25">
      <c r="A5001">
        <v>1387268</v>
      </c>
      <c r="B5001" t="s">
        <v>15032</v>
      </c>
      <c r="C5001" t="s">
        <v>15033</v>
      </c>
      <c r="D5001" t="s">
        <v>349</v>
      </c>
      <c r="E5001" t="s">
        <v>528</v>
      </c>
      <c r="F5001" t="s">
        <v>733</v>
      </c>
      <c r="G5001" s="177">
        <v>44774</v>
      </c>
      <c r="H5001" t="s">
        <v>364</v>
      </c>
      <c r="I5001" t="s">
        <v>18176</v>
      </c>
      <c r="J5001" t="s">
        <v>15034</v>
      </c>
      <c r="K5001" t="s">
        <v>353</v>
      </c>
      <c r="L5001" t="s">
        <v>374</v>
      </c>
      <c r="M5001" s="29" t="str">
        <f>IF(O5001 &lt;&gt; "", VLOOKUP(O5001,'CLASSIFICAÇÃO - ÁREA DE ATUAÇÃO'!$A:$C,2,0),"")</f>
        <v>A</v>
      </c>
      <c r="N5001" s="29" t="str">
        <f>IF(O5001 &lt;&gt; "",VLOOKUP(O5001,'CLASSIFICAÇÃO - ÁREA DE ATUAÇÃO'!$A:$C,3,0), "")</f>
        <v>ATENÇÃO PRIMÁRIA</v>
      </c>
      <c r="O5001" t="str">
        <f>'Lotações convertidas'!B5003</f>
        <v>CENTRO DE SAÚDE CACHOEIRINHA</v>
      </c>
    </row>
    <row r="5002" spans="1:15" x14ac:dyDescent="0.25">
      <c r="A5002">
        <v>1387276</v>
      </c>
      <c r="B5002" t="s">
        <v>15035</v>
      </c>
      <c r="C5002" t="s">
        <v>15036</v>
      </c>
      <c r="D5002" t="s">
        <v>379</v>
      </c>
      <c r="F5002" t="s">
        <v>18611</v>
      </c>
      <c r="G5002" s="177">
        <v>44773</v>
      </c>
      <c r="H5002" t="s">
        <v>482</v>
      </c>
      <c r="I5002" t="s">
        <v>18171</v>
      </c>
      <c r="J5002" t="s">
        <v>15037</v>
      </c>
      <c r="K5002" t="s">
        <v>353</v>
      </c>
      <c r="L5002" t="s">
        <v>397</v>
      </c>
      <c r="M5002" s="29" t="str">
        <f>IF(O5002 &lt;&gt; "", VLOOKUP(O5002,'CLASSIFICAÇÃO - ÁREA DE ATUAÇÃO'!$A:$C,2,0),"")</f>
        <v>C</v>
      </c>
      <c r="N5002" s="29" t="str">
        <f>IF(O5002 &lt;&gt; "",VLOOKUP(O5002,'CLASSIFICAÇÃO - ÁREA DE ATUAÇÃO'!$A:$C,3,0), "")</f>
        <v>REDE DE URGÊNCIA</v>
      </c>
      <c r="O5002" t="str">
        <f>'Lotações convertidas'!B5004</f>
        <v>UNIDADE DE PRONTO ATENDIMENTO OESTE</v>
      </c>
    </row>
    <row r="5003" spans="1:15" x14ac:dyDescent="0.25">
      <c r="A5003">
        <v>1387284</v>
      </c>
      <c r="B5003" t="s">
        <v>15038</v>
      </c>
      <c r="C5003" t="s">
        <v>15039</v>
      </c>
      <c r="D5003" t="s">
        <v>379</v>
      </c>
      <c r="F5003" t="s">
        <v>18616</v>
      </c>
      <c r="G5003" s="177">
        <v>44778</v>
      </c>
      <c r="H5003" t="s">
        <v>457</v>
      </c>
      <c r="I5003" t="s">
        <v>18171</v>
      </c>
      <c r="J5003" t="s">
        <v>15040</v>
      </c>
      <c r="K5003" t="s">
        <v>353</v>
      </c>
      <c r="L5003" t="s">
        <v>361</v>
      </c>
      <c r="M5003" s="29" t="str">
        <f>IF(O5003 &lt;&gt; "", VLOOKUP(O5003,'CLASSIFICAÇÃO - ÁREA DE ATUAÇÃO'!$A:$C,2,0),"")</f>
        <v>C</v>
      </c>
      <c r="N5003" s="29" t="str">
        <f>IF(O5003 &lt;&gt; "",VLOOKUP(O5003,'CLASSIFICAÇÃO - ÁREA DE ATUAÇÃO'!$A:$C,3,0), "")</f>
        <v>REDE DE URGÊNCIA</v>
      </c>
      <c r="O5003" t="str">
        <f>'Lotações convertidas'!B5005</f>
        <v>UNIDADE DE PRONTO ATENDIMENTO PAMPULHA</v>
      </c>
    </row>
    <row r="5004" spans="1:15" x14ac:dyDescent="0.25">
      <c r="A5004">
        <v>1387292</v>
      </c>
      <c r="B5004" t="s">
        <v>15041</v>
      </c>
      <c r="C5004" t="s">
        <v>15042</v>
      </c>
      <c r="D5004" t="s">
        <v>368</v>
      </c>
      <c r="E5004" t="s">
        <v>728</v>
      </c>
      <c r="F5004" t="s">
        <v>1042</v>
      </c>
      <c r="G5004" s="177">
        <v>44774</v>
      </c>
      <c r="H5004" t="s">
        <v>417</v>
      </c>
      <c r="I5004" t="s">
        <v>495</v>
      </c>
      <c r="K5004" t="s">
        <v>495</v>
      </c>
      <c r="L5004" t="s">
        <v>406</v>
      </c>
      <c r="M5004" s="29" t="str">
        <f>IF(O5004 &lt;&gt; "", VLOOKUP(O5004,'CLASSIFICAÇÃO - ÁREA DE ATUAÇÃO'!$A:$C,2,0),"")</f>
        <v>B</v>
      </c>
      <c r="N5004" s="29" t="str">
        <f>IF(O5004 &lt;&gt; "",VLOOKUP(O5004,'CLASSIFICAÇÃO - ÁREA DE ATUAÇÃO'!$A:$C,3,0), "")</f>
        <v>ATENÇÃO PRIMÁRIA</v>
      </c>
      <c r="O5004" t="str">
        <f>'Lotações convertidas'!B5006</f>
        <v>CENTRO DE SAÚDE DR. JOSÉ DOMINGOS</v>
      </c>
    </row>
    <row r="5005" spans="1:15" x14ac:dyDescent="0.25">
      <c r="A5005">
        <v>1387314</v>
      </c>
      <c r="B5005" t="s">
        <v>15043</v>
      </c>
      <c r="C5005" t="s">
        <v>15044</v>
      </c>
      <c r="D5005" t="s">
        <v>368</v>
      </c>
      <c r="E5005" t="s">
        <v>524</v>
      </c>
      <c r="F5005" t="s">
        <v>259</v>
      </c>
      <c r="G5005" s="177">
        <v>44774</v>
      </c>
      <c r="H5005" t="s">
        <v>384</v>
      </c>
      <c r="I5005" t="s">
        <v>18179</v>
      </c>
      <c r="J5005" t="s">
        <v>15045</v>
      </c>
      <c r="K5005" t="s">
        <v>353</v>
      </c>
      <c r="L5005" t="s">
        <v>372</v>
      </c>
      <c r="M5005" s="29" t="str">
        <f>IF(O5005 &lt;&gt; "", VLOOKUP(O5005,'CLASSIFICAÇÃO - ÁREA DE ATUAÇÃO'!$A:$C,2,0),"")</f>
        <v>C</v>
      </c>
      <c r="N5005" s="29" t="str">
        <f>IF(O5005 &lt;&gt; "",VLOOKUP(O5005,'CLASSIFICAÇÃO - ÁREA DE ATUAÇÃO'!$A:$C,3,0), "")</f>
        <v>REDE COMPLEMENTAR</v>
      </c>
      <c r="O5005" t="str">
        <f>'Lotações convertidas'!B5007</f>
        <v>LABORATORIO REGIONAL NORTE/VENDA NOVA</v>
      </c>
    </row>
    <row r="5006" spans="1:15" x14ac:dyDescent="0.25">
      <c r="A5006">
        <v>1387322</v>
      </c>
      <c r="B5006" t="s">
        <v>15046</v>
      </c>
      <c r="C5006" t="s">
        <v>15047</v>
      </c>
      <c r="D5006" t="s">
        <v>368</v>
      </c>
      <c r="E5006" t="s">
        <v>369</v>
      </c>
      <c r="F5006" t="s">
        <v>69</v>
      </c>
      <c r="G5006" s="177">
        <v>44774</v>
      </c>
      <c r="H5006" t="s">
        <v>2484</v>
      </c>
      <c r="I5006" t="s">
        <v>18168</v>
      </c>
      <c r="J5006" t="s">
        <v>15048</v>
      </c>
      <c r="K5006" t="s">
        <v>353</v>
      </c>
      <c r="L5006" t="s">
        <v>382</v>
      </c>
      <c r="M5006" s="29" t="str">
        <f>IF(O5006 &lt;&gt; "", VLOOKUP(O5006,'CLASSIFICAÇÃO - ÁREA DE ATUAÇÃO'!$A:$C,2,0),"")</f>
        <v>A</v>
      </c>
      <c r="N5006" s="29" t="str">
        <f>IF(O5006 &lt;&gt; "",VLOOKUP(O5006,'CLASSIFICAÇÃO - ÁREA DE ATUAÇÃO'!$A:$C,3,0), "")</f>
        <v>REDE COMPLEMENTAR</v>
      </c>
      <c r="O5006" t="str">
        <f>'Lotações convertidas'!B5008</f>
        <v>CENTRO DE TESTAGEM E ACONSELHAMENTO - SERVICO DE ATENDIMENTO ESPECIALIZADO</v>
      </c>
    </row>
    <row r="5007" spans="1:15" x14ac:dyDescent="0.25">
      <c r="A5007">
        <v>1387330</v>
      </c>
      <c r="B5007" t="s">
        <v>9836</v>
      </c>
      <c r="C5007" t="s">
        <v>9837</v>
      </c>
      <c r="D5007" t="s">
        <v>349</v>
      </c>
      <c r="E5007" t="s">
        <v>350</v>
      </c>
      <c r="F5007" t="s">
        <v>284</v>
      </c>
      <c r="G5007" s="177">
        <v>44774</v>
      </c>
      <c r="H5007" t="s">
        <v>352</v>
      </c>
      <c r="I5007" t="s">
        <v>18169</v>
      </c>
      <c r="J5007" t="s">
        <v>9838</v>
      </c>
      <c r="K5007" t="s">
        <v>353</v>
      </c>
      <c r="L5007" t="s">
        <v>374</v>
      </c>
      <c r="M5007" s="29" t="str">
        <f>IF(O5007 &lt;&gt; "", VLOOKUP(O5007,'CLASSIFICAÇÃO - ÁREA DE ATUAÇÃO'!$A:$C,2,0),"")</f>
        <v>D</v>
      </c>
      <c r="N5007" s="29" t="str">
        <f>IF(O5007 &lt;&gt; "",VLOOKUP(O5007,'CLASSIFICAÇÃO - ÁREA DE ATUAÇÃO'!$A:$C,3,0), "")</f>
        <v>ATENÇÃO PRIMÁRIA</v>
      </c>
      <c r="O5007" t="str">
        <f>'Lotações convertidas'!B5009</f>
        <v>CENTRO DE SAÚDE MARIVANDA BALEEIRO - PAULO VI</v>
      </c>
    </row>
    <row r="5008" spans="1:15" x14ac:dyDescent="0.25">
      <c r="A5008">
        <v>1387357</v>
      </c>
      <c r="B5008" t="s">
        <v>15049</v>
      </c>
      <c r="C5008" t="s">
        <v>15050</v>
      </c>
      <c r="D5008" t="s">
        <v>368</v>
      </c>
      <c r="E5008" t="s">
        <v>369</v>
      </c>
      <c r="F5008" t="s">
        <v>576</v>
      </c>
      <c r="G5008" s="177">
        <v>44775</v>
      </c>
      <c r="H5008" t="s">
        <v>417</v>
      </c>
      <c r="I5008" t="s">
        <v>18168</v>
      </c>
      <c r="J5008" t="s">
        <v>15051</v>
      </c>
      <c r="K5008" t="s">
        <v>353</v>
      </c>
      <c r="L5008" t="s">
        <v>361</v>
      </c>
      <c r="M5008" s="29" t="str">
        <f>IF(O5008 &lt;&gt; "", VLOOKUP(O5008,'CLASSIFICAÇÃO - ÁREA DE ATUAÇÃO'!$A:$C,2,0),"")</f>
        <v>A</v>
      </c>
      <c r="N5008" s="29" t="str">
        <f>IF(O5008 &lt;&gt; "",VLOOKUP(O5008,'CLASSIFICAÇÃO - ÁREA DE ATUAÇÃO'!$A:$C,3,0), "")</f>
        <v>ATENÇÃO PRIMÁRIA</v>
      </c>
      <c r="O5008" t="str">
        <f>'Lotações convertidas'!B5010</f>
        <v>CENTRO DE SAÚDE SÃO FRANCISCO</v>
      </c>
    </row>
    <row r="5009" spans="1:15" x14ac:dyDescent="0.25">
      <c r="A5009">
        <v>1387373</v>
      </c>
      <c r="B5009" t="s">
        <v>15055</v>
      </c>
      <c r="C5009" t="s">
        <v>15056</v>
      </c>
      <c r="D5009" t="s">
        <v>362</v>
      </c>
      <c r="F5009" t="s">
        <v>612</v>
      </c>
      <c r="G5009" s="177">
        <v>44775</v>
      </c>
      <c r="H5009" t="s">
        <v>364</v>
      </c>
      <c r="I5009" t="s">
        <v>18168</v>
      </c>
      <c r="J5009" t="s">
        <v>15057</v>
      </c>
      <c r="K5009" t="s">
        <v>353</v>
      </c>
      <c r="L5009" t="s">
        <v>365</v>
      </c>
      <c r="M5009" s="29" t="str">
        <f>IF(O5009 &lt;&gt; "", VLOOKUP(O5009,'CLASSIFICAÇÃO - ÁREA DE ATUAÇÃO'!$A:$C,2,0),"")</f>
        <v>B</v>
      </c>
      <c r="N5009" s="29" t="str">
        <f>IF(O5009 &lt;&gt; "",VLOOKUP(O5009,'CLASSIFICAÇÃO - ÁREA DE ATUAÇÃO'!$A:$C,3,0), "")</f>
        <v>ATENÇÃO PRIMÁRIA</v>
      </c>
      <c r="O5009" t="str">
        <f>'Lotações convertidas'!B5011</f>
        <v>CENTRO DE SAÚDE PROVIDÊNCIA</v>
      </c>
    </row>
    <row r="5010" spans="1:15" x14ac:dyDescent="0.25">
      <c r="A5010">
        <v>1387381</v>
      </c>
      <c r="B5010" t="s">
        <v>15058</v>
      </c>
      <c r="C5010" t="s">
        <v>15059</v>
      </c>
      <c r="D5010" t="s">
        <v>368</v>
      </c>
      <c r="E5010" t="s">
        <v>369</v>
      </c>
      <c r="F5010" t="s">
        <v>2234</v>
      </c>
      <c r="G5010" s="177">
        <v>44775</v>
      </c>
      <c r="H5010" t="s">
        <v>417</v>
      </c>
      <c r="I5010" t="s">
        <v>18168</v>
      </c>
      <c r="J5010" t="s">
        <v>15060</v>
      </c>
      <c r="K5010" t="s">
        <v>353</v>
      </c>
      <c r="L5010" t="s">
        <v>374</v>
      </c>
      <c r="M5010" s="29" t="str">
        <f>IF(O5010 &lt;&gt; "", VLOOKUP(O5010,'CLASSIFICAÇÃO - ÁREA DE ATUAÇÃO'!$A:$C,2,0),"")</f>
        <v>C</v>
      </c>
      <c r="N5010" s="29" t="str">
        <f>IF(O5010 &lt;&gt; "",VLOOKUP(O5010,'CLASSIFICAÇÃO - ÁREA DE ATUAÇÃO'!$A:$C,3,0), "")</f>
        <v>ATENÇÃO PRIMÁRIA</v>
      </c>
      <c r="O5010" t="str">
        <f>'Lotações convertidas'!B5012</f>
        <v>CENTRO DE SAÚDE MARCELO PONTEL GOMES</v>
      </c>
    </row>
    <row r="5011" spans="1:15" x14ac:dyDescent="0.25">
      <c r="A5011" t="s">
        <v>15061</v>
      </c>
      <c r="B5011" t="s">
        <v>15062</v>
      </c>
      <c r="C5011" t="s">
        <v>15063</v>
      </c>
      <c r="D5011" t="s">
        <v>368</v>
      </c>
      <c r="E5011" t="s">
        <v>634</v>
      </c>
      <c r="F5011" t="s">
        <v>18615</v>
      </c>
      <c r="G5011" s="177">
        <v>44774</v>
      </c>
      <c r="H5011" t="s">
        <v>466</v>
      </c>
      <c r="I5011" t="s">
        <v>18174</v>
      </c>
      <c r="J5011" t="s">
        <v>15064</v>
      </c>
      <c r="K5011" t="s">
        <v>353</v>
      </c>
      <c r="L5011" t="s">
        <v>365</v>
      </c>
      <c r="M5011" s="29" t="str">
        <f>IF(O5011 &lt;&gt; "", VLOOKUP(O5011,'CLASSIFICAÇÃO - ÁREA DE ATUAÇÃO'!$A:$C,2,0),"")</f>
        <v>D</v>
      </c>
      <c r="N5011" s="29" t="str">
        <f>IF(O5011 &lt;&gt; "",VLOOKUP(O5011,'CLASSIFICAÇÃO - ÁREA DE ATUAÇÃO'!$A:$C,3,0), "")</f>
        <v>REDE DE URGÊNCIA</v>
      </c>
      <c r="O5011" t="str">
        <f>'Lotações convertidas'!B5013</f>
        <v>UNIDADE DE PRONTO ATENDIMENTO NORTE</v>
      </c>
    </row>
    <row r="5012" spans="1:15" x14ac:dyDescent="0.25">
      <c r="A5012">
        <v>1387403</v>
      </c>
      <c r="B5012" t="s">
        <v>15065</v>
      </c>
      <c r="C5012" t="s">
        <v>15066</v>
      </c>
      <c r="D5012" t="s">
        <v>379</v>
      </c>
      <c r="F5012" t="s">
        <v>595</v>
      </c>
      <c r="G5012" s="177">
        <v>44775</v>
      </c>
      <c r="H5012" t="s">
        <v>364</v>
      </c>
      <c r="I5012" t="s">
        <v>18171</v>
      </c>
      <c r="J5012" t="s">
        <v>15067</v>
      </c>
      <c r="K5012" t="s">
        <v>353</v>
      </c>
      <c r="L5012" t="s">
        <v>361</v>
      </c>
      <c r="M5012" s="29" t="str">
        <f>IF(O5012 &lt;&gt; "", VLOOKUP(O5012,'CLASSIFICAÇÃO - ÁREA DE ATUAÇÃO'!$A:$C,2,0),"")</f>
        <v>C</v>
      </c>
      <c r="N5012" s="29" t="str">
        <f>IF(O5012 &lt;&gt; "",VLOOKUP(O5012,'CLASSIFICAÇÃO - ÁREA DE ATUAÇÃO'!$A:$C,3,0), "")</f>
        <v>ATENÇÃO PRIMÁRIA</v>
      </c>
      <c r="O5012" t="str">
        <f>'Lotações convertidas'!B5014</f>
        <v>CENTRO DE SAÚDE TREVO</v>
      </c>
    </row>
    <row r="5013" spans="1:15" x14ac:dyDescent="0.25">
      <c r="A5013">
        <v>1387411</v>
      </c>
      <c r="B5013" t="s">
        <v>15068</v>
      </c>
      <c r="C5013" t="s">
        <v>15069</v>
      </c>
      <c r="D5013" t="s">
        <v>362</v>
      </c>
      <c r="F5013" t="s">
        <v>1581</v>
      </c>
      <c r="G5013" s="177">
        <v>44775</v>
      </c>
      <c r="H5013" t="s">
        <v>352</v>
      </c>
      <c r="I5013" t="s">
        <v>18168</v>
      </c>
      <c r="J5013" t="s">
        <v>15070</v>
      </c>
      <c r="K5013" t="s">
        <v>353</v>
      </c>
      <c r="L5013" t="s">
        <v>382</v>
      </c>
      <c r="M5013" s="29" t="str">
        <f>IF(O5013 &lt;&gt; "", VLOOKUP(O5013,'CLASSIFICAÇÃO - ÁREA DE ATUAÇÃO'!$A:$C,2,0),"")</f>
        <v>B</v>
      </c>
      <c r="N5013" s="29" t="str">
        <f>IF(O5013 &lt;&gt; "",VLOOKUP(O5013,'CLASSIFICAÇÃO - ÁREA DE ATUAÇÃO'!$A:$C,3,0), "")</f>
        <v>ATENÇÃO PRIMÁRIA</v>
      </c>
      <c r="O5013" t="str">
        <f>'Lotações convertidas'!B5015</f>
        <v>CENTRO DE SAÚDE SÃO JOSÉ OPERÁRIO</v>
      </c>
    </row>
    <row r="5014" spans="1:15" x14ac:dyDescent="0.25">
      <c r="A5014" t="s">
        <v>15071</v>
      </c>
      <c r="B5014" t="s">
        <v>15072</v>
      </c>
      <c r="C5014" t="s">
        <v>15073</v>
      </c>
      <c r="D5014" t="s">
        <v>368</v>
      </c>
      <c r="E5014" t="s">
        <v>369</v>
      </c>
      <c r="F5014" t="s">
        <v>18615</v>
      </c>
      <c r="G5014" s="177">
        <v>44776</v>
      </c>
      <c r="H5014" t="s">
        <v>425</v>
      </c>
      <c r="I5014" t="s">
        <v>18168</v>
      </c>
      <c r="J5014" t="s">
        <v>15074</v>
      </c>
      <c r="K5014" t="s">
        <v>353</v>
      </c>
      <c r="L5014" t="s">
        <v>365</v>
      </c>
      <c r="M5014" s="29" t="str">
        <f>IF(O5014 &lt;&gt; "", VLOOKUP(O5014,'CLASSIFICAÇÃO - ÁREA DE ATUAÇÃO'!$A:$C,2,0),"")</f>
        <v>D</v>
      </c>
      <c r="N5014" s="29" t="str">
        <f>IF(O5014 &lt;&gt; "",VLOOKUP(O5014,'CLASSIFICAÇÃO - ÁREA DE ATUAÇÃO'!$A:$C,3,0), "")</f>
        <v>REDE DE URGÊNCIA</v>
      </c>
      <c r="O5014" t="str">
        <f>'Lotações convertidas'!B5016</f>
        <v>UNIDADE DE PRONTO ATENDIMENTO NORTE</v>
      </c>
    </row>
    <row r="5015" spans="1:15" x14ac:dyDescent="0.25">
      <c r="A5015">
        <v>1387438</v>
      </c>
      <c r="B5015" t="s">
        <v>15075</v>
      </c>
      <c r="C5015" t="s">
        <v>15076</v>
      </c>
      <c r="D5015" t="s">
        <v>368</v>
      </c>
      <c r="E5015" t="s">
        <v>369</v>
      </c>
      <c r="F5015" t="s">
        <v>18615</v>
      </c>
      <c r="G5015" s="177">
        <v>44777</v>
      </c>
      <c r="H5015" t="s">
        <v>425</v>
      </c>
      <c r="I5015" t="s">
        <v>18168</v>
      </c>
      <c r="J5015" t="s">
        <v>15077</v>
      </c>
      <c r="K5015" t="s">
        <v>353</v>
      </c>
      <c r="L5015" t="s">
        <v>365</v>
      </c>
      <c r="M5015" s="29" t="str">
        <f>IF(O5015 &lt;&gt; "", VLOOKUP(O5015,'CLASSIFICAÇÃO - ÁREA DE ATUAÇÃO'!$A:$C,2,0),"")</f>
        <v>D</v>
      </c>
      <c r="N5015" s="29" t="str">
        <f>IF(O5015 &lt;&gt; "",VLOOKUP(O5015,'CLASSIFICAÇÃO - ÁREA DE ATUAÇÃO'!$A:$C,3,0), "")</f>
        <v>REDE DE URGÊNCIA</v>
      </c>
      <c r="O5015" t="str">
        <f>'Lotações convertidas'!B5017</f>
        <v>UNIDADE DE PRONTO ATENDIMENTO NORTE</v>
      </c>
    </row>
    <row r="5016" spans="1:15" x14ac:dyDescent="0.25">
      <c r="A5016">
        <v>1387446</v>
      </c>
      <c r="B5016" t="s">
        <v>15078</v>
      </c>
      <c r="C5016" t="s">
        <v>15079</v>
      </c>
      <c r="D5016" t="s">
        <v>368</v>
      </c>
      <c r="E5016" t="s">
        <v>369</v>
      </c>
      <c r="F5016" t="s">
        <v>217</v>
      </c>
      <c r="G5016" s="177">
        <v>44775</v>
      </c>
      <c r="H5016" t="s">
        <v>417</v>
      </c>
      <c r="I5016" t="s">
        <v>18168</v>
      </c>
      <c r="J5016" t="s">
        <v>15080</v>
      </c>
      <c r="K5016" t="s">
        <v>353</v>
      </c>
      <c r="L5016" t="s">
        <v>406</v>
      </c>
      <c r="M5016" s="29" t="str">
        <f>IF(O5016 &lt;&gt; "", VLOOKUP(O5016,'CLASSIFICAÇÃO - ÁREA DE ATUAÇÃO'!$A:$C,2,0),"")</f>
        <v>C</v>
      </c>
      <c r="N5016" s="29" t="str">
        <f>IF(O5016 &lt;&gt; "",VLOOKUP(O5016,'CLASSIFICAÇÃO - ÁREA DE ATUAÇÃO'!$A:$C,3,0), "")</f>
        <v>ATENÇÃO PRIMÁRIA</v>
      </c>
      <c r="O5016" t="str">
        <f>'Lotações convertidas'!B5018</f>
        <v>CENTRO DE SAÚDE. MARIA MADALENA TEODORO - LINDÉIA</v>
      </c>
    </row>
    <row r="5017" spans="1:15" x14ac:dyDescent="0.25">
      <c r="A5017">
        <v>1387454</v>
      </c>
      <c r="B5017" t="s">
        <v>15081</v>
      </c>
      <c r="C5017" t="s">
        <v>15082</v>
      </c>
      <c r="D5017" t="s">
        <v>362</v>
      </c>
      <c r="F5017" t="s">
        <v>424</v>
      </c>
      <c r="G5017" s="177">
        <v>44777</v>
      </c>
      <c r="H5017" t="s">
        <v>466</v>
      </c>
      <c r="I5017" t="s">
        <v>18168</v>
      </c>
      <c r="J5017" t="s">
        <v>15083</v>
      </c>
      <c r="K5017" t="s">
        <v>353</v>
      </c>
      <c r="L5017" t="s">
        <v>427</v>
      </c>
      <c r="M5017" s="29" t="str">
        <f>IF(O5017 &lt;&gt; "", VLOOKUP(O5017,'CLASSIFICAÇÃO - ÁREA DE ATUAÇÃO'!$A:$C,2,0),"")</f>
        <v>D</v>
      </c>
      <c r="N5017" s="29" t="str">
        <f>IF(O5017 &lt;&gt; "",VLOOKUP(O5017,'CLASSIFICAÇÃO - ÁREA DE ATUAÇÃO'!$A:$C,3,0), "")</f>
        <v>REDE DE URGÊNCIA</v>
      </c>
      <c r="O5017" t="str">
        <f>'Lotações convertidas'!B5019</f>
        <v>SERVIÇO DE ATENDIMENTO MÓVEL DE URGÊNCIA E TRANSPORTE EM SAÚDE</v>
      </c>
    </row>
    <row r="5018" spans="1:15" x14ac:dyDescent="0.25">
      <c r="A5018">
        <v>1387462</v>
      </c>
      <c r="B5018" t="s">
        <v>15084</v>
      </c>
      <c r="C5018" t="s">
        <v>15085</v>
      </c>
      <c r="D5018" t="s">
        <v>520</v>
      </c>
      <c r="F5018" t="s">
        <v>1937</v>
      </c>
      <c r="G5018" s="177">
        <v>44776</v>
      </c>
      <c r="H5018" t="s">
        <v>364</v>
      </c>
      <c r="I5018" t="s">
        <v>18175</v>
      </c>
      <c r="J5018" t="s">
        <v>15086</v>
      </c>
      <c r="K5018" t="s">
        <v>353</v>
      </c>
      <c r="L5018" t="s">
        <v>374</v>
      </c>
      <c r="M5018" s="29" t="str">
        <f>IF(O5018 &lt;&gt; "", VLOOKUP(O5018,'CLASSIFICAÇÃO - ÁREA DE ATUAÇÃO'!$A:$C,2,0),"")</f>
        <v>C</v>
      </c>
      <c r="N5018" s="29" t="str">
        <f>IF(O5018 &lt;&gt; "",VLOOKUP(O5018,'CLASSIFICAÇÃO - ÁREA DE ATUAÇÃO'!$A:$C,3,0), "")</f>
        <v>ATENÇÃO PRIMÁRIA</v>
      </c>
      <c r="O5018" t="str">
        <f>'Lotações convertidas'!B5020</f>
        <v>CENTRO DE SAÚDE OLAVO ALBINO CORREIA</v>
      </c>
    </row>
    <row r="5019" spans="1:15" x14ac:dyDescent="0.25">
      <c r="A5019">
        <v>1387470</v>
      </c>
      <c r="B5019" t="s">
        <v>11204</v>
      </c>
      <c r="C5019" t="s">
        <v>11205</v>
      </c>
      <c r="D5019" t="s">
        <v>362</v>
      </c>
      <c r="F5019" t="s">
        <v>856</v>
      </c>
      <c r="G5019" s="177">
        <v>44775</v>
      </c>
      <c r="H5019" t="s">
        <v>434</v>
      </c>
      <c r="I5019" t="s">
        <v>18168</v>
      </c>
      <c r="J5019" t="s">
        <v>11206</v>
      </c>
      <c r="K5019" t="s">
        <v>353</v>
      </c>
      <c r="L5019" t="s">
        <v>374</v>
      </c>
      <c r="M5019" s="29" t="str">
        <f>IF(O5019 &lt;&gt; "", VLOOKUP(O5019,'CLASSIFICAÇÃO - ÁREA DE ATUAÇÃO'!$A:$C,2,0),"")</f>
        <v>B</v>
      </c>
      <c r="N5019" s="29" t="str">
        <f>IF(O5019 &lt;&gt; "",VLOOKUP(O5019,'CLASSIFICAÇÃO - ÁREA DE ATUAÇÃO'!$A:$C,3,0), "")</f>
        <v>ATENÇÃO PRIMÁRIA</v>
      </c>
      <c r="O5019" t="str">
        <f>'Lotações convertidas'!B5021</f>
        <v>CENTRO DE SAÚDE PADRE FERNANDO DE MELO</v>
      </c>
    </row>
    <row r="5020" spans="1:15" x14ac:dyDescent="0.25">
      <c r="A5020">
        <v>1387489</v>
      </c>
      <c r="B5020" t="s">
        <v>15087</v>
      </c>
      <c r="C5020" t="s">
        <v>15088</v>
      </c>
      <c r="D5020" t="s">
        <v>349</v>
      </c>
      <c r="E5020" t="s">
        <v>350</v>
      </c>
      <c r="F5020" t="s">
        <v>18614</v>
      </c>
      <c r="G5020" s="177">
        <v>44775</v>
      </c>
      <c r="H5020" t="s">
        <v>15089</v>
      </c>
      <c r="I5020" t="s">
        <v>18169</v>
      </c>
      <c r="J5020" t="s">
        <v>15090</v>
      </c>
      <c r="K5020" t="s">
        <v>353</v>
      </c>
      <c r="L5020" t="s">
        <v>354</v>
      </c>
      <c r="M5020" s="29" t="str">
        <f>IF(O5020 &lt;&gt; "", VLOOKUP(O5020,'CLASSIFICAÇÃO - ÁREA DE ATUAÇÃO'!$A:$C,2,0),"")</f>
        <v>A</v>
      </c>
      <c r="N5020" s="29" t="str">
        <f>IF(O5020 &lt;&gt; "",VLOOKUP(O5020,'CLASSIFICAÇÃO - ÁREA DE ATUAÇÃO'!$A:$C,3,0), "")</f>
        <v>REDE DE URGÊNCIA</v>
      </c>
      <c r="O5020" t="str">
        <f>'Lotações convertidas'!B5022</f>
        <v>CENTRO DE REFERENCIA EM SAUDE MENTAL NOROESTE</v>
      </c>
    </row>
    <row r="5021" spans="1:15" x14ac:dyDescent="0.25">
      <c r="A5021">
        <v>1387497</v>
      </c>
      <c r="B5021" t="s">
        <v>15091</v>
      </c>
      <c r="C5021" t="s">
        <v>15092</v>
      </c>
      <c r="D5021" t="s">
        <v>349</v>
      </c>
      <c r="E5021" t="s">
        <v>473</v>
      </c>
      <c r="F5021" t="s">
        <v>399</v>
      </c>
      <c r="G5021" s="177">
        <v>44775</v>
      </c>
      <c r="H5021" t="s">
        <v>352</v>
      </c>
      <c r="I5021" t="s">
        <v>18181</v>
      </c>
      <c r="J5021" t="s">
        <v>15093</v>
      </c>
      <c r="K5021" t="s">
        <v>353</v>
      </c>
      <c r="L5021" t="s">
        <v>374</v>
      </c>
      <c r="M5021" s="29" t="str">
        <f>IF(O5021 &lt;&gt; "", VLOOKUP(O5021,'CLASSIFICAÇÃO - ÁREA DE ATUAÇÃO'!$A:$C,2,0),"")</f>
        <v>A</v>
      </c>
      <c r="N5021" s="29" t="str">
        <f>IF(O5021 &lt;&gt; "",VLOOKUP(O5021,'CLASSIFICAÇÃO - ÁREA DE ATUAÇÃO'!$A:$C,3,0), "")</f>
        <v>ATENÇÃO PRIMÁRIA</v>
      </c>
      <c r="O5021" t="str">
        <f>'Lotações convertidas'!B5023</f>
        <v>CENTRO DE SAÚDE ALCIDES LINS</v>
      </c>
    </row>
    <row r="5022" spans="1:15" x14ac:dyDescent="0.25">
      <c r="A5022">
        <v>1387500</v>
      </c>
      <c r="B5022" t="s">
        <v>15094</v>
      </c>
      <c r="C5022" t="s">
        <v>15095</v>
      </c>
      <c r="D5022" t="s">
        <v>368</v>
      </c>
      <c r="E5022" t="s">
        <v>390</v>
      </c>
      <c r="F5022" t="s">
        <v>635</v>
      </c>
      <c r="G5022" s="177">
        <v>44776</v>
      </c>
      <c r="H5022" t="s">
        <v>384</v>
      </c>
      <c r="I5022" t="s">
        <v>18175</v>
      </c>
      <c r="J5022" t="s">
        <v>15096</v>
      </c>
      <c r="K5022" t="s">
        <v>353</v>
      </c>
      <c r="L5022" t="s">
        <v>406</v>
      </c>
      <c r="M5022" s="29" t="str">
        <f>IF(O5022 &lt;&gt; "", VLOOKUP(O5022,'CLASSIFICAÇÃO - ÁREA DE ATUAÇÃO'!$A:$C,2,0),"")</f>
        <v>C</v>
      </c>
      <c r="N5022" s="29" t="str">
        <f>IF(O5022 &lt;&gt; "",VLOOKUP(O5022,'CLASSIFICAÇÃO - ÁREA DE ATUAÇÃO'!$A:$C,3,0), "")</f>
        <v>REDE COMPLEMENTAR</v>
      </c>
      <c r="O5022" t="str">
        <f>'Lotações convertidas'!B5024</f>
        <v>CENTRO DE ESPECIALIDADES ODONTOLOGICAS BARREIRO</v>
      </c>
    </row>
    <row r="5023" spans="1:15" x14ac:dyDescent="0.25">
      <c r="A5023">
        <v>1387519</v>
      </c>
      <c r="B5023" t="s">
        <v>15097</v>
      </c>
      <c r="C5023" t="s">
        <v>15098</v>
      </c>
      <c r="D5023" t="s">
        <v>349</v>
      </c>
      <c r="E5023" t="s">
        <v>403</v>
      </c>
      <c r="F5023" t="s">
        <v>18656</v>
      </c>
      <c r="G5023" s="177">
        <v>44775</v>
      </c>
      <c r="H5023" t="s">
        <v>352</v>
      </c>
      <c r="I5023" t="s">
        <v>18170</v>
      </c>
      <c r="J5023" t="s">
        <v>15099</v>
      </c>
      <c r="K5023" t="s">
        <v>353</v>
      </c>
      <c r="L5023" t="s">
        <v>372</v>
      </c>
      <c r="M5023" s="29" t="str">
        <f>IF(O5023 &lt;&gt; "", VLOOKUP(O5023,'CLASSIFICAÇÃO - ÁREA DE ATUAÇÃO'!$A:$C,2,0),"")</f>
        <v>C</v>
      </c>
      <c r="N5023" s="29" t="str">
        <f>IF(O5023 &lt;&gt; "",VLOOKUP(O5023,'CLASSIFICAÇÃO - ÁREA DE ATUAÇÃO'!$A:$C,3,0), "")</f>
        <v>REDE COMPLEMENTAR</v>
      </c>
      <c r="O5023" t="str">
        <f>'Lotações convertidas'!B5025</f>
        <v>CENTRO DE REFERENCIA EM REABILITACAO VENDA NOVA</v>
      </c>
    </row>
    <row r="5024" spans="1:15" x14ac:dyDescent="0.25">
      <c r="A5024">
        <v>1387535</v>
      </c>
      <c r="B5024" t="s">
        <v>15100</v>
      </c>
      <c r="C5024" t="s">
        <v>15101</v>
      </c>
      <c r="D5024" t="s">
        <v>368</v>
      </c>
      <c r="E5024" t="s">
        <v>369</v>
      </c>
      <c r="F5024" t="s">
        <v>18640</v>
      </c>
      <c r="G5024" s="177">
        <v>44776</v>
      </c>
      <c r="H5024" t="s">
        <v>417</v>
      </c>
      <c r="I5024" t="s">
        <v>18168</v>
      </c>
      <c r="J5024" t="s">
        <v>15102</v>
      </c>
      <c r="K5024" t="s">
        <v>353</v>
      </c>
      <c r="L5024" t="s">
        <v>411</v>
      </c>
      <c r="M5024" s="29" t="str">
        <f>IF(O5024 &lt;&gt; "", VLOOKUP(O5024,'CLASSIFICAÇÃO - ÁREA DE ATUAÇÃO'!$A:$C,2,0),"")</f>
        <v>B</v>
      </c>
      <c r="N5024" s="29" t="str">
        <f>IF(O5024 &lt;&gt; "",VLOOKUP(O5024,'CLASSIFICAÇÃO - ÁREA DE ATUAÇÃO'!$A:$C,3,0), "")</f>
        <v>REDE COMPLEMENTAR</v>
      </c>
      <c r="O5024" t="str">
        <f>'Lotações convertidas'!B5026</f>
        <v>CENTRAL DE ESTERILIZACAO CENTRO-SUL</v>
      </c>
    </row>
    <row r="5025" spans="1:15" x14ac:dyDescent="0.25">
      <c r="A5025">
        <v>1387543</v>
      </c>
      <c r="B5025" t="s">
        <v>15103</v>
      </c>
      <c r="C5025" t="s">
        <v>15104</v>
      </c>
      <c r="D5025" t="s">
        <v>379</v>
      </c>
      <c r="F5025" t="s">
        <v>1822</v>
      </c>
      <c r="G5025" s="177">
        <v>44776</v>
      </c>
      <c r="H5025" t="s">
        <v>364</v>
      </c>
      <c r="I5025" t="s">
        <v>18171</v>
      </c>
      <c r="J5025" t="s">
        <v>15105</v>
      </c>
      <c r="K5025" t="s">
        <v>353</v>
      </c>
      <c r="L5025" t="s">
        <v>372</v>
      </c>
      <c r="M5025" s="29" t="str">
        <f>IF(O5025 &lt;&gt; "", VLOOKUP(O5025,'CLASSIFICAÇÃO - ÁREA DE ATUAÇÃO'!$A:$C,2,0),"")</f>
        <v>C</v>
      </c>
      <c r="N5025" s="29" t="str">
        <f>IF(O5025 &lt;&gt; "",VLOOKUP(O5025,'CLASSIFICAÇÃO - ÁREA DE ATUAÇÃO'!$A:$C,3,0), "")</f>
        <v>ATENÇÃO PRIMÁRIA</v>
      </c>
      <c r="O5025" t="str">
        <f>'Lotações convertidas'!B5027</f>
        <v>CENTRO DE SAÚDE JARDIM EUROPA</v>
      </c>
    </row>
    <row r="5026" spans="1:15" x14ac:dyDescent="0.25">
      <c r="A5026">
        <v>1387551</v>
      </c>
      <c r="B5026" t="s">
        <v>15106</v>
      </c>
      <c r="C5026" t="s">
        <v>15107</v>
      </c>
      <c r="D5026" t="s">
        <v>379</v>
      </c>
      <c r="F5026" t="s">
        <v>18616</v>
      </c>
      <c r="G5026" s="177">
        <v>44775</v>
      </c>
      <c r="H5026" t="s">
        <v>457</v>
      </c>
      <c r="I5026" t="s">
        <v>18171</v>
      </c>
      <c r="J5026" t="s">
        <v>15108</v>
      </c>
      <c r="K5026" t="s">
        <v>353</v>
      </c>
      <c r="L5026" t="s">
        <v>361</v>
      </c>
      <c r="M5026" s="29" t="str">
        <f>IF(O5026 &lt;&gt; "", VLOOKUP(O5026,'CLASSIFICAÇÃO - ÁREA DE ATUAÇÃO'!$A:$C,2,0),"")</f>
        <v>C</v>
      </c>
      <c r="N5026" s="29" t="str">
        <f>IF(O5026 &lt;&gt; "",VLOOKUP(O5026,'CLASSIFICAÇÃO - ÁREA DE ATUAÇÃO'!$A:$C,3,0), "")</f>
        <v>REDE DE URGÊNCIA</v>
      </c>
      <c r="O5026" t="str">
        <f>'Lotações convertidas'!B5028</f>
        <v>UNIDADE DE PRONTO ATENDIMENTO PAMPULHA</v>
      </c>
    </row>
    <row r="5027" spans="1:15" x14ac:dyDescent="0.25">
      <c r="A5027" t="s">
        <v>15109</v>
      </c>
      <c r="B5027" t="s">
        <v>2549</v>
      </c>
      <c r="C5027" t="s">
        <v>2550</v>
      </c>
      <c r="D5027" t="s">
        <v>349</v>
      </c>
      <c r="E5027" t="s">
        <v>473</v>
      </c>
      <c r="F5027" t="s">
        <v>18644</v>
      </c>
      <c r="G5027" s="177">
        <v>44776</v>
      </c>
      <c r="H5027" t="s">
        <v>395</v>
      </c>
      <c r="I5027" t="s">
        <v>18181</v>
      </c>
      <c r="J5027" t="s">
        <v>2551</v>
      </c>
      <c r="K5027" t="s">
        <v>353</v>
      </c>
      <c r="L5027" t="s">
        <v>411</v>
      </c>
      <c r="M5027" s="29" t="str">
        <f>IF(O5027 &lt;&gt; "", VLOOKUP(O5027,'CLASSIFICAÇÃO - ÁREA DE ATUAÇÃO'!$A:$C,2,0),"")</f>
        <v>C</v>
      </c>
      <c r="N5027" s="29" t="str">
        <f>IF(O5027 &lt;&gt; "",VLOOKUP(O5027,'CLASSIFICAÇÃO - ÁREA DE ATUAÇÃO'!$A:$C,3,0), "")</f>
        <v>ATENÇÃO PRIMÁRIA</v>
      </c>
      <c r="O5027" t="str">
        <f>'Lotações convertidas'!B5029</f>
        <v>CENTRO DE SAÚDE SÃO MIGUEL ARCANJO</v>
      </c>
    </row>
    <row r="5028" spans="1:15" x14ac:dyDescent="0.25">
      <c r="A5028">
        <v>1387578</v>
      </c>
      <c r="B5028" t="s">
        <v>4675</v>
      </c>
      <c r="C5028" t="s">
        <v>4676</v>
      </c>
      <c r="D5028" t="s">
        <v>368</v>
      </c>
      <c r="E5028" t="s">
        <v>369</v>
      </c>
      <c r="F5028" t="s">
        <v>452</v>
      </c>
      <c r="G5028" s="177">
        <v>44777</v>
      </c>
      <c r="H5028" t="s">
        <v>441</v>
      </c>
      <c r="I5028" t="s">
        <v>18168</v>
      </c>
      <c r="J5028" t="s">
        <v>4677</v>
      </c>
      <c r="K5028" t="s">
        <v>353</v>
      </c>
      <c r="L5028" t="s">
        <v>372</v>
      </c>
      <c r="M5028" s="29" t="str">
        <f>IF(O5028 &lt;&gt; "", VLOOKUP(O5028,'CLASSIFICAÇÃO - ÁREA DE ATUAÇÃO'!$A:$C,2,0),"")</f>
        <v>B</v>
      </c>
      <c r="N5028" s="29" t="str">
        <f>IF(O5028 &lt;&gt; "",VLOOKUP(O5028,'CLASSIFICAÇÃO - ÁREA DE ATUAÇÃO'!$A:$C,3,0), "")</f>
        <v>REDE DE URGÊNCIA</v>
      </c>
      <c r="O5028" t="str">
        <f>'Lotações convertidas'!B5030</f>
        <v>CENTRO DE REFERÊNCIA EM SAÚDE MENTAL - ÁLCOOL E OUTRAS DROGAS VENDA NOVA</v>
      </c>
    </row>
    <row r="5029" spans="1:15" x14ac:dyDescent="0.25">
      <c r="A5029">
        <v>1387586</v>
      </c>
      <c r="B5029" t="s">
        <v>15110</v>
      </c>
      <c r="C5029" t="s">
        <v>15111</v>
      </c>
      <c r="D5029" t="s">
        <v>379</v>
      </c>
      <c r="F5029" t="s">
        <v>602</v>
      </c>
      <c r="G5029" s="177">
        <v>44776</v>
      </c>
      <c r="H5029" t="s">
        <v>352</v>
      </c>
      <c r="I5029" t="s">
        <v>18171</v>
      </c>
      <c r="J5029" t="s">
        <v>15112</v>
      </c>
      <c r="K5029" t="s">
        <v>353</v>
      </c>
      <c r="L5029" t="s">
        <v>372</v>
      </c>
      <c r="M5029" s="29" t="str">
        <f>IF(O5029 &lt;&gt; "", VLOOKUP(O5029,'CLASSIFICAÇÃO - ÁREA DE ATUAÇÃO'!$A:$C,2,0),"")</f>
        <v>D</v>
      </c>
      <c r="N5029" s="29" t="str">
        <f>IF(O5029 &lt;&gt; "",VLOOKUP(O5029,'CLASSIFICAÇÃO - ÁREA DE ATUAÇÃO'!$A:$C,3,0), "")</f>
        <v>ATENÇÃO PRIMÁRIA</v>
      </c>
      <c r="O5029" t="str">
        <f>'Lotações convertidas'!B5031</f>
        <v>CENTRO DE SAÚDE JARDIM COMERCIÁRIOS</v>
      </c>
    </row>
    <row r="5030" spans="1:15" x14ac:dyDescent="0.25">
      <c r="A5030">
        <v>1387594</v>
      </c>
      <c r="B5030" t="s">
        <v>15113</v>
      </c>
      <c r="C5030" t="s">
        <v>15114</v>
      </c>
      <c r="D5030" t="s">
        <v>379</v>
      </c>
      <c r="F5030" t="s">
        <v>602</v>
      </c>
      <c r="G5030" s="177">
        <v>44775</v>
      </c>
      <c r="H5030" t="s">
        <v>352</v>
      </c>
      <c r="I5030" t="s">
        <v>18171</v>
      </c>
      <c r="J5030" t="s">
        <v>15115</v>
      </c>
      <c r="K5030" t="s">
        <v>353</v>
      </c>
      <c r="L5030" t="s">
        <v>372</v>
      </c>
      <c r="M5030" s="29" t="str">
        <f>IF(O5030 &lt;&gt; "", VLOOKUP(O5030,'CLASSIFICAÇÃO - ÁREA DE ATUAÇÃO'!$A:$C,2,0),"")</f>
        <v>D</v>
      </c>
      <c r="N5030" s="29" t="str">
        <f>IF(O5030 &lt;&gt; "",VLOOKUP(O5030,'CLASSIFICAÇÃO - ÁREA DE ATUAÇÃO'!$A:$C,3,0), "")</f>
        <v>ATENÇÃO PRIMÁRIA</v>
      </c>
      <c r="O5030" t="str">
        <f>'Lotações convertidas'!B5032</f>
        <v>CENTRO DE SAÚDE JARDIM COMERCIÁRIOS</v>
      </c>
    </row>
    <row r="5031" spans="1:15" x14ac:dyDescent="0.25">
      <c r="A5031">
        <v>1387608</v>
      </c>
      <c r="B5031" t="s">
        <v>15116</v>
      </c>
      <c r="C5031" t="s">
        <v>15117</v>
      </c>
      <c r="D5031" t="s">
        <v>379</v>
      </c>
      <c r="F5031" t="s">
        <v>543</v>
      </c>
      <c r="G5031" s="177">
        <v>44777</v>
      </c>
      <c r="H5031" t="s">
        <v>364</v>
      </c>
      <c r="I5031" t="s">
        <v>18171</v>
      </c>
      <c r="J5031" t="s">
        <v>15118</v>
      </c>
      <c r="K5031" t="s">
        <v>353</v>
      </c>
      <c r="L5031" t="s">
        <v>365</v>
      </c>
      <c r="M5031" s="29" t="str">
        <f>IF(O5031 &lt;&gt; "", VLOOKUP(O5031,'CLASSIFICAÇÃO - ÁREA DE ATUAÇÃO'!$A:$C,2,0),"")</f>
        <v>B</v>
      </c>
      <c r="N5031" s="29" t="str">
        <f>IF(O5031 &lt;&gt; "",VLOOKUP(O5031,'CLASSIFICAÇÃO - ÁREA DE ATUAÇÃO'!$A:$C,3,0), "")</f>
        <v>ATENÇÃO PRIMÁRIA</v>
      </c>
      <c r="O5031" t="str">
        <f>'Lotações convertidas'!B5033</f>
        <v>CENTRO DE SAÚDE FLORAMAR</v>
      </c>
    </row>
    <row r="5032" spans="1:15" x14ac:dyDescent="0.25">
      <c r="A5032">
        <v>1387616</v>
      </c>
      <c r="B5032" t="s">
        <v>15119</v>
      </c>
      <c r="C5032" t="s">
        <v>15120</v>
      </c>
      <c r="D5032" t="s">
        <v>368</v>
      </c>
      <c r="E5032" t="s">
        <v>369</v>
      </c>
      <c r="F5032" t="s">
        <v>18648</v>
      </c>
      <c r="G5032" s="177">
        <v>44776</v>
      </c>
      <c r="H5032" t="s">
        <v>364</v>
      </c>
      <c r="I5032" t="s">
        <v>18168</v>
      </c>
      <c r="J5032" t="s">
        <v>15121</v>
      </c>
      <c r="K5032" t="s">
        <v>353</v>
      </c>
      <c r="L5032" t="s">
        <v>406</v>
      </c>
      <c r="M5032" s="29" t="str">
        <f>IF(O5032 &lt;&gt; "", VLOOKUP(O5032,'CLASSIFICAÇÃO - ÁREA DE ATUAÇÃO'!$A:$C,2,0),"")</f>
        <v>B</v>
      </c>
      <c r="N5032" s="29" t="str">
        <f>IF(O5032 &lt;&gt; "",VLOOKUP(O5032,'CLASSIFICAÇÃO - ÁREA DE ATUAÇÃO'!$A:$C,3,0), "")</f>
        <v>REDE DE URGÊNCIA</v>
      </c>
      <c r="O5032" t="str">
        <f>'Lotações convertidas'!B5034</f>
        <v>CENTRO DE REFERENCIA EM SAUDE MENTAL BARREIRO</v>
      </c>
    </row>
    <row r="5033" spans="1:15" x14ac:dyDescent="0.25">
      <c r="A5033">
        <v>1387624</v>
      </c>
      <c r="B5033" t="s">
        <v>15122</v>
      </c>
      <c r="C5033" t="s">
        <v>15123</v>
      </c>
      <c r="D5033" t="s">
        <v>379</v>
      </c>
      <c r="F5033" t="s">
        <v>383</v>
      </c>
      <c r="G5033" s="177">
        <v>44777</v>
      </c>
      <c r="H5033" t="s">
        <v>364</v>
      </c>
      <c r="I5033" t="s">
        <v>18171</v>
      </c>
      <c r="J5033" t="s">
        <v>15124</v>
      </c>
      <c r="K5033" t="s">
        <v>353</v>
      </c>
      <c r="L5033" t="s">
        <v>354</v>
      </c>
      <c r="M5033" s="29" t="str">
        <f>IF(O5033 &lt;&gt; "", VLOOKUP(O5033,'CLASSIFICAÇÃO - ÁREA DE ATUAÇÃO'!$A:$C,2,0),"")</f>
        <v>B</v>
      </c>
      <c r="N5033" s="29" t="str">
        <f>IF(O5033 &lt;&gt; "",VLOOKUP(O5033,'CLASSIFICAÇÃO - ÁREA DE ATUAÇÃO'!$A:$C,3,0), "")</f>
        <v>ATENÇÃO PRIMÁRIA</v>
      </c>
      <c r="O5033" t="str">
        <f>'Lotações convertidas'!B5035</f>
        <v>CENTRO DE SAÚDE SÃO CRISTÓVÃO</v>
      </c>
    </row>
    <row r="5034" spans="1:15" x14ac:dyDescent="0.25">
      <c r="A5034">
        <v>1387632</v>
      </c>
      <c r="B5034" t="s">
        <v>15125</v>
      </c>
      <c r="C5034" t="s">
        <v>15126</v>
      </c>
      <c r="D5034" t="s">
        <v>368</v>
      </c>
      <c r="E5034" t="s">
        <v>390</v>
      </c>
      <c r="F5034" t="s">
        <v>428</v>
      </c>
      <c r="G5034" s="177">
        <v>44778</v>
      </c>
      <c r="H5034" t="s">
        <v>364</v>
      </c>
      <c r="I5034" t="s">
        <v>18175</v>
      </c>
      <c r="J5034" t="s">
        <v>15127</v>
      </c>
      <c r="K5034" t="s">
        <v>353</v>
      </c>
      <c r="L5034" t="s">
        <v>382</v>
      </c>
      <c r="M5034" s="29" t="str">
        <f>IF(O5034 &lt;&gt; "", VLOOKUP(O5034,'CLASSIFICAÇÃO - ÁREA DE ATUAÇÃO'!$A:$C,2,0),"")</f>
        <v>B</v>
      </c>
      <c r="N5034" s="29" t="str">
        <f>IF(O5034 &lt;&gt; "",VLOOKUP(O5034,'CLASSIFICAÇÃO - ÁREA DE ATUAÇÃO'!$A:$C,3,0), "")</f>
        <v>ATENÇÃO PRIMÁRIA</v>
      </c>
      <c r="O5034" t="str">
        <f>'Lotações convertidas'!B5036</f>
        <v>CENTRO DE SAÚDE VERA CRUZ</v>
      </c>
    </row>
    <row r="5035" spans="1:15" x14ac:dyDescent="0.25">
      <c r="A5035">
        <v>1387640</v>
      </c>
      <c r="B5035" t="s">
        <v>15128</v>
      </c>
      <c r="C5035" t="s">
        <v>15129</v>
      </c>
      <c r="D5035" t="s">
        <v>368</v>
      </c>
      <c r="E5035" t="s">
        <v>369</v>
      </c>
      <c r="F5035" t="s">
        <v>18613</v>
      </c>
      <c r="G5035" s="177">
        <v>44776</v>
      </c>
      <c r="H5035" t="s">
        <v>441</v>
      </c>
      <c r="I5035" t="s">
        <v>18168</v>
      </c>
      <c r="J5035" t="s">
        <v>15130</v>
      </c>
      <c r="K5035" t="s">
        <v>353</v>
      </c>
      <c r="L5035" t="s">
        <v>382</v>
      </c>
      <c r="M5035" s="29" t="str">
        <f>IF(O5035 &lt;&gt; "", VLOOKUP(O5035,'CLASSIFICAÇÃO - ÁREA DE ATUAÇÃO'!$A:$C,2,0),"")</f>
        <v>C</v>
      </c>
      <c r="N5035" s="29" t="str">
        <f>IF(O5035 &lt;&gt; "",VLOOKUP(O5035,'CLASSIFICAÇÃO - ÁREA DE ATUAÇÃO'!$A:$C,3,0), "")</f>
        <v>REDE DE URGÊNCIA</v>
      </c>
      <c r="O5035" t="str">
        <f>'Lotações convertidas'!B5037</f>
        <v>UNIDADE DE PRONTO ATENDIMENTO LESTE</v>
      </c>
    </row>
    <row r="5036" spans="1:15" x14ac:dyDescent="0.25">
      <c r="A5036">
        <v>1387659</v>
      </c>
      <c r="B5036" t="s">
        <v>1701</v>
      </c>
      <c r="C5036" t="s">
        <v>1702</v>
      </c>
      <c r="D5036" t="s">
        <v>368</v>
      </c>
      <c r="E5036" t="s">
        <v>369</v>
      </c>
      <c r="F5036" t="s">
        <v>452</v>
      </c>
      <c r="G5036" s="177">
        <v>44776</v>
      </c>
      <c r="H5036" t="s">
        <v>441</v>
      </c>
      <c r="I5036" t="s">
        <v>18168</v>
      </c>
      <c r="J5036" t="s">
        <v>1703</v>
      </c>
      <c r="K5036" t="s">
        <v>353</v>
      </c>
      <c r="L5036" t="s">
        <v>372</v>
      </c>
      <c r="M5036" s="29" t="str">
        <f>IF(O5036 &lt;&gt; "", VLOOKUP(O5036,'CLASSIFICAÇÃO - ÁREA DE ATUAÇÃO'!$A:$C,2,0),"")</f>
        <v>B</v>
      </c>
      <c r="N5036" s="29" t="str">
        <f>IF(O5036 &lt;&gt; "",VLOOKUP(O5036,'CLASSIFICAÇÃO - ÁREA DE ATUAÇÃO'!$A:$C,3,0), "")</f>
        <v>REDE DE URGÊNCIA</v>
      </c>
      <c r="O5036" t="str">
        <f>'Lotações convertidas'!B5038</f>
        <v>CENTRO DE REFERÊNCIA EM SAÚDE MENTAL - ÁLCOOL E OUTRAS DROGAS VENDA NOVA</v>
      </c>
    </row>
    <row r="5037" spans="1:15" x14ac:dyDescent="0.25">
      <c r="A5037">
        <v>1387675</v>
      </c>
      <c r="B5037" t="s">
        <v>15131</v>
      </c>
      <c r="C5037" t="s">
        <v>15132</v>
      </c>
      <c r="D5037" t="s">
        <v>368</v>
      </c>
      <c r="E5037" t="s">
        <v>369</v>
      </c>
      <c r="F5037" t="s">
        <v>284</v>
      </c>
      <c r="G5037" s="177">
        <v>44776</v>
      </c>
      <c r="H5037" t="s">
        <v>417</v>
      </c>
      <c r="I5037" t="s">
        <v>18168</v>
      </c>
      <c r="J5037" t="s">
        <v>15133</v>
      </c>
      <c r="K5037" t="s">
        <v>353</v>
      </c>
      <c r="L5037" t="s">
        <v>374</v>
      </c>
      <c r="M5037" s="29" t="str">
        <f>IF(O5037 &lt;&gt; "", VLOOKUP(O5037,'CLASSIFICAÇÃO - ÁREA DE ATUAÇÃO'!$A:$C,2,0),"")</f>
        <v>D</v>
      </c>
      <c r="N5037" s="29" t="str">
        <f>IF(O5037 &lt;&gt; "",VLOOKUP(O5037,'CLASSIFICAÇÃO - ÁREA DE ATUAÇÃO'!$A:$C,3,0), "")</f>
        <v>ATENÇÃO PRIMÁRIA</v>
      </c>
      <c r="O5037" t="str">
        <f>'Lotações convertidas'!B5039</f>
        <v>CENTRO DE SAÚDE MARIVANDA BALEEIRO - PAULO VI</v>
      </c>
    </row>
    <row r="5038" spans="1:15" x14ac:dyDescent="0.25">
      <c r="A5038">
        <v>1387683</v>
      </c>
      <c r="B5038" t="s">
        <v>15134</v>
      </c>
      <c r="C5038" t="s">
        <v>15135</v>
      </c>
      <c r="D5038" t="s">
        <v>379</v>
      </c>
      <c r="F5038" t="s">
        <v>18636</v>
      </c>
      <c r="G5038" s="177">
        <v>44776</v>
      </c>
      <c r="H5038" t="s">
        <v>736</v>
      </c>
      <c r="I5038" t="s">
        <v>18171</v>
      </c>
      <c r="J5038" t="s">
        <v>15136</v>
      </c>
      <c r="K5038" t="s">
        <v>353</v>
      </c>
      <c r="L5038" t="s">
        <v>411</v>
      </c>
      <c r="M5038" s="29" t="str">
        <f>IF(O5038 &lt;&gt; "", VLOOKUP(O5038,'CLASSIFICAÇÃO - ÁREA DE ATUAÇÃO'!$A:$C,2,0),"")</f>
        <v>A</v>
      </c>
      <c r="N5038" s="29" t="str">
        <f>IF(O5038 &lt;&gt; "",VLOOKUP(O5038,'CLASSIFICAÇÃO - ÁREA DE ATUAÇÃO'!$A:$C,3,0), "")</f>
        <v>REDE COMPLEMENTAR</v>
      </c>
      <c r="O5038" t="str">
        <f>'Lotações convertidas'!B5040</f>
        <v>CENTRO DE REFERENCIA DE IMUNOBIOLOGICOS ESPECIAIS</v>
      </c>
    </row>
    <row r="5039" spans="1:15" x14ac:dyDescent="0.25">
      <c r="A5039">
        <v>1387691</v>
      </c>
      <c r="B5039" t="s">
        <v>15137</v>
      </c>
      <c r="C5039" t="s">
        <v>15138</v>
      </c>
      <c r="D5039" t="s">
        <v>368</v>
      </c>
      <c r="E5039" t="s">
        <v>390</v>
      </c>
      <c r="F5039" t="s">
        <v>735</v>
      </c>
      <c r="G5039" s="177">
        <v>44776</v>
      </c>
      <c r="H5039" t="s">
        <v>384</v>
      </c>
      <c r="I5039" t="s">
        <v>18175</v>
      </c>
      <c r="J5039" t="s">
        <v>15139</v>
      </c>
      <c r="K5039" t="s">
        <v>353</v>
      </c>
      <c r="L5039" t="s">
        <v>411</v>
      </c>
      <c r="M5039" s="29" t="str">
        <f>IF(O5039 &lt;&gt; "", VLOOKUP(O5039,'CLASSIFICAÇÃO - ÁREA DE ATUAÇÃO'!$A:$C,2,0),"")</f>
        <v>A</v>
      </c>
      <c r="N5039" s="29" t="str">
        <f>IF(O5039 &lt;&gt; "",VLOOKUP(O5039,'CLASSIFICAÇÃO - ÁREA DE ATUAÇÃO'!$A:$C,3,0), "")</f>
        <v>REDE COMPLEMENTAR</v>
      </c>
      <c r="O5039" t="str">
        <f>'Lotações convertidas'!B5041</f>
        <v>CENTRO DE ESPECIALIDADES ODONTOLÓGICAS PARACATU</v>
      </c>
    </row>
    <row r="5040" spans="1:15" x14ac:dyDescent="0.25">
      <c r="A5040">
        <v>1387705</v>
      </c>
      <c r="B5040" t="s">
        <v>6645</v>
      </c>
      <c r="C5040" t="s">
        <v>6646</v>
      </c>
      <c r="D5040" t="s">
        <v>368</v>
      </c>
      <c r="E5040" t="s">
        <v>390</v>
      </c>
      <c r="F5040" t="s">
        <v>767</v>
      </c>
      <c r="G5040" s="177">
        <v>44777</v>
      </c>
      <c r="H5040" t="s">
        <v>417</v>
      </c>
      <c r="I5040" t="s">
        <v>18175</v>
      </c>
      <c r="J5040" t="s">
        <v>6647</v>
      </c>
      <c r="K5040" t="s">
        <v>353</v>
      </c>
      <c r="L5040" t="s">
        <v>411</v>
      </c>
      <c r="M5040" s="29" t="str">
        <f>IF(O5040 &lt;&gt; "", VLOOKUP(O5040,'CLASSIFICAÇÃO - ÁREA DE ATUAÇÃO'!$A:$C,2,0),"")</f>
        <v>A</v>
      </c>
      <c r="N5040" s="29" t="str">
        <f>IF(O5040 &lt;&gt; "",VLOOKUP(O5040,'CLASSIFICAÇÃO - ÁREA DE ATUAÇÃO'!$A:$C,3,0), "")</f>
        <v>REDE COMPLEMENTAR</v>
      </c>
      <c r="O5040" t="str">
        <f>'Lotações convertidas'!B5042</f>
        <v>CENTRO DE ESPECIALIDADES ODONTOLOGICAS CENTRO-SUL</v>
      </c>
    </row>
    <row r="5041" spans="1:15" x14ac:dyDescent="0.25">
      <c r="A5041">
        <v>1387721</v>
      </c>
      <c r="B5041" t="s">
        <v>15140</v>
      </c>
      <c r="C5041" t="s">
        <v>15141</v>
      </c>
      <c r="D5041" t="s">
        <v>368</v>
      </c>
      <c r="E5041" t="s">
        <v>369</v>
      </c>
      <c r="F5041" t="s">
        <v>1194</v>
      </c>
      <c r="G5041" s="177">
        <v>44777</v>
      </c>
      <c r="H5041" t="s">
        <v>384</v>
      </c>
      <c r="I5041" t="s">
        <v>18168</v>
      </c>
      <c r="J5041" t="s">
        <v>15142</v>
      </c>
      <c r="K5041" t="s">
        <v>353</v>
      </c>
      <c r="L5041" t="s">
        <v>406</v>
      </c>
      <c r="M5041" s="29" t="str">
        <f>IF(O5041 &lt;&gt; "", VLOOKUP(O5041,'CLASSIFICAÇÃO - ÁREA DE ATUAÇÃO'!$A:$C,2,0),"")</f>
        <v>C</v>
      </c>
      <c r="N5041" s="29" t="str">
        <f>IF(O5041 &lt;&gt; "",VLOOKUP(O5041,'CLASSIFICAÇÃO - ÁREA DE ATUAÇÃO'!$A:$C,3,0), "")</f>
        <v>ATENÇÃO PRIMÁRIA</v>
      </c>
      <c r="O5041" t="str">
        <f>'Lotações convertidas'!B5043</f>
        <v>CENTRO DE SAÚDE MILIONÁRIOS</v>
      </c>
    </row>
    <row r="5042" spans="1:15" x14ac:dyDescent="0.25">
      <c r="A5042" t="s">
        <v>15143</v>
      </c>
      <c r="B5042" t="s">
        <v>4333</v>
      </c>
      <c r="C5042" t="s">
        <v>4334</v>
      </c>
      <c r="D5042" t="s">
        <v>368</v>
      </c>
      <c r="E5042" t="s">
        <v>369</v>
      </c>
      <c r="F5042" t="s">
        <v>569</v>
      </c>
      <c r="G5042" s="177">
        <v>44777</v>
      </c>
      <c r="H5042" t="s">
        <v>417</v>
      </c>
      <c r="I5042" t="s">
        <v>18168</v>
      </c>
      <c r="J5042" t="s">
        <v>4335</v>
      </c>
      <c r="K5042" t="s">
        <v>353</v>
      </c>
      <c r="L5042" t="s">
        <v>406</v>
      </c>
      <c r="M5042" s="29" t="str">
        <f>IF(O5042 &lt;&gt; "", VLOOKUP(O5042,'CLASSIFICAÇÃO - ÁREA DE ATUAÇÃO'!$A:$C,2,0),"")</f>
        <v>C</v>
      </c>
      <c r="N5042" s="29" t="str">
        <f>IF(O5042 &lt;&gt; "",VLOOKUP(O5042,'CLASSIFICAÇÃO - ÁREA DE ATUAÇÃO'!$A:$C,3,0), "")</f>
        <v>ATENÇÃO PRIMÁRIA</v>
      </c>
      <c r="O5042" t="str">
        <f>'Lotações convertidas'!B5044</f>
        <v>CENTRO DE SAÚDE URUCUIA</v>
      </c>
    </row>
    <row r="5043" spans="1:15" x14ac:dyDescent="0.25">
      <c r="A5043">
        <v>1387748</v>
      </c>
      <c r="B5043" t="s">
        <v>15144</v>
      </c>
      <c r="C5043" t="s">
        <v>15145</v>
      </c>
      <c r="D5043" t="s">
        <v>349</v>
      </c>
      <c r="E5043" t="s">
        <v>528</v>
      </c>
      <c r="F5043" t="s">
        <v>424</v>
      </c>
      <c r="G5043" s="177">
        <v>44777</v>
      </c>
      <c r="H5043" t="s">
        <v>364</v>
      </c>
      <c r="I5043" t="s">
        <v>18176</v>
      </c>
      <c r="J5043" t="s">
        <v>15146</v>
      </c>
      <c r="K5043" t="s">
        <v>353</v>
      </c>
      <c r="L5043" t="s">
        <v>427</v>
      </c>
      <c r="M5043" s="29" t="str">
        <f>IF(O5043 &lt;&gt; "", VLOOKUP(O5043,'CLASSIFICAÇÃO - ÁREA DE ATUAÇÃO'!$A:$C,2,0),"")</f>
        <v>D</v>
      </c>
      <c r="N5043" s="29" t="str">
        <f>IF(O5043 &lt;&gt; "",VLOOKUP(O5043,'CLASSIFICAÇÃO - ÁREA DE ATUAÇÃO'!$A:$C,3,0), "")</f>
        <v>REDE DE URGÊNCIA</v>
      </c>
      <c r="O5043" t="str">
        <f>'Lotações convertidas'!B5045</f>
        <v>SERVIÇO DE ATENDIMENTO MÓVEL DE URGÊNCIA E TRANSPORTE EM SAÚDE</v>
      </c>
    </row>
    <row r="5044" spans="1:15" x14ac:dyDescent="0.25">
      <c r="A5044">
        <v>1387756</v>
      </c>
      <c r="B5044" t="s">
        <v>15147</v>
      </c>
      <c r="C5044" t="s">
        <v>15148</v>
      </c>
      <c r="D5044" t="s">
        <v>349</v>
      </c>
      <c r="E5044" t="s">
        <v>350</v>
      </c>
      <c r="F5044" t="s">
        <v>18666</v>
      </c>
      <c r="G5044" s="177">
        <v>44776</v>
      </c>
      <c r="H5044" t="s">
        <v>364</v>
      </c>
      <c r="I5044" t="s">
        <v>18169</v>
      </c>
      <c r="J5044" t="s">
        <v>15149</v>
      </c>
      <c r="K5044" t="s">
        <v>353</v>
      </c>
      <c r="L5044" t="s">
        <v>361</v>
      </c>
      <c r="M5044" s="29" t="str">
        <f>IF(O5044 &lt;&gt; "", VLOOKUP(O5044,'CLASSIFICAÇÃO - ÁREA DE ATUAÇÃO'!$A:$C,2,0),"")</f>
        <v>B</v>
      </c>
      <c r="N5044" s="29" t="str">
        <f>IF(O5044 &lt;&gt; "",VLOOKUP(O5044,'CLASSIFICAÇÃO - ÁREA DE ATUAÇÃO'!$A:$C,3,0), "")</f>
        <v>GESTÃO</v>
      </c>
      <c r="O5044" t="str">
        <f>'Lotações convertidas'!B5046</f>
        <v>DIRETORIA REGIONAL DE SAUDE PAMPULHA</v>
      </c>
    </row>
    <row r="5045" spans="1:15" x14ac:dyDescent="0.25">
      <c r="A5045">
        <v>1387764</v>
      </c>
      <c r="B5045" t="s">
        <v>15150</v>
      </c>
      <c r="C5045" t="s">
        <v>15151</v>
      </c>
      <c r="D5045" t="s">
        <v>362</v>
      </c>
      <c r="F5045" t="s">
        <v>18613</v>
      </c>
      <c r="G5045" s="177">
        <v>44778</v>
      </c>
      <c r="H5045" t="s">
        <v>425</v>
      </c>
      <c r="I5045" t="s">
        <v>18168</v>
      </c>
      <c r="J5045" t="s">
        <v>15152</v>
      </c>
      <c r="K5045" t="s">
        <v>353</v>
      </c>
      <c r="L5045" t="s">
        <v>382</v>
      </c>
      <c r="M5045" s="29" t="str">
        <f>IF(O5045 &lt;&gt; "", VLOOKUP(O5045,'CLASSIFICAÇÃO - ÁREA DE ATUAÇÃO'!$A:$C,2,0),"")</f>
        <v>C</v>
      </c>
      <c r="N5045" s="29" t="str">
        <f>IF(O5045 &lt;&gt; "",VLOOKUP(O5045,'CLASSIFICAÇÃO - ÁREA DE ATUAÇÃO'!$A:$C,3,0), "")</f>
        <v>REDE DE URGÊNCIA</v>
      </c>
      <c r="O5045" t="str">
        <f>'Lotações convertidas'!B5047</f>
        <v>UNIDADE DE PRONTO ATENDIMENTO LESTE</v>
      </c>
    </row>
    <row r="5046" spans="1:15" x14ac:dyDescent="0.25">
      <c r="A5046">
        <v>1387772</v>
      </c>
      <c r="B5046" t="s">
        <v>8405</v>
      </c>
      <c r="C5046" t="s">
        <v>8406</v>
      </c>
      <c r="D5046" t="s">
        <v>368</v>
      </c>
      <c r="E5046" t="s">
        <v>369</v>
      </c>
      <c r="F5046" t="s">
        <v>18623</v>
      </c>
      <c r="G5046" s="177">
        <v>44778</v>
      </c>
      <c r="H5046" t="s">
        <v>441</v>
      </c>
      <c r="I5046" t="s">
        <v>18168</v>
      </c>
      <c r="J5046" t="s">
        <v>8407</v>
      </c>
      <c r="K5046" t="s">
        <v>353</v>
      </c>
      <c r="L5046" t="s">
        <v>374</v>
      </c>
      <c r="M5046" s="29" t="str">
        <f>IF(O5046 &lt;&gt; "", VLOOKUP(O5046,'CLASSIFICAÇÃO - ÁREA DE ATUAÇÃO'!$A:$C,2,0),"")</f>
        <v>C</v>
      </c>
      <c r="N5046" s="29" t="str">
        <f>IF(O5046 &lt;&gt; "",VLOOKUP(O5046,'CLASSIFICAÇÃO - ÁREA DE ATUAÇÃO'!$A:$C,3,0), "")</f>
        <v>REDE DE URGÊNCIA</v>
      </c>
      <c r="O5046" t="str">
        <f>'Lotações convertidas'!B5048</f>
        <v>UNIDADE DE PRONTO ATENDIMENTO NORDESTE</v>
      </c>
    </row>
    <row r="5047" spans="1:15" x14ac:dyDescent="0.25">
      <c r="A5047">
        <v>1387780</v>
      </c>
      <c r="B5047" t="s">
        <v>15153</v>
      </c>
      <c r="C5047" t="s">
        <v>15154</v>
      </c>
      <c r="D5047" t="s">
        <v>368</v>
      </c>
      <c r="E5047" t="s">
        <v>369</v>
      </c>
      <c r="F5047" t="s">
        <v>424</v>
      </c>
      <c r="G5047" s="177">
        <v>44777</v>
      </c>
      <c r="H5047" t="s">
        <v>441</v>
      </c>
      <c r="I5047" t="s">
        <v>18168</v>
      </c>
      <c r="J5047" t="s">
        <v>15155</v>
      </c>
      <c r="K5047" t="s">
        <v>353</v>
      </c>
      <c r="L5047" t="s">
        <v>427</v>
      </c>
      <c r="M5047" s="29" t="str">
        <f>IF(O5047 &lt;&gt; "", VLOOKUP(O5047,'CLASSIFICAÇÃO - ÁREA DE ATUAÇÃO'!$A:$C,2,0),"")</f>
        <v>D</v>
      </c>
      <c r="N5047" s="29" t="str">
        <f>IF(O5047 &lt;&gt; "",VLOOKUP(O5047,'CLASSIFICAÇÃO - ÁREA DE ATUAÇÃO'!$A:$C,3,0), "")</f>
        <v>REDE DE URGÊNCIA</v>
      </c>
      <c r="O5047" t="str">
        <f>'Lotações convertidas'!B5049</f>
        <v>SERVIÇO DE ATENDIMENTO MÓVEL DE URGÊNCIA E TRANSPORTE EM SAÚDE</v>
      </c>
    </row>
    <row r="5048" spans="1:15" x14ac:dyDescent="0.25">
      <c r="A5048">
        <v>1387799</v>
      </c>
      <c r="B5048" t="s">
        <v>15156</v>
      </c>
      <c r="C5048" t="s">
        <v>15157</v>
      </c>
      <c r="D5048" t="s">
        <v>379</v>
      </c>
      <c r="F5048" t="s">
        <v>461</v>
      </c>
      <c r="G5048" s="177">
        <v>44778</v>
      </c>
      <c r="H5048" t="s">
        <v>352</v>
      </c>
      <c r="I5048" t="s">
        <v>18171</v>
      </c>
      <c r="J5048" t="s">
        <v>15158</v>
      </c>
      <c r="K5048" t="s">
        <v>353</v>
      </c>
      <c r="L5048" t="s">
        <v>354</v>
      </c>
      <c r="M5048" s="29" t="str">
        <f>IF(O5048 &lt;&gt; "", VLOOKUP(O5048,'CLASSIFICAÇÃO - ÁREA DE ATUAÇÃO'!$A:$C,2,0),"")</f>
        <v>D</v>
      </c>
      <c r="N5048" s="29" t="str">
        <f>IF(O5048 &lt;&gt; "",VLOOKUP(O5048,'CLASSIFICAÇÃO - ÁREA DE ATUAÇÃO'!$A:$C,3,0), "")</f>
        <v>ATENÇÃO PRIMÁRIA</v>
      </c>
      <c r="O5048" t="str">
        <f>'Lotações convertidas'!B5050</f>
        <v>CENTRO DE SAÚDE CALIFÓRNIA</v>
      </c>
    </row>
    <row r="5049" spans="1:15" x14ac:dyDescent="0.25">
      <c r="A5049">
        <v>1387802</v>
      </c>
      <c r="B5049" t="s">
        <v>15159</v>
      </c>
      <c r="C5049" t="s">
        <v>15160</v>
      </c>
      <c r="D5049" t="s">
        <v>379</v>
      </c>
      <c r="F5049" t="s">
        <v>18615</v>
      </c>
      <c r="G5049" s="177">
        <v>44776</v>
      </c>
      <c r="H5049" t="s">
        <v>482</v>
      </c>
      <c r="I5049" t="s">
        <v>18171</v>
      </c>
      <c r="J5049" t="s">
        <v>15161</v>
      </c>
      <c r="K5049" t="s">
        <v>353</v>
      </c>
      <c r="L5049" t="s">
        <v>365</v>
      </c>
      <c r="M5049" s="29" t="str">
        <f>IF(O5049 &lt;&gt; "", VLOOKUP(O5049,'CLASSIFICAÇÃO - ÁREA DE ATUAÇÃO'!$A:$C,2,0),"")</f>
        <v>D</v>
      </c>
      <c r="N5049" s="29" t="str">
        <f>IF(O5049 &lt;&gt; "",VLOOKUP(O5049,'CLASSIFICAÇÃO - ÁREA DE ATUAÇÃO'!$A:$C,3,0), "")</f>
        <v>REDE DE URGÊNCIA</v>
      </c>
      <c r="O5049" t="str">
        <f>'Lotações convertidas'!B5051</f>
        <v>UNIDADE DE PRONTO ATENDIMENTO NORTE</v>
      </c>
    </row>
    <row r="5050" spans="1:15" x14ac:dyDescent="0.25">
      <c r="A5050">
        <v>1387810</v>
      </c>
      <c r="B5050" t="s">
        <v>8309</v>
      </c>
      <c r="C5050" t="s">
        <v>8310</v>
      </c>
      <c r="D5050" t="s">
        <v>379</v>
      </c>
      <c r="F5050" t="s">
        <v>18620</v>
      </c>
      <c r="G5050" s="177">
        <v>44777</v>
      </c>
      <c r="H5050" t="s">
        <v>466</v>
      </c>
      <c r="I5050" t="s">
        <v>18171</v>
      </c>
      <c r="J5050" t="s">
        <v>8311</v>
      </c>
      <c r="K5050" t="s">
        <v>353</v>
      </c>
      <c r="L5050" t="s">
        <v>372</v>
      </c>
      <c r="M5050" s="29" t="str">
        <f>IF(O5050 &lt;&gt; "", VLOOKUP(O5050,'CLASSIFICAÇÃO - ÁREA DE ATUAÇÃO'!$A:$C,2,0),"")</f>
        <v>D</v>
      </c>
      <c r="N5050" s="29" t="str">
        <f>IF(O5050 &lt;&gt; "",VLOOKUP(O5050,'CLASSIFICAÇÃO - ÁREA DE ATUAÇÃO'!$A:$C,3,0), "")</f>
        <v>REDE DE URGÊNCIA</v>
      </c>
      <c r="O5050" t="str">
        <f>'Lotações convertidas'!B5052</f>
        <v>UNIDADE DE PRONTO ATENDIMENTO VENDA NOVA</v>
      </c>
    </row>
    <row r="5051" spans="1:15" x14ac:dyDescent="0.25">
      <c r="A5051">
        <v>1387829</v>
      </c>
      <c r="B5051" t="s">
        <v>15162</v>
      </c>
      <c r="C5051" t="s">
        <v>15163</v>
      </c>
      <c r="D5051" t="s">
        <v>368</v>
      </c>
      <c r="E5051" t="s">
        <v>369</v>
      </c>
      <c r="F5051" t="s">
        <v>589</v>
      </c>
      <c r="G5051" s="177">
        <v>44776</v>
      </c>
      <c r="H5051" t="s">
        <v>417</v>
      </c>
      <c r="I5051" t="s">
        <v>18168</v>
      </c>
      <c r="J5051" t="s">
        <v>15164</v>
      </c>
      <c r="K5051" t="s">
        <v>353</v>
      </c>
      <c r="L5051" t="s">
        <v>397</v>
      </c>
      <c r="M5051" s="29" t="str">
        <f>IF(O5051 &lt;&gt; "", VLOOKUP(O5051,'CLASSIFICAÇÃO - ÁREA DE ATUAÇÃO'!$A:$C,2,0),"")</f>
        <v>A</v>
      </c>
      <c r="N5051" s="29" t="str">
        <f>IF(O5051 &lt;&gt; "",VLOOKUP(O5051,'CLASSIFICAÇÃO - ÁREA DE ATUAÇÃO'!$A:$C,3,0), "")</f>
        <v>REDE COMPLEMENTAR</v>
      </c>
      <c r="O5051" t="str">
        <f>'Lotações convertidas'!B5053</f>
        <v>UNIDADE DE REFERENCIA SECUNDARIA CAMPOS SALES</v>
      </c>
    </row>
    <row r="5052" spans="1:15" x14ac:dyDescent="0.25">
      <c r="A5052">
        <v>1387837</v>
      </c>
      <c r="B5052" t="s">
        <v>15165</v>
      </c>
      <c r="C5052" t="s">
        <v>15166</v>
      </c>
      <c r="D5052" t="s">
        <v>379</v>
      </c>
      <c r="F5052" t="s">
        <v>442</v>
      </c>
      <c r="G5052" s="177">
        <v>44776</v>
      </c>
      <c r="H5052" t="s">
        <v>5197</v>
      </c>
      <c r="I5052" t="s">
        <v>18171</v>
      </c>
      <c r="J5052" t="s">
        <v>15167</v>
      </c>
      <c r="K5052" t="s">
        <v>353</v>
      </c>
      <c r="L5052" t="s">
        <v>406</v>
      </c>
      <c r="M5052" s="29" t="str">
        <f>IF(O5052 &lt;&gt; "", VLOOKUP(O5052,'CLASSIFICAÇÃO - ÁREA DE ATUAÇÃO'!$A:$C,2,0),"")</f>
        <v>C</v>
      </c>
      <c r="N5052" s="29" t="str">
        <f>IF(O5052 &lt;&gt; "",VLOOKUP(O5052,'CLASSIFICAÇÃO - ÁREA DE ATUAÇÃO'!$A:$C,3,0), "")</f>
        <v>ATENÇÃO PRIMÁRIA</v>
      </c>
      <c r="O5052" t="str">
        <f>'Lotações convertidas'!B5054</f>
        <v>CENTRO DE SAÚDE VALE DO JATOBÁ</v>
      </c>
    </row>
    <row r="5053" spans="1:15" x14ac:dyDescent="0.25">
      <c r="A5053">
        <v>1387853</v>
      </c>
      <c r="B5053" t="s">
        <v>15168</v>
      </c>
      <c r="C5053" t="s">
        <v>15169</v>
      </c>
      <c r="D5053" t="s">
        <v>368</v>
      </c>
      <c r="E5053" t="s">
        <v>369</v>
      </c>
      <c r="F5053" t="s">
        <v>409</v>
      </c>
      <c r="G5053" s="177">
        <v>44777</v>
      </c>
      <c r="H5053" t="s">
        <v>384</v>
      </c>
      <c r="I5053" t="s">
        <v>18168</v>
      </c>
      <c r="J5053" t="s">
        <v>15170</v>
      </c>
      <c r="K5053" t="s">
        <v>353</v>
      </c>
      <c r="L5053" t="s">
        <v>411</v>
      </c>
      <c r="M5053" s="29" t="str">
        <f>IF(O5053 &lt;&gt; "", VLOOKUP(O5053,'CLASSIFICAÇÃO - ÁREA DE ATUAÇÃO'!$A:$C,2,0),"")</f>
        <v>A</v>
      </c>
      <c r="N5053" s="29" t="str">
        <f>IF(O5053 &lt;&gt; "",VLOOKUP(O5053,'CLASSIFICAÇÃO - ÁREA DE ATUAÇÃO'!$A:$C,3,0), "")</f>
        <v>REDE COMPLEMENTAR</v>
      </c>
      <c r="O5053" t="str">
        <f>'Lotações convertidas'!B5055</f>
        <v>UNIDADE DE REFERENCIA SECUNDARIA CENTRO-SUL</v>
      </c>
    </row>
    <row r="5054" spans="1:15" x14ac:dyDescent="0.25">
      <c r="A5054">
        <v>1387861</v>
      </c>
      <c r="B5054" t="s">
        <v>15171</v>
      </c>
      <c r="C5054" t="s">
        <v>15172</v>
      </c>
      <c r="D5054" t="s">
        <v>379</v>
      </c>
      <c r="F5054" t="s">
        <v>18622</v>
      </c>
      <c r="G5054" s="177">
        <v>44781</v>
      </c>
      <c r="H5054" t="s">
        <v>18192</v>
      </c>
      <c r="I5054" t="s">
        <v>18171</v>
      </c>
      <c r="J5054" t="s">
        <v>15174</v>
      </c>
      <c r="K5054" t="s">
        <v>353</v>
      </c>
      <c r="L5054" t="s">
        <v>372</v>
      </c>
      <c r="M5054" s="29" t="str">
        <f>IF(O5054 &lt;&gt; "", VLOOKUP(O5054,'CLASSIFICAÇÃO - ÁREA DE ATUAÇÃO'!$A:$C,2,0),"")</f>
        <v>C</v>
      </c>
      <c r="N5054" s="29" t="str">
        <f>IF(O5054 &lt;&gt; "",VLOOKUP(O5054,'CLASSIFICAÇÃO - ÁREA DE ATUAÇÃO'!$A:$C,3,0), "")</f>
        <v>REDE DE URGÊNCIA</v>
      </c>
      <c r="O5054" t="str">
        <f>'Lotações convertidas'!B5056</f>
        <v>CENTRO DE REFERENCIA EM SAUDE MENTAL VENDA NOVA</v>
      </c>
    </row>
    <row r="5055" spans="1:15" x14ac:dyDescent="0.25">
      <c r="A5055">
        <v>1387888</v>
      </c>
      <c r="B5055" t="s">
        <v>15175</v>
      </c>
      <c r="C5055" t="s">
        <v>15176</v>
      </c>
      <c r="D5055" t="s">
        <v>368</v>
      </c>
      <c r="E5055" t="s">
        <v>390</v>
      </c>
      <c r="F5055" t="s">
        <v>1042</v>
      </c>
      <c r="G5055" s="177">
        <v>44777</v>
      </c>
      <c r="H5055" t="s">
        <v>364</v>
      </c>
      <c r="I5055" t="s">
        <v>18175</v>
      </c>
      <c r="J5055" t="s">
        <v>15177</v>
      </c>
      <c r="K5055" t="s">
        <v>353</v>
      </c>
      <c r="L5055" t="s">
        <v>406</v>
      </c>
      <c r="M5055" s="29" t="str">
        <f>IF(O5055 &lt;&gt; "", VLOOKUP(O5055,'CLASSIFICAÇÃO - ÁREA DE ATUAÇÃO'!$A:$C,2,0),"")</f>
        <v>B</v>
      </c>
      <c r="N5055" s="29" t="str">
        <f>IF(O5055 &lt;&gt; "",VLOOKUP(O5055,'CLASSIFICAÇÃO - ÁREA DE ATUAÇÃO'!$A:$C,3,0), "")</f>
        <v>ATENÇÃO PRIMÁRIA</v>
      </c>
      <c r="O5055" t="str">
        <f>'Lotações convertidas'!B5057</f>
        <v>CENTRO DE SAÚDE DR. JOSÉ DOMINGOS</v>
      </c>
    </row>
    <row r="5056" spans="1:15" x14ac:dyDescent="0.25">
      <c r="A5056">
        <v>1387896</v>
      </c>
      <c r="B5056" t="s">
        <v>15178</v>
      </c>
      <c r="C5056" t="s">
        <v>15179</v>
      </c>
      <c r="D5056" t="s">
        <v>368</v>
      </c>
      <c r="E5056" t="s">
        <v>369</v>
      </c>
      <c r="F5056" t="s">
        <v>18613</v>
      </c>
      <c r="G5056" s="177">
        <v>44777</v>
      </c>
      <c r="H5056" t="s">
        <v>441</v>
      </c>
      <c r="I5056" t="s">
        <v>18168</v>
      </c>
      <c r="J5056" t="s">
        <v>15180</v>
      </c>
      <c r="K5056" t="s">
        <v>353</v>
      </c>
      <c r="L5056" t="s">
        <v>382</v>
      </c>
      <c r="M5056" s="29" t="str">
        <f>IF(O5056 &lt;&gt; "", VLOOKUP(O5056,'CLASSIFICAÇÃO - ÁREA DE ATUAÇÃO'!$A:$C,2,0),"")</f>
        <v>C</v>
      </c>
      <c r="N5056" s="29" t="str">
        <f>IF(O5056 &lt;&gt; "",VLOOKUP(O5056,'CLASSIFICAÇÃO - ÁREA DE ATUAÇÃO'!$A:$C,3,0), "")</f>
        <v>REDE DE URGÊNCIA</v>
      </c>
      <c r="O5056" t="str">
        <f>'Lotações convertidas'!B5058</f>
        <v>UNIDADE DE PRONTO ATENDIMENTO LESTE</v>
      </c>
    </row>
    <row r="5057" spans="1:15" x14ac:dyDescent="0.25">
      <c r="A5057">
        <v>1387918</v>
      </c>
      <c r="B5057" t="s">
        <v>15181</v>
      </c>
      <c r="C5057" t="s">
        <v>15182</v>
      </c>
      <c r="D5057" t="s">
        <v>362</v>
      </c>
      <c r="F5057" t="s">
        <v>896</v>
      </c>
      <c r="G5057" s="177">
        <v>44777</v>
      </c>
      <c r="H5057" t="s">
        <v>364</v>
      </c>
      <c r="I5057" t="s">
        <v>18168</v>
      </c>
      <c r="J5057" t="s">
        <v>15183</v>
      </c>
      <c r="K5057" t="s">
        <v>353</v>
      </c>
      <c r="L5057" t="s">
        <v>374</v>
      </c>
      <c r="M5057" s="29" t="str">
        <f>IF(O5057 &lt;&gt; "", VLOOKUP(O5057,'CLASSIFICAÇÃO - ÁREA DE ATUAÇÃO'!$A:$C,2,0),"")</f>
        <v>C</v>
      </c>
      <c r="N5057" s="29" t="str">
        <f>IF(O5057 &lt;&gt; "",VLOOKUP(O5057,'CLASSIFICAÇÃO - ÁREA DE ATUAÇÃO'!$A:$C,3,0), "")</f>
        <v>ATENÇÃO PRIMÁRIA</v>
      </c>
      <c r="O5057" t="str">
        <f>'Lotações convertidas'!B5059</f>
        <v>CENTRO DE SAÚDE FÁBIO CORREA LIMA</v>
      </c>
    </row>
    <row r="5058" spans="1:15" x14ac:dyDescent="0.25">
      <c r="A5058">
        <v>1387926</v>
      </c>
      <c r="B5058" t="s">
        <v>15184</v>
      </c>
      <c r="C5058" t="s">
        <v>15185</v>
      </c>
      <c r="D5058" t="s">
        <v>368</v>
      </c>
      <c r="E5058" t="s">
        <v>369</v>
      </c>
      <c r="F5058" t="s">
        <v>1686</v>
      </c>
      <c r="G5058" s="177">
        <v>44777</v>
      </c>
      <c r="H5058" t="s">
        <v>417</v>
      </c>
      <c r="I5058" t="s">
        <v>18168</v>
      </c>
      <c r="J5058" t="s">
        <v>15186</v>
      </c>
      <c r="K5058" t="s">
        <v>353</v>
      </c>
      <c r="L5058" t="s">
        <v>361</v>
      </c>
      <c r="M5058" s="29" t="str">
        <f>IF(O5058 &lt;&gt; "", VLOOKUP(O5058,'CLASSIFICAÇÃO - ÁREA DE ATUAÇÃO'!$A:$C,2,0),"")</f>
        <v>B</v>
      </c>
      <c r="N5058" s="29" t="str">
        <f>IF(O5058 &lt;&gt; "",VLOOKUP(O5058,'CLASSIFICAÇÃO - ÁREA DE ATUAÇÃO'!$A:$C,3,0), "")</f>
        <v>ATENÇÃO PRIMÁRIA</v>
      </c>
      <c r="O5058" t="str">
        <f>'Lotações convertidas'!B5060</f>
        <v>CENTRO DE SAÚDE ITAMARATI</v>
      </c>
    </row>
    <row r="5059" spans="1:15" x14ac:dyDescent="0.25">
      <c r="A5059">
        <v>1387934</v>
      </c>
      <c r="B5059" t="s">
        <v>15187</v>
      </c>
      <c r="C5059" t="s">
        <v>15188</v>
      </c>
      <c r="D5059" t="s">
        <v>368</v>
      </c>
      <c r="E5059" t="s">
        <v>369</v>
      </c>
      <c r="F5059" t="s">
        <v>574</v>
      </c>
      <c r="G5059" s="177">
        <v>44778</v>
      </c>
      <c r="H5059" t="s">
        <v>384</v>
      </c>
      <c r="I5059" t="s">
        <v>18168</v>
      </c>
      <c r="J5059" t="s">
        <v>15189</v>
      </c>
      <c r="K5059" t="s">
        <v>353</v>
      </c>
      <c r="L5059" t="s">
        <v>397</v>
      </c>
      <c r="M5059" s="29" t="str">
        <f>IF(O5059 &lt;&gt; "", VLOOKUP(O5059,'CLASSIFICAÇÃO - ÁREA DE ATUAÇÃO'!$A:$C,2,0),"")</f>
        <v>A</v>
      </c>
      <c r="N5059" s="29" t="str">
        <f>IF(O5059 &lt;&gt; "",VLOOKUP(O5059,'CLASSIFICAÇÃO - ÁREA DE ATUAÇÃO'!$A:$C,3,0), "")</f>
        <v>ATENÇÃO PRIMÁRIA</v>
      </c>
      <c r="O5059" t="str">
        <f>'Lotações convertidas'!B5061</f>
        <v>CENTRO DE SAÚDE SALGADO FILHO</v>
      </c>
    </row>
    <row r="5060" spans="1:15" x14ac:dyDescent="0.25">
      <c r="A5060">
        <v>1387942</v>
      </c>
      <c r="B5060" t="s">
        <v>15190</v>
      </c>
      <c r="C5060" t="s">
        <v>15191</v>
      </c>
      <c r="D5060" t="s">
        <v>362</v>
      </c>
      <c r="F5060" t="s">
        <v>18617</v>
      </c>
      <c r="G5060" s="177">
        <v>44778</v>
      </c>
      <c r="H5060" t="s">
        <v>441</v>
      </c>
      <c r="I5060" t="s">
        <v>18168</v>
      </c>
      <c r="J5060" t="s">
        <v>15192</v>
      </c>
      <c r="K5060" t="s">
        <v>353</v>
      </c>
      <c r="L5060" t="s">
        <v>406</v>
      </c>
      <c r="M5060" s="29" t="str">
        <f>IF(O5060 &lt;&gt; "", VLOOKUP(O5060,'CLASSIFICAÇÃO - ÁREA DE ATUAÇÃO'!$A:$C,2,0),"")</f>
        <v>D</v>
      </c>
      <c r="N5060" s="29" t="str">
        <f>IF(O5060 &lt;&gt; "",VLOOKUP(O5060,'CLASSIFICAÇÃO - ÁREA DE ATUAÇÃO'!$A:$C,3,0), "")</f>
        <v>REDE DE URGÊNCIA</v>
      </c>
      <c r="O5060" t="str">
        <f>'Lotações convertidas'!B5062</f>
        <v>UNIDADE DE PRONTO ATENDIMENTO BARREIRO</v>
      </c>
    </row>
    <row r="5061" spans="1:15" x14ac:dyDescent="0.25">
      <c r="A5061">
        <v>1387950</v>
      </c>
      <c r="B5061" t="s">
        <v>15193</v>
      </c>
      <c r="C5061" t="s">
        <v>15194</v>
      </c>
      <c r="D5061" t="s">
        <v>379</v>
      </c>
      <c r="F5061" t="s">
        <v>461</v>
      </c>
      <c r="G5061" s="177">
        <v>44781</v>
      </c>
      <c r="H5061" t="s">
        <v>364</v>
      </c>
      <c r="I5061" t="s">
        <v>18171</v>
      </c>
      <c r="J5061" t="s">
        <v>15195</v>
      </c>
      <c r="K5061" t="s">
        <v>353</v>
      </c>
      <c r="L5061" t="s">
        <v>354</v>
      </c>
      <c r="M5061" s="29" t="str">
        <f>IF(O5061 &lt;&gt; "", VLOOKUP(O5061,'CLASSIFICAÇÃO - ÁREA DE ATUAÇÃO'!$A:$C,2,0),"")</f>
        <v>D</v>
      </c>
      <c r="N5061" s="29" t="str">
        <f>IF(O5061 &lt;&gt; "",VLOOKUP(O5061,'CLASSIFICAÇÃO - ÁREA DE ATUAÇÃO'!$A:$C,3,0), "")</f>
        <v>ATENÇÃO PRIMÁRIA</v>
      </c>
      <c r="O5061" t="str">
        <f>'Lotações convertidas'!B5063</f>
        <v>CENTRO DE SAÚDE CALIFÓRNIA</v>
      </c>
    </row>
    <row r="5062" spans="1:15" x14ac:dyDescent="0.25">
      <c r="A5062">
        <v>1387969</v>
      </c>
      <c r="B5062" t="s">
        <v>15196</v>
      </c>
      <c r="C5062" t="s">
        <v>15197</v>
      </c>
      <c r="D5062" t="s">
        <v>362</v>
      </c>
      <c r="F5062" t="s">
        <v>18616</v>
      </c>
      <c r="G5062" s="177">
        <v>44778</v>
      </c>
      <c r="H5062" t="s">
        <v>364</v>
      </c>
      <c r="I5062" t="s">
        <v>18168</v>
      </c>
      <c r="J5062" t="s">
        <v>15198</v>
      </c>
      <c r="K5062" t="s">
        <v>353</v>
      </c>
      <c r="L5062" t="s">
        <v>361</v>
      </c>
      <c r="M5062" s="29" t="str">
        <f>IF(O5062 &lt;&gt; "", VLOOKUP(O5062,'CLASSIFICAÇÃO - ÁREA DE ATUAÇÃO'!$A:$C,2,0),"")</f>
        <v>C</v>
      </c>
      <c r="N5062" s="29" t="str">
        <f>IF(O5062 &lt;&gt; "",VLOOKUP(O5062,'CLASSIFICAÇÃO - ÁREA DE ATUAÇÃO'!$A:$C,3,0), "")</f>
        <v>REDE DE URGÊNCIA</v>
      </c>
      <c r="O5062" t="str">
        <f>'Lotações convertidas'!B5064</f>
        <v>UNIDADE DE PRONTO ATENDIMENTO PAMPULHA</v>
      </c>
    </row>
    <row r="5063" spans="1:15" x14ac:dyDescent="0.25">
      <c r="A5063">
        <v>1387985</v>
      </c>
      <c r="B5063" t="s">
        <v>15199</v>
      </c>
      <c r="C5063" t="s">
        <v>15200</v>
      </c>
      <c r="D5063" t="s">
        <v>349</v>
      </c>
      <c r="E5063" t="s">
        <v>528</v>
      </c>
      <c r="F5063" t="s">
        <v>18615</v>
      </c>
      <c r="G5063" s="177">
        <v>44778</v>
      </c>
      <c r="H5063" t="s">
        <v>364</v>
      </c>
      <c r="I5063" t="s">
        <v>18176</v>
      </c>
      <c r="J5063" t="s">
        <v>15201</v>
      </c>
      <c r="K5063" t="s">
        <v>353</v>
      </c>
      <c r="L5063" t="s">
        <v>365</v>
      </c>
      <c r="M5063" s="29" t="str">
        <f>IF(O5063 &lt;&gt; "", VLOOKUP(O5063,'CLASSIFICAÇÃO - ÁREA DE ATUAÇÃO'!$A:$C,2,0),"")</f>
        <v>D</v>
      </c>
      <c r="N5063" s="29" t="str">
        <f>IF(O5063 &lt;&gt; "",VLOOKUP(O5063,'CLASSIFICAÇÃO - ÁREA DE ATUAÇÃO'!$A:$C,3,0), "")</f>
        <v>REDE DE URGÊNCIA</v>
      </c>
      <c r="O5063" t="str">
        <f>'Lotações convertidas'!B5065</f>
        <v>UNIDADE DE PRONTO ATENDIMENTO NORTE</v>
      </c>
    </row>
    <row r="5064" spans="1:15" x14ac:dyDescent="0.25">
      <c r="A5064">
        <v>1387993</v>
      </c>
      <c r="B5064" t="s">
        <v>15202</v>
      </c>
      <c r="C5064" t="s">
        <v>15203</v>
      </c>
      <c r="D5064" t="s">
        <v>379</v>
      </c>
      <c r="F5064" t="s">
        <v>531</v>
      </c>
      <c r="G5064" s="177">
        <v>44781</v>
      </c>
      <c r="H5064" t="s">
        <v>395</v>
      </c>
      <c r="I5064" t="s">
        <v>18171</v>
      </c>
      <c r="J5064" t="s">
        <v>15204</v>
      </c>
      <c r="K5064" t="s">
        <v>353</v>
      </c>
      <c r="L5064" t="s">
        <v>374</v>
      </c>
      <c r="M5064" s="29" t="str">
        <f>IF(O5064 &lt;&gt; "", VLOOKUP(O5064,'CLASSIFICAÇÃO - ÁREA DE ATUAÇÃO'!$A:$C,2,0),"")</f>
        <v>C</v>
      </c>
      <c r="N5064" s="29" t="str">
        <f>IF(O5064 &lt;&gt; "",VLOOKUP(O5064,'CLASSIFICAÇÃO - ÁREA DE ATUAÇÃO'!$A:$C,3,0), "")</f>
        <v>ATENÇÃO PRIMÁRIA</v>
      </c>
      <c r="O5064" t="str">
        <f>'Lotações convertidas'!B5066</f>
        <v>CENTRO DE SAÚDE MARIA GORETTI</v>
      </c>
    </row>
    <row r="5065" spans="1:15" x14ac:dyDescent="0.25">
      <c r="A5065">
        <v>1388019</v>
      </c>
      <c r="B5065" t="s">
        <v>15205</v>
      </c>
      <c r="C5065" t="s">
        <v>15206</v>
      </c>
      <c r="D5065" t="s">
        <v>379</v>
      </c>
      <c r="F5065" t="s">
        <v>18613</v>
      </c>
      <c r="G5065" s="177">
        <v>44777</v>
      </c>
      <c r="H5065" t="s">
        <v>482</v>
      </c>
      <c r="I5065" t="s">
        <v>18171</v>
      </c>
      <c r="J5065" t="s">
        <v>15207</v>
      </c>
      <c r="K5065" t="s">
        <v>353</v>
      </c>
      <c r="L5065" t="s">
        <v>382</v>
      </c>
      <c r="M5065" s="29" t="str">
        <f>IF(O5065 &lt;&gt; "", VLOOKUP(O5065,'CLASSIFICAÇÃO - ÁREA DE ATUAÇÃO'!$A:$C,2,0),"")</f>
        <v>C</v>
      </c>
      <c r="N5065" s="29" t="str">
        <f>IF(O5065 &lt;&gt; "",VLOOKUP(O5065,'CLASSIFICAÇÃO - ÁREA DE ATUAÇÃO'!$A:$C,3,0), "")</f>
        <v>REDE DE URGÊNCIA</v>
      </c>
      <c r="O5065" t="str">
        <f>'Lotações convertidas'!B5067</f>
        <v>UNIDADE DE PRONTO ATENDIMENTO LESTE</v>
      </c>
    </row>
    <row r="5066" spans="1:15" x14ac:dyDescent="0.25">
      <c r="A5066">
        <v>1388027</v>
      </c>
      <c r="B5066" t="s">
        <v>15208</v>
      </c>
      <c r="C5066" t="s">
        <v>15209</v>
      </c>
      <c r="D5066" t="s">
        <v>379</v>
      </c>
      <c r="F5066" t="s">
        <v>1388</v>
      </c>
      <c r="G5066" s="177">
        <v>44781</v>
      </c>
      <c r="H5066" t="s">
        <v>434</v>
      </c>
      <c r="I5066" t="s">
        <v>18171</v>
      </c>
      <c r="J5066" t="s">
        <v>15210</v>
      </c>
      <c r="K5066" t="s">
        <v>353</v>
      </c>
      <c r="L5066" t="s">
        <v>397</v>
      </c>
      <c r="M5066" s="29" t="str">
        <f>IF(O5066 &lt;&gt; "", VLOOKUP(O5066,'CLASSIFICAÇÃO - ÁREA DE ATUAÇÃO'!$A:$C,2,0),"")</f>
        <v>B</v>
      </c>
      <c r="N5066" s="29" t="str">
        <f>IF(O5066 &lt;&gt; "",VLOOKUP(O5066,'CLASSIFICAÇÃO - ÁREA DE ATUAÇÃO'!$A:$C,3,0), "")</f>
        <v>ATENÇÃO PRIMÁRIA</v>
      </c>
      <c r="O5066" t="str">
        <f>'Lotações convertidas'!B5068</f>
        <v>CENTRO DE SAÚDE VILA IMPERIAL</v>
      </c>
    </row>
    <row r="5067" spans="1:15" x14ac:dyDescent="0.25">
      <c r="A5067">
        <v>1388035</v>
      </c>
      <c r="B5067" t="s">
        <v>15211</v>
      </c>
      <c r="C5067" t="s">
        <v>15212</v>
      </c>
      <c r="D5067" t="s">
        <v>368</v>
      </c>
      <c r="E5067" t="s">
        <v>369</v>
      </c>
      <c r="F5067" t="s">
        <v>1249</v>
      </c>
      <c r="G5067" s="177">
        <v>44781</v>
      </c>
      <c r="H5067" t="s">
        <v>384</v>
      </c>
      <c r="I5067" t="s">
        <v>18168</v>
      </c>
      <c r="J5067" t="s">
        <v>15213</v>
      </c>
      <c r="K5067" t="s">
        <v>353</v>
      </c>
      <c r="L5067" t="s">
        <v>361</v>
      </c>
      <c r="M5067" s="29" t="str">
        <f>IF(O5067 &lt;&gt; "", VLOOKUP(O5067,'CLASSIFICAÇÃO - ÁREA DE ATUAÇÃO'!$A:$C,2,0),"")</f>
        <v>C</v>
      </c>
      <c r="N5067" s="29" t="str">
        <f>IF(O5067 &lt;&gt; "",VLOOKUP(O5067,'CLASSIFICAÇÃO - ÁREA DE ATUAÇÃO'!$A:$C,3,0), "")</f>
        <v>ATENÇÃO PRIMÁRIA</v>
      </c>
      <c r="O5067" t="str">
        <f>'Lotações convertidas'!B5069</f>
        <v>CENTRO DE SAÚDE OURO PRETO</v>
      </c>
    </row>
    <row r="5068" spans="1:15" x14ac:dyDescent="0.25">
      <c r="A5068">
        <v>1388043</v>
      </c>
      <c r="B5068" t="s">
        <v>15214</v>
      </c>
      <c r="C5068" t="s">
        <v>15215</v>
      </c>
      <c r="D5068" t="s">
        <v>349</v>
      </c>
      <c r="E5068" t="s">
        <v>350</v>
      </c>
      <c r="F5068" t="s">
        <v>18622</v>
      </c>
      <c r="G5068" s="177">
        <v>44778</v>
      </c>
      <c r="H5068" t="s">
        <v>18694</v>
      </c>
      <c r="I5068" t="s">
        <v>18169</v>
      </c>
      <c r="J5068" t="s">
        <v>15216</v>
      </c>
      <c r="K5068" t="s">
        <v>353</v>
      </c>
      <c r="L5068" t="s">
        <v>372</v>
      </c>
      <c r="M5068" s="29" t="str">
        <f>IF(O5068 &lt;&gt; "", VLOOKUP(O5068,'CLASSIFICAÇÃO - ÁREA DE ATUAÇÃO'!$A:$C,2,0),"")</f>
        <v>C</v>
      </c>
      <c r="N5068" s="29" t="str">
        <f>IF(O5068 &lt;&gt; "",VLOOKUP(O5068,'CLASSIFICAÇÃO - ÁREA DE ATUAÇÃO'!$A:$C,3,0), "")</f>
        <v>REDE DE URGÊNCIA</v>
      </c>
      <c r="O5068" t="str">
        <f>'Lotações convertidas'!B5070</f>
        <v>CENTRO DE REFERENCIA EM SAUDE MENTAL VENDA NOVA</v>
      </c>
    </row>
    <row r="5069" spans="1:15" x14ac:dyDescent="0.25">
      <c r="A5069">
        <v>1388051</v>
      </c>
      <c r="B5069" t="s">
        <v>15217</v>
      </c>
      <c r="C5069" t="s">
        <v>15218</v>
      </c>
      <c r="D5069" t="s">
        <v>349</v>
      </c>
      <c r="E5069" t="s">
        <v>350</v>
      </c>
      <c r="F5069" t="s">
        <v>404</v>
      </c>
      <c r="G5069" s="177">
        <v>44781</v>
      </c>
      <c r="H5069" t="s">
        <v>395</v>
      </c>
      <c r="I5069" t="s">
        <v>18169</v>
      </c>
      <c r="J5069" t="s">
        <v>15219</v>
      </c>
      <c r="K5069" t="s">
        <v>353</v>
      </c>
      <c r="L5069" t="s">
        <v>406</v>
      </c>
      <c r="M5069" s="29" t="str">
        <f>IF(O5069 &lt;&gt; "", VLOOKUP(O5069,'CLASSIFICAÇÃO - ÁREA DE ATUAÇÃO'!$A:$C,2,0),"")</f>
        <v>D</v>
      </c>
      <c r="N5069" s="29" t="str">
        <f>IF(O5069 &lt;&gt; "",VLOOKUP(O5069,'CLASSIFICAÇÃO - ÁREA DE ATUAÇÃO'!$A:$C,3,0), "")</f>
        <v>ATENÇÃO PRIMÁRIA</v>
      </c>
      <c r="O5069" t="str">
        <f>'Lotações convertidas'!B5071</f>
        <v>CENTRO DE SAÚDE REGINA</v>
      </c>
    </row>
    <row r="5070" spans="1:15" x14ac:dyDescent="0.25">
      <c r="A5070" t="s">
        <v>15220</v>
      </c>
      <c r="B5070" t="s">
        <v>15221</v>
      </c>
      <c r="C5070" t="s">
        <v>15222</v>
      </c>
      <c r="D5070" t="s">
        <v>349</v>
      </c>
      <c r="E5070" t="s">
        <v>350</v>
      </c>
      <c r="F5070" t="s">
        <v>377</v>
      </c>
      <c r="G5070" s="177">
        <v>44778</v>
      </c>
      <c r="H5070" t="s">
        <v>352</v>
      </c>
      <c r="I5070" t="s">
        <v>18169</v>
      </c>
      <c r="J5070" t="s">
        <v>15223</v>
      </c>
      <c r="K5070" t="s">
        <v>353</v>
      </c>
      <c r="L5070" t="s">
        <v>372</v>
      </c>
      <c r="M5070" s="29" t="str">
        <f>IF(O5070 &lt;&gt; "", VLOOKUP(O5070,'CLASSIFICAÇÃO - ÁREA DE ATUAÇÃO'!$A:$C,2,0),"")</f>
        <v>C</v>
      </c>
      <c r="N5070" s="29" t="str">
        <f>IF(O5070 &lt;&gt; "",VLOOKUP(O5070,'CLASSIFICAÇÃO - ÁREA DE ATUAÇÃO'!$A:$C,3,0), "")</f>
        <v>ATENÇÃO PRIMÁRIA</v>
      </c>
      <c r="O5070" t="str">
        <f>'Lotações convertidas'!B5072</f>
        <v>CENTRO DE SAÚDE MANTIQUEIRA</v>
      </c>
    </row>
    <row r="5071" spans="1:15" x14ac:dyDescent="0.25">
      <c r="A5071">
        <v>1388094</v>
      </c>
      <c r="B5071" t="s">
        <v>15224</v>
      </c>
      <c r="C5071" t="s">
        <v>15225</v>
      </c>
      <c r="D5071" t="s">
        <v>368</v>
      </c>
      <c r="E5071" t="s">
        <v>369</v>
      </c>
      <c r="F5071" t="s">
        <v>4353</v>
      </c>
      <c r="G5071" s="177">
        <v>44778</v>
      </c>
      <c r="H5071" t="s">
        <v>417</v>
      </c>
      <c r="I5071" t="s">
        <v>18168</v>
      </c>
      <c r="J5071" t="s">
        <v>15226</v>
      </c>
      <c r="K5071" t="s">
        <v>353</v>
      </c>
      <c r="L5071" t="s">
        <v>397</v>
      </c>
      <c r="M5071" s="29" t="str">
        <f>IF(O5071 &lt;&gt; "", VLOOKUP(O5071,'CLASSIFICAÇÃO - ÁREA DE ATUAÇÃO'!$A:$C,2,0),"")</f>
        <v>B</v>
      </c>
      <c r="N5071" s="29" t="str">
        <f>IF(O5071 &lt;&gt; "",VLOOKUP(O5071,'CLASSIFICAÇÃO - ÁREA DE ATUAÇÃO'!$A:$C,3,0), "")</f>
        <v>ATENÇÃO PRIMÁRIA</v>
      </c>
      <c r="O5071" t="str">
        <f>'Lotações convertidas'!B5073</f>
        <v>CENTRO DE SAÚDE PALMEIRAS</v>
      </c>
    </row>
    <row r="5072" spans="1:15" x14ac:dyDescent="0.25">
      <c r="A5072">
        <v>1388108</v>
      </c>
      <c r="B5072" t="s">
        <v>15227</v>
      </c>
      <c r="C5072" t="s">
        <v>15228</v>
      </c>
      <c r="D5072" t="s">
        <v>379</v>
      </c>
      <c r="F5072" t="s">
        <v>559</v>
      </c>
      <c r="G5072" s="177">
        <v>44781</v>
      </c>
      <c r="H5072" t="s">
        <v>15229</v>
      </c>
      <c r="I5072" t="s">
        <v>18171</v>
      </c>
      <c r="J5072" t="s">
        <v>15230</v>
      </c>
      <c r="K5072" t="s">
        <v>353</v>
      </c>
      <c r="L5072" t="s">
        <v>354</v>
      </c>
      <c r="M5072" s="29" t="str">
        <f>IF(O5072 &lt;&gt; "", VLOOKUP(O5072,'CLASSIFICAÇÃO - ÁREA DE ATUAÇÃO'!$A:$C,2,0),"")</f>
        <v>A</v>
      </c>
      <c r="N5072" s="29" t="str">
        <f>IF(O5072 &lt;&gt; "",VLOOKUP(O5072,'CLASSIFICAÇÃO - ÁREA DE ATUAÇÃO'!$A:$C,3,0), "")</f>
        <v>REDE DE URGÊNCIA</v>
      </c>
      <c r="O5072" t="str">
        <f>'Lotações convertidas'!B5074</f>
        <v>CENTRO DE REFERENCIA EM SAUDE MENTAL INFANTIL NOROESTE</v>
      </c>
    </row>
    <row r="5073" spans="1:15" x14ac:dyDescent="0.25">
      <c r="A5073">
        <v>1388116</v>
      </c>
      <c r="B5073" t="s">
        <v>15231</v>
      </c>
      <c r="C5073" t="s">
        <v>15232</v>
      </c>
      <c r="D5073" t="s">
        <v>349</v>
      </c>
      <c r="E5073" t="s">
        <v>403</v>
      </c>
      <c r="F5073" t="s">
        <v>18643</v>
      </c>
      <c r="G5073" s="177">
        <v>44781</v>
      </c>
      <c r="H5073" t="s">
        <v>395</v>
      </c>
      <c r="I5073" t="s">
        <v>18170</v>
      </c>
      <c r="J5073" t="s">
        <v>15233</v>
      </c>
      <c r="K5073" t="s">
        <v>353</v>
      </c>
      <c r="L5073" t="s">
        <v>411</v>
      </c>
      <c r="M5073" s="29" t="str">
        <f>IF(O5073 &lt;&gt; "", VLOOKUP(O5073,'CLASSIFICAÇÃO - ÁREA DE ATUAÇÃO'!$A:$C,2,0),"")</f>
        <v>A</v>
      </c>
      <c r="N5073" s="29" t="str">
        <f>IF(O5073 &lt;&gt; "",VLOOKUP(O5073,'CLASSIFICAÇÃO - ÁREA DE ATUAÇÃO'!$A:$C,3,0), "")</f>
        <v>REDE COMPLEMENTAR</v>
      </c>
      <c r="O5073" t="str">
        <f>'Lotações convertidas'!B5075</f>
        <v>CENTRO DE REFERENCIA EM REABILITACAO CENTRO-SUL</v>
      </c>
    </row>
    <row r="5074" spans="1:15" x14ac:dyDescent="0.25">
      <c r="A5074">
        <v>1388124</v>
      </c>
      <c r="B5074" t="s">
        <v>15234</v>
      </c>
      <c r="C5074" t="s">
        <v>15235</v>
      </c>
      <c r="D5074" t="s">
        <v>368</v>
      </c>
      <c r="E5074" t="s">
        <v>369</v>
      </c>
      <c r="F5074" t="s">
        <v>1517</v>
      </c>
      <c r="G5074" s="177">
        <v>44781</v>
      </c>
      <c r="H5074" t="s">
        <v>417</v>
      </c>
      <c r="I5074" t="s">
        <v>18168</v>
      </c>
      <c r="J5074" t="s">
        <v>15236</v>
      </c>
      <c r="K5074" t="s">
        <v>353</v>
      </c>
      <c r="L5074" t="s">
        <v>365</v>
      </c>
      <c r="M5074" s="29" t="str">
        <f>IF(O5074 &lt;&gt; "", VLOOKUP(O5074,'CLASSIFICAÇÃO - ÁREA DE ATUAÇÃO'!$A:$C,2,0),"")</f>
        <v>D</v>
      </c>
      <c r="N5074" s="29" t="str">
        <f>IF(O5074 &lt;&gt; "",VLOOKUP(O5074,'CLASSIFICAÇÃO - ÁREA DE ATUAÇÃO'!$A:$C,3,0), "")</f>
        <v>ATENÇÃO PRIMÁRIA</v>
      </c>
      <c r="O5074" t="str">
        <f>'Lotações convertidas'!B5076</f>
        <v>CENTRO DE SAÚDE LAJEDO</v>
      </c>
    </row>
    <row r="5075" spans="1:15" x14ac:dyDescent="0.25">
      <c r="A5075">
        <v>1388132</v>
      </c>
      <c r="B5075" t="s">
        <v>15237</v>
      </c>
      <c r="C5075" t="s">
        <v>15238</v>
      </c>
      <c r="D5075" t="s">
        <v>362</v>
      </c>
      <c r="F5075" t="s">
        <v>18623</v>
      </c>
      <c r="G5075" s="177">
        <v>44782</v>
      </c>
      <c r="H5075" t="s">
        <v>466</v>
      </c>
      <c r="I5075" t="s">
        <v>18168</v>
      </c>
      <c r="J5075" t="s">
        <v>15239</v>
      </c>
      <c r="K5075" t="s">
        <v>353</v>
      </c>
      <c r="L5075" t="s">
        <v>374</v>
      </c>
      <c r="M5075" s="29" t="str">
        <f>IF(O5075 &lt;&gt; "", VLOOKUP(O5075,'CLASSIFICAÇÃO - ÁREA DE ATUAÇÃO'!$A:$C,2,0),"")</f>
        <v>C</v>
      </c>
      <c r="N5075" s="29" t="str">
        <f>IF(O5075 &lt;&gt; "",VLOOKUP(O5075,'CLASSIFICAÇÃO - ÁREA DE ATUAÇÃO'!$A:$C,3,0), "")</f>
        <v>REDE DE URGÊNCIA</v>
      </c>
      <c r="O5075" t="str">
        <f>'Lotações convertidas'!B5077</f>
        <v>UNIDADE DE PRONTO ATENDIMENTO NORDESTE</v>
      </c>
    </row>
    <row r="5076" spans="1:15" x14ac:dyDescent="0.25">
      <c r="A5076">
        <v>1388159</v>
      </c>
      <c r="B5076" t="s">
        <v>15240</v>
      </c>
      <c r="C5076" t="s">
        <v>15241</v>
      </c>
      <c r="D5076" t="s">
        <v>379</v>
      </c>
      <c r="F5076" t="s">
        <v>18615</v>
      </c>
      <c r="G5076" s="177">
        <v>44779</v>
      </c>
      <c r="H5076" t="s">
        <v>482</v>
      </c>
      <c r="I5076" t="s">
        <v>18171</v>
      </c>
      <c r="J5076" t="s">
        <v>15242</v>
      </c>
      <c r="K5076" t="s">
        <v>353</v>
      </c>
      <c r="L5076" t="s">
        <v>365</v>
      </c>
      <c r="M5076" s="29" t="str">
        <f>IF(O5076 &lt;&gt; "", VLOOKUP(O5076,'CLASSIFICAÇÃO - ÁREA DE ATUAÇÃO'!$A:$C,2,0),"")</f>
        <v>D</v>
      </c>
      <c r="N5076" s="29" t="str">
        <f>IF(O5076 &lt;&gt; "",VLOOKUP(O5076,'CLASSIFICAÇÃO - ÁREA DE ATUAÇÃO'!$A:$C,3,0), "")</f>
        <v>REDE DE URGÊNCIA</v>
      </c>
      <c r="O5076" t="str">
        <f>'Lotações convertidas'!B5078</f>
        <v>UNIDADE DE PRONTO ATENDIMENTO NORTE</v>
      </c>
    </row>
    <row r="5077" spans="1:15" x14ac:dyDescent="0.25">
      <c r="A5077">
        <v>1388167</v>
      </c>
      <c r="B5077" t="s">
        <v>10259</v>
      </c>
      <c r="C5077" t="s">
        <v>10260</v>
      </c>
      <c r="D5077" t="s">
        <v>379</v>
      </c>
      <c r="F5077" t="s">
        <v>18617</v>
      </c>
      <c r="G5077" s="177">
        <v>44781</v>
      </c>
      <c r="H5077" t="s">
        <v>457</v>
      </c>
      <c r="I5077" t="s">
        <v>18171</v>
      </c>
      <c r="J5077" t="s">
        <v>10261</v>
      </c>
      <c r="K5077" t="s">
        <v>353</v>
      </c>
      <c r="L5077" t="s">
        <v>406</v>
      </c>
      <c r="M5077" s="29" t="str">
        <f>IF(O5077 &lt;&gt; "", VLOOKUP(O5077,'CLASSIFICAÇÃO - ÁREA DE ATUAÇÃO'!$A:$C,2,0),"")</f>
        <v>D</v>
      </c>
      <c r="N5077" s="29" t="str">
        <f>IF(O5077 &lt;&gt; "",VLOOKUP(O5077,'CLASSIFICAÇÃO - ÁREA DE ATUAÇÃO'!$A:$C,3,0), "")</f>
        <v>REDE DE URGÊNCIA</v>
      </c>
      <c r="O5077" t="str">
        <f>'Lotações convertidas'!B5079</f>
        <v>UNIDADE DE PRONTO ATENDIMENTO BARREIRO</v>
      </c>
    </row>
    <row r="5078" spans="1:15" x14ac:dyDescent="0.25">
      <c r="A5078">
        <v>1388191</v>
      </c>
      <c r="B5078" t="s">
        <v>15243</v>
      </c>
      <c r="C5078" t="s">
        <v>15244</v>
      </c>
      <c r="D5078" t="s">
        <v>362</v>
      </c>
      <c r="F5078" t="s">
        <v>18648</v>
      </c>
      <c r="G5078" s="177">
        <v>44781</v>
      </c>
      <c r="H5078" t="s">
        <v>15245</v>
      </c>
      <c r="I5078" t="s">
        <v>18168</v>
      </c>
      <c r="J5078" t="s">
        <v>15246</v>
      </c>
      <c r="K5078" t="s">
        <v>353</v>
      </c>
      <c r="L5078" t="s">
        <v>406</v>
      </c>
      <c r="M5078" s="29" t="str">
        <f>IF(O5078 &lt;&gt; "", VLOOKUP(O5078,'CLASSIFICAÇÃO - ÁREA DE ATUAÇÃO'!$A:$C,2,0),"")</f>
        <v>B</v>
      </c>
      <c r="N5078" s="29" t="str">
        <f>IF(O5078 &lt;&gt; "",VLOOKUP(O5078,'CLASSIFICAÇÃO - ÁREA DE ATUAÇÃO'!$A:$C,3,0), "")</f>
        <v>REDE DE URGÊNCIA</v>
      </c>
      <c r="O5078" t="str">
        <f>'Lotações convertidas'!B5080</f>
        <v>CENTRO DE REFERENCIA EM SAUDE MENTAL BARREIRO</v>
      </c>
    </row>
    <row r="5079" spans="1:15" x14ac:dyDescent="0.25">
      <c r="A5079">
        <v>1388213</v>
      </c>
      <c r="B5079" t="s">
        <v>15247</v>
      </c>
      <c r="C5079" t="s">
        <v>15248</v>
      </c>
      <c r="D5079" t="s">
        <v>379</v>
      </c>
      <c r="F5079" t="s">
        <v>18636</v>
      </c>
      <c r="G5079" s="177">
        <v>44781</v>
      </c>
      <c r="H5079" t="s">
        <v>434</v>
      </c>
      <c r="I5079" t="s">
        <v>18171</v>
      </c>
      <c r="J5079" t="s">
        <v>15249</v>
      </c>
      <c r="K5079" t="s">
        <v>353</v>
      </c>
      <c r="L5079" t="s">
        <v>411</v>
      </c>
      <c r="M5079" s="29" t="str">
        <f>IF(O5079 &lt;&gt; "", VLOOKUP(O5079,'CLASSIFICAÇÃO - ÁREA DE ATUAÇÃO'!$A:$C,2,0),"")</f>
        <v>A</v>
      </c>
      <c r="N5079" s="29" t="str">
        <f>IF(O5079 &lt;&gt; "",VLOOKUP(O5079,'CLASSIFICAÇÃO - ÁREA DE ATUAÇÃO'!$A:$C,3,0), "")</f>
        <v>REDE COMPLEMENTAR</v>
      </c>
      <c r="O5079" t="str">
        <f>'Lotações convertidas'!B5081</f>
        <v>CENTRO DE REFERENCIA DE IMUNOBIOLOGICOS ESPECIAIS</v>
      </c>
    </row>
    <row r="5080" spans="1:15" x14ac:dyDescent="0.25">
      <c r="A5080">
        <v>1388221</v>
      </c>
      <c r="B5080" t="s">
        <v>15250</v>
      </c>
      <c r="C5080" t="s">
        <v>15251</v>
      </c>
      <c r="D5080" t="s">
        <v>349</v>
      </c>
      <c r="E5080" t="s">
        <v>541</v>
      </c>
      <c r="F5080" t="s">
        <v>4353</v>
      </c>
      <c r="G5080" s="177">
        <v>44781</v>
      </c>
      <c r="H5080" t="s">
        <v>395</v>
      </c>
      <c r="I5080" t="s">
        <v>18172</v>
      </c>
      <c r="J5080" t="s">
        <v>15252</v>
      </c>
      <c r="K5080" t="s">
        <v>353</v>
      </c>
      <c r="L5080" t="s">
        <v>397</v>
      </c>
      <c r="M5080" s="29" t="str">
        <f>IF(O5080 &lt;&gt; "", VLOOKUP(O5080,'CLASSIFICAÇÃO - ÁREA DE ATUAÇÃO'!$A:$C,2,0),"")</f>
        <v>B</v>
      </c>
      <c r="N5080" s="29" t="str">
        <f>IF(O5080 &lt;&gt; "",VLOOKUP(O5080,'CLASSIFICAÇÃO - ÁREA DE ATUAÇÃO'!$A:$C,3,0), "")</f>
        <v>ATENÇÃO PRIMÁRIA</v>
      </c>
      <c r="O5080" t="str">
        <f>'Lotações convertidas'!B5082</f>
        <v>CENTRO DE SAÚDE PALMEIRAS</v>
      </c>
    </row>
    <row r="5081" spans="1:15" x14ac:dyDescent="0.25">
      <c r="A5081">
        <v>1388248</v>
      </c>
      <c r="B5081" t="s">
        <v>15253</v>
      </c>
      <c r="C5081" t="s">
        <v>15254</v>
      </c>
      <c r="D5081" t="s">
        <v>362</v>
      </c>
      <c r="F5081" t="s">
        <v>625</v>
      </c>
      <c r="G5081" s="177">
        <v>44781</v>
      </c>
      <c r="H5081" t="s">
        <v>364</v>
      </c>
      <c r="I5081" t="s">
        <v>18168</v>
      </c>
      <c r="J5081" t="s">
        <v>15255</v>
      </c>
      <c r="K5081" t="s">
        <v>353</v>
      </c>
      <c r="L5081" t="s">
        <v>411</v>
      </c>
      <c r="M5081" s="29" t="str">
        <f>IF(O5081 &lt;&gt; "", VLOOKUP(O5081,'CLASSIFICAÇÃO - ÁREA DE ATUAÇÃO'!$A:$C,2,0),"")</f>
        <v>C</v>
      </c>
      <c r="N5081" s="29" t="str">
        <f>IF(O5081 &lt;&gt; "",VLOOKUP(O5081,'CLASSIFICAÇÃO - ÁREA DE ATUAÇÃO'!$A:$C,3,0), "")</f>
        <v>ATENÇÃO PRIMÁRIA</v>
      </c>
      <c r="O5081" t="str">
        <f>'Lotações convertidas'!B5083</f>
        <v>CENTRO DE SAÚDE NOSSA SENHORA DE FÁTIMA</v>
      </c>
    </row>
    <row r="5082" spans="1:15" x14ac:dyDescent="0.25">
      <c r="A5082">
        <v>1388256</v>
      </c>
      <c r="B5082" t="s">
        <v>15256</v>
      </c>
      <c r="C5082" t="s">
        <v>15257</v>
      </c>
      <c r="D5082" t="s">
        <v>362</v>
      </c>
      <c r="F5082" t="s">
        <v>503</v>
      </c>
      <c r="G5082" s="177">
        <v>44781</v>
      </c>
      <c r="H5082" t="s">
        <v>364</v>
      </c>
      <c r="I5082" t="s">
        <v>18168</v>
      </c>
      <c r="J5082" t="s">
        <v>15258</v>
      </c>
      <c r="K5082" t="s">
        <v>353</v>
      </c>
      <c r="L5082" t="s">
        <v>397</v>
      </c>
      <c r="M5082" s="29" t="str">
        <f>IF(O5082 &lt;&gt; "", VLOOKUP(O5082,'CLASSIFICAÇÃO - ÁREA DE ATUAÇÃO'!$A:$C,2,0),"")</f>
        <v>B</v>
      </c>
      <c r="N5082" s="29" t="str">
        <f>IF(O5082 &lt;&gt; "",VLOOKUP(O5082,'CLASSIFICAÇÃO - ÁREA DE ATUAÇÃO'!$A:$C,3,0), "")</f>
        <v>ATENÇÃO PRIMÁRIA</v>
      </c>
      <c r="O5082" t="str">
        <f>'Lotações convertidas'!B5084</f>
        <v>CENTRO DE SAÚDE BETÂNIA</v>
      </c>
    </row>
    <row r="5083" spans="1:15" x14ac:dyDescent="0.25">
      <c r="A5083">
        <v>1388264</v>
      </c>
      <c r="B5083" t="s">
        <v>15259</v>
      </c>
      <c r="C5083" t="s">
        <v>15260</v>
      </c>
      <c r="D5083" t="s">
        <v>368</v>
      </c>
      <c r="E5083" t="s">
        <v>390</v>
      </c>
      <c r="F5083" t="s">
        <v>282</v>
      </c>
      <c r="G5083" s="177">
        <v>44781</v>
      </c>
      <c r="H5083" t="s">
        <v>364</v>
      </c>
      <c r="I5083" t="s">
        <v>18175</v>
      </c>
      <c r="J5083" t="s">
        <v>15261</v>
      </c>
      <c r="K5083" t="s">
        <v>353</v>
      </c>
      <c r="L5083" t="s">
        <v>406</v>
      </c>
      <c r="M5083" s="29" t="str">
        <f>IF(O5083 &lt;&gt; "", VLOOKUP(O5083,'CLASSIFICAÇÃO - ÁREA DE ATUAÇÃO'!$A:$C,2,0),"")</f>
        <v>D</v>
      </c>
      <c r="N5083" s="29" t="str">
        <f>IF(O5083 &lt;&gt; "",VLOOKUP(O5083,'CLASSIFICAÇÃO - ÁREA DE ATUAÇÃO'!$A:$C,3,0), "")</f>
        <v>ATENÇÃO PRIMÁRIA</v>
      </c>
      <c r="O5083" t="str">
        <f>'Lotações convertidas'!B5085</f>
        <v>CENTRO DE SAÚDE MANGUEIRAS</v>
      </c>
    </row>
    <row r="5084" spans="1:15" x14ac:dyDescent="0.25">
      <c r="A5084">
        <v>1388272</v>
      </c>
      <c r="B5084" t="s">
        <v>15262</v>
      </c>
      <c r="C5084" t="s">
        <v>15263</v>
      </c>
      <c r="D5084" t="s">
        <v>349</v>
      </c>
      <c r="E5084" t="s">
        <v>350</v>
      </c>
      <c r="F5084" t="s">
        <v>377</v>
      </c>
      <c r="G5084" s="177">
        <v>44781</v>
      </c>
      <c r="H5084" t="s">
        <v>395</v>
      </c>
      <c r="I5084" t="s">
        <v>18169</v>
      </c>
      <c r="J5084" t="s">
        <v>15264</v>
      </c>
      <c r="K5084" t="s">
        <v>353</v>
      </c>
      <c r="L5084" t="s">
        <v>372</v>
      </c>
      <c r="M5084" s="29" t="str">
        <f>IF(O5084 &lt;&gt; "", VLOOKUP(O5084,'CLASSIFICAÇÃO - ÁREA DE ATUAÇÃO'!$A:$C,2,0),"")</f>
        <v>C</v>
      </c>
      <c r="N5084" s="29" t="str">
        <f>IF(O5084 &lt;&gt; "",VLOOKUP(O5084,'CLASSIFICAÇÃO - ÁREA DE ATUAÇÃO'!$A:$C,3,0), "")</f>
        <v>ATENÇÃO PRIMÁRIA</v>
      </c>
      <c r="O5084" t="str">
        <f>'Lotações convertidas'!B5086</f>
        <v>CENTRO DE SAÚDE MANTIQUEIRA</v>
      </c>
    </row>
    <row r="5085" spans="1:15" x14ac:dyDescent="0.25">
      <c r="A5085">
        <v>1388299</v>
      </c>
      <c r="B5085" t="s">
        <v>15265</v>
      </c>
      <c r="C5085" t="s">
        <v>15266</v>
      </c>
      <c r="D5085" t="s">
        <v>368</v>
      </c>
      <c r="E5085" t="s">
        <v>728</v>
      </c>
      <c r="F5085" t="s">
        <v>416</v>
      </c>
      <c r="G5085" s="177">
        <v>44782</v>
      </c>
      <c r="H5085" t="s">
        <v>417</v>
      </c>
      <c r="I5085" t="s">
        <v>495</v>
      </c>
      <c r="K5085" t="s">
        <v>495</v>
      </c>
      <c r="L5085" t="s">
        <v>361</v>
      </c>
      <c r="M5085" s="29" t="str">
        <f>IF(O5085 &lt;&gt; "", VLOOKUP(O5085,'CLASSIFICAÇÃO - ÁREA DE ATUAÇÃO'!$A:$C,2,0),"")</f>
        <v>D</v>
      </c>
      <c r="N5085" s="29" t="str">
        <f>IF(O5085 &lt;&gt; "",VLOOKUP(O5085,'CLASSIFICAÇÃO - ÁREA DE ATUAÇÃO'!$A:$C,3,0), "")</f>
        <v>ATENÇÃO PRIMÁRIA</v>
      </c>
      <c r="O5085" t="str">
        <f>'Lotações convertidas'!B5087</f>
        <v>CENTRO DE SAÚDE SÃO JOSÉ</v>
      </c>
    </row>
    <row r="5086" spans="1:15" x14ac:dyDescent="0.25">
      <c r="A5086">
        <v>1388302</v>
      </c>
      <c r="B5086" t="s">
        <v>15267</v>
      </c>
      <c r="C5086" t="s">
        <v>15268</v>
      </c>
      <c r="D5086" t="s">
        <v>368</v>
      </c>
      <c r="E5086" t="s">
        <v>369</v>
      </c>
      <c r="F5086" t="s">
        <v>4223</v>
      </c>
      <c r="G5086" s="177">
        <v>44781</v>
      </c>
      <c r="H5086" t="s">
        <v>417</v>
      </c>
      <c r="I5086" t="s">
        <v>18168</v>
      </c>
      <c r="J5086" t="s">
        <v>15269</v>
      </c>
      <c r="K5086" t="s">
        <v>353</v>
      </c>
      <c r="L5086" t="s">
        <v>382</v>
      </c>
      <c r="M5086" s="29" t="str">
        <f>IF(O5086 &lt;&gt; "", VLOOKUP(O5086,'CLASSIFICAÇÃO - ÁREA DE ATUAÇÃO'!$A:$C,2,0),"")</f>
        <v>B</v>
      </c>
      <c r="N5086" s="29" t="str">
        <f>IF(O5086 &lt;&gt; "",VLOOKUP(O5086,'CLASSIFICAÇÃO - ÁREA DE ATUAÇÃO'!$A:$C,3,0), "")</f>
        <v>ATENÇÃO PRIMÁRIA</v>
      </c>
      <c r="O5086" t="str">
        <f>'Lotações convertidas'!B5088</f>
        <v>CENTRO DE SAÚDE PARAÍSO</v>
      </c>
    </row>
    <row r="5087" spans="1:15" x14ac:dyDescent="0.25">
      <c r="A5087">
        <v>1388310</v>
      </c>
      <c r="B5087" t="s">
        <v>15270</v>
      </c>
      <c r="C5087" t="s">
        <v>15271</v>
      </c>
      <c r="D5087" t="s">
        <v>379</v>
      </c>
      <c r="F5087" t="s">
        <v>1015</v>
      </c>
      <c r="G5087" s="177">
        <v>44782</v>
      </c>
      <c r="H5087" t="s">
        <v>364</v>
      </c>
      <c r="I5087" t="s">
        <v>18171</v>
      </c>
      <c r="J5087" t="s">
        <v>15272</v>
      </c>
      <c r="K5087" t="s">
        <v>353</v>
      </c>
      <c r="L5087" t="s">
        <v>406</v>
      </c>
      <c r="M5087" s="29" t="str">
        <f>IF(O5087 &lt;&gt; "", VLOOKUP(O5087,'CLASSIFICAÇÃO - ÁREA DE ATUAÇÃO'!$A:$C,2,0),"")</f>
        <v>C</v>
      </c>
      <c r="N5087" s="29" t="str">
        <f>IF(O5087 &lt;&gt; "",VLOOKUP(O5087,'CLASSIFICAÇÃO - ÁREA DE ATUAÇÃO'!$A:$C,3,0), "")</f>
        <v>ATENÇÃO PRIMÁRIA</v>
      </c>
      <c r="O5087" t="str">
        <f>'Lotações convertidas'!B5089</f>
        <v>CENTRO DE SAÚDE EDUARDO MAURO DE ARAÚJO - MIRAMAR</v>
      </c>
    </row>
    <row r="5088" spans="1:15" x14ac:dyDescent="0.25">
      <c r="A5088">
        <v>1388329</v>
      </c>
      <c r="B5088" t="s">
        <v>15273</v>
      </c>
      <c r="C5088" t="s">
        <v>15274</v>
      </c>
      <c r="D5088" t="s">
        <v>368</v>
      </c>
      <c r="E5088" t="s">
        <v>390</v>
      </c>
      <c r="F5088" t="s">
        <v>472</v>
      </c>
      <c r="G5088" s="177">
        <v>44782</v>
      </c>
      <c r="H5088" t="s">
        <v>364</v>
      </c>
      <c r="I5088" t="s">
        <v>18175</v>
      </c>
      <c r="J5088" t="s">
        <v>15275</v>
      </c>
      <c r="K5088" t="s">
        <v>353</v>
      </c>
      <c r="L5088" t="s">
        <v>382</v>
      </c>
      <c r="M5088" s="29" t="str">
        <f>IF(O5088 &lt;&gt; "", VLOOKUP(O5088,'CLASSIFICAÇÃO - ÁREA DE ATUAÇÃO'!$A:$C,2,0),"")</f>
        <v>B</v>
      </c>
      <c r="N5088" s="29" t="str">
        <f>IF(O5088 &lt;&gt; "",VLOOKUP(O5088,'CLASSIFICAÇÃO - ÁREA DE ATUAÇÃO'!$A:$C,3,0), "")</f>
        <v>ATENÇÃO PRIMÁRIA</v>
      </c>
      <c r="O5088" t="str">
        <f>'Lotações convertidas'!B5090</f>
        <v>CENTRO DE SAÚDE TAQUARIL</v>
      </c>
    </row>
    <row r="5089" spans="1:15" x14ac:dyDescent="0.25">
      <c r="A5089">
        <v>1388337</v>
      </c>
      <c r="B5089" t="s">
        <v>15276</v>
      </c>
      <c r="C5089" t="s">
        <v>15277</v>
      </c>
      <c r="D5089" t="s">
        <v>368</v>
      </c>
      <c r="E5089" t="s">
        <v>369</v>
      </c>
      <c r="F5089" t="s">
        <v>596</v>
      </c>
      <c r="G5089" s="177">
        <v>44782</v>
      </c>
      <c r="H5089" t="s">
        <v>364</v>
      </c>
      <c r="I5089" t="s">
        <v>18168</v>
      </c>
      <c r="J5089" t="s">
        <v>15278</v>
      </c>
      <c r="K5089" t="s">
        <v>353</v>
      </c>
      <c r="L5089" t="s">
        <v>411</v>
      </c>
      <c r="M5089" s="29" t="str">
        <f>IF(O5089 &lt;&gt; "", VLOOKUP(O5089,'CLASSIFICAÇÃO - ÁREA DE ATUAÇÃO'!$A:$C,2,0),"")</f>
        <v>B</v>
      </c>
      <c r="N5089" s="29" t="str">
        <f>IF(O5089 &lt;&gt; "",VLOOKUP(O5089,'CLASSIFICAÇÃO - ÁREA DE ATUAÇÃO'!$A:$C,3,0), "")</f>
        <v>ATENÇÃO PRIMÁRIA</v>
      </c>
      <c r="O5089" t="str">
        <f>'Lotações convertidas'!B5091</f>
        <v>CENTRO DE SAÚDE CONJUNTO SANTA MARIA</v>
      </c>
    </row>
    <row r="5090" spans="1:15" x14ac:dyDescent="0.25">
      <c r="A5090">
        <v>1388345</v>
      </c>
      <c r="B5090" t="s">
        <v>15279</v>
      </c>
      <c r="C5090" t="s">
        <v>15280</v>
      </c>
      <c r="D5090" t="s">
        <v>368</v>
      </c>
      <c r="E5090" t="s">
        <v>524</v>
      </c>
      <c r="F5090" t="s">
        <v>494</v>
      </c>
      <c r="G5090" s="177">
        <v>44782</v>
      </c>
      <c r="H5090" t="s">
        <v>417</v>
      </c>
      <c r="I5090" t="s">
        <v>18179</v>
      </c>
      <c r="J5090" t="s">
        <v>15281</v>
      </c>
      <c r="K5090" t="s">
        <v>353</v>
      </c>
      <c r="L5090" t="s">
        <v>397</v>
      </c>
      <c r="M5090" s="29" t="str">
        <f>IF(O5090 &lt;&gt; "", VLOOKUP(O5090,'CLASSIFICAÇÃO - ÁREA DE ATUAÇÃO'!$A:$C,2,0),"")</f>
        <v>B</v>
      </c>
      <c r="N5090" s="29" t="str">
        <f>IF(O5090 &lt;&gt; "",VLOOKUP(O5090,'CLASSIFICAÇÃO - ÁREA DE ATUAÇÃO'!$A:$C,3,0), "")</f>
        <v>REDE COMPLEMENTAR</v>
      </c>
      <c r="O5090" t="str">
        <f>'Lotações convertidas'!B5092</f>
        <v>LABORATORIO REGIONAL OESTE/BARREIRO</v>
      </c>
    </row>
    <row r="5091" spans="1:15" x14ac:dyDescent="0.25">
      <c r="A5091">
        <v>1388353</v>
      </c>
      <c r="B5091" t="s">
        <v>6931</v>
      </c>
      <c r="C5091" t="s">
        <v>6932</v>
      </c>
      <c r="D5091" t="s">
        <v>368</v>
      </c>
      <c r="E5091" t="s">
        <v>369</v>
      </c>
      <c r="F5091" t="s">
        <v>18619</v>
      </c>
      <c r="G5091" s="177">
        <v>44783</v>
      </c>
      <c r="H5091" t="s">
        <v>441</v>
      </c>
      <c r="I5091" t="s">
        <v>18168</v>
      </c>
      <c r="J5091" t="s">
        <v>6933</v>
      </c>
      <c r="K5091" t="s">
        <v>353</v>
      </c>
      <c r="L5091" t="s">
        <v>361</v>
      </c>
      <c r="M5091" s="29" t="str">
        <f>IF(O5091 &lt;&gt; "", VLOOKUP(O5091,'CLASSIFICAÇÃO - ÁREA DE ATUAÇÃO'!$A:$C,2,0),"")</f>
        <v>B</v>
      </c>
      <c r="N5091" s="29" t="str">
        <f>IF(O5091 &lt;&gt; "",VLOOKUP(O5091,'CLASSIFICAÇÃO - ÁREA DE ATUAÇÃO'!$A:$C,3,0), "")</f>
        <v>REDE DE URGÊNCIA</v>
      </c>
      <c r="O5091" t="str">
        <f>'Lotações convertidas'!B5093</f>
        <v>CENTRO DE REFERENCIA EM SAUDE MENTAL PAMPULHA</v>
      </c>
    </row>
    <row r="5092" spans="1:15" x14ac:dyDescent="0.25">
      <c r="A5092">
        <v>1388361</v>
      </c>
      <c r="B5092" t="s">
        <v>15282</v>
      </c>
      <c r="C5092" t="s">
        <v>15283</v>
      </c>
      <c r="D5092" t="s">
        <v>379</v>
      </c>
      <c r="F5092" t="s">
        <v>298</v>
      </c>
      <c r="G5092" s="177">
        <v>44782</v>
      </c>
      <c r="H5092" t="s">
        <v>364</v>
      </c>
      <c r="I5092" t="s">
        <v>18171</v>
      </c>
      <c r="J5092" t="s">
        <v>15284</v>
      </c>
      <c r="K5092" t="s">
        <v>353</v>
      </c>
      <c r="L5092" t="s">
        <v>374</v>
      </c>
      <c r="M5092" s="29" t="str">
        <f>IF(O5092 &lt;&gt; "", VLOOKUP(O5092,'CLASSIFICAÇÃO - ÁREA DE ATUAÇÃO'!$A:$C,2,0),"")</f>
        <v>D</v>
      </c>
      <c r="N5092" s="29" t="str">
        <f>IF(O5092 &lt;&gt; "",VLOOKUP(O5092,'CLASSIFICAÇÃO - ÁREA DE ATUAÇÃO'!$A:$C,3,0), "")</f>
        <v>ATENÇÃO PRIMÁRIA</v>
      </c>
      <c r="O5092" t="str">
        <f>'Lotações convertidas'!B5094</f>
        <v>CENTRO DE SAÚDE VILA MARIA - JOÃO VITAL</v>
      </c>
    </row>
    <row r="5093" spans="1:15" x14ac:dyDescent="0.25">
      <c r="A5093" t="s">
        <v>15285</v>
      </c>
      <c r="B5093" t="s">
        <v>15286</v>
      </c>
      <c r="C5093" t="s">
        <v>15287</v>
      </c>
      <c r="D5093" t="s">
        <v>520</v>
      </c>
      <c r="E5093" t="s">
        <v>11130</v>
      </c>
      <c r="F5093" t="s">
        <v>2151</v>
      </c>
      <c r="G5093" s="177">
        <v>44781</v>
      </c>
      <c r="H5093" t="s">
        <v>736</v>
      </c>
      <c r="I5093" t="s">
        <v>18175</v>
      </c>
      <c r="J5093" t="s">
        <v>15288</v>
      </c>
      <c r="K5093" t="s">
        <v>353</v>
      </c>
      <c r="L5093" t="s">
        <v>372</v>
      </c>
      <c r="M5093" s="29" t="str">
        <f>IF(O5093 &lt;&gt; "", VLOOKUP(O5093,'CLASSIFICAÇÃO - ÁREA DE ATUAÇÃO'!$A:$C,2,0),"")</f>
        <v>C</v>
      </c>
      <c r="N5093" s="29" t="str">
        <f>IF(O5093 &lt;&gt; "",VLOOKUP(O5093,'CLASSIFICAÇÃO - ÁREA DE ATUAÇÃO'!$A:$C,3,0), "")</f>
        <v>REDE COMPLEMENTAR</v>
      </c>
      <c r="O5093" t="str">
        <f>'Lotações convertidas'!B5095</f>
        <v>CENTRO DE ESPECIALIDADES ODONTOLOGICAS VENDA NOVA</v>
      </c>
    </row>
    <row r="5094" spans="1:15" x14ac:dyDescent="0.25">
      <c r="A5094">
        <v>1388396</v>
      </c>
      <c r="B5094" t="s">
        <v>15289</v>
      </c>
      <c r="C5094" t="s">
        <v>15290</v>
      </c>
      <c r="D5094" t="s">
        <v>429</v>
      </c>
      <c r="E5094" t="s">
        <v>430</v>
      </c>
      <c r="F5094" t="s">
        <v>574</v>
      </c>
      <c r="G5094" s="177">
        <v>44782</v>
      </c>
      <c r="H5094" t="s">
        <v>364</v>
      </c>
      <c r="I5094" t="s">
        <v>18175</v>
      </c>
      <c r="J5094" t="s">
        <v>15291</v>
      </c>
      <c r="K5094" t="s">
        <v>353</v>
      </c>
      <c r="L5094" t="s">
        <v>397</v>
      </c>
      <c r="M5094" s="29" t="str">
        <f>IF(O5094 &lt;&gt; "", VLOOKUP(O5094,'CLASSIFICAÇÃO - ÁREA DE ATUAÇÃO'!$A:$C,2,0),"")</f>
        <v>A</v>
      </c>
      <c r="N5094" s="29" t="str">
        <f>IF(O5094 &lt;&gt; "",VLOOKUP(O5094,'CLASSIFICAÇÃO - ÁREA DE ATUAÇÃO'!$A:$C,3,0), "")</f>
        <v>ATENÇÃO PRIMÁRIA</v>
      </c>
      <c r="O5094" t="str">
        <f>'Lotações convertidas'!B5096</f>
        <v>CENTRO DE SAÚDE SALGADO FILHO</v>
      </c>
    </row>
    <row r="5095" spans="1:15" x14ac:dyDescent="0.25">
      <c r="A5095" t="s">
        <v>15292</v>
      </c>
      <c r="B5095" t="s">
        <v>15293</v>
      </c>
      <c r="C5095" t="s">
        <v>15294</v>
      </c>
      <c r="D5095" t="s">
        <v>349</v>
      </c>
      <c r="E5095" t="s">
        <v>2927</v>
      </c>
      <c r="F5095" t="s">
        <v>1591</v>
      </c>
      <c r="G5095" s="177">
        <v>44782</v>
      </c>
      <c r="H5095" t="s">
        <v>364</v>
      </c>
      <c r="I5095" t="s">
        <v>18182</v>
      </c>
      <c r="J5095" t="s">
        <v>15295</v>
      </c>
      <c r="K5095" t="s">
        <v>353</v>
      </c>
      <c r="L5095" t="s">
        <v>374</v>
      </c>
      <c r="M5095" s="29" t="str">
        <f>IF(O5095 &lt;&gt; "", VLOOKUP(O5095,'CLASSIFICAÇÃO - ÁREA DE ATUAÇÃO'!$A:$C,2,0),"")</f>
        <v>D</v>
      </c>
      <c r="N5095" s="29" t="str">
        <f>IF(O5095 &lt;&gt; "",VLOOKUP(O5095,'CLASSIFICAÇÃO - ÁREA DE ATUAÇÃO'!$A:$C,3,0), "")</f>
        <v>ATENÇÃO PRIMÁRIA</v>
      </c>
      <c r="O5095" t="str">
        <f>'Lotações convertidas'!B5097</f>
        <v>CENTRO DE SAÚDE CONJUNTO PAULO VI</v>
      </c>
    </row>
    <row r="5096" spans="1:15" x14ac:dyDescent="0.25">
      <c r="A5096">
        <v>1388426</v>
      </c>
      <c r="B5096" t="s">
        <v>15296</v>
      </c>
      <c r="C5096" t="s">
        <v>15297</v>
      </c>
      <c r="D5096" t="s">
        <v>429</v>
      </c>
      <c r="E5096" t="s">
        <v>493</v>
      </c>
      <c r="F5096" t="s">
        <v>695</v>
      </c>
      <c r="G5096" s="177">
        <v>44782</v>
      </c>
      <c r="H5096" t="s">
        <v>818</v>
      </c>
      <c r="I5096" t="s">
        <v>495</v>
      </c>
      <c r="K5096" t="s">
        <v>495</v>
      </c>
      <c r="L5096" t="s">
        <v>382</v>
      </c>
      <c r="M5096" s="29" t="str">
        <f>IF(O5096 &lt;&gt; "", VLOOKUP(O5096,'CLASSIFICAÇÃO - ÁREA DE ATUAÇÃO'!$A:$C,2,0),"")</f>
        <v>A</v>
      </c>
      <c r="N5096" s="29" t="str">
        <f>IF(O5096 &lt;&gt; "",VLOOKUP(O5096,'CLASSIFICAÇÃO - ÁREA DE ATUAÇÃO'!$A:$C,3,0), "")</f>
        <v>REDE COMPLEMENTAR</v>
      </c>
      <c r="O5096" t="str">
        <f>'Lotações convertidas'!B5098</f>
        <v>LABORATORIO REGIONAL LESTE/NORDESTE</v>
      </c>
    </row>
    <row r="5097" spans="1:15" x14ac:dyDescent="0.25">
      <c r="A5097">
        <v>1388434</v>
      </c>
      <c r="B5097" t="s">
        <v>15298</v>
      </c>
      <c r="C5097" t="s">
        <v>15299</v>
      </c>
      <c r="D5097" t="s">
        <v>379</v>
      </c>
      <c r="F5097" t="s">
        <v>1595</v>
      </c>
      <c r="G5097" s="177">
        <v>44783</v>
      </c>
      <c r="H5097" t="s">
        <v>352</v>
      </c>
      <c r="I5097" t="s">
        <v>18171</v>
      </c>
      <c r="J5097" t="s">
        <v>15300</v>
      </c>
      <c r="K5097" t="s">
        <v>353</v>
      </c>
      <c r="L5097" t="s">
        <v>354</v>
      </c>
      <c r="M5097" s="29" t="str">
        <f>IF(O5097 &lt;&gt; "", VLOOKUP(O5097,'CLASSIFICAÇÃO - ÁREA DE ATUAÇÃO'!$A:$C,2,0),"")</f>
        <v>D</v>
      </c>
      <c r="N5097" s="29" t="str">
        <f>IF(O5097 &lt;&gt; "",VLOOKUP(O5097,'CLASSIFICAÇÃO - ÁREA DE ATUAÇÃO'!$A:$C,3,0), "")</f>
        <v>ATENÇÃO PRIMÁRIA</v>
      </c>
      <c r="O5097" t="str">
        <f>'Lotações convertidas'!B5099</f>
        <v>CENTRO DE SAÚDE JARDIM FILADÉLFIA</v>
      </c>
    </row>
    <row r="5098" spans="1:15" x14ac:dyDescent="0.25">
      <c r="A5098">
        <v>1388442</v>
      </c>
      <c r="B5098" t="s">
        <v>5545</v>
      </c>
      <c r="C5098" t="s">
        <v>5546</v>
      </c>
      <c r="D5098" t="s">
        <v>349</v>
      </c>
      <c r="E5098" t="s">
        <v>403</v>
      </c>
      <c r="F5098" t="s">
        <v>4868</v>
      </c>
      <c r="G5098" s="177">
        <v>44783</v>
      </c>
      <c r="H5098" t="s">
        <v>395</v>
      </c>
      <c r="I5098" t="s">
        <v>18170</v>
      </c>
      <c r="J5098" t="s">
        <v>5547</v>
      </c>
      <c r="K5098" t="s">
        <v>353</v>
      </c>
      <c r="L5098" t="s">
        <v>365</v>
      </c>
      <c r="M5098" s="29" t="str">
        <f>IF(O5098 &lt;&gt; "", VLOOKUP(O5098,'CLASSIFICAÇÃO - ÁREA DE ATUAÇÃO'!$A:$C,2,0),"")</f>
        <v>C</v>
      </c>
      <c r="N5098" s="29" t="str">
        <f>IF(O5098 &lt;&gt; "",VLOOKUP(O5098,'CLASSIFICAÇÃO - ÁREA DE ATUAÇÃO'!$A:$C,3,0), "")</f>
        <v>ATENÇÃO PRIMÁRIA</v>
      </c>
      <c r="O5098" t="str">
        <f>'Lotações convertidas'!B5100</f>
        <v>CENTRO DE SAÚDE HELIÓPOLIS</v>
      </c>
    </row>
    <row r="5099" spans="1:15" x14ac:dyDescent="0.25">
      <c r="A5099">
        <v>1388450</v>
      </c>
      <c r="B5099" t="s">
        <v>15301</v>
      </c>
      <c r="C5099" t="s">
        <v>15302</v>
      </c>
      <c r="D5099" t="s">
        <v>362</v>
      </c>
      <c r="F5099" t="s">
        <v>625</v>
      </c>
      <c r="G5099" s="177">
        <v>44782</v>
      </c>
      <c r="H5099" t="s">
        <v>395</v>
      </c>
      <c r="I5099" t="s">
        <v>18168</v>
      </c>
      <c r="J5099" t="s">
        <v>15303</v>
      </c>
      <c r="K5099" t="s">
        <v>353</v>
      </c>
      <c r="L5099" t="s">
        <v>411</v>
      </c>
      <c r="M5099" s="29" t="str">
        <f>IF(O5099 &lt;&gt; "", VLOOKUP(O5099,'CLASSIFICAÇÃO - ÁREA DE ATUAÇÃO'!$A:$C,2,0),"")</f>
        <v>C</v>
      </c>
      <c r="N5099" s="29" t="str">
        <f>IF(O5099 &lt;&gt; "",VLOOKUP(O5099,'CLASSIFICAÇÃO - ÁREA DE ATUAÇÃO'!$A:$C,3,0), "")</f>
        <v>ATENÇÃO PRIMÁRIA</v>
      </c>
      <c r="O5099" t="str">
        <f>'Lotações convertidas'!B5101</f>
        <v>CENTRO DE SAÚDE NOSSA SENHORA DE FÁTIMA</v>
      </c>
    </row>
    <row r="5100" spans="1:15" x14ac:dyDescent="0.25">
      <c r="A5100">
        <v>1388485</v>
      </c>
      <c r="B5100" t="s">
        <v>15304</v>
      </c>
      <c r="C5100" t="s">
        <v>15305</v>
      </c>
      <c r="D5100" t="s">
        <v>520</v>
      </c>
      <c r="F5100" t="s">
        <v>616</v>
      </c>
      <c r="G5100" s="177">
        <v>44782</v>
      </c>
      <c r="H5100" t="s">
        <v>364</v>
      </c>
      <c r="I5100" t="s">
        <v>18175</v>
      </c>
      <c r="J5100" t="s">
        <v>15306</v>
      </c>
      <c r="K5100" t="s">
        <v>353</v>
      </c>
      <c r="L5100" t="s">
        <v>382</v>
      </c>
      <c r="M5100" s="29" t="str">
        <f>IF(O5100 &lt;&gt; "", VLOOKUP(O5100,'CLASSIFICAÇÃO - ÁREA DE ATUAÇÃO'!$A:$C,2,0),"")</f>
        <v>A</v>
      </c>
      <c r="N5100" s="29" t="str">
        <f>IF(O5100 &lt;&gt; "",VLOOKUP(O5100,'CLASSIFICAÇÃO - ÁREA DE ATUAÇÃO'!$A:$C,3,0), "")</f>
        <v>ATENÇÃO PRIMÁRIA</v>
      </c>
      <c r="O5100" t="str">
        <f>'Lotações convertidas'!B5102</f>
        <v>CENTRO DE SAÚDE MARCO ANTÔNIO DE MENEZES</v>
      </c>
    </row>
    <row r="5101" spans="1:15" x14ac:dyDescent="0.25">
      <c r="A5101">
        <v>1388493</v>
      </c>
      <c r="B5101" t="s">
        <v>8688</v>
      </c>
      <c r="C5101" t="s">
        <v>8689</v>
      </c>
      <c r="D5101" t="s">
        <v>368</v>
      </c>
      <c r="E5101" t="s">
        <v>369</v>
      </c>
      <c r="F5101" t="s">
        <v>18614</v>
      </c>
      <c r="G5101" s="177">
        <v>44783</v>
      </c>
      <c r="H5101" t="s">
        <v>441</v>
      </c>
      <c r="I5101" t="s">
        <v>18168</v>
      </c>
      <c r="J5101" t="s">
        <v>8690</v>
      </c>
      <c r="K5101" t="s">
        <v>353</v>
      </c>
      <c r="L5101" t="s">
        <v>354</v>
      </c>
      <c r="M5101" s="29" t="str">
        <f>IF(O5101 &lt;&gt; "", VLOOKUP(O5101,'CLASSIFICAÇÃO - ÁREA DE ATUAÇÃO'!$A:$C,2,0),"")</f>
        <v>A</v>
      </c>
      <c r="N5101" s="29" t="str">
        <f>IF(O5101 &lt;&gt; "",VLOOKUP(O5101,'CLASSIFICAÇÃO - ÁREA DE ATUAÇÃO'!$A:$C,3,0), "")</f>
        <v>REDE DE URGÊNCIA</v>
      </c>
      <c r="O5101" t="str">
        <f>'Lotações convertidas'!B5103</f>
        <v>CENTRO DE REFERENCIA EM SAUDE MENTAL NOROESTE</v>
      </c>
    </row>
    <row r="5102" spans="1:15" x14ac:dyDescent="0.25">
      <c r="A5102">
        <v>1388507</v>
      </c>
      <c r="B5102" t="s">
        <v>15307</v>
      </c>
      <c r="C5102" t="s">
        <v>15308</v>
      </c>
      <c r="D5102" t="s">
        <v>349</v>
      </c>
      <c r="E5102" t="s">
        <v>403</v>
      </c>
      <c r="F5102" t="s">
        <v>1791</v>
      </c>
      <c r="G5102" s="177">
        <v>44782</v>
      </c>
      <c r="H5102" t="s">
        <v>352</v>
      </c>
      <c r="I5102" t="s">
        <v>18170</v>
      </c>
      <c r="J5102" t="s">
        <v>15309</v>
      </c>
      <c r="K5102" t="s">
        <v>353</v>
      </c>
      <c r="L5102" t="s">
        <v>374</v>
      </c>
      <c r="M5102" s="29" t="str">
        <f>IF(O5102 &lt;&gt; "", VLOOKUP(O5102,'CLASSIFICAÇÃO - ÁREA DE ATUAÇÃO'!$A:$C,2,0),"")</f>
        <v>C</v>
      </c>
      <c r="N5102" s="29" t="str">
        <f>IF(O5102 &lt;&gt; "",VLOOKUP(O5102,'CLASSIFICAÇÃO - ÁREA DE ATUAÇÃO'!$A:$C,3,0), "")</f>
        <v>ATENÇÃO PRIMÁRIA</v>
      </c>
      <c r="O5102" t="str">
        <f>'Lotações convertidas'!B5104</f>
        <v>CENTRO DE SAÚDE SÃO PAULO</v>
      </c>
    </row>
    <row r="5103" spans="1:15" x14ac:dyDescent="0.25">
      <c r="A5103">
        <v>1388515</v>
      </c>
      <c r="B5103" t="s">
        <v>15310</v>
      </c>
      <c r="C5103" t="s">
        <v>15311</v>
      </c>
      <c r="D5103" t="s">
        <v>429</v>
      </c>
      <c r="E5103" t="s">
        <v>493</v>
      </c>
      <c r="F5103" t="s">
        <v>730</v>
      </c>
      <c r="G5103" s="177">
        <v>44783</v>
      </c>
      <c r="H5103" t="s">
        <v>417</v>
      </c>
      <c r="I5103" t="s">
        <v>495</v>
      </c>
      <c r="K5103" t="s">
        <v>495</v>
      </c>
      <c r="L5103" t="s">
        <v>365</v>
      </c>
      <c r="M5103" s="29" t="str">
        <f>IF(O5103 &lt;&gt; "", VLOOKUP(O5103,'CLASSIFICAÇÃO - ÁREA DE ATUAÇÃO'!$A:$C,2,0),"")</f>
        <v>B</v>
      </c>
      <c r="N5103" s="29" t="str">
        <f>IF(O5103 &lt;&gt; "",VLOOKUP(O5103,'CLASSIFICAÇÃO - ÁREA DE ATUAÇÃO'!$A:$C,3,0), "")</f>
        <v>REDE COMPLEMENTAR</v>
      </c>
      <c r="O5103" t="str">
        <f>'Lotações convertidas'!B5105</f>
        <v>LABORATORIO DE ZOONOSES</v>
      </c>
    </row>
    <row r="5104" spans="1:15" x14ac:dyDescent="0.25">
      <c r="A5104">
        <v>1388523</v>
      </c>
      <c r="B5104" t="s">
        <v>15312</v>
      </c>
      <c r="C5104" t="s">
        <v>15313</v>
      </c>
      <c r="D5104" t="s">
        <v>368</v>
      </c>
      <c r="E5104" t="s">
        <v>390</v>
      </c>
      <c r="F5104" t="s">
        <v>1227</v>
      </c>
      <c r="G5104" s="177">
        <v>44782</v>
      </c>
      <c r="H5104" t="s">
        <v>364</v>
      </c>
      <c r="I5104" t="s">
        <v>18175</v>
      </c>
      <c r="J5104" t="s">
        <v>15314</v>
      </c>
      <c r="K5104" t="s">
        <v>353</v>
      </c>
      <c r="L5104" t="s">
        <v>365</v>
      </c>
      <c r="M5104" s="29" t="str">
        <f>IF(O5104 &lt;&gt; "", VLOOKUP(O5104,'CLASSIFICAÇÃO - ÁREA DE ATUAÇÃO'!$A:$C,2,0),"")</f>
        <v>D</v>
      </c>
      <c r="N5104" s="29" t="str">
        <f>IF(O5104 &lt;&gt; "",VLOOKUP(O5104,'CLASSIFICAÇÃO - ÁREA DE ATUAÇÃO'!$A:$C,3,0), "")</f>
        <v>ATENÇÃO PRIMÁRIA</v>
      </c>
      <c r="O5104" t="str">
        <f>'Lotações convertidas'!B5106</f>
        <v>CENTRO DE SAÚDE FELICIDADE II</v>
      </c>
    </row>
    <row r="5105" spans="1:15" x14ac:dyDescent="0.25">
      <c r="A5105">
        <v>1388566</v>
      </c>
      <c r="B5105" t="s">
        <v>15315</v>
      </c>
      <c r="C5105" t="s">
        <v>15316</v>
      </c>
      <c r="D5105" t="s">
        <v>362</v>
      </c>
      <c r="F5105" t="s">
        <v>1997</v>
      </c>
      <c r="G5105" s="177">
        <v>44784</v>
      </c>
      <c r="H5105" t="s">
        <v>364</v>
      </c>
      <c r="I5105" t="s">
        <v>18168</v>
      </c>
      <c r="J5105" t="s">
        <v>15317</v>
      </c>
      <c r="K5105" t="s">
        <v>353</v>
      </c>
      <c r="L5105" t="s">
        <v>411</v>
      </c>
      <c r="M5105" s="29" t="str">
        <f>IF(O5105 &lt;&gt; "", VLOOKUP(O5105,'CLASSIFICAÇÃO - ÁREA DE ATUAÇÃO'!$A:$C,2,0),"")</f>
        <v>A</v>
      </c>
      <c r="N5105" s="29" t="str">
        <f>IF(O5105 &lt;&gt; "",VLOOKUP(O5105,'CLASSIFICAÇÃO - ÁREA DE ATUAÇÃO'!$A:$C,3,0), "")</f>
        <v>ATENÇÃO PRIMÁRIA</v>
      </c>
      <c r="O5105" t="str">
        <f>'Lotações convertidas'!B5107</f>
        <v>CENTRO DE SAÚDE MENINO JESUS</v>
      </c>
    </row>
    <row r="5106" spans="1:15" x14ac:dyDescent="0.25">
      <c r="A5106">
        <v>1388574</v>
      </c>
      <c r="B5106" t="s">
        <v>15318</v>
      </c>
      <c r="C5106" t="s">
        <v>15319</v>
      </c>
      <c r="D5106" t="s">
        <v>368</v>
      </c>
      <c r="E5106" t="s">
        <v>390</v>
      </c>
      <c r="F5106" t="s">
        <v>1513</v>
      </c>
      <c r="G5106" s="177">
        <v>44782</v>
      </c>
      <c r="H5106" t="s">
        <v>364</v>
      </c>
      <c r="I5106" t="s">
        <v>18175</v>
      </c>
      <c r="J5106" t="s">
        <v>15320</v>
      </c>
      <c r="K5106" t="s">
        <v>353</v>
      </c>
      <c r="L5106" t="s">
        <v>411</v>
      </c>
      <c r="M5106" s="29" t="str">
        <f>IF(O5106 &lt;&gt; "", VLOOKUP(O5106,'CLASSIFICAÇÃO - ÁREA DE ATUAÇÃO'!$A:$C,2,0),"")</f>
        <v>C</v>
      </c>
      <c r="N5106" s="29" t="str">
        <f>IF(O5106 &lt;&gt; "",VLOOKUP(O5106,'CLASSIFICAÇÃO - ÁREA DE ATUAÇÃO'!$A:$C,3,0), "")</f>
        <v>ATENÇÃO PRIMÁRIA</v>
      </c>
      <c r="O5106" t="str">
        <f>'Lotações convertidas'!B5108</f>
        <v>CENTRO DE SAÚDE CAFEZAL</v>
      </c>
    </row>
    <row r="5107" spans="1:15" x14ac:dyDescent="0.25">
      <c r="A5107">
        <v>1388582</v>
      </c>
      <c r="B5107" t="s">
        <v>8814</v>
      </c>
      <c r="C5107" t="s">
        <v>8815</v>
      </c>
      <c r="D5107" t="s">
        <v>379</v>
      </c>
      <c r="F5107" t="s">
        <v>18611</v>
      </c>
      <c r="G5107" s="177">
        <v>44782</v>
      </c>
      <c r="H5107" t="s">
        <v>466</v>
      </c>
      <c r="I5107" t="s">
        <v>18171</v>
      </c>
      <c r="J5107" t="s">
        <v>8816</v>
      </c>
      <c r="K5107" t="s">
        <v>353</v>
      </c>
      <c r="L5107" t="s">
        <v>397</v>
      </c>
      <c r="M5107" s="29" t="str">
        <f>IF(O5107 &lt;&gt; "", VLOOKUP(O5107,'CLASSIFICAÇÃO - ÁREA DE ATUAÇÃO'!$A:$C,2,0),"")</f>
        <v>C</v>
      </c>
      <c r="N5107" s="29" t="str">
        <f>IF(O5107 &lt;&gt; "",VLOOKUP(O5107,'CLASSIFICAÇÃO - ÁREA DE ATUAÇÃO'!$A:$C,3,0), "")</f>
        <v>REDE DE URGÊNCIA</v>
      </c>
      <c r="O5107" t="str">
        <f>'Lotações convertidas'!B5109</f>
        <v>UNIDADE DE PRONTO ATENDIMENTO OESTE</v>
      </c>
    </row>
    <row r="5108" spans="1:15" x14ac:dyDescent="0.25">
      <c r="A5108">
        <v>1388590</v>
      </c>
      <c r="B5108" t="s">
        <v>12588</v>
      </c>
      <c r="C5108" t="s">
        <v>12589</v>
      </c>
      <c r="D5108" t="s">
        <v>379</v>
      </c>
      <c r="F5108" t="s">
        <v>18623</v>
      </c>
      <c r="G5108" s="177">
        <v>44783</v>
      </c>
      <c r="H5108" t="s">
        <v>466</v>
      </c>
      <c r="I5108" t="s">
        <v>18171</v>
      </c>
      <c r="J5108" t="s">
        <v>12590</v>
      </c>
      <c r="K5108" t="s">
        <v>353</v>
      </c>
      <c r="L5108" t="s">
        <v>374</v>
      </c>
      <c r="M5108" s="29" t="str">
        <f>IF(O5108 &lt;&gt; "", VLOOKUP(O5108,'CLASSIFICAÇÃO - ÁREA DE ATUAÇÃO'!$A:$C,2,0),"")</f>
        <v>C</v>
      </c>
      <c r="N5108" s="29" t="str">
        <f>IF(O5108 &lt;&gt; "",VLOOKUP(O5108,'CLASSIFICAÇÃO - ÁREA DE ATUAÇÃO'!$A:$C,3,0), "")</f>
        <v>REDE DE URGÊNCIA</v>
      </c>
      <c r="O5108" t="str">
        <f>'Lotações convertidas'!B5110</f>
        <v>UNIDADE DE PRONTO ATENDIMENTO NORDESTE</v>
      </c>
    </row>
    <row r="5109" spans="1:15" x14ac:dyDescent="0.25">
      <c r="A5109">
        <v>1388604</v>
      </c>
      <c r="B5109" t="s">
        <v>15321</v>
      </c>
      <c r="C5109" t="s">
        <v>15322</v>
      </c>
      <c r="D5109" t="s">
        <v>379</v>
      </c>
      <c r="F5109" t="s">
        <v>18611</v>
      </c>
      <c r="G5109" s="177">
        <v>44788</v>
      </c>
      <c r="H5109" t="s">
        <v>482</v>
      </c>
      <c r="I5109" t="s">
        <v>18171</v>
      </c>
      <c r="J5109" t="s">
        <v>15323</v>
      </c>
      <c r="K5109" t="s">
        <v>353</v>
      </c>
      <c r="L5109" t="s">
        <v>397</v>
      </c>
      <c r="M5109" s="29" t="str">
        <f>IF(O5109 &lt;&gt; "", VLOOKUP(O5109,'CLASSIFICAÇÃO - ÁREA DE ATUAÇÃO'!$A:$C,2,0),"")</f>
        <v>C</v>
      </c>
      <c r="N5109" s="29" t="str">
        <f>IF(O5109 &lt;&gt; "",VLOOKUP(O5109,'CLASSIFICAÇÃO - ÁREA DE ATUAÇÃO'!$A:$C,3,0), "")</f>
        <v>REDE DE URGÊNCIA</v>
      </c>
      <c r="O5109" t="str">
        <f>'Lotações convertidas'!B5111</f>
        <v>UNIDADE DE PRONTO ATENDIMENTO OESTE</v>
      </c>
    </row>
    <row r="5110" spans="1:15" x14ac:dyDescent="0.25">
      <c r="A5110">
        <v>1388612</v>
      </c>
      <c r="B5110" t="s">
        <v>15324</v>
      </c>
      <c r="C5110" t="s">
        <v>15325</v>
      </c>
      <c r="D5110" t="s">
        <v>379</v>
      </c>
      <c r="F5110" t="s">
        <v>465</v>
      </c>
      <c r="G5110" s="177">
        <v>44786</v>
      </c>
      <c r="H5110" t="s">
        <v>457</v>
      </c>
      <c r="I5110" t="s">
        <v>18171</v>
      </c>
      <c r="J5110" t="s">
        <v>15326</v>
      </c>
      <c r="K5110" t="s">
        <v>353</v>
      </c>
      <c r="L5110" t="s">
        <v>361</v>
      </c>
      <c r="M5110" s="29" t="str">
        <f>IF(O5110 &lt;&gt; "", VLOOKUP(O5110,'CLASSIFICAÇÃO - ÁREA DE ATUAÇÃO'!$A:$C,2,0),"")</f>
        <v>C</v>
      </c>
      <c r="N5110" s="29" t="str">
        <f>IF(O5110 &lt;&gt; "",VLOOKUP(O5110,'CLASSIFICAÇÃO - ÁREA DE ATUAÇÃO'!$A:$C,3,0), "")</f>
        <v>REDE DE URGÊNCIA</v>
      </c>
      <c r="O5110" t="str">
        <f>'Lotações convertidas'!B5112</f>
        <v>CENTRO DE REFERÊNCIA EM SAÚDE MENTAL - ÁLCOOL E DROGAS PAMPULHA/NOROESTE</v>
      </c>
    </row>
    <row r="5111" spans="1:15" x14ac:dyDescent="0.25">
      <c r="A5111">
        <v>1388620</v>
      </c>
      <c r="B5111" t="s">
        <v>8774</v>
      </c>
      <c r="C5111" t="s">
        <v>8775</v>
      </c>
      <c r="D5111" t="s">
        <v>349</v>
      </c>
      <c r="E5111" t="s">
        <v>445</v>
      </c>
      <c r="F5111" t="s">
        <v>18631</v>
      </c>
      <c r="G5111" s="177">
        <v>44784</v>
      </c>
      <c r="H5111" t="s">
        <v>15327</v>
      </c>
      <c r="I5111" t="s">
        <v>18172</v>
      </c>
      <c r="J5111" t="s">
        <v>8777</v>
      </c>
      <c r="K5111" t="s">
        <v>353</v>
      </c>
      <c r="L5111" t="s">
        <v>374</v>
      </c>
      <c r="M5111" s="29" t="str">
        <f>IF(O5111 &lt;&gt; "", VLOOKUP(O5111,'CLASSIFICAÇÃO - ÁREA DE ATUAÇÃO'!$A:$C,2,0),"")</f>
        <v>A</v>
      </c>
      <c r="N5111" s="29" t="str">
        <f>IF(O5111 &lt;&gt; "",VLOOKUP(O5111,'CLASSIFICAÇÃO - ÁREA DE ATUAÇÃO'!$A:$C,3,0), "")</f>
        <v>REDE DE URGÊNCIA</v>
      </c>
      <c r="O5111" t="str">
        <f>'Lotações convertidas'!B5113</f>
        <v>CENTRO DE REFERENCIA EM SAUDE MENTAL NORDESTE</v>
      </c>
    </row>
    <row r="5112" spans="1:15" x14ac:dyDescent="0.25">
      <c r="A5112">
        <v>1388655</v>
      </c>
      <c r="B5112" t="s">
        <v>15328</v>
      </c>
      <c r="C5112" t="s">
        <v>15329</v>
      </c>
      <c r="D5112" t="s">
        <v>368</v>
      </c>
      <c r="E5112" t="s">
        <v>369</v>
      </c>
      <c r="F5112" t="s">
        <v>18613</v>
      </c>
      <c r="G5112" s="177">
        <v>44784</v>
      </c>
      <c r="H5112" t="s">
        <v>441</v>
      </c>
      <c r="I5112" t="s">
        <v>18168</v>
      </c>
      <c r="J5112" t="s">
        <v>15330</v>
      </c>
      <c r="K5112" t="s">
        <v>353</v>
      </c>
      <c r="L5112" t="s">
        <v>382</v>
      </c>
      <c r="M5112" s="29" t="str">
        <f>IF(O5112 &lt;&gt; "", VLOOKUP(O5112,'CLASSIFICAÇÃO - ÁREA DE ATUAÇÃO'!$A:$C,2,0),"")</f>
        <v>C</v>
      </c>
      <c r="N5112" s="29" t="str">
        <f>IF(O5112 &lt;&gt; "",VLOOKUP(O5112,'CLASSIFICAÇÃO - ÁREA DE ATUAÇÃO'!$A:$C,3,0), "")</f>
        <v>REDE DE URGÊNCIA</v>
      </c>
      <c r="O5112" t="str">
        <f>'Lotações convertidas'!B5114</f>
        <v>UNIDADE DE PRONTO ATENDIMENTO LESTE</v>
      </c>
    </row>
    <row r="5113" spans="1:15" x14ac:dyDescent="0.25">
      <c r="A5113">
        <v>1388671</v>
      </c>
      <c r="B5113" t="s">
        <v>15331</v>
      </c>
      <c r="C5113" t="s">
        <v>15332</v>
      </c>
      <c r="D5113" t="s">
        <v>362</v>
      </c>
      <c r="F5113" t="s">
        <v>358</v>
      </c>
      <c r="G5113" s="177">
        <v>44783</v>
      </c>
      <c r="H5113" t="s">
        <v>352</v>
      </c>
      <c r="I5113" t="s">
        <v>18168</v>
      </c>
      <c r="J5113" t="s">
        <v>15333</v>
      </c>
      <c r="K5113" t="s">
        <v>353</v>
      </c>
      <c r="L5113" t="s">
        <v>361</v>
      </c>
      <c r="M5113" s="29" t="str">
        <f>IF(O5113 &lt;&gt; "", VLOOKUP(O5113,'CLASSIFICAÇÃO - ÁREA DE ATUAÇÃO'!$A:$C,2,0),"")</f>
        <v>B</v>
      </c>
      <c r="N5113" s="29" t="str">
        <f>IF(O5113 &lt;&gt; "",VLOOKUP(O5113,'CLASSIFICAÇÃO - ÁREA DE ATUAÇÃO'!$A:$C,3,0), "")</f>
        <v>ATENÇÃO PRIMÁRIA</v>
      </c>
      <c r="O5113" t="str">
        <f>'Lotações convertidas'!B5115</f>
        <v>CENTRO DE SAÚDE SANTA ROSA</v>
      </c>
    </row>
    <row r="5114" spans="1:15" x14ac:dyDescent="0.25">
      <c r="A5114" t="s">
        <v>15334</v>
      </c>
      <c r="B5114" t="s">
        <v>10323</v>
      </c>
      <c r="C5114" t="s">
        <v>10324</v>
      </c>
      <c r="D5114" t="s">
        <v>368</v>
      </c>
      <c r="E5114" t="s">
        <v>369</v>
      </c>
      <c r="F5114" t="s">
        <v>424</v>
      </c>
      <c r="G5114" s="177">
        <v>44783</v>
      </c>
      <c r="H5114" t="s">
        <v>425</v>
      </c>
      <c r="I5114" t="s">
        <v>18168</v>
      </c>
      <c r="J5114" t="s">
        <v>10325</v>
      </c>
      <c r="K5114" t="s">
        <v>353</v>
      </c>
      <c r="L5114" t="s">
        <v>427</v>
      </c>
      <c r="M5114" s="29" t="str">
        <f>IF(O5114 &lt;&gt; "", VLOOKUP(O5114,'CLASSIFICAÇÃO - ÁREA DE ATUAÇÃO'!$A:$C,2,0),"")</f>
        <v>D</v>
      </c>
      <c r="N5114" s="29" t="str">
        <f>IF(O5114 &lt;&gt; "",VLOOKUP(O5114,'CLASSIFICAÇÃO - ÁREA DE ATUAÇÃO'!$A:$C,3,0), "")</f>
        <v>REDE DE URGÊNCIA</v>
      </c>
      <c r="O5114" t="str">
        <f>'Lotações convertidas'!B5116</f>
        <v>SERVIÇO DE ATENDIMENTO MÓVEL DE URGÊNCIA E TRANSPORTE EM SAÚDE</v>
      </c>
    </row>
    <row r="5115" spans="1:15" x14ac:dyDescent="0.25">
      <c r="A5115">
        <v>1388698</v>
      </c>
      <c r="B5115" t="s">
        <v>15335</v>
      </c>
      <c r="C5115" t="s">
        <v>15336</v>
      </c>
      <c r="D5115" t="s">
        <v>368</v>
      </c>
      <c r="E5115" t="s">
        <v>369</v>
      </c>
      <c r="F5115" t="s">
        <v>18611</v>
      </c>
      <c r="G5115" s="177">
        <v>44784</v>
      </c>
      <c r="H5115" t="s">
        <v>441</v>
      </c>
      <c r="I5115" t="s">
        <v>18168</v>
      </c>
      <c r="J5115" t="s">
        <v>15337</v>
      </c>
      <c r="K5115" t="s">
        <v>353</v>
      </c>
      <c r="L5115" t="s">
        <v>397</v>
      </c>
      <c r="M5115" s="29" t="str">
        <f>IF(O5115 &lt;&gt; "", VLOOKUP(O5115,'CLASSIFICAÇÃO - ÁREA DE ATUAÇÃO'!$A:$C,2,0),"")</f>
        <v>C</v>
      </c>
      <c r="N5115" s="29" t="str">
        <f>IF(O5115 &lt;&gt; "",VLOOKUP(O5115,'CLASSIFICAÇÃO - ÁREA DE ATUAÇÃO'!$A:$C,3,0), "")</f>
        <v>REDE DE URGÊNCIA</v>
      </c>
      <c r="O5115" t="str">
        <f>'Lotações convertidas'!B5117</f>
        <v>UNIDADE DE PRONTO ATENDIMENTO OESTE</v>
      </c>
    </row>
    <row r="5116" spans="1:15" x14ac:dyDescent="0.25">
      <c r="A5116" t="s">
        <v>15338</v>
      </c>
      <c r="B5116" t="s">
        <v>613</v>
      </c>
      <c r="C5116" t="s">
        <v>614</v>
      </c>
      <c r="D5116" t="s">
        <v>362</v>
      </c>
      <c r="F5116" t="s">
        <v>967</v>
      </c>
      <c r="G5116" s="177">
        <v>44783</v>
      </c>
      <c r="H5116" t="s">
        <v>395</v>
      </c>
      <c r="I5116" t="s">
        <v>18168</v>
      </c>
      <c r="J5116" t="s">
        <v>615</v>
      </c>
      <c r="K5116" t="s">
        <v>353</v>
      </c>
      <c r="L5116" t="s">
        <v>382</v>
      </c>
      <c r="M5116" s="29" t="str">
        <f>IF(O5116 &lt;&gt; "", VLOOKUP(O5116,'CLASSIFICAÇÃO - ÁREA DE ATUAÇÃO'!$A:$C,2,0),"")</f>
        <v>B</v>
      </c>
      <c r="N5116" s="29" t="str">
        <f>IF(O5116 &lt;&gt; "",VLOOKUP(O5116,'CLASSIFICAÇÃO - ÁREA DE ATUAÇÃO'!$A:$C,3,0), "")</f>
        <v>ATENÇÃO PRIMÁRIA</v>
      </c>
      <c r="O5116" t="str">
        <f>'Lotações convertidas'!B5118</f>
        <v>CENTRO DE SAÚDE HORTO</v>
      </c>
    </row>
    <row r="5117" spans="1:15" x14ac:dyDescent="0.25">
      <c r="A5117">
        <v>1388728</v>
      </c>
      <c r="B5117" t="s">
        <v>15339</v>
      </c>
      <c r="C5117" t="s">
        <v>15340</v>
      </c>
      <c r="D5117" t="s">
        <v>368</v>
      </c>
      <c r="E5117" t="s">
        <v>369</v>
      </c>
      <c r="F5117" t="s">
        <v>1227</v>
      </c>
      <c r="G5117" s="177">
        <v>44783</v>
      </c>
      <c r="H5117" t="s">
        <v>364</v>
      </c>
      <c r="I5117" t="s">
        <v>18168</v>
      </c>
      <c r="J5117" t="s">
        <v>15341</v>
      </c>
      <c r="K5117" t="s">
        <v>353</v>
      </c>
      <c r="L5117" t="s">
        <v>365</v>
      </c>
      <c r="M5117" s="29" t="str">
        <f>IF(O5117 &lt;&gt; "", VLOOKUP(O5117,'CLASSIFICAÇÃO - ÁREA DE ATUAÇÃO'!$A:$C,2,0),"")</f>
        <v>D</v>
      </c>
      <c r="N5117" s="29" t="str">
        <f>IF(O5117 &lt;&gt; "",VLOOKUP(O5117,'CLASSIFICAÇÃO - ÁREA DE ATUAÇÃO'!$A:$C,3,0), "")</f>
        <v>ATENÇÃO PRIMÁRIA</v>
      </c>
      <c r="O5117" t="str">
        <f>'Lotações convertidas'!B5119</f>
        <v>CENTRO DE SAÚDE FELICIDADE II</v>
      </c>
    </row>
    <row r="5118" spans="1:15" x14ac:dyDescent="0.25">
      <c r="A5118">
        <v>1388736</v>
      </c>
      <c r="B5118" t="s">
        <v>15342</v>
      </c>
      <c r="C5118" t="s">
        <v>15343</v>
      </c>
      <c r="D5118" t="s">
        <v>379</v>
      </c>
      <c r="F5118" t="s">
        <v>18617</v>
      </c>
      <c r="G5118" s="177">
        <v>44786</v>
      </c>
      <c r="H5118" t="s">
        <v>482</v>
      </c>
      <c r="I5118" t="s">
        <v>18171</v>
      </c>
      <c r="J5118" t="s">
        <v>15344</v>
      </c>
      <c r="K5118" t="s">
        <v>353</v>
      </c>
      <c r="L5118" t="s">
        <v>406</v>
      </c>
      <c r="M5118" s="29" t="str">
        <f>IF(O5118 &lt;&gt; "", VLOOKUP(O5118,'CLASSIFICAÇÃO - ÁREA DE ATUAÇÃO'!$A:$C,2,0),"")</f>
        <v>D</v>
      </c>
      <c r="N5118" s="29" t="str">
        <f>IF(O5118 &lt;&gt; "",VLOOKUP(O5118,'CLASSIFICAÇÃO - ÁREA DE ATUAÇÃO'!$A:$C,3,0), "")</f>
        <v>REDE DE URGÊNCIA</v>
      </c>
      <c r="O5118" t="str">
        <f>'Lotações convertidas'!B5120</f>
        <v>UNIDADE DE PRONTO ATENDIMENTO BARREIRO</v>
      </c>
    </row>
    <row r="5119" spans="1:15" x14ac:dyDescent="0.25">
      <c r="A5119">
        <v>1388744</v>
      </c>
      <c r="B5119" t="s">
        <v>15345</v>
      </c>
      <c r="C5119" t="s">
        <v>15346</v>
      </c>
      <c r="D5119" t="s">
        <v>349</v>
      </c>
      <c r="E5119" t="s">
        <v>528</v>
      </c>
      <c r="F5119" t="s">
        <v>18680</v>
      </c>
      <c r="G5119" s="177">
        <v>44784</v>
      </c>
      <c r="H5119" t="s">
        <v>395</v>
      </c>
      <c r="I5119" t="s">
        <v>18176</v>
      </c>
      <c r="J5119" t="s">
        <v>15347</v>
      </c>
      <c r="K5119" t="s">
        <v>353</v>
      </c>
      <c r="L5119" t="s">
        <v>427</v>
      </c>
      <c r="M5119" s="29" t="str">
        <f>IF(O5119 &lt;&gt; "", VLOOKUP(O5119,'CLASSIFICAÇÃO - ÁREA DE ATUAÇÃO'!$A:$C,2,0),"")</f>
        <v>A</v>
      </c>
      <c r="N5119" s="29" t="str">
        <f>IF(O5119 &lt;&gt; "",VLOOKUP(O5119,'CLASSIFICAÇÃO - ÁREA DE ATUAÇÃO'!$A:$C,3,0), "")</f>
        <v>GESTÃO</v>
      </c>
      <c r="O5119" t="str">
        <f>'Lotações convertidas'!B5121</f>
        <v>GERENCIA DE URGENCIA E EMERGENCIA</v>
      </c>
    </row>
    <row r="5120" spans="1:15" x14ac:dyDescent="0.25">
      <c r="A5120">
        <v>1388752</v>
      </c>
      <c r="B5120" t="s">
        <v>15348</v>
      </c>
      <c r="C5120" t="s">
        <v>15349</v>
      </c>
      <c r="D5120" t="s">
        <v>368</v>
      </c>
      <c r="E5120" t="s">
        <v>369</v>
      </c>
      <c r="F5120" t="s">
        <v>733</v>
      </c>
      <c r="G5120" s="177">
        <v>44784</v>
      </c>
      <c r="H5120" t="s">
        <v>417</v>
      </c>
      <c r="I5120" t="s">
        <v>18168</v>
      </c>
      <c r="J5120" t="s">
        <v>15350</v>
      </c>
      <c r="K5120" t="s">
        <v>353</v>
      </c>
      <c r="L5120" t="s">
        <v>374</v>
      </c>
      <c r="M5120" s="29" t="str">
        <f>IF(O5120 &lt;&gt; "", VLOOKUP(O5120,'CLASSIFICAÇÃO - ÁREA DE ATUAÇÃO'!$A:$C,2,0),"")</f>
        <v>A</v>
      </c>
      <c r="N5120" s="29" t="str">
        <f>IF(O5120 &lt;&gt; "",VLOOKUP(O5120,'CLASSIFICAÇÃO - ÁREA DE ATUAÇÃO'!$A:$C,3,0), "")</f>
        <v>ATENÇÃO PRIMÁRIA</v>
      </c>
      <c r="O5120" t="str">
        <f>'Lotações convertidas'!B5122</f>
        <v>CENTRO DE SAÚDE CACHOEIRINHA</v>
      </c>
    </row>
    <row r="5121" spans="1:15" x14ac:dyDescent="0.25">
      <c r="A5121">
        <v>1388760</v>
      </c>
      <c r="B5121" t="s">
        <v>7379</v>
      </c>
      <c r="C5121" t="s">
        <v>7380</v>
      </c>
      <c r="D5121" t="s">
        <v>520</v>
      </c>
      <c r="F5121" t="s">
        <v>635</v>
      </c>
      <c r="G5121" s="177">
        <v>44783</v>
      </c>
      <c r="H5121" t="s">
        <v>352</v>
      </c>
      <c r="I5121" t="s">
        <v>18175</v>
      </c>
      <c r="J5121" t="s">
        <v>7381</v>
      </c>
      <c r="K5121" t="s">
        <v>353</v>
      </c>
      <c r="L5121" t="s">
        <v>406</v>
      </c>
      <c r="M5121" s="29" t="str">
        <f>IF(O5121 &lt;&gt; "", VLOOKUP(O5121,'CLASSIFICAÇÃO - ÁREA DE ATUAÇÃO'!$A:$C,2,0),"")</f>
        <v>C</v>
      </c>
      <c r="N5121" s="29" t="str">
        <f>IF(O5121 &lt;&gt; "",VLOOKUP(O5121,'CLASSIFICAÇÃO - ÁREA DE ATUAÇÃO'!$A:$C,3,0), "")</f>
        <v>REDE COMPLEMENTAR</v>
      </c>
      <c r="O5121" t="str">
        <f>'Lotações convertidas'!B5123</f>
        <v>CENTRO DE ESPECIALIDADES ODONTOLOGICAS BARREIRO</v>
      </c>
    </row>
    <row r="5122" spans="1:15" x14ac:dyDescent="0.25">
      <c r="A5122">
        <v>1388779</v>
      </c>
      <c r="B5122" t="s">
        <v>1706</v>
      </c>
      <c r="C5122" t="s">
        <v>1707</v>
      </c>
      <c r="D5122" t="s">
        <v>368</v>
      </c>
      <c r="E5122" t="s">
        <v>524</v>
      </c>
      <c r="F5122" t="s">
        <v>792</v>
      </c>
      <c r="G5122" s="177">
        <v>44784</v>
      </c>
      <c r="H5122" t="s">
        <v>384</v>
      </c>
      <c r="I5122" t="s">
        <v>18179</v>
      </c>
      <c r="J5122" t="s">
        <v>1708</v>
      </c>
      <c r="K5122" t="s">
        <v>353</v>
      </c>
      <c r="L5122" t="s">
        <v>411</v>
      </c>
      <c r="M5122" s="29" t="str">
        <f>IF(O5122 &lt;&gt; "", VLOOKUP(O5122,'CLASSIFICAÇÃO - ÁREA DE ATUAÇÃO'!$A:$C,2,0),"")</f>
        <v>A</v>
      </c>
      <c r="N5122" s="29" t="str">
        <f>IF(O5122 &lt;&gt; "",VLOOKUP(O5122,'CLASSIFICAÇÃO - ÁREA DE ATUAÇÃO'!$A:$C,3,0), "")</f>
        <v>REDE COMPLEMENTAR</v>
      </c>
      <c r="O5122" t="str">
        <f>'Lotações convertidas'!B5124</f>
        <v>LABORATORIO REGIONAL CENTRO-SUL/PAMPULHA</v>
      </c>
    </row>
    <row r="5123" spans="1:15" x14ac:dyDescent="0.25">
      <c r="A5123">
        <v>1388787</v>
      </c>
      <c r="B5123" t="s">
        <v>15351</v>
      </c>
      <c r="C5123" t="s">
        <v>15352</v>
      </c>
      <c r="D5123" t="s">
        <v>349</v>
      </c>
      <c r="E5123" t="s">
        <v>541</v>
      </c>
      <c r="F5123" t="s">
        <v>18613</v>
      </c>
      <c r="G5123" s="177">
        <v>44784</v>
      </c>
      <c r="H5123" t="s">
        <v>417</v>
      </c>
      <c r="I5123" t="s">
        <v>18172</v>
      </c>
      <c r="J5123" t="s">
        <v>15353</v>
      </c>
      <c r="K5123" t="s">
        <v>353</v>
      </c>
      <c r="L5123" t="s">
        <v>382</v>
      </c>
      <c r="M5123" s="29" t="str">
        <f>IF(O5123 &lt;&gt; "", VLOOKUP(O5123,'CLASSIFICAÇÃO - ÁREA DE ATUAÇÃO'!$A:$C,2,0),"")</f>
        <v>C</v>
      </c>
      <c r="N5123" s="29" t="str">
        <f>IF(O5123 &lt;&gt; "",VLOOKUP(O5123,'CLASSIFICAÇÃO - ÁREA DE ATUAÇÃO'!$A:$C,3,0), "")</f>
        <v>REDE DE URGÊNCIA</v>
      </c>
      <c r="O5123" t="str">
        <f>'Lotações convertidas'!B5125</f>
        <v>UNIDADE DE PRONTO ATENDIMENTO LESTE</v>
      </c>
    </row>
    <row r="5124" spans="1:15" x14ac:dyDescent="0.25">
      <c r="A5124">
        <v>1388795</v>
      </c>
      <c r="B5124" t="s">
        <v>15354</v>
      </c>
      <c r="C5124" t="s">
        <v>15355</v>
      </c>
      <c r="D5124" t="s">
        <v>379</v>
      </c>
      <c r="F5124" t="s">
        <v>465</v>
      </c>
      <c r="G5124" s="177">
        <v>44787</v>
      </c>
      <c r="H5124" t="s">
        <v>457</v>
      </c>
      <c r="I5124" t="s">
        <v>18171</v>
      </c>
      <c r="J5124" t="s">
        <v>15356</v>
      </c>
      <c r="K5124" t="s">
        <v>353</v>
      </c>
      <c r="L5124" t="s">
        <v>361</v>
      </c>
      <c r="M5124" s="29" t="str">
        <f>IF(O5124 &lt;&gt; "", VLOOKUP(O5124,'CLASSIFICAÇÃO - ÁREA DE ATUAÇÃO'!$A:$C,2,0),"")</f>
        <v>C</v>
      </c>
      <c r="N5124" s="29" t="str">
        <f>IF(O5124 &lt;&gt; "",VLOOKUP(O5124,'CLASSIFICAÇÃO - ÁREA DE ATUAÇÃO'!$A:$C,3,0), "")</f>
        <v>REDE DE URGÊNCIA</v>
      </c>
      <c r="O5124" t="str">
        <f>'Lotações convertidas'!B5126</f>
        <v>CENTRO DE REFERÊNCIA EM SAÚDE MENTAL - ÁLCOOL E DROGAS PAMPULHA/NOROESTE</v>
      </c>
    </row>
    <row r="5125" spans="1:15" x14ac:dyDescent="0.25">
      <c r="A5125">
        <v>1388809</v>
      </c>
      <c r="B5125" t="s">
        <v>12209</v>
      </c>
      <c r="C5125" t="s">
        <v>12210</v>
      </c>
      <c r="D5125" t="s">
        <v>379</v>
      </c>
      <c r="F5125" t="s">
        <v>465</v>
      </c>
      <c r="G5125" s="177">
        <v>44784</v>
      </c>
      <c r="H5125" t="s">
        <v>3258</v>
      </c>
      <c r="I5125" t="s">
        <v>18171</v>
      </c>
      <c r="J5125" t="s">
        <v>12211</v>
      </c>
      <c r="K5125" t="s">
        <v>353</v>
      </c>
      <c r="L5125" t="s">
        <v>361</v>
      </c>
      <c r="M5125" s="29" t="str">
        <f>IF(O5125 &lt;&gt; "", VLOOKUP(O5125,'CLASSIFICAÇÃO - ÁREA DE ATUAÇÃO'!$A:$C,2,0),"")</f>
        <v>C</v>
      </c>
      <c r="N5125" s="29" t="str">
        <f>IF(O5125 &lt;&gt; "",VLOOKUP(O5125,'CLASSIFICAÇÃO - ÁREA DE ATUAÇÃO'!$A:$C,3,0), "")</f>
        <v>REDE DE URGÊNCIA</v>
      </c>
      <c r="O5125" t="str">
        <f>'Lotações convertidas'!B5127</f>
        <v>CENTRO DE REFERÊNCIA EM SAÚDE MENTAL - ÁLCOOL E DROGAS PAMPULHA/NOROESTE</v>
      </c>
    </row>
    <row r="5126" spans="1:15" x14ac:dyDescent="0.25">
      <c r="A5126">
        <v>1388817</v>
      </c>
      <c r="B5126" t="s">
        <v>15357</v>
      </c>
      <c r="C5126" t="s">
        <v>15358</v>
      </c>
      <c r="D5126" t="s">
        <v>379</v>
      </c>
      <c r="F5126" t="s">
        <v>967</v>
      </c>
      <c r="G5126" s="177">
        <v>44784</v>
      </c>
      <c r="H5126" t="s">
        <v>364</v>
      </c>
      <c r="I5126" t="s">
        <v>18171</v>
      </c>
      <c r="J5126" t="s">
        <v>15359</v>
      </c>
      <c r="K5126" t="s">
        <v>353</v>
      </c>
      <c r="L5126" t="s">
        <v>382</v>
      </c>
      <c r="M5126" s="29" t="str">
        <f>IF(O5126 &lt;&gt; "", VLOOKUP(O5126,'CLASSIFICAÇÃO - ÁREA DE ATUAÇÃO'!$A:$C,2,0),"")</f>
        <v>B</v>
      </c>
      <c r="N5126" s="29" t="str">
        <f>IF(O5126 &lt;&gt; "",VLOOKUP(O5126,'CLASSIFICAÇÃO - ÁREA DE ATUAÇÃO'!$A:$C,3,0), "")</f>
        <v>ATENÇÃO PRIMÁRIA</v>
      </c>
      <c r="O5126" t="str">
        <f>'Lotações convertidas'!B5128</f>
        <v>CENTRO DE SAÚDE HORTO</v>
      </c>
    </row>
    <row r="5127" spans="1:15" x14ac:dyDescent="0.25">
      <c r="A5127">
        <v>1388833</v>
      </c>
      <c r="B5127" t="s">
        <v>15360</v>
      </c>
      <c r="C5127" t="s">
        <v>15361</v>
      </c>
      <c r="D5127" t="s">
        <v>379</v>
      </c>
      <c r="F5127" t="s">
        <v>1483</v>
      </c>
      <c r="G5127" s="177">
        <v>44784</v>
      </c>
      <c r="H5127" t="s">
        <v>10518</v>
      </c>
      <c r="I5127" t="s">
        <v>18171</v>
      </c>
      <c r="J5127" t="s">
        <v>15362</v>
      </c>
      <c r="K5127" t="s">
        <v>353</v>
      </c>
      <c r="L5127" t="s">
        <v>406</v>
      </c>
      <c r="M5127" s="29" t="str">
        <f>IF(O5127 &lt;&gt; "", VLOOKUP(O5127,'CLASSIFICAÇÃO - ÁREA DE ATUAÇÃO'!$A:$C,2,0),"")</f>
        <v>B</v>
      </c>
      <c r="N5127" s="29" t="str">
        <f>IF(O5127 &lt;&gt; "",VLOOKUP(O5127,'CLASSIFICAÇÃO - ÁREA DE ATUAÇÃO'!$A:$C,3,0), "")</f>
        <v>ATENÇÃO PRIMÁRIA</v>
      </c>
      <c r="O5127" t="str">
        <f>'Lotações convertidas'!B5129</f>
        <v>CENTRO DE SAÚDE BARREIRO DE CIMA</v>
      </c>
    </row>
    <row r="5128" spans="1:15" x14ac:dyDescent="0.25">
      <c r="A5128">
        <v>1388841</v>
      </c>
      <c r="B5128" t="s">
        <v>15363</v>
      </c>
      <c r="C5128" t="s">
        <v>15364</v>
      </c>
      <c r="D5128" t="s">
        <v>379</v>
      </c>
      <c r="F5128" t="s">
        <v>18611</v>
      </c>
      <c r="G5128" s="177">
        <v>44786</v>
      </c>
      <c r="H5128" t="s">
        <v>482</v>
      </c>
      <c r="I5128" t="s">
        <v>18171</v>
      </c>
      <c r="J5128" t="s">
        <v>15365</v>
      </c>
      <c r="K5128" t="s">
        <v>353</v>
      </c>
      <c r="L5128" t="s">
        <v>397</v>
      </c>
      <c r="M5128" s="29" t="str">
        <f>IF(O5128 &lt;&gt; "", VLOOKUP(O5128,'CLASSIFICAÇÃO - ÁREA DE ATUAÇÃO'!$A:$C,2,0),"")</f>
        <v>C</v>
      </c>
      <c r="N5128" s="29" t="str">
        <f>IF(O5128 &lt;&gt; "",VLOOKUP(O5128,'CLASSIFICAÇÃO - ÁREA DE ATUAÇÃO'!$A:$C,3,0), "")</f>
        <v>REDE DE URGÊNCIA</v>
      </c>
      <c r="O5128" t="str">
        <f>'Lotações convertidas'!B5130</f>
        <v>UNIDADE DE PRONTO ATENDIMENTO OESTE</v>
      </c>
    </row>
    <row r="5129" spans="1:15" x14ac:dyDescent="0.25">
      <c r="A5129" t="s">
        <v>15366</v>
      </c>
      <c r="B5129" t="s">
        <v>11908</v>
      </c>
      <c r="C5129" t="s">
        <v>11909</v>
      </c>
      <c r="D5129" t="s">
        <v>362</v>
      </c>
      <c r="F5129" t="s">
        <v>18632</v>
      </c>
      <c r="G5129" s="177">
        <v>44784</v>
      </c>
      <c r="H5129" t="s">
        <v>15173</v>
      </c>
      <c r="I5129" t="s">
        <v>18168</v>
      </c>
      <c r="J5129" t="s">
        <v>11911</v>
      </c>
      <c r="K5129" t="s">
        <v>353</v>
      </c>
      <c r="L5129" t="s">
        <v>365</v>
      </c>
      <c r="M5129" s="29" t="str">
        <f>IF(O5129 &lt;&gt; "", VLOOKUP(O5129,'CLASSIFICAÇÃO - ÁREA DE ATUAÇÃO'!$A:$C,2,0),"")</f>
        <v>C</v>
      </c>
      <c r="N5129" s="29" t="str">
        <f>IF(O5129 &lt;&gt; "",VLOOKUP(O5129,'CLASSIFICAÇÃO - ÁREA DE ATUAÇÃO'!$A:$C,3,0), "")</f>
        <v>REDE DE URGÊNCIA</v>
      </c>
      <c r="O5129" t="str">
        <f>'Lotações convertidas'!B5131</f>
        <v>CENTRO DE REFERENCIA EM SAUDE MENTAL NORTE</v>
      </c>
    </row>
    <row r="5130" spans="1:15" x14ac:dyDescent="0.25">
      <c r="A5130">
        <v>1388868</v>
      </c>
      <c r="B5130" t="s">
        <v>15367</v>
      </c>
      <c r="C5130" t="s">
        <v>15368</v>
      </c>
      <c r="D5130" t="s">
        <v>379</v>
      </c>
      <c r="F5130" t="s">
        <v>18620</v>
      </c>
      <c r="G5130" s="177">
        <v>44789</v>
      </c>
      <c r="H5130" t="s">
        <v>457</v>
      </c>
      <c r="I5130" t="s">
        <v>18171</v>
      </c>
      <c r="J5130" t="s">
        <v>15369</v>
      </c>
      <c r="K5130" t="s">
        <v>353</v>
      </c>
      <c r="L5130" t="s">
        <v>372</v>
      </c>
      <c r="M5130" s="29" t="str">
        <f>IF(O5130 &lt;&gt; "", VLOOKUP(O5130,'CLASSIFICAÇÃO - ÁREA DE ATUAÇÃO'!$A:$C,2,0),"")</f>
        <v>D</v>
      </c>
      <c r="N5130" s="29" t="str">
        <f>IF(O5130 &lt;&gt; "",VLOOKUP(O5130,'CLASSIFICAÇÃO - ÁREA DE ATUAÇÃO'!$A:$C,3,0), "")</f>
        <v>REDE DE URGÊNCIA</v>
      </c>
      <c r="O5130" t="str">
        <f>'Lotações convertidas'!B5132</f>
        <v>UNIDADE DE PRONTO ATENDIMENTO VENDA NOVA</v>
      </c>
    </row>
    <row r="5131" spans="1:15" x14ac:dyDescent="0.25">
      <c r="A5131">
        <v>1388876</v>
      </c>
      <c r="B5131" t="s">
        <v>15370</v>
      </c>
      <c r="C5131" t="s">
        <v>15371</v>
      </c>
      <c r="D5131" t="s">
        <v>379</v>
      </c>
      <c r="F5131" t="s">
        <v>4868</v>
      </c>
      <c r="G5131" s="177">
        <v>44784</v>
      </c>
      <c r="H5131" t="s">
        <v>352</v>
      </c>
      <c r="I5131" t="s">
        <v>18171</v>
      </c>
      <c r="J5131" t="s">
        <v>15372</v>
      </c>
      <c r="K5131" t="s">
        <v>353</v>
      </c>
      <c r="L5131" t="s">
        <v>365</v>
      </c>
      <c r="M5131" s="29" t="str">
        <f>IF(O5131 &lt;&gt; "", VLOOKUP(O5131,'CLASSIFICAÇÃO - ÁREA DE ATUAÇÃO'!$A:$C,2,0),"")</f>
        <v>C</v>
      </c>
      <c r="N5131" s="29" t="str">
        <f>IF(O5131 &lt;&gt; "",VLOOKUP(O5131,'CLASSIFICAÇÃO - ÁREA DE ATUAÇÃO'!$A:$C,3,0), "")</f>
        <v>ATENÇÃO PRIMÁRIA</v>
      </c>
      <c r="O5131" t="str">
        <f>'Lotações convertidas'!B5133</f>
        <v>CENTRO DE SAÚDE HELIÓPOLIS</v>
      </c>
    </row>
    <row r="5132" spans="1:15" x14ac:dyDescent="0.25">
      <c r="A5132">
        <v>1388884</v>
      </c>
      <c r="B5132" t="s">
        <v>15373</v>
      </c>
      <c r="C5132" t="s">
        <v>15374</v>
      </c>
      <c r="D5132" t="s">
        <v>379</v>
      </c>
      <c r="F5132" t="s">
        <v>18615</v>
      </c>
      <c r="G5132" s="177">
        <v>44785</v>
      </c>
      <c r="H5132" t="s">
        <v>482</v>
      </c>
      <c r="I5132" t="s">
        <v>18171</v>
      </c>
      <c r="J5132" t="s">
        <v>15375</v>
      </c>
      <c r="K5132" t="s">
        <v>353</v>
      </c>
      <c r="L5132" t="s">
        <v>365</v>
      </c>
      <c r="M5132" s="29" t="str">
        <f>IF(O5132 &lt;&gt; "", VLOOKUP(O5132,'CLASSIFICAÇÃO - ÁREA DE ATUAÇÃO'!$A:$C,2,0),"")</f>
        <v>D</v>
      </c>
      <c r="N5132" s="29" t="str">
        <f>IF(O5132 &lt;&gt; "",VLOOKUP(O5132,'CLASSIFICAÇÃO - ÁREA DE ATUAÇÃO'!$A:$C,3,0), "")</f>
        <v>REDE DE URGÊNCIA</v>
      </c>
      <c r="O5132" t="str">
        <f>'Lotações convertidas'!B5134</f>
        <v>UNIDADE DE PRONTO ATENDIMENTO NORTE</v>
      </c>
    </row>
    <row r="5133" spans="1:15" x14ac:dyDescent="0.25">
      <c r="A5133">
        <v>1388892</v>
      </c>
      <c r="B5133" t="s">
        <v>15376</v>
      </c>
      <c r="C5133" t="s">
        <v>15377</v>
      </c>
      <c r="D5133" t="s">
        <v>379</v>
      </c>
      <c r="E5133" t="s">
        <v>3759</v>
      </c>
      <c r="F5133" t="s">
        <v>589</v>
      </c>
      <c r="G5133" s="177">
        <v>44784</v>
      </c>
      <c r="H5133" t="s">
        <v>434</v>
      </c>
      <c r="I5133" t="s">
        <v>18171</v>
      </c>
      <c r="J5133" t="s">
        <v>15378</v>
      </c>
      <c r="K5133" t="s">
        <v>353</v>
      </c>
      <c r="L5133" t="s">
        <v>397</v>
      </c>
      <c r="M5133" s="29" t="str">
        <f>IF(O5133 &lt;&gt; "", VLOOKUP(O5133,'CLASSIFICAÇÃO - ÁREA DE ATUAÇÃO'!$A:$C,2,0),"")</f>
        <v>A</v>
      </c>
      <c r="N5133" s="29" t="str">
        <f>IF(O5133 &lt;&gt; "",VLOOKUP(O5133,'CLASSIFICAÇÃO - ÁREA DE ATUAÇÃO'!$A:$C,3,0), "")</f>
        <v>REDE COMPLEMENTAR</v>
      </c>
      <c r="O5133" t="str">
        <f>'Lotações convertidas'!B5135</f>
        <v>UNIDADE DE REFERENCIA SECUNDARIA CAMPOS SALES</v>
      </c>
    </row>
    <row r="5134" spans="1:15" x14ac:dyDescent="0.25">
      <c r="A5134">
        <v>1388922</v>
      </c>
      <c r="B5134" t="s">
        <v>15382</v>
      </c>
      <c r="C5134" t="s">
        <v>15383</v>
      </c>
      <c r="D5134" t="s">
        <v>379</v>
      </c>
      <c r="F5134" t="s">
        <v>18623</v>
      </c>
      <c r="G5134" s="177">
        <v>44784</v>
      </c>
      <c r="H5134" t="s">
        <v>457</v>
      </c>
      <c r="I5134" t="s">
        <v>18171</v>
      </c>
      <c r="J5134" t="s">
        <v>15384</v>
      </c>
      <c r="K5134" t="s">
        <v>353</v>
      </c>
      <c r="L5134" t="s">
        <v>374</v>
      </c>
      <c r="M5134" s="29" t="str">
        <f>IF(O5134 &lt;&gt; "", VLOOKUP(O5134,'CLASSIFICAÇÃO - ÁREA DE ATUAÇÃO'!$A:$C,2,0),"")</f>
        <v>C</v>
      </c>
      <c r="N5134" s="29" t="str">
        <f>IF(O5134 &lt;&gt; "",VLOOKUP(O5134,'CLASSIFICAÇÃO - ÁREA DE ATUAÇÃO'!$A:$C,3,0), "")</f>
        <v>REDE DE URGÊNCIA</v>
      </c>
      <c r="O5134" t="str">
        <f>'Lotações convertidas'!B5136</f>
        <v>UNIDADE DE PRONTO ATENDIMENTO NORDESTE</v>
      </c>
    </row>
    <row r="5135" spans="1:15" x14ac:dyDescent="0.25">
      <c r="A5135">
        <v>1388930</v>
      </c>
      <c r="B5135" t="s">
        <v>15385</v>
      </c>
      <c r="C5135" t="s">
        <v>15386</v>
      </c>
      <c r="D5135" t="s">
        <v>368</v>
      </c>
      <c r="E5135" t="s">
        <v>369</v>
      </c>
      <c r="F5135" t="s">
        <v>18616</v>
      </c>
      <c r="G5135" s="177">
        <v>44787</v>
      </c>
      <c r="H5135" t="s">
        <v>441</v>
      </c>
      <c r="I5135" t="s">
        <v>18168</v>
      </c>
      <c r="J5135" t="s">
        <v>15387</v>
      </c>
      <c r="K5135" t="s">
        <v>353</v>
      </c>
      <c r="L5135" t="s">
        <v>361</v>
      </c>
      <c r="M5135" s="29" t="str">
        <f>IF(O5135 &lt;&gt; "", VLOOKUP(O5135,'CLASSIFICAÇÃO - ÁREA DE ATUAÇÃO'!$A:$C,2,0),"")</f>
        <v>C</v>
      </c>
      <c r="N5135" s="29" t="str">
        <f>IF(O5135 &lt;&gt; "",VLOOKUP(O5135,'CLASSIFICAÇÃO - ÁREA DE ATUAÇÃO'!$A:$C,3,0), "")</f>
        <v>REDE DE URGÊNCIA</v>
      </c>
      <c r="O5135" t="str">
        <f>'Lotações convertidas'!B5137</f>
        <v>UNIDADE DE PRONTO ATENDIMENTO PAMPULHA</v>
      </c>
    </row>
    <row r="5136" spans="1:15" x14ac:dyDescent="0.25">
      <c r="A5136">
        <v>1388965</v>
      </c>
      <c r="B5136" t="s">
        <v>15388</v>
      </c>
      <c r="C5136" t="s">
        <v>15389</v>
      </c>
      <c r="D5136" t="s">
        <v>368</v>
      </c>
      <c r="E5136" t="s">
        <v>369</v>
      </c>
      <c r="F5136" t="s">
        <v>519</v>
      </c>
      <c r="G5136" s="177">
        <v>44785</v>
      </c>
      <c r="H5136" t="s">
        <v>364</v>
      </c>
      <c r="I5136" t="s">
        <v>18168</v>
      </c>
      <c r="J5136" t="s">
        <v>15390</v>
      </c>
      <c r="K5136" t="s">
        <v>353</v>
      </c>
      <c r="L5136" t="s">
        <v>406</v>
      </c>
      <c r="M5136" s="29" t="str">
        <f>IF(O5136 &lt;&gt; "", VLOOKUP(O5136,'CLASSIFICAÇÃO - ÁREA DE ATUAÇÃO'!$A:$C,2,0),"")</f>
        <v>B</v>
      </c>
      <c r="N5136" s="29" t="str">
        <f>IF(O5136 &lt;&gt; "",VLOOKUP(O5136,'CLASSIFICAÇÃO - ÁREA DE ATUAÇÃO'!$A:$C,3,0), "")</f>
        <v>ATENÇÃO PRIMÁRIA</v>
      </c>
      <c r="O5136" t="str">
        <f>'Lotações convertidas'!B5138</f>
        <v>CENTRO DE SAÚDE CARLOS RENATO DIAS</v>
      </c>
    </row>
    <row r="5137" spans="1:15" x14ac:dyDescent="0.25">
      <c r="A5137">
        <v>1388981</v>
      </c>
      <c r="B5137" t="s">
        <v>15391</v>
      </c>
      <c r="C5137" t="s">
        <v>15392</v>
      </c>
      <c r="D5137" t="s">
        <v>349</v>
      </c>
      <c r="E5137" t="s">
        <v>528</v>
      </c>
      <c r="F5137" t="s">
        <v>6473</v>
      </c>
      <c r="G5137" s="177">
        <v>44785</v>
      </c>
      <c r="H5137" t="s">
        <v>364</v>
      </c>
      <c r="I5137" t="s">
        <v>18176</v>
      </c>
      <c r="J5137" t="s">
        <v>15393</v>
      </c>
      <c r="K5137" t="s">
        <v>353</v>
      </c>
      <c r="L5137" t="s">
        <v>427</v>
      </c>
      <c r="M5137" s="29" t="str">
        <f>IF(O5137 &lt;&gt; "", VLOOKUP(O5137,'CLASSIFICAÇÃO - ÁREA DE ATUAÇÃO'!$A:$C,2,0),"")</f>
        <v>A</v>
      </c>
      <c r="N5137" s="29" t="str">
        <f>IF(O5137 &lt;&gt; "",VLOOKUP(O5137,'CLASSIFICAÇÃO - ÁREA DE ATUAÇÃO'!$A:$C,3,0), "")</f>
        <v>GESTÃO</v>
      </c>
      <c r="O5137" t="str">
        <f>'Lotações convertidas'!B5139</f>
        <v>GERÊNCIA DE ASSISTÊNCIA FARMACÊUTICA E INSUMOS ESSENCIAIS</v>
      </c>
    </row>
    <row r="5138" spans="1:15" x14ac:dyDescent="0.25">
      <c r="A5138" t="s">
        <v>15394</v>
      </c>
      <c r="B5138" t="s">
        <v>15395</v>
      </c>
      <c r="C5138" t="s">
        <v>15396</v>
      </c>
      <c r="D5138" t="s">
        <v>379</v>
      </c>
      <c r="F5138" t="s">
        <v>18617</v>
      </c>
      <c r="G5138" s="177">
        <v>44785</v>
      </c>
      <c r="H5138" t="s">
        <v>364</v>
      </c>
      <c r="I5138" t="s">
        <v>18171</v>
      </c>
      <c r="J5138" t="s">
        <v>15397</v>
      </c>
      <c r="K5138" t="s">
        <v>353</v>
      </c>
      <c r="L5138" t="s">
        <v>406</v>
      </c>
      <c r="M5138" s="29" t="str">
        <f>IF(O5138 &lt;&gt; "", VLOOKUP(O5138,'CLASSIFICAÇÃO - ÁREA DE ATUAÇÃO'!$A:$C,2,0),"")</f>
        <v>D</v>
      </c>
      <c r="N5138" s="29" t="str">
        <f>IF(O5138 &lt;&gt; "",VLOOKUP(O5138,'CLASSIFICAÇÃO - ÁREA DE ATUAÇÃO'!$A:$C,3,0), "")</f>
        <v>REDE DE URGÊNCIA</v>
      </c>
      <c r="O5138" t="str">
        <f>'Lotações convertidas'!B5140</f>
        <v>UNIDADE DE PRONTO ATENDIMENTO BARREIRO</v>
      </c>
    </row>
    <row r="5139" spans="1:15" x14ac:dyDescent="0.25">
      <c r="A5139">
        <v>1389007</v>
      </c>
      <c r="B5139" t="s">
        <v>15398</v>
      </c>
      <c r="C5139" t="s">
        <v>15399</v>
      </c>
      <c r="D5139" t="s">
        <v>349</v>
      </c>
      <c r="E5139" t="s">
        <v>350</v>
      </c>
      <c r="F5139" t="s">
        <v>18631</v>
      </c>
      <c r="G5139" s="177">
        <v>44789</v>
      </c>
      <c r="H5139" t="s">
        <v>15400</v>
      </c>
      <c r="I5139" t="s">
        <v>18169</v>
      </c>
      <c r="J5139" t="s">
        <v>15401</v>
      </c>
      <c r="K5139" t="s">
        <v>353</v>
      </c>
      <c r="L5139" t="s">
        <v>374</v>
      </c>
      <c r="M5139" s="29" t="str">
        <f>IF(O5139 &lt;&gt; "", VLOOKUP(O5139,'CLASSIFICAÇÃO - ÁREA DE ATUAÇÃO'!$A:$C,2,0),"")</f>
        <v>A</v>
      </c>
      <c r="N5139" s="29" t="str">
        <f>IF(O5139 &lt;&gt; "",VLOOKUP(O5139,'CLASSIFICAÇÃO - ÁREA DE ATUAÇÃO'!$A:$C,3,0), "")</f>
        <v>REDE DE URGÊNCIA</v>
      </c>
      <c r="O5139" t="str">
        <f>'Lotações convertidas'!B5141</f>
        <v>CENTRO DE REFERENCIA EM SAUDE MENTAL NORDESTE</v>
      </c>
    </row>
    <row r="5140" spans="1:15" x14ac:dyDescent="0.25">
      <c r="A5140">
        <v>1389015</v>
      </c>
      <c r="B5140" t="s">
        <v>15402</v>
      </c>
      <c r="C5140" t="s">
        <v>15403</v>
      </c>
      <c r="D5140" t="s">
        <v>362</v>
      </c>
      <c r="F5140" t="s">
        <v>442</v>
      </c>
      <c r="G5140" s="177">
        <v>44789</v>
      </c>
      <c r="H5140" t="s">
        <v>364</v>
      </c>
      <c r="I5140" t="s">
        <v>18168</v>
      </c>
      <c r="J5140" t="s">
        <v>15404</v>
      </c>
      <c r="K5140" t="s">
        <v>353</v>
      </c>
      <c r="L5140" t="s">
        <v>406</v>
      </c>
      <c r="M5140" s="29" t="str">
        <f>IF(O5140 &lt;&gt; "", VLOOKUP(O5140,'CLASSIFICAÇÃO - ÁREA DE ATUAÇÃO'!$A:$C,2,0),"")</f>
        <v>C</v>
      </c>
      <c r="N5140" s="29" t="str">
        <f>IF(O5140 &lt;&gt; "",VLOOKUP(O5140,'CLASSIFICAÇÃO - ÁREA DE ATUAÇÃO'!$A:$C,3,0), "")</f>
        <v>ATENÇÃO PRIMÁRIA</v>
      </c>
      <c r="O5140" t="str">
        <f>'Lotações convertidas'!B5142</f>
        <v>CENTRO DE SAÚDE VALE DO JATOBÁ</v>
      </c>
    </row>
    <row r="5141" spans="1:15" x14ac:dyDescent="0.25">
      <c r="A5141">
        <v>1389023</v>
      </c>
      <c r="B5141" t="s">
        <v>15405</v>
      </c>
      <c r="C5141" t="s">
        <v>15406</v>
      </c>
      <c r="D5141" t="s">
        <v>379</v>
      </c>
      <c r="F5141" t="s">
        <v>1245</v>
      </c>
      <c r="G5141" s="177">
        <v>44785</v>
      </c>
      <c r="H5141" t="s">
        <v>395</v>
      </c>
      <c r="I5141" t="s">
        <v>18171</v>
      </c>
      <c r="J5141" t="s">
        <v>15407</v>
      </c>
      <c r="K5141" t="s">
        <v>353</v>
      </c>
      <c r="L5141" t="s">
        <v>374</v>
      </c>
      <c r="M5141" s="29" t="str">
        <f>IF(O5141 &lt;&gt; "", VLOOKUP(O5141,'CLASSIFICAÇÃO - ÁREA DE ATUAÇÃO'!$A:$C,2,0),"")</f>
        <v>D</v>
      </c>
      <c r="N5141" s="29" t="str">
        <f>IF(O5141 &lt;&gt; "",VLOOKUP(O5141,'CLASSIFICAÇÃO - ÁREA DE ATUAÇÃO'!$A:$C,3,0), "")</f>
        <v>ATENÇÃO PRIMÁRIA</v>
      </c>
      <c r="O5141" t="str">
        <f>'Lotações convertidas'!B5143</f>
        <v>CENTRO DE SAÚDE GOIÂNIA</v>
      </c>
    </row>
    <row r="5142" spans="1:15" x14ac:dyDescent="0.25">
      <c r="A5142" t="s">
        <v>15408</v>
      </c>
      <c r="B5142" t="s">
        <v>15409</v>
      </c>
      <c r="C5142" t="s">
        <v>15410</v>
      </c>
      <c r="D5142" t="s">
        <v>349</v>
      </c>
      <c r="E5142" t="s">
        <v>357</v>
      </c>
      <c r="F5142" t="s">
        <v>9417</v>
      </c>
      <c r="G5142" s="177">
        <v>44789</v>
      </c>
      <c r="H5142" t="s">
        <v>818</v>
      </c>
      <c r="I5142" t="s">
        <v>18167</v>
      </c>
      <c r="J5142" t="s">
        <v>15411</v>
      </c>
      <c r="K5142" t="s">
        <v>353</v>
      </c>
      <c r="L5142" t="s">
        <v>427</v>
      </c>
      <c r="M5142" s="29" t="str">
        <f>IF(O5142 &lt;&gt; "", VLOOKUP(O5142,'CLASSIFICAÇÃO - ÁREA DE ATUAÇÃO'!$A:$C,2,0),"")</f>
        <v>A</v>
      </c>
      <c r="N5142" s="29" t="str">
        <f>IF(O5142 &lt;&gt; "",VLOOKUP(O5142,'CLASSIFICAÇÃO - ÁREA DE ATUAÇÃO'!$A:$C,3,0), "")</f>
        <v>GESTÃO</v>
      </c>
      <c r="O5142" t="str">
        <f>'Lotações convertidas'!B5144</f>
        <v>GERÊNCIA DE GESTÃO DO ACOMPANHAMENTO SOCIOFUNCIONAL E DA SAÚDE</v>
      </c>
    </row>
    <row r="5143" spans="1:15" x14ac:dyDescent="0.25">
      <c r="A5143">
        <v>1389058</v>
      </c>
      <c r="B5143" t="s">
        <v>15412</v>
      </c>
      <c r="C5143" t="s">
        <v>15413</v>
      </c>
      <c r="D5143" t="s">
        <v>349</v>
      </c>
      <c r="E5143" t="s">
        <v>350</v>
      </c>
      <c r="F5143" t="s">
        <v>9417</v>
      </c>
      <c r="G5143" s="177">
        <v>44789</v>
      </c>
      <c r="H5143" t="s">
        <v>364</v>
      </c>
      <c r="I5143" t="s">
        <v>18169</v>
      </c>
      <c r="J5143" t="s">
        <v>15414</v>
      </c>
      <c r="K5143" t="s">
        <v>353</v>
      </c>
      <c r="L5143" t="s">
        <v>427</v>
      </c>
      <c r="M5143" s="29" t="str">
        <f>IF(O5143 &lt;&gt; "", VLOOKUP(O5143,'CLASSIFICAÇÃO - ÁREA DE ATUAÇÃO'!$A:$C,2,0),"")</f>
        <v>A</v>
      </c>
      <c r="N5143" s="29" t="str">
        <f>IF(O5143 &lt;&gt; "",VLOOKUP(O5143,'CLASSIFICAÇÃO - ÁREA DE ATUAÇÃO'!$A:$C,3,0), "")</f>
        <v>GESTÃO</v>
      </c>
      <c r="O5143" t="str">
        <f>'Lotações convertidas'!B5145</f>
        <v>GERÊNCIA DE GESTÃO DO ACOMPANHAMENTO SOCIOFUNCIONAL E DA SAÚDE</v>
      </c>
    </row>
    <row r="5144" spans="1:15" x14ac:dyDescent="0.25">
      <c r="A5144">
        <v>1389074</v>
      </c>
      <c r="B5144" t="s">
        <v>15415</v>
      </c>
      <c r="C5144" t="s">
        <v>15416</v>
      </c>
      <c r="D5144" t="s">
        <v>368</v>
      </c>
      <c r="E5144" t="s">
        <v>369</v>
      </c>
      <c r="F5144" t="s">
        <v>351</v>
      </c>
      <c r="G5144" s="177">
        <v>44785</v>
      </c>
      <c r="H5144" t="s">
        <v>417</v>
      </c>
      <c r="I5144" t="s">
        <v>18168</v>
      </c>
      <c r="J5144" t="s">
        <v>15417</v>
      </c>
      <c r="K5144" t="s">
        <v>353</v>
      </c>
      <c r="L5144" t="s">
        <v>354</v>
      </c>
      <c r="M5144" s="29" t="str">
        <f>IF(O5144 &lt;&gt; "", VLOOKUP(O5144,'CLASSIFICAÇÃO - ÁREA DE ATUAÇÃO'!$A:$C,2,0),"")</f>
        <v>D</v>
      </c>
      <c r="N5144" s="29" t="str">
        <f>IF(O5144 &lt;&gt; "",VLOOKUP(O5144,'CLASSIFICAÇÃO - ÁREA DE ATUAÇÃO'!$A:$C,3,0), "")</f>
        <v>ATENÇÃO PRIMÁRIA</v>
      </c>
      <c r="O5144" t="str">
        <f>'Lotações convertidas'!B5146</f>
        <v>CENTRO DE SAÚDE PEDREIRA PRADO LOPES</v>
      </c>
    </row>
    <row r="5145" spans="1:15" x14ac:dyDescent="0.25">
      <c r="A5145">
        <v>1389082</v>
      </c>
      <c r="B5145" t="s">
        <v>15418</v>
      </c>
      <c r="C5145" t="s">
        <v>15419</v>
      </c>
      <c r="D5145" t="s">
        <v>368</v>
      </c>
      <c r="E5145" t="s">
        <v>369</v>
      </c>
      <c r="F5145" t="s">
        <v>550</v>
      </c>
      <c r="G5145" s="177">
        <v>44789</v>
      </c>
      <c r="H5145" t="s">
        <v>818</v>
      </c>
      <c r="I5145" t="s">
        <v>18168</v>
      </c>
      <c r="J5145" t="s">
        <v>15420</v>
      </c>
      <c r="K5145" t="s">
        <v>353</v>
      </c>
      <c r="L5145" t="s">
        <v>365</v>
      </c>
      <c r="M5145" s="29" t="str">
        <f>IF(O5145 &lt;&gt; "", VLOOKUP(O5145,'CLASSIFICAÇÃO - ÁREA DE ATUAÇÃO'!$A:$C,2,0),"")</f>
        <v>C</v>
      </c>
      <c r="N5145" s="29" t="str">
        <f>IF(O5145 &lt;&gt; "",VLOOKUP(O5145,'CLASSIFICAÇÃO - ÁREA DE ATUAÇÃO'!$A:$C,3,0), "")</f>
        <v>ATENÇÃO PRIMÁRIA</v>
      </c>
      <c r="O5145" t="str">
        <f>'Lotações convertidas'!B5147</f>
        <v>CENTRO DE SAÚDE AARÃO REIS</v>
      </c>
    </row>
    <row r="5146" spans="1:15" x14ac:dyDescent="0.25">
      <c r="A5146">
        <v>1389090</v>
      </c>
      <c r="B5146" t="s">
        <v>15421</v>
      </c>
      <c r="C5146" t="s">
        <v>15422</v>
      </c>
      <c r="D5146" t="s">
        <v>368</v>
      </c>
      <c r="E5146" t="s">
        <v>369</v>
      </c>
      <c r="F5146" t="s">
        <v>18620</v>
      </c>
      <c r="G5146" s="177">
        <v>44788</v>
      </c>
      <c r="H5146" t="s">
        <v>441</v>
      </c>
      <c r="I5146" t="s">
        <v>18168</v>
      </c>
      <c r="J5146" t="s">
        <v>15423</v>
      </c>
      <c r="K5146" t="s">
        <v>353</v>
      </c>
      <c r="L5146" t="s">
        <v>372</v>
      </c>
      <c r="M5146" s="29" t="str">
        <f>IF(O5146 &lt;&gt; "", VLOOKUP(O5146,'CLASSIFICAÇÃO - ÁREA DE ATUAÇÃO'!$A:$C,2,0),"")</f>
        <v>D</v>
      </c>
      <c r="N5146" s="29" t="str">
        <f>IF(O5146 &lt;&gt; "",VLOOKUP(O5146,'CLASSIFICAÇÃO - ÁREA DE ATUAÇÃO'!$A:$C,3,0), "")</f>
        <v>REDE DE URGÊNCIA</v>
      </c>
      <c r="O5146" t="str">
        <f>'Lotações convertidas'!B5148</f>
        <v>UNIDADE DE PRONTO ATENDIMENTO VENDA NOVA</v>
      </c>
    </row>
    <row r="5147" spans="1:15" x14ac:dyDescent="0.25">
      <c r="A5147">
        <v>1389120</v>
      </c>
      <c r="B5147" t="s">
        <v>15424</v>
      </c>
      <c r="C5147" t="s">
        <v>15425</v>
      </c>
      <c r="D5147" t="s">
        <v>368</v>
      </c>
      <c r="E5147" t="s">
        <v>369</v>
      </c>
      <c r="F5147" t="s">
        <v>424</v>
      </c>
      <c r="G5147" s="177">
        <v>44786</v>
      </c>
      <c r="H5147" t="s">
        <v>441</v>
      </c>
      <c r="I5147" t="s">
        <v>18168</v>
      </c>
      <c r="J5147" t="s">
        <v>15426</v>
      </c>
      <c r="K5147" t="s">
        <v>353</v>
      </c>
      <c r="L5147" t="s">
        <v>427</v>
      </c>
      <c r="M5147" s="29" t="str">
        <f>IF(O5147 &lt;&gt; "", VLOOKUP(O5147,'CLASSIFICAÇÃO - ÁREA DE ATUAÇÃO'!$A:$C,2,0),"")</f>
        <v>D</v>
      </c>
      <c r="N5147" s="29" t="str">
        <f>IF(O5147 &lt;&gt; "",VLOOKUP(O5147,'CLASSIFICAÇÃO - ÁREA DE ATUAÇÃO'!$A:$C,3,0), "")</f>
        <v>REDE DE URGÊNCIA</v>
      </c>
      <c r="O5147" t="str">
        <f>'Lotações convertidas'!B5149</f>
        <v>SERVIÇO DE ATENDIMENTO MÓVEL DE URGÊNCIA E TRANSPORTE EM SAÚDE</v>
      </c>
    </row>
    <row r="5148" spans="1:15" x14ac:dyDescent="0.25">
      <c r="A5148">
        <v>1389139</v>
      </c>
      <c r="B5148" t="s">
        <v>15427</v>
      </c>
      <c r="C5148" t="s">
        <v>15428</v>
      </c>
      <c r="D5148" t="s">
        <v>379</v>
      </c>
      <c r="F5148" t="s">
        <v>532</v>
      </c>
      <c r="G5148" s="177">
        <v>44785</v>
      </c>
      <c r="H5148" t="s">
        <v>364</v>
      </c>
      <c r="I5148" t="s">
        <v>18171</v>
      </c>
      <c r="J5148" t="s">
        <v>15429</v>
      </c>
      <c r="K5148" t="s">
        <v>353</v>
      </c>
      <c r="L5148" t="s">
        <v>354</v>
      </c>
      <c r="M5148" s="29" t="str">
        <f>IF(O5148 &lt;&gt; "", VLOOKUP(O5148,'CLASSIFICAÇÃO - ÁREA DE ATUAÇÃO'!$A:$C,2,0),"")</f>
        <v>B</v>
      </c>
      <c r="N5148" s="29" t="str">
        <f>IF(O5148 &lt;&gt; "",VLOOKUP(O5148,'CLASSIFICAÇÃO - ÁREA DE ATUAÇÃO'!$A:$C,3,0), "")</f>
        <v>ATENÇÃO PRIMÁRIA</v>
      </c>
      <c r="O5148" t="str">
        <f>'Lotações convertidas'!B5150</f>
        <v>CENTRO DE SAÚDE DOM BOSCO</v>
      </c>
    </row>
    <row r="5149" spans="1:15" x14ac:dyDescent="0.25">
      <c r="A5149">
        <v>1389155</v>
      </c>
      <c r="B5149" t="s">
        <v>15430</v>
      </c>
      <c r="C5149" t="s">
        <v>15431</v>
      </c>
      <c r="D5149" t="s">
        <v>349</v>
      </c>
      <c r="E5149" t="s">
        <v>445</v>
      </c>
      <c r="F5149" t="s">
        <v>452</v>
      </c>
      <c r="G5149" s="177">
        <v>44790</v>
      </c>
      <c r="H5149" t="s">
        <v>15432</v>
      </c>
      <c r="I5149" t="s">
        <v>18172</v>
      </c>
      <c r="J5149" t="s">
        <v>15433</v>
      </c>
      <c r="K5149" t="s">
        <v>353</v>
      </c>
      <c r="L5149" t="s">
        <v>372</v>
      </c>
      <c r="M5149" s="29" t="str">
        <f>IF(O5149 &lt;&gt; "", VLOOKUP(O5149,'CLASSIFICAÇÃO - ÁREA DE ATUAÇÃO'!$A:$C,2,0),"")</f>
        <v>B</v>
      </c>
      <c r="N5149" s="29" t="str">
        <f>IF(O5149 &lt;&gt; "",VLOOKUP(O5149,'CLASSIFICAÇÃO - ÁREA DE ATUAÇÃO'!$A:$C,3,0), "")</f>
        <v>REDE DE URGÊNCIA</v>
      </c>
      <c r="O5149" t="str">
        <f>'Lotações convertidas'!B5151</f>
        <v>CENTRO DE REFERÊNCIA EM SAÚDE MENTAL - ÁLCOOL E OUTRAS DROGAS VENDA NOVA</v>
      </c>
    </row>
    <row r="5150" spans="1:15" x14ac:dyDescent="0.25">
      <c r="A5150">
        <v>1389163</v>
      </c>
      <c r="B5150" t="s">
        <v>15434</v>
      </c>
      <c r="C5150" t="s">
        <v>15435</v>
      </c>
      <c r="D5150" t="s">
        <v>362</v>
      </c>
      <c r="F5150" t="s">
        <v>442</v>
      </c>
      <c r="G5150" s="177">
        <v>44789</v>
      </c>
      <c r="H5150" t="s">
        <v>364</v>
      </c>
      <c r="I5150" t="s">
        <v>18168</v>
      </c>
      <c r="J5150" t="s">
        <v>15436</v>
      </c>
      <c r="K5150" t="s">
        <v>353</v>
      </c>
      <c r="L5150" t="s">
        <v>406</v>
      </c>
      <c r="M5150" s="29" t="str">
        <f>IF(O5150 &lt;&gt; "", VLOOKUP(O5150,'CLASSIFICAÇÃO - ÁREA DE ATUAÇÃO'!$A:$C,2,0),"")</f>
        <v>C</v>
      </c>
      <c r="N5150" s="29" t="str">
        <f>IF(O5150 &lt;&gt; "",VLOOKUP(O5150,'CLASSIFICAÇÃO - ÁREA DE ATUAÇÃO'!$A:$C,3,0), "")</f>
        <v>ATENÇÃO PRIMÁRIA</v>
      </c>
      <c r="O5150" t="str">
        <f>'Lotações convertidas'!B5152</f>
        <v>CENTRO DE SAÚDE VALE DO JATOBÁ</v>
      </c>
    </row>
    <row r="5151" spans="1:15" x14ac:dyDescent="0.25">
      <c r="A5151">
        <v>1389171</v>
      </c>
      <c r="B5151" t="s">
        <v>15437</v>
      </c>
      <c r="C5151" t="s">
        <v>15438</v>
      </c>
      <c r="D5151" t="s">
        <v>362</v>
      </c>
      <c r="F5151" t="s">
        <v>610</v>
      </c>
      <c r="G5151" s="177">
        <v>44789</v>
      </c>
      <c r="H5151" t="s">
        <v>364</v>
      </c>
      <c r="I5151" t="s">
        <v>18168</v>
      </c>
      <c r="J5151" t="s">
        <v>15439</v>
      </c>
      <c r="K5151" t="s">
        <v>353</v>
      </c>
      <c r="L5151" t="s">
        <v>372</v>
      </c>
      <c r="M5151" s="29" t="str">
        <f>IF(O5151 &lt;&gt; "", VLOOKUP(O5151,'CLASSIFICAÇÃO - ÁREA DE ATUAÇÃO'!$A:$C,2,0),"")</f>
        <v>C</v>
      </c>
      <c r="N5151" s="29" t="str">
        <f>IF(O5151 &lt;&gt; "",VLOOKUP(O5151,'CLASSIFICAÇÃO - ÁREA DE ATUAÇÃO'!$A:$C,3,0), "")</f>
        <v>ATENÇÃO PRIMÁRIA</v>
      </c>
      <c r="O5151" t="str">
        <f>'Lotações convertidas'!B5153</f>
        <v>CENTRO DE SAÚDE PIRATININGA</v>
      </c>
    </row>
    <row r="5152" spans="1:15" x14ac:dyDescent="0.25">
      <c r="A5152" t="s">
        <v>15440</v>
      </c>
      <c r="B5152" t="s">
        <v>15441</v>
      </c>
      <c r="C5152" t="s">
        <v>15442</v>
      </c>
      <c r="D5152" t="s">
        <v>368</v>
      </c>
      <c r="E5152" t="s">
        <v>390</v>
      </c>
      <c r="F5152" t="s">
        <v>1015</v>
      </c>
      <c r="G5152" s="177">
        <v>44789</v>
      </c>
      <c r="H5152" t="s">
        <v>364</v>
      </c>
      <c r="I5152" t="s">
        <v>18175</v>
      </c>
      <c r="J5152" t="s">
        <v>15443</v>
      </c>
      <c r="K5152" t="s">
        <v>353</v>
      </c>
      <c r="L5152" t="s">
        <v>406</v>
      </c>
      <c r="M5152" s="29" t="str">
        <f>IF(O5152 &lt;&gt; "", VLOOKUP(O5152,'CLASSIFICAÇÃO - ÁREA DE ATUAÇÃO'!$A:$C,2,0),"")</f>
        <v>C</v>
      </c>
      <c r="N5152" s="29" t="str">
        <f>IF(O5152 &lt;&gt; "",VLOOKUP(O5152,'CLASSIFICAÇÃO - ÁREA DE ATUAÇÃO'!$A:$C,3,0), "")</f>
        <v>ATENÇÃO PRIMÁRIA</v>
      </c>
      <c r="O5152" t="str">
        <f>'Lotações convertidas'!B5154</f>
        <v>CENTRO DE SAÚDE EDUARDO MAURO DE ARAÚJO - MIRAMAR</v>
      </c>
    </row>
    <row r="5153" spans="1:15" x14ac:dyDescent="0.25">
      <c r="A5153">
        <v>1389198</v>
      </c>
      <c r="B5153" t="s">
        <v>15444</v>
      </c>
      <c r="C5153" t="s">
        <v>15445</v>
      </c>
      <c r="D5153" t="s">
        <v>9078</v>
      </c>
      <c r="F5153" t="s">
        <v>9090</v>
      </c>
      <c r="G5153" s="177">
        <v>44789</v>
      </c>
      <c r="H5153" t="s">
        <v>364</v>
      </c>
      <c r="I5153" t="s">
        <v>495</v>
      </c>
      <c r="K5153" t="s">
        <v>495</v>
      </c>
      <c r="L5153" t="s">
        <v>427</v>
      </c>
      <c r="M5153" s="29" t="str">
        <f>IF(O5153 &lt;&gt; "", VLOOKUP(O5153,'CLASSIFICAÇÃO - ÁREA DE ATUAÇÃO'!$A:$C,2,0),"")</f>
        <v>A</v>
      </c>
      <c r="N5153" s="29" t="str">
        <f>IF(O5153 &lt;&gt; "",VLOOKUP(O5153,'CLASSIFICAÇÃO - ÁREA DE ATUAÇÃO'!$A:$C,3,0), "")</f>
        <v>GESTÃO</v>
      </c>
      <c r="O5153" t="str">
        <f>'Lotações convertidas'!B5155</f>
        <v>GERÊNCIA DE GESTÃO DOS CONTRATOS ADMINISTRATIVOS TEMPORÁRIOS</v>
      </c>
    </row>
    <row r="5154" spans="1:15" x14ac:dyDescent="0.25">
      <c r="A5154">
        <v>1389201</v>
      </c>
      <c r="B5154" t="s">
        <v>10729</v>
      </c>
      <c r="C5154" t="s">
        <v>10730</v>
      </c>
      <c r="D5154" t="s">
        <v>349</v>
      </c>
      <c r="E5154" t="s">
        <v>350</v>
      </c>
      <c r="F5154" t="s">
        <v>574</v>
      </c>
      <c r="G5154" s="177">
        <v>44789</v>
      </c>
      <c r="H5154" t="s">
        <v>395</v>
      </c>
      <c r="I5154" t="s">
        <v>18169</v>
      </c>
      <c r="J5154" t="s">
        <v>10731</v>
      </c>
      <c r="K5154" t="s">
        <v>353</v>
      </c>
      <c r="L5154" t="s">
        <v>397</v>
      </c>
      <c r="M5154" s="29" t="str">
        <f>IF(O5154 &lt;&gt; "", VLOOKUP(O5154,'CLASSIFICAÇÃO - ÁREA DE ATUAÇÃO'!$A:$C,2,0),"")</f>
        <v>A</v>
      </c>
      <c r="N5154" s="29" t="str">
        <f>IF(O5154 &lt;&gt; "",VLOOKUP(O5154,'CLASSIFICAÇÃO - ÁREA DE ATUAÇÃO'!$A:$C,3,0), "")</f>
        <v>ATENÇÃO PRIMÁRIA</v>
      </c>
      <c r="O5154" t="str">
        <f>'Lotações convertidas'!B5156</f>
        <v>CENTRO DE SAÚDE SALGADO FILHO</v>
      </c>
    </row>
    <row r="5155" spans="1:15" x14ac:dyDescent="0.25">
      <c r="A5155">
        <v>1389228</v>
      </c>
      <c r="B5155" t="s">
        <v>15446</v>
      </c>
      <c r="C5155" t="s">
        <v>15447</v>
      </c>
      <c r="D5155" t="s">
        <v>379</v>
      </c>
      <c r="E5155" t="s">
        <v>597</v>
      </c>
      <c r="F5155" t="s">
        <v>1513</v>
      </c>
      <c r="G5155" s="177">
        <v>44789</v>
      </c>
      <c r="H5155" t="s">
        <v>395</v>
      </c>
      <c r="I5155" t="s">
        <v>18171</v>
      </c>
      <c r="J5155" t="s">
        <v>15448</v>
      </c>
      <c r="K5155" t="s">
        <v>353</v>
      </c>
      <c r="L5155" t="s">
        <v>411</v>
      </c>
      <c r="M5155" s="29" t="str">
        <f>IF(O5155 &lt;&gt; "", VLOOKUP(O5155,'CLASSIFICAÇÃO - ÁREA DE ATUAÇÃO'!$A:$C,2,0),"")</f>
        <v>C</v>
      </c>
      <c r="N5155" s="29" t="str">
        <f>IF(O5155 &lt;&gt; "",VLOOKUP(O5155,'CLASSIFICAÇÃO - ÁREA DE ATUAÇÃO'!$A:$C,3,0), "")</f>
        <v>ATENÇÃO PRIMÁRIA</v>
      </c>
      <c r="O5155" t="str">
        <f>'Lotações convertidas'!B5157</f>
        <v>CENTRO DE SAÚDE CAFEZAL</v>
      </c>
    </row>
    <row r="5156" spans="1:15" x14ac:dyDescent="0.25">
      <c r="A5156">
        <v>1389236</v>
      </c>
      <c r="B5156" t="s">
        <v>15449</v>
      </c>
      <c r="C5156" t="s">
        <v>15450</v>
      </c>
      <c r="D5156" t="s">
        <v>362</v>
      </c>
      <c r="F5156" t="s">
        <v>589</v>
      </c>
      <c r="G5156" s="177">
        <v>44789</v>
      </c>
      <c r="H5156" t="s">
        <v>352</v>
      </c>
      <c r="I5156" t="s">
        <v>18168</v>
      </c>
      <c r="J5156" t="s">
        <v>15451</v>
      </c>
      <c r="K5156" t="s">
        <v>353</v>
      </c>
      <c r="L5156" t="s">
        <v>397</v>
      </c>
      <c r="M5156" s="29" t="str">
        <f>IF(O5156 &lt;&gt; "", VLOOKUP(O5156,'CLASSIFICAÇÃO - ÁREA DE ATUAÇÃO'!$A:$C,2,0),"")</f>
        <v>A</v>
      </c>
      <c r="N5156" s="29" t="str">
        <f>IF(O5156 &lt;&gt; "",VLOOKUP(O5156,'CLASSIFICAÇÃO - ÁREA DE ATUAÇÃO'!$A:$C,3,0), "")</f>
        <v>REDE COMPLEMENTAR</v>
      </c>
      <c r="O5156" t="str">
        <f>'Lotações convertidas'!B5158</f>
        <v>UNIDADE DE REFERENCIA SECUNDARIA CAMPOS SALES</v>
      </c>
    </row>
    <row r="5157" spans="1:15" x14ac:dyDescent="0.25">
      <c r="A5157">
        <v>1389244</v>
      </c>
      <c r="B5157" t="s">
        <v>14538</v>
      </c>
      <c r="C5157" t="s">
        <v>14539</v>
      </c>
      <c r="D5157" t="s">
        <v>379</v>
      </c>
      <c r="F5157" t="s">
        <v>18611</v>
      </c>
      <c r="G5157" s="177">
        <v>44789</v>
      </c>
      <c r="H5157" t="s">
        <v>466</v>
      </c>
      <c r="I5157" t="s">
        <v>18171</v>
      </c>
      <c r="J5157" t="s">
        <v>14541</v>
      </c>
      <c r="K5157" t="s">
        <v>353</v>
      </c>
      <c r="L5157" t="s">
        <v>397</v>
      </c>
      <c r="M5157" s="29" t="str">
        <f>IF(O5157 &lt;&gt; "", VLOOKUP(O5157,'CLASSIFICAÇÃO - ÁREA DE ATUAÇÃO'!$A:$C,2,0),"")</f>
        <v>C</v>
      </c>
      <c r="N5157" s="29" t="str">
        <f>IF(O5157 &lt;&gt; "",VLOOKUP(O5157,'CLASSIFICAÇÃO - ÁREA DE ATUAÇÃO'!$A:$C,3,0), "")</f>
        <v>REDE DE URGÊNCIA</v>
      </c>
      <c r="O5157" t="str">
        <f>'Lotações convertidas'!B5159</f>
        <v>UNIDADE DE PRONTO ATENDIMENTO OESTE</v>
      </c>
    </row>
    <row r="5158" spans="1:15" x14ac:dyDescent="0.25">
      <c r="A5158">
        <v>1389260</v>
      </c>
      <c r="B5158" t="s">
        <v>8921</v>
      </c>
      <c r="C5158" t="s">
        <v>8922</v>
      </c>
      <c r="D5158" t="s">
        <v>349</v>
      </c>
      <c r="E5158" t="s">
        <v>473</v>
      </c>
      <c r="F5158" t="s">
        <v>1769</v>
      </c>
      <c r="G5158" s="177">
        <v>44789</v>
      </c>
      <c r="H5158" t="s">
        <v>434</v>
      </c>
      <c r="I5158" t="s">
        <v>18173</v>
      </c>
      <c r="J5158" t="s">
        <v>1533</v>
      </c>
      <c r="K5158" t="s">
        <v>353</v>
      </c>
      <c r="L5158" t="s">
        <v>411</v>
      </c>
      <c r="M5158" s="29" t="str">
        <f>IF(O5158 &lt;&gt; "", VLOOKUP(O5158,'CLASSIFICAÇÃO - ÁREA DE ATUAÇÃO'!$A:$C,2,0),"")</f>
        <v>A</v>
      </c>
      <c r="N5158" s="29" t="str">
        <f>IF(O5158 &lt;&gt; "",VLOOKUP(O5158,'CLASSIFICAÇÃO - ÁREA DE ATUAÇÃO'!$A:$C,3,0), "")</f>
        <v>REDE COMPLEMENTAR</v>
      </c>
      <c r="O5158" t="str">
        <f>'Lotações convertidas'!B5160</f>
        <v>CENTRO DE TESTAGEM E ACONSELHAMENTO CENTRO-SUL</v>
      </c>
    </row>
    <row r="5159" spans="1:15" x14ac:dyDescent="0.25">
      <c r="A5159">
        <v>1389279</v>
      </c>
      <c r="B5159" t="s">
        <v>15452</v>
      </c>
      <c r="C5159" t="s">
        <v>15453</v>
      </c>
      <c r="D5159" t="s">
        <v>362</v>
      </c>
      <c r="F5159" t="s">
        <v>596</v>
      </c>
      <c r="G5159" s="177">
        <v>44789</v>
      </c>
      <c r="H5159" t="s">
        <v>434</v>
      </c>
      <c r="I5159" t="s">
        <v>18168</v>
      </c>
      <c r="J5159" t="s">
        <v>15454</v>
      </c>
      <c r="K5159" t="s">
        <v>353</v>
      </c>
      <c r="L5159" t="s">
        <v>411</v>
      </c>
      <c r="M5159" s="29" t="str">
        <f>IF(O5159 &lt;&gt; "", VLOOKUP(O5159,'CLASSIFICAÇÃO - ÁREA DE ATUAÇÃO'!$A:$C,2,0),"")</f>
        <v>B</v>
      </c>
      <c r="N5159" s="29" t="str">
        <f>IF(O5159 &lt;&gt; "",VLOOKUP(O5159,'CLASSIFICAÇÃO - ÁREA DE ATUAÇÃO'!$A:$C,3,0), "")</f>
        <v>ATENÇÃO PRIMÁRIA</v>
      </c>
      <c r="O5159" t="str">
        <f>'Lotações convertidas'!B5161</f>
        <v>CENTRO DE SAÚDE CONJUNTO SANTA MARIA</v>
      </c>
    </row>
    <row r="5160" spans="1:15" x14ac:dyDescent="0.25">
      <c r="A5160">
        <v>1389287</v>
      </c>
      <c r="B5160" t="s">
        <v>15455</v>
      </c>
      <c r="C5160" t="s">
        <v>15456</v>
      </c>
      <c r="D5160" t="s">
        <v>368</v>
      </c>
      <c r="E5160" t="s">
        <v>369</v>
      </c>
      <c r="F5160" t="s">
        <v>381</v>
      </c>
      <c r="G5160" s="177">
        <v>44789</v>
      </c>
      <c r="H5160" t="s">
        <v>417</v>
      </c>
      <c r="I5160" t="s">
        <v>18168</v>
      </c>
      <c r="J5160" t="s">
        <v>15457</v>
      </c>
      <c r="K5160" t="s">
        <v>353</v>
      </c>
      <c r="L5160" t="s">
        <v>382</v>
      </c>
      <c r="M5160" s="29" t="str">
        <f>IF(O5160 &lt;&gt; "", VLOOKUP(O5160,'CLASSIFICAÇÃO - ÁREA DE ATUAÇÃO'!$A:$C,2,0),"")</f>
        <v>A</v>
      </c>
      <c r="N5160" s="29" t="str">
        <f>IF(O5160 &lt;&gt; "",VLOOKUP(O5160,'CLASSIFICAÇÃO - ÁREA DE ATUAÇÃO'!$A:$C,3,0), "")</f>
        <v>REDE COMPLEMENTAR</v>
      </c>
      <c r="O5160" t="str">
        <f>'Lotações convertidas'!B5162</f>
        <v>UNIDADE DE REFERENCIA SECUNDARIA SAGRADA FAMILIA</v>
      </c>
    </row>
    <row r="5161" spans="1:15" x14ac:dyDescent="0.25">
      <c r="A5161">
        <v>1389295</v>
      </c>
      <c r="B5161" t="s">
        <v>15458</v>
      </c>
      <c r="C5161" t="s">
        <v>15459</v>
      </c>
      <c r="D5161" t="s">
        <v>362</v>
      </c>
      <c r="F5161" t="s">
        <v>713</v>
      </c>
      <c r="G5161" s="177">
        <v>44790</v>
      </c>
      <c r="H5161" t="s">
        <v>364</v>
      </c>
      <c r="I5161" t="s">
        <v>18168</v>
      </c>
      <c r="J5161" t="s">
        <v>15460</v>
      </c>
      <c r="K5161" t="s">
        <v>353</v>
      </c>
      <c r="L5161" t="s">
        <v>382</v>
      </c>
      <c r="M5161" s="29" t="str">
        <f>IF(O5161 &lt;&gt; "", VLOOKUP(O5161,'CLASSIFICAÇÃO - ÁREA DE ATUAÇÃO'!$A:$C,2,0),"")</f>
        <v>B</v>
      </c>
      <c r="N5161" s="29" t="str">
        <f>IF(O5161 &lt;&gt; "",VLOOKUP(O5161,'CLASSIFICAÇÃO - ÁREA DE ATUAÇÃO'!$A:$C,3,0), "")</f>
        <v>ATENÇÃO PRIMÁRIA</v>
      </c>
      <c r="O5161" t="str">
        <f>'Lotações convertidas'!B5163</f>
        <v>CENTRO DE SAÚDE POMPÉIA</v>
      </c>
    </row>
    <row r="5162" spans="1:15" x14ac:dyDescent="0.25">
      <c r="A5162">
        <v>1389309</v>
      </c>
      <c r="B5162" t="s">
        <v>15461</v>
      </c>
      <c r="C5162" t="s">
        <v>15462</v>
      </c>
      <c r="D5162" t="s">
        <v>368</v>
      </c>
      <c r="E5162" t="s">
        <v>369</v>
      </c>
      <c r="F5162" t="s">
        <v>18612</v>
      </c>
      <c r="G5162" s="177">
        <v>44790</v>
      </c>
      <c r="H5162" t="s">
        <v>417</v>
      </c>
      <c r="I5162" t="s">
        <v>18168</v>
      </c>
      <c r="J5162" t="s">
        <v>15463</v>
      </c>
      <c r="K5162" t="s">
        <v>353</v>
      </c>
      <c r="L5162" t="s">
        <v>354</v>
      </c>
      <c r="M5162" s="29" t="str">
        <f>IF(O5162 &lt;&gt; "", VLOOKUP(O5162,'CLASSIFICAÇÃO - ÁREA DE ATUAÇÃO'!$A:$C,2,0),"")</f>
        <v>A</v>
      </c>
      <c r="N5162" s="29" t="str">
        <f>IF(O5162 &lt;&gt; "",VLOOKUP(O5162,'CLASSIFICAÇÃO - ÁREA DE ATUAÇÃO'!$A:$C,3,0), "")</f>
        <v>REDE COMPLEMENTAR</v>
      </c>
      <c r="O5162" t="str">
        <f>'Lotações convertidas'!B5164</f>
        <v>CENTRAL DE ESTERILIZACAO NOROESTE</v>
      </c>
    </row>
    <row r="5163" spans="1:15" x14ac:dyDescent="0.25">
      <c r="A5163">
        <v>1389317</v>
      </c>
      <c r="B5163" t="s">
        <v>15464</v>
      </c>
      <c r="C5163" t="s">
        <v>15465</v>
      </c>
      <c r="D5163" t="s">
        <v>368</v>
      </c>
      <c r="E5163" t="s">
        <v>524</v>
      </c>
      <c r="F5163" t="s">
        <v>494</v>
      </c>
      <c r="G5163" s="177">
        <v>44790</v>
      </c>
      <c r="H5163" t="s">
        <v>384</v>
      </c>
      <c r="I5163" t="s">
        <v>18179</v>
      </c>
      <c r="J5163" t="s">
        <v>15466</v>
      </c>
      <c r="K5163" t="s">
        <v>353</v>
      </c>
      <c r="L5163" t="s">
        <v>397</v>
      </c>
      <c r="M5163" s="29" t="str">
        <f>IF(O5163 &lt;&gt; "", VLOOKUP(O5163,'CLASSIFICAÇÃO - ÁREA DE ATUAÇÃO'!$A:$C,2,0),"")</f>
        <v>B</v>
      </c>
      <c r="N5163" s="29" t="str">
        <f>IF(O5163 &lt;&gt; "",VLOOKUP(O5163,'CLASSIFICAÇÃO - ÁREA DE ATUAÇÃO'!$A:$C,3,0), "")</f>
        <v>REDE COMPLEMENTAR</v>
      </c>
      <c r="O5163" t="str">
        <f>'Lotações convertidas'!B5165</f>
        <v>LABORATORIO REGIONAL OESTE/BARREIRO</v>
      </c>
    </row>
    <row r="5164" spans="1:15" x14ac:dyDescent="0.25">
      <c r="A5164">
        <v>1389333</v>
      </c>
      <c r="B5164" t="s">
        <v>15467</v>
      </c>
      <c r="C5164" t="s">
        <v>15468</v>
      </c>
      <c r="D5164" t="s">
        <v>368</v>
      </c>
      <c r="E5164" t="s">
        <v>369</v>
      </c>
      <c r="F5164" t="s">
        <v>2635</v>
      </c>
      <c r="G5164" s="177">
        <v>44790</v>
      </c>
      <c r="H5164" t="s">
        <v>364</v>
      </c>
      <c r="I5164" t="s">
        <v>18168</v>
      </c>
      <c r="J5164" t="s">
        <v>15469</v>
      </c>
      <c r="K5164" t="s">
        <v>353</v>
      </c>
      <c r="L5164" t="s">
        <v>354</v>
      </c>
      <c r="M5164" s="29" t="str">
        <f>IF(O5164 &lt;&gt; "", VLOOKUP(O5164,'CLASSIFICAÇÃO - ÁREA DE ATUAÇÃO'!$A:$C,2,0),"")</f>
        <v>A</v>
      </c>
      <c r="N5164" s="29" t="str">
        <f>IF(O5164 &lt;&gt; "",VLOOKUP(O5164,'CLASSIFICAÇÃO - ÁREA DE ATUAÇÃO'!$A:$C,3,0), "")</f>
        <v>ATENÇÃO PRIMÁRIA</v>
      </c>
      <c r="O5164" t="str">
        <f>'Lotações convertidas'!B5166</f>
        <v>CENTRO DE SAÚDE BOM JESUS</v>
      </c>
    </row>
    <row r="5165" spans="1:15" x14ac:dyDescent="0.25">
      <c r="A5165">
        <v>1389341</v>
      </c>
      <c r="B5165" t="s">
        <v>15470</v>
      </c>
      <c r="C5165" t="s">
        <v>15471</v>
      </c>
      <c r="D5165" t="s">
        <v>362</v>
      </c>
      <c r="F5165" t="s">
        <v>452</v>
      </c>
      <c r="G5165" s="177">
        <v>44790</v>
      </c>
      <c r="H5165" t="s">
        <v>15472</v>
      </c>
      <c r="I5165" t="s">
        <v>18168</v>
      </c>
      <c r="J5165" t="s">
        <v>15473</v>
      </c>
      <c r="K5165" t="s">
        <v>353</v>
      </c>
      <c r="L5165" t="s">
        <v>372</v>
      </c>
      <c r="M5165" s="29" t="str">
        <f>IF(O5165 &lt;&gt; "", VLOOKUP(O5165,'CLASSIFICAÇÃO - ÁREA DE ATUAÇÃO'!$A:$C,2,0),"")</f>
        <v>B</v>
      </c>
      <c r="N5165" s="29" t="str">
        <f>IF(O5165 &lt;&gt; "",VLOOKUP(O5165,'CLASSIFICAÇÃO - ÁREA DE ATUAÇÃO'!$A:$C,3,0), "")</f>
        <v>REDE DE URGÊNCIA</v>
      </c>
      <c r="O5165" t="str">
        <f>'Lotações convertidas'!B5167</f>
        <v>CENTRO DE REFERÊNCIA EM SAÚDE MENTAL - ÁLCOOL E OUTRAS DROGAS VENDA NOVA</v>
      </c>
    </row>
    <row r="5166" spans="1:15" x14ac:dyDescent="0.25">
      <c r="A5166">
        <v>1389368</v>
      </c>
      <c r="B5166" t="s">
        <v>15474</v>
      </c>
      <c r="C5166" t="s">
        <v>15475</v>
      </c>
      <c r="D5166" t="s">
        <v>349</v>
      </c>
      <c r="E5166" t="s">
        <v>473</v>
      </c>
      <c r="F5166" t="s">
        <v>1769</v>
      </c>
      <c r="G5166" s="177">
        <v>44790</v>
      </c>
      <c r="H5166" t="s">
        <v>352</v>
      </c>
      <c r="I5166" t="s">
        <v>18181</v>
      </c>
      <c r="J5166" t="s">
        <v>15476</v>
      </c>
      <c r="K5166" t="s">
        <v>353</v>
      </c>
      <c r="L5166" t="s">
        <v>411</v>
      </c>
      <c r="M5166" s="29" t="str">
        <f>IF(O5166 &lt;&gt; "", VLOOKUP(O5166,'CLASSIFICAÇÃO - ÁREA DE ATUAÇÃO'!$A:$C,2,0),"")</f>
        <v>A</v>
      </c>
      <c r="N5166" s="29" t="str">
        <f>IF(O5166 &lt;&gt; "",VLOOKUP(O5166,'CLASSIFICAÇÃO - ÁREA DE ATUAÇÃO'!$A:$C,3,0), "")</f>
        <v>REDE COMPLEMENTAR</v>
      </c>
      <c r="O5166" t="str">
        <f>'Lotações convertidas'!B5168</f>
        <v>CENTRO DE TESTAGEM E ACONSELHAMENTO CENTRO-SUL</v>
      </c>
    </row>
    <row r="5167" spans="1:15" x14ac:dyDescent="0.25">
      <c r="A5167">
        <v>1389376</v>
      </c>
      <c r="B5167" t="s">
        <v>15477</v>
      </c>
      <c r="C5167" t="s">
        <v>15478</v>
      </c>
      <c r="D5167" t="s">
        <v>368</v>
      </c>
      <c r="E5167" t="s">
        <v>369</v>
      </c>
      <c r="F5167" t="s">
        <v>602</v>
      </c>
      <c r="G5167" s="177">
        <v>44790</v>
      </c>
      <c r="H5167" t="s">
        <v>417</v>
      </c>
      <c r="I5167" t="s">
        <v>18168</v>
      </c>
      <c r="J5167" t="s">
        <v>15479</v>
      </c>
      <c r="K5167" t="s">
        <v>353</v>
      </c>
      <c r="L5167" t="s">
        <v>372</v>
      </c>
      <c r="M5167" s="29" t="str">
        <f>IF(O5167 &lt;&gt; "", VLOOKUP(O5167,'CLASSIFICAÇÃO - ÁREA DE ATUAÇÃO'!$A:$C,2,0),"")</f>
        <v>D</v>
      </c>
      <c r="N5167" s="29" t="str">
        <f>IF(O5167 &lt;&gt; "",VLOOKUP(O5167,'CLASSIFICAÇÃO - ÁREA DE ATUAÇÃO'!$A:$C,3,0), "")</f>
        <v>ATENÇÃO PRIMÁRIA</v>
      </c>
      <c r="O5167" t="str">
        <f>'Lotações convertidas'!B5169</f>
        <v>CENTRO DE SAÚDE JARDIM COMERCIÁRIOS</v>
      </c>
    </row>
    <row r="5168" spans="1:15" x14ac:dyDescent="0.25">
      <c r="A5168">
        <v>1389384</v>
      </c>
      <c r="B5168" t="s">
        <v>11515</v>
      </c>
      <c r="C5168" t="s">
        <v>11516</v>
      </c>
      <c r="D5168" t="s">
        <v>368</v>
      </c>
      <c r="E5168" t="s">
        <v>524</v>
      </c>
      <c r="F5168" t="s">
        <v>93</v>
      </c>
      <c r="G5168" s="177">
        <v>44790</v>
      </c>
      <c r="H5168" t="s">
        <v>384</v>
      </c>
      <c r="I5168" t="s">
        <v>18179</v>
      </c>
      <c r="J5168" t="s">
        <v>11517</v>
      </c>
      <c r="K5168" t="s">
        <v>353</v>
      </c>
      <c r="L5168" t="s">
        <v>354</v>
      </c>
      <c r="M5168" s="29" t="str">
        <f>IF(O5168 &lt;&gt; "", VLOOKUP(O5168,'CLASSIFICAÇÃO - ÁREA DE ATUAÇÃO'!$A:$C,2,0),"")</f>
        <v>A</v>
      </c>
      <c r="N5168" s="29" t="str">
        <f>IF(O5168 &lt;&gt; "",VLOOKUP(O5168,'CLASSIFICAÇÃO - ÁREA DE ATUAÇÃO'!$A:$C,3,0), "")</f>
        <v>REDE COMPLEMENTAR</v>
      </c>
      <c r="O5168" t="str">
        <f>'Lotações convertidas'!B5170</f>
        <v>LABORATORIO MUNICIPAL DE REFERENCIA DE ANALISES CLINICAS E CITOPATOLOGIA</v>
      </c>
    </row>
    <row r="5169" spans="1:15" x14ac:dyDescent="0.25">
      <c r="A5169">
        <v>1389392</v>
      </c>
      <c r="B5169" t="s">
        <v>3915</v>
      </c>
      <c r="C5169" t="s">
        <v>3916</v>
      </c>
      <c r="D5169" t="s">
        <v>368</v>
      </c>
      <c r="E5169" t="s">
        <v>524</v>
      </c>
      <c r="F5169" t="s">
        <v>18613</v>
      </c>
      <c r="G5169" s="177">
        <v>44792</v>
      </c>
      <c r="H5169" t="s">
        <v>441</v>
      </c>
      <c r="I5169" t="s">
        <v>18176</v>
      </c>
      <c r="J5169" t="s">
        <v>3917</v>
      </c>
      <c r="K5169" t="s">
        <v>353</v>
      </c>
      <c r="L5169" t="s">
        <v>382</v>
      </c>
      <c r="M5169" s="29" t="str">
        <f>IF(O5169 &lt;&gt; "", VLOOKUP(O5169,'CLASSIFICAÇÃO - ÁREA DE ATUAÇÃO'!$A:$C,2,0),"")</f>
        <v>C</v>
      </c>
      <c r="N5169" s="29" t="str">
        <f>IF(O5169 &lt;&gt; "",VLOOKUP(O5169,'CLASSIFICAÇÃO - ÁREA DE ATUAÇÃO'!$A:$C,3,0), "")</f>
        <v>REDE DE URGÊNCIA</v>
      </c>
      <c r="O5169" t="str">
        <f>'Lotações convertidas'!B5171</f>
        <v>UNIDADE DE PRONTO ATENDIMENTO LESTE</v>
      </c>
    </row>
    <row r="5170" spans="1:15" x14ac:dyDescent="0.25">
      <c r="A5170">
        <v>1389414</v>
      </c>
      <c r="B5170" t="s">
        <v>15480</v>
      </c>
      <c r="C5170" t="s">
        <v>15481</v>
      </c>
      <c r="D5170" t="s">
        <v>368</v>
      </c>
      <c r="E5170" t="s">
        <v>390</v>
      </c>
      <c r="F5170" t="s">
        <v>446</v>
      </c>
      <c r="G5170" s="177">
        <v>44790</v>
      </c>
      <c r="H5170" t="s">
        <v>364</v>
      </c>
      <c r="I5170" t="s">
        <v>18175</v>
      </c>
      <c r="J5170" t="s">
        <v>15482</v>
      </c>
      <c r="K5170" t="s">
        <v>353</v>
      </c>
      <c r="L5170" t="s">
        <v>372</v>
      </c>
      <c r="M5170" s="29" t="str">
        <f>IF(O5170 &lt;&gt; "", VLOOKUP(O5170,'CLASSIFICAÇÃO - ÁREA DE ATUAÇÃO'!$A:$C,2,0),"")</f>
        <v>D</v>
      </c>
      <c r="N5170" s="29" t="str">
        <f>IF(O5170 &lt;&gt; "",VLOOKUP(O5170,'CLASSIFICAÇÃO - ÁREA DE ATUAÇÃO'!$A:$C,3,0), "")</f>
        <v>ATENÇÃO PRIMÁRIA</v>
      </c>
      <c r="O5170" t="str">
        <f>'Lotações convertidas'!B5172</f>
        <v>CENTRO DE SAÚDE LAGOA</v>
      </c>
    </row>
    <row r="5171" spans="1:15" x14ac:dyDescent="0.25">
      <c r="A5171">
        <v>1389422</v>
      </c>
      <c r="B5171" t="s">
        <v>557</v>
      </c>
      <c r="C5171" t="s">
        <v>558</v>
      </c>
      <c r="D5171" t="s">
        <v>362</v>
      </c>
      <c r="F5171" t="s">
        <v>559</v>
      </c>
      <c r="G5171" s="177">
        <v>44790</v>
      </c>
      <c r="H5171" t="s">
        <v>15173</v>
      </c>
      <c r="I5171" t="s">
        <v>18168</v>
      </c>
      <c r="J5171" t="s">
        <v>560</v>
      </c>
      <c r="K5171" t="s">
        <v>353</v>
      </c>
      <c r="L5171" t="s">
        <v>354</v>
      </c>
      <c r="M5171" s="29" t="str">
        <f>IF(O5171 &lt;&gt; "", VLOOKUP(O5171,'CLASSIFICAÇÃO - ÁREA DE ATUAÇÃO'!$A:$C,2,0),"")</f>
        <v>A</v>
      </c>
      <c r="N5171" s="29" t="str">
        <f>IF(O5171 &lt;&gt; "",VLOOKUP(O5171,'CLASSIFICAÇÃO - ÁREA DE ATUAÇÃO'!$A:$C,3,0), "")</f>
        <v>REDE DE URGÊNCIA</v>
      </c>
      <c r="O5171" t="str">
        <f>'Lotações convertidas'!B5173</f>
        <v>CENTRO DE REFERENCIA EM SAUDE MENTAL INFANTIL NOROESTE</v>
      </c>
    </row>
    <row r="5172" spans="1:15" x14ac:dyDescent="0.25">
      <c r="A5172">
        <v>1389430</v>
      </c>
      <c r="B5172" t="s">
        <v>15483</v>
      </c>
      <c r="C5172" t="s">
        <v>15484</v>
      </c>
      <c r="D5172" t="s">
        <v>362</v>
      </c>
      <c r="F5172" t="s">
        <v>18616</v>
      </c>
      <c r="G5172" s="177">
        <v>44790</v>
      </c>
      <c r="H5172" t="s">
        <v>525</v>
      </c>
      <c r="I5172" t="s">
        <v>18168</v>
      </c>
      <c r="J5172" t="s">
        <v>15485</v>
      </c>
      <c r="K5172" t="s">
        <v>353</v>
      </c>
      <c r="L5172" t="s">
        <v>361</v>
      </c>
      <c r="M5172" s="29" t="str">
        <f>IF(O5172 &lt;&gt; "", VLOOKUP(O5172,'CLASSIFICAÇÃO - ÁREA DE ATUAÇÃO'!$A:$C,2,0),"")</f>
        <v>C</v>
      </c>
      <c r="N5172" s="29" t="str">
        <f>IF(O5172 &lt;&gt; "",VLOOKUP(O5172,'CLASSIFICAÇÃO - ÁREA DE ATUAÇÃO'!$A:$C,3,0), "")</f>
        <v>REDE DE URGÊNCIA</v>
      </c>
      <c r="O5172" t="str">
        <f>'Lotações convertidas'!B5174</f>
        <v>UNIDADE DE PRONTO ATENDIMENTO PAMPULHA</v>
      </c>
    </row>
    <row r="5173" spans="1:15" x14ac:dyDescent="0.25">
      <c r="A5173">
        <v>1389457</v>
      </c>
      <c r="B5173" t="s">
        <v>15486</v>
      </c>
      <c r="C5173" t="s">
        <v>15487</v>
      </c>
      <c r="D5173" t="s">
        <v>379</v>
      </c>
      <c r="F5173" t="s">
        <v>2872</v>
      </c>
      <c r="G5173" s="177">
        <v>44790</v>
      </c>
      <c r="H5173" t="s">
        <v>364</v>
      </c>
      <c r="I5173" t="s">
        <v>18171</v>
      </c>
      <c r="J5173" t="s">
        <v>15488</v>
      </c>
      <c r="K5173" t="s">
        <v>353</v>
      </c>
      <c r="L5173" t="s">
        <v>397</v>
      </c>
      <c r="M5173" s="29" t="str">
        <f>IF(O5173 &lt;&gt; "", VLOOKUP(O5173,'CLASSIFICAÇÃO - ÁREA DE ATUAÇÃO'!$A:$C,2,0),"")</f>
        <v>A</v>
      </c>
      <c r="N5173" s="29" t="str">
        <f>IF(O5173 &lt;&gt; "",VLOOKUP(O5173,'CLASSIFICAÇÃO - ÁREA DE ATUAÇÃO'!$A:$C,3,0), "")</f>
        <v>ATENÇÃO PRIMÁRIA</v>
      </c>
      <c r="O5173" t="str">
        <f>'Lotações convertidas'!B5175</f>
        <v>CENTRO DE SAÚDE NORALDINO DE LIMA</v>
      </c>
    </row>
    <row r="5174" spans="1:15" x14ac:dyDescent="0.25">
      <c r="A5174">
        <v>1389465</v>
      </c>
      <c r="B5174" t="s">
        <v>15489</v>
      </c>
      <c r="C5174" t="s">
        <v>15490</v>
      </c>
      <c r="D5174" t="s">
        <v>368</v>
      </c>
      <c r="E5174" t="s">
        <v>369</v>
      </c>
      <c r="F5174" t="s">
        <v>424</v>
      </c>
      <c r="G5174" s="177">
        <v>44790</v>
      </c>
      <c r="H5174" t="s">
        <v>425</v>
      </c>
      <c r="I5174" t="s">
        <v>18168</v>
      </c>
      <c r="J5174" t="s">
        <v>15491</v>
      </c>
      <c r="K5174" t="s">
        <v>353</v>
      </c>
      <c r="L5174" t="s">
        <v>427</v>
      </c>
      <c r="M5174" s="29" t="str">
        <f>IF(O5174 &lt;&gt; "", VLOOKUP(O5174,'CLASSIFICAÇÃO - ÁREA DE ATUAÇÃO'!$A:$C,2,0),"")</f>
        <v>D</v>
      </c>
      <c r="N5174" s="29" t="str">
        <f>IF(O5174 &lt;&gt; "",VLOOKUP(O5174,'CLASSIFICAÇÃO - ÁREA DE ATUAÇÃO'!$A:$C,3,0), "")</f>
        <v>REDE DE URGÊNCIA</v>
      </c>
      <c r="O5174" t="str">
        <f>'Lotações convertidas'!B5176</f>
        <v>SERVIÇO DE ATENDIMENTO MÓVEL DE URGÊNCIA E TRANSPORTE EM SAÚDE</v>
      </c>
    </row>
    <row r="5175" spans="1:15" x14ac:dyDescent="0.25">
      <c r="A5175">
        <v>1389473</v>
      </c>
      <c r="B5175" t="s">
        <v>15492</v>
      </c>
      <c r="C5175" t="s">
        <v>15493</v>
      </c>
      <c r="D5175" t="s">
        <v>379</v>
      </c>
      <c r="F5175" t="s">
        <v>18613</v>
      </c>
      <c r="G5175" s="177">
        <v>44790</v>
      </c>
      <c r="H5175" t="s">
        <v>482</v>
      </c>
      <c r="I5175" t="s">
        <v>18171</v>
      </c>
      <c r="J5175" t="s">
        <v>15494</v>
      </c>
      <c r="K5175" t="s">
        <v>353</v>
      </c>
      <c r="L5175" t="s">
        <v>382</v>
      </c>
      <c r="M5175" s="29" t="str">
        <f>IF(O5175 &lt;&gt; "", VLOOKUP(O5175,'CLASSIFICAÇÃO - ÁREA DE ATUAÇÃO'!$A:$C,2,0),"")</f>
        <v>C</v>
      </c>
      <c r="N5175" s="29" t="str">
        <f>IF(O5175 &lt;&gt; "",VLOOKUP(O5175,'CLASSIFICAÇÃO - ÁREA DE ATUAÇÃO'!$A:$C,3,0), "")</f>
        <v>REDE DE URGÊNCIA</v>
      </c>
      <c r="O5175" t="str">
        <f>'Lotações convertidas'!B5177</f>
        <v>UNIDADE DE PRONTO ATENDIMENTO LESTE</v>
      </c>
    </row>
    <row r="5176" spans="1:15" x14ac:dyDescent="0.25">
      <c r="A5176">
        <v>1389481</v>
      </c>
      <c r="B5176" t="s">
        <v>15495</v>
      </c>
      <c r="C5176" t="s">
        <v>15496</v>
      </c>
      <c r="D5176" t="s">
        <v>362</v>
      </c>
      <c r="F5176" t="s">
        <v>399</v>
      </c>
      <c r="G5176" s="177">
        <v>44790</v>
      </c>
      <c r="H5176" t="s">
        <v>434</v>
      </c>
      <c r="I5176" t="s">
        <v>18168</v>
      </c>
      <c r="J5176" t="s">
        <v>15497</v>
      </c>
      <c r="K5176" t="s">
        <v>353</v>
      </c>
      <c r="L5176" t="s">
        <v>374</v>
      </c>
      <c r="M5176" s="29" t="str">
        <f>IF(O5176 &lt;&gt; "", VLOOKUP(O5176,'CLASSIFICAÇÃO - ÁREA DE ATUAÇÃO'!$A:$C,2,0),"")</f>
        <v>A</v>
      </c>
      <c r="N5176" s="29" t="str">
        <f>IF(O5176 &lt;&gt; "",VLOOKUP(O5176,'CLASSIFICAÇÃO - ÁREA DE ATUAÇÃO'!$A:$C,3,0), "")</f>
        <v>ATENÇÃO PRIMÁRIA</v>
      </c>
      <c r="O5176" t="str">
        <f>'Lotações convertidas'!B5178</f>
        <v>CENTRO DE SAÚDE ALCIDES LINS</v>
      </c>
    </row>
    <row r="5177" spans="1:15" x14ac:dyDescent="0.25">
      <c r="A5177" t="s">
        <v>15498</v>
      </c>
      <c r="B5177" t="s">
        <v>15087</v>
      </c>
      <c r="C5177" t="s">
        <v>15088</v>
      </c>
      <c r="D5177" t="s">
        <v>349</v>
      </c>
      <c r="E5177" t="s">
        <v>350</v>
      </c>
      <c r="F5177" t="s">
        <v>18614</v>
      </c>
      <c r="G5177" s="177">
        <v>44790</v>
      </c>
      <c r="H5177" t="s">
        <v>15499</v>
      </c>
      <c r="I5177" t="s">
        <v>18169</v>
      </c>
      <c r="J5177" t="s">
        <v>15090</v>
      </c>
      <c r="K5177" t="s">
        <v>353</v>
      </c>
      <c r="L5177" t="s">
        <v>354</v>
      </c>
      <c r="M5177" s="29" t="str">
        <f>IF(O5177 &lt;&gt; "", VLOOKUP(O5177,'CLASSIFICAÇÃO - ÁREA DE ATUAÇÃO'!$A:$C,2,0),"")</f>
        <v>A</v>
      </c>
      <c r="N5177" s="29" t="str">
        <f>IF(O5177 &lt;&gt; "",VLOOKUP(O5177,'CLASSIFICAÇÃO - ÁREA DE ATUAÇÃO'!$A:$C,3,0), "")</f>
        <v>REDE DE URGÊNCIA</v>
      </c>
      <c r="O5177" t="str">
        <f>'Lotações convertidas'!B5179</f>
        <v>CENTRO DE REFERENCIA EM SAUDE MENTAL NOROESTE</v>
      </c>
    </row>
    <row r="5178" spans="1:15" x14ac:dyDescent="0.25">
      <c r="A5178">
        <v>1389503</v>
      </c>
      <c r="B5178" t="s">
        <v>15500</v>
      </c>
      <c r="C5178" t="s">
        <v>15501</v>
      </c>
      <c r="D5178" t="s">
        <v>368</v>
      </c>
      <c r="E5178" t="s">
        <v>369</v>
      </c>
      <c r="F5178" t="s">
        <v>2635</v>
      </c>
      <c r="G5178" s="177">
        <v>44791</v>
      </c>
      <c r="H5178" t="s">
        <v>384</v>
      </c>
      <c r="I5178" t="s">
        <v>18168</v>
      </c>
      <c r="J5178" t="s">
        <v>15502</v>
      </c>
      <c r="K5178" t="s">
        <v>353</v>
      </c>
      <c r="L5178" t="s">
        <v>354</v>
      </c>
      <c r="M5178" s="29" t="str">
        <f>IF(O5178 &lt;&gt; "", VLOOKUP(O5178,'CLASSIFICAÇÃO - ÁREA DE ATUAÇÃO'!$A:$C,2,0),"")</f>
        <v>A</v>
      </c>
      <c r="N5178" s="29" t="str">
        <f>IF(O5178 &lt;&gt; "",VLOOKUP(O5178,'CLASSIFICAÇÃO - ÁREA DE ATUAÇÃO'!$A:$C,3,0), "")</f>
        <v>ATENÇÃO PRIMÁRIA</v>
      </c>
      <c r="O5178" t="str">
        <f>'Lotações convertidas'!B5180</f>
        <v>CENTRO DE SAÚDE BOM JESUS</v>
      </c>
    </row>
    <row r="5179" spans="1:15" x14ac:dyDescent="0.25">
      <c r="A5179">
        <v>1389511</v>
      </c>
      <c r="B5179" t="s">
        <v>15503</v>
      </c>
      <c r="C5179" t="s">
        <v>15504</v>
      </c>
      <c r="D5179" t="s">
        <v>368</v>
      </c>
      <c r="E5179" t="s">
        <v>369</v>
      </c>
      <c r="F5179" t="s">
        <v>18615</v>
      </c>
      <c r="G5179" s="177">
        <v>44791</v>
      </c>
      <c r="H5179" t="s">
        <v>441</v>
      </c>
      <c r="I5179" t="s">
        <v>18168</v>
      </c>
      <c r="J5179" t="s">
        <v>15505</v>
      </c>
      <c r="K5179" t="s">
        <v>353</v>
      </c>
      <c r="L5179" t="s">
        <v>365</v>
      </c>
      <c r="M5179" s="29" t="str">
        <f>IF(O5179 &lt;&gt; "", VLOOKUP(O5179,'CLASSIFICAÇÃO - ÁREA DE ATUAÇÃO'!$A:$C,2,0),"")</f>
        <v>D</v>
      </c>
      <c r="N5179" s="29" t="str">
        <f>IF(O5179 &lt;&gt; "",VLOOKUP(O5179,'CLASSIFICAÇÃO - ÁREA DE ATUAÇÃO'!$A:$C,3,0), "")</f>
        <v>REDE DE URGÊNCIA</v>
      </c>
      <c r="O5179" t="str">
        <f>'Lotações convertidas'!B5181</f>
        <v>UNIDADE DE PRONTO ATENDIMENTO NORTE</v>
      </c>
    </row>
    <row r="5180" spans="1:15" x14ac:dyDescent="0.25">
      <c r="A5180" t="s">
        <v>15506</v>
      </c>
      <c r="B5180" t="s">
        <v>15507</v>
      </c>
      <c r="C5180" t="s">
        <v>15508</v>
      </c>
      <c r="D5180" t="s">
        <v>349</v>
      </c>
      <c r="E5180" t="s">
        <v>473</v>
      </c>
      <c r="F5180" t="s">
        <v>1062</v>
      </c>
      <c r="G5180" s="177">
        <v>44791</v>
      </c>
      <c r="H5180" t="s">
        <v>395</v>
      </c>
      <c r="I5180" t="s">
        <v>18181</v>
      </c>
      <c r="J5180" t="s">
        <v>15509</v>
      </c>
      <c r="K5180" t="s">
        <v>353</v>
      </c>
      <c r="L5180" t="s">
        <v>397</v>
      </c>
      <c r="M5180" s="29" t="str">
        <f>IF(O5180 &lt;&gt; "", VLOOKUP(O5180,'CLASSIFICAÇÃO - ÁREA DE ATUAÇÃO'!$A:$C,2,0),"")</f>
        <v>C</v>
      </c>
      <c r="N5180" s="29" t="str">
        <f>IF(O5180 &lt;&gt; "",VLOOKUP(O5180,'CLASSIFICAÇÃO - ÁREA DE ATUAÇÃO'!$A:$C,3,0), "")</f>
        <v>ATENÇÃO PRIMÁRIA</v>
      </c>
      <c r="O5180" t="str">
        <f>'Lotações convertidas'!B5182</f>
        <v>CENTRO DE SAÚDE VENTOSA</v>
      </c>
    </row>
    <row r="5181" spans="1:15" x14ac:dyDescent="0.25">
      <c r="A5181">
        <v>1389538</v>
      </c>
      <c r="B5181" t="s">
        <v>15510</v>
      </c>
      <c r="C5181" t="s">
        <v>15511</v>
      </c>
      <c r="D5181" t="s">
        <v>368</v>
      </c>
      <c r="E5181" t="s">
        <v>369</v>
      </c>
      <c r="F5181" t="s">
        <v>556</v>
      </c>
      <c r="G5181" s="177">
        <v>44790</v>
      </c>
      <c r="H5181" t="s">
        <v>364</v>
      </c>
      <c r="I5181" t="s">
        <v>18168</v>
      </c>
      <c r="J5181" t="s">
        <v>15512</v>
      </c>
      <c r="K5181" t="s">
        <v>353</v>
      </c>
      <c r="L5181" t="s">
        <v>411</v>
      </c>
      <c r="M5181" s="29" t="str">
        <f>IF(O5181 &lt;&gt; "", VLOOKUP(O5181,'CLASSIFICAÇÃO - ÁREA DE ATUAÇÃO'!$A:$C,2,0),"")</f>
        <v>A</v>
      </c>
      <c r="N5181" s="29" t="str">
        <f>IF(O5181 &lt;&gt; "",VLOOKUP(O5181,'CLASSIFICAÇÃO - ÁREA DE ATUAÇÃO'!$A:$C,3,0), "")</f>
        <v>ATENÇÃO PRIMÁRIA</v>
      </c>
      <c r="O5181" t="str">
        <f>'Lotações convertidas'!B5183</f>
        <v>CENTRO DE SAÚDE CARLOS CHAGAS</v>
      </c>
    </row>
    <row r="5182" spans="1:15" x14ac:dyDescent="0.25">
      <c r="A5182">
        <v>1389546</v>
      </c>
      <c r="B5182" t="s">
        <v>15513</v>
      </c>
      <c r="C5182" t="s">
        <v>15514</v>
      </c>
      <c r="D5182" t="s">
        <v>368</v>
      </c>
      <c r="E5182" t="s">
        <v>369</v>
      </c>
      <c r="F5182" t="s">
        <v>377</v>
      </c>
      <c r="G5182" s="177">
        <v>44790</v>
      </c>
      <c r="H5182" t="s">
        <v>384</v>
      </c>
      <c r="I5182" t="s">
        <v>18168</v>
      </c>
      <c r="J5182" t="s">
        <v>15515</v>
      </c>
      <c r="K5182" t="s">
        <v>353</v>
      </c>
      <c r="L5182" t="s">
        <v>372</v>
      </c>
      <c r="M5182" s="29" t="str">
        <f>IF(O5182 &lt;&gt; "", VLOOKUP(O5182,'CLASSIFICAÇÃO - ÁREA DE ATUAÇÃO'!$A:$C,2,0),"")</f>
        <v>C</v>
      </c>
      <c r="N5182" s="29" t="str">
        <f>IF(O5182 &lt;&gt; "",VLOOKUP(O5182,'CLASSIFICAÇÃO - ÁREA DE ATUAÇÃO'!$A:$C,3,0), "")</f>
        <v>ATENÇÃO PRIMÁRIA</v>
      </c>
      <c r="O5182" t="str">
        <f>'Lotações convertidas'!B5184</f>
        <v>CENTRO DE SAÚDE MANTIQUEIRA</v>
      </c>
    </row>
    <row r="5183" spans="1:15" x14ac:dyDescent="0.25">
      <c r="A5183">
        <v>1389562</v>
      </c>
      <c r="B5183" t="s">
        <v>15516</v>
      </c>
      <c r="C5183" t="s">
        <v>15517</v>
      </c>
      <c r="D5183" t="s">
        <v>379</v>
      </c>
      <c r="F5183" t="s">
        <v>391</v>
      </c>
      <c r="G5183" s="177">
        <v>44791</v>
      </c>
      <c r="H5183" t="s">
        <v>434</v>
      </c>
      <c r="I5183" t="s">
        <v>18171</v>
      </c>
      <c r="J5183" t="s">
        <v>15518</v>
      </c>
      <c r="K5183" t="s">
        <v>353</v>
      </c>
      <c r="L5183" t="s">
        <v>361</v>
      </c>
      <c r="M5183" s="29" t="str">
        <f>IF(O5183 &lt;&gt; "", VLOOKUP(O5183,'CLASSIFICAÇÃO - ÁREA DE ATUAÇÃO'!$A:$C,2,0),"")</f>
        <v>C</v>
      </c>
      <c r="N5183" s="29" t="str">
        <f>IF(O5183 &lt;&gt; "",VLOOKUP(O5183,'CLASSIFICAÇÃO - ÁREA DE ATUAÇÃO'!$A:$C,3,0), "")</f>
        <v>ATENÇÃO PRIMÁRIA</v>
      </c>
      <c r="O5183" t="str">
        <f>'Lotações convertidas'!B5185</f>
        <v>CENTRO DE SAÚDE SANTA TEREZINHA</v>
      </c>
    </row>
    <row r="5184" spans="1:15" x14ac:dyDescent="0.25">
      <c r="A5184">
        <v>1389570</v>
      </c>
      <c r="B5184" t="s">
        <v>15519</v>
      </c>
      <c r="C5184" t="s">
        <v>15520</v>
      </c>
      <c r="D5184" t="s">
        <v>368</v>
      </c>
      <c r="E5184" t="s">
        <v>369</v>
      </c>
      <c r="F5184" t="s">
        <v>465</v>
      </c>
      <c r="G5184" s="177">
        <v>44792</v>
      </c>
      <c r="H5184" t="s">
        <v>417</v>
      </c>
      <c r="I5184" t="s">
        <v>18168</v>
      </c>
      <c r="J5184" t="s">
        <v>15521</v>
      </c>
      <c r="K5184" t="s">
        <v>353</v>
      </c>
      <c r="L5184" t="s">
        <v>361</v>
      </c>
      <c r="M5184" s="29" t="str">
        <f>IF(O5184 &lt;&gt; "", VLOOKUP(O5184,'CLASSIFICAÇÃO - ÁREA DE ATUAÇÃO'!$A:$C,2,0),"")</f>
        <v>C</v>
      </c>
      <c r="N5184" s="29" t="str">
        <f>IF(O5184 &lt;&gt; "",VLOOKUP(O5184,'CLASSIFICAÇÃO - ÁREA DE ATUAÇÃO'!$A:$C,3,0), "")</f>
        <v>REDE DE URGÊNCIA</v>
      </c>
      <c r="O5184" t="str">
        <f>'Lotações convertidas'!B5186</f>
        <v>CENTRO DE REFERÊNCIA EM SAÚDE MENTAL - ÁLCOOL E DROGAS PAMPULHA/NOROESTE</v>
      </c>
    </row>
    <row r="5185" spans="1:15" x14ac:dyDescent="0.25">
      <c r="A5185">
        <v>1389589</v>
      </c>
      <c r="B5185" t="s">
        <v>15522</v>
      </c>
      <c r="C5185" t="s">
        <v>15523</v>
      </c>
      <c r="D5185" t="s">
        <v>368</v>
      </c>
      <c r="E5185" t="s">
        <v>369</v>
      </c>
      <c r="F5185" t="s">
        <v>18615</v>
      </c>
      <c r="G5185" s="177">
        <v>44793</v>
      </c>
      <c r="H5185" t="s">
        <v>441</v>
      </c>
      <c r="I5185" t="s">
        <v>18168</v>
      </c>
      <c r="J5185" t="s">
        <v>15524</v>
      </c>
      <c r="K5185" t="s">
        <v>353</v>
      </c>
      <c r="L5185" t="s">
        <v>365</v>
      </c>
      <c r="M5185" s="29" t="str">
        <f>IF(O5185 &lt;&gt; "", VLOOKUP(O5185,'CLASSIFICAÇÃO - ÁREA DE ATUAÇÃO'!$A:$C,2,0),"")</f>
        <v>D</v>
      </c>
      <c r="N5185" s="29" t="str">
        <f>IF(O5185 &lt;&gt; "",VLOOKUP(O5185,'CLASSIFICAÇÃO - ÁREA DE ATUAÇÃO'!$A:$C,3,0), "")</f>
        <v>REDE DE URGÊNCIA</v>
      </c>
      <c r="O5185" t="str">
        <f>'Lotações convertidas'!B5187</f>
        <v>UNIDADE DE PRONTO ATENDIMENTO NORTE</v>
      </c>
    </row>
    <row r="5186" spans="1:15" x14ac:dyDescent="0.25">
      <c r="A5186">
        <v>1389597</v>
      </c>
      <c r="B5186" t="s">
        <v>15525</v>
      </c>
      <c r="C5186" t="s">
        <v>15526</v>
      </c>
      <c r="D5186" t="s">
        <v>368</v>
      </c>
      <c r="E5186" t="s">
        <v>369</v>
      </c>
      <c r="F5186" t="s">
        <v>18616</v>
      </c>
      <c r="G5186" s="177">
        <v>44792</v>
      </c>
      <c r="H5186" t="s">
        <v>441</v>
      </c>
      <c r="I5186" t="s">
        <v>18168</v>
      </c>
      <c r="J5186" t="s">
        <v>15527</v>
      </c>
      <c r="K5186" t="s">
        <v>353</v>
      </c>
      <c r="L5186" t="s">
        <v>361</v>
      </c>
      <c r="M5186" s="29" t="str">
        <f>IF(O5186 &lt;&gt; "", VLOOKUP(O5186,'CLASSIFICAÇÃO - ÁREA DE ATUAÇÃO'!$A:$C,2,0),"")</f>
        <v>C</v>
      </c>
      <c r="N5186" s="29" t="str">
        <f>IF(O5186 &lt;&gt; "",VLOOKUP(O5186,'CLASSIFICAÇÃO - ÁREA DE ATUAÇÃO'!$A:$C,3,0), "")</f>
        <v>REDE DE URGÊNCIA</v>
      </c>
      <c r="O5186" t="str">
        <f>'Lotações convertidas'!B5188</f>
        <v>UNIDADE DE PRONTO ATENDIMENTO PAMPULHA</v>
      </c>
    </row>
    <row r="5187" spans="1:15" x14ac:dyDescent="0.25">
      <c r="A5187">
        <v>1389600</v>
      </c>
      <c r="B5187" t="s">
        <v>15528</v>
      </c>
      <c r="C5187" t="s">
        <v>15529</v>
      </c>
      <c r="D5187" t="s">
        <v>379</v>
      </c>
      <c r="E5187" t="s">
        <v>645</v>
      </c>
      <c r="F5187" t="s">
        <v>70</v>
      </c>
      <c r="G5187" s="177">
        <v>44795</v>
      </c>
      <c r="H5187" t="s">
        <v>15530</v>
      </c>
      <c r="I5187" t="s">
        <v>18171</v>
      </c>
      <c r="J5187" t="s">
        <v>15531</v>
      </c>
      <c r="K5187" t="s">
        <v>353</v>
      </c>
      <c r="L5187" t="s">
        <v>411</v>
      </c>
      <c r="M5187" s="29" t="str">
        <f>IF(O5187 &lt;&gt; "", VLOOKUP(O5187,'CLASSIFICAÇÃO - ÁREA DE ATUAÇÃO'!$A:$C,2,0),"")</f>
        <v>A</v>
      </c>
      <c r="N5187" s="29" t="str">
        <f>IF(O5187 &lt;&gt; "",VLOOKUP(O5187,'CLASSIFICAÇÃO - ÁREA DE ATUAÇÃO'!$A:$C,3,0), "")</f>
        <v>REDE COMPLEMENTAR</v>
      </c>
      <c r="O5187" t="str">
        <f>'Lotações convertidas'!B5189</f>
        <v>CENTRO DE TREIN. E REF. EM DOENÇAS INFECCIOSAS E PARASITÁRIAS ORESTES DINIZ</v>
      </c>
    </row>
    <row r="5188" spans="1:15" x14ac:dyDescent="0.25">
      <c r="A5188">
        <v>1389619</v>
      </c>
      <c r="B5188" t="s">
        <v>15532</v>
      </c>
      <c r="C5188" t="s">
        <v>15533</v>
      </c>
      <c r="D5188" t="s">
        <v>368</v>
      </c>
      <c r="E5188" t="s">
        <v>369</v>
      </c>
      <c r="F5188" t="s">
        <v>18613</v>
      </c>
      <c r="G5188" s="177">
        <v>44790</v>
      </c>
      <c r="H5188" t="s">
        <v>441</v>
      </c>
      <c r="I5188" t="s">
        <v>18168</v>
      </c>
      <c r="J5188" t="s">
        <v>15534</v>
      </c>
      <c r="K5188" t="s">
        <v>353</v>
      </c>
      <c r="L5188" t="s">
        <v>382</v>
      </c>
      <c r="M5188" s="29" t="str">
        <f>IF(O5188 &lt;&gt; "", VLOOKUP(O5188,'CLASSIFICAÇÃO - ÁREA DE ATUAÇÃO'!$A:$C,2,0),"")</f>
        <v>C</v>
      </c>
      <c r="N5188" s="29" t="str">
        <f>IF(O5188 &lt;&gt; "",VLOOKUP(O5188,'CLASSIFICAÇÃO - ÁREA DE ATUAÇÃO'!$A:$C,3,0), "")</f>
        <v>REDE DE URGÊNCIA</v>
      </c>
      <c r="O5188" t="str">
        <f>'Lotações convertidas'!B5190</f>
        <v>UNIDADE DE PRONTO ATENDIMENTO LESTE</v>
      </c>
    </row>
    <row r="5189" spans="1:15" x14ac:dyDescent="0.25">
      <c r="A5189">
        <v>1389627</v>
      </c>
      <c r="B5189" t="s">
        <v>15535</v>
      </c>
      <c r="C5189" t="s">
        <v>15536</v>
      </c>
      <c r="D5189" t="s">
        <v>368</v>
      </c>
      <c r="E5189" t="s">
        <v>524</v>
      </c>
      <c r="F5189" t="s">
        <v>18611</v>
      </c>
      <c r="G5189" s="177">
        <v>44792</v>
      </c>
      <c r="H5189" t="s">
        <v>441</v>
      </c>
      <c r="I5189" t="s">
        <v>18183</v>
      </c>
      <c r="J5189" t="s">
        <v>15537</v>
      </c>
      <c r="K5189" t="s">
        <v>353</v>
      </c>
      <c r="L5189" t="s">
        <v>397</v>
      </c>
      <c r="M5189" s="29" t="str">
        <f>IF(O5189 &lt;&gt; "", VLOOKUP(O5189,'CLASSIFICAÇÃO - ÁREA DE ATUAÇÃO'!$A:$C,2,0),"")</f>
        <v>C</v>
      </c>
      <c r="N5189" s="29" t="str">
        <f>IF(O5189 &lt;&gt; "",VLOOKUP(O5189,'CLASSIFICAÇÃO - ÁREA DE ATUAÇÃO'!$A:$C,3,0), "")</f>
        <v>REDE DE URGÊNCIA</v>
      </c>
      <c r="O5189" t="str">
        <f>'Lotações convertidas'!B5191</f>
        <v>UNIDADE DE PRONTO ATENDIMENTO OESTE</v>
      </c>
    </row>
    <row r="5190" spans="1:15" x14ac:dyDescent="0.25">
      <c r="A5190">
        <v>1389643</v>
      </c>
      <c r="B5190" t="s">
        <v>6875</v>
      </c>
      <c r="C5190" t="s">
        <v>6876</v>
      </c>
      <c r="D5190" t="s">
        <v>368</v>
      </c>
      <c r="E5190" t="s">
        <v>369</v>
      </c>
      <c r="F5190" t="s">
        <v>4223</v>
      </c>
      <c r="G5190" s="177">
        <v>44791</v>
      </c>
      <c r="H5190" t="s">
        <v>384</v>
      </c>
      <c r="I5190" t="s">
        <v>18168</v>
      </c>
      <c r="J5190" t="s">
        <v>6877</v>
      </c>
      <c r="K5190" t="s">
        <v>353</v>
      </c>
      <c r="L5190" t="s">
        <v>382</v>
      </c>
      <c r="M5190" s="29" t="str">
        <f>IF(O5190 &lt;&gt; "", VLOOKUP(O5190,'CLASSIFICAÇÃO - ÁREA DE ATUAÇÃO'!$A:$C,2,0),"")</f>
        <v>B</v>
      </c>
      <c r="N5190" s="29" t="str">
        <f>IF(O5190 &lt;&gt; "",VLOOKUP(O5190,'CLASSIFICAÇÃO - ÁREA DE ATUAÇÃO'!$A:$C,3,0), "")</f>
        <v>ATENÇÃO PRIMÁRIA</v>
      </c>
      <c r="O5190" t="str">
        <f>'Lotações convertidas'!B5192</f>
        <v>CENTRO DE SAÚDE PARAÍSO</v>
      </c>
    </row>
    <row r="5191" spans="1:15" x14ac:dyDescent="0.25">
      <c r="A5191">
        <v>1389651</v>
      </c>
      <c r="B5191" t="s">
        <v>15538</v>
      </c>
      <c r="C5191" t="s">
        <v>15539</v>
      </c>
      <c r="D5191" t="s">
        <v>520</v>
      </c>
      <c r="F5191" t="s">
        <v>298</v>
      </c>
      <c r="G5191" s="177">
        <v>44791</v>
      </c>
      <c r="H5191" t="s">
        <v>352</v>
      </c>
      <c r="I5191" t="s">
        <v>18175</v>
      </c>
      <c r="J5191" t="s">
        <v>15540</v>
      </c>
      <c r="K5191" t="s">
        <v>353</v>
      </c>
      <c r="L5191" t="s">
        <v>374</v>
      </c>
      <c r="M5191" s="29" t="str">
        <f>IF(O5191 &lt;&gt; "", VLOOKUP(O5191,'CLASSIFICAÇÃO - ÁREA DE ATUAÇÃO'!$A:$C,2,0),"")</f>
        <v>D</v>
      </c>
      <c r="N5191" s="29" t="str">
        <f>IF(O5191 &lt;&gt; "",VLOOKUP(O5191,'CLASSIFICAÇÃO - ÁREA DE ATUAÇÃO'!$A:$C,3,0), "")</f>
        <v>ATENÇÃO PRIMÁRIA</v>
      </c>
      <c r="O5191" t="str">
        <f>'Lotações convertidas'!B5193</f>
        <v>CENTRO DE SAÚDE VILA MARIA - JOÃO VITAL</v>
      </c>
    </row>
    <row r="5192" spans="1:15" x14ac:dyDescent="0.25">
      <c r="A5192" t="s">
        <v>15541</v>
      </c>
      <c r="B5192" t="s">
        <v>15542</v>
      </c>
      <c r="C5192" t="s">
        <v>15543</v>
      </c>
      <c r="D5192" t="s">
        <v>362</v>
      </c>
      <c r="F5192" t="s">
        <v>896</v>
      </c>
      <c r="G5192" s="177">
        <v>44791</v>
      </c>
      <c r="H5192" t="s">
        <v>364</v>
      </c>
      <c r="I5192" t="s">
        <v>18168</v>
      </c>
      <c r="J5192" t="s">
        <v>15544</v>
      </c>
      <c r="K5192" t="s">
        <v>353</v>
      </c>
      <c r="L5192" t="s">
        <v>374</v>
      </c>
      <c r="M5192" s="29" t="str">
        <f>IF(O5192 &lt;&gt; "", VLOOKUP(O5192,'CLASSIFICAÇÃO - ÁREA DE ATUAÇÃO'!$A:$C,2,0),"")</f>
        <v>C</v>
      </c>
      <c r="N5192" s="29" t="str">
        <f>IF(O5192 &lt;&gt; "",VLOOKUP(O5192,'CLASSIFICAÇÃO - ÁREA DE ATUAÇÃO'!$A:$C,3,0), "")</f>
        <v>ATENÇÃO PRIMÁRIA</v>
      </c>
      <c r="O5192" t="str">
        <f>'Lotações convertidas'!B5194</f>
        <v>CENTRO DE SAÚDE FÁBIO CORREA LIMA</v>
      </c>
    </row>
    <row r="5193" spans="1:15" x14ac:dyDescent="0.25">
      <c r="A5193">
        <v>1389678</v>
      </c>
      <c r="B5193" t="s">
        <v>15545</v>
      </c>
      <c r="C5193" t="s">
        <v>15546</v>
      </c>
      <c r="D5193" t="s">
        <v>368</v>
      </c>
      <c r="E5193" t="s">
        <v>369</v>
      </c>
      <c r="F5193" t="s">
        <v>2635</v>
      </c>
      <c r="G5193" s="177">
        <v>44795</v>
      </c>
      <c r="H5193" t="s">
        <v>417</v>
      </c>
      <c r="I5193" t="s">
        <v>18168</v>
      </c>
      <c r="J5193" t="s">
        <v>15547</v>
      </c>
      <c r="K5193" t="s">
        <v>353</v>
      </c>
      <c r="L5193" t="s">
        <v>354</v>
      </c>
      <c r="M5193" s="29" t="str">
        <f>IF(O5193 &lt;&gt; "", VLOOKUP(O5193,'CLASSIFICAÇÃO - ÁREA DE ATUAÇÃO'!$A:$C,2,0),"")</f>
        <v>A</v>
      </c>
      <c r="N5193" s="29" t="str">
        <f>IF(O5193 &lt;&gt; "",VLOOKUP(O5193,'CLASSIFICAÇÃO - ÁREA DE ATUAÇÃO'!$A:$C,3,0), "")</f>
        <v>ATENÇÃO PRIMÁRIA</v>
      </c>
      <c r="O5193" t="str">
        <f>'Lotações convertidas'!B5195</f>
        <v>CENTRO DE SAÚDE BOM JESUS</v>
      </c>
    </row>
    <row r="5194" spans="1:15" x14ac:dyDescent="0.25">
      <c r="A5194">
        <v>1389686</v>
      </c>
      <c r="B5194" t="s">
        <v>15548</v>
      </c>
      <c r="C5194" t="s">
        <v>15549</v>
      </c>
      <c r="D5194" t="s">
        <v>379</v>
      </c>
      <c r="F5194" t="s">
        <v>465</v>
      </c>
      <c r="G5194" s="177">
        <v>44793</v>
      </c>
      <c r="H5194" t="s">
        <v>457</v>
      </c>
      <c r="I5194" t="s">
        <v>18171</v>
      </c>
      <c r="J5194" t="s">
        <v>15550</v>
      </c>
      <c r="K5194" t="s">
        <v>353</v>
      </c>
      <c r="L5194" t="s">
        <v>361</v>
      </c>
      <c r="M5194" s="29" t="str">
        <f>IF(O5194 &lt;&gt; "", VLOOKUP(O5194,'CLASSIFICAÇÃO - ÁREA DE ATUAÇÃO'!$A:$C,2,0),"")</f>
        <v>C</v>
      </c>
      <c r="N5194" s="29" t="str">
        <f>IF(O5194 &lt;&gt; "",VLOOKUP(O5194,'CLASSIFICAÇÃO - ÁREA DE ATUAÇÃO'!$A:$C,3,0), "")</f>
        <v>REDE DE URGÊNCIA</v>
      </c>
      <c r="O5194" t="str">
        <f>'Lotações convertidas'!B5196</f>
        <v>CENTRO DE REFERÊNCIA EM SAÚDE MENTAL - ÁLCOOL E DROGAS PAMPULHA/NOROESTE</v>
      </c>
    </row>
    <row r="5195" spans="1:15" x14ac:dyDescent="0.25">
      <c r="A5195">
        <v>1389694</v>
      </c>
      <c r="B5195" t="s">
        <v>15551</v>
      </c>
      <c r="C5195" t="s">
        <v>15552</v>
      </c>
      <c r="D5195" t="s">
        <v>349</v>
      </c>
      <c r="E5195" t="s">
        <v>473</v>
      </c>
      <c r="F5195" t="s">
        <v>639</v>
      </c>
      <c r="G5195" s="177">
        <v>44795</v>
      </c>
      <c r="H5195" t="s">
        <v>352</v>
      </c>
      <c r="I5195" t="s">
        <v>18173</v>
      </c>
      <c r="J5195" t="s">
        <v>15553</v>
      </c>
      <c r="K5195" t="s">
        <v>353</v>
      </c>
      <c r="L5195" t="s">
        <v>354</v>
      </c>
      <c r="M5195" s="29" t="str">
        <f>IF(O5195 &lt;&gt; "", VLOOKUP(O5195,'CLASSIFICAÇÃO - ÁREA DE ATUAÇÃO'!$A:$C,2,0),"")</f>
        <v>C</v>
      </c>
      <c r="N5195" s="29" t="str">
        <f>IF(O5195 &lt;&gt; "",VLOOKUP(O5195,'CLASSIFICAÇÃO - ÁREA DE ATUAÇÃO'!$A:$C,3,0), "")</f>
        <v>ATENÇÃO PRIMÁRIA</v>
      </c>
      <c r="O5195" t="str">
        <f>'Lotações convertidas'!B5197</f>
        <v>CENTRO DE SAÚDE ERMELINDA</v>
      </c>
    </row>
    <row r="5196" spans="1:15" x14ac:dyDescent="0.25">
      <c r="A5196">
        <v>1389708</v>
      </c>
      <c r="B5196" t="s">
        <v>6066</v>
      </c>
      <c r="C5196" t="s">
        <v>6067</v>
      </c>
      <c r="D5196" t="s">
        <v>379</v>
      </c>
      <c r="F5196" t="s">
        <v>630</v>
      </c>
      <c r="G5196" s="177">
        <v>44795</v>
      </c>
      <c r="H5196" t="s">
        <v>15554</v>
      </c>
      <c r="I5196" t="s">
        <v>18171</v>
      </c>
      <c r="J5196" t="s">
        <v>6068</v>
      </c>
      <c r="K5196" t="s">
        <v>353</v>
      </c>
      <c r="L5196" t="s">
        <v>406</v>
      </c>
      <c r="M5196" s="29" t="str">
        <f>IF(O5196 &lt;&gt; "", VLOOKUP(O5196,'CLASSIFICAÇÃO - ÁREA DE ATUAÇÃO'!$A:$C,2,0),"")</f>
        <v>D</v>
      </c>
      <c r="N5196" s="29" t="str">
        <f>IF(O5196 &lt;&gt; "",VLOOKUP(O5196,'CLASSIFICAÇÃO - ÁREA DE ATUAÇÃO'!$A:$C,3,0), "")</f>
        <v>ATENÇÃO PRIMÁRIA</v>
      </c>
      <c r="O5196" t="str">
        <f>'Lotações convertidas'!B5198</f>
        <v>CENTRO DE SAÚDE INDEPENDÊNCIA</v>
      </c>
    </row>
    <row r="5197" spans="1:15" x14ac:dyDescent="0.25">
      <c r="A5197">
        <v>1389716</v>
      </c>
      <c r="B5197" t="s">
        <v>15555</v>
      </c>
      <c r="C5197" t="s">
        <v>15556</v>
      </c>
      <c r="D5197" t="s">
        <v>379</v>
      </c>
      <c r="F5197" t="s">
        <v>18617</v>
      </c>
      <c r="G5197" s="177">
        <v>44792</v>
      </c>
      <c r="H5197" t="s">
        <v>482</v>
      </c>
      <c r="I5197" t="s">
        <v>18171</v>
      </c>
      <c r="J5197" t="s">
        <v>15557</v>
      </c>
      <c r="K5197" t="s">
        <v>353</v>
      </c>
      <c r="L5197" t="s">
        <v>406</v>
      </c>
      <c r="M5197" s="29" t="str">
        <f>IF(O5197 &lt;&gt; "", VLOOKUP(O5197,'CLASSIFICAÇÃO - ÁREA DE ATUAÇÃO'!$A:$C,2,0),"")</f>
        <v>D</v>
      </c>
      <c r="N5197" s="29" t="str">
        <f>IF(O5197 &lt;&gt; "",VLOOKUP(O5197,'CLASSIFICAÇÃO - ÁREA DE ATUAÇÃO'!$A:$C,3,0), "")</f>
        <v>REDE DE URGÊNCIA</v>
      </c>
      <c r="O5197" t="str">
        <f>'Lotações convertidas'!B5199</f>
        <v>UNIDADE DE PRONTO ATENDIMENTO BARREIRO</v>
      </c>
    </row>
    <row r="5198" spans="1:15" x14ac:dyDescent="0.25">
      <c r="A5198">
        <v>1389724</v>
      </c>
      <c r="B5198" t="s">
        <v>15558</v>
      </c>
      <c r="C5198" t="s">
        <v>15559</v>
      </c>
      <c r="D5198" t="s">
        <v>368</v>
      </c>
      <c r="E5198" t="s">
        <v>369</v>
      </c>
      <c r="F5198" t="s">
        <v>1042</v>
      </c>
      <c r="G5198" s="177">
        <v>44792</v>
      </c>
      <c r="H5198" t="s">
        <v>417</v>
      </c>
      <c r="I5198" t="s">
        <v>18168</v>
      </c>
      <c r="J5198" t="s">
        <v>15560</v>
      </c>
      <c r="K5198" t="s">
        <v>353</v>
      </c>
      <c r="L5198" t="s">
        <v>406</v>
      </c>
      <c r="M5198" s="29" t="str">
        <f>IF(O5198 &lt;&gt; "", VLOOKUP(O5198,'CLASSIFICAÇÃO - ÁREA DE ATUAÇÃO'!$A:$C,2,0),"")</f>
        <v>B</v>
      </c>
      <c r="N5198" s="29" t="str">
        <f>IF(O5198 &lt;&gt; "",VLOOKUP(O5198,'CLASSIFICAÇÃO - ÁREA DE ATUAÇÃO'!$A:$C,3,0), "")</f>
        <v>ATENÇÃO PRIMÁRIA</v>
      </c>
      <c r="O5198" t="str">
        <f>'Lotações convertidas'!B5200</f>
        <v>CENTRO DE SAÚDE DR. JOSÉ DOMINGOS</v>
      </c>
    </row>
    <row r="5199" spans="1:15" x14ac:dyDescent="0.25">
      <c r="A5199">
        <v>1389732</v>
      </c>
      <c r="B5199" t="s">
        <v>9486</v>
      </c>
      <c r="C5199" t="s">
        <v>9487</v>
      </c>
      <c r="D5199" t="s">
        <v>349</v>
      </c>
      <c r="E5199" t="s">
        <v>473</v>
      </c>
      <c r="F5199" t="s">
        <v>18648</v>
      </c>
      <c r="G5199" s="177">
        <v>44792</v>
      </c>
      <c r="H5199" t="s">
        <v>2302</v>
      </c>
      <c r="I5199" t="s">
        <v>18181</v>
      </c>
      <c r="J5199" t="s">
        <v>9488</v>
      </c>
      <c r="K5199" t="s">
        <v>353</v>
      </c>
      <c r="L5199" t="s">
        <v>406</v>
      </c>
      <c r="M5199" s="29" t="str">
        <f>IF(O5199 &lt;&gt; "", VLOOKUP(O5199,'CLASSIFICAÇÃO - ÁREA DE ATUAÇÃO'!$A:$C,2,0),"")</f>
        <v>B</v>
      </c>
      <c r="N5199" s="29" t="str">
        <f>IF(O5199 &lt;&gt; "",VLOOKUP(O5199,'CLASSIFICAÇÃO - ÁREA DE ATUAÇÃO'!$A:$C,3,0), "")</f>
        <v>REDE DE URGÊNCIA</v>
      </c>
      <c r="O5199" t="str">
        <f>'Lotações convertidas'!B5201</f>
        <v>CENTRO DE REFERENCIA EM SAUDE MENTAL BARREIRO</v>
      </c>
    </row>
    <row r="5200" spans="1:15" x14ac:dyDescent="0.25">
      <c r="A5200">
        <v>1389740</v>
      </c>
      <c r="B5200" t="s">
        <v>15507</v>
      </c>
      <c r="C5200" t="s">
        <v>15508</v>
      </c>
      <c r="D5200" t="s">
        <v>349</v>
      </c>
      <c r="E5200" t="s">
        <v>473</v>
      </c>
      <c r="F5200" t="s">
        <v>933</v>
      </c>
      <c r="G5200" s="177">
        <v>44791</v>
      </c>
      <c r="H5200" t="s">
        <v>352</v>
      </c>
      <c r="I5200" t="s">
        <v>18181</v>
      </c>
      <c r="J5200" t="s">
        <v>15509</v>
      </c>
      <c r="K5200" t="s">
        <v>353</v>
      </c>
      <c r="L5200" t="s">
        <v>397</v>
      </c>
      <c r="M5200" s="29" t="str">
        <f>IF(O5200 &lt;&gt; "", VLOOKUP(O5200,'CLASSIFICAÇÃO - ÁREA DE ATUAÇÃO'!$A:$C,2,0),"")</f>
        <v>B</v>
      </c>
      <c r="N5200" s="29" t="str">
        <f>IF(O5200 &lt;&gt; "",VLOOKUP(O5200,'CLASSIFICAÇÃO - ÁREA DE ATUAÇÃO'!$A:$C,3,0), "")</f>
        <v>ATENÇÃO PRIMÁRIA</v>
      </c>
      <c r="O5200" t="str">
        <f>'Lotações convertidas'!B5202</f>
        <v>CENTRO DE SAÚDE CAMARGOS</v>
      </c>
    </row>
    <row r="5201" spans="1:15" x14ac:dyDescent="0.25">
      <c r="A5201">
        <v>1389759</v>
      </c>
      <c r="B5201" t="s">
        <v>15561</v>
      </c>
      <c r="C5201" t="s">
        <v>15562</v>
      </c>
      <c r="D5201" t="s">
        <v>368</v>
      </c>
      <c r="E5201" t="s">
        <v>369</v>
      </c>
      <c r="F5201" t="s">
        <v>424</v>
      </c>
      <c r="G5201" s="177">
        <v>44791</v>
      </c>
      <c r="H5201" t="s">
        <v>425</v>
      </c>
      <c r="I5201" t="s">
        <v>18168</v>
      </c>
      <c r="J5201" t="s">
        <v>15563</v>
      </c>
      <c r="K5201" t="s">
        <v>353</v>
      </c>
      <c r="L5201" t="s">
        <v>427</v>
      </c>
      <c r="M5201" s="29" t="str">
        <f>IF(O5201 &lt;&gt; "", VLOOKUP(O5201,'CLASSIFICAÇÃO - ÁREA DE ATUAÇÃO'!$A:$C,2,0),"")</f>
        <v>D</v>
      </c>
      <c r="N5201" s="29" t="str">
        <f>IF(O5201 &lt;&gt; "",VLOOKUP(O5201,'CLASSIFICAÇÃO - ÁREA DE ATUAÇÃO'!$A:$C,3,0), "")</f>
        <v>REDE DE URGÊNCIA</v>
      </c>
      <c r="O5201" t="str">
        <f>'Lotações convertidas'!B5203</f>
        <v>SERVIÇO DE ATENDIMENTO MÓVEL DE URGÊNCIA E TRANSPORTE EM SAÚDE</v>
      </c>
    </row>
    <row r="5202" spans="1:15" x14ac:dyDescent="0.25">
      <c r="A5202">
        <v>1389775</v>
      </c>
      <c r="B5202" t="s">
        <v>15564</v>
      </c>
      <c r="C5202" t="s">
        <v>15565</v>
      </c>
      <c r="D5202" t="s">
        <v>368</v>
      </c>
      <c r="E5202" t="s">
        <v>369</v>
      </c>
      <c r="F5202" t="s">
        <v>18615</v>
      </c>
      <c r="G5202" s="177">
        <v>44794</v>
      </c>
      <c r="H5202" t="s">
        <v>441</v>
      </c>
      <c r="I5202" t="s">
        <v>18168</v>
      </c>
      <c r="J5202" t="s">
        <v>15566</v>
      </c>
      <c r="K5202" t="s">
        <v>353</v>
      </c>
      <c r="L5202" t="s">
        <v>365</v>
      </c>
      <c r="M5202" s="29" t="str">
        <f>IF(O5202 &lt;&gt; "", VLOOKUP(O5202,'CLASSIFICAÇÃO - ÁREA DE ATUAÇÃO'!$A:$C,2,0),"")</f>
        <v>D</v>
      </c>
      <c r="N5202" s="29" t="str">
        <f>IF(O5202 &lt;&gt; "",VLOOKUP(O5202,'CLASSIFICAÇÃO - ÁREA DE ATUAÇÃO'!$A:$C,3,0), "")</f>
        <v>REDE DE URGÊNCIA</v>
      </c>
      <c r="O5202" t="str">
        <f>'Lotações convertidas'!B5204</f>
        <v>UNIDADE DE PRONTO ATENDIMENTO NORTE</v>
      </c>
    </row>
    <row r="5203" spans="1:15" x14ac:dyDescent="0.25">
      <c r="A5203">
        <v>1389791</v>
      </c>
      <c r="B5203" t="s">
        <v>15567</v>
      </c>
      <c r="C5203" t="s">
        <v>15568</v>
      </c>
      <c r="D5203" t="s">
        <v>379</v>
      </c>
      <c r="F5203" t="s">
        <v>18637</v>
      </c>
      <c r="G5203" s="177">
        <v>44795</v>
      </c>
      <c r="H5203" t="s">
        <v>352</v>
      </c>
      <c r="I5203" t="s">
        <v>18171</v>
      </c>
      <c r="J5203" t="s">
        <v>15569</v>
      </c>
      <c r="K5203" t="s">
        <v>353</v>
      </c>
      <c r="L5203" t="s">
        <v>411</v>
      </c>
      <c r="M5203" s="29" t="str">
        <f>IF(O5203 &lt;&gt; "", VLOOKUP(O5203,'CLASSIFICAÇÃO - ÁREA DE ATUAÇÃO'!$A:$C,2,0),"")</f>
        <v>A</v>
      </c>
      <c r="N5203" s="29" t="str">
        <f>IF(O5203 &lt;&gt; "",VLOOKUP(O5203,'CLASSIFICAÇÃO - ÁREA DE ATUAÇÃO'!$A:$C,3,0), "")</f>
        <v>ATENÇÃO PRIMÁRIA</v>
      </c>
      <c r="O5203" t="str">
        <f>'Lotações convertidas'!B5205</f>
        <v>CENTRO DE SAÚDE OSWALDO CRUZ</v>
      </c>
    </row>
    <row r="5204" spans="1:15" x14ac:dyDescent="0.25">
      <c r="A5204">
        <v>1389805</v>
      </c>
      <c r="B5204" t="s">
        <v>15570</v>
      </c>
      <c r="C5204" t="s">
        <v>15571</v>
      </c>
      <c r="D5204" t="s">
        <v>368</v>
      </c>
      <c r="E5204" t="s">
        <v>369</v>
      </c>
      <c r="F5204" t="s">
        <v>5826</v>
      </c>
      <c r="G5204" s="177">
        <v>44795</v>
      </c>
      <c r="H5204" t="s">
        <v>384</v>
      </c>
      <c r="I5204" t="s">
        <v>18168</v>
      </c>
      <c r="J5204" t="s">
        <v>15572</v>
      </c>
      <c r="K5204" t="s">
        <v>353</v>
      </c>
      <c r="L5204" t="s">
        <v>372</v>
      </c>
      <c r="M5204" s="29" t="str">
        <f>IF(O5204 &lt;&gt; "", VLOOKUP(O5204,'CLASSIFICAÇÃO - ÁREA DE ATUAÇÃO'!$A:$C,2,0),"")</f>
        <v>C</v>
      </c>
      <c r="N5204" s="29" t="str">
        <f>IF(O5204 &lt;&gt; "",VLOOKUP(O5204,'CLASSIFICAÇÃO - ÁREA DE ATUAÇÃO'!$A:$C,3,0), "")</f>
        <v>ATENÇÃO PRIMÁRIA</v>
      </c>
      <c r="O5204" t="str">
        <f>'Lotações convertidas'!B5206</f>
        <v>CENTRO DE SAÚDE SERRA VERDE</v>
      </c>
    </row>
    <row r="5205" spans="1:15" x14ac:dyDescent="0.25">
      <c r="A5205">
        <v>1389813</v>
      </c>
      <c r="B5205" t="s">
        <v>15573</v>
      </c>
      <c r="C5205" t="s">
        <v>15574</v>
      </c>
      <c r="D5205" t="s">
        <v>429</v>
      </c>
      <c r="E5205" t="s">
        <v>493</v>
      </c>
      <c r="F5205" t="s">
        <v>494</v>
      </c>
      <c r="G5205" s="177">
        <v>44795</v>
      </c>
      <c r="H5205" t="s">
        <v>818</v>
      </c>
      <c r="I5205" t="s">
        <v>495</v>
      </c>
      <c r="K5205" t="s">
        <v>495</v>
      </c>
      <c r="L5205" t="s">
        <v>397</v>
      </c>
      <c r="M5205" s="29" t="str">
        <f>IF(O5205 &lt;&gt; "", VLOOKUP(O5205,'CLASSIFICAÇÃO - ÁREA DE ATUAÇÃO'!$A:$C,2,0),"")</f>
        <v>B</v>
      </c>
      <c r="N5205" s="29" t="str">
        <f>IF(O5205 &lt;&gt; "",VLOOKUP(O5205,'CLASSIFICAÇÃO - ÁREA DE ATUAÇÃO'!$A:$C,3,0), "")</f>
        <v>REDE COMPLEMENTAR</v>
      </c>
      <c r="O5205" t="str">
        <f>'Lotações convertidas'!B5207</f>
        <v>LABORATORIO REGIONAL OESTE/BARREIRO</v>
      </c>
    </row>
    <row r="5206" spans="1:15" x14ac:dyDescent="0.25">
      <c r="A5206">
        <v>1389821</v>
      </c>
      <c r="B5206" t="s">
        <v>14454</v>
      </c>
      <c r="C5206" t="s">
        <v>14455</v>
      </c>
      <c r="D5206" t="s">
        <v>379</v>
      </c>
      <c r="F5206" t="s">
        <v>825</v>
      </c>
      <c r="G5206" s="177">
        <v>44795</v>
      </c>
      <c r="H5206" t="s">
        <v>364</v>
      </c>
      <c r="I5206" t="s">
        <v>18171</v>
      </c>
      <c r="J5206" t="s">
        <v>14456</v>
      </c>
      <c r="K5206" t="s">
        <v>353</v>
      </c>
      <c r="L5206" t="s">
        <v>365</v>
      </c>
      <c r="M5206" s="29" t="str">
        <f>IF(O5206 &lt;&gt; "", VLOOKUP(O5206,'CLASSIFICAÇÃO - ÁREA DE ATUAÇÃO'!$A:$C,2,0),"")</f>
        <v>D</v>
      </c>
      <c r="N5206" s="29" t="str">
        <f>IF(O5206 &lt;&gt; "",VLOOKUP(O5206,'CLASSIFICAÇÃO - ÁREA DE ATUAÇÃO'!$A:$C,3,0), "")</f>
        <v>ATENÇÃO PRIMÁRIA</v>
      </c>
      <c r="O5206" t="str">
        <f>'Lotações convertidas'!B5208</f>
        <v>CENTRO DE SAÚDE TUPI</v>
      </c>
    </row>
    <row r="5207" spans="1:15" x14ac:dyDescent="0.25">
      <c r="A5207" t="s">
        <v>15575</v>
      </c>
      <c r="B5207" t="s">
        <v>15576</v>
      </c>
      <c r="C5207" t="s">
        <v>15577</v>
      </c>
      <c r="D5207" t="s">
        <v>15578</v>
      </c>
      <c r="E5207" t="s">
        <v>15579</v>
      </c>
      <c r="F5207" t="s">
        <v>18652</v>
      </c>
      <c r="G5207" s="177">
        <v>44795</v>
      </c>
      <c r="H5207" t="s">
        <v>364</v>
      </c>
      <c r="I5207" t="s">
        <v>18193</v>
      </c>
      <c r="J5207" t="s">
        <v>15580</v>
      </c>
      <c r="K5207" t="s">
        <v>353</v>
      </c>
      <c r="L5207" t="s">
        <v>427</v>
      </c>
      <c r="M5207" s="29" t="str">
        <f>IF(O5207 &lt;&gt; "", VLOOKUP(O5207,'CLASSIFICAÇÃO - ÁREA DE ATUAÇÃO'!$A:$C,2,0),"")</f>
        <v>A</v>
      </c>
      <c r="N5207" s="29" t="str">
        <f>IF(O5207 &lt;&gt; "",VLOOKUP(O5207,'CLASSIFICAÇÃO - ÁREA DE ATUAÇÃO'!$A:$C,3,0), "")</f>
        <v>GESTÃO</v>
      </c>
      <c r="O5207" t="str">
        <f>'Lotações convertidas'!B5209</f>
        <v>DIRETORIA DE VIGILANCIA SANITARIA</v>
      </c>
    </row>
    <row r="5208" spans="1:15" x14ac:dyDescent="0.25">
      <c r="A5208">
        <v>1389848</v>
      </c>
      <c r="B5208" t="s">
        <v>8187</v>
      </c>
      <c r="C5208" t="s">
        <v>8188</v>
      </c>
      <c r="D5208" t="s">
        <v>362</v>
      </c>
      <c r="F5208" t="s">
        <v>18614</v>
      </c>
      <c r="G5208" s="177">
        <v>44792</v>
      </c>
      <c r="H5208" t="s">
        <v>6976</v>
      </c>
      <c r="I5208" t="s">
        <v>18168</v>
      </c>
      <c r="J5208" t="s">
        <v>8190</v>
      </c>
      <c r="K5208" t="s">
        <v>353</v>
      </c>
      <c r="L5208" t="s">
        <v>354</v>
      </c>
      <c r="M5208" s="29" t="str">
        <f>IF(O5208 &lt;&gt; "", VLOOKUP(O5208,'CLASSIFICAÇÃO - ÁREA DE ATUAÇÃO'!$A:$C,2,0),"")</f>
        <v>A</v>
      </c>
      <c r="N5208" s="29" t="str">
        <f>IF(O5208 &lt;&gt; "",VLOOKUP(O5208,'CLASSIFICAÇÃO - ÁREA DE ATUAÇÃO'!$A:$C,3,0), "")</f>
        <v>REDE DE URGÊNCIA</v>
      </c>
      <c r="O5208" t="str">
        <f>'Lotações convertidas'!B5210</f>
        <v>CENTRO DE REFERENCIA EM SAUDE MENTAL NOROESTE</v>
      </c>
    </row>
    <row r="5209" spans="1:15" x14ac:dyDescent="0.25">
      <c r="A5209">
        <v>1389856</v>
      </c>
      <c r="B5209" t="s">
        <v>15581</v>
      </c>
      <c r="C5209" t="s">
        <v>15582</v>
      </c>
      <c r="D5209" t="s">
        <v>368</v>
      </c>
      <c r="E5209" t="s">
        <v>634</v>
      </c>
      <c r="F5209" t="s">
        <v>18615</v>
      </c>
      <c r="G5209" s="177">
        <v>44795</v>
      </c>
      <c r="H5209" t="s">
        <v>466</v>
      </c>
      <c r="I5209" t="s">
        <v>18174</v>
      </c>
      <c r="J5209" t="s">
        <v>15583</v>
      </c>
      <c r="K5209" t="s">
        <v>353</v>
      </c>
      <c r="L5209" t="s">
        <v>365</v>
      </c>
      <c r="M5209" s="29" t="str">
        <f>IF(O5209 &lt;&gt; "", VLOOKUP(O5209,'CLASSIFICAÇÃO - ÁREA DE ATUAÇÃO'!$A:$C,2,0),"")</f>
        <v>D</v>
      </c>
      <c r="N5209" s="29" t="str">
        <f>IF(O5209 &lt;&gt; "",VLOOKUP(O5209,'CLASSIFICAÇÃO - ÁREA DE ATUAÇÃO'!$A:$C,3,0), "")</f>
        <v>REDE DE URGÊNCIA</v>
      </c>
      <c r="O5209" t="str">
        <f>'Lotações convertidas'!B5211</f>
        <v>UNIDADE DE PRONTO ATENDIMENTO NORTE</v>
      </c>
    </row>
    <row r="5210" spans="1:15" x14ac:dyDescent="0.25">
      <c r="A5210">
        <v>1389864</v>
      </c>
      <c r="B5210" t="s">
        <v>15584</v>
      </c>
      <c r="C5210" t="s">
        <v>15585</v>
      </c>
      <c r="D5210" t="s">
        <v>368</v>
      </c>
      <c r="E5210" t="s">
        <v>369</v>
      </c>
      <c r="F5210" t="s">
        <v>2538</v>
      </c>
      <c r="G5210" s="177">
        <v>44795</v>
      </c>
      <c r="H5210" t="s">
        <v>364</v>
      </c>
      <c r="I5210" t="s">
        <v>18168</v>
      </c>
      <c r="J5210" t="s">
        <v>15586</v>
      </c>
      <c r="K5210" t="s">
        <v>353</v>
      </c>
      <c r="L5210" t="s">
        <v>354</v>
      </c>
      <c r="M5210" s="29" t="str">
        <f>IF(O5210 &lt;&gt; "", VLOOKUP(O5210,'CLASSIFICAÇÃO - ÁREA DE ATUAÇÃO'!$A:$C,2,0),"")</f>
        <v>C</v>
      </c>
      <c r="N5210" s="29" t="str">
        <f>IF(O5210 &lt;&gt; "",VLOOKUP(O5210,'CLASSIFICAÇÃO - ÁREA DE ATUAÇÃO'!$A:$C,3,0), "")</f>
        <v>ATENÇÃO PRIMÁRIA</v>
      </c>
      <c r="O5210" t="str">
        <f>'Lotações convertidas'!B5212</f>
        <v>CENTRO DE SAÚDE COQUEIROS</v>
      </c>
    </row>
    <row r="5211" spans="1:15" x14ac:dyDescent="0.25">
      <c r="A5211">
        <v>1389872</v>
      </c>
      <c r="B5211" t="s">
        <v>15587</v>
      </c>
      <c r="C5211" t="s">
        <v>15588</v>
      </c>
      <c r="D5211" t="s">
        <v>368</v>
      </c>
      <c r="E5211" t="s">
        <v>369</v>
      </c>
      <c r="F5211" t="s">
        <v>791</v>
      </c>
      <c r="G5211" s="177">
        <v>44795</v>
      </c>
      <c r="H5211" t="s">
        <v>417</v>
      </c>
      <c r="I5211" t="s">
        <v>18168</v>
      </c>
      <c r="J5211" t="s">
        <v>15589</v>
      </c>
      <c r="K5211" t="s">
        <v>353</v>
      </c>
      <c r="L5211" t="s">
        <v>365</v>
      </c>
      <c r="M5211" s="29" t="str">
        <f>IF(O5211 &lt;&gt; "", VLOOKUP(O5211,'CLASSIFICAÇÃO - ÁREA DE ATUAÇÃO'!$A:$C,2,0),"")</f>
        <v>D</v>
      </c>
      <c r="N5211" s="29" t="str">
        <f>IF(O5211 &lt;&gt; "",VLOOKUP(O5211,'CLASSIFICAÇÃO - ÁREA DE ATUAÇÃO'!$A:$C,3,0), "")</f>
        <v>ATENÇÃO PRIMÁRIA</v>
      </c>
      <c r="O5211" t="str">
        <f>'Lotações convertidas'!B5213</f>
        <v>CENTRO DE SAÚDE JARDIM FELICIDADE</v>
      </c>
    </row>
    <row r="5212" spans="1:15" x14ac:dyDescent="0.25">
      <c r="A5212">
        <v>1389899</v>
      </c>
      <c r="B5212" t="s">
        <v>15590</v>
      </c>
      <c r="C5212" t="s">
        <v>15591</v>
      </c>
      <c r="D5212" t="s">
        <v>368</v>
      </c>
      <c r="E5212" t="s">
        <v>369</v>
      </c>
      <c r="F5212" t="s">
        <v>825</v>
      </c>
      <c r="G5212" s="177">
        <v>44796</v>
      </c>
      <c r="H5212" t="s">
        <v>417</v>
      </c>
      <c r="I5212" t="s">
        <v>18168</v>
      </c>
      <c r="J5212" t="s">
        <v>15592</v>
      </c>
      <c r="K5212" t="s">
        <v>353</v>
      </c>
      <c r="L5212" t="s">
        <v>365</v>
      </c>
      <c r="M5212" s="29" t="str">
        <f>IF(O5212 &lt;&gt; "", VLOOKUP(O5212,'CLASSIFICAÇÃO - ÁREA DE ATUAÇÃO'!$A:$C,2,0),"")</f>
        <v>D</v>
      </c>
      <c r="N5212" s="29" t="str">
        <f>IF(O5212 &lt;&gt; "",VLOOKUP(O5212,'CLASSIFICAÇÃO - ÁREA DE ATUAÇÃO'!$A:$C,3,0), "")</f>
        <v>ATENÇÃO PRIMÁRIA</v>
      </c>
      <c r="O5212" t="str">
        <f>'Lotações convertidas'!B5214</f>
        <v>CENTRO DE SAÚDE TUPI</v>
      </c>
    </row>
    <row r="5213" spans="1:15" x14ac:dyDescent="0.25">
      <c r="A5213">
        <v>1389910</v>
      </c>
      <c r="B5213" t="s">
        <v>15593</v>
      </c>
      <c r="C5213" t="s">
        <v>15594</v>
      </c>
      <c r="D5213" t="s">
        <v>379</v>
      </c>
      <c r="F5213" t="s">
        <v>1337</v>
      </c>
      <c r="G5213" s="177">
        <v>44795</v>
      </c>
      <c r="H5213" t="s">
        <v>364</v>
      </c>
      <c r="I5213" t="s">
        <v>18171</v>
      </c>
      <c r="J5213" t="s">
        <v>15595</v>
      </c>
      <c r="K5213" t="s">
        <v>353</v>
      </c>
      <c r="L5213" t="s">
        <v>406</v>
      </c>
      <c r="M5213" s="29" t="str">
        <f>IF(O5213 &lt;&gt; "", VLOOKUP(O5213,'CLASSIFICAÇÃO - ÁREA DE ATUAÇÃO'!$A:$C,2,0),"")</f>
        <v>C</v>
      </c>
      <c r="N5213" s="29" t="str">
        <f>IF(O5213 &lt;&gt; "",VLOOKUP(O5213,'CLASSIFICAÇÃO - ÁREA DE ATUAÇÃO'!$A:$C,3,0), "")</f>
        <v>ATENÇÃO PRIMÁRIA</v>
      </c>
      <c r="O5213" t="str">
        <f>'Lotações convertidas'!B5215</f>
        <v>CENTRO DE SAÚDE FRANCISCO GOMES BARBOSA - TIROL</v>
      </c>
    </row>
    <row r="5214" spans="1:15" x14ac:dyDescent="0.25">
      <c r="A5214">
        <v>1389937</v>
      </c>
      <c r="B5214" t="s">
        <v>15596</v>
      </c>
      <c r="C5214" t="s">
        <v>15597</v>
      </c>
      <c r="D5214" t="s">
        <v>368</v>
      </c>
      <c r="E5214" t="s">
        <v>369</v>
      </c>
      <c r="F5214" t="s">
        <v>18615</v>
      </c>
      <c r="G5214" s="177">
        <v>44792</v>
      </c>
      <c r="H5214" t="s">
        <v>425</v>
      </c>
      <c r="I5214" t="s">
        <v>18168</v>
      </c>
      <c r="J5214" t="s">
        <v>15598</v>
      </c>
      <c r="K5214" t="s">
        <v>353</v>
      </c>
      <c r="L5214" t="s">
        <v>365</v>
      </c>
      <c r="M5214" s="29" t="str">
        <f>IF(O5214 &lt;&gt; "", VLOOKUP(O5214,'CLASSIFICAÇÃO - ÁREA DE ATUAÇÃO'!$A:$C,2,0),"")</f>
        <v>D</v>
      </c>
      <c r="N5214" s="29" t="str">
        <f>IF(O5214 &lt;&gt; "",VLOOKUP(O5214,'CLASSIFICAÇÃO - ÁREA DE ATUAÇÃO'!$A:$C,3,0), "")</f>
        <v>REDE DE URGÊNCIA</v>
      </c>
      <c r="O5214" t="str">
        <f>'Lotações convertidas'!B5216</f>
        <v>UNIDADE DE PRONTO ATENDIMENTO NORTE</v>
      </c>
    </row>
    <row r="5215" spans="1:15" x14ac:dyDescent="0.25">
      <c r="A5215">
        <v>1389945</v>
      </c>
      <c r="B5215" t="s">
        <v>15599</v>
      </c>
      <c r="C5215" t="s">
        <v>15600</v>
      </c>
      <c r="D5215" t="s">
        <v>349</v>
      </c>
      <c r="E5215" t="s">
        <v>445</v>
      </c>
      <c r="F5215" t="s">
        <v>595</v>
      </c>
      <c r="G5215" s="177">
        <v>44795</v>
      </c>
      <c r="H5215" t="s">
        <v>352</v>
      </c>
      <c r="I5215" t="s">
        <v>18172</v>
      </c>
      <c r="J5215" t="s">
        <v>15601</v>
      </c>
      <c r="K5215" t="s">
        <v>353</v>
      </c>
      <c r="L5215" t="s">
        <v>361</v>
      </c>
      <c r="M5215" s="29" t="str">
        <f>IF(O5215 &lt;&gt; "", VLOOKUP(O5215,'CLASSIFICAÇÃO - ÁREA DE ATUAÇÃO'!$A:$C,2,0),"")</f>
        <v>C</v>
      </c>
      <c r="N5215" s="29" t="str">
        <f>IF(O5215 &lt;&gt; "",VLOOKUP(O5215,'CLASSIFICAÇÃO - ÁREA DE ATUAÇÃO'!$A:$C,3,0), "")</f>
        <v>ATENÇÃO PRIMÁRIA</v>
      </c>
      <c r="O5215" t="str">
        <f>'Lotações convertidas'!B5217</f>
        <v>CENTRO DE SAÚDE TREVO</v>
      </c>
    </row>
    <row r="5216" spans="1:15" x14ac:dyDescent="0.25">
      <c r="A5216" t="s">
        <v>15605</v>
      </c>
      <c r="B5216" t="s">
        <v>15606</v>
      </c>
      <c r="C5216" t="s">
        <v>15607</v>
      </c>
      <c r="D5216" t="s">
        <v>349</v>
      </c>
      <c r="E5216" t="s">
        <v>528</v>
      </c>
      <c r="F5216" t="s">
        <v>1976</v>
      </c>
      <c r="G5216" s="177">
        <v>44796</v>
      </c>
      <c r="H5216" t="s">
        <v>395</v>
      </c>
      <c r="I5216" t="s">
        <v>18176</v>
      </c>
      <c r="J5216" t="s">
        <v>15608</v>
      </c>
      <c r="K5216" t="s">
        <v>353</v>
      </c>
      <c r="L5216" t="s">
        <v>354</v>
      </c>
      <c r="M5216" s="29" t="str">
        <f>IF(O5216 &lt;&gt; "", VLOOKUP(O5216,'CLASSIFICAÇÃO - ÁREA DE ATUAÇÃO'!$A:$C,2,0),"")</f>
        <v>A</v>
      </c>
      <c r="N5216" s="29" t="str">
        <f>IF(O5216 &lt;&gt; "",VLOOKUP(O5216,'CLASSIFICAÇÃO - ÁREA DE ATUAÇÃO'!$A:$C,3,0), "")</f>
        <v>REDE COMPLEMENTAR</v>
      </c>
      <c r="O5216" t="str">
        <f>'Lotações convertidas'!B5218</f>
        <v>LABORATORIO REGIONAL NOROESTE</v>
      </c>
    </row>
    <row r="5217" spans="1:15" x14ac:dyDescent="0.25">
      <c r="A5217">
        <v>1389996</v>
      </c>
      <c r="B5217" t="s">
        <v>15609</v>
      </c>
      <c r="C5217" t="s">
        <v>15610</v>
      </c>
      <c r="D5217" t="s">
        <v>368</v>
      </c>
      <c r="E5217" t="s">
        <v>369</v>
      </c>
      <c r="F5217" t="s">
        <v>2872</v>
      </c>
      <c r="G5217" s="177">
        <v>44796</v>
      </c>
      <c r="H5217" t="s">
        <v>417</v>
      </c>
      <c r="I5217" t="s">
        <v>18168</v>
      </c>
      <c r="J5217" t="s">
        <v>15611</v>
      </c>
      <c r="K5217" t="s">
        <v>353</v>
      </c>
      <c r="L5217" t="s">
        <v>397</v>
      </c>
      <c r="M5217" s="29" t="str">
        <f>IF(O5217 &lt;&gt; "", VLOOKUP(O5217,'CLASSIFICAÇÃO - ÁREA DE ATUAÇÃO'!$A:$C,2,0),"")</f>
        <v>A</v>
      </c>
      <c r="N5217" s="29" t="str">
        <f>IF(O5217 &lt;&gt; "",VLOOKUP(O5217,'CLASSIFICAÇÃO - ÁREA DE ATUAÇÃO'!$A:$C,3,0), "")</f>
        <v>ATENÇÃO PRIMÁRIA</v>
      </c>
      <c r="O5217" t="str">
        <f>'Lotações convertidas'!B5219</f>
        <v>CENTRO DE SAÚDE NORALDINO DE LIMA</v>
      </c>
    </row>
    <row r="5218" spans="1:15" x14ac:dyDescent="0.25">
      <c r="A5218">
        <v>1390005</v>
      </c>
      <c r="B5218" t="s">
        <v>15612</v>
      </c>
      <c r="C5218" t="s">
        <v>15613</v>
      </c>
      <c r="D5218" t="s">
        <v>368</v>
      </c>
      <c r="E5218" t="s">
        <v>369</v>
      </c>
      <c r="F5218" t="s">
        <v>18622</v>
      </c>
      <c r="G5218" s="177">
        <v>44796</v>
      </c>
      <c r="H5218" t="s">
        <v>441</v>
      </c>
      <c r="I5218" t="s">
        <v>18168</v>
      </c>
      <c r="J5218" t="s">
        <v>15614</v>
      </c>
      <c r="K5218" t="s">
        <v>353</v>
      </c>
      <c r="L5218" t="s">
        <v>372</v>
      </c>
      <c r="M5218" s="29" t="str">
        <f>IF(O5218 &lt;&gt; "", VLOOKUP(O5218,'CLASSIFICAÇÃO - ÁREA DE ATUAÇÃO'!$A:$C,2,0),"")</f>
        <v>C</v>
      </c>
      <c r="N5218" s="29" t="str">
        <f>IF(O5218 &lt;&gt; "",VLOOKUP(O5218,'CLASSIFICAÇÃO - ÁREA DE ATUAÇÃO'!$A:$C,3,0), "")</f>
        <v>REDE DE URGÊNCIA</v>
      </c>
      <c r="O5218" t="str">
        <f>'Lotações convertidas'!B5220</f>
        <v>CENTRO DE REFERENCIA EM SAUDE MENTAL VENDA NOVA</v>
      </c>
    </row>
    <row r="5219" spans="1:15" x14ac:dyDescent="0.25">
      <c r="A5219">
        <v>1390013</v>
      </c>
      <c r="B5219" t="s">
        <v>2783</v>
      </c>
      <c r="C5219" t="s">
        <v>2784</v>
      </c>
      <c r="D5219" t="s">
        <v>349</v>
      </c>
      <c r="E5219" t="s">
        <v>473</v>
      </c>
      <c r="F5219" t="s">
        <v>18618</v>
      </c>
      <c r="G5219" s="177">
        <v>44796</v>
      </c>
      <c r="H5219" t="s">
        <v>352</v>
      </c>
      <c r="I5219" t="s">
        <v>18181</v>
      </c>
      <c r="J5219" t="s">
        <v>2785</v>
      </c>
      <c r="K5219" t="s">
        <v>353</v>
      </c>
      <c r="L5219" t="s">
        <v>365</v>
      </c>
      <c r="M5219" s="29" t="str">
        <f>IF(O5219 &lt;&gt; "", VLOOKUP(O5219,'CLASSIFICAÇÃO - ÁREA DE ATUAÇÃO'!$A:$C,2,0),"")</f>
        <v>C</v>
      </c>
      <c r="N5219" s="29" t="str">
        <f>IF(O5219 &lt;&gt; "",VLOOKUP(O5219,'CLASSIFICAÇÃO - ÁREA DE ATUAÇÃO'!$A:$C,3,0), "")</f>
        <v>GESTÃO</v>
      </c>
      <c r="O5219" t="str">
        <f>'Lotações convertidas'!B5221</f>
        <v>GERENCIA DE ASSISTENCIA, EPIDEMIOLOGIA E REGULACAO NORTE</v>
      </c>
    </row>
    <row r="5220" spans="1:15" x14ac:dyDescent="0.25">
      <c r="A5220">
        <v>1390021</v>
      </c>
      <c r="B5220" t="s">
        <v>15615</v>
      </c>
      <c r="C5220" t="s">
        <v>15616</v>
      </c>
      <c r="D5220" t="s">
        <v>368</v>
      </c>
      <c r="E5220" t="s">
        <v>369</v>
      </c>
      <c r="F5220" t="s">
        <v>18623</v>
      </c>
      <c r="G5220" s="177">
        <v>44796</v>
      </c>
      <c r="H5220" t="s">
        <v>441</v>
      </c>
      <c r="I5220" t="s">
        <v>18168</v>
      </c>
      <c r="J5220" t="s">
        <v>15617</v>
      </c>
      <c r="K5220" t="s">
        <v>353</v>
      </c>
      <c r="L5220" t="s">
        <v>374</v>
      </c>
      <c r="M5220" s="29" t="str">
        <f>IF(O5220 &lt;&gt; "", VLOOKUP(O5220,'CLASSIFICAÇÃO - ÁREA DE ATUAÇÃO'!$A:$C,2,0),"")</f>
        <v>C</v>
      </c>
      <c r="N5220" s="29" t="str">
        <f>IF(O5220 &lt;&gt; "",VLOOKUP(O5220,'CLASSIFICAÇÃO - ÁREA DE ATUAÇÃO'!$A:$C,3,0), "")</f>
        <v>REDE DE URGÊNCIA</v>
      </c>
      <c r="O5220" t="str">
        <f>'Lotações convertidas'!B5222</f>
        <v>UNIDADE DE PRONTO ATENDIMENTO NORDESTE</v>
      </c>
    </row>
    <row r="5221" spans="1:15" x14ac:dyDescent="0.25">
      <c r="A5221">
        <v>1390048</v>
      </c>
      <c r="B5221" t="s">
        <v>15618</v>
      </c>
      <c r="C5221" t="s">
        <v>15619</v>
      </c>
      <c r="D5221" t="s">
        <v>368</v>
      </c>
      <c r="E5221" t="s">
        <v>369</v>
      </c>
      <c r="F5221" t="s">
        <v>627</v>
      </c>
      <c r="G5221" s="177">
        <v>44796</v>
      </c>
      <c r="H5221" t="s">
        <v>364</v>
      </c>
      <c r="I5221" t="s">
        <v>18168</v>
      </c>
      <c r="J5221" t="s">
        <v>15620</v>
      </c>
      <c r="K5221" t="s">
        <v>353</v>
      </c>
      <c r="L5221" t="s">
        <v>361</v>
      </c>
      <c r="M5221" s="29" t="str">
        <f>IF(O5221 &lt;&gt; "", VLOOKUP(O5221,'CLASSIFICAÇÃO - ÁREA DE ATUAÇÃO'!$A:$C,2,0),"")</f>
        <v>B</v>
      </c>
      <c r="N5221" s="29" t="str">
        <f>IF(O5221 &lt;&gt; "",VLOOKUP(O5221,'CLASSIFICAÇÃO - ÁREA DE ATUAÇÃO'!$A:$C,3,0), "")</f>
        <v>ATENÇÃO PRIMÁRIA</v>
      </c>
      <c r="O5221" t="str">
        <f>'Lotações convertidas'!B5223</f>
        <v>CENTRO DE SAÚDE SANTA AMÉLIA</v>
      </c>
    </row>
    <row r="5222" spans="1:15" x14ac:dyDescent="0.25">
      <c r="A5222">
        <v>1390056</v>
      </c>
      <c r="B5222" t="s">
        <v>15621</v>
      </c>
      <c r="C5222" t="s">
        <v>15622</v>
      </c>
      <c r="D5222" t="s">
        <v>368</v>
      </c>
      <c r="E5222" t="s">
        <v>369</v>
      </c>
      <c r="F5222" t="s">
        <v>866</v>
      </c>
      <c r="G5222" s="177">
        <v>44797</v>
      </c>
      <c r="H5222" t="s">
        <v>384</v>
      </c>
      <c r="I5222" t="s">
        <v>18168</v>
      </c>
      <c r="J5222" t="s">
        <v>15623</v>
      </c>
      <c r="K5222" t="s">
        <v>353</v>
      </c>
      <c r="L5222" t="s">
        <v>354</v>
      </c>
      <c r="M5222" s="29" t="str">
        <f>IF(O5222 &lt;&gt; "", VLOOKUP(O5222,'CLASSIFICAÇÃO - ÁREA DE ATUAÇÃO'!$A:$C,2,0),"")</f>
        <v>A</v>
      </c>
      <c r="N5222" s="29" t="str">
        <f>IF(O5222 &lt;&gt; "",VLOOKUP(O5222,'CLASSIFICAÇÃO - ÁREA DE ATUAÇÃO'!$A:$C,3,0), "")</f>
        <v>ATENÇÃO PRIMÁRIA</v>
      </c>
      <c r="O5222" t="str">
        <f>'Lotações convertidas'!B5224</f>
        <v>CENTRO DE SAÚDE JARDIM MONTANHÊS</v>
      </c>
    </row>
    <row r="5223" spans="1:15" x14ac:dyDescent="0.25">
      <c r="A5223">
        <v>1390072</v>
      </c>
      <c r="B5223" t="s">
        <v>15624</v>
      </c>
      <c r="C5223" t="s">
        <v>15625</v>
      </c>
      <c r="D5223" t="s">
        <v>368</v>
      </c>
      <c r="E5223" t="s">
        <v>369</v>
      </c>
      <c r="F5223" t="s">
        <v>18613</v>
      </c>
      <c r="G5223" s="177">
        <v>44796</v>
      </c>
      <c r="H5223" t="s">
        <v>441</v>
      </c>
      <c r="I5223" t="s">
        <v>18168</v>
      </c>
      <c r="J5223" t="s">
        <v>15626</v>
      </c>
      <c r="K5223" t="s">
        <v>353</v>
      </c>
      <c r="L5223" t="s">
        <v>382</v>
      </c>
      <c r="M5223" s="29" t="str">
        <f>IF(O5223 &lt;&gt; "", VLOOKUP(O5223,'CLASSIFICAÇÃO - ÁREA DE ATUAÇÃO'!$A:$C,2,0),"")</f>
        <v>C</v>
      </c>
      <c r="N5223" s="29" t="str">
        <f>IF(O5223 &lt;&gt; "",VLOOKUP(O5223,'CLASSIFICAÇÃO - ÁREA DE ATUAÇÃO'!$A:$C,3,0), "")</f>
        <v>REDE DE URGÊNCIA</v>
      </c>
      <c r="O5223" t="str">
        <f>'Lotações convertidas'!B5225</f>
        <v>UNIDADE DE PRONTO ATENDIMENTO LESTE</v>
      </c>
    </row>
    <row r="5224" spans="1:15" x14ac:dyDescent="0.25">
      <c r="A5224">
        <v>1390080</v>
      </c>
      <c r="B5224" t="s">
        <v>15627</v>
      </c>
      <c r="C5224" t="s">
        <v>15628</v>
      </c>
      <c r="D5224" t="s">
        <v>520</v>
      </c>
      <c r="F5224" t="s">
        <v>404</v>
      </c>
      <c r="G5224" s="177">
        <v>44796</v>
      </c>
      <c r="H5224" t="s">
        <v>364</v>
      </c>
      <c r="I5224" t="s">
        <v>18175</v>
      </c>
      <c r="J5224" t="s">
        <v>15629</v>
      </c>
      <c r="K5224" t="s">
        <v>353</v>
      </c>
      <c r="L5224" t="s">
        <v>406</v>
      </c>
      <c r="M5224" s="29" t="str">
        <f>IF(O5224 &lt;&gt; "", VLOOKUP(O5224,'CLASSIFICAÇÃO - ÁREA DE ATUAÇÃO'!$A:$C,2,0),"")</f>
        <v>D</v>
      </c>
      <c r="N5224" s="29" t="str">
        <f>IF(O5224 &lt;&gt; "",VLOOKUP(O5224,'CLASSIFICAÇÃO - ÁREA DE ATUAÇÃO'!$A:$C,3,0), "")</f>
        <v>ATENÇÃO PRIMÁRIA</v>
      </c>
      <c r="O5224" t="str">
        <f>'Lotações convertidas'!B5226</f>
        <v>CENTRO DE SAÚDE REGINA</v>
      </c>
    </row>
    <row r="5225" spans="1:15" x14ac:dyDescent="0.25">
      <c r="A5225">
        <v>1390099</v>
      </c>
      <c r="B5225" t="s">
        <v>15630</v>
      </c>
      <c r="C5225" t="s">
        <v>15631</v>
      </c>
      <c r="D5225" t="s">
        <v>368</v>
      </c>
      <c r="E5225" t="s">
        <v>369</v>
      </c>
      <c r="F5225" t="s">
        <v>18615</v>
      </c>
      <c r="G5225" s="177">
        <v>44795</v>
      </c>
      <c r="H5225" t="s">
        <v>425</v>
      </c>
      <c r="I5225" t="s">
        <v>18168</v>
      </c>
      <c r="J5225" t="s">
        <v>15632</v>
      </c>
      <c r="K5225" t="s">
        <v>353</v>
      </c>
      <c r="L5225" t="s">
        <v>365</v>
      </c>
      <c r="M5225" s="29" t="str">
        <f>IF(O5225 &lt;&gt; "", VLOOKUP(O5225,'CLASSIFICAÇÃO - ÁREA DE ATUAÇÃO'!$A:$C,2,0),"")</f>
        <v>D</v>
      </c>
      <c r="N5225" s="29" t="str">
        <f>IF(O5225 &lt;&gt; "",VLOOKUP(O5225,'CLASSIFICAÇÃO - ÁREA DE ATUAÇÃO'!$A:$C,3,0), "")</f>
        <v>REDE DE URGÊNCIA</v>
      </c>
      <c r="O5225" t="str">
        <f>'Lotações convertidas'!B5227</f>
        <v>UNIDADE DE PRONTO ATENDIMENTO NORTE</v>
      </c>
    </row>
    <row r="5226" spans="1:15" x14ac:dyDescent="0.25">
      <c r="A5226">
        <v>1390102</v>
      </c>
      <c r="B5226" t="s">
        <v>15633</v>
      </c>
      <c r="C5226" t="s">
        <v>15634</v>
      </c>
      <c r="D5226" t="s">
        <v>379</v>
      </c>
      <c r="F5226" t="s">
        <v>489</v>
      </c>
      <c r="G5226" s="177">
        <v>44796</v>
      </c>
      <c r="H5226" t="s">
        <v>352</v>
      </c>
      <c r="I5226" t="s">
        <v>18171</v>
      </c>
      <c r="J5226" t="s">
        <v>15635</v>
      </c>
      <c r="K5226" t="s">
        <v>353</v>
      </c>
      <c r="L5226" t="s">
        <v>397</v>
      </c>
      <c r="M5226" s="29" t="str">
        <f>IF(O5226 &lt;&gt; "", VLOOKUP(O5226,'CLASSIFICAÇÃO - ÁREA DE ATUAÇÃO'!$A:$C,2,0),"")</f>
        <v>C</v>
      </c>
      <c r="N5226" s="29" t="str">
        <f>IF(O5226 &lt;&gt; "",VLOOKUP(O5226,'CLASSIFICAÇÃO - ÁREA DE ATUAÇÃO'!$A:$C,3,0), "")</f>
        <v>ATENÇÃO PRIMÁRIA</v>
      </c>
      <c r="O5226" t="str">
        <f>'Lotações convertidas'!B5228</f>
        <v>CENTRO DE SAÚDE VILA LEONINA</v>
      </c>
    </row>
    <row r="5227" spans="1:15" x14ac:dyDescent="0.25">
      <c r="A5227">
        <v>1390110</v>
      </c>
      <c r="B5227" t="s">
        <v>15636</v>
      </c>
      <c r="C5227" t="s">
        <v>15637</v>
      </c>
      <c r="D5227" t="s">
        <v>368</v>
      </c>
      <c r="E5227" t="s">
        <v>390</v>
      </c>
      <c r="F5227" t="s">
        <v>1249</v>
      </c>
      <c r="G5227" s="177">
        <v>44796</v>
      </c>
      <c r="H5227" t="s">
        <v>364</v>
      </c>
      <c r="I5227" t="s">
        <v>18175</v>
      </c>
      <c r="J5227" t="s">
        <v>15638</v>
      </c>
      <c r="K5227" t="s">
        <v>353</v>
      </c>
      <c r="L5227" t="s">
        <v>361</v>
      </c>
      <c r="M5227" s="29" t="str">
        <f>IF(O5227 &lt;&gt; "", VLOOKUP(O5227,'CLASSIFICAÇÃO - ÁREA DE ATUAÇÃO'!$A:$C,2,0),"")</f>
        <v>C</v>
      </c>
      <c r="N5227" s="29" t="str">
        <f>IF(O5227 &lt;&gt; "",VLOOKUP(O5227,'CLASSIFICAÇÃO - ÁREA DE ATUAÇÃO'!$A:$C,3,0), "")</f>
        <v>ATENÇÃO PRIMÁRIA</v>
      </c>
      <c r="O5227" t="str">
        <f>'Lotações convertidas'!B5229</f>
        <v>CENTRO DE SAÚDE OURO PRETO</v>
      </c>
    </row>
    <row r="5228" spans="1:15" x14ac:dyDescent="0.25">
      <c r="A5228">
        <v>1390129</v>
      </c>
      <c r="B5228" t="s">
        <v>15639</v>
      </c>
      <c r="C5228" t="s">
        <v>15640</v>
      </c>
      <c r="D5228" t="s">
        <v>368</v>
      </c>
      <c r="E5228" t="s">
        <v>369</v>
      </c>
      <c r="F5228" t="s">
        <v>516</v>
      </c>
      <c r="G5228" s="177">
        <v>44796</v>
      </c>
      <c r="H5228" t="s">
        <v>417</v>
      </c>
      <c r="I5228" t="s">
        <v>18168</v>
      </c>
      <c r="J5228" t="s">
        <v>15641</v>
      </c>
      <c r="K5228" t="s">
        <v>353</v>
      </c>
      <c r="L5228" t="s">
        <v>372</v>
      </c>
      <c r="M5228" s="29" t="str">
        <f>IF(O5228 &lt;&gt; "", VLOOKUP(O5228,'CLASSIFICAÇÃO - ÁREA DE ATUAÇÃO'!$A:$C,2,0),"")</f>
        <v>C</v>
      </c>
      <c r="N5228" s="29" t="str">
        <f>IF(O5228 &lt;&gt; "",VLOOKUP(O5228,'CLASSIFICAÇÃO - ÁREA DE ATUAÇÃO'!$A:$C,3,0), "")</f>
        <v>ATENÇÃO PRIMÁRIA</v>
      </c>
      <c r="O5228" t="str">
        <f>'Lotações convertidas'!B5230</f>
        <v>CENTRO DE SAÚDE NOVA YORK</v>
      </c>
    </row>
    <row r="5229" spans="1:15" x14ac:dyDescent="0.25">
      <c r="A5229">
        <v>1390137</v>
      </c>
      <c r="B5229" t="s">
        <v>15642</v>
      </c>
      <c r="C5229" t="s">
        <v>15643</v>
      </c>
      <c r="D5229" t="s">
        <v>379</v>
      </c>
      <c r="F5229" t="s">
        <v>424</v>
      </c>
      <c r="G5229" s="177">
        <v>44797</v>
      </c>
      <c r="H5229" t="s">
        <v>466</v>
      </c>
      <c r="I5229" t="s">
        <v>18171</v>
      </c>
      <c r="J5229" t="s">
        <v>15644</v>
      </c>
      <c r="K5229" t="s">
        <v>353</v>
      </c>
      <c r="L5229" t="s">
        <v>427</v>
      </c>
      <c r="M5229" s="29" t="str">
        <f>IF(O5229 &lt;&gt; "", VLOOKUP(O5229,'CLASSIFICAÇÃO - ÁREA DE ATUAÇÃO'!$A:$C,2,0),"")</f>
        <v>D</v>
      </c>
      <c r="N5229" s="29" t="str">
        <f>IF(O5229 &lt;&gt; "",VLOOKUP(O5229,'CLASSIFICAÇÃO - ÁREA DE ATUAÇÃO'!$A:$C,3,0), "")</f>
        <v>REDE DE URGÊNCIA</v>
      </c>
      <c r="O5229" t="str">
        <f>'Lotações convertidas'!B5231</f>
        <v>SERVIÇO DE ATENDIMENTO MÓVEL DE URGÊNCIA E TRANSPORTE EM SAÚDE</v>
      </c>
    </row>
    <row r="5230" spans="1:15" x14ac:dyDescent="0.25">
      <c r="A5230">
        <v>1390153</v>
      </c>
      <c r="B5230" t="s">
        <v>5488</v>
      </c>
      <c r="C5230" t="s">
        <v>5489</v>
      </c>
      <c r="D5230" t="s">
        <v>368</v>
      </c>
      <c r="E5230" t="s">
        <v>369</v>
      </c>
      <c r="F5230" t="s">
        <v>715</v>
      </c>
      <c r="G5230" s="177">
        <v>44798</v>
      </c>
      <c r="H5230" t="s">
        <v>425</v>
      </c>
      <c r="I5230" t="s">
        <v>18168</v>
      </c>
      <c r="J5230" t="s">
        <v>5490</v>
      </c>
      <c r="K5230" t="s">
        <v>353</v>
      </c>
      <c r="L5230" t="s">
        <v>374</v>
      </c>
      <c r="M5230" s="29" t="str">
        <f>IF(O5230 &lt;&gt; "", VLOOKUP(O5230,'CLASSIFICAÇÃO - ÁREA DE ATUAÇÃO'!$A:$C,2,0),"")</f>
        <v>A</v>
      </c>
      <c r="N5230" s="29" t="str">
        <f>IF(O5230 &lt;&gt; "",VLOOKUP(O5230,'CLASSIFICAÇÃO - ÁREA DE ATUAÇÃO'!$A:$C,3,0), "")</f>
        <v>REDE DE URGÊNCIA</v>
      </c>
      <c r="O5230" t="str">
        <f>'Lotações convertidas'!B5232</f>
        <v>CENTRO DE REFERENCIA EM SAUDE MENTAL INFANTIL NORDESTE</v>
      </c>
    </row>
    <row r="5231" spans="1:15" x14ac:dyDescent="0.25">
      <c r="A5231">
        <v>1390161</v>
      </c>
      <c r="B5231" t="s">
        <v>15645</v>
      </c>
      <c r="C5231" t="s">
        <v>15646</v>
      </c>
      <c r="D5231" t="s">
        <v>368</v>
      </c>
      <c r="E5231" t="s">
        <v>369</v>
      </c>
      <c r="F5231" t="s">
        <v>424</v>
      </c>
      <c r="G5231" s="177">
        <v>44797</v>
      </c>
      <c r="H5231" t="s">
        <v>441</v>
      </c>
      <c r="I5231" t="s">
        <v>18168</v>
      </c>
      <c r="J5231" t="s">
        <v>15647</v>
      </c>
      <c r="K5231" t="s">
        <v>353</v>
      </c>
      <c r="L5231" t="s">
        <v>427</v>
      </c>
      <c r="M5231" s="29" t="str">
        <f>IF(O5231 &lt;&gt; "", VLOOKUP(O5231,'CLASSIFICAÇÃO - ÁREA DE ATUAÇÃO'!$A:$C,2,0),"")</f>
        <v>D</v>
      </c>
      <c r="N5231" s="29" t="str">
        <f>IF(O5231 &lt;&gt; "",VLOOKUP(O5231,'CLASSIFICAÇÃO - ÁREA DE ATUAÇÃO'!$A:$C,3,0), "")</f>
        <v>REDE DE URGÊNCIA</v>
      </c>
      <c r="O5231" t="str">
        <f>'Lotações convertidas'!B5233</f>
        <v>SERVIÇO DE ATENDIMENTO MÓVEL DE URGÊNCIA E TRANSPORTE EM SAÚDE</v>
      </c>
    </row>
    <row r="5232" spans="1:15" x14ac:dyDescent="0.25">
      <c r="A5232" t="s">
        <v>15648</v>
      </c>
      <c r="B5232" t="s">
        <v>13196</v>
      </c>
      <c r="C5232" t="s">
        <v>13197</v>
      </c>
      <c r="D5232" t="s">
        <v>349</v>
      </c>
      <c r="E5232" t="s">
        <v>6472</v>
      </c>
      <c r="F5232" t="s">
        <v>6473</v>
      </c>
      <c r="G5232" s="177">
        <v>44796</v>
      </c>
      <c r="H5232" t="s">
        <v>352</v>
      </c>
      <c r="I5232" t="s">
        <v>18176</v>
      </c>
      <c r="J5232" t="s">
        <v>13198</v>
      </c>
      <c r="K5232" t="s">
        <v>353</v>
      </c>
      <c r="L5232" t="s">
        <v>427</v>
      </c>
      <c r="M5232" s="29" t="str">
        <f>IF(O5232 &lt;&gt; "", VLOOKUP(O5232,'CLASSIFICAÇÃO - ÁREA DE ATUAÇÃO'!$A:$C,2,0),"")</f>
        <v>A</v>
      </c>
      <c r="N5232" s="29" t="str">
        <f>IF(O5232 &lt;&gt; "",VLOOKUP(O5232,'CLASSIFICAÇÃO - ÁREA DE ATUAÇÃO'!$A:$C,3,0), "")</f>
        <v>GESTÃO</v>
      </c>
      <c r="O5232" t="str">
        <f>'Lotações convertidas'!B5234</f>
        <v>GERÊNCIA DE ASSISTÊNCIA FARMACÊUTICA E INSUMOS ESSENCIAIS</v>
      </c>
    </row>
    <row r="5233" spans="1:15" x14ac:dyDescent="0.25">
      <c r="A5233">
        <v>1390188</v>
      </c>
      <c r="B5233" t="s">
        <v>15649</v>
      </c>
      <c r="C5233" t="s">
        <v>15650</v>
      </c>
      <c r="D5233" t="s">
        <v>368</v>
      </c>
      <c r="E5233" t="s">
        <v>369</v>
      </c>
      <c r="F5233" t="s">
        <v>732</v>
      </c>
      <c r="G5233" s="177">
        <v>44796</v>
      </c>
      <c r="H5233" t="s">
        <v>384</v>
      </c>
      <c r="I5233" t="s">
        <v>18168</v>
      </c>
      <c r="J5233" t="s">
        <v>15651</v>
      </c>
      <c r="K5233" t="s">
        <v>353</v>
      </c>
      <c r="L5233" t="s">
        <v>406</v>
      </c>
      <c r="M5233" s="29" t="str">
        <f>IF(O5233 &lt;&gt; "", VLOOKUP(O5233,'CLASSIFICAÇÃO - ÁREA DE ATUAÇÃO'!$A:$C,2,0),"")</f>
        <v>D</v>
      </c>
      <c r="N5233" s="29" t="str">
        <f>IF(O5233 &lt;&gt; "",VLOOKUP(O5233,'CLASSIFICAÇÃO - ÁREA DE ATUAÇÃO'!$A:$C,3,0), "")</f>
        <v>ATENÇÃO PRIMÁRIA</v>
      </c>
      <c r="O5233" t="str">
        <f>'Lotações convertidas'!B5235</f>
        <v>CENTRO DE SAÚDE VILA CEMIG</v>
      </c>
    </row>
    <row r="5234" spans="1:15" x14ac:dyDescent="0.25">
      <c r="A5234" t="s">
        <v>15652</v>
      </c>
      <c r="B5234" t="s">
        <v>15653</v>
      </c>
      <c r="C5234" t="s">
        <v>15654</v>
      </c>
      <c r="D5234" t="s">
        <v>368</v>
      </c>
      <c r="E5234" t="s">
        <v>369</v>
      </c>
      <c r="F5234" t="s">
        <v>715</v>
      </c>
      <c r="G5234" s="177">
        <v>44796</v>
      </c>
      <c r="H5234" t="s">
        <v>441</v>
      </c>
      <c r="I5234" t="s">
        <v>18168</v>
      </c>
      <c r="J5234" t="s">
        <v>15655</v>
      </c>
      <c r="K5234" t="s">
        <v>353</v>
      </c>
      <c r="L5234" t="s">
        <v>374</v>
      </c>
      <c r="M5234" s="29" t="str">
        <f>IF(O5234 &lt;&gt; "", VLOOKUP(O5234,'CLASSIFICAÇÃO - ÁREA DE ATUAÇÃO'!$A:$C,2,0),"")</f>
        <v>A</v>
      </c>
      <c r="N5234" s="29" t="str">
        <f>IF(O5234 &lt;&gt; "",VLOOKUP(O5234,'CLASSIFICAÇÃO - ÁREA DE ATUAÇÃO'!$A:$C,3,0), "")</f>
        <v>REDE DE URGÊNCIA</v>
      </c>
      <c r="O5234" t="str">
        <f>'Lotações convertidas'!B5236</f>
        <v>CENTRO DE REFERENCIA EM SAUDE MENTAL INFANTIL NORDESTE</v>
      </c>
    </row>
    <row r="5235" spans="1:15" x14ac:dyDescent="0.25">
      <c r="A5235">
        <v>1390226</v>
      </c>
      <c r="B5235" t="s">
        <v>454</v>
      </c>
      <c r="C5235" t="s">
        <v>455</v>
      </c>
      <c r="D5235" t="s">
        <v>379</v>
      </c>
      <c r="F5235" t="s">
        <v>18623</v>
      </c>
      <c r="G5235" s="177">
        <v>44795</v>
      </c>
      <c r="H5235" t="s">
        <v>457</v>
      </c>
      <c r="I5235" t="s">
        <v>18171</v>
      </c>
      <c r="J5235" t="s">
        <v>458</v>
      </c>
      <c r="K5235" t="s">
        <v>353</v>
      </c>
      <c r="L5235" t="s">
        <v>374</v>
      </c>
      <c r="M5235" s="29" t="str">
        <f>IF(O5235 &lt;&gt; "", VLOOKUP(O5235,'CLASSIFICAÇÃO - ÁREA DE ATUAÇÃO'!$A:$C,2,0),"")</f>
        <v>C</v>
      </c>
      <c r="N5235" s="29" t="str">
        <f>IF(O5235 &lt;&gt; "",VLOOKUP(O5235,'CLASSIFICAÇÃO - ÁREA DE ATUAÇÃO'!$A:$C,3,0), "")</f>
        <v>REDE DE URGÊNCIA</v>
      </c>
      <c r="O5235" t="str">
        <f>'Lotações convertidas'!B5237</f>
        <v>UNIDADE DE PRONTO ATENDIMENTO NORDESTE</v>
      </c>
    </row>
    <row r="5236" spans="1:15" x14ac:dyDescent="0.25">
      <c r="A5236">
        <v>1390234</v>
      </c>
      <c r="B5236" t="s">
        <v>15656</v>
      </c>
      <c r="C5236" t="s">
        <v>15657</v>
      </c>
      <c r="D5236" t="s">
        <v>429</v>
      </c>
      <c r="E5236" t="s">
        <v>493</v>
      </c>
      <c r="F5236" t="s">
        <v>730</v>
      </c>
      <c r="G5236" s="177">
        <v>44796</v>
      </c>
      <c r="H5236" t="s">
        <v>417</v>
      </c>
      <c r="I5236" t="s">
        <v>495</v>
      </c>
      <c r="K5236" t="s">
        <v>495</v>
      </c>
      <c r="L5236" t="s">
        <v>365</v>
      </c>
      <c r="M5236" s="29" t="str">
        <f>IF(O5236 &lt;&gt; "", VLOOKUP(O5236,'CLASSIFICAÇÃO - ÁREA DE ATUAÇÃO'!$A:$C,2,0),"")</f>
        <v>B</v>
      </c>
      <c r="N5236" s="29" t="str">
        <f>IF(O5236 &lt;&gt; "",VLOOKUP(O5236,'CLASSIFICAÇÃO - ÁREA DE ATUAÇÃO'!$A:$C,3,0), "")</f>
        <v>REDE COMPLEMENTAR</v>
      </c>
      <c r="O5236" t="str">
        <f>'Lotações convertidas'!B5238</f>
        <v>LABORATORIO DE ZOONOSES</v>
      </c>
    </row>
    <row r="5237" spans="1:15" x14ac:dyDescent="0.25">
      <c r="A5237">
        <v>1390242</v>
      </c>
      <c r="B5237" t="s">
        <v>15658</v>
      </c>
      <c r="C5237" t="s">
        <v>15659</v>
      </c>
      <c r="D5237" t="s">
        <v>349</v>
      </c>
      <c r="E5237" t="s">
        <v>674</v>
      </c>
      <c r="F5237" t="s">
        <v>556</v>
      </c>
      <c r="G5237" s="177">
        <v>44796</v>
      </c>
      <c r="H5237" t="s">
        <v>364</v>
      </c>
      <c r="I5237" t="s">
        <v>18185</v>
      </c>
      <c r="J5237" t="s">
        <v>15660</v>
      </c>
      <c r="K5237" t="s">
        <v>353</v>
      </c>
      <c r="L5237" t="s">
        <v>411</v>
      </c>
      <c r="M5237" s="29" t="str">
        <f>IF(O5237 &lt;&gt; "", VLOOKUP(O5237,'CLASSIFICAÇÃO - ÁREA DE ATUAÇÃO'!$A:$C,2,0),"")</f>
        <v>A</v>
      </c>
      <c r="N5237" s="29" t="str">
        <f>IF(O5237 &lt;&gt; "",VLOOKUP(O5237,'CLASSIFICAÇÃO - ÁREA DE ATUAÇÃO'!$A:$C,3,0), "")</f>
        <v>ATENÇÃO PRIMÁRIA</v>
      </c>
      <c r="O5237" t="str">
        <f>'Lotações convertidas'!B5239</f>
        <v>CENTRO DE SAÚDE CARLOS CHAGAS</v>
      </c>
    </row>
    <row r="5238" spans="1:15" x14ac:dyDescent="0.25">
      <c r="A5238">
        <v>1390250</v>
      </c>
      <c r="B5238" t="s">
        <v>15661</v>
      </c>
      <c r="C5238" t="s">
        <v>15662</v>
      </c>
      <c r="D5238" t="s">
        <v>362</v>
      </c>
      <c r="F5238" t="s">
        <v>610</v>
      </c>
      <c r="G5238" s="177">
        <v>44796</v>
      </c>
      <c r="H5238" t="s">
        <v>395</v>
      </c>
      <c r="I5238" t="s">
        <v>18168</v>
      </c>
      <c r="J5238" t="s">
        <v>15663</v>
      </c>
      <c r="K5238" t="s">
        <v>353</v>
      </c>
      <c r="L5238" t="s">
        <v>372</v>
      </c>
      <c r="M5238" s="29" t="str">
        <f>IF(O5238 &lt;&gt; "", VLOOKUP(O5238,'CLASSIFICAÇÃO - ÁREA DE ATUAÇÃO'!$A:$C,2,0),"")</f>
        <v>C</v>
      </c>
      <c r="N5238" s="29" t="str">
        <f>IF(O5238 &lt;&gt; "",VLOOKUP(O5238,'CLASSIFICAÇÃO - ÁREA DE ATUAÇÃO'!$A:$C,3,0), "")</f>
        <v>ATENÇÃO PRIMÁRIA</v>
      </c>
      <c r="O5238" t="str">
        <f>'Lotações convertidas'!B5240</f>
        <v>CENTRO DE SAÚDE PIRATININGA</v>
      </c>
    </row>
    <row r="5239" spans="1:15" x14ac:dyDescent="0.25">
      <c r="A5239">
        <v>1390269</v>
      </c>
      <c r="B5239" t="s">
        <v>15664</v>
      </c>
      <c r="C5239" t="s">
        <v>15665</v>
      </c>
      <c r="D5239" t="s">
        <v>368</v>
      </c>
      <c r="E5239" t="s">
        <v>369</v>
      </c>
      <c r="F5239" t="s">
        <v>18644</v>
      </c>
      <c r="G5239" s="177">
        <v>44796</v>
      </c>
      <c r="H5239" t="s">
        <v>417</v>
      </c>
      <c r="I5239" t="s">
        <v>18168</v>
      </c>
      <c r="J5239" t="s">
        <v>15666</v>
      </c>
      <c r="K5239" t="s">
        <v>353</v>
      </c>
      <c r="L5239" t="s">
        <v>411</v>
      </c>
      <c r="M5239" s="29" t="str">
        <f>IF(O5239 &lt;&gt; "", VLOOKUP(O5239,'CLASSIFICAÇÃO - ÁREA DE ATUAÇÃO'!$A:$C,2,0),"")</f>
        <v>C</v>
      </c>
      <c r="N5239" s="29" t="str">
        <f>IF(O5239 &lt;&gt; "",VLOOKUP(O5239,'CLASSIFICAÇÃO - ÁREA DE ATUAÇÃO'!$A:$C,3,0), "")</f>
        <v>ATENÇÃO PRIMÁRIA</v>
      </c>
      <c r="O5239" t="str">
        <f>'Lotações convertidas'!B5241</f>
        <v>CENTRO DE SAÚDE SÃO MIGUEL ARCANJO</v>
      </c>
    </row>
    <row r="5240" spans="1:15" x14ac:dyDescent="0.25">
      <c r="A5240">
        <v>1390277</v>
      </c>
      <c r="B5240" t="s">
        <v>15667</v>
      </c>
      <c r="C5240" t="s">
        <v>15668</v>
      </c>
      <c r="D5240" t="s">
        <v>368</v>
      </c>
      <c r="E5240" t="s">
        <v>369</v>
      </c>
      <c r="F5240" t="s">
        <v>18611</v>
      </c>
      <c r="G5240" s="177">
        <v>44797</v>
      </c>
      <c r="H5240" t="s">
        <v>441</v>
      </c>
      <c r="I5240" t="s">
        <v>18168</v>
      </c>
      <c r="J5240" t="s">
        <v>15669</v>
      </c>
      <c r="K5240" t="s">
        <v>353</v>
      </c>
      <c r="L5240" t="s">
        <v>397</v>
      </c>
      <c r="M5240" s="29" t="str">
        <f>IF(O5240 &lt;&gt; "", VLOOKUP(O5240,'CLASSIFICAÇÃO - ÁREA DE ATUAÇÃO'!$A:$C,2,0),"")</f>
        <v>C</v>
      </c>
      <c r="N5240" s="29" t="str">
        <f>IF(O5240 &lt;&gt; "",VLOOKUP(O5240,'CLASSIFICAÇÃO - ÁREA DE ATUAÇÃO'!$A:$C,3,0), "")</f>
        <v>REDE DE URGÊNCIA</v>
      </c>
      <c r="O5240" t="str">
        <f>'Lotações convertidas'!B5242</f>
        <v>UNIDADE DE PRONTO ATENDIMENTO OESTE</v>
      </c>
    </row>
    <row r="5241" spans="1:15" x14ac:dyDescent="0.25">
      <c r="A5241">
        <v>1390285</v>
      </c>
      <c r="B5241" t="s">
        <v>15670</v>
      </c>
      <c r="C5241" t="s">
        <v>15671</v>
      </c>
      <c r="D5241" t="s">
        <v>349</v>
      </c>
      <c r="E5241" t="s">
        <v>350</v>
      </c>
      <c r="F5241" t="s">
        <v>18622</v>
      </c>
      <c r="G5241" s="177">
        <v>44798</v>
      </c>
      <c r="H5241" t="s">
        <v>18194</v>
      </c>
      <c r="I5241" t="s">
        <v>18169</v>
      </c>
      <c r="J5241" t="s">
        <v>15672</v>
      </c>
      <c r="K5241" t="s">
        <v>353</v>
      </c>
      <c r="L5241" t="s">
        <v>372</v>
      </c>
      <c r="M5241" s="29" t="str">
        <f>IF(O5241 &lt;&gt; "", VLOOKUP(O5241,'CLASSIFICAÇÃO - ÁREA DE ATUAÇÃO'!$A:$C,2,0),"")</f>
        <v>C</v>
      </c>
      <c r="N5241" s="29" t="str">
        <f>IF(O5241 &lt;&gt; "",VLOOKUP(O5241,'CLASSIFICAÇÃO - ÁREA DE ATUAÇÃO'!$A:$C,3,0), "")</f>
        <v>REDE DE URGÊNCIA</v>
      </c>
      <c r="O5241" t="str">
        <f>'Lotações convertidas'!B5243</f>
        <v>CENTRO DE REFERENCIA EM SAUDE MENTAL VENDA NOVA</v>
      </c>
    </row>
    <row r="5242" spans="1:15" x14ac:dyDescent="0.25">
      <c r="A5242">
        <v>1390293</v>
      </c>
      <c r="B5242" t="s">
        <v>10150</v>
      </c>
      <c r="C5242" t="s">
        <v>10151</v>
      </c>
      <c r="D5242" t="s">
        <v>379</v>
      </c>
      <c r="F5242" t="s">
        <v>18620</v>
      </c>
      <c r="G5242" s="177">
        <v>44798</v>
      </c>
      <c r="H5242" t="s">
        <v>15673</v>
      </c>
      <c r="I5242" t="s">
        <v>18171</v>
      </c>
      <c r="J5242" t="s">
        <v>10152</v>
      </c>
      <c r="K5242" t="s">
        <v>353</v>
      </c>
      <c r="L5242" t="s">
        <v>372</v>
      </c>
      <c r="M5242" s="29" t="str">
        <f>IF(O5242 &lt;&gt; "", VLOOKUP(O5242,'CLASSIFICAÇÃO - ÁREA DE ATUAÇÃO'!$A:$C,2,0),"")</f>
        <v>D</v>
      </c>
      <c r="N5242" s="29" t="str">
        <f>IF(O5242 &lt;&gt; "",VLOOKUP(O5242,'CLASSIFICAÇÃO - ÁREA DE ATUAÇÃO'!$A:$C,3,0), "")</f>
        <v>REDE DE URGÊNCIA</v>
      </c>
      <c r="O5242" t="str">
        <f>'Lotações convertidas'!B5244</f>
        <v>UNIDADE DE PRONTO ATENDIMENTO VENDA NOVA</v>
      </c>
    </row>
    <row r="5243" spans="1:15" x14ac:dyDescent="0.25">
      <c r="A5243">
        <v>1390307</v>
      </c>
      <c r="B5243" t="s">
        <v>15674</v>
      </c>
      <c r="C5243" t="s">
        <v>15675</v>
      </c>
      <c r="D5243" t="s">
        <v>520</v>
      </c>
      <c r="F5243" t="s">
        <v>605</v>
      </c>
      <c r="G5243" s="177">
        <v>44798</v>
      </c>
      <c r="H5243" t="s">
        <v>364</v>
      </c>
      <c r="I5243" t="s">
        <v>18175</v>
      </c>
      <c r="J5243" t="s">
        <v>15676</v>
      </c>
      <c r="K5243" t="s">
        <v>353</v>
      </c>
      <c r="L5243" t="s">
        <v>365</v>
      </c>
      <c r="M5243" s="29" t="str">
        <f>IF(O5243 &lt;&gt; "", VLOOKUP(O5243,'CLASSIFICAÇÃO - ÁREA DE ATUAÇÃO'!$A:$C,2,0),"")</f>
        <v>C</v>
      </c>
      <c r="N5243" s="29" t="str">
        <f>IF(O5243 &lt;&gt; "",VLOOKUP(O5243,'CLASSIFICAÇÃO - ÁREA DE ATUAÇÃO'!$A:$C,3,0), "")</f>
        <v>ATENÇÃO PRIMÁRIA</v>
      </c>
      <c r="O5243" t="str">
        <f>'Lotações convertidas'!B5245</f>
        <v>CENTRO DE SAÚDE SÃO BERNARDO</v>
      </c>
    </row>
    <row r="5244" spans="1:15" x14ac:dyDescent="0.25">
      <c r="A5244">
        <v>1390315</v>
      </c>
      <c r="B5244" t="s">
        <v>11661</v>
      </c>
      <c r="C5244" t="s">
        <v>11662</v>
      </c>
      <c r="D5244" t="s">
        <v>368</v>
      </c>
      <c r="E5244" t="s">
        <v>369</v>
      </c>
      <c r="F5244" t="s">
        <v>18615</v>
      </c>
      <c r="G5244" s="177">
        <v>44799</v>
      </c>
      <c r="H5244" t="s">
        <v>425</v>
      </c>
      <c r="I5244" t="s">
        <v>18168</v>
      </c>
      <c r="J5244" t="s">
        <v>11663</v>
      </c>
      <c r="K5244" t="s">
        <v>353</v>
      </c>
      <c r="L5244" t="s">
        <v>365</v>
      </c>
      <c r="M5244" s="29" t="str">
        <f>IF(O5244 &lt;&gt; "", VLOOKUP(O5244,'CLASSIFICAÇÃO - ÁREA DE ATUAÇÃO'!$A:$C,2,0),"")</f>
        <v>D</v>
      </c>
      <c r="N5244" s="29" t="str">
        <f>IF(O5244 &lt;&gt; "",VLOOKUP(O5244,'CLASSIFICAÇÃO - ÁREA DE ATUAÇÃO'!$A:$C,3,0), "")</f>
        <v>REDE DE URGÊNCIA</v>
      </c>
      <c r="O5244" t="str">
        <f>'Lotações convertidas'!B5246</f>
        <v>UNIDADE DE PRONTO ATENDIMENTO NORTE</v>
      </c>
    </row>
    <row r="5245" spans="1:15" x14ac:dyDescent="0.25">
      <c r="A5245">
        <v>1390323</v>
      </c>
      <c r="B5245" t="s">
        <v>15677</v>
      </c>
      <c r="C5245" t="s">
        <v>15678</v>
      </c>
      <c r="D5245" t="s">
        <v>379</v>
      </c>
      <c r="F5245" t="s">
        <v>18617</v>
      </c>
      <c r="G5245" s="177">
        <v>44798</v>
      </c>
      <c r="H5245" t="s">
        <v>466</v>
      </c>
      <c r="I5245" t="s">
        <v>18171</v>
      </c>
      <c r="J5245" t="s">
        <v>15679</v>
      </c>
      <c r="K5245" t="s">
        <v>353</v>
      </c>
      <c r="L5245" t="s">
        <v>406</v>
      </c>
      <c r="M5245" s="29" t="str">
        <f>IF(O5245 &lt;&gt; "", VLOOKUP(O5245,'CLASSIFICAÇÃO - ÁREA DE ATUAÇÃO'!$A:$C,2,0),"")</f>
        <v>D</v>
      </c>
      <c r="N5245" s="29" t="str">
        <f>IF(O5245 &lt;&gt; "",VLOOKUP(O5245,'CLASSIFICAÇÃO - ÁREA DE ATUAÇÃO'!$A:$C,3,0), "")</f>
        <v>REDE DE URGÊNCIA</v>
      </c>
      <c r="O5245" t="str">
        <f>'Lotações convertidas'!B5247</f>
        <v>UNIDADE DE PRONTO ATENDIMENTO BARREIRO</v>
      </c>
    </row>
    <row r="5246" spans="1:15" x14ac:dyDescent="0.25">
      <c r="A5246">
        <v>1390331</v>
      </c>
      <c r="B5246" t="s">
        <v>13400</v>
      </c>
      <c r="C5246" t="s">
        <v>13401</v>
      </c>
      <c r="D5246" t="s">
        <v>368</v>
      </c>
      <c r="E5246" t="s">
        <v>369</v>
      </c>
      <c r="F5246" t="s">
        <v>18611</v>
      </c>
      <c r="G5246" s="177">
        <v>44798</v>
      </c>
      <c r="H5246" t="s">
        <v>425</v>
      </c>
      <c r="I5246" t="s">
        <v>18168</v>
      </c>
      <c r="J5246" t="s">
        <v>13402</v>
      </c>
      <c r="K5246" t="s">
        <v>353</v>
      </c>
      <c r="L5246" t="s">
        <v>397</v>
      </c>
      <c r="M5246" s="29" t="str">
        <f>IF(O5246 &lt;&gt; "", VLOOKUP(O5246,'CLASSIFICAÇÃO - ÁREA DE ATUAÇÃO'!$A:$C,2,0),"")</f>
        <v>C</v>
      </c>
      <c r="N5246" s="29" t="str">
        <f>IF(O5246 &lt;&gt; "",VLOOKUP(O5246,'CLASSIFICAÇÃO - ÁREA DE ATUAÇÃO'!$A:$C,3,0), "")</f>
        <v>REDE DE URGÊNCIA</v>
      </c>
      <c r="O5246" t="str">
        <f>'Lotações convertidas'!B5248</f>
        <v>UNIDADE DE PRONTO ATENDIMENTO OESTE</v>
      </c>
    </row>
    <row r="5247" spans="1:15" x14ac:dyDescent="0.25">
      <c r="A5247" t="s">
        <v>15680</v>
      </c>
      <c r="B5247" t="s">
        <v>15681</v>
      </c>
      <c r="C5247" t="s">
        <v>15682</v>
      </c>
      <c r="D5247" t="s">
        <v>368</v>
      </c>
      <c r="E5247" t="s">
        <v>728</v>
      </c>
      <c r="F5247" t="s">
        <v>4139</v>
      </c>
      <c r="G5247" s="177">
        <v>44797</v>
      </c>
      <c r="H5247" t="s">
        <v>417</v>
      </c>
      <c r="I5247" t="s">
        <v>495</v>
      </c>
      <c r="K5247" t="s">
        <v>495</v>
      </c>
      <c r="L5247" t="s">
        <v>354</v>
      </c>
      <c r="M5247" s="29" t="str">
        <f>IF(O5247 &lt;&gt; "", VLOOKUP(O5247,'CLASSIFICAÇÃO - ÁREA DE ATUAÇÃO'!$A:$C,2,0),"")</f>
        <v>C</v>
      </c>
      <c r="N5247" s="29" t="str">
        <f>IF(O5247 &lt;&gt; "",VLOOKUP(O5247,'CLASSIFICAÇÃO - ÁREA DE ATUAÇÃO'!$A:$C,3,0), "")</f>
        <v>ATENÇÃO PRIMÁRIA</v>
      </c>
      <c r="O5247" t="str">
        <f>'Lotações convertidas'!B5249</f>
        <v>CENTRO DE SAÚDE PINDORAMA - ELZA MARTINS</v>
      </c>
    </row>
    <row r="5248" spans="1:15" x14ac:dyDescent="0.25">
      <c r="A5248">
        <v>1390358</v>
      </c>
      <c r="B5248" t="s">
        <v>15683</v>
      </c>
      <c r="C5248" t="s">
        <v>15684</v>
      </c>
      <c r="D5248" t="s">
        <v>368</v>
      </c>
      <c r="E5248" t="s">
        <v>369</v>
      </c>
      <c r="F5248" t="s">
        <v>388</v>
      </c>
      <c r="G5248" s="177">
        <v>44797</v>
      </c>
      <c r="H5248" t="s">
        <v>417</v>
      </c>
      <c r="I5248" t="s">
        <v>18168</v>
      </c>
      <c r="J5248" t="s">
        <v>15685</v>
      </c>
      <c r="K5248" t="s">
        <v>353</v>
      </c>
      <c r="L5248" t="s">
        <v>372</v>
      </c>
      <c r="M5248" s="29" t="str">
        <f>IF(O5248 &lt;&gt; "", VLOOKUP(O5248,'CLASSIFICAÇÃO - ÁREA DE ATUAÇÃO'!$A:$C,2,0),"")</f>
        <v>D</v>
      </c>
      <c r="N5248" s="29" t="str">
        <f>IF(O5248 &lt;&gt; "",VLOOKUP(O5248,'CLASSIFICAÇÃO - ÁREA DE ATUAÇÃO'!$A:$C,3,0), "")</f>
        <v>ATENÇÃO PRIMÁRIA</v>
      </c>
      <c r="O5248" t="str">
        <f>'Lotações convertidas'!B5250</f>
        <v>CENTRO DE SAÚDE MINAS CAIXA</v>
      </c>
    </row>
    <row r="5249" spans="1:15" x14ac:dyDescent="0.25">
      <c r="A5249">
        <v>1390366</v>
      </c>
      <c r="B5249" t="s">
        <v>15686</v>
      </c>
      <c r="C5249" t="s">
        <v>15687</v>
      </c>
      <c r="D5249" t="s">
        <v>362</v>
      </c>
      <c r="F5249" t="s">
        <v>1483</v>
      </c>
      <c r="G5249" s="177">
        <v>44797</v>
      </c>
      <c r="H5249" t="s">
        <v>364</v>
      </c>
      <c r="I5249" t="s">
        <v>18168</v>
      </c>
      <c r="J5249" t="s">
        <v>15688</v>
      </c>
      <c r="K5249" t="s">
        <v>353</v>
      </c>
      <c r="L5249" t="s">
        <v>406</v>
      </c>
      <c r="M5249" s="29" t="str">
        <f>IF(O5249 &lt;&gt; "", VLOOKUP(O5249,'CLASSIFICAÇÃO - ÁREA DE ATUAÇÃO'!$A:$C,2,0),"")</f>
        <v>B</v>
      </c>
      <c r="N5249" s="29" t="str">
        <f>IF(O5249 &lt;&gt; "",VLOOKUP(O5249,'CLASSIFICAÇÃO - ÁREA DE ATUAÇÃO'!$A:$C,3,0), "")</f>
        <v>ATENÇÃO PRIMÁRIA</v>
      </c>
      <c r="O5249" t="str">
        <f>'Lotações convertidas'!B5251</f>
        <v>CENTRO DE SAÚDE BARREIRO DE CIMA</v>
      </c>
    </row>
    <row r="5250" spans="1:15" x14ac:dyDescent="0.25">
      <c r="A5250">
        <v>1390374</v>
      </c>
      <c r="B5250" t="s">
        <v>1339</v>
      </c>
      <c r="C5250" t="s">
        <v>1340</v>
      </c>
      <c r="D5250" t="s">
        <v>368</v>
      </c>
      <c r="E5250" t="s">
        <v>369</v>
      </c>
      <c r="F5250" t="s">
        <v>592</v>
      </c>
      <c r="G5250" s="177">
        <v>44798</v>
      </c>
      <c r="H5250" t="s">
        <v>384</v>
      </c>
      <c r="I5250" t="s">
        <v>18168</v>
      </c>
      <c r="J5250" t="s">
        <v>1341</v>
      </c>
      <c r="K5250" t="s">
        <v>353</v>
      </c>
      <c r="L5250" t="s">
        <v>372</v>
      </c>
      <c r="M5250" s="29" t="str">
        <f>IF(O5250 &lt;&gt; "", VLOOKUP(O5250,'CLASSIFICAÇÃO - ÁREA DE ATUAÇÃO'!$A:$C,2,0),"")</f>
        <v>C</v>
      </c>
      <c r="N5250" s="29" t="str">
        <f>IF(O5250 &lt;&gt; "",VLOOKUP(O5250,'CLASSIFICAÇÃO - ÁREA DE ATUAÇÃO'!$A:$C,3,0), "")</f>
        <v>ATENÇÃO PRIMÁRIA</v>
      </c>
      <c r="O5250" t="str">
        <f>'Lotações convertidas'!B5252</f>
        <v>CENTRO DE SAÚDE JARDIM LEBLON</v>
      </c>
    </row>
    <row r="5251" spans="1:15" x14ac:dyDescent="0.25">
      <c r="A5251">
        <v>1390382</v>
      </c>
      <c r="B5251" t="s">
        <v>15689</v>
      </c>
      <c r="C5251" t="s">
        <v>15690</v>
      </c>
      <c r="D5251" t="s">
        <v>362</v>
      </c>
      <c r="F5251" t="s">
        <v>383</v>
      </c>
      <c r="G5251" s="177">
        <v>44797</v>
      </c>
      <c r="H5251" t="s">
        <v>434</v>
      </c>
      <c r="I5251" t="s">
        <v>18168</v>
      </c>
      <c r="J5251" t="s">
        <v>15691</v>
      </c>
      <c r="K5251" t="s">
        <v>353</v>
      </c>
      <c r="L5251" t="s">
        <v>354</v>
      </c>
      <c r="M5251" s="29" t="str">
        <f>IF(O5251 &lt;&gt; "", VLOOKUP(O5251,'CLASSIFICAÇÃO - ÁREA DE ATUAÇÃO'!$A:$C,2,0),"")</f>
        <v>B</v>
      </c>
      <c r="N5251" s="29" t="str">
        <f>IF(O5251 &lt;&gt; "",VLOOKUP(O5251,'CLASSIFICAÇÃO - ÁREA DE ATUAÇÃO'!$A:$C,3,0), "")</f>
        <v>ATENÇÃO PRIMÁRIA</v>
      </c>
      <c r="O5251" t="str">
        <f>'Lotações convertidas'!B5253</f>
        <v>CENTRO DE SAÚDE SÃO CRISTÓVÃO</v>
      </c>
    </row>
    <row r="5252" spans="1:15" x14ac:dyDescent="0.25">
      <c r="A5252">
        <v>1390390</v>
      </c>
      <c r="B5252" t="s">
        <v>2167</v>
      </c>
      <c r="C5252" t="s">
        <v>2168</v>
      </c>
      <c r="D5252" t="s">
        <v>368</v>
      </c>
      <c r="E5252" t="s">
        <v>369</v>
      </c>
      <c r="F5252" t="s">
        <v>18623</v>
      </c>
      <c r="G5252" s="177">
        <v>44798</v>
      </c>
      <c r="H5252" t="s">
        <v>441</v>
      </c>
      <c r="I5252" t="s">
        <v>18168</v>
      </c>
      <c r="J5252" t="s">
        <v>2169</v>
      </c>
      <c r="K5252" t="s">
        <v>353</v>
      </c>
      <c r="L5252" t="s">
        <v>374</v>
      </c>
      <c r="M5252" s="29" t="str">
        <f>IF(O5252 &lt;&gt; "", VLOOKUP(O5252,'CLASSIFICAÇÃO - ÁREA DE ATUAÇÃO'!$A:$C,2,0),"")</f>
        <v>C</v>
      </c>
      <c r="N5252" s="29" t="str">
        <f>IF(O5252 &lt;&gt; "",VLOOKUP(O5252,'CLASSIFICAÇÃO - ÁREA DE ATUAÇÃO'!$A:$C,3,0), "")</f>
        <v>REDE DE URGÊNCIA</v>
      </c>
      <c r="O5252" t="str">
        <f>'Lotações convertidas'!B5254</f>
        <v>UNIDADE DE PRONTO ATENDIMENTO NORDESTE</v>
      </c>
    </row>
    <row r="5253" spans="1:15" x14ac:dyDescent="0.25">
      <c r="A5253">
        <v>1390404</v>
      </c>
      <c r="B5253" t="s">
        <v>15214</v>
      </c>
      <c r="C5253" t="s">
        <v>15215</v>
      </c>
      <c r="D5253" t="s">
        <v>349</v>
      </c>
      <c r="E5253" t="s">
        <v>350</v>
      </c>
      <c r="F5253" t="s">
        <v>5826</v>
      </c>
      <c r="G5253" s="177">
        <v>44798</v>
      </c>
      <c r="H5253" t="s">
        <v>2319</v>
      </c>
      <c r="I5253" t="s">
        <v>18169</v>
      </c>
      <c r="J5253" t="s">
        <v>15216</v>
      </c>
      <c r="K5253" t="s">
        <v>353</v>
      </c>
      <c r="L5253" t="s">
        <v>372</v>
      </c>
      <c r="M5253" s="29" t="str">
        <f>IF(O5253 &lt;&gt; "", VLOOKUP(O5253,'CLASSIFICAÇÃO - ÁREA DE ATUAÇÃO'!$A:$C,2,0),"")</f>
        <v>C</v>
      </c>
      <c r="N5253" s="29" t="str">
        <f>IF(O5253 &lt;&gt; "",VLOOKUP(O5253,'CLASSIFICAÇÃO - ÁREA DE ATUAÇÃO'!$A:$C,3,0), "")</f>
        <v>ATENÇÃO PRIMÁRIA</v>
      </c>
      <c r="O5253" t="str">
        <f>'Lotações convertidas'!B5255</f>
        <v>CENTRO DE SAÚDE SERRA VERDE</v>
      </c>
    </row>
    <row r="5254" spans="1:15" x14ac:dyDescent="0.25">
      <c r="A5254">
        <v>1390412</v>
      </c>
      <c r="B5254" t="s">
        <v>15692</v>
      </c>
      <c r="C5254" t="s">
        <v>15693</v>
      </c>
      <c r="D5254" t="s">
        <v>429</v>
      </c>
      <c r="E5254" t="s">
        <v>430</v>
      </c>
      <c r="F5254" t="s">
        <v>2151</v>
      </c>
      <c r="G5254" s="177">
        <v>44798</v>
      </c>
      <c r="H5254" t="s">
        <v>417</v>
      </c>
      <c r="I5254" t="s">
        <v>18175</v>
      </c>
      <c r="J5254" t="s">
        <v>15694</v>
      </c>
      <c r="K5254" t="s">
        <v>353</v>
      </c>
      <c r="L5254" t="s">
        <v>372</v>
      </c>
      <c r="M5254" s="29" t="str">
        <f>IF(O5254 &lt;&gt; "", VLOOKUP(O5254,'CLASSIFICAÇÃO - ÁREA DE ATUAÇÃO'!$A:$C,2,0),"")</f>
        <v>C</v>
      </c>
      <c r="N5254" s="29" t="str">
        <f>IF(O5254 &lt;&gt; "",VLOOKUP(O5254,'CLASSIFICAÇÃO - ÁREA DE ATUAÇÃO'!$A:$C,3,0), "")</f>
        <v>REDE COMPLEMENTAR</v>
      </c>
      <c r="O5254" t="str">
        <f>'Lotações convertidas'!B5256</f>
        <v>CENTRO DE ESPECIALIDADES ODONTOLOGICAS VENDA NOVA</v>
      </c>
    </row>
    <row r="5255" spans="1:15" x14ac:dyDescent="0.25">
      <c r="A5255">
        <v>1390439</v>
      </c>
      <c r="B5255" t="s">
        <v>15695</v>
      </c>
      <c r="C5255" t="s">
        <v>15696</v>
      </c>
      <c r="D5255" t="s">
        <v>368</v>
      </c>
      <c r="E5255" t="s">
        <v>369</v>
      </c>
      <c r="F5255" t="s">
        <v>18617</v>
      </c>
      <c r="G5255" s="177">
        <v>44800</v>
      </c>
      <c r="H5255" t="s">
        <v>441</v>
      </c>
      <c r="I5255" t="s">
        <v>18168</v>
      </c>
      <c r="J5255" t="s">
        <v>15697</v>
      </c>
      <c r="K5255" t="s">
        <v>353</v>
      </c>
      <c r="L5255" t="s">
        <v>406</v>
      </c>
      <c r="M5255" s="29" t="str">
        <f>IF(O5255 &lt;&gt; "", VLOOKUP(O5255,'CLASSIFICAÇÃO - ÁREA DE ATUAÇÃO'!$A:$C,2,0),"")</f>
        <v>D</v>
      </c>
      <c r="N5255" s="29" t="str">
        <f>IF(O5255 &lt;&gt; "",VLOOKUP(O5255,'CLASSIFICAÇÃO - ÁREA DE ATUAÇÃO'!$A:$C,3,0), "")</f>
        <v>REDE DE URGÊNCIA</v>
      </c>
      <c r="O5255" t="str">
        <f>'Lotações convertidas'!B5257</f>
        <v>UNIDADE DE PRONTO ATENDIMENTO BARREIRO</v>
      </c>
    </row>
    <row r="5256" spans="1:15" x14ac:dyDescent="0.25">
      <c r="A5256">
        <v>1390447</v>
      </c>
      <c r="B5256" t="s">
        <v>15698</v>
      </c>
      <c r="C5256" t="s">
        <v>15699</v>
      </c>
      <c r="D5256" t="s">
        <v>349</v>
      </c>
      <c r="E5256" t="s">
        <v>528</v>
      </c>
      <c r="F5256" t="s">
        <v>1548</v>
      </c>
      <c r="G5256" s="177">
        <v>44797</v>
      </c>
      <c r="H5256" t="s">
        <v>352</v>
      </c>
      <c r="I5256" t="s">
        <v>18176</v>
      </c>
      <c r="J5256" t="s">
        <v>15700</v>
      </c>
      <c r="K5256" t="s">
        <v>353</v>
      </c>
      <c r="L5256" t="s">
        <v>374</v>
      </c>
      <c r="M5256" s="29" t="str">
        <f>IF(O5256 &lt;&gt; "", VLOOKUP(O5256,'CLASSIFICAÇÃO - ÁREA DE ATUAÇÃO'!$A:$C,2,0),"")</f>
        <v>D</v>
      </c>
      <c r="N5256" s="29" t="str">
        <f>IF(O5256 &lt;&gt; "",VLOOKUP(O5256,'CLASSIFICAÇÃO - ÁREA DE ATUAÇÃO'!$A:$C,3,0), "")</f>
        <v>ATENÇÃO PRIMÁRIA</v>
      </c>
      <c r="O5256" t="str">
        <f>'Lotações convertidas'!B5258</f>
        <v>CENTRO DE SAÚDE NAZARÉ</v>
      </c>
    </row>
    <row r="5257" spans="1:15" x14ac:dyDescent="0.25">
      <c r="A5257">
        <v>1390455</v>
      </c>
      <c r="B5257" t="s">
        <v>14660</v>
      </c>
      <c r="C5257" t="s">
        <v>14661</v>
      </c>
      <c r="D5257" t="s">
        <v>379</v>
      </c>
      <c r="F5257" t="s">
        <v>18623</v>
      </c>
      <c r="G5257" s="177">
        <v>44799</v>
      </c>
      <c r="H5257" t="s">
        <v>457</v>
      </c>
      <c r="I5257" t="s">
        <v>18171</v>
      </c>
      <c r="J5257" t="s">
        <v>14662</v>
      </c>
      <c r="K5257" t="s">
        <v>353</v>
      </c>
      <c r="L5257" t="s">
        <v>374</v>
      </c>
      <c r="M5257" s="29" t="str">
        <f>IF(O5257 &lt;&gt; "", VLOOKUP(O5257,'CLASSIFICAÇÃO - ÁREA DE ATUAÇÃO'!$A:$C,2,0),"")</f>
        <v>C</v>
      </c>
      <c r="N5257" s="29" t="str">
        <f>IF(O5257 &lt;&gt; "",VLOOKUP(O5257,'CLASSIFICAÇÃO - ÁREA DE ATUAÇÃO'!$A:$C,3,0), "")</f>
        <v>REDE DE URGÊNCIA</v>
      </c>
      <c r="O5257" t="str">
        <f>'Lotações convertidas'!B5259</f>
        <v>UNIDADE DE PRONTO ATENDIMENTO NORDESTE</v>
      </c>
    </row>
    <row r="5258" spans="1:15" x14ac:dyDescent="0.25">
      <c r="A5258">
        <v>1390463</v>
      </c>
      <c r="B5258" t="s">
        <v>6399</v>
      </c>
      <c r="C5258" t="s">
        <v>6400</v>
      </c>
      <c r="D5258" t="s">
        <v>368</v>
      </c>
      <c r="E5258" t="s">
        <v>369</v>
      </c>
      <c r="F5258" t="s">
        <v>18616</v>
      </c>
      <c r="G5258" s="177">
        <v>44798</v>
      </c>
      <c r="H5258" t="s">
        <v>425</v>
      </c>
      <c r="I5258" t="s">
        <v>18168</v>
      </c>
      <c r="J5258" t="s">
        <v>6401</v>
      </c>
      <c r="K5258" t="s">
        <v>353</v>
      </c>
      <c r="L5258" t="s">
        <v>361</v>
      </c>
      <c r="M5258" s="29" t="str">
        <f>IF(O5258 &lt;&gt; "", VLOOKUP(O5258,'CLASSIFICAÇÃO - ÁREA DE ATUAÇÃO'!$A:$C,2,0),"")</f>
        <v>C</v>
      </c>
      <c r="N5258" s="29" t="str">
        <f>IF(O5258 &lt;&gt; "",VLOOKUP(O5258,'CLASSIFICAÇÃO - ÁREA DE ATUAÇÃO'!$A:$C,3,0), "")</f>
        <v>REDE DE URGÊNCIA</v>
      </c>
      <c r="O5258" t="str">
        <f>'Lotações convertidas'!B5260</f>
        <v>UNIDADE DE PRONTO ATENDIMENTO PAMPULHA</v>
      </c>
    </row>
    <row r="5259" spans="1:15" x14ac:dyDescent="0.25">
      <c r="A5259">
        <v>1390471</v>
      </c>
      <c r="B5259" t="s">
        <v>15701</v>
      </c>
      <c r="C5259" t="s">
        <v>15702</v>
      </c>
      <c r="D5259" t="s">
        <v>379</v>
      </c>
      <c r="F5259" t="s">
        <v>298</v>
      </c>
      <c r="G5259" s="177">
        <v>44798</v>
      </c>
      <c r="H5259" t="s">
        <v>364</v>
      </c>
      <c r="I5259" t="s">
        <v>18171</v>
      </c>
      <c r="J5259" t="s">
        <v>15703</v>
      </c>
      <c r="K5259" t="s">
        <v>353</v>
      </c>
      <c r="L5259" t="s">
        <v>374</v>
      </c>
      <c r="M5259" s="29" t="str">
        <f>IF(O5259 &lt;&gt; "", VLOOKUP(O5259,'CLASSIFICAÇÃO - ÁREA DE ATUAÇÃO'!$A:$C,2,0),"")</f>
        <v>D</v>
      </c>
      <c r="N5259" s="29" t="str">
        <f>IF(O5259 &lt;&gt; "",VLOOKUP(O5259,'CLASSIFICAÇÃO - ÁREA DE ATUAÇÃO'!$A:$C,3,0), "")</f>
        <v>ATENÇÃO PRIMÁRIA</v>
      </c>
      <c r="O5259" t="str">
        <f>'Lotações convertidas'!B5261</f>
        <v>CENTRO DE SAÚDE VILA MARIA - JOÃO VITAL</v>
      </c>
    </row>
    <row r="5260" spans="1:15" x14ac:dyDescent="0.25">
      <c r="A5260" t="s">
        <v>15704</v>
      </c>
      <c r="B5260" t="s">
        <v>15705</v>
      </c>
      <c r="C5260" t="s">
        <v>15706</v>
      </c>
      <c r="D5260" t="s">
        <v>349</v>
      </c>
      <c r="E5260" t="s">
        <v>947</v>
      </c>
      <c r="F5260" t="s">
        <v>494</v>
      </c>
      <c r="G5260" s="177">
        <v>44798</v>
      </c>
      <c r="H5260" t="s">
        <v>364</v>
      </c>
      <c r="I5260" t="s">
        <v>18176</v>
      </c>
      <c r="J5260" t="s">
        <v>15707</v>
      </c>
      <c r="K5260" t="s">
        <v>353</v>
      </c>
      <c r="L5260" t="s">
        <v>397</v>
      </c>
      <c r="M5260" s="29" t="str">
        <f>IF(O5260 &lt;&gt; "", VLOOKUP(O5260,'CLASSIFICAÇÃO - ÁREA DE ATUAÇÃO'!$A:$C,2,0),"")</f>
        <v>B</v>
      </c>
      <c r="N5260" s="29" t="str">
        <f>IF(O5260 &lt;&gt; "",VLOOKUP(O5260,'CLASSIFICAÇÃO - ÁREA DE ATUAÇÃO'!$A:$C,3,0), "")</f>
        <v>REDE COMPLEMENTAR</v>
      </c>
      <c r="O5260" t="str">
        <f>'Lotações convertidas'!B5262</f>
        <v>LABORATORIO REGIONAL OESTE/BARREIRO</v>
      </c>
    </row>
    <row r="5261" spans="1:15" x14ac:dyDescent="0.25">
      <c r="A5261">
        <v>1390501</v>
      </c>
      <c r="B5261" t="s">
        <v>15708</v>
      </c>
      <c r="C5261" t="s">
        <v>15709</v>
      </c>
      <c r="D5261" t="s">
        <v>368</v>
      </c>
      <c r="E5261" t="s">
        <v>369</v>
      </c>
      <c r="F5261" t="s">
        <v>705</v>
      </c>
      <c r="G5261" s="177">
        <v>44798</v>
      </c>
      <c r="H5261" t="s">
        <v>384</v>
      </c>
      <c r="I5261" t="s">
        <v>18168</v>
      </c>
      <c r="J5261" t="s">
        <v>15710</v>
      </c>
      <c r="K5261" t="s">
        <v>353</v>
      </c>
      <c r="L5261" t="s">
        <v>372</v>
      </c>
      <c r="M5261" s="29" t="str">
        <f>IF(O5261 &lt;&gt; "", VLOOKUP(O5261,'CLASSIFICAÇÃO - ÁREA DE ATUAÇÃO'!$A:$C,2,0),"")</f>
        <v>C</v>
      </c>
      <c r="N5261" s="29" t="str">
        <f>IF(O5261 &lt;&gt; "",VLOOKUP(O5261,'CLASSIFICAÇÃO - ÁREA DE ATUAÇÃO'!$A:$C,3,0), "")</f>
        <v>ATENÇÃO PRIMÁRIA</v>
      </c>
      <c r="O5261" t="str">
        <f>'Lotações convertidas'!B5263</f>
        <v>CENTRO DE SAÚDE COPACABANA</v>
      </c>
    </row>
    <row r="5262" spans="1:15" x14ac:dyDescent="0.25">
      <c r="A5262" t="s">
        <v>15711</v>
      </c>
      <c r="B5262" t="s">
        <v>2863</v>
      </c>
      <c r="C5262" t="s">
        <v>2864</v>
      </c>
      <c r="D5262" t="s">
        <v>368</v>
      </c>
      <c r="E5262" t="s">
        <v>369</v>
      </c>
      <c r="F5262" t="s">
        <v>442</v>
      </c>
      <c r="G5262" s="177">
        <v>44798</v>
      </c>
      <c r="H5262" t="s">
        <v>364</v>
      </c>
      <c r="I5262" t="s">
        <v>18168</v>
      </c>
      <c r="J5262" t="s">
        <v>2865</v>
      </c>
      <c r="K5262" t="s">
        <v>353</v>
      </c>
      <c r="L5262" t="s">
        <v>406</v>
      </c>
      <c r="M5262" s="29" t="str">
        <f>IF(O5262 &lt;&gt; "", VLOOKUP(O5262,'CLASSIFICAÇÃO - ÁREA DE ATUAÇÃO'!$A:$C,2,0),"")</f>
        <v>C</v>
      </c>
      <c r="N5262" s="29" t="str">
        <f>IF(O5262 &lt;&gt; "",VLOOKUP(O5262,'CLASSIFICAÇÃO - ÁREA DE ATUAÇÃO'!$A:$C,3,0), "")</f>
        <v>ATENÇÃO PRIMÁRIA</v>
      </c>
      <c r="O5262" t="str">
        <f>'Lotações convertidas'!B5264</f>
        <v>CENTRO DE SAÚDE VALE DO JATOBÁ</v>
      </c>
    </row>
    <row r="5263" spans="1:15" x14ac:dyDescent="0.25">
      <c r="A5263">
        <v>1390528</v>
      </c>
      <c r="B5263" t="s">
        <v>7049</v>
      </c>
      <c r="C5263" t="s">
        <v>7050</v>
      </c>
      <c r="D5263" t="s">
        <v>349</v>
      </c>
      <c r="E5263" t="s">
        <v>528</v>
      </c>
      <c r="F5263" t="s">
        <v>1548</v>
      </c>
      <c r="G5263" s="177">
        <v>44798</v>
      </c>
      <c r="H5263" t="s">
        <v>395</v>
      </c>
      <c r="I5263" t="s">
        <v>18176</v>
      </c>
      <c r="J5263" t="s">
        <v>7051</v>
      </c>
      <c r="K5263" t="s">
        <v>353</v>
      </c>
      <c r="L5263" t="s">
        <v>374</v>
      </c>
      <c r="M5263" s="29" t="str">
        <f>IF(O5263 &lt;&gt; "", VLOOKUP(O5263,'CLASSIFICAÇÃO - ÁREA DE ATUAÇÃO'!$A:$C,2,0),"")</f>
        <v>D</v>
      </c>
      <c r="N5263" s="29" t="str">
        <f>IF(O5263 &lt;&gt; "",VLOOKUP(O5263,'CLASSIFICAÇÃO - ÁREA DE ATUAÇÃO'!$A:$C,3,0), "")</f>
        <v>ATENÇÃO PRIMÁRIA</v>
      </c>
      <c r="O5263" t="str">
        <f>'Lotações convertidas'!B5265</f>
        <v>CENTRO DE SAÚDE NAZARÉ</v>
      </c>
    </row>
    <row r="5264" spans="1:15" x14ac:dyDescent="0.25">
      <c r="A5264">
        <v>1390536</v>
      </c>
      <c r="B5264" t="s">
        <v>15712</v>
      </c>
      <c r="C5264" t="s">
        <v>15713</v>
      </c>
      <c r="D5264" t="s">
        <v>379</v>
      </c>
      <c r="F5264" t="s">
        <v>2301</v>
      </c>
      <c r="G5264" s="177">
        <v>44802</v>
      </c>
      <c r="H5264" t="s">
        <v>395</v>
      </c>
      <c r="I5264" t="s">
        <v>18171</v>
      </c>
      <c r="J5264" t="s">
        <v>15714</v>
      </c>
      <c r="K5264" t="s">
        <v>353</v>
      </c>
      <c r="L5264" t="s">
        <v>354</v>
      </c>
      <c r="M5264" s="29" t="str">
        <f>IF(O5264 &lt;&gt; "", VLOOKUP(O5264,'CLASSIFICAÇÃO - ÁREA DE ATUAÇÃO'!$A:$C,2,0),"")</f>
        <v>A</v>
      </c>
      <c r="N5264" s="29" t="str">
        <f>IF(O5264 &lt;&gt; "",VLOOKUP(O5264,'CLASSIFICAÇÃO - ÁREA DE ATUAÇÃO'!$A:$C,3,0), "")</f>
        <v>ATENÇÃO PRIMÁRIA</v>
      </c>
      <c r="O5264" t="str">
        <f>'Lotações convertidas'!B5266</f>
        <v>CENTRO DE SAÚDE SANTOS ANJOS</v>
      </c>
    </row>
    <row r="5265" spans="1:15" x14ac:dyDescent="0.25">
      <c r="A5265">
        <v>1390544</v>
      </c>
      <c r="B5265" t="s">
        <v>15715</v>
      </c>
      <c r="C5265" t="s">
        <v>15716</v>
      </c>
      <c r="D5265" t="s">
        <v>368</v>
      </c>
      <c r="E5265" t="s">
        <v>369</v>
      </c>
      <c r="F5265" t="s">
        <v>2099</v>
      </c>
      <c r="G5265" s="177">
        <v>44798</v>
      </c>
      <c r="H5265" t="s">
        <v>417</v>
      </c>
      <c r="I5265" t="s">
        <v>18168</v>
      </c>
      <c r="J5265" t="s">
        <v>15717</v>
      </c>
      <c r="K5265" t="s">
        <v>353</v>
      </c>
      <c r="L5265" t="s">
        <v>397</v>
      </c>
      <c r="M5265" s="29" t="str">
        <f>IF(O5265 &lt;&gt; "", VLOOKUP(O5265,'CLASSIFICAÇÃO - ÁREA DE ATUAÇÃO'!$A:$C,2,0),"")</f>
        <v>B</v>
      </c>
      <c r="N5265" s="29" t="str">
        <f>IF(O5265 &lt;&gt; "",VLOOKUP(O5265,'CLASSIFICAÇÃO - ÁREA DE ATUAÇÃO'!$A:$C,3,0), "")</f>
        <v>ATENÇÃO PRIMÁRIA</v>
      </c>
      <c r="O5265" t="str">
        <f>'Lotações convertidas'!B5267</f>
        <v>CENTRO DE SAÚDE AMÍLCAR VIANNA MARTINS</v>
      </c>
    </row>
    <row r="5266" spans="1:15" x14ac:dyDescent="0.25">
      <c r="A5266">
        <v>1390552</v>
      </c>
      <c r="B5266" t="s">
        <v>15718</v>
      </c>
      <c r="C5266" t="s">
        <v>15719</v>
      </c>
      <c r="D5266" t="s">
        <v>349</v>
      </c>
      <c r="E5266" t="s">
        <v>445</v>
      </c>
      <c r="F5266" t="s">
        <v>227</v>
      </c>
      <c r="G5266" s="177">
        <v>44798</v>
      </c>
      <c r="H5266" t="s">
        <v>395</v>
      </c>
      <c r="I5266" t="s">
        <v>18172</v>
      </c>
      <c r="J5266" t="s">
        <v>15720</v>
      </c>
      <c r="K5266" t="s">
        <v>353</v>
      </c>
      <c r="L5266" t="s">
        <v>406</v>
      </c>
      <c r="M5266" s="29" t="str">
        <f>IF(O5266 &lt;&gt; "", VLOOKUP(O5266,'CLASSIFICAÇÃO - ÁREA DE ATUAÇÃO'!$A:$C,2,0),"")</f>
        <v>C</v>
      </c>
      <c r="N5266" s="29" t="str">
        <f>IF(O5266 &lt;&gt; "",VLOOKUP(O5266,'CLASSIFICAÇÃO - ÁREA DE ATUAÇÃO'!$A:$C,3,0), "")</f>
        <v>ATENÇÃO PRIMÁRIA</v>
      </c>
      <c r="O5266" t="str">
        <f>'Lotações convertidas'!B5268</f>
        <v>CENTRO DE SAÚDE PILAR - OLHOS D'ÁGUA</v>
      </c>
    </row>
    <row r="5267" spans="1:15" x14ac:dyDescent="0.25">
      <c r="A5267">
        <v>1390560</v>
      </c>
      <c r="B5267" t="s">
        <v>15721</v>
      </c>
      <c r="C5267" t="s">
        <v>15722</v>
      </c>
      <c r="D5267" t="s">
        <v>368</v>
      </c>
      <c r="E5267" t="s">
        <v>369</v>
      </c>
      <c r="F5267" t="s">
        <v>18615</v>
      </c>
      <c r="G5267" s="177">
        <v>44800</v>
      </c>
      <c r="H5267" t="s">
        <v>441</v>
      </c>
      <c r="I5267" t="s">
        <v>18168</v>
      </c>
      <c r="J5267" t="s">
        <v>15723</v>
      </c>
      <c r="K5267" t="s">
        <v>353</v>
      </c>
      <c r="L5267" t="s">
        <v>365</v>
      </c>
      <c r="M5267" s="29" t="str">
        <f>IF(O5267 &lt;&gt; "", VLOOKUP(O5267,'CLASSIFICAÇÃO - ÁREA DE ATUAÇÃO'!$A:$C,2,0),"")</f>
        <v>D</v>
      </c>
      <c r="N5267" s="29" t="str">
        <f>IF(O5267 &lt;&gt; "",VLOOKUP(O5267,'CLASSIFICAÇÃO - ÁREA DE ATUAÇÃO'!$A:$C,3,0), "")</f>
        <v>REDE DE URGÊNCIA</v>
      </c>
      <c r="O5267" t="str">
        <f>'Lotações convertidas'!B5269</f>
        <v>UNIDADE DE PRONTO ATENDIMENTO NORTE</v>
      </c>
    </row>
    <row r="5268" spans="1:15" x14ac:dyDescent="0.25">
      <c r="A5268">
        <v>1390579</v>
      </c>
      <c r="B5268" t="s">
        <v>15724</v>
      </c>
      <c r="C5268" t="s">
        <v>15725</v>
      </c>
      <c r="D5268" t="s">
        <v>379</v>
      </c>
      <c r="F5268" t="s">
        <v>2301</v>
      </c>
      <c r="G5268" s="177">
        <v>44802</v>
      </c>
      <c r="H5268" t="s">
        <v>364</v>
      </c>
      <c r="I5268" t="s">
        <v>18171</v>
      </c>
      <c r="J5268" t="s">
        <v>15726</v>
      </c>
      <c r="K5268" t="s">
        <v>353</v>
      </c>
      <c r="L5268" t="s">
        <v>354</v>
      </c>
      <c r="M5268" s="29" t="str">
        <f>IF(O5268 &lt;&gt; "", VLOOKUP(O5268,'CLASSIFICAÇÃO - ÁREA DE ATUAÇÃO'!$A:$C,2,0),"")</f>
        <v>A</v>
      </c>
      <c r="N5268" s="29" t="str">
        <f>IF(O5268 &lt;&gt; "",VLOOKUP(O5268,'CLASSIFICAÇÃO - ÁREA DE ATUAÇÃO'!$A:$C,3,0), "")</f>
        <v>ATENÇÃO PRIMÁRIA</v>
      </c>
      <c r="O5268" t="str">
        <f>'Lotações convertidas'!B5270</f>
        <v>CENTRO DE SAÚDE SANTOS ANJOS</v>
      </c>
    </row>
    <row r="5269" spans="1:15" x14ac:dyDescent="0.25">
      <c r="A5269">
        <v>1390587</v>
      </c>
      <c r="B5269" t="s">
        <v>15727</v>
      </c>
      <c r="C5269" t="s">
        <v>15728</v>
      </c>
      <c r="D5269" t="s">
        <v>379</v>
      </c>
      <c r="F5269" t="s">
        <v>550</v>
      </c>
      <c r="G5269" s="177">
        <v>44798</v>
      </c>
      <c r="H5269" t="s">
        <v>395</v>
      </c>
      <c r="I5269" t="s">
        <v>18171</v>
      </c>
      <c r="J5269" t="s">
        <v>15729</v>
      </c>
      <c r="K5269" t="s">
        <v>353</v>
      </c>
      <c r="L5269" t="s">
        <v>365</v>
      </c>
      <c r="M5269" s="29" t="str">
        <f>IF(O5269 &lt;&gt; "", VLOOKUP(O5269,'CLASSIFICAÇÃO - ÁREA DE ATUAÇÃO'!$A:$C,2,0),"")</f>
        <v>C</v>
      </c>
      <c r="N5269" s="29" t="str">
        <f>IF(O5269 &lt;&gt; "",VLOOKUP(O5269,'CLASSIFICAÇÃO - ÁREA DE ATUAÇÃO'!$A:$C,3,0), "")</f>
        <v>ATENÇÃO PRIMÁRIA</v>
      </c>
      <c r="O5269" t="str">
        <f>'Lotações convertidas'!B5271</f>
        <v>CENTRO DE SAÚDE AARÃO REIS</v>
      </c>
    </row>
    <row r="5270" spans="1:15" x14ac:dyDescent="0.25">
      <c r="A5270">
        <v>1390595</v>
      </c>
      <c r="B5270" t="s">
        <v>15730</v>
      </c>
      <c r="C5270" t="s">
        <v>15731</v>
      </c>
      <c r="D5270" t="s">
        <v>379</v>
      </c>
      <c r="F5270" t="s">
        <v>768</v>
      </c>
      <c r="G5270" s="177">
        <v>44798</v>
      </c>
      <c r="H5270" t="s">
        <v>434</v>
      </c>
      <c r="I5270" t="s">
        <v>18171</v>
      </c>
      <c r="J5270" t="s">
        <v>15732</v>
      </c>
      <c r="K5270" t="s">
        <v>353</v>
      </c>
      <c r="L5270" t="s">
        <v>406</v>
      </c>
      <c r="M5270" s="29" t="str">
        <f>IF(O5270 &lt;&gt; "", VLOOKUP(O5270,'CLASSIFICAÇÃO - ÁREA DE ATUAÇÃO'!$A:$C,2,0),"")</f>
        <v>C</v>
      </c>
      <c r="N5270" s="29" t="str">
        <f>IF(O5270 &lt;&gt; "",VLOOKUP(O5270,'CLASSIFICAÇÃO - ÁREA DE ATUAÇÃO'!$A:$C,3,0), "")</f>
        <v>ATENÇÃO PRIMÁRIA</v>
      </c>
      <c r="O5270" t="str">
        <f>'Lotações convertidas'!B5272</f>
        <v>CENTRO DE SAÚDE BOMSUCESSO</v>
      </c>
    </row>
    <row r="5271" spans="1:15" x14ac:dyDescent="0.25">
      <c r="A5271">
        <v>1390609</v>
      </c>
      <c r="B5271" t="s">
        <v>15733</v>
      </c>
      <c r="C5271" t="s">
        <v>15734</v>
      </c>
      <c r="D5271" t="s">
        <v>362</v>
      </c>
      <c r="F5271" t="s">
        <v>18686</v>
      </c>
      <c r="G5271" s="177">
        <v>44802</v>
      </c>
      <c r="H5271" t="s">
        <v>364</v>
      </c>
      <c r="I5271" t="s">
        <v>18168</v>
      </c>
      <c r="J5271" t="s">
        <v>15735</v>
      </c>
      <c r="K5271" t="s">
        <v>353</v>
      </c>
      <c r="L5271" t="s">
        <v>354</v>
      </c>
      <c r="M5271" s="29" t="str">
        <f>IF(O5271 &lt;&gt; "", VLOOKUP(O5271,'CLASSIFICAÇÃO - ÁREA DE ATUAÇÃO'!$A:$C,2,0),"")</f>
        <v>A</v>
      </c>
      <c r="N5271" s="29" t="str">
        <f>IF(O5271 &lt;&gt; "",VLOOKUP(O5271,'CLASSIFICAÇÃO - ÁREA DE ATUAÇÃO'!$A:$C,3,0), "")</f>
        <v>GESTÃO</v>
      </c>
      <c r="O5271" t="str">
        <f>'Lotações convertidas'!B5273</f>
        <v>GERENCIA DE ASSISTENCIA, EPIDEMIOLOGIA E REGULACAO NOROESTE</v>
      </c>
    </row>
    <row r="5272" spans="1:15" x14ac:dyDescent="0.25">
      <c r="A5272">
        <v>1390617</v>
      </c>
      <c r="B5272" t="s">
        <v>15736</v>
      </c>
      <c r="C5272" t="s">
        <v>15737</v>
      </c>
      <c r="D5272" t="s">
        <v>368</v>
      </c>
      <c r="E5272" t="s">
        <v>524</v>
      </c>
      <c r="F5272" t="s">
        <v>259</v>
      </c>
      <c r="G5272" s="177">
        <v>44799</v>
      </c>
      <c r="H5272" t="s">
        <v>384</v>
      </c>
      <c r="I5272" t="s">
        <v>18179</v>
      </c>
      <c r="J5272" t="s">
        <v>15738</v>
      </c>
      <c r="K5272" t="s">
        <v>353</v>
      </c>
      <c r="L5272" t="s">
        <v>372</v>
      </c>
      <c r="M5272" s="29" t="str">
        <f>IF(O5272 &lt;&gt; "", VLOOKUP(O5272,'CLASSIFICAÇÃO - ÁREA DE ATUAÇÃO'!$A:$C,2,0),"")</f>
        <v>C</v>
      </c>
      <c r="N5272" s="29" t="str">
        <f>IF(O5272 &lt;&gt; "",VLOOKUP(O5272,'CLASSIFICAÇÃO - ÁREA DE ATUAÇÃO'!$A:$C,3,0), "")</f>
        <v>REDE COMPLEMENTAR</v>
      </c>
      <c r="O5272" t="str">
        <f>'Lotações convertidas'!B5274</f>
        <v>LABORATORIO REGIONAL NORTE/VENDA NOVA</v>
      </c>
    </row>
    <row r="5273" spans="1:15" x14ac:dyDescent="0.25">
      <c r="A5273">
        <v>1390625</v>
      </c>
      <c r="B5273" t="s">
        <v>15739</v>
      </c>
      <c r="C5273" t="s">
        <v>15740</v>
      </c>
      <c r="D5273" t="s">
        <v>368</v>
      </c>
      <c r="E5273" t="s">
        <v>369</v>
      </c>
      <c r="F5273" t="s">
        <v>773</v>
      </c>
      <c r="G5273" s="177">
        <v>44798</v>
      </c>
      <c r="H5273" t="s">
        <v>384</v>
      </c>
      <c r="I5273" t="s">
        <v>18168</v>
      </c>
      <c r="J5273" t="s">
        <v>15741</v>
      </c>
      <c r="K5273" t="s">
        <v>353</v>
      </c>
      <c r="L5273" t="s">
        <v>365</v>
      </c>
      <c r="M5273" s="29" t="str">
        <f>IF(O5273 &lt;&gt; "", VLOOKUP(O5273,'CLASSIFICAÇÃO - ÁREA DE ATUAÇÃO'!$A:$C,2,0),"")</f>
        <v>B</v>
      </c>
      <c r="N5273" s="29" t="str">
        <f>IF(O5273 &lt;&gt; "",VLOOKUP(O5273,'CLASSIFICAÇÃO - ÁREA DE ATUAÇÃO'!$A:$C,3,0), "")</f>
        <v>ATENÇÃO PRIMÁRIA</v>
      </c>
      <c r="O5273" t="str">
        <f>'Lotações convertidas'!B5275</f>
        <v>CENTRO DE SAÚDE GUARANI</v>
      </c>
    </row>
    <row r="5274" spans="1:15" x14ac:dyDescent="0.25">
      <c r="A5274">
        <v>1390633</v>
      </c>
      <c r="B5274" t="s">
        <v>15742</v>
      </c>
      <c r="C5274" t="s">
        <v>15743</v>
      </c>
      <c r="D5274" t="s">
        <v>379</v>
      </c>
      <c r="F5274" t="s">
        <v>18616</v>
      </c>
      <c r="G5274" s="177">
        <v>44798</v>
      </c>
      <c r="H5274" t="s">
        <v>457</v>
      </c>
      <c r="I5274" t="s">
        <v>18171</v>
      </c>
      <c r="J5274" t="s">
        <v>15744</v>
      </c>
      <c r="K5274" t="s">
        <v>353</v>
      </c>
      <c r="L5274" t="s">
        <v>361</v>
      </c>
      <c r="M5274" s="29" t="str">
        <f>IF(O5274 &lt;&gt; "", VLOOKUP(O5274,'CLASSIFICAÇÃO - ÁREA DE ATUAÇÃO'!$A:$C,2,0),"")</f>
        <v>C</v>
      </c>
      <c r="N5274" s="29" t="str">
        <f>IF(O5274 &lt;&gt; "",VLOOKUP(O5274,'CLASSIFICAÇÃO - ÁREA DE ATUAÇÃO'!$A:$C,3,0), "")</f>
        <v>REDE DE URGÊNCIA</v>
      </c>
      <c r="O5274" t="str">
        <f>'Lotações convertidas'!B5276</f>
        <v>UNIDADE DE PRONTO ATENDIMENTO PAMPULHA</v>
      </c>
    </row>
    <row r="5275" spans="1:15" x14ac:dyDescent="0.25">
      <c r="A5275">
        <v>1390641</v>
      </c>
      <c r="B5275" t="s">
        <v>15745</v>
      </c>
      <c r="C5275" t="s">
        <v>15746</v>
      </c>
      <c r="D5275" t="s">
        <v>349</v>
      </c>
      <c r="E5275" t="s">
        <v>445</v>
      </c>
      <c r="F5275" t="s">
        <v>18632</v>
      </c>
      <c r="G5275" s="177">
        <v>44799</v>
      </c>
      <c r="H5275" t="s">
        <v>15747</v>
      </c>
      <c r="I5275" t="s">
        <v>18172</v>
      </c>
      <c r="J5275" t="s">
        <v>15748</v>
      </c>
      <c r="K5275" t="s">
        <v>353</v>
      </c>
      <c r="L5275" t="s">
        <v>365</v>
      </c>
      <c r="M5275" s="29" t="str">
        <f>IF(O5275 &lt;&gt; "", VLOOKUP(O5275,'CLASSIFICAÇÃO - ÁREA DE ATUAÇÃO'!$A:$C,2,0),"")</f>
        <v>C</v>
      </c>
      <c r="N5275" s="29" t="str">
        <f>IF(O5275 &lt;&gt; "",VLOOKUP(O5275,'CLASSIFICAÇÃO - ÁREA DE ATUAÇÃO'!$A:$C,3,0), "")</f>
        <v>REDE DE URGÊNCIA</v>
      </c>
      <c r="O5275" t="str">
        <f>'Lotações convertidas'!B5277</f>
        <v>CENTRO DE REFERENCIA EM SAUDE MENTAL NORTE</v>
      </c>
    </row>
    <row r="5276" spans="1:15" x14ac:dyDescent="0.25">
      <c r="A5276" t="s">
        <v>15749</v>
      </c>
      <c r="B5276" t="s">
        <v>15750</v>
      </c>
      <c r="C5276" t="s">
        <v>15751</v>
      </c>
      <c r="D5276" t="s">
        <v>368</v>
      </c>
      <c r="E5276" t="s">
        <v>369</v>
      </c>
      <c r="F5276" t="s">
        <v>18619</v>
      </c>
      <c r="G5276" s="177">
        <v>44804</v>
      </c>
      <c r="H5276" t="s">
        <v>441</v>
      </c>
      <c r="I5276" t="s">
        <v>18168</v>
      </c>
      <c r="J5276" t="s">
        <v>15752</v>
      </c>
      <c r="K5276" t="s">
        <v>353</v>
      </c>
      <c r="L5276" t="s">
        <v>361</v>
      </c>
      <c r="M5276" s="29" t="str">
        <f>IF(O5276 &lt;&gt; "", VLOOKUP(O5276,'CLASSIFICAÇÃO - ÁREA DE ATUAÇÃO'!$A:$C,2,0),"")</f>
        <v>B</v>
      </c>
      <c r="N5276" s="29" t="str">
        <f>IF(O5276 &lt;&gt; "",VLOOKUP(O5276,'CLASSIFICAÇÃO - ÁREA DE ATUAÇÃO'!$A:$C,3,0), "")</f>
        <v>REDE DE URGÊNCIA</v>
      </c>
      <c r="O5276" t="str">
        <f>'Lotações convertidas'!B5278</f>
        <v>CENTRO DE REFERENCIA EM SAUDE MENTAL PAMPULHA</v>
      </c>
    </row>
    <row r="5277" spans="1:15" x14ac:dyDescent="0.25">
      <c r="A5277">
        <v>1390668</v>
      </c>
      <c r="B5277" t="s">
        <v>15753</v>
      </c>
      <c r="C5277" t="s">
        <v>15754</v>
      </c>
      <c r="D5277" t="s">
        <v>349</v>
      </c>
      <c r="E5277" t="s">
        <v>445</v>
      </c>
      <c r="F5277" t="s">
        <v>732</v>
      </c>
      <c r="G5277" s="177">
        <v>44802</v>
      </c>
      <c r="H5277" t="s">
        <v>352</v>
      </c>
      <c r="I5277" t="s">
        <v>18172</v>
      </c>
      <c r="J5277" t="s">
        <v>15755</v>
      </c>
      <c r="K5277" t="s">
        <v>353</v>
      </c>
      <c r="L5277" t="s">
        <v>406</v>
      </c>
      <c r="M5277" s="29" t="str">
        <f>IF(O5277 &lt;&gt; "", VLOOKUP(O5277,'CLASSIFICAÇÃO - ÁREA DE ATUAÇÃO'!$A:$C,2,0),"")</f>
        <v>D</v>
      </c>
      <c r="N5277" s="29" t="str">
        <f>IF(O5277 &lt;&gt; "",VLOOKUP(O5277,'CLASSIFICAÇÃO - ÁREA DE ATUAÇÃO'!$A:$C,3,0), "")</f>
        <v>ATENÇÃO PRIMÁRIA</v>
      </c>
      <c r="O5277" t="str">
        <f>'Lotações convertidas'!B5279</f>
        <v>CENTRO DE SAÚDE VILA CEMIG</v>
      </c>
    </row>
    <row r="5278" spans="1:15" x14ac:dyDescent="0.25">
      <c r="A5278">
        <v>1390676</v>
      </c>
      <c r="B5278" t="s">
        <v>796</v>
      </c>
      <c r="C5278" t="s">
        <v>797</v>
      </c>
      <c r="D5278" t="s">
        <v>368</v>
      </c>
      <c r="E5278" t="s">
        <v>369</v>
      </c>
      <c r="F5278" t="s">
        <v>18616</v>
      </c>
      <c r="G5278" s="177">
        <v>44799</v>
      </c>
      <c r="H5278" t="s">
        <v>425</v>
      </c>
      <c r="I5278" t="s">
        <v>18168</v>
      </c>
      <c r="J5278" t="s">
        <v>798</v>
      </c>
      <c r="K5278" t="s">
        <v>353</v>
      </c>
      <c r="L5278" t="s">
        <v>361</v>
      </c>
      <c r="M5278" s="29" t="str">
        <f>IF(O5278 &lt;&gt; "", VLOOKUP(O5278,'CLASSIFICAÇÃO - ÁREA DE ATUAÇÃO'!$A:$C,2,0),"")</f>
        <v>C</v>
      </c>
      <c r="N5278" s="29" t="str">
        <f>IF(O5278 &lt;&gt; "",VLOOKUP(O5278,'CLASSIFICAÇÃO - ÁREA DE ATUAÇÃO'!$A:$C,3,0), "")</f>
        <v>REDE DE URGÊNCIA</v>
      </c>
      <c r="O5278" t="str">
        <f>'Lotações convertidas'!B5280</f>
        <v>UNIDADE DE PRONTO ATENDIMENTO PAMPULHA</v>
      </c>
    </row>
    <row r="5279" spans="1:15" x14ac:dyDescent="0.25">
      <c r="A5279">
        <v>1390684</v>
      </c>
      <c r="B5279" t="s">
        <v>15756</v>
      </c>
      <c r="C5279" t="s">
        <v>15757</v>
      </c>
      <c r="D5279" t="s">
        <v>368</v>
      </c>
      <c r="E5279" t="s">
        <v>390</v>
      </c>
      <c r="F5279" t="s">
        <v>383</v>
      </c>
      <c r="G5279" s="177">
        <v>44802</v>
      </c>
      <c r="H5279" t="s">
        <v>364</v>
      </c>
      <c r="I5279" t="s">
        <v>18175</v>
      </c>
      <c r="J5279" t="s">
        <v>15758</v>
      </c>
      <c r="K5279" t="s">
        <v>353</v>
      </c>
      <c r="L5279" t="s">
        <v>354</v>
      </c>
      <c r="M5279" s="29" t="str">
        <f>IF(O5279 &lt;&gt; "", VLOOKUP(O5279,'CLASSIFICAÇÃO - ÁREA DE ATUAÇÃO'!$A:$C,2,0),"")</f>
        <v>B</v>
      </c>
      <c r="N5279" s="29" t="str">
        <f>IF(O5279 &lt;&gt; "",VLOOKUP(O5279,'CLASSIFICAÇÃO - ÁREA DE ATUAÇÃO'!$A:$C,3,0), "")</f>
        <v>ATENÇÃO PRIMÁRIA</v>
      </c>
      <c r="O5279" t="str">
        <f>'Lotações convertidas'!B5281</f>
        <v>CENTRO DE SAÚDE SÃO CRISTÓVÃO</v>
      </c>
    </row>
    <row r="5280" spans="1:15" x14ac:dyDescent="0.25">
      <c r="A5280">
        <v>1390692</v>
      </c>
      <c r="B5280" t="s">
        <v>15759</v>
      </c>
      <c r="C5280" t="s">
        <v>15760</v>
      </c>
      <c r="D5280" t="s">
        <v>368</v>
      </c>
      <c r="E5280" t="s">
        <v>369</v>
      </c>
      <c r="F5280" t="s">
        <v>556</v>
      </c>
      <c r="G5280" s="177">
        <v>44802</v>
      </c>
      <c r="H5280" t="s">
        <v>417</v>
      </c>
      <c r="I5280" t="s">
        <v>18168</v>
      </c>
      <c r="J5280" t="s">
        <v>15761</v>
      </c>
      <c r="K5280" t="s">
        <v>353</v>
      </c>
      <c r="L5280" t="s">
        <v>411</v>
      </c>
      <c r="M5280" s="29" t="str">
        <f>IF(O5280 &lt;&gt; "", VLOOKUP(O5280,'CLASSIFICAÇÃO - ÁREA DE ATUAÇÃO'!$A:$C,2,0),"")</f>
        <v>A</v>
      </c>
      <c r="N5280" s="29" t="str">
        <f>IF(O5280 &lt;&gt; "",VLOOKUP(O5280,'CLASSIFICAÇÃO - ÁREA DE ATUAÇÃO'!$A:$C,3,0), "")</f>
        <v>ATENÇÃO PRIMÁRIA</v>
      </c>
      <c r="O5280" t="str">
        <f>'Lotações convertidas'!B5282</f>
        <v>CENTRO DE SAÚDE CARLOS CHAGAS</v>
      </c>
    </row>
    <row r="5281" spans="1:15" x14ac:dyDescent="0.25">
      <c r="A5281">
        <v>1390706</v>
      </c>
      <c r="B5281" t="s">
        <v>15762</v>
      </c>
      <c r="C5281" t="s">
        <v>15763</v>
      </c>
      <c r="D5281" t="s">
        <v>379</v>
      </c>
      <c r="F5281" t="s">
        <v>18623</v>
      </c>
      <c r="G5281" s="177">
        <v>44798</v>
      </c>
      <c r="H5281" t="s">
        <v>482</v>
      </c>
      <c r="I5281" t="s">
        <v>18171</v>
      </c>
      <c r="J5281" t="s">
        <v>15764</v>
      </c>
      <c r="K5281" t="s">
        <v>353</v>
      </c>
      <c r="L5281" t="s">
        <v>374</v>
      </c>
      <c r="M5281" s="29" t="str">
        <f>IF(O5281 &lt;&gt; "", VLOOKUP(O5281,'CLASSIFICAÇÃO - ÁREA DE ATUAÇÃO'!$A:$C,2,0),"")</f>
        <v>C</v>
      </c>
      <c r="N5281" s="29" t="str">
        <f>IF(O5281 &lt;&gt; "",VLOOKUP(O5281,'CLASSIFICAÇÃO - ÁREA DE ATUAÇÃO'!$A:$C,3,0), "")</f>
        <v>REDE DE URGÊNCIA</v>
      </c>
      <c r="O5281" t="str">
        <f>'Lotações convertidas'!B5283</f>
        <v>UNIDADE DE PRONTO ATENDIMENTO NORDESTE</v>
      </c>
    </row>
    <row r="5282" spans="1:15" x14ac:dyDescent="0.25">
      <c r="A5282">
        <v>1390714</v>
      </c>
      <c r="B5282" t="s">
        <v>15765</v>
      </c>
      <c r="C5282" t="s">
        <v>15766</v>
      </c>
      <c r="D5282" t="s">
        <v>379</v>
      </c>
      <c r="F5282" t="s">
        <v>18613</v>
      </c>
      <c r="G5282" s="177">
        <v>44801</v>
      </c>
      <c r="H5282" t="s">
        <v>482</v>
      </c>
      <c r="I5282" t="s">
        <v>18171</v>
      </c>
      <c r="J5282" t="s">
        <v>15767</v>
      </c>
      <c r="K5282" t="s">
        <v>353</v>
      </c>
      <c r="L5282" t="s">
        <v>382</v>
      </c>
      <c r="M5282" s="29" t="str">
        <f>IF(O5282 &lt;&gt; "", VLOOKUP(O5282,'CLASSIFICAÇÃO - ÁREA DE ATUAÇÃO'!$A:$C,2,0),"")</f>
        <v>C</v>
      </c>
      <c r="N5282" s="29" t="str">
        <f>IF(O5282 &lt;&gt; "",VLOOKUP(O5282,'CLASSIFICAÇÃO - ÁREA DE ATUAÇÃO'!$A:$C,3,0), "")</f>
        <v>REDE DE URGÊNCIA</v>
      </c>
      <c r="O5282" t="str">
        <f>'Lotações convertidas'!B5284</f>
        <v>UNIDADE DE PRONTO ATENDIMENTO LESTE</v>
      </c>
    </row>
    <row r="5283" spans="1:15" x14ac:dyDescent="0.25">
      <c r="A5283">
        <v>1390722</v>
      </c>
      <c r="B5283" t="s">
        <v>15768</v>
      </c>
      <c r="C5283" t="s">
        <v>15769</v>
      </c>
      <c r="D5283" t="s">
        <v>368</v>
      </c>
      <c r="E5283" t="s">
        <v>369</v>
      </c>
      <c r="F5283" t="s">
        <v>18620</v>
      </c>
      <c r="G5283" s="177">
        <v>44800</v>
      </c>
      <c r="H5283" t="s">
        <v>425</v>
      </c>
      <c r="I5283" t="s">
        <v>18168</v>
      </c>
      <c r="J5283" t="s">
        <v>15770</v>
      </c>
      <c r="K5283" t="s">
        <v>353</v>
      </c>
      <c r="L5283" t="s">
        <v>372</v>
      </c>
      <c r="M5283" s="29" t="str">
        <f>IF(O5283 &lt;&gt; "", VLOOKUP(O5283,'CLASSIFICAÇÃO - ÁREA DE ATUAÇÃO'!$A:$C,2,0),"")</f>
        <v>D</v>
      </c>
      <c r="N5283" s="29" t="str">
        <f>IF(O5283 &lt;&gt; "",VLOOKUP(O5283,'CLASSIFICAÇÃO - ÁREA DE ATUAÇÃO'!$A:$C,3,0), "")</f>
        <v>REDE DE URGÊNCIA</v>
      </c>
      <c r="O5283" t="str">
        <f>'Lotações convertidas'!B5285</f>
        <v>UNIDADE DE PRONTO ATENDIMENTO VENDA NOVA</v>
      </c>
    </row>
    <row r="5284" spans="1:15" x14ac:dyDescent="0.25">
      <c r="A5284">
        <v>1390730</v>
      </c>
      <c r="B5284" t="s">
        <v>537</v>
      </c>
      <c r="C5284" t="s">
        <v>538</v>
      </c>
      <c r="D5284" t="s">
        <v>368</v>
      </c>
      <c r="E5284" t="s">
        <v>369</v>
      </c>
      <c r="F5284" t="s">
        <v>18648</v>
      </c>
      <c r="G5284" s="177">
        <v>44802</v>
      </c>
      <c r="H5284" t="s">
        <v>441</v>
      </c>
      <c r="I5284" t="s">
        <v>18168</v>
      </c>
      <c r="J5284" t="s">
        <v>540</v>
      </c>
      <c r="K5284" t="s">
        <v>353</v>
      </c>
      <c r="L5284" t="s">
        <v>406</v>
      </c>
      <c r="M5284" s="29" t="str">
        <f>IF(O5284 &lt;&gt; "", VLOOKUP(O5284,'CLASSIFICAÇÃO - ÁREA DE ATUAÇÃO'!$A:$C,2,0),"")</f>
        <v>B</v>
      </c>
      <c r="N5284" s="29" t="str">
        <f>IF(O5284 &lt;&gt; "",VLOOKUP(O5284,'CLASSIFICAÇÃO - ÁREA DE ATUAÇÃO'!$A:$C,3,0), "")</f>
        <v>REDE DE URGÊNCIA</v>
      </c>
      <c r="O5284" t="str">
        <f>'Lotações convertidas'!B5286</f>
        <v>CENTRO DE REFERENCIA EM SAUDE MENTAL BARREIRO</v>
      </c>
    </row>
    <row r="5285" spans="1:15" x14ac:dyDescent="0.25">
      <c r="A5285">
        <v>1390749</v>
      </c>
      <c r="B5285" t="s">
        <v>15771</v>
      </c>
      <c r="C5285" t="s">
        <v>15772</v>
      </c>
      <c r="D5285" t="s">
        <v>368</v>
      </c>
      <c r="E5285" t="s">
        <v>369</v>
      </c>
      <c r="F5285" t="s">
        <v>602</v>
      </c>
      <c r="G5285" s="177">
        <v>44799</v>
      </c>
      <c r="H5285" t="s">
        <v>364</v>
      </c>
      <c r="I5285" t="s">
        <v>18168</v>
      </c>
      <c r="J5285" t="s">
        <v>15773</v>
      </c>
      <c r="K5285" t="s">
        <v>353</v>
      </c>
      <c r="L5285" t="s">
        <v>372</v>
      </c>
      <c r="M5285" s="29" t="str">
        <f>IF(O5285 &lt;&gt; "", VLOOKUP(O5285,'CLASSIFICAÇÃO - ÁREA DE ATUAÇÃO'!$A:$C,2,0),"")</f>
        <v>D</v>
      </c>
      <c r="N5285" s="29" t="str">
        <f>IF(O5285 &lt;&gt; "",VLOOKUP(O5285,'CLASSIFICAÇÃO - ÁREA DE ATUAÇÃO'!$A:$C,3,0), "")</f>
        <v>ATENÇÃO PRIMÁRIA</v>
      </c>
      <c r="O5285" t="str">
        <f>'Lotações convertidas'!B5287</f>
        <v>CENTRO DE SAÚDE JARDIM COMERCIÁRIOS</v>
      </c>
    </row>
    <row r="5286" spans="1:15" x14ac:dyDescent="0.25">
      <c r="A5286">
        <v>1390765</v>
      </c>
      <c r="B5286" t="s">
        <v>15774</v>
      </c>
      <c r="C5286" t="s">
        <v>15775</v>
      </c>
      <c r="D5286" t="s">
        <v>349</v>
      </c>
      <c r="E5286" t="s">
        <v>473</v>
      </c>
      <c r="F5286" t="s">
        <v>18649</v>
      </c>
      <c r="G5286" s="177">
        <v>44803</v>
      </c>
      <c r="H5286" t="s">
        <v>395</v>
      </c>
      <c r="I5286" t="s">
        <v>18181</v>
      </c>
      <c r="J5286" t="s">
        <v>15776</v>
      </c>
      <c r="K5286" t="s">
        <v>353</v>
      </c>
      <c r="L5286" t="s">
        <v>382</v>
      </c>
      <c r="M5286" s="29" t="str">
        <f>IF(O5286 &lt;&gt; "", VLOOKUP(O5286,'CLASSIFICAÇÃO - ÁREA DE ATUAÇÃO'!$A:$C,2,0),"")</f>
        <v>A</v>
      </c>
      <c r="N5286" s="29" t="str">
        <f>IF(O5286 &lt;&gt; "",VLOOKUP(O5286,'CLASSIFICAÇÃO - ÁREA DE ATUAÇÃO'!$A:$C,3,0), "")</f>
        <v>REDE DE URGÊNCIA</v>
      </c>
      <c r="O5286" t="str">
        <f>'Lotações convertidas'!B5288</f>
        <v>CENTRO DE REFERENCIA EM SAUDE MENTAL LESTE</v>
      </c>
    </row>
    <row r="5287" spans="1:15" x14ac:dyDescent="0.25">
      <c r="A5287">
        <v>1390773</v>
      </c>
      <c r="B5287" t="s">
        <v>15777</v>
      </c>
      <c r="C5287" t="s">
        <v>15778</v>
      </c>
      <c r="D5287" t="s">
        <v>368</v>
      </c>
      <c r="E5287" t="s">
        <v>369</v>
      </c>
      <c r="F5287" t="s">
        <v>465</v>
      </c>
      <c r="G5287" s="177">
        <v>44800</v>
      </c>
      <c r="H5287" t="s">
        <v>441</v>
      </c>
      <c r="I5287" t="s">
        <v>18168</v>
      </c>
      <c r="J5287" t="s">
        <v>15779</v>
      </c>
      <c r="K5287" t="s">
        <v>353</v>
      </c>
      <c r="L5287" t="s">
        <v>361</v>
      </c>
      <c r="M5287" s="29" t="str">
        <f>IF(O5287 &lt;&gt; "", VLOOKUP(O5287,'CLASSIFICAÇÃO - ÁREA DE ATUAÇÃO'!$A:$C,2,0),"")</f>
        <v>C</v>
      </c>
      <c r="N5287" s="29" t="str">
        <f>IF(O5287 &lt;&gt; "",VLOOKUP(O5287,'CLASSIFICAÇÃO - ÁREA DE ATUAÇÃO'!$A:$C,3,0), "")</f>
        <v>REDE DE URGÊNCIA</v>
      </c>
      <c r="O5287" t="str">
        <f>'Lotações convertidas'!B5289</f>
        <v>CENTRO DE REFERÊNCIA EM SAÚDE MENTAL - ÁLCOOL E DROGAS PAMPULHA/NOROESTE</v>
      </c>
    </row>
    <row r="5288" spans="1:15" x14ac:dyDescent="0.25">
      <c r="A5288">
        <v>1390781</v>
      </c>
      <c r="B5288" t="s">
        <v>15780</v>
      </c>
      <c r="C5288" t="s">
        <v>15781</v>
      </c>
      <c r="D5288" t="s">
        <v>368</v>
      </c>
      <c r="E5288" t="s">
        <v>369</v>
      </c>
      <c r="F5288" t="s">
        <v>556</v>
      </c>
      <c r="G5288" s="177">
        <v>44802</v>
      </c>
      <c r="H5288" t="s">
        <v>417</v>
      </c>
      <c r="I5288" t="s">
        <v>18168</v>
      </c>
      <c r="J5288" t="s">
        <v>15782</v>
      </c>
      <c r="K5288" t="s">
        <v>353</v>
      </c>
      <c r="L5288" t="s">
        <v>411</v>
      </c>
      <c r="M5288" s="29" t="str">
        <f>IF(O5288 &lt;&gt; "", VLOOKUP(O5288,'CLASSIFICAÇÃO - ÁREA DE ATUAÇÃO'!$A:$C,2,0),"")</f>
        <v>A</v>
      </c>
      <c r="N5288" s="29" t="str">
        <f>IF(O5288 &lt;&gt; "",VLOOKUP(O5288,'CLASSIFICAÇÃO - ÁREA DE ATUAÇÃO'!$A:$C,3,0), "")</f>
        <v>ATENÇÃO PRIMÁRIA</v>
      </c>
      <c r="O5288" t="str">
        <f>'Lotações convertidas'!B5290</f>
        <v>CENTRO DE SAÚDE CARLOS CHAGAS</v>
      </c>
    </row>
    <row r="5289" spans="1:15" x14ac:dyDescent="0.25">
      <c r="A5289" t="s">
        <v>15783</v>
      </c>
      <c r="B5289" t="s">
        <v>8198</v>
      </c>
      <c r="C5289" t="s">
        <v>8199</v>
      </c>
      <c r="D5289" t="s">
        <v>368</v>
      </c>
      <c r="E5289" t="s">
        <v>524</v>
      </c>
      <c r="F5289" t="s">
        <v>18615</v>
      </c>
      <c r="G5289" s="177">
        <v>44800</v>
      </c>
      <c r="H5289" t="s">
        <v>425</v>
      </c>
      <c r="I5289" t="s">
        <v>18179</v>
      </c>
      <c r="J5289" t="s">
        <v>8200</v>
      </c>
      <c r="K5289" t="s">
        <v>353</v>
      </c>
      <c r="L5289" t="s">
        <v>365</v>
      </c>
      <c r="M5289" s="29" t="str">
        <f>IF(O5289 &lt;&gt; "", VLOOKUP(O5289,'CLASSIFICAÇÃO - ÁREA DE ATUAÇÃO'!$A:$C,2,0),"")</f>
        <v>D</v>
      </c>
      <c r="N5289" s="29" t="str">
        <f>IF(O5289 &lt;&gt; "",VLOOKUP(O5289,'CLASSIFICAÇÃO - ÁREA DE ATUAÇÃO'!$A:$C,3,0), "")</f>
        <v>REDE DE URGÊNCIA</v>
      </c>
      <c r="O5289" t="str">
        <f>'Lotações convertidas'!B5291</f>
        <v>UNIDADE DE PRONTO ATENDIMENTO NORTE</v>
      </c>
    </row>
    <row r="5290" spans="1:15" x14ac:dyDescent="0.25">
      <c r="A5290">
        <v>1390803</v>
      </c>
      <c r="B5290" t="s">
        <v>15784</v>
      </c>
      <c r="C5290" t="s">
        <v>15785</v>
      </c>
      <c r="D5290" t="s">
        <v>368</v>
      </c>
      <c r="E5290" t="s">
        <v>369</v>
      </c>
      <c r="F5290" t="s">
        <v>18649</v>
      </c>
      <c r="G5290" s="177">
        <v>44802</v>
      </c>
      <c r="H5290" t="s">
        <v>441</v>
      </c>
      <c r="I5290" t="s">
        <v>18168</v>
      </c>
      <c r="J5290" t="s">
        <v>15786</v>
      </c>
      <c r="K5290" t="s">
        <v>353</v>
      </c>
      <c r="L5290" t="s">
        <v>382</v>
      </c>
      <c r="M5290" s="29" t="str">
        <f>IF(O5290 &lt;&gt; "", VLOOKUP(O5290,'CLASSIFICAÇÃO - ÁREA DE ATUAÇÃO'!$A:$C,2,0),"")</f>
        <v>A</v>
      </c>
      <c r="N5290" s="29" t="str">
        <f>IF(O5290 &lt;&gt; "",VLOOKUP(O5290,'CLASSIFICAÇÃO - ÁREA DE ATUAÇÃO'!$A:$C,3,0), "")</f>
        <v>REDE DE URGÊNCIA</v>
      </c>
      <c r="O5290" t="str">
        <f>'Lotações convertidas'!B5292</f>
        <v>CENTRO DE REFERENCIA EM SAUDE MENTAL LESTE</v>
      </c>
    </row>
    <row r="5291" spans="1:15" x14ac:dyDescent="0.25">
      <c r="A5291">
        <v>1390811</v>
      </c>
      <c r="B5291" t="s">
        <v>15787</v>
      </c>
      <c r="C5291" t="s">
        <v>15788</v>
      </c>
      <c r="D5291" t="s">
        <v>368</v>
      </c>
      <c r="E5291" t="s">
        <v>369</v>
      </c>
      <c r="F5291" t="s">
        <v>18613</v>
      </c>
      <c r="G5291" s="177">
        <v>44800</v>
      </c>
      <c r="H5291" t="s">
        <v>441</v>
      </c>
      <c r="I5291" t="s">
        <v>18168</v>
      </c>
      <c r="J5291" t="s">
        <v>15789</v>
      </c>
      <c r="K5291" t="s">
        <v>353</v>
      </c>
      <c r="L5291" t="s">
        <v>382</v>
      </c>
      <c r="M5291" s="29" t="str">
        <f>IF(O5291 &lt;&gt; "", VLOOKUP(O5291,'CLASSIFICAÇÃO - ÁREA DE ATUAÇÃO'!$A:$C,2,0),"")</f>
        <v>C</v>
      </c>
      <c r="N5291" s="29" t="str">
        <f>IF(O5291 &lt;&gt; "",VLOOKUP(O5291,'CLASSIFICAÇÃO - ÁREA DE ATUAÇÃO'!$A:$C,3,0), "")</f>
        <v>REDE DE URGÊNCIA</v>
      </c>
      <c r="O5291" t="str">
        <f>'Lotações convertidas'!B5293</f>
        <v>UNIDADE DE PRONTO ATENDIMENTO LESTE</v>
      </c>
    </row>
    <row r="5292" spans="1:15" x14ac:dyDescent="0.25">
      <c r="A5292">
        <v>1390838</v>
      </c>
      <c r="B5292" t="s">
        <v>15790</v>
      </c>
      <c r="C5292" t="s">
        <v>15791</v>
      </c>
      <c r="D5292" t="s">
        <v>368</v>
      </c>
      <c r="E5292" t="s">
        <v>369</v>
      </c>
      <c r="F5292" t="s">
        <v>18649</v>
      </c>
      <c r="G5292" s="177">
        <v>44803</v>
      </c>
      <c r="H5292" t="s">
        <v>1635</v>
      </c>
      <c r="I5292" t="s">
        <v>18168</v>
      </c>
      <c r="J5292" t="s">
        <v>15792</v>
      </c>
      <c r="K5292" t="s">
        <v>353</v>
      </c>
      <c r="L5292" t="s">
        <v>382</v>
      </c>
      <c r="M5292" s="29" t="str">
        <f>IF(O5292 &lt;&gt; "", VLOOKUP(O5292,'CLASSIFICAÇÃO - ÁREA DE ATUAÇÃO'!$A:$C,2,0),"")</f>
        <v>A</v>
      </c>
      <c r="N5292" s="29" t="str">
        <f>IF(O5292 &lt;&gt; "",VLOOKUP(O5292,'CLASSIFICAÇÃO - ÁREA DE ATUAÇÃO'!$A:$C,3,0), "")</f>
        <v>REDE DE URGÊNCIA</v>
      </c>
      <c r="O5292" t="str">
        <f>'Lotações convertidas'!B5294</f>
        <v>CENTRO DE REFERENCIA EM SAUDE MENTAL LESTE</v>
      </c>
    </row>
    <row r="5293" spans="1:15" x14ac:dyDescent="0.25">
      <c r="A5293">
        <v>1390846</v>
      </c>
      <c r="B5293" t="s">
        <v>15793</v>
      </c>
      <c r="C5293" t="s">
        <v>15794</v>
      </c>
      <c r="D5293" t="s">
        <v>379</v>
      </c>
      <c r="F5293" t="s">
        <v>18623</v>
      </c>
      <c r="G5293" s="177">
        <v>44803</v>
      </c>
      <c r="H5293" t="s">
        <v>457</v>
      </c>
      <c r="I5293" t="s">
        <v>18171</v>
      </c>
      <c r="J5293" t="s">
        <v>15795</v>
      </c>
      <c r="K5293" t="s">
        <v>353</v>
      </c>
      <c r="L5293" t="s">
        <v>374</v>
      </c>
      <c r="M5293" s="29" t="str">
        <f>IF(O5293 &lt;&gt; "", VLOOKUP(O5293,'CLASSIFICAÇÃO - ÁREA DE ATUAÇÃO'!$A:$C,2,0),"")</f>
        <v>C</v>
      </c>
      <c r="N5293" s="29" t="str">
        <f>IF(O5293 &lt;&gt; "",VLOOKUP(O5293,'CLASSIFICAÇÃO - ÁREA DE ATUAÇÃO'!$A:$C,3,0), "")</f>
        <v>REDE DE URGÊNCIA</v>
      </c>
      <c r="O5293" t="str">
        <f>'Lotações convertidas'!B5295</f>
        <v>UNIDADE DE PRONTO ATENDIMENTO NORDESTE</v>
      </c>
    </row>
    <row r="5294" spans="1:15" x14ac:dyDescent="0.25">
      <c r="A5294">
        <v>1390854</v>
      </c>
      <c r="B5294" t="s">
        <v>1027</v>
      </c>
      <c r="C5294" t="s">
        <v>1028</v>
      </c>
      <c r="D5294" t="s">
        <v>379</v>
      </c>
      <c r="F5294" t="s">
        <v>424</v>
      </c>
      <c r="G5294" s="177">
        <v>44801</v>
      </c>
      <c r="H5294" t="s">
        <v>466</v>
      </c>
      <c r="I5294" t="s">
        <v>18171</v>
      </c>
      <c r="J5294" t="s">
        <v>1029</v>
      </c>
      <c r="K5294" t="s">
        <v>353</v>
      </c>
      <c r="L5294" t="s">
        <v>427</v>
      </c>
      <c r="M5294" s="29" t="str">
        <f>IF(O5294 &lt;&gt; "", VLOOKUP(O5294,'CLASSIFICAÇÃO - ÁREA DE ATUAÇÃO'!$A:$C,2,0),"")</f>
        <v>D</v>
      </c>
      <c r="N5294" s="29" t="str">
        <f>IF(O5294 &lt;&gt; "",VLOOKUP(O5294,'CLASSIFICAÇÃO - ÁREA DE ATUAÇÃO'!$A:$C,3,0), "")</f>
        <v>REDE DE URGÊNCIA</v>
      </c>
      <c r="O5294" t="str">
        <f>'Lotações convertidas'!B5296</f>
        <v>SERVIÇO DE ATENDIMENTO MÓVEL DE URGÊNCIA E TRANSPORTE EM SAÚDE</v>
      </c>
    </row>
    <row r="5295" spans="1:15" x14ac:dyDescent="0.25">
      <c r="A5295">
        <v>1390870</v>
      </c>
      <c r="B5295" t="s">
        <v>15796</v>
      </c>
      <c r="C5295" t="s">
        <v>15797</v>
      </c>
      <c r="D5295" t="s">
        <v>379</v>
      </c>
      <c r="F5295" t="s">
        <v>18620</v>
      </c>
      <c r="G5295" s="177">
        <v>44801</v>
      </c>
      <c r="H5295" t="s">
        <v>482</v>
      </c>
      <c r="I5295" t="s">
        <v>18171</v>
      </c>
      <c r="J5295" t="s">
        <v>15798</v>
      </c>
      <c r="K5295" t="s">
        <v>353</v>
      </c>
      <c r="L5295" t="s">
        <v>372</v>
      </c>
      <c r="M5295" s="29" t="str">
        <f>IF(O5295 &lt;&gt; "", VLOOKUP(O5295,'CLASSIFICAÇÃO - ÁREA DE ATUAÇÃO'!$A:$C,2,0),"")</f>
        <v>D</v>
      </c>
      <c r="N5295" s="29" t="str">
        <f>IF(O5295 &lt;&gt; "",VLOOKUP(O5295,'CLASSIFICAÇÃO - ÁREA DE ATUAÇÃO'!$A:$C,3,0), "")</f>
        <v>REDE DE URGÊNCIA</v>
      </c>
      <c r="O5295" t="str">
        <f>'Lotações convertidas'!B5297</f>
        <v>UNIDADE DE PRONTO ATENDIMENTO VENDA NOVA</v>
      </c>
    </row>
    <row r="5296" spans="1:15" x14ac:dyDescent="0.25">
      <c r="A5296">
        <v>1390889</v>
      </c>
      <c r="B5296" t="s">
        <v>15799</v>
      </c>
      <c r="C5296" t="s">
        <v>15800</v>
      </c>
      <c r="D5296" t="s">
        <v>349</v>
      </c>
      <c r="E5296" t="s">
        <v>445</v>
      </c>
      <c r="F5296" t="s">
        <v>630</v>
      </c>
      <c r="G5296" s="177">
        <v>44803</v>
      </c>
      <c r="H5296" t="s">
        <v>352</v>
      </c>
      <c r="I5296" t="s">
        <v>18172</v>
      </c>
      <c r="J5296" t="s">
        <v>15801</v>
      </c>
      <c r="K5296" t="s">
        <v>353</v>
      </c>
      <c r="L5296" t="s">
        <v>406</v>
      </c>
      <c r="M5296" s="29" t="str">
        <f>IF(O5296 &lt;&gt; "", VLOOKUP(O5296,'CLASSIFICAÇÃO - ÁREA DE ATUAÇÃO'!$A:$C,2,0),"")</f>
        <v>D</v>
      </c>
      <c r="N5296" s="29" t="str">
        <f>IF(O5296 &lt;&gt; "",VLOOKUP(O5296,'CLASSIFICAÇÃO - ÁREA DE ATUAÇÃO'!$A:$C,3,0), "")</f>
        <v>ATENÇÃO PRIMÁRIA</v>
      </c>
      <c r="O5296" t="str">
        <f>'Lotações convertidas'!B5298</f>
        <v>CENTRO DE SAÚDE INDEPENDÊNCIA</v>
      </c>
    </row>
    <row r="5297" spans="1:15" x14ac:dyDescent="0.25">
      <c r="A5297">
        <v>1390897</v>
      </c>
      <c r="B5297" t="s">
        <v>15802</v>
      </c>
      <c r="C5297" t="s">
        <v>15803</v>
      </c>
      <c r="D5297" t="s">
        <v>368</v>
      </c>
      <c r="E5297" t="s">
        <v>369</v>
      </c>
      <c r="F5297" t="s">
        <v>518</v>
      </c>
      <c r="G5297" s="177">
        <v>44803</v>
      </c>
      <c r="H5297" t="s">
        <v>384</v>
      </c>
      <c r="I5297" t="s">
        <v>18168</v>
      </c>
      <c r="J5297" t="s">
        <v>15804</v>
      </c>
      <c r="K5297" t="s">
        <v>353</v>
      </c>
      <c r="L5297" t="s">
        <v>365</v>
      </c>
      <c r="M5297" s="29" t="str">
        <f>IF(O5297 &lt;&gt; "", VLOOKUP(O5297,'CLASSIFICAÇÃO - ÁREA DE ATUAÇÃO'!$A:$C,2,0),"")</f>
        <v>C</v>
      </c>
      <c r="N5297" s="29" t="str">
        <f>IF(O5297 &lt;&gt; "",VLOOKUP(O5297,'CLASSIFICAÇÃO - ÁREA DE ATUAÇÃO'!$A:$C,3,0), "")</f>
        <v>ATENÇÃO PRIMÁRIA</v>
      </c>
      <c r="O5297" t="str">
        <f>'Lotações convertidas'!B5299</f>
        <v>CENTRO DE SAÚDE NOVO AARÃO REIS</v>
      </c>
    </row>
    <row r="5298" spans="1:15" x14ac:dyDescent="0.25">
      <c r="A5298">
        <v>1390900</v>
      </c>
      <c r="B5298" t="s">
        <v>15805</v>
      </c>
      <c r="C5298" t="s">
        <v>15806</v>
      </c>
      <c r="D5298" t="s">
        <v>368</v>
      </c>
      <c r="E5298" t="s">
        <v>369</v>
      </c>
      <c r="F5298" t="s">
        <v>18640</v>
      </c>
      <c r="G5298" s="177">
        <v>44802</v>
      </c>
      <c r="H5298" t="s">
        <v>364</v>
      </c>
      <c r="I5298" t="s">
        <v>18168</v>
      </c>
      <c r="J5298" t="s">
        <v>15807</v>
      </c>
      <c r="K5298" t="s">
        <v>353</v>
      </c>
      <c r="L5298" t="s">
        <v>411</v>
      </c>
      <c r="M5298" s="29" t="str">
        <f>IF(O5298 &lt;&gt; "", VLOOKUP(O5298,'CLASSIFICAÇÃO - ÁREA DE ATUAÇÃO'!$A:$C,2,0),"")</f>
        <v>B</v>
      </c>
      <c r="N5298" s="29" t="str">
        <f>IF(O5298 &lt;&gt; "",VLOOKUP(O5298,'CLASSIFICAÇÃO - ÁREA DE ATUAÇÃO'!$A:$C,3,0), "")</f>
        <v>REDE COMPLEMENTAR</v>
      </c>
      <c r="O5298" t="str">
        <f>'Lotações convertidas'!B5300</f>
        <v>CENTRAL DE ESTERILIZACAO CENTRO-SUL</v>
      </c>
    </row>
    <row r="5299" spans="1:15" x14ac:dyDescent="0.25">
      <c r="A5299">
        <v>1390919</v>
      </c>
      <c r="B5299" t="s">
        <v>5392</v>
      </c>
      <c r="C5299" t="s">
        <v>5393</v>
      </c>
      <c r="D5299" t="s">
        <v>368</v>
      </c>
      <c r="E5299" t="s">
        <v>369</v>
      </c>
      <c r="F5299" t="s">
        <v>18616</v>
      </c>
      <c r="G5299" s="177">
        <v>44805</v>
      </c>
      <c r="H5299" t="s">
        <v>441</v>
      </c>
      <c r="I5299" t="s">
        <v>18168</v>
      </c>
      <c r="J5299" t="s">
        <v>5394</v>
      </c>
      <c r="K5299" t="s">
        <v>353</v>
      </c>
      <c r="L5299" t="s">
        <v>361</v>
      </c>
      <c r="M5299" s="29" t="str">
        <f>IF(O5299 &lt;&gt; "", VLOOKUP(O5299,'CLASSIFICAÇÃO - ÁREA DE ATUAÇÃO'!$A:$C,2,0),"")</f>
        <v>C</v>
      </c>
      <c r="N5299" s="29" t="str">
        <f>IF(O5299 &lt;&gt; "",VLOOKUP(O5299,'CLASSIFICAÇÃO - ÁREA DE ATUAÇÃO'!$A:$C,3,0), "")</f>
        <v>REDE DE URGÊNCIA</v>
      </c>
      <c r="O5299" t="str">
        <f>'Lotações convertidas'!B5301</f>
        <v>UNIDADE DE PRONTO ATENDIMENTO PAMPULHA</v>
      </c>
    </row>
    <row r="5300" spans="1:15" x14ac:dyDescent="0.25">
      <c r="A5300">
        <v>1391052</v>
      </c>
      <c r="B5300" t="s">
        <v>15808</v>
      </c>
      <c r="C5300" t="s">
        <v>15809</v>
      </c>
      <c r="D5300" t="s">
        <v>379</v>
      </c>
      <c r="F5300" t="s">
        <v>3156</v>
      </c>
      <c r="G5300" s="177">
        <v>44805</v>
      </c>
      <c r="H5300" t="s">
        <v>352</v>
      </c>
      <c r="I5300" t="s">
        <v>18171</v>
      </c>
      <c r="J5300" t="s">
        <v>15810</v>
      </c>
      <c r="K5300" t="s">
        <v>353</v>
      </c>
      <c r="L5300" t="s">
        <v>411</v>
      </c>
      <c r="M5300" s="29" t="str">
        <f>IF(O5300 &lt;&gt; "", VLOOKUP(O5300,'CLASSIFICAÇÃO - ÁREA DE ATUAÇÃO'!$A:$C,2,0),"")</f>
        <v>B</v>
      </c>
      <c r="N5300" s="29" t="str">
        <f>IF(O5300 &lt;&gt; "",VLOOKUP(O5300,'CLASSIFICAÇÃO - ÁREA DE ATUAÇÃO'!$A:$C,3,0), "")</f>
        <v>ATENÇÃO PRIMÁRIA</v>
      </c>
      <c r="O5300" t="str">
        <f>'Lotações convertidas'!B5302</f>
        <v>CENTRO DE SAÚDE SANTA RITA DE CÁSSIA</v>
      </c>
    </row>
    <row r="5301" spans="1:15" x14ac:dyDescent="0.25">
      <c r="A5301">
        <v>1391060</v>
      </c>
      <c r="B5301" t="s">
        <v>15811</v>
      </c>
      <c r="C5301" t="s">
        <v>15812</v>
      </c>
      <c r="D5301" t="s">
        <v>379</v>
      </c>
      <c r="E5301" t="s">
        <v>2664</v>
      </c>
      <c r="F5301" t="s">
        <v>18611</v>
      </c>
      <c r="G5301" s="177">
        <v>44802</v>
      </c>
      <c r="H5301" t="s">
        <v>457</v>
      </c>
      <c r="I5301" t="s">
        <v>18171</v>
      </c>
      <c r="J5301" t="s">
        <v>15813</v>
      </c>
      <c r="K5301" t="s">
        <v>353</v>
      </c>
      <c r="L5301" t="s">
        <v>397</v>
      </c>
      <c r="M5301" s="29" t="str">
        <f>IF(O5301 &lt;&gt; "", VLOOKUP(O5301,'CLASSIFICAÇÃO - ÁREA DE ATUAÇÃO'!$A:$C,2,0),"")</f>
        <v>C</v>
      </c>
      <c r="N5301" s="29" t="str">
        <f>IF(O5301 &lt;&gt; "",VLOOKUP(O5301,'CLASSIFICAÇÃO - ÁREA DE ATUAÇÃO'!$A:$C,3,0), "")</f>
        <v>REDE DE URGÊNCIA</v>
      </c>
      <c r="O5301" t="str">
        <f>'Lotações convertidas'!B5303</f>
        <v>UNIDADE DE PRONTO ATENDIMENTO OESTE</v>
      </c>
    </row>
    <row r="5302" spans="1:15" x14ac:dyDescent="0.25">
      <c r="A5302">
        <v>1391079</v>
      </c>
      <c r="B5302" t="s">
        <v>15814</v>
      </c>
      <c r="C5302" t="s">
        <v>15815</v>
      </c>
      <c r="D5302" t="s">
        <v>429</v>
      </c>
      <c r="E5302" t="s">
        <v>430</v>
      </c>
      <c r="F5302" t="s">
        <v>2151</v>
      </c>
      <c r="G5302" s="177">
        <v>44802</v>
      </c>
      <c r="H5302" t="s">
        <v>417</v>
      </c>
      <c r="I5302" t="s">
        <v>18175</v>
      </c>
      <c r="J5302" t="s">
        <v>15816</v>
      </c>
      <c r="K5302" t="s">
        <v>353</v>
      </c>
      <c r="L5302" t="s">
        <v>372</v>
      </c>
      <c r="M5302" s="29" t="str">
        <f>IF(O5302 &lt;&gt; "", VLOOKUP(O5302,'CLASSIFICAÇÃO - ÁREA DE ATUAÇÃO'!$A:$C,2,0),"")</f>
        <v>C</v>
      </c>
      <c r="N5302" s="29" t="str">
        <f>IF(O5302 &lt;&gt; "",VLOOKUP(O5302,'CLASSIFICAÇÃO - ÁREA DE ATUAÇÃO'!$A:$C,3,0), "")</f>
        <v>REDE COMPLEMENTAR</v>
      </c>
      <c r="O5302" t="str">
        <f>'Lotações convertidas'!B5304</f>
        <v>CENTRO DE ESPECIALIDADES ODONTOLOGICAS VENDA NOVA</v>
      </c>
    </row>
    <row r="5303" spans="1:15" x14ac:dyDescent="0.25">
      <c r="A5303">
        <v>1391087</v>
      </c>
      <c r="B5303" t="s">
        <v>15817</v>
      </c>
      <c r="C5303" t="s">
        <v>15818</v>
      </c>
      <c r="D5303" t="s">
        <v>349</v>
      </c>
      <c r="E5303" t="s">
        <v>528</v>
      </c>
      <c r="F5303" t="s">
        <v>259</v>
      </c>
      <c r="G5303" s="177">
        <v>44803</v>
      </c>
      <c r="H5303" t="s">
        <v>352</v>
      </c>
      <c r="I5303" t="s">
        <v>18176</v>
      </c>
      <c r="J5303" t="s">
        <v>15819</v>
      </c>
      <c r="K5303" t="s">
        <v>353</v>
      </c>
      <c r="L5303" t="s">
        <v>372</v>
      </c>
      <c r="M5303" s="29" t="str">
        <f>IF(O5303 &lt;&gt; "", VLOOKUP(O5303,'CLASSIFICAÇÃO - ÁREA DE ATUAÇÃO'!$A:$C,2,0),"")</f>
        <v>C</v>
      </c>
      <c r="N5303" s="29" t="str">
        <f>IF(O5303 &lt;&gt; "",VLOOKUP(O5303,'CLASSIFICAÇÃO - ÁREA DE ATUAÇÃO'!$A:$C,3,0), "")</f>
        <v>REDE COMPLEMENTAR</v>
      </c>
      <c r="O5303" t="str">
        <f>'Lotações convertidas'!B5305</f>
        <v>LABORATORIO REGIONAL NORTE/VENDA NOVA</v>
      </c>
    </row>
    <row r="5304" spans="1:15" x14ac:dyDescent="0.25">
      <c r="A5304">
        <v>1391095</v>
      </c>
      <c r="B5304" t="s">
        <v>15820</v>
      </c>
      <c r="C5304" t="s">
        <v>15821</v>
      </c>
      <c r="D5304" t="s">
        <v>349</v>
      </c>
      <c r="E5304" t="s">
        <v>674</v>
      </c>
      <c r="F5304" t="s">
        <v>821</v>
      </c>
      <c r="G5304" s="177">
        <v>44803</v>
      </c>
      <c r="H5304" t="s">
        <v>364</v>
      </c>
      <c r="I5304" t="s">
        <v>18178</v>
      </c>
      <c r="J5304" t="s">
        <v>15822</v>
      </c>
      <c r="K5304" t="s">
        <v>353</v>
      </c>
      <c r="L5304" t="s">
        <v>372</v>
      </c>
      <c r="M5304" s="29" t="str">
        <f>IF(O5304 &lt;&gt; "", VLOOKUP(O5304,'CLASSIFICAÇÃO - ÁREA DE ATUAÇÃO'!$A:$C,2,0),"")</f>
        <v>C</v>
      </c>
      <c r="N5304" s="29" t="str">
        <f>IF(O5304 &lt;&gt; "",VLOOKUP(O5304,'CLASSIFICAÇÃO - ÁREA DE ATUAÇÃO'!$A:$C,3,0), "")</f>
        <v>ATENÇÃO PRIMÁRIA</v>
      </c>
      <c r="O5304" t="str">
        <f>'Lotações convertidas'!B5306</f>
        <v>CENTRO DE SAÚDE SANTA MÔNICA</v>
      </c>
    </row>
    <row r="5305" spans="1:15" x14ac:dyDescent="0.25">
      <c r="A5305">
        <v>1391117</v>
      </c>
      <c r="B5305" t="s">
        <v>15823</v>
      </c>
      <c r="C5305" t="s">
        <v>15824</v>
      </c>
      <c r="D5305" t="s">
        <v>368</v>
      </c>
      <c r="E5305" t="s">
        <v>369</v>
      </c>
      <c r="F5305" t="s">
        <v>383</v>
      </c>
      <c r="G5305" s="177">
        <v>44803</v>
      </c>
      <c r="H5305" t="s">
        <v>417</v>
      </c>
      <c r="I5305" t="s">
        <v>18168</v>
      </c>
      <c r="J5305" t="s">
        <v>15825</v>
      </c>
      <c r="K5305" t="s">
        <v>353</v>
      </c>
      <c r="L5305" t="s">
        <v>354</v>
      </c>
      <c r="M5305" s="29" t="str">
        <f>IF(O5305 &lt;&gt; "", VLOOKUP(O5305,'CLASSIFICAÇÃO - ÁREA DE ATUAÇÃO'!$A:$C,2,0),"")</f>
        <v>B</v>
      </c>
      <c r="N5305" s="29" t="str">
        <f>IF(O5305 &lt;&gt; "",VLOOKUP(O5305,'CLASSIFICAÇÃO - ÁREA DE ATUAÇÃO'!$A:$C,3,0), "")</f>
        <v>ATENÇÃO PRIMÁRIA</v>
      </c>
      <c r="O5305" t="str">
        <f>'Lotações convertidas'!B5307</f>
        <v>CENTRO DE SAÚDE SÃO CRISTÓVÃO</v>
      </c>
    </row>
    <row r="5306" spans="1:15" x14ac:dyDescent="0.25">
      <c r="A5306">
        <v>1391125</v>
      </c>
      <c r="B5306" t="s">
        <v>15826</v>
      </c>
      <c r="C5306" t="s">
        <v>15827</v>
      </c>
      <c r="D5306" t="s">
        <v>379</v>
      </c>
      <c r="F5306" t="s">
        <v>1483</v>
      </c>
      <c r="G5306" s="177">
        <v>44804</v>
      </c>
      <c r="H5306" t="s">
        <v>364</v>
      </c>
      <c r="I5306" t="s">
        <v>18171</v>
      </c>
      <c r="J5306" t="s">
        <v>15828</v>
      </c>
      <c r="K5306" t="s">
        <v>353</v>
      </c>
      <c r="L5306" t="s">
        <v>406</v>
      </c>
      <c r="M5306" s="29" t="str">
        <f>IF(O5306 &lt;&gt; "", VLOOKUP(O5306,'CLASSIFICAÇÃO - ÁREA DE ATUAÇÃO'!$A:$C,2,0),"")</f>
        <v>B</v>
      </c>
      <c r="N5306" s="29" t="str">
        <f>IF(O5306 &lt;&gt; "",VLOOKUP(O5306,'CLASSIFICAÇÃO - ÁREA DE ATUAÇÃO'!$A:$C,3,0), "")</f>
        <v>ATENÇÃO PRIMÁRIA</v>
      </c>
      <c r="O5306" t="str">
        <f>'Lotações convertidas'!B5308</f>
        <v>CENTRO DE SAÚDE BARREIRO DE CIMA</v>
      </c>
    </row>
    <row r="5307" spans="1:15" x14ac:dyDescent="0.25">
      <c r="A5307">
        <v>1391133</v>
      </c>
      <c r="B5307" t="s">
        <v>8550</v>
      </c>
      <c r="C5307" t="s">
        <v>8551</v>
      </c>
      <c r="D5307" t="s">
        <v>368</v>
      </c>
      <c r="E5307" t="s">
        <v>369</v>
      </c>
      <c r="F5307" t="s">
        <v>424</v>
      </c>
      <c r="G5307" s="177">
        <v>44803</v>
      </c>
      <c r="H5307" t="s">
        <v>441</v>
      </c>
      <c r="I5307" t="s">
        <v>18168</v>
      </c>
      <c r="J5307" t="s">
        <v>8552</v>
      </c>
      <c r="K5307" t="s">
        <v>353</v>
      </c>
      <c r="L5307" t="s">
        <v>427</v>
      </c>
      <c r="M5307" s="29" t="str">
        <f>IF(O5307 &lt;&gt; "", VLOOKUP(O5307,'CLASSIFICAÇÃO - ÁREA DE ATUAÇÃO'!$A:$C,2,0),"")</f>
        <v>D</v>
      </c>
      <c r="N5307" s="29" t="str">
        <f>IF(O5307 &lt;&gt; "",VLOOKUP(O5307,'CLASSIFICAÇÃO - ÁREA DE ATUAÇÃO'!$A:$C,3,0), "")</f>
        <v>REDE DE URGÊNCIA</v>
      </c>
      <c r="O5307" t="str">
        <f>'Lotações convertidas'!B5309</f>
        <v>SERVIÇO DE ATENDIMENTO MÓVEL DE URGÊNCIA E TRANSPORTE EM SAÚDE</v>
      </c>
    </row>
    <row r="5308" spans="1:15" x14ac:dyDescent="0.25">
      <c r="A5308">
        <v>1391141</v>
      </c>
      <c r="B5308" t="s">
        <v>15829</v>
      </c>
      <c r="C5308" t="s">
        <v>15830</v>
      </c>
      <c r="D5308" t="s">
        <v>368</v>
      </c>
      <c r="E5308" t="s">
        <v>524</v>
      </c>
      <c r="F5308" t="s">
        <v>259</v>
      </c>
      <c r="G5308" s="177">
        <v>44803</v>
      </c>
      <c r="H5308" t="s">
        <v>417</v>
      </c>
      <c r="I5308" t="s">
        <v>18176</v>
      </c>
      <c r="J5308" t="s">
        <v>15831</v>
      </c>
      <c r="K5308" t="s">
        <v>353</v>
      </c>
      <c r="L5308" t="s">
        <v>372</v>
      </c>
      <c r="M5308" s="29" t="str">
        <f>IF(O5308 &lt;&gt; "", VLOOKUP(O5308,'CLASSIFICAÇÃO - ÁREA DE ATUAÇÃO'!$A:$C,2,0),"")</f>
        <v>C</v>
      </c>
      <c r="N5308" s="29" t="str">
        <f>IF(O5308 &lt;&gt; "",VLOOKUP(O5308,'CLASSIFICAÇÃO - ÁREA DE ATUAÇÃO'!$A:$C,3,0), "")</f>
        <v>REDE COMPLEMENTAR</v>
      </c>
      <c r="O5308" t="str">
        <f>'Lotações convertidas'!B5310</f>
        <v>LABORATORIO REGIONAL NORTE/VENDA NOVA</v>
      </c>
    </row>
    <row r="5309" spans="1:15" x14ac:dyDescent="0.25">
      <c r="A5309" t="s">
        <v>15832</v>
      </c>
      <c r="B5309" t="s">
        <v>15833</v>
      </c>
      <c r="C5309" t="s">
        <v>15834</v>
      </c>
      <c r="D5309" t="s">
        <v>349</v>
      </c>
      <c r="E5309" t="s">
        <v>445</v>
      </c>
      <c r="F5309" t="s">
        <v>18619</v>
      </c>
      <c r="G5309" s="177">
        <v>44803</v>
      </c>
      <c r="H5309" t="s">
        <v>15835</v>
      </c>
      <c r="I5309" t="s">
        <v>18172</v>
      </c>
      <c r="J5309" t="s">
        <v>15836</v>
      </c>
      <c r="K5309" t="s">
        <v>353</v>
      </c>
      <c r="L5309" t="s">
        <v>361</v>
      </c>
      <c r="M5309" s="29" t="str">
        <f>IF(O5309 &lt;&gt; "", VLOOKUP(O5309,'CLASSIFICAÇÃO - ÁREA DE ATUAÇÃO'!$A:$C,2,0),"")</f>
        <v>B</v>
      </c>
      <c r="N5309" s="29" t="str">
        <f>IF(O5309 &lt;&gt; "",VLOOKUP(O5309,'CLASSIFICAÇÃO - ÁREA DE ATUAÇÃO'!$A:$C,3,0), "")</f>
        <v>REDE DE URGÊNCIA</v>
      </c>
      <c r="O5309" t="str">
        <f>'Lotações convertidas'!B5311</f>
        <v>CENTRO DE REFERENCIA EM SAUDE MENTAL PAMPULHA</v>
      </c>
    </row>
    <row r="5310" spans="1:15" x14ac:dyDescent="0.25">
      <c r="A5310">
        <v>1391168</v>
      </c>
      <c r="B5310" t="s">
        <v>15837</v>
      </c>
      <c r="C5310" t="s">
        <v>15838</v>
      </c>
      <c r="D5310" t="s">
        <v>379</v>
      </c>
      <c r="F5310" t="s">
        <v>370</v>
      </c>
      <c r="G5310" s="177">
        <v>44805</v>
      </c>
      <c r="H5310" t="s">
        <v>364</v>
      </c>
      <c r="I5310" t="s">
        <v>18171</v>
      </c>
      <c r="J5310" t="s">
        <v>15839</v>
      </c>
      <c r="K5310" t="s">
        <v>353</v>
      </c>
      <c r="L5310" t="s">
        <v>372</v>
      </c>
      <c r="M5310" s="29" t="str">
        <f>IF(O5310 &lt;&gt; "", VLOOKUP(O5310,'CLASSIFICAÇÃO - ÁREA DE ATUAÇÃO'!$A:$C,2,0),"")</f>
        <v>D</v>
      </c>
      <c r="N5310" s="29" t="str">
        <f>IF(O5310 &lt;&gt; "",VLOOKUP(O5310,'CLASSIFICAÇÃO - ÁREA DE ATUAÇÃO'!$A:$C,3,0), "")</f>
        <v>ATENÇÃO PRIMÁRIA</v>
      </c>
      <c r="O5310" t="str">
        <f>'Lotações convertidas'!B5312</f>
        <v>CENTRO DE SAÚDE PARAÚNA</v>
      </c>
    </row>
    <row r="5311" spans="1:15" x14ac:dyDescent="0.25">
      <c r="A5311">
        <v>1391176</v>
      </c>
      <c r="B5311" t="s">
        <v>15840</v>
      </c>
      <c r="C5311" t="s">
        <v>15841</v>
      </c>
      <c r="D5311" t="s">
        <v>368</v>
      </c>
      <c r="E5311" t="s">
        <v>369</v>
      </c>
      <c r="F5311" t="s">
        <v>554</v>
      </c>
      <c r="G5311" s="177">
        <v>44803</v>
      </c>
      <c r="H5311" t="s">
        <v>364</v>
      </c>
      <c r="I5311" t="s">
        <v>18168</v>
      </c>
      <c r="J5311" t="s">
        <v>15842</v>
      </c>
      <c r="K5311" t="s">
        <v>353</v>
      </c>
      <c r="L5311" t="s">
        <v>397</v>
      </c>
      <c r="M5311" s="29" t="str">
        <f>IF(O5311 &lt;&gt; "", VLOOKUP(O5311,'CLASSIFICAÇÃO - ÁREA DE ATUAÇÃO'!$A:$C,2,0),"")</f>
        <v>B</v>
      </c>
      <c r="N5311" s="29" t="str">
        <f>IF(O5311 &lt;&gt; "",VLOOKUP(O5311,'CLASSIFICAÇÃO - ÁREA DE ATUAÇÃO'!$A:$C,3,0), "")</f>
        <v>ATENÇÃO PRIMÁRIA</v>
      </c>
      <c r="O5311" t="str">
        <f>'Lotações convertidas'!B5313</f>
        <v>CENTRO DE SAÚDE VISTA ALEGRE</v>
      </c>
    </row>
    <row r="5312" spans="1:15" x14ac:dyDescent="0.25">
      <c r="A5312">
        <v>1391184</v>
      </c>
      <c r="B5312" t="s">
        <v>15843</v>
      </c>
      <c r="C5312" t="s">
        <v>15844</v>
      </c>
      <c r="D5312" t="s">
        <v>520</v>
      </c>
      <c r="F5312" t="s">
        <v>1265</v>
      </c>
      <c r="G5312" s="177">
        <v>44804</v>
      </c>
      <c r="H5312" t="s">
        <v>364</v>
      </c>
      <c r="I5312" t="s">
        <v>18175</v>
      </c>
      <c r="J5312" t="s">
        <v>15845</v>
      </c>
      <c r="K5312" t="s">
        <v>353</v>
      </c>
      <c r="L5312" t="s">
        <v>365</v>
      </c>
      <c r="M5312" s="29" t="str">
        <f>IF(O5312 &lt;&gt; "", VLOOKUP(O5312,'CLASSIFICAÇÃO - ÁREA DE ATUAÇÃO'!$A:$C,2,0),"")</f>
        <v>C</v>
      </c>
      <c r="N5312" s="29" t="str">
        <f>IF(O5312 &lt;&gt; "",VLOOKUP(O5312,'CLASSIFICAÇÃO - ÁREA DE ATUAÇÃO'!$A:$C,3,0), "")</f>
        <v>ATENÇÃO PRIMÁRIA</v>
      </c>
      <c r="O5312" t="str">
        <f>'Lotações convertidas'!B5314</f>
        <v>CENTRO DE SAÚDE PRIMEIRO DE MAIO</v>
      </c>
    </row>
    <row r="5313" spans="1:15" x14ac:dyDescent="0.25">
      <c r="A5313">
        <v>1391192</v>
      </c>
      <c r="B5313" t="s">
        <v>15846</v>
      </c>
      <c r="C5313" t="s">
        <v>15847</v>
      </c>
      <c r="D5313" t="s">
        <v>429</v>
      </c>
      <c r="E5313" t="s">
        <v>430</v>
      </c>
      <c r="F5313" t="s">
        <v>531</v>
      </c>
      <c r="G5313" s="177">
        <v>44803</v>
      </c>
      <c r="H5313" t="s">
        <v>364</v>
      </c>
      <c r="I5313" t="s">
        <v>18175</v>
      </c>
      <c r="J5313" t="s">
        <v>15848</v>
      </c>
      <c r="K5313" t="s">
        <v>353</v>
      </c>
      <c r="L5313" t="s">
        <v>374</v>
      </c>
      <c r="M5313" s="29" t="str">
        <f>IF(O5313 &lt;&gt; "", VLOOKUP(O5313,'CLASSIFICAÇÃO - ÁREA DE ATUAÇÃO'!$A:$C,2,0),"")</f>
        <v>C</v>
      </c>
      <c r="N5313" s="29" t="str">
        <f>IF(O5313 &lt;&gt; "",VLOOKUP(O5313,'CLASSIFICAÇÃO - ÁREA DE ATUAÇÃO'!$A:$C,3,0), "")</f>
        <v>ATENÇÃO PRIMÁRIA</v>
      </c>
      <c r="O5313" t="str">
        <f>'Lotações convertidas'!B5315</f>
        <v>CENTRO DE SAÚDE MARIA GORETTI</v>
      </c>
    </row>
    <row r="5314" spans="1:15" x14ac:dyDescent="0.25">
      <c r="A5314">
        <v>1391206</v>
      </c>
      <c r="B5314" t="s">
        <v>15849</v>
      </c>
      <c r="C5314" t="s">
        <v>15850</v>
      </c>
      <c r="D5314" t="s">
        <v>349</v>
      </c>
      <c r="E5314" t="s">
        <v>528</v>
      </c>
      <c r="F5314" t="s">
        <v>446</v>
      </c>
      <c r="G5314" s="177">
        <v>44803</v>
      </c>
      <c r="H5314" t="s">
        <v>17097</v>
      </c>
      <c r="I5314" t="s">
        <v>18176</v>
      </c>
      <c r="J5314" t="s">
        <v>15851</v>
      </c>
      <c r="K5314" t="s">
        <v>353</v>
      </c>
      <c r="L5314" t="s">
        <v>372</v>
      </c>
      <c r="M5314" s="29" t="str">
        <f>IF(O5314 &lt;&gt; "", VLOOKUP(O5314,'CLASSIFICAÇÃO - ÁREA DE ATUAÇÃO'!$A:$C,2,0),"")</f>
        <v>D</v>
      </c>
      <c r="N5314" s="29" t="str">
        <f>IF(O5314 &lt;&gt; "",VLOOKUP(O5314,'CLASSIFICAÇÃO - ÁREA DE ATUAÇÃO'!$A:$C,3,0), "")</f>
        <v>ATENÇÃO PRIMÁRIA</v>
      </c>
      <c r="O5314" t="str">
        <f>'Lotações convertidas'!B5316</f>
        <v>CENTRO DE SAÚDE LAGOA</v>
      </c>
    </row>
    <row r="5315" spans="1:15" x14ac:dyDescent="0.25">
      <c r="A5315">
        <v>1391214</v>
      </c>
      <c r="B5315" t="s">
        <v>15849</v>
      </c>
      <c r="C5315" t="s">
        <v>15850</v>
      </c>
      <c r="D5315" t="s">
        <v>349</v>
      </c>
      <c r="E5315" t="s">
        <v>528</v>
      </c>
      <c r="F5315" t="s">
        <v>370</v>
      </c>
      <c r="G5315" s="177">
        <v>44803</v>
      </c>
      <c r="H5315" t="s">
        <v>17098</v>
      </c>
      <c r="I5315" t="s">
        <v>18176</v>
      </c>
      <c r="J5315" t="s">
        <v>15851</v>
      </c>
      <c r="K5315" t="s">
        <v>353</v>
      </c>
      <c r="L5315" t="s">
        <v>372</v>
      </c>
      <c r="M5315" s="29" t="str">
        <f>IF(O5315 &lt;&gt; "", VLOOKUP(O5315,'CLASSIFICAÇÃO - ÁREA DE ATUAÇÃO'!$A:$C,2,0),"")</f>
        <v>D</v>
      </c>
      <c r="N5315" s="29" t="str">
        <f>IF(O5315 &lt;&gt; "",VLOOKUP(O5315,'CLASSIFICAÇÃO - ÁREA DE ATUAÇÃO'!$A:$C,3,0), "")</f>
        <v>ATENÇÃO PRIMÁRIA</v>
      </c>
      <c r="O5315" t="str">
        <f>'Lotações convertidas'!B5317</f>
        <v>CENTRO DE SAÚDE PARAÚNA</v>
      </c>
    </row>
    <row r="5316" spans="1:15" x14ac:dyDescent="0.25">
      <c r="A5316">
        <v>1391222</v>
      </c>
      <c r="B5316" t="s">
        <v>15852</v>
      </c>
      <c r="C5316" t="s">
        <v>15853</v>
      </c>
      <c r="D5316" t="s">
        <v>368</v>
      </c>
      <c r="E5316" t="s">
        <v>390</v>
      </c>
      <c r="F5316" t="s">
        <v>1791</v>
      </c>
      <c r="G5316" s="177">
        <v>44803</v>
      </c>
      <c r="H5316" t="s">
        <v>364</v>
      </c>
      <c r="I5316" t="s">
        <v>18175</v>
      </c>
      <c r="J5316" t="s">
        <v>15854</v>
      </c>
      <c r="K5316" t="s">
        <v>353</v>
      </c>
      <c r="L5316" t="s">
        <v>374</v>
      </c>
      <c r="M5316" s="29" t="str">
        <f>IF(O5316 &lt;&gt; "", VLOOKUP(O5316,'CLASSIFICAÇÃO - ÁREA DE ATUAÇÃO'!$A:$C,2,0),"")</f>
        <v>C</v>
      </c>
      <c r="N5316" s="29" t="str">
        <f>IF(O5316 &lt;&gt; "",VLOOKUP(O5316,'CLASSIFICAÇÃO - ÁREA DE ATUAÇÃO'!$A:$C,3,0), "")</f>
        <v>ATENÇÃO PRIMÁRIA</v>
      </c>
      <c r="O5316" t="str">
        <f>'Lotações convertidas'!B5318</f>
        <v>CENTRO DE SAÚDE SÃO PAULO</v>
      </c>
    </row>
    <row r="5317" spans="1:15" x14ac:dyDescent="0.25">
      <c r="A5317">
        <v>1391230</v>
      </c>
      <c r="B5317" t="s">
        <v>6748</v>
      </c>
      <c r="C5317" t="s">
        <v>6749</v>
      </c>
      <c r="D5317" t="s">
        <v>368</v>
      </c>
      <c r="E5317" t="s">
        <v>369</v>
      </c>
      <c r="F5317" t="s">
        <v>69</v>
      </c>
      <c r="G5317" s="177">
        <v>44803</v>
      </c>
      <c r="H5317" t="s">
        <v>2484</v>
      </c>
      <c r="I5317" t="s">
        <v>18168</v>
      </c>
      <c r="J5317" t="s">
        <v>6750</v>
      </c>
      <c r="K5317" t="s">
        <v>353</v>
      </c>
      <c r="L5317" t="s">
        <v>382</v>
      </c>
      <c r="M5317" s="29" t="str">
        <f>IF(O5317 &lt;&gt; "", VLOOKUP(O5317,'CLASSIFICAÇÃO - ÁREA DE ATUAÇÃO'!$A:$C,2,0),"")</f>
        <v>A</v>
      </c>
      <c r="N5317" s="29" t="str">
        <f>IF(O5317 &lt;&gt; "",VLOOKUP(O5317,'CLASSIFICAÇÃO - ÁREA DE ATUAÇÃO'!$A:$C,3,0), "")</f>
        <v>REDE COMPLEMENTAR</v>
      </c>
      <c r="O5317" t="str">
        <f>'Lotações convertidas'!B5319</f>
        <v>CENTRO DE TESTAGEM E ACONSELHAMENTO - SERVICO DE ATENDIMENTO ESPECIALIZADO</v>
      </c>
    </row>
    <row r="5318" spans="1:15" x14ac:dyDescent="0.25">
      <c r="A5318">
        <v>1391249</v>
      </c>
      <c r="B5318" t="s">
        <v>15855</v>
      </c>
      <c r="C5318" t="s">
        <v>15856</v>
      </c>
      <c r="D5318" t="s">
        <v>379</v>
      </c>
      <c r="F5318" t="s">
        <v>856</v>
      </c>
      <c r="G5318" s="177">
        <v>44803</v>
      </c>
      <c r="H5318" t="s">
        <v>364</v>
      </c>
      <c r="I5318" t="s">
        <v>18171</v>
      </c>
      <c r="J5318" t="s">
        <v>15857</v>
      </c>
      <c r="K5318" t="s">
        <v>353</v>
      </c>
      <c r="L5318" t="s">
        <v>374</v>
      </c>
      <c r="M5318" s="29" t="str">
        <f>IF(O5318 &lt;&gt; "", VLOOKUP(O5318,'CLASSIFICAÇÃO - ÁREA DE ATUAÇÃO'!$A:$C,2,0),"")</f>
        <v>B</v>
      </c>
      <c r="N5318" s="29" t="str">
        <f>IF(O5318 &lt;&gt; "",VLOOKUP(O5318,'CLASSIFICAÇÃO - ÁREA DE ATUAÇÃO'!$A:$C,3,0), "")</f>
        <v>ATENÇÃO PRIMÁRIA</v>
      </c>
      <c r="O5318" t="str">
        <f>'Lotações convertidas'!B5320</f>
        <v>CENTRO DE SAÚDE PADRE FERNANDO DE MELO</v>
      </c>
    </row>
    <row r="5319" spans="1:15" x14ac:dyDescent="0.25">
      <c r="A5319">
        <v>1391257</v>
      </c>
      <c r="B5319" t="s">
        <v>15858</v>
      </c>
      <c r="C5319" t="s">
        <v>15859</v>
      </c>
      <c r="D5319" t="s">
        <v>368</v>
      </c>
      <c r="E5319" t="s">
        <v>369</v>
      </c>
      <c r="F5319" t="s">
        <v>731</v>
      </c>
      <c r="G5319" s="177">
        <v>44804</v>
      </c>
      <c r="H5319" t="s">
        <v>364</v>
      </c>
      <c r="I5319" t="s">
        <v>18168</v>
      </c>
      <c r="J5319" t="s">
        <v>15860</v>
      </c>
      <c r="K5319" t="s">
        <v>353</v>
      </c>
      <c r="L5319" t="s">
        <v>361</v>
      </c>
      <c r="M5319" s="29" t="str">
        <f>IF(O5319 &lt;&gt; "", VLOOKUP(O5319,'CLASSIFICAÇÃO - ÁREA DE ATUAÇÃO'!$A:$C,2,0),"")</f>
        <v>B</v>
      </c>
      <c r="N5319" s="29" t="str">
        <f>IF(O5319 &lt;&gt; "",VLOOKUP(O5319,'CLASSIFICAÇÃO - ÁREA DE ATUAÇÃO'!$A:$C,3,0), "")</f>
        <v>ATENÇÃO PRIMÁRIA</v>
      </c>
      <c r="O5319" t="str">
        <f>'Lotações convertidas'!B5321</f>
        <v>CENTRO DE SAÚDE DOM ORIONE</v>
      </c>
    </row>
    <row r="5320" spans="1:15" x14ac:dyDescent="0.25">
      <c r="A5320">
        <v>1391265</v>
      </c>
      <c r="B5320" t="s">
        <v>15861</v>
      </c>
      <c r="C5320" t="s">
        <v>15862</v>
      </c>
      <c r="D5320" t="s">
        <v>379</v>
      </c>
      <c r="F5320" t="s">
        <v>18620</v>
      </c>
      <c r="G5320" s="177">
        <v>44808</v>
      </c>
      <c r="H5320" t="s">
        <v>457</v>
      </c>
      <c r="I5320" t="s">
        <v>18171</v>
      </c>
      <c r="J5320" t="s">
        <v>15863</v>
      </c>
      <c r="K5320" t="s">
        <v>353</v>
      </c>
      <c r="L5320" t="s">
        <v>372</v>
      </c>
      <c r="M5320" s="29" t="str">
        <f>IF(O5320 &lt;&gt; "", VLOOKUP(O5320,'CLASSIFICAÇÃO - ÁREA DE ATUAÇÃO'!$A:$C,2,0),"")</f>
        <v>D</v>
      </c>
      <c r="N5320" s="29" t="str">
        <f>IF(O5320 &lt;&gt; "",VLOOKUP(O5320,'CLASSIFICAÇÃO - ÁREA DE ATUAÇÃO'!$A:$C,3,0), "")</f>
        <v>REDE DE URGÊNCIA</v>
      </c>
      <c r="O5320" t="str">
        <f>'Lotações convertidas'!B5322</f>
        <v>UNIDADE DE PRONTO ATENDIMENTO VENDA NOVA</v>
      </c>
    </row>
    <row r="5321" spans="1:15" x14ac:dyDescent="0.25">
      <c r="A5321">
        <v>1391273</v>
      </c>
      <c r="B5321" t="s">
        <v>15864</v>
      </c>
      <c r="C5321" t="s">
        <v>15865</v>
      </c>
      <c r="D5321" t="s">
        <v>349</v>
      </c>
      <c r="E5321" t="s">
        <v>541</v>
      </c>
      <c r="F5321" t="s">
        <v>18653</v>
      </c>
      <c r="G5321" s="177">
        <v>44804</v>
      </c>
      <c r="H5321" t="s">
        <v>364</v>
      </c>
      <c r="I5321" t="s">
        <v>18172</v>
      </c>
      <c r="J5321" t="s">
        <v>15866</v>
      </c>
      <c r="K5321" t="s">
        <v>353</v>
      </c>
      <c r="L5321" t="s">
        <v>372</v>
      </c>
      <c r="M5321" s="29" t="str">
        <f>IF(O5321 &lt;&gt; "", VLOOKUP(O5321,'CLASSIFICAÇÃO - ÁREA DE ATUAÇÃO'!$A:$C,2,0),"")</f>
        <v>C</v>
      </c>
      <c r="N5321" s="29" t="str">
        <f>IF(O5321 &lt;&gt; "",VLOOKUP(O5321,'CLASSIFICAÇÃO - ÁREA DE ATUAÇÃO'!$A:$C,3,0), "")</f>
        <v>GESTÃO</v>
      </c>
      <c r="O5321" t="str">
        <f>'Lotações convertidas'!B5323</f>
        <v>GERENCIA DE ASSISTENCIA, EPIDEMIOLOGIA E REGULACAO VENDA NOVA</v>
      </c>
    </row>
    <row r="5322" spans="1:15" x14ac:dyDescent="0.25">
      <c r="A5322">
        <v>1391281</v>
      </c>
      <c r="B5322" t="s">
        <v>15867</v>
      </c>
      <c r="C5322" t="s">
        <v>15868</v>
      </c>
      <c r="D5322" t="s">
        <v>368</v>
      </c>
      <c r="E5322" t="s">
        <v>369</v>
      </c>
      <c r="F5322" t="s">
        <v>587</v>
      </c>
      <c r="G5322" s="177">
        <v>44804</v>
      </c>
      <c r="H5322" t="s">
        <v>417</v>
      </c>
      <c r="I5322" t="s">
        <v>18168</v>
      </c>
      <c r="J5322" t="s">
        <v>15869</v>
      </c>
      <c r="K5322" t="s">
        <v>353</v>
      </c>
      <c r="L5322" t="s">
        <v>382</v>
      </c>
      <c r="M5322" s="29" t="str">
        <f>IF(O5322 &lt;&gt; "", VLOOKUP(O5322,'CLASSIFICAÇÃO - ÁREA DE ATUAÇÃO'!$A:$C,2,0),"")</f>
        <v>B</v>
      </c>
      <c r="N5322" s="29" t="str">
        <f>IF(O5322 &lt;&gt; "",VLOOKUP(O5322,'CLASSIFICAÇÃO - ÁREA DE ATUAÇÃO'!$A:$C,3,0), "")</f>
        <v>REDE COMPLEMENTAR</v>
      </c>
      <c r="O5322" t="str">
        <f>'Lotações convertidas'!B5324</f>
        <v>UNIDADE DE REFERENCIA SECUNDARIA SAUDADE</v>
      </c>
    </row>
    <row r="5323" spans="1:15" x14ac:dyDescent="0.25">
      <c r="A5323" t="s">
        <v>15870</v>
      </c>
      <c r="B5323" t="s">
        <v>15871</v>
      </c>
      <c r="C5323" t="s">
        <v>15872</v>
      </c>
      <c r="D5323" t="s">
        <v>362</v>
      </c>
      <c r="F5323" t="s">
        <v>18662</v>
      </c>
      <c r="G5323" s="177">
        <v>44805</v>
      </c>
      <c r="H5323" t="s">
        <v>364</v>
      </c>
      <c r="I5323" t="s">
        <v>18168</v>
      </c>
      <c r="J5323" t="s">
        <v>15873</v>
      </c>
      <c r="K5323" t="s">
        <v>353</v>
      </c>
      <c r="L5323" t="s">
        <v>382</v>
      </c>
      <c r="M5323" s="29" t="str">
        <f>IF(O5323 &lt;&gt; "", VLOOKUP(O5323,'CLASSIFICAÇÃO - ÁREA DE ATUAÇÃO'!$A:$C,2,0),"")</f>
        <v>A</v>
      </c>
      <c r="N5323" s="29" t="str">
        <f>IF(O5323 &lt;&gt; "",VLOOKUP(O5323,'CLASSIFICAÇÃO - ÁREA DE ATUAÇÃO'!$A:$C,3,0), "")</f>
        <v>GESTÃO</v>
      </c>
      <c r="O5323" t="str">
        <f>'Lotações convertidas'!B5325</f>
        <v>GERENCIA DE ASSISTENCIA, EPIDEMIOLOGIA E REGULACAO LESTE</v>
      </c>
    </row>
    <row r="5324" spans="1:15" x14ac:dyDescent="0.25">
      <c r="A5324">
        <v>1391303</v>
      </c>
      <c r="B5324" t="s">
        <v>15874</v>
      </c>
      <c r="C5324" t="s">
        <v>15875</v>
      </c>
      <c r="D5324" t="s">
        <v>362</v>
      </c>
      <c r="F5324" t="s">
        <v>583</v>
      </c>
      <c r="G5324" s="177">
        <v>44805</v>
      </c>
      <c r="H5324" t="s">
        <v>352</v>
      </c>
      <c r="I5324" t="s">
        <v>18168</v>
      </c>
      <c r="J5324" t="s">
        <v>15876</v>
      </c>
      <c r="K5324" t="s">
        <v>353</v>
      </c>
      <c r="L5324" t="s">
        <v>354</v>
      </c>
      <c r="M5324" s="29" t="str">
        <f>IF(O5324 &lt;&gt; "", VLOOKUP(O5324,'CLASSIFICAÇÃO - ÁREA DE ATUAÇÃO'!$A:$C,2,0),"")</f>
        <v>A</v>
      </c>
      <c r="N5324" s="29" t="str">
        <f>IF(O5324 &lt;&gt; "",VLOOKUP(O5324,'CLASSIFICAÇÃO - ÁREA DE ATUAÇÃO'!$A:$C,3,0), "")</f>
        <v>REDE COMPLEMENTAR</v>
      </c>
      <c r="O5324" t="str">
        <f>'Lotações convertidas'!B5326</f>
        <v>UNIDADE DE REFERENCIA SECUNDARIA PADRE EUSTAQUIO</v>
      </c>
    </row>
    <row r="5325" spans="1:15" x14ac:dyDescent="0.25">
      <c r="A5325">
        <v>1391311</v>
      </c>
      <c r="B5325" t="s">
        <v>15877</v>
      </c>
      <c r="C5325" t="s">
        <v>15878</v>
      </c>
      <c r="D5325" t="s">
        <v>362</v>
      </c>
      <c r="F5325" t="s">
        <v>1227</v>
      </c>
      <c r="G5325" s="177">
        <v>44805</v>
      </c>
      <c r="H5325" t="s">
        <v>364</v>
      </c>
      <c r="I5325" t="s">
        <v>18168</v>
      </c>
      <c r="J5325" t="s">
        <v>15879</v>
      </c>
      <c r="K5325" t="s">
        <v>353</v>
      </c>
      <c r="L5325" t="s">
        <v>365</v>
      </c>
      <c r="M5325" s="29" t="str">
        <f>IF(O5325 &lt;&gt; "", VLOOKUP(O5325,'CLASSIFICAÇÃO - ÁREA DE ATUAÇÃO'!$A:$C,2,0),"")</f>
        <v>D</v>
      </c>
      <c r="N5325" s="29" t="str">
        <f>IF(O5325 &lt;&gt; "",VLOOKUP(O5325,'CLASSIFICAÇÃO - ÁREA DE ATUAÇÃO'!$A:$C,3,0), "")</f>
        <v>ATENÇÃO PRIMÁRIA</v>
      </c>
      <c r="O5325" t="str">
        <f>'Lotações convertidas'!B5327</f>
        <v>CENTRO DE SAÚDE FELICIDADE II</v>
      </c>
    </row>
    <row r="5326" spans="1:15" x14ac:dyDescent="0.25">
      <c r="A5326" t="s">
        <v>15880</v>
      </c>
      <c r="B5326" t="s">
        <v>15881</v>
      </c>
      <c r="C5326" t="s">
        <v>15882</v>
      </c>
      <c r="D5326" t="s">
        <v>349</v>
      </c>
      <c r="E5326" t="s">
        <v>528</v>
      </c>
      <c r="F5326" t="s">
        <v>1227</v>
      </c>
      <c r="G5326" s="177">
        <v>44805</v>
      </c>
      <c r="H5326" t="s">
        <v>364</v>
      </c>
      <c r="I5326" t="s">
        <v>18176</v>
      </c>
      <c r="J5326" t="s">
        <v>15883</v>
      </c>
      <c r="K5326" t="s">
        <v>353</v>
      </c>
      <c r="L5326" t="s">
        <v>365</v>
      </c>
      <c r="M5326" s="29" t="str">
        <f>IF(O5326 &lt;&gt; "", VLOOKUP(O5326,'CLASSIFICAÇÃO - ÁREA DE ATUAÇÃO'!$A:$C,2,0),"")</f>
        <v>D</v>
      </c>
      <c r="N5326" s="29" t="str">
        <f>IF(O5326 &lt;&gt; "",VLOOKUP(O5326,'CLASSIFICAÇÃO - ÁREA DE ATUAÇÃO'!$A:$C,3,0), "")</f>
        <v>ATENÇÃO PRIMÁRIA</v>
      </c>
      <c r="O5326" t="str">
        <f>'Lotações convertidas'!B5328</f>
        <v>CENTRO DE SAÚDE FELICIDADE II</v>
      </c>
    </row>
    <row r="5327" spans="1:15" x14ac:dyDescent="0.25">
      <c r="A5327">
        <v>1391338</v>
      </c>
      <c r="B5327" t="s">
        <v>7364</v>
      </c>
      <c r="C5327" t="s">
        <v>7365</v>
      </c>
      <c r="D5327" t="s">
        <v>362</v>
      </c>
      <c r="F5327" t="s">
        <v>4353</v>
      </c>
      <c r="G5327" s="177">
        <v>44805</v>
      </c>
      <c r="H5327" t="s">
        <v>352</v>
      </c>
      <c r="I5327" t="s">
        <v>18168</v>
      </c>
      <c r="J5327" t="s">
        <v>7366</v>
      </c>
      <c r="K5327" t="s">
        <v>353</v>
      </c>
      <c r="L5327" t="s">
        <v>397</v>
      </c>
      <c r="M5327" s="29" t="str">
        <f>IF(O5327 &lt;&gt; "", VLOOKUP(O5327,'CLASSIFICAÇÃO - ÁREA DE ATUAÇÃO'!$A:$C,2,0),"")</f>
        <v>B</v>
      </c>
      <c r="N5327" s="29" t="str">
        <f>IF(O5327 &lt;&gt; "",VLOOKUP(O5327,'CLASSIFICAÇÃO - ÁREA DE ATUAÇÃO'!$A:$C,3,0), "")</f>
        <v>ATENÇÃO PRIMÁRIA</v>
      </c>
      <c r="O5327" t="str">
        <f>'Lotações convertidas'!B5329</f>
        <v>CENTRO DE SAÚDE PALMEIRAS</v>
      </c>
    </row>
    <row r="5328" spans="1:15" x14ac:dyDescent="0.25">
      <c r="A5328">
        <v>1391346</v>
      </c>
      <c r="B5328" t="s">
        <v>15884</v>
      </c>
      <c r="C5328" t="s">
        <v>15885</v>
      </c>
      <c r="D5328" t="s">
        <v>362</v>
      </c>
      <c r="F5328" t="s">
        <v>18631</v>
      </c>
      <c r="G5328" s="177">
        <v>44804</v>
      </c>
      <c r="H5328" t="s">
        <v>364</v>
      </c>
      <c r="I5328" t="s">
        <v>18168</v>
      </c>
      <c r="J5328" t="s">
        <v>15886</v>
      </c>
      <c r="K5328" t="s">
        <v>353</v>
      </c>
      <c r="L5328" t="s">
        <v>374</v>
      </c>
      <c r="M5328" s="29" t="str">
        <f>IF(O5328 &lt;&gt; "", VLOOKUP(O5328,'CLASSIFICAÇÃO - ÁREA DE ATUAÇÃO'!$A:$C,2,0),"")</f>
        <v>A</v>
      </c>
      <c r="N5328" s="29" t="str">
        <f>IF(O5328 &lt;&gt; "",VLOOKUP(O5328,'CLASSIFICAÇÃO - ÁREA DE ATUAÇÃO'!$A:$C,3,0), "")</f>
        <v>REDE DE URGÊNCIA</v>
      </c>
      <c r="O5328" t="str">
        <f>'Lotações convertidas'!B5330</f>
        <v>CENTRO DE REFERENCIA EM SAUDE MENTAL NORDESTE</v>
      </c>
    </row>
    <row r="5329" spans="1:15" x14ac:dyDescent="0.25">
      <c r="A5329">
        <v>1391354</v>
      </c>
      <c r="B5329" t="s">
        <v>15887</v>
      </c>
      <c r="C5329" t="s">
        <v>15888</v>
      </c>
      <c r="D5329" t="s">
        <v>368</v>
      </c>
      <c r="E5329" t="s">
        <v>369</v>
      </c>
      <c r="F5329" t="s">
        <v>18620</v>
      </c>
      <c r="G5329" s="177">
        <v>44806</v>
      </c>
      <c r="H5329" t="s">
        <v>1635</v>
      </c>
      <c r="I5329" t="s">
        <v>18168</v>
      </c>
      <c r="J5329" t="s">
        <v>15889</v>
      </c>
      <c r="K5329" t="s">
        <v>353</v>
      </c>
      <c r="L5329" t="s">
        <v>372</v>
      </c>
      <c r="M5329" s="29" t="str">
        <f>IF(O5329 &lt;&gt; "", VLOOKUP(O5329,'CLASSIFICAÇÃO - ÁREA DE ATUAÇÃO'!$A:$C,2,0),"")</f>
        <v>D</v>
      </c>
      <c r="N5329" s="29" t="str">
        <f>IF(O5329 &lt;&gt; "",VLOOKUP(O5329,'CLASSIFICAÇÃO - ÁREA DE ATUAÇÃO'!$A:$C,3,0), "")</f>
        <v>REDE DE URGÊNCIA</v>
      </c>
      <c r="O5329" t="str">
        <f>'Lotações convertidas'!B5331</f>
        <v>UNIDADE DE PRONTO ATENDIMENTO VENDA NOVA</v>
      </c>
    </row>
    <row r="5330" spans="1:15" x14ac:dyDescent="0.25">
      <c r="A5330">
        <v>1391362</v>
      </c>
      <c r="B5330" t="s">
        <v>15890</v>
      </c>
      <c r="C5330" t="s">
        <v>15891</v>
      </c>
      <c r="D5330" t="s">
        <v>368</v>
      </c>
      <c r="E5330" t="s">
        <v>369</v>
      </c>
      <c r="F5330" t="s">
        <v>628</v>
      </c>
      <c r="G5330" s="177">
        <v>44805</v>
      </c>
      <c r="H5330" t="s">
        <v>364</v>
      </c>
      <c r="I5330" t="s">
        <v>18168</v>
      </c>
      <c r="J5330" t="s">
        <v>15892</v>
      </c>
      <c r="K5330" t="s">
        <v>353</v>
      </c>
      <c r="L5330" t="s">
        <v>361</v>
      </c>
      <c r="M5330" s="29" t="str">
        <f>IF(O5330 &lt;&gt; "", VLOOKUP(O5330,'CLASSIFICAÇÃO - ÁREA DE ATUAÇÃO'!$A:$C,2,0),"")</f>
        <v>B</v>
      </c>
      <c r="N5330" s="29" t="str">
        <f>IF(O5330 &lt;&gt; "",VLOOKUP(O5330,'CLASSIFICAÇÃO - ÁREA DE ATUAÇÃO'!$A:$C,3,0), "")</f>
        <v>ATENÇÃO PRIMÁRIA</v>
      </c>
      <c r="O5330" t="str">
        <f>'Lotações convertidas'!B5332</f>
        <v>CENTRO DE SAÚDE SERRANO</v>
      </c>
    </row>
    <row r="5331" spans="1:15" x14ac:dyDescent="0.25">
      <c r="A5331">
        <v>1391370</v>
      </c>
      <c r="B5331" t="s">
        <v>15893</v>
      </c>
      <c r="C5331" t="s">
        <v>15894</v>
      </c>
      <c r="D5331" t="s">
        <v>379</v>
      </c>
      <c r="F5331" t="s">
        <v>18623</v>
      </c>
      <c r="G5331" s="177">
        <v>44807</v>
      </c>
      <c r="H5331" t="s">
        <v>457</v>
      </c>
      <c r="I5331" t="s">
        <v>18171</v>
      </c>
      <c r="J5331" t="s">
        <v>15895</v>
      </c>
      <c r="K5331" t="s">
        <v>353</v>
      </c>
      <c r="L5331" t="s">
        <v>374</v>
      </c>
      <c r="M5331" s="29" t="str">
        <f>IF(O5331 &lt;&gt; "", VLOOKUP(O5331,'CLASSIFICAÇÃO - ÁREA DE ATUAÇÃO'!$A:$C,2,0),"")</f>
        <v>C</v>
      </c>
      <c r="N5331" s="29" t="str">
        <f>IF(O5331 &lt;&gt; "",VLOOKUP(O5331,'CLASSIFICAÇÃO - ÁREA DE ATUAÇÃO'!$A:$C,3,0), "")</f>
        <v>REDE DE URGÊNCIA</v>
      </c>
      <c r="O5331" t="str">
        <f>'Lotações convertidas'!B5333</f>
        <v>UNIDADE DE PRONTO ATENDIMENTO NORDESTE</v>
      </c>
    </row>
    <row r="5332" spans="1:15" x14ac:dyDescent="0.25">
      <c r="A5332">
        <v>1391389</v>
      </c>
      <c r="B5332" t="s">
        <v>5976</v>
      </c>
      <c r="C5332" t="s">
        <v>5977</v>
      </c>
      <c r="D5332" t="s">
        <v>368</v>
      </c>
      <c r="E5332" t="s">
        <v>369</v>
      </c>
      <c r="F5332" t="s">
        <v>1686</v>
      </c>
      <c r="G5332" s="177">
        <v>44804</v>
      </c>
      <c r="H5332" t="s">
        <v>417</v>
      </c>
      <c r="I5332" t="s">
        <v>18168</v>
      </c>
      <c r="J5332" t="s">
        <v>5978</v>
      </c>
      <c r="K5332" t="s">
        <v>353</v>
      </c>
      <c r="L5332" t="s">
        <v>361</v>
      </c>
      <c r="M5332" s="29" t="str">
        <f>IF(O5332 &lt;&gt; "", VLOOKUP(O5332,'CLASSIFICAÇÃO - ÁREA DE ATUAÇÃO'!$A:$C,2,0),"")</f>
        <v>B</v>
      </c>
      <c r="N5332" s="29" t="str">
        <f>IF(O5332 &lt;&gt; "",VLOOKUP(O5332,'CLASSIFICAÇÃO - ÁREA DE ATUAÇÃO'!$A:$C,3,0), "")</f>
        <v>ATENÇÃO PRIMÁRIA</v>
      </c>
      <c r="O5332" t="str">
        <f>'Lotações convertidas'!B5334</f>
        <v>CENTRO DE SAÚDE ITAMARATI</v>
      </c>
    </row>
    <row r="5333" spans="1:15" x14ac:dyDescent="0.25">
      <c r="A5333">
        <v>1391397</v>
      </c>
      <c r="B5333" t="s">
        <v>1534</v>
      </c>
      <c r="C5333" t="s">
        <v>1535</v>
      </c>
      <c r="D5333" t="s">
        <v>368</v>
      </c>
      <c r="E5333" t="s">
        <v>369</v>
      </c>
      <c r="F5333" t="s">
        <v>18623</v>
      </c>
      <c r="G5333" s="177">
        <v>44805</v>
      </c>
      <c r="H5333" t="s">
        <v>441</v>
      </c>
      <c r="I5333" t="s">
        <v>18168</v>
      </c>
      <c r="J5333" t="s">
        <v>1536</v>
      </c>
      <c r="K5333" t="s">
        <v>353</v>
      </c>
      <c r="L5333" t="s">
        <v>374</v>
      </c>
      <c r="M5333" s="29" t="str">
        <f>IF(O5333 &lt;&gt; "", VLOOKUP(O5333,'CLASSIFICAÇÃO - ÁREA DE ATUAÇÃO'!$A:$C,2,0),"")</f>
        <v>C</v>
      </c>
      <c r="N5333" s="29" t="str">
        <f>IF(O5333 &lt;&gt; "",VLOOKUP(O5333,'CLASSIFICAÇÃO - ÁREA DE ATUAÇÃO'!$A:$C,3,0), "")</f>
        <v>REDE DE URGÊNCIA</v>
      </c>
      <c r="O5333" t="str">
        <f>'Lotações convertidas'!B5335</f>
        <v>UNIDADE DE PRONTO ATENDIMENTO NORDESTE</v>
      </c>
    </row>
    <row r="5334" spans="1:15" x14ac:dyDescent="0.25">
      <c r="A5334">
        <v>1391400</v>
      </c>
      <c r="B5334" t="s">
        <v>15896</v>
      </c>
      <c r="C5334" t="s">
        <v>15897</v>
      </c>
      <c r="D5334" t="s">
        <v>379</v>
      </c>
      <c r="F5334" t="s">
        <v>616</v>
      </c>
      <c r="G5334" s="177">
        <v>44804</v>
      </c>
      <c r="H5334" t="s">
        <v>352</v>
      </c>
      <c r="I5334" t="s">
        <v>18171</v>
      </c>
      <c r="J5334" t="s">
        <v>15898</v>
      </c>
      <c r="K5334" t="s">
        <v>353</v>
      </c>
      <c r="L5334" t="s">
        <v>382</v>
      </c>
      <c r="M5334" s="29" t="str">
        <f>IF(O5334 &lt;&gt; "", VLOOKUP(O5334,'CLASSIFICAÇÃO - ÁREA DE ATUAÇÃO'!$A:$C,2,0),"")</f>
        <v>A</v>
      </c>
      <c r="N5334" s="29" t="str">
        <f>IF(O5334 &lt;&gt; "",VLOOKUP(O5334,'CLASSIFICAÇÃO - ÁREA DE ATUAÇÃO'!$A:$C,3,0), "")</f>
        <v>ATENÇÃO PRIMÁRIA</v>
      </c>
      <c r="O5334" t="str">
        <f>'Lotações convertidas'!B5336</f>
        <v>CENTRO DE SAÚDE MARCO ANTÔNIO DE MENEZES</v>
      </c>
    </row>
    <row r="5335" spans="1:15" x14ac:dyDescent="0.25">
      <c r="A5335">
        <v>1391443</v>
      </c>
      <c r="B5335" t="s">
        <v>15899</v>
      </c>
      <c r="C5335" t="s">
        <v>15900</v>
      </c>
      <c r="D5335" t="s">
        <v>362</v>
      </c>
      <c r="F5335" t="s">
        <v>733</v>
      </c>
      <c r="G5335" s="177">
        <v>44805</v>
      </c>
      <c r="H5335" t="s">
        <v>364</v>
      </c>
      <c r="I5335" t="s">
        <v>18168</v>
      </c>
      <c r="J5335" t="s">
        <v>15901</v>
      </c>
      <c r="K5335" t="s">
        <v>353</v>
      </c>
      <c r="L5335" t="s">
        <v>374</v>
      </c>
      <c r="M5335" s="29" t="str">
        <f>IF(O5335 &lt;&gt; "", VLOOKUP(O5335,'CLASSIFICAÇÃO - ÁREA DE ATUAÇÃO'!$A:$C,2,0),"")</f>
        <v>A</v>
      </c>
      <c r="N5335" s="29" t="str">
        <f>IF(O5335 &lt;&gt; "",VLOOKUP(O5335,'CLASSIFICAÇÃO - ÁREA DE ATUAÇÃO'!$A:$C,3,0), "")</f>
        <v>ATENÇÃO PRIMÁRIA</v>
      </c>
      <c r="O5335" t="str">
        <f>'Lotações convertidas'!B5337</f>
        <v>CENTRO DE SAÚDE CACHOEIRINHA</v>
      </c>
    </row>
    <row r="5336" spans="1:15" x14ac:dyDescent="0.25">
      <c r="A5336">
        <v>1391451</v>
      </c>
      <c r="B5336" t="s">
        <v>475</v>
      </c>
      <c r="C5336" t="s">
        <v>476</v>
      </c>
      <c r="D5336" t="s">
        <v>379</v>
      </c>
      <c r="F5336" t="s">
        <v>18620</v>
      </c>
      <c r="G5336" s="177">
        <v>44805</v>
      </c>
      <c r="H5336" t="s">
        <v>466</v>
      </c>
      <c r="I5336" t="s">
        <v>18171</v>
      </c>
      <c r="J5336" t="s">
        <v>478</v>
      </c>
      <c r="K5336" t="s">
        <v>353</v>
      </c>
      <c r="L5336" t="s">
        <v>372</v>
      </c>
      <c r="M5336" s="29" t="str">
        <f>IF(O5336 &lt;&gt; "", VLOOKUP(O5336,'CLASSIFICAÇÃO - ÁREA DE ATUAÇÃO'!$A:$C,2,0),"")</f>
        <v>D</v>
      </c>
      <c r="N5336" s="29" t="str">
        <f>IF(O5336 &lt;&gt; "",VLOOKUP(O5336,'CLASSIFICAÇÃO - ÁREA DE ATUAÇÃO'!$A:$C,3,0), "")</f>
        <v>REDE DE URGÊNCIA</v>
      </c>
      <c r="O5336" t="str">
        <f>'Lotações convertidas'!B5338</f>
        <v>UNIDADE DE PRONTO ATENDIMENTO VENDA NOVA</v>
      </c>
    </row>
    <row r="5337" spans="1:15" x14ac:dyDescent="0.25">
      <c r="A5337" t="s">
        <v>15902</v>
      </c>
      <c r="B5337" t="s">
        <v>15903</v>
      </c>
      <c r="C5337" t="s">
        <v>15904</v>
      </c>
      <c r="D5337" t="s">
        <v>362</v>
      </c>
      <c r="F5337" t="s">
        <v>18657</v>
      </c>
      <c r="G5337" s="177">
        <v>44809</v>
      </c>
      <c r="H5337" t="s">
        <v>364</v>
      </c>
      <c r="I5337" t="s">
        <v>18168</v>
      </c>
      <c r="J5337" t="s">
        <v>15905</v>
      </c>
      <c r="K5337" t="s">
        <v>353</v>
      </c>
      <c r="L5337" t="s">
        <v>361</v>
      </c>
      <c r="M5337" s="29" t="str">
        <f>IF(O5337 &lt;&gt; "", VLOOKUP(O5337,'CLASSIFICAÇÃO - ÁREA DE ATUAÇÃO'!$A:$C,2,0),"")</f>
        <v>B</v>
      </c>
      <c r="N5337" s="29" t="str">
        <f>IF(O5337 &lt;&gt; "",VLOOKUP(O5337,'CLASSIFICAÇÃO - ÁREA DE ATUAÇÃO'!$A:$C,3,0), "")</f>
        <v>GESTÃO</v>
      </c>
      <c r="O5337" t="str">
        <f>'Lotações convertidas'!B5339</f>
        <v>GERENCIA DE ASSISTENCIA, EPIDEMIOLOGIA E REGULACAO PAMPULHA</v>
      </c>
    </row>
    <row r="5338" spans="1:15" x14ac:dyDescent="0.25">
      <c r="A5338">
        <v>1391478</v>
      </c>
      <c r="B5338" t="s">
        <v>15906</v>
      </c>
      <c r="C5338" t="s">
        <v>15907</v>
      </c>
      <c r="D5338" t="s">
        <v>379</v>
      </c>
      <c r="F5338" t="s">
        <v>18620</v>
      </c>
      <c r="G5338" s="177">
        <v>44809</v>
      </c>
      <c r="H5338" t="s">
        <v>482</v>
      </c>
      <c r="I5338" t="s">
        <v>18171</v>
      </c>
      <c r="J5338" t="s">
        <v>15908</v>
      </c>
      <c r="K5338" t="s">
        <v>353</v>
      </c>
      <c r="L5338" t="s">
        <v>372</v>
      </c>
      <c r="M5338" s="29" t="str">
        <f>IF(O5338 &lt;&gt; "", VLOOKUP(O5338,'CLASSIFICAÇÃO - ÁREA DE ATUAÇÃO'!$A:$C,2,0),"")</f>
        <v>D</v>
      </c>
      <c r="N5338" s="29" t="str">
        <f>IF(O5338 &lt;&gt; "",VLOOKUP(O5338,'CLASSIFICAÇÃO - ÁREA DE ATUAÇÃO'!$A:$C,3,0), "")</f>
        <v>REDE DE URGÊNCIA</v>
      </c>
      <c r="O5338" t="str">
        <f>'Lotações convertidas'!B5340</f>
        <v>UNIDADE DE PRONTO ATENDIMENTO VENDA NOVA</v>
      </c>
    </row>
    <row r="5339" spans="1:15" x14ac:dyDescent="0.25">
      <c r="A5339">
        <v>1391486</v>
      </c>
      <c r="B5339" t="s">
        <v>15909</v>
      </c>
      <c r="C5339" t="s">
        <v>15910</v>
      </c>
      <c r="D5339" t="s">
        <v>379</v>
      </c>
      <c r="F5339" t="s">
        <v>424</v>
      </c>
      <c r="G5339" s="177">
        <v>44808</v>
      </c>
      <c r="H5339" t="s">
        <v>466</v>
      </c>
      <c r="I5339" t="s">
        <v>18171</v>
      </c>
      <c r="J5339" t="s">
        <v>15911</v>
      </c>
      <c r="K5339" t="s">
        <v>353</v>
      </c>
      <c r="L5339" t="s">
        <v>427</v>
      </c>
      <c r="M5339" s="29" t="str">
        <f>IF(O5339 &lt;&gt; "", VLOOKUP(O5339,'CLASSIFICAÇÃO - ÁREA DE ATUAÇÃO'!$A:$C,2,0),"")</f>
        <v>D</v>
      </c>
      <c r="N5339" s="29" t="str">
        <f>IF(O5339 &lt;&gt; "",VLOOKUP(O5339,'CLASSIFICAÇÃO - ÁREA DE ATUAÇÃO'!$A:$C,3,0), "")</f>
        <v>REDE DE URGÊNCIA</v>
      </c>
      <c r="O5339" t="str">
        <f>'Lotações convertidas'!B5341</f>
        <v>SERVIÇO DE ATENDIMENTO MÓVEL DE URGÊNCIA E TRANSPORTE EM SAÚDE</v>
      </c>
    </row>
    <row r="5340" spans="1:15" x14ac:dyDescent="0.25">
      <c r="A5340">
        <v>1391508</v>
      </c>
      <c r="B5340" t="s">
        <v>15912</v>
      </c>
      <c r="C5340" t="s">
        <v>15913</v>
      </c>
      <c r="D5340" t="s">
        <v>368</v>
      </c>
      <c r="E5340" t="s">
        <v>369</v>
      </c>
      <c r="F5340" t="s">
        <v>465</v>
      </c>
      <c r="G5340" s="177">
        <v>44806</v>
      </c>
      <c r="H5340" t="s">
        <v>364</v>
      </c>
      <c r="I5340" t="s">
        <v>18168</v>
      </c>
      <c r="J5340" t="s">
        <v>15914</v>
      </c>
      <c r="K5340" t="s">
        <v>353</v>
      </c>
      <c r="L5340" t="s">
        <v>361</v>
      </c>
      <c r="M5340" s="29" t="str">
        <f>IF(O5340 &lt;&gt; "", VLOOKUP(O5340,'CLASSIFICAÇÃO - ÁREA DE ATUAÇÃO'!$A:$C,2,0),"")</f>
        <v>C</v>
      </c>
      <c r="N5340" s="29" t="str">
        <f>IF(O5340 &lt;&gt; "",VLOOKUP(O5340,'CLASSIFICAÇÃO - ÁREA DE ATUAÇÃO'!$A:$C,3,0), "")</f>
        <v>REDE DE URGÊNCIA</v>
      </c>
      <c r="O5340" t="str">
        <f>'Lotações convertidas'!B5342</f>
        <v>CENTRO DE REFERÊNCIA EM SAÚDE MENTAL - ÁLCOOL E DROGAS PAMPULHA/NOROESTE</v>
      </c>
    </row>
    <row r="5341" spans="1:15" x14ac:dyDescent="0.25">
      <c r="A5341">
        <v>1391516</v>
      </c>
      <c r="B5341" t="s">
        <v>15915</v>
      </c>
      <c r="C5341" t="s">
        <v>15916</v>
      </c>
      <c r="D5341" t="s">
        <v>362</v>
      </c>
      <c r="F5341" t="s">
        <v>18657</v>
      </c>
      <c r="G5341" s="177">
        <v>44809</v>
      </c>
      <c r="H5341" t="s">
        <v>352</v>
      </c>
      <c r="I5341" t="s">
        <v>18168</v>
      </c>
      <c r="J5341" t="s">
        <v>15917</v>
      </c>
      <c r="K5341" t="s">
        <v>353</v>
      </c>
      <c r="L5341" t="s">
        <v>361</v>
      </c>
      <c r="M5341" s="29" t="str">
        <f>IF(O5341 &lt;&gt; "", VLOOKUP(O5341,'CLASSIFICAÇÃO - ÁREA DE ATUAÇÃO'!$A:$C,2,0),"")</f>
        <v>B</v>
      </c>
      <c r="N5341" s="29" t="str">
        <f>IF(O5341 &lt;&gt; "",VLOOKUP(O5341,'CLASSIFICAÇÃO - ÁREA DE ATUAÇÃO'!$A:$C,3,0), "")</f>
        <v>GESTÃO</v>
      </c>
      <c r="O5341" t="str">
        <f>'Lotações convertidas'!B5343</f>
        <v>GERENCIA DE ASSISTENCIA, EPIDEMIOLOGIA E REGULACAO PAMPULHA</v>
      </c>
    </row>
    <row r="5342" spans="1:15" x14ac:dyDescent="0.25">
      <c r="A5342">
        <v>1391532</v>
      </c>
      <c r="B5342" t="s">
        <v>14459</v>
      </c>
      <c r="C5342" t="s">
        <v>14460</v>
      </c>
      <c r="D5342" t="s">
        <v>349</v>
      </c>
      <c r="E5342" t="s">
        <v>445</v>
      </c>
      <c r="F5342" t="s">
        <v>18643</v>
      </c>
      <c r="G5342" s="177">
        <v>44805</v>
      </c>
      <c r="H5342" t="s">
        <v>395</v>
      </c>
      <c r="I5342" t="s">
        <v>18172</v>
      </c>
      <c r="J5342" t="s">
        <v>14461</v>
      </c>
      <c r="K5342" t="s">
        <v>353</v>
      </c>
      <c r="L5342" t="s">
        <v>411</v>
      </c>
      <c r="M5342" s="29" t="str">
        <f>IF(O5342 &lt;&gt; "", VLOOKUP(O5342,'CLASSIFICAÇÃO - ÁREA DE ATUAÇÃO'!$A:$C,2,0),"")</f>
        <v>A</v>
      </c>
      <c r="N5342" s="29" t="str">
        <f>IF(O5342 &lt;&gt; "",VLOOKUP(O5342,'CLASSIFICAÇÃO - ÁREA DE ATUAÇÃO'!$A:$C,3,0), "")</f>
        <v>REDE COMPLEMENTAR</v>
      </c>
      <c r="O5342" t="str">
        <f>'Lotações convertidas'!B5344</f>
        <v>CENTRO DE REFERENCIA EM REABILITACAO CENTRO-SUL</v>
      </c>
    </row>
    <row r="5343" spans="1:15" x14ac:dyDescent="0.25">
      <c r="A5343">
        <v>1391540</v>
      </c>
      <c r="B5343" t="s">
        <v>15918</v>
      </c>
      <c r="C5343" t="s">
        <v>15919</v>
      </c>
      <c r="D5343" t="s">
        <v>349</v>
      </c>
      <c r="E5343" t="s">
        <v>528</v>
      </c>
      <c r="F5343" t="s">
        <v>2992</v>
      </c>
      <c r="G5343" s="177">
        <v>44809</v>
      </c>
      <c r="H5343" t="s">
        <v>364</v>
      </c>
      <c r="I5343" t="s">
        <v>18176</v>
      </c>
      <c r="J5343" t="s">
        <v>15920</v>
      </c>
      <c r="K5343" t="s">
        <v>353</v>
      </c>
      <c r="L5343" t="s">
        <v>411</v>
      </c>
      <c r="M5343" s="29" t="str">
        <f>IF(O5343 &lt;&gt; "", VLOOKUP(O5343,'CLASSIFICAÇÃO - ÁREA DE ATUAÇÃO'!$A:$C,2,0),"")</f>
        <v>A</v>
      </c>
      <c r="N5343" s="29" t="str">
        <f>IF(O5343 &lt;&gt; "",VLOOKUP(O5343,'CLASSIFICAÇÃO - ÁREA DE ATUAÇÃO'!$A:$C,3,0), "")</f>
        <v>REDE COMPLEMENTAR</v>
      </c>
      <c r="O5343" t="str">
        <f>'Lotações convertidas'!B5345</f>
        <v>LABORATORIO DE BROMATOLOGIA</v>
      </c>
    </row>
    <row r="5344" spans="1:15" x14ac:dyDescent="0.25">
      <c r="A5344">
        <v>1391559</v>
      </c>
      <c r="B5344" t="s">
        <v>1859</v>
      </c>
      <c r="C5344" t="s">
        <v>1860</v>
      </c>
      <c r="D5344" t="s">
        <v>362</v>
      </c>
      <c r="F5344" t="s">
        <v>3156</v>
      </c>
      <c r="G5344" s="177">
        <v>44805</v>
      </c>
      <c r="H5344" t="s">
        <v>434</v>
      </c>
      <c r="I5344" t="s">
        <v>18168</v>
      </c>
      <c r="J5344" t="s">
        <v>1862</v>
      </c>
      <c r="K5344" t="s">
        <v>353</v>
      </c>
      <c r="L5344" t="s">
        <v>411</v>
      </c>
      <c r="M5344" s="29" t="str">
        <f>IF(O5344 &lt;&gt; "", VLOOKUP(O5344,'CLASSIFICAÇÃO - ÁREA DE ATUAÇÃO'!$A:$C,2,0),"")</f>
        <v>B</v>
      </c>
      <c r="N5344" s="29" t="str">
        <f>IF(O5344 &lt;&gt; "",VLOOKUP(O5344,'CLASSIFICAÇÃO - ÁREA DE ATUAÇÃO'!$A:$C,3,0), "")</f>
        <v>ATENÇÃO PRIMÁRIA</v>
      </c>
      <c r="O5344" t="str">
        <f>'Lotações convertidas'!B5346</f>
        <v>CENTRO DE SAÚDE SANTA RITA DE CÁSSIA</v>
      </c>
    </row>
    <row r="5345" spans="1:15" x14ac:dyDescent="0.25">
      <c r="A5345">
        <v>1391567</v>
      </c>
      <c r="B5345" t="s">
        <v>15921</v>
      </c>
      <c r="C5345" t="s">
        <v>15922</v>
      </c>
      <c r="D5345" t="s">
        <v>368</v>
      </c>
      <c r="E5345" t="s">
        <v>369</v>
      </c>
      <c r="F5345" t="s">
        <v>452</v>
      </c>
      <c r="G5345" s="177">
        <v>44805</v>
      </c>
      <c r="H5345" t="s">
        <v>441</v>
      </c>
      <c r="I5345" t="s">
        <v>18168</v>
      </c>
      <c r="J5345" t="s">
        <v>15923</v>
      </c>
      <c r="K5345" t="s">
        <v>353</v>
      </c>
      <c r="L5345" t="s">
        <v>372</v>
      </c>
      <c r="M5345" s="29" t="str">
        <f>IF(O5345 &lt;&gt; "", VLOOKUP(O5345,'CLASSIFICAÇÃO - ÁREA DE ATUAÇÃO'!$A:$C,2,0),"")</f>
        <v>B</v>
      </c>
      <c r="N5345" s="29" t="str">
        <f>IF(O5345 &lt;&gt; "",VLOOKUP(O5345,'CLASSIFICAÇÃO - ÁREA DE ATUAÇÃO'!$A:$C,3,0), "")</f>
        <v>REDE DE URGÊNCIA</v>
      </c>
      <c r="O5345" t="str">
        <f>'Lotações convertidas'!B5347</f>
        <v>CENTRO DE REFERÊNCIA EM SAÚDE MENTAL - ÁLCOOL E OUTRAS DROGAS VENDA NOVA</v>
      </c>
    </row>
    <row r="5346" spans="1:15" x14ac:dyDescent="0.25">
      <c r="A5346">
        <v>1391575</v>
      </c>
      <c r="B5346" t="s">
        <v>15924</v>
      </c>
      <c r="C5346" t="s">
        <v>15925</v>
      </c>
      <c r="D5346" t="s">
        <v>379</v>
      </c>
      <c r="F5346" t="s">
        <v>1591</v>
      </c>
      <c r="G5346" s="177">
        <v>44805</v>
      </c>
      <c r="H5346" t="s">
        <v>15554</v>
      </c>
      <c r="I5346" t="s">
        <v>18171</v>
      </c>
      <c r="J5346" t="s">
        <v>15926</v>
      </c>
      <c r="K5346" t="s">
        <v>353</v>
      </c>
      <c r="L5346" t="s">
        <v>374</v>
      </c>
      <c r="M5346" s="29" t="str">
        <f>IF(O5346 &lt;&gt; "", VLOOKUP(O5346,'CLASSIFICAÇÃO - ÁREA DE ATUAÇÃO'!$A:$C,2,0),"")</f>
        <v>D</v>
      </c>
      <c r="N5346" s="29" t="str">
        <f>IF(O5346 &lt;&gt; "",VLOOKUP(O5346,'CLASSIFICAÇÃO - ÁREA DE ATUAÇÃO'!$A:$C,3,0), "")</f>
        <v>ATENÇÃO PRIMÁRIA</v>
      </c>
      <c r="O5346" t="str">
        <f>'Lotações convertidas'!B5348</f>
        <v>CENTRO DE SAÚDE CONJUNTO PAULO VI</v>
      </c>
    </row>
    <row r="5347" spans="1:15" x14ac:dyDescent="0.25">
      <c r="A5347">
        <v>1391583</v>
      </c>
      <c r="B5347" t="s">
        <v>15927</v>
      </c>
      <c r="C5347" t="s">
        <v>15928</v>
      </c>
      <c r="D5347" t="s">
        <v>349</v>
      </c>
      <c r="E5347" t="s">
        <v>357</v>
      </c>
      <c r="F5347" t="s">
        <v>4868</v>
      </c>
      <c r="G5347" s="177">
        <v>44805</v>
      </c>
      <c r="H5347" t="s">
        <v>384</v>
      </c>
      <c r="I5347" t="s">
        <v>18167</v>
      </c>
      <c r="J5347" t="s">
        <v>15929</v>
      </c>
      <c r="K5347" t="s">
        <v>353</v>
      </c>
      <c r="L5347" t="s">
        <v>365</v>
      </c>
      <c r="M5347" s="29" t="str">
        <f>IF(O5347 &lt;&gt; "", VLOOKUP(O5347,'CLASSIFICAÇÃO - ÁREA DE ATUAÇÃO'!$A:$C,2,0),"")</f>
        <v>C</v>
      </c>
      <c r="N5347" s="29" t="str">
        <f>IF(O5347 &lt;&gt; "",VLOOKUP(O5347,'CLASSIFICAÇÃO - ÁREA DE ATUAÇÃO'!$A:$C,3,0), "")</f>
        <v>ATENÇÃO PRIMÁRIA</v>
      </c>
      <c r="O5347" t="str">
        <f>'Lotações convertidas'!B5349</f>
        <v>CENTRO DE SAÚDE HELIÓPOLIS</v>
      </c>
    </row>
    <row r="5348" spans="1:15" x14ac:dyDescent="0.25">
      <c r="A5348">
        <v>1391591</v>
      </c>
      <c r="B5348" t="s">
        <v>15930</v>
      </c>
      <c r="C5348" t="s">
        <v>15931</v>
      </c>
      <c r="D5348" t="s">
        <v>368</v>
      </c>
      <c r="E5348" t="s">
        <v>369</v>
      </c>
      <c r="F5348" t="s">
        <v>18616</v>
      </c>
      <c r="G5348" s="177">
        <v>44807</v>
      </c>
      <c r="H5348" t="s">
        <v>425</v>
      </c>
      <c r="I5348" t="s">
        <v>18168</v>
      </c>
      <c r="J5348" t="s">
        <v>15932</v>
      </c>
      <c r="K5348" t="s">
        <v>353</v>
      </c>
      <c r="L5348" t="s">
        <v>361</v>
      </c>
      <c r="M5348" s="29" t="str">
        <f>IF(O5348 &lt;&gt; "", VLOOKUP(O5348,'CLASSIFICAÇÃO - ÁREA DE ATUAÇÃO'!$A:$C,2,0),"")</f>
        <v>C</v>
      </c>
      <c r="N5348" s="29" t="str">
        <f>IF(O5348 &lt;&gt; "",VLOOKUP(O5348,'CLASSIFICAÇÃO - ÁREA DE ATUAÇÃO'!$A:$C,3,0), "")</f>
        <v>REDE DE URGÊNCIA</v>
      </c>
      <c r="O5348" t="str">
        <f>'Lotações convertidas'!B5350</f>
        <v>UNIDADE DE PRONTO ATENDIMENTO PAMPULHA</v>
      </c>
    </row>
    <row r="5349" spans="1:15" x14ac:dyDescent="0.25">
      <c r="A5349">
        <v>1391605</v>
      </c>
      <c r="B5349" t="s">
        <v>15933</v>
      </c>
      <c r="C5349" t="s">
        <v>15934</v>
      </c>
      <c r="D5349" t="s">
        <v>368</v>
      </c>
      <c r="E5349" t="s">
        <v>369</v>
      </c>
      <c r="F5349" t="s">
        <v>507</v>
      </c>
      <c r="G5349" s="177">
        <v>44809</v>
      </c>
      <c r="H5349" t="s">
        <v>384</v>
      </c>
      <c r="I5349" t="s">
        <v>18168</v>
      </c>
      <c r="J5349" t="s">
        <v>15935</v>
      </c>
      <c r="K5349" t="s">
        <v>353</v>
      </c>
      <c r="L5349" t="s">
        <v>365</v>
      </c>
      <c r="M5349" s="29" t="str">
        <f>IF(O5349 &lt;&gt; "", VLOOKUP(O5349,'CLASSIFICAÇÃO - ÁREA DE ATUAÇÃO'!$A:$C,2,0),"")</f>
        <v>D</v>
      </c>
      <c r="N5349" s="29" t="str">
        <f>IF(O5349 &lt;&gt; "",VLOOKUP(O5349,'CLASSIFICAÇÃO - ÁREA DE ATUAÇÃO'!$A:$C,3,0), "")</f>
        <v>ATENÇÃO PRIMÁRIA</v>
      </c>
      <c r="O5349" t="str">
        <f>'Lotações convertidas'!B5351</f>
        <v>CENTRO DE SAÚDE JAQUELINE II</v>
      </c>
    </row>
    <row r="5350" spans="1:15" x14ac:dyDescent="0.25">
      <c r="A5350">
        <v>1391613</v>
      </c>
      <c r="B5350" t="s">
        <v>15398</v>
      </c>
      <c r="C5350" t="s">
        <v>15399</v>
      </c>
      <c r="D5350" t="s">
        <v>349</v>
      </c>
      <c r="E5350" t="s">
        <v>350</v>
      </c>
      <c r="F5350" t="s">
        <v>18614</v>
      </c>
      <c r="G5350" s="177">
        <v>44809</v>
      </c>
      <c r="H5350" t="s">
        <v>15936</v>
      </c>
      <c r="I5350" t="s">
        <v>18169</v>
      </c>
      <c r="J5350" t="s">
        <v>15401</v>
      </c>
      <c r="K5350" t="s">
        <v>353</v>
      </c>
      <c r="L5350" t="s">
        <v>354</v>
      </c>
      <c r="M5350" s="29" t="str">
        <f>IF(O5350 &lt;&gt; "", VLOOKUP(O5350,'CLASSIFICAÇÃO - ÁREA DE ATUAÇÃO'!$A:$C,2,0),"")</f>
        <v>A</v>
      </c>
      <c r="N5350" s="29" t="str">
        <f>IF(O5350 &lt;&gt; "",VLOOKUP(O5350,'CLASSIFICAÇÃO - ÁREA DE ATUAÇÃO'!$A:$C,3,0), "")</f>
        <v>REDE DE URGÊNCIA</v>
      </c>
      <c r="O5350" t="str">
        <f>'Lotações convertidas'!B5352</f>
        <v>CENTRO DE REFERENCIA EM SAUDE MENTAL NOROESTE</v>
      </c>
    </row>
    <row r="5351" spans="1:15" x14ac:dyDescent="0.25">
      <c r="A5351">
        <v>1391621</v>
      </c>
      <c r="B5351" t="s">
        <v>15937</v>
      </c>
      <c r="C5351" t="s">
        <v>15938</v>
      </c>
      <c r="D5351" t="s">
        <v>368</v>
      </c>
      <c r="E5351" t="s">
        <v>369</v>
      </c>
      <c r="F5351" t="s">
        <v>598</v>
      </c>
      <c r="G5351" s="177">
        <v>44806</v>
      </c>
      <c r="H5351" t="s">
        <v>384</v>
      </c>
      <c r="I5351" t="s">
        <v>18168</v>
      </c>
      <c r="J5351" t="s">
        <v>15939</v>
      </c>
      <c r="K5351" t="s">
        <v>353</v>
      </c>
      <c r="L5351" t="s">
        <v>406</v>
      </c>
      <c r="M5351" s="29" t="str">
        <f>IF(O5351 &lt;&gt; "", VLOOKUP(O5351,'CLASSIFICAÇÃO - ÁREA DE ATUAÇÃO'!$A:$C,2,0),"")</f>
        <v>D</v>
      </c>
      <c r="N5351" s="29" t="str">
        <f>IF(O5351 &lt;&gt; "",VLOOKUP(O5351,'CLASSIFICAÇÃO - ÁREA DE ATUAÇÃO'!$A:$C,3,0), "")</f>
        <v>ATENÇÃO PRIMÁRIA</v>
      </c>
      <c r="O5351" t="str">
        <f>'Lotações convertidas'!B5353</f>
        <v>CENTRO DE SAÚDE VILA PINHO</v>
      </c>
    </row>
    <row r="5352" spans="1:15" x14ac:dyDescent="0.25">
      <c r="A5352" t="s">
        <v>15940</v>
      </c>
      <c r="B5352" t="s">
        <v>15941</v>
      </c>
      <c r="C5352" t="s">
        <v>15942</v>
      </c>
      <c r="D5352" t="s">
        <v>368</v>
      </c>
      <c r="E5352" t="s">
        <v>728</v>
      </c>
      <c r="F5352" t="s">
        <v>18615</v>
      </c>
      <c r="G5352" s="177">
        <v>44806</v>
      </c>
      <c r="H5352" t="s">
        <v>441</v>
      </c>
      <c r="I5352" t="s">
        <v>495</v>
      </c>
      <c r="K5352" t="s">
        <v>495</v>
      </c>
      <c r="L5352" t="s">
        <v>365</v>
      </c>
      <c r="M5352" s="29" t="str">
        <f>IF(O5352 &lt;&gt; "", VLOOKUP(O5352,'CLASSIFICAÇÃO - ÁREA DE ATUAÇÃO'!$A:$C,2,0),"")</f>
        <v>D</v>
      </c>
      <c r="N5352" s="29" t="str">
        <f>IF(O5352 &lt;&gt; "",VLOOKUP(O5352,'CLASSIFICAÇÃO - ÁREA DE ATUAÇÃO'!$A:$C,3,0), "")</f>
        <v>REDE DE URGÊNCIA</v>
      </c>
      <c r="O5352" t="str">
        <f>'Lotações convertidas'!B5354</f>
        <v>UNIDADE DE PRONTO ATENDIMENTO NORTE</v>
      </c>
    </row>
    <row r="5353" spans="1:15" x14ac:dyDescent="0.25">
      <c r="A5353">
        <v>1391656</v>
      </c>
      <c r="B5353" t="s">
        <v>15943</v>
      </c>
      <c r="C5353" t="s">
        <v>15944</v>
      </c>
      <c r="D5353" t="s">
        <v>368</v>
      </c>
      <c r="E5353" t="s">
        <v>369</v>
      </c>
      <c r="F5353" t="s">
        <v>2301</v>
      </c>
      <c r="G5353" s="177">
        <v>44806</v>
      </c>
      <c r="H5353" t="s">
        <v>384</v>
      </c>
      <c r="I5353" t="s">
        <v>18168</v>
      </c>
      <c r="J5353" t="s">
        <v>15945</v>
      </c>
      <c r="K5353" t="s">
        <v>353</v>
      </c>
      <c r="L5353" t="s">
        <v>354</v>
      </c>
      <c r="M5353" s="29" t="str">
        <f>IF(O5353 &lt;&gt; "", VLOOKUP(O5353,'CLASSIFICAÇÃO - ÁREA DE ATUAÇÃO'!$A:$C,2,0),"")</f>
        <v>A</v>
      </c>
      <c r="N5353" s="29" t="str">
        <f>IF(O5353 &lt;&gt; "",VLOOKUP(O5353,'CLASSIFICAÇÃO - ÁREA DE ATUAÇÃO'!$A:$C,3,0), "")</f>
        <v>ATENÇÃO PRIMÁRIA</v>
      </c>
      <c r="O5353" t="str">
        <f>'Lotações convertidas'!B5355</f>
        <v>CENTRO DE SAÚDE SANTOS ANJOS</v>
      </c>
    </row>
    <row r="5354" spans="1:15" x14ac:dyDescent="0.25">
      <c r="A5354">
        <v>1391664</v>
      </c>
      <c r="B5354" t="s">
        <v>11077</v>
      </c>
      <c r="C5354" t="s">
        <v>11078</v>
      </c>
      <c r="D5354" t="s">
        <v>362</v>
      </c>
      <c r="F5354" t="s">
        <v>561</v>
      </c>
      <c r="G5354" s="177">
        <v>44807</v>
      </c>
      <c r="H5354" t="s">
        <v>466</v>
      </c>
      <c r="I5354" t="s">
        <v>18168</v>
      </c>
      <c r="J5354" t="s">
        <v>11079</v>
      </c>
      <c r="K5354" t="s">
        <v>353</v>
      </c>
      <c r="L5354" t="s">
        <v>374</v>
      </c>
      <c r="M5354" s="29" t="str">
        <f>IF(O5354 &lt;&gt; "", VLOOKUP(O5354,'CLASSIFICAÇÃO - ÁREA DE ATUAÇÃO'!$A:$C,2,0),"")</f>
        <v>C</v>
      </c>
      <c r="N5354" s="29" t="str">
        <f>IF(O5354 &lt;&gt; "",VLOOKUP(O5354,'CLASSIFICAÇÃO - ÁREA DE ATUAÇÃO'!$A:$C,3,0), "")</f>
        <v>REDE DE URGÊNCIA</v>
      </c>
      <c r="O5354" t="str">
        <f>'Lotações convertidas'!B5356</f>
        <v>CENTRO DE REFERENCIA EM SAUDE MENTAL ALCOOL E DROGAS NORDESTE</v>
      </c>
    </row>
    <row r="5355" spans="1:15" x14ac:dyDescent="0.25">
      <c r="A5355">
        <v>1391672</v>
      </c>
      <c r="B5355" t="s">
        <v>15946</v>
      </c>
      <c r="C5355" t="s">
        <v>15947</v>
      </c>
      <c r="D5355" t="s">
        <v>368</v>
      </c>
      <c r="E5355" t="s">
        <v>524</v>
      </c>
      <c r="F5355" t="s">
        <v>18617</v>
      </c>
      <c r="G5355" s="177">
        <v>44809</v>
      </c>
      <c r="H5355" t="s">
        <v>441</v>
      </c>
      <c r="I5355" t="s">
        <v>18176</v>
      </c>
      <c r="J5355" t="s">
        <v>15948</v>
      </c>
      <c r="K5355" t="s">
        <v>353</v>
      </c>
      <c r="L5355" t="s">
        <v>406</v>
      </c>
      <c r="M5355" s="29" t="str">
        <f>IF(O5355 &lt;&gt; "", VLOOKUP(O5355,'CLASSIFICAÇÃO - ÁREA DE ATUAÇÃO'!$A:$C,2,0),"")</f>
        <v>D</v>
      </c>
      <c r="N5355" s="29" t="str">
        <f>IF(O5355 &lt;&gt; "",VLOOKUP(O5355,'CLASSIFICAÇÃO - ÁREA DE ATUAÇÃO'!$A:$C,3,0), "")</f>
        <v>REDE DE URGÊNCIA</v>
      </c>
      <c r="O5355" t="str">
        <f>'Lotações convertidas'!B5357</f>
        <v>UNIDADE DE PRONTO ATENDIMENTO BARREIRO</v>
      </c>
    </row>
    <row r="5356" spans="1:15" x14ac:dyDescent="0.25">
      <c r="A5356">
        <v>1391680</v>
      </c>
      <c r="B5356" t="s">
        <v>479</v>
      </c>
      <c r="C5356" t="s">
        <v>480</v>
      </c>
      <c r="D5356" t="s">
        <v>379</v>
      </c>
      <c r="F5356" t="s">
        <v>18613</v>
      </c>
      <c r="G5356" s="177">
        <v>44812</v>
      </c>
      <c r="H5356" t="s">
        <v>482</v>
      </c>
      <c r="I5356" t="s">
        <v>18171</v>
      </c>
      <c r="J5356" t="s">
        <v>483</v>
      </c>
      <c r="K5356" t="s">
        <v>353</v>
      </c>
      <c r="L5356" t="s">
        <v>382</v>
      </c>
      <c r="M5356" s="29" t="str">
        <f>IF(O5356 &lt;&gt; "", VLOOKUP(O5356,'CLASSIFICAÇÃO - ÁREA DE ATUAÇÃO'!$A:$C,2,0),"")</f>
        <v>C</v>
      </c>
      <c r="N5356" s="29" t="str">
        <f>IF(O5356 &lt;&gt; "",VLOOKUP(O5356,'CLASSIFICAÇÃO - ÁREA DE ATUAÇÃO'!$A:$C,3,0), "")</f>
        <v>REDE DE URGÊNCIA</v>
      </c>
      <c r="O5356" t="str">
        <f>'Lotações convertidas'!B5358</f>
        <v>UNIDADE DE PRONTO ATENDIMENTO LESTE</v>
      </c>
    </row>
    <row r="5357" spans="1:15" x14ac:dyDescent="0.25">
      <c r="A5357">
        <v>1391699</v>
      </c>
      <c r="B5357" t="s">
        <v>15949</v>
      </c>
      <c r="C5357" t="s">
        <v>15950</v>
      </c>
      <c r="D5357" t="s">
        <v>368</v>
      </c>
      <c r="E5357" t="s">
        <v>369</v>
      </c>
      <c r="F5357" t="s">
        <v>381</v>
      </c>
      <c r="G5357" s="177">
        <v>44806</v>
      </c>
      <c r="H5357" t="s">
        <v>417</v>
      </c>
      <c r="I5357" t="s">
        <v>18168</v>
      </c>
      <c r="J5357" t="s">
        <v>15951</v>
      </c>
      <c r="K5357" t="s">
        <v>353</v>
      </c>
      <c r="L5357" t="s">
        <v>382</v>
      </c>
      <c r="M5357" s="29" t="str">
        <f>IF(O5357 &lt;&gt; "", VLOOKUP(O5357,'CLASSIFICAÇÃO - ÁREA DE ATUAÇÃO'!$A:$C,2,0),"")</f>
        <v>A</v>
      </c>
      <c r="N5357" s="29" t="str">
        <f>IF(O5357 &lt;&gt; "",VLOOKUP(O5357,'CLASSIFICAÇÃO - ÁREA DE ATUAÇÃO'!$A:$C,3,0), "")</f>
        <v>REDE COMPLEMENTAR</v>
      </c>
      <c r="O5357" t="str">
        <f>'Lotações convertidas'!B5359</f>
        <v>UNIDADE DE REFERENCIA SECUNDARIA SAGRADA FAMILIA</v>
      </c>
    </row>
    <row r="5358" spans="1:15" x14ac:dyDescent="0.25">
      <c r="A5358">
        <v>1391710</v>
      </c>
      <c r="B5358" t="s">
        <v>15952</v>
      </c>
      <c r="C5358" t="s">
        <v>15953</v>
      </c>
      <c r="D5358" t="s">
        <v>379</v>
      </c>
      <c r="E5358" t="s">
        <v>2138</v>
      </c>
      <c r="F5358" t="s">
        <v>18654</v>
      </c>
      <c r="G5358" s="177">
        <v>44810</v>
      </c>
      <c r="H5358" t="s">
        <v>18362</v>
      </c>
      <c r="I5358" t="s">
        <v>18171</v>
      </c>
      <c r="J5358" t="s">
        <v>15954</v>
      </c>
      <c r="K5358" t="s">
        <v>353</v>
      </c>
      <c r="L5358" t="s">
        <v>354</v>
      </c>
      <c r="M5358" s="29" t="str">
        <f>IF(O5358 &lt;&gt; "", VLOOKUP(O5358,'CLASSIFICAÇÃO - ÁREA DE ATUAÇÃO'!$A:$C,2,0),"")</f>
        <v>A</v>
      </c>
      <c r="N5358" s="29" t="str">
        <f>IF(O5358 &lt;&gt; "",VLOOKUP(O5358,'CLASSIFICAÇÃO - ÁREA DE ATUAÇÃO'!$A:$C,3,0), "")</f>
        <v>REDE COMPLEMENTAR</v>
      </c>
      <c r="O5358" t="str">
        <f>'Lotações convertidas'!B5360</f>
        <v>CENTRO DE ESPECIALIDADES MEDICAS NOROESTE</v>
      </c>
    </row>
    <row r="5359" spans="1:15" x14ac:dyDescent="0.25">
      <c r="A5359">
        <v>1391729</v>
      </c>
      <c r="B5359" t="s">
        <v>15955</v>
      </c>
      <c r="C5359" t="s">
        <v>15956</v>
      </c>
      <c r="D5359" t="s">
        <v>520</v>
      </c>
      <c r="E5359" t="s">
        <v>11130</v>
      </c>
      <c r="F5359" t="s">
        <v>767</v>
      </c>
      <c r="G5359" s="177">
        <v>44809</v>
      </c>
      <c r="H5359" t="s">
        <v>434</v>
      </c>
      <c r="I5359" t="s">
        <v>18175</v>
      </c>
      <c r="J5359" t="s">
        <v>15957</v>
      </c>
      <c r="K5359" t="s">
        <v>353</v>
      </c>
      <c r="L5359" t="s">
        <v>411</v>
      </c>
      <c r="M5359" s="29" t="str">
        <f>IF(O5359 &lt;&gt; "", VLOOKUP(O5359,'CLASSIFICAÇÃO - ÁREA DE ATUAÇÃO'!$A:$C,2,0),"")</f>
        <v>A</v>
      </c>
      <c r="N5359" s="29" t="str">
        <f>IF(O5359 &lt;&gt; "",VLOOKUP(O5359,'CLASSIFICAÇÃO - ÁREA DE ATUAÇÃO'!$A:$C,3,0), "")</f>
        <v>REDE COMPLEMENTAR</v>
      </c>
      <c r="O5359" t="str">
        <f>'Lotações convertidas'!B5361</f>
        <v>CENTRO DE ESPECIALIDADES ODONTOLOGICAS CENTRO-SUL</v>
      </c>
    </row>
    <row r="5360" spans="1:15" x14ac:dyDescent="0.25">
      <c r="A5360">
        <v>1391745</v>
      </c>
      <c r="B5360" t="s">
        <v>6265</v>
      </c>
      <c r="C5360" t="s">
        <v>6266</v>
      </c>
      <c r="D5360" t="s">
        <v>349</v>
      </c>
      <c r="E5360" t="s">
        <v>350</v>
      </c>
      <c r="F5360" t="s">
        <v>465</v>
      </c>
      <c r="G5360" s="177">
        <v>44806</v>
      </c>
      <c r="H5360" t="s">
        <v>15958</v>
      </c>
      <c r="I5360" t="s">
        <v>18169</v>
      </c>
      <c r="J5360" t="s">
        <v>6267</v>
      </c>
      <c r="K5360" t="s">
        <v>353</v>
      </c>
      <c r="L5360" t="s">
        <v>361</v>
      </c>
      <c r="M5360" s="29" t="str">
        <f>IF(O5360 &lt;&gt; "", VLOOKUP(O5360,'CLASSIFICAÇÃO - ÁREA DE ATUAÇÃO'!$A:$C,2,0),"")</f>
        <v>C</v>
      </c>
      <c r="N5360" s="29" t="str">
        <f>IF(O5360 &lt;&gt; "",VLOOKUP(O5360,'CLASSIFICAÇÃO - ÁREA DE ATUAÇÃO'!$A:$C,3,0), "")</f>
        <v>REDE DE URGÊNCIA</v>
      </c>
      <c r="O5360" t="str">
        <f>'Lotações convertidas'!B5362</f>
        <v>CENTRO DE REFERÊNCIA EM SAÚDE MENTAL - ÁLCOOL E DROGAS PAMPULHA/NOROESTE</v>
      </c>
    </row>
    <row r="5361" spans="1:15" x14ac:dyDescent="0.25">
      <c r="A5361">
        <v>1391753</v>
      </c>
      <c r="B5361" t="s">
        <v>15959</v>
      </c>
      <c r="C5361" t="s">
        <v>15960</v>
      </c>
      <c r="D5361" t="s">
        <v>368</v>
      </c>
      <c r="E5361" t="s">
        <v>369</v>
      </c>
      <c r="F5361" t="s">
        <v>18613</v>
      </c>
      <c r="G5361" s="177">
        <v>44806</v>
      </c>
      <c r="H5361" t="s">
        <v>441</v>
      </c>
      <c r="I5361" t="s">
        <v>18168</v>
      </c>
      <c r="J5361" t="s">
        <v>15961</v>
      </c>
      <c r="K5361" t="s">
        <v>353</v>
      </c>
      <c r="L5361" t="s">
        <v>382</v>
      </c>
      <c r="M5361" s="29" t="str">
        <f>IF(O5361 &lt;&gt; "", VLOOKUP(O5361,'CLASSIFICAÇÃO - ÁREA DE ATUAÇÃO'!$A:$C,2,0),"")</f>
        <v>C</v>
      </c>
      <c r="N5361" s="29" t="str">
        <f>IF(O5361 &lt;&gt; "",VLOOKUP(O5361,'CLASSIFICAÇÃO - ÁREA DE ATUAÇÃO'!$A:$C,3,0), "")</f>
        <v>REDE DE URGÊNCIA</v>
      </c>
      <c r="O5361" t="str">
        <f>'Lotações convertidas'!B5363</f>
        <v>UNIDADE DE PRONTO ATENDIMENTO LESTE</v>
      </c>
    </row>
    <row r="5362" spans="1:15" x14ac:dyDescent="0.25">
      <c r="A5362">
        <v>1391761</v>
      </c>
      <c r="B5362" t="s">
        <v>15962</v>
      </c>
      <c r="C5362" t="s">
        <v>15963</v>
      </c>
      <c r="D5362" t="s">
        <v>349</v>
      </c>
      <c r="E5362" t="s">
        <v>528</v>
      </c>
      <c r="F5362" t="s">
        <v>896</v>
      </c>
      <c r="G5362" s="177">
        <v>44809</v>
      </c>
      <c r="H5362" t="s">
        <v>364</v>
      </c>
      <c r="I5362" t="s">
        <v>18176</v>
      </c>
      <c r="J5362" t="s">
        <v>15964</v>
      </c>
      <c r="K5362" t="s">
        <v>353</v>
      </c>
      <c r="L5362" t="s">
        <v>374</v>
      </c>
      <c r="M5362" s="29" t="str">
        <f>IF(O5362 &lt;&gt; "", VLOOKUP(O5362,'CLASSIFICAÇÃO - ÁREA DE ATUAÇÃO'!$A:$C,2,0),"")</f>
        <v>C</v>
      </c>
      <c r="N5362" s="29" t="str">
        <f>IF(O5362 &lt;&gt; "",VLOOKUP(O5362,'CLASSIFICAÇÃO - ÁREA DE ATUAÇÃO'!$A:$C,3,0), "")</f>
        <v>ATENÇÃO PRIMÁRIA</v>
      </c>
      <c r="O5362" t="str">
        <f>'Lotações convertidas'!B5364</f>
        <v>CENTRO DE SAÚDE FÁBIO CORREA LIMA</v>
      </c>
    </row>
    <row r="5363" spans="1:15" x14ac:dyDescent="0.25">
      <c r="A5363" t="s">
        <v>15965</v>
      </c>
      <c r="B5363" t="s">
        <v>15966</v>
      </c>
      <c r="C5363" t="s">
        <v>15967</v>
      </c>
      <c r="D5363" t="s">
        <v>368</v>
      </c>
      <c r="E5363" t="s">
        <v>369</v>
      </c>
      <c r="F5363" t="s">
        <v>630</v>
      </c>
      <c r="G5363" s="177">
        <v>44809</v>
      </c>
      <c r="H5363" t="s">
        <v>417</v>
      </c>
      <c r="I5363" t="s">
        <v>18168</v>
      </c>
      <c r="J5363" t="s">
        <v>15968</v>
      </c>
      <c r="K5363" t="s">
        <v>353</v>
      </c>
      <c r="L5363" t="s">
        <v>406</v>
      </c>
      <c r="M5363" s="29" t="str">
        <f>IF(O5363 &lt;&gt; "", VLOOKUP(O5363,'CLASSIFICAÇÃO - ÁREA DE ATUAÇÃO'!$A:$C,2,0),"")</f>
        <v>D</v>
      </c>
      <c r="N5363" s="29" t="str">
        <f>IF(O5363 &lt;&gt; "",VLOOKUP(O5363,'CLASSIFICAÇÃO - ÁREA DE ATUAÇÃO'!$A:$C,3,0), "")</f>
        <v>ATENÇÃO PRIMÁRIA</v>
      </c>
      <c r="O5363" t="str">
        <f>'Lotações convertidas'!B5365</f>
        <v>CENTRO DE SAÚDE INDEPENDÊNCIA</v>
      </c>
    </row>
    <row r="5364" spans="1:15" x14ac:dyDescent="0.25">
      <c r="A5364">
        <v>1391788</v>
      </c>
      <c r="B5364" t="s">
        <v>15969</v>
      </c>
      <c r="C5364" t="s">
        <v>15970</v>
      </c>
      <c r="D5364" t="s">
        <v>379</v>
      </c>
      <c r="F5364" t="s">
        <v>18617</v>
      </c>
      <c r="G5364" s="177">
        <v>44809</v>
      </c>
      <c r="H5364" t="s">
        <v>482</v>
      </c>
      <c r="I5364" t="s">
        <v>18171</v>
      </c>
      <c r="J5364" t="s">
        <v>15971</v>
      </c>
      <c r="K5364" t="s">
        <v>353</v>
      </c>
      <c r="L5364" t="s">
        <v>406</v>
      </c>
      <c r="M5364" s="29" t="str">
        <f>IF(O5364 &lt;&gt; "", VLOOKUP(O5364,'CLASSIFICAÇÃO - ÁREA DE ATUAÇÃO'!$A:$C,2,0),"")</f>
        <v>D</v>
      </c>
      <c r="N5364" s="29" t="str">
        <f>IF(O5364 &lt;&gt; "",VLOOKUP(O5364,'CLASSIFICAÇÃO - ÁREA DE ATUAÇÃO'!$A:$C,3,0), "")</f>
        <v>REDE DE URGÊNCIA</v>
      </c>
      <c r="O5364" t="str">
        <f>'Lotações convertidas'!B5366</f>
        <v>UNIDADE DE PRONTO ATENDIMENTO BARREIRO</v>
      </c>
    </row>
    <row r="5365" spans="1:15" x14ac:dyDescent="0.25">
      <c r="A5365">
        <v>1391796</v>
      </c>
      <c r="B5365" t="s">
        <v>15972</v>
      </c>
      <c r="C5365" t="s">
        <v>15973</v>
      </c>
      <c r="D5365" t="s">
        <v>379</v>
      </c>
      <c r="F5365" t="s">
        <v>617</v>
      </c>
      <c r="G5365" s="177">
        <v>44809</v>
      </c>
      <c r="H5365" t="s">
        <v>395</v>
      </c>
      <c r="I5365" t="s">
        <v>18171</v>
      </c>
      <c r="J5365" t="s">
        <v>15974</v>
      </c>
      <c r="K5365" t="s">
        <v>353</v>
      </c>
      <c r="L5365" t="s">
        <v>354</v>
      </c>
      <c r="M5365" s="29" t="str">
        <f>IF(O5365 &lt;&gt; "", VLOOKUP(O5365,'CLASSIFICAÇÃO - ÁREA DE ATUAÇÃO'!$A:$C,2,0),"")</f>
        <v>B</v>
      </c>
      <c r="N5365" s="29" t="str">
        <f>IF(O5365 &lt;&gt; "",VLOOKUP(O5365,'CLASSIFICAÇÃO - ÁREA DE ATUAÇÃO'!$A:$C,3,0), "")</f>
        <v>ATENÇÃO PRIMÁRIA</v>
      </c>
      <c r="O5365" t="str">
        <f>'Lotações convertidas'!B5367</f>
        <v>CENTRO DE SAÚDE DOM CABRAL</v>
      </c>
    </row>
    <row r="5366" spans="1:15" x14ac:dyDescent="0.25">
      <c r="A5366" t="s">
        <v>15975</v>
      </c>
      <c r="B5366" t="s">
        <v>15976</v>
      </c>
      <c r="C5366" t="s">
        <v>15977</v>
      </c>
      <c r="D5366" t="s">
        <v>362</v>
      </c>
      <c r="F5366" t="s">
        <v>18650</v>
      </c>
      <c r="G5366" s="177">
        <v>44809</v>
      </c>
      <c r="H5366" t="s">
        <v>364</v>
      </c>
      <c r="I5366" t="s">
        <v>18168</v>
      </c>
      <c r="J5366" t="s">
        <v>15978</v>
      </c>
      <c r="K5366" t="s">
        <v>353</v>
      </c>
      <c r="L5366" t="s">
        <v>374</v>
      </c>
      <c r="M5366" s="29" t="str">
        <f>IF(O5366 &lt;&gt; "", VLOOKUP(O5366,'CLASSIFICAÇÃO - ÁREA DE ATUAÇÃO'!$A:$C,2,0),"")</f>
        <v>B</v>
      </c>
      <c r="N5366" s="29" t="str">
        <f>IF(O5366 &lt;&gt; "",VLOOKUP(O5366,'CLASSIFICAÇÃO - ÁREA DE ATUAÇÃO'!$A:$C,3,0), "")</f>
        <v>GESTÃO</v>
      </c>
      <c r="O5366" t="str">
        <f>'Lotações convertidas'!B5368</f>
        <v>DIRETORIA REGIONAL DE SAUDE NORDESTE</v>
      </c>
    </row>
    <row r="5367" spans="1:15" x14ac:dyDescent="0.25">
      <c r="A5367">
        <v>1391818</v>
      </c>
      <c r="B5367" t="s">
        <v>12426</v>
      </c>
      <c r="C5367" t="s">
        <v>12427</v>
      </c>
      <c r="D5367" t="s">
        <v>349</v>
      </c>
      <c r="E5367" t="s">
        <v>357</v>
      </c>
      <c r="F5367" t="s">
        <v>1791</v>
      </c>
      <c r="G5367" s="177">
        <v>44806</v>
      </c>
      <c r="H5367" t="s">
        <v>417</v>
      </c>
      <c r="I5367" t="s">
        <v>18167</v>
      </c>
      <c r="J5367" t="s">
        <v>12428</v>
      </c>
      <c r="K5367" t="s">
        <v>353</v>
      </c>
      <c r="L5367" t="s">
        <v>374</v>
      </c>
      <c r="M5367" s="29" t="str">
        <f>IF(O5367 &lt;&gt; "", VLOOKUP(O5367,'CLASSIFICAÇÃO - ÁREA DE ATUAÇÃO'!$A:$C,2,0),"")</f>
        <v>C</v>
      </c>
      <c r="N5367" s="29" t="str">
        <f>IF(O5367 &lt;&gt; "",VLOOKUP(O5367,'CLASSIFICAÇÃO - ÁREA DE ATUAÇÃO'!$A:$C,3,0), "")</f>
        <v>ATENÇÃO PRIMÁRIA</v>
      </c>
      <c r="O5367" t="str">
        <f>'Lotações convertidas'!B5369</f>
        <v>CENTRO DE SAÚDE SÃO PAULO</v>
      </c>
    </row>
    <row r="5368" spans="1:15" x14ac:dyDescent="0.25">
      <c r="A5368">
        <v>1391826</v>
      </c>
      <c r="B5368" t="s">
        <v>15979</v>
      </c>
      <c r="C5368" t="s">
        <v>15980</v>
      </c>
      <c r="D5368" t="s">
        <v>362</v>
      </c>
      <c r="F5368" t="s">
        <v>518</v>
      </c>
      <c r="G5368" s="177">
        <v>44809</v>
      </c>
      <c r="H5368" t="s">
        <v>364</v>
      </c>
      <c r="I5368" t="s">
        <v>18168</v>
      </c>
      <c r="J5368" t="s">
        <v>15981</v>
      </c>
      <c r="K5368" t="s">
        <v>353</v>
      </c>
      <c r="L5368" t="s">
        <v>365</v>
      </c>
      <c r="M5368" s="29" t="str">
        <f>IF(O5368 &lt;&gt; "", VLOOKUP(O5368,'CLASSIFICAÇÃO - ÁREA DE ATUAÇÃO'!$A:$C,2,0),"")</f>
        <v>C</v>
      </c>
      <c r="N5368" s="29" t="str">
        <f>IF(O5368 &lt;&gt; "",VLOOKUP(O5368,'CLASSIFICAÇÃO - ÁREA DE ATUAÇÃO'!$A:$C,3,0), "")</f>
        <v>ATENÇÃO PRIMÁRIA</v>
      </c>
      <c r="O5368" t="str">
        <f>'Lotações convertidas'!B5370</f>
        <v>CENTRO DE SAÚDE NOVO AARÃO REIS</v>
      </c>
    </row>
    <row r="5369" spans="1:15" x14ac:dyDescent="0.25">
      <c r="A5369">
        <v>1391834</v>
      </c>
      <c r="B5369" t="s">
        <v>15982</v>
      </c>
      <c r="C5369" t="s">
        <v>15983</v>
      </c>
      <c r="D5369" t="s">
        <v>520</v>
      </c>
      <c r="F5369" t="s">
        <v>1356</v>
      </c>
      <c r="G5369" s="177">
        <v>44809</v>
      </c>
      <c r="H5369" t="s">
        <v>364</v>
      </c>
      <c r="I5369" t="s">
        <v>18175</v>
      </c>
      <c r="J5369" t="s">
        <v>15984</v>
      </c>
      <c r="K5369" t="s">
        <v>353</v>
      </c>
      <c r="L5369" t="s">
        <v>411</v>
      </c>
      <c r="M5369" s="29" t="str">
        <f>IF(O5369 &lt;&gt; "", VLOOKUP(O5369,'CLASSIFICAÇÃO - ÁREA DE ATUAÇÃO'!$A:$C,2,0),"")</f>
        <v>C</v>
      </c>
      <c r="N5369" s="29" t="str">
        <f>IF(O5369 &lt;&gt; "",VLOOKUP(O5369,'CLASSIFICAÇÃO - ÁREA DE ATUAÇÃO'!$A:$C,3,0), "")</f>
        <v>ATENÇÃO PRIMÁRIA</v>
      </c>
      <c r="O5369" t="str">
        <f>'Lotações convertidas'!B5371</f>
        <v>CENTRO DE SAÚDE PADRE TARCÍSIO</v>
      </c>
    </row>
    <row r="5370" spans="1:15" x14ac:dyDescent="0.25">
      <c r="A5370">
        <v>1391850</v>
      </c>
      <c r="B5370" t="s">
        <v>15985</v>
      </c>
      <c r="C5370" t="s">
        <v>15986</v>
      </c>
      <c r="D5370" t="s">
        <v>368</v>
      </c>
      <c r="E5370" t="s">
        <v>390</v>
      </c>
      <c r="F5370" t="s">
        <v>18642</v>
      </c>
      <c r="G5370" s="177">
        <v>44809</v>
      </c>
      <c r="H5370" t="s">
        <v>384</v>
      </c>
      <c r="I5370" t="s">
        <v>18175</v>
      </c>
      <c r="J5370" t="s">
        <v>15987</v>
      </c>
      <c r="K5370" t="s">
        <v>353</v>
      </c>
      <c r="L5370" t="s">
        <v>374</v>
      </c>
      <c r="M5370" s="29" t="str">
        <f>IF(O5370 &lt;&gt; "", VLOOKUP(O5370,'CLASSIFICAÇÃO - ÁREA DE ATUAÇÃO'!$A:$C,2,0),"")</f>
        <v>B</v>
      </c>
      <c r="N5370" s="29" t="str">
        <f>IF(O5370 &lt;&gt; "",VLOOKUP(O5370,'CLASSIFICAÇÃO - ÁREA DE ATUAÇÃO'!$A:$C,3,0), "")</f>
        <v>REDE COMPLEMENTAR</v>
      </c>
      <c r="O5370" t="str">
        <f>'Lotações convertidas'!B5372</f>
        <v>CENTRAL DE ESTERILIZACAO NORDESTE</v>
      </c>
    </row>
    <row r="5371" spans="1:15" x14ac:dyDescent="0.25">
      <c r="A5371">
        <v>1391869</v>
      </c>
      <c r="B5371" t="s">
        <v>15988</v>
      </c>
      <c r="C5371" t="s">
        <v>15989</v>
      </c>
      <c r="D5371" t="s">
        <v>349</v>
      </c>
      <c r="E5371" t="s">
        <v>541</v>
      </c>
      <c r="F5371" t="s">
        <v>18643</v>
      </c>
      <c r="G5371" s="177">
        <v>44809</v>
      </c>
      <c r="H5371" t="s">
        <v>352</v>
      </c>
      <c r="I5371" t="s">
        <v>18172</v>
      </c>
      <c r="J5371" t="s">
        <v>15990</v>
      </c>
      <c r="K5371" t="s">
        <v>353</v>
      </c>
      <c r="L5371" t="s">
        <v>411</v>
      </c>
      <c r="M5371" s="29" t="str">
        <f>IF(O5371 &lt;&gt; "", VLOOKUP(O5371,'CLASSIFICAÇÃO - ÁREA DE ATUAÇÃO'!$A:$C,2,0),"")</f>
        <v>A</v>
      </c>
      <c r="N5371" s="29" t="str">
        <f>IF(O5371 &lt;&gt; "",VLOOKUP(O5371,'CLASSIFICAÇÃO - ÁREA DE ATUAÇÃO'!$A:$C,3,0), "")</f>
        <v>REDE COMPLEMENTAR</v>
      </c>
      <c r="O5371" t="str">
        <f>'Lotações convertidas'!B5373</f>
        <v>CENTRO DE REFERENCIA EM REABILITACAO CENTRO-SUL</v>
      </c>
    </row>
    <row r="5372" spans="1:15" x14ac:dyDescent="0.25">
      <c r="A5372">
        <v>1391877</v>
      </c>
      <c r="B5372" t="s">
        <v>15988</v>
      </c>
      <c r="C5372" t="s">
        <v>15989</v>
      </c>
      <c r="D5372" t="s">
        <v>349</v>
      </c>
      <c r="E5372" t="s">
        <v>541</v>
      </c>
      <c r="F5372" t="s">
        <v>18688</v>
      </c>
      <c r="G5372" s="177">
        <v>44809</v>
      </c>
      <c r="H5372" t="s">
        <v>395</v>
      </c>
      <c r="I5372" t="s">
        <v>18172</v>
      </c>
      <c r="J5372" t="s">
        <v>15990</v>
      </c>
      <c r="K5372" t="s">
        <v>353</v>
      </c>
      <c r="L5372" t="s">
        <v>406</v>
      </c>
      <c r="M5372" s="29" t="str">
        <f>IF(O5372 &lt;&gt; "", VLOOKUP(O5372,'CLASSIFICAÇÃO - ÁREA DE ATUAÇÃO'!$A:$C,2,0),"")</f>
        <v>B</v>
      </c>
      <c r="N5372" s="29" t="str">
        <f>IF(O5372 &lt;&gt; "",VLOOKUP(O5372,'CLASSIFICAÇÃO - ÁREA DE ATUAÇÃO'!$A:$C,3,0), "")</f>
        <v>REDE COMPLEMENTAR</v>
      </c>
      <c r="O5372" t="str">
        <f>'Lotações convertidas'!B5374</f>
        <v>CENTRO DE REFERENCIA REGIONAL EM SAUDE DO TRABALHADOR BARREIRO</v>
      </c>
    </row>
    <row r="5373" spans="1:15" x14ac:dyDescent="0.25">
      <c r="A5373">
        <v>1391885</v>
      </c>
      <c r="B5373" t="s">
        <v>15992</v>
      </c>
      <c r="C5373" t="s">
        <v>15993</v>
      </c>
      <c r="D5373" t="s">
        <v>368</v>
      </c>
      <c r="E5373" t="s">
        <v>390</v>
      </c>
      <c r="F5373" t="s">
        <v>635</v>
      </c>
      <c r="G5373" s="177">
        <v>44809</v>
      </c>
      <c r="H5373" t="s">
        <v>417</v>
      </c>
      <c r="I5373" t="s">
        <v>18175</v>
      </c>
      <c r="J5373" t="s">
        <v>15994</v>
      </c>
      <c r="K5373" t="s">
        <v>353</v>
      </c>
      <c r="L5373" t="s">
        <v>406</v>
      </c>
      <c r="M5373" s="29" t="str">
        <f>IF(O5373 &lt;&gt; "", VLOOKUP(O5373,'CLASSIFICAÇÃO - ÁREA DE ATUAÇÃO'!$A:$C,2,0),"")</f>
        <v>C</v>
      </c>
      <c r="N5373" s="29" t="str">
        <f>IF(O5373 &lt;&gt; "",VLOOKUP(O5373,'CLASSIFICAÇÃO - ÁREA DE ATUAÇÃO'!$A:$C,3,0), "")</f>
        <v>REDE COMPLEMENTAR</v>
      </c>
      <c r="O5373" t="str">
        <f>'Lotações convertidas'!B5375</f>
        <v>CENTRO DE ESPECIALIDADES ODONTOLOGICAS BARREIRO</v>
      </c>
    </row>
    <row r="5374" spans="1:15" x14ac:dyDescent="0.25">
      <c r="A5374">
        <v>1391893</v>
      </c>
      <c r="B5374" t="s">
        <v>15995</v>
      </c>
      <c r="C5374" t="s">
        <v>15996</v>
      </c>
      <c r="D5374" t="s">
        <v>368</v>
      </c>
      <c r="E5374" t="s">
        <v>369</v>
      </c>
      <c r="F5374" t="s">
        <v>424</v>
      </c>
      <c r="G5374" s="177">
        <v>44807</v>
      </c>
      <c r="H5374" t="s">
        <v>441</v>
      </c>
      <c r="I5374" t="s">
        <v>18168</v>
      </c>
      <c r="J5374" t="s">
        <v>15997</v>
      </c>
      <c r="K5374" t="s">
        <v>353</v>
      </c>
      <c r="L5374" t="s">
        <v>427</v>
      </c>
      <c r="M5374" s="29" t="str">
        <f>IF(O5374 &lt;&gt; "", VLOOKUP(O5374,'CLASSIFICAÇÃO - ÁREA DE ATUAÇÃO'!$A:$C,2,0),"")</f>
        <v>D</v>
      </c>
      <c r="N5374" s="29" t="str">
        <f>IF(O5374 &lt;&gt; "",VLOOKUP(O5374,'CLASSIFICAÇÃO - ÁREA DE ATUAÇÃO'!$A:$C,3,0), "")</f>
        <v>REDE DE URGÊNCIA</v>
      </c>
      <c r="O5374" t="str">
        <f>'Lotações convertidas'!B5376</f>
        <v>SERVIÇO DE ATENDIMENTO MÓVEL DE URGÊNCIA E TRANSPORTE EM SAÚDE</v>
      </c>
    </row>
    <row r="5375" spans="1:15" x14ac:dyDescent="0.25">
      <c r="A5375">
        <v>1391907</v>
      </c>
      <c r="B5375" t="s">
        <v>15998</v>
      </c>
      <c r="C5375" t="s">
        <v>15999</v>
      </c>
      <c r="D5375" t="s">
        <v>349</v>
      </c>
      <c r="E5375" t="s">
        <v>403</v>
      </c>
      <c r="F5375" t="s">
        <v>18616</v>
      </c>
      <c r="G5375" s="177">
        <v>44809</v>
      </c>
      <c r="H5375" t="s">
        <v>352</v>
      </c>
      <c r="I5375" t="s">
        <v>18170</v>
      </c>
      <c r="J5375" t="s">
        <v>16000</v>
      </c>
      <c r="K5375" t="s">
        <v>353</v>
      </c>
      <c r="L5375" t="s">
        <v>361</v>
      </c>
      <c r="M5375" s="29" t="str">
        <f>IF(O5375 &lt;&gt; "", VLOOKUP(O5375,'CLASSIFICAÇÃO - ÁREA DE ATUAÇÃO'!$A:$C,2,0),"")</f>
        <v>C</v>
      </c>
      <c r="N5375" s="29" t="str">
        <f>IF(O5375 &lt;&gt; "",VLOOKUP(O5375,'CLASSIFICAÇÃO - ÁREA DE ATUAÇÃO'!$A:$C,3,0), "")</f>
        <v>REDE DE URGÊNCIA</v>
      </c>
      <c r="O5375" t="str">
        <f>'Lotações convertidas'!B5377</f>
        <v>UNIDADE DE PRONTO ATENDIMENTO PAMPULHA</v>
      </c>
    </row>
    <row r="5376" spans="1:15" x14ac:dyDescent="0.25">
      <c r="A5376">
        <v>1391915</v>
      </c>
      <c r="B5376" t="s">
        <v>16001</v>
      </c>
      <c r="C5376" t="s">
        <v>16002</v>
      </c>
      <c r="D5376" t="s">
        <v>368</v>
      </c>
      <c r="E5376" t="s">
        <v>369</v>
      </c>
      <c r="F5376" t="s">
        <v>630</v>
      </c>
      <c r="G5376" s="177">
        <v>44809</v>
      </c>
      <c r="H5376" t="s">
        <v>384</v>
      </c>
      <c r="I5376" t="s">
        <v>18168</v>
      </c>
      <c r="J5376" t="s">
        <v>16003</v>
      </c>
      <c r="K5376" t="s">
        <v>353</v>
      </c>
      <c r="L5376" t="s">
        <v>406</v>
      </c>
      <c r="M5376" s="29" t="str">
        <f>IF(O5376 &lt;&gt; "", VLOOKUP(O5376,'CLASSIFICAÇÃO - ÁREA DE ATUAÇÃO'!$A:$C,2,0),"")</f>
        <v>D</v>
      </c>
      <c r="N5376" s="29" t="str">
        <f>IF(O5376 &lt;&gt; "",VLOOKUP(O5376,'CLASSIFICAÇÃO - ÁREA DE ATUAÇÃO'!$A:$C,3,0), "")</f>
        <v>ATENÇÃO PRIMÁRIA</v>
      </c>
      <c r="O5376" t="str">
        <f>'Lotações convertidas'!B5378</f>
        <v>CENTRO DE SAÚDE INDEPENDÊNCIA</v>
      </c>
    </row>
    <row r="5377" spans="1:15" x14ac:dyDescent="0.25">
      <c r="A5377">
        <v>1391923</v>
      </c>
      <c r="B5377" t="s">
        <v>16004</v>
      </c>
      <c r="C5377" t="s">
        <v>16005</v>
      </c>
      <c r="D5377" t="s">
        <v>362</v>
      </c>
      <c r="F5377" t="s">
        <v>2538</v>
      </c>
      <c r="G5377" s="177">
        <v>44809</v>
      </c>
      <c r="H5377" t="s">
        <v>364</v>
      </c>
      <c r="I5377" t="s">
        <v>18168</v>
      </c>
      <c r="J5377" t="s">
        <v>16006</v>
      </c>
      <c r="K5377" t="s">
        <v>353</v>
      </c>
      <c r="L5377" t="s">
        <v>354</v>
      </c>
      <c r="M5377" s="29" t="str">
        <f>IF(O5377 &lt;&gt; "", VLOOKUP(O5377,'CLASSIFICAÇÃO - ÁREA DE ATUAÇÃO'!$A:$C,2,0),"")</f>
        <v>C</v>
      </c>
      <c r="N5377" s="29" t="str">
        <f>IF(O5377 &lt;&gt; "",VLOOKUP(O5377,'CLASSIFICAÇÃO - ÁREA DE ATUAÇÃO'!$A:$C,3,0), "")</f>
        <v>ATENÇÃO PRIMÁRIA</v>
      </c>
      <c r="O5377" t="str">
        <f>'Lotações convertidas'!B5379</f>
        <v>CENTRO DE SAÚDE COQUEIROS</v>
      </c>
    </row>
    <row r="5378" spans="1:15" x14ac:dyDescent="0.25">
      <c r="A5378">
        <v>1391931</v>
      </c>
      <c r="B5378" t="s">
        <v>16007</v>
      </c>
      <c r="C5378" t="s">
        <v>16008</v>
      </c>
      <c r="D5378" t="s">
        <v>362</v>
      </c>
      <c r="F5378" t="s">
        <v>18634</v>
      </c>
      <c r="G5378" s="177">
        <v>44809</v>
      </c>
      <c r="H5378" t="s">
        <v>364</v>
      </c>
      <c r="I5378" t="s">
        <v>18168</v>
      </c>
      <c r="J5378" t="s">
        <v>16009</v>
      </c>
      <c r="K5378" t="s">
        <v>353</v>
      </c>
      <c r="L5378" t="s">
        <v>374</v>
      </c>
      <c r="M5378" s="29" t="str">
        <f>IF(O5378 &lt;&gt; "", VLOOKUP(O5378,'CLASSIFICAÇÃO - ÁREA DE ATUAÇÃO'!$A:$C,2,0),"")</f>
        <v>B</v>
      </c>
      <c r="N5378" s="29" t="str">
        <f>IF(O5378 &lt;&gt; "",VLOOKUP(O5378,'CLASSIFICAÇÃO - ÁREA DE ATUAÇÃO'!$A:$C,3,0), "")</f>
        <v>GESTÃO</v>
      </c>
      <c r="O5378" t="str">
        <f>'Lotações convertidas'!B5380</f>
        <v>GERENCIA DE ASSISTENCIA, EPIDEMIOLOGIA E REGULACAO NORDESTE</v>
      </c>
    </row>
    <row r="5379" spans="1:15" x14ac:dyDescent="0.25">
      <c r="A5379" t="s">
        <v>16010</v>
      </c>
      <c r="B5379" t="s">
        <v>15698</v>
      </c>
      <c r="C5379" t="s">
        <v>15699</v>
      </c>
      <c r="D5379" t="s">
        <v>349</v>
      </c>
      <c r="E5379" t="s">
        <v>528</v>
      </c>
      <c r="F5379" t="s">
        <v>18689</v>
      </c>
      <c r="G5379" s="177">
        <v>44809</v>
      </c>
      <c r="H5379" t="s">
        <v>395</v>
      </c>
      <c r="I5379" t="s">
        <v>18176</v>
      </c>
      <c r="J5379" t="s">
        <v>15700</v>
      </c>
      <c r="K5379" t="s">
        <v>353</v>
      </c>
      <c r="L5379" t="s">
        <v>374</v>
      </c>
      <c r="M5379" s="29" t="str">
        <f>IF(O5379 &lt;&gt; "", VLOOKUP(O5379,'CLASSIFICAÇÃO - ÁREA DE ATUAÇÃO'!$A:$C,2,0),"")</f>
        <v>B</v>
      </c>
      <c r="N5379" s="29" t="str">
        <f>IF(O5379 &lt;&gt; "",VLOOKUP(O5379,'CLASSIFICAÇÃO - ÁREA DE ATUAÇÃO'!$A:$C,3,0), "")</f>
        <v>ATENÇÃO PRIMÁRIA</v>
      </c>
      <c r="O5379" t="str">
        <f>'Lotações convertidas'!B5381</f>
        <v>FARMACIA REGIONAL NORDESTE</v>
      </c>
    </row>
    <row r="5380" spans="1:15" x14ac:dyDescent="0.25">
      <c r="A5380">
        <v>1391958</v>
      </c>
      <c r="B5380" t="s">
        <v>16012</v>
      </c>
      <c r="C5380" t="s">
        <v>16013</v>
      </c>
      <c r="D5380" t="s">
        <v>379</v>
      </c>
      <c r="E5380" t="s">
        <v>620</v>
      </c>
      <c r="F5380" t="s">
        <v>465</v>
      </c>
      <c r="G5380" s="177">
        <v>44809</v>
      </c>
      <c r="H5380" t="s">
        <v>457</v>
      </c>
      <c r="I5380" t="s">
        <v>18171</v>
      </c>
      <c r="J5380" t="s">
        <v>16014</v>
      </c>
      <c r="K5380" t="s">
        <v>353</v>
      </c>
      <c r="L5380" t="s">
        <v>361</v>
      </c>
      <c r="M5380" s="29" t="str">
        <f>IF(O5380 &lt;&gt; "", VLOOKUP(O5380,'CLASSIFICAÇÃO - ÁREA DE ATUAÇÃO'!$A:$C,2,0),"")</f>
        <v>C</v>
      </c>
      <c r="N5380" s="29" t="str">
        <f>IF(O5380 &lt;&gt; "",VLOOKUP(O5380,'CLASSIFICAÇÃO - ÁREA DE ATUAÇÃO'!$A:$C,3,0), "")</f>
        <v>REDE DE URGÊNCIA</v>
      </c>
      <c r="O5380" t="str">
        <f>'Lotações convertidas'!B5382</f>
        <v>CENTRO DE REFERÊNCIA EM SAÚDE MENTAL - ÁLCOOL E DROGAS PAMPULHA/NOROESTE</v>
      </c>
    </row>
    <row r="5381" spans="1:15" x14ac:dyDescent="0.25">
      <c r="A5381">
        <v>1391966</v>
      </c>
      <c r="B5381" t="s">
        <v>14071</v>
      </c>
      <c r="C5381" t="s">
        <v>14072</v>
      </c>
      <c r="D5381" t="s">
        <v>349</v>
      </c>
      <c r="E5381" t="s">
        <v>528</v>
      </c>
      <c r="F5381" t="s">
        <v>18622</v>
      </c>
      <c r="G5381" s="177">
        <v>44809</v>
      </c>
      <c r="H5381" t="s">
        <v>352</v>
      </c>
      <c r="I5381" t="s">
        <v>18176</v>
      </c>
      <c r="J5381" t="s">
        <v>14074</v>
      </c>
      <c r="K5381" t="s">
        <v>353</v>
      </c>
      <c r="L5381" t="s">
        <v>372</v>
      </c>
      <c r="M5381" s="29" t="str">
        <f>IF(O5381 &lt;&gt; "", VLOOKUP(O5381,'CLASSIFICAÇÃO - ÁREA DE ATUAÇÃO'!$A:$C,2,0),"")</f>
        <v>C</v>
      </c>
      <c r="N5381" s="29" t="str">
        <f>IF(O5381 &lt;&gt; "",VLOOKUP(O5381,'CLASSIFICAÇÃO - ÁREA DE ATUAÇÃO'!$A:$C,3,0), "")</f>
        <v>REDE DE URGÊNCIA</v>
      </c>
      <c r="O5381" t="str">
        <f>'Lotações convertidas'!B5383</f>
        <v>CENTRO DE REFERENCIA EM SAUDE MENTAL VENDA NOVA</v>
      </c>
    </row>
    <row r="5382" spans="1:15" x14ac:dyDescent="0.25">
      <c r="A5382">
        <v>1391974</v>
      </c>
      <c r="B5382" t="s">
        <v>16015</v>
      </c>
      <c r="C5382" t="s">
        <v>16016</v>
      </c>
      <c r="D5382" t="s">
        <v>368</v>
      </c>
      <c r="E5382" t="s">
        <v>369</v>
      </c>
      <c r="F5382" t="s">
        <v>298</v>
      </c>
      <c r="G5382" s="177">
        <v>44809</v>
      </c>
      <c r="H5382" t="s">
        <v>384</v>
      </c>
      <c r="I5382" t="s">
        <v>18168</v>
      </c>
      <c r="J5382" t="s">
        <v>16017</v>
      </c>
      <c r="K5382" t="s">
        <v>353</v>
      </c>
      <c r="L5382" t="s">
        <v>374</v>
      </c>
      <c r="M5382" s="29" t="str">
        <f>IF(O5382 &lt;&gt; "", VLOOKUP(O5382,'CLASSIFICAÇÃO - ÁREA DE ATUAÇÃO'!$A:$C,2,0),"")</f>
        <v>D</v>
      </c>
      <c r="N5382" s="29" t="str">
        <f>IF(O5382 &lt;&gt; "",VLOOKUP(O5382,'CLASSIFICAÇÃO - ÁREA DE ATUAÇÃO'!$A:$C,3,0), "")</f>
        <v>ATENÇÃO PRIMÁRIA</v>
      </c>
      <c r="O5382" t="str">
        <f>'Lotações convertidas'!B5384</f>
        <v>CENTRO DE SAÚDE VILA MARIA - JOÃO VITAL</v>
      </c>
    </row>
    <row r="5383" spans="1:15" x14ac:dyDescent="0.25">
      <c r="A5383">
        <v>1391982</v>
      </c>
      <c r="B5383" t="s">
        <v>16018</v>
      </c>
      <c r="C5383" t="s">
        <v>16019</v>
      </c>
      <c r="D5383" t="s">
        <v>429</v>
      </c>
      <c r="E5383" t="s">
        <v>430</v>
      </c>
      <c r="F5383" t="s">
        <v>1591</v>
      </c>
      <c r="G5383" s="177">
        <v>44809</v>
      </c>
      <c r="H5383" t="s">
        <v>364</v>
      </c>
      <c r="I5383" t="s">
        <v>18175</v>
      </c>
      <c r="J5383" t="s">
        <v>16020</v>
      </c>
      <c r="K5383" t="s">
        <v>353</v>
      </c>
      <c r="L5383" t="s">
        <v>374</v>
      </c>
      <c r="M5383" s="29" t="str">
        <f>IF(O5383 &lt;&gt; "", VLOOKUP(O5383,'CLASSIFICAÇÃO - ÁREA DE ATUAÇÃO'!$A:$C,2,0),"")</f>
        <v>D</v>
      </c>
      <c r="N5383" s="29" t="str">
        <f>IF(O5383 &lt;&gt; "",VLOOKUP(O5383,'CLASSIFICAÇÃO - ÁREA DE ATUAÇÃO'!$A:$C,3,0), "")</f>
        <v>ATENÇÃO PRIMÁRIA</v>
      </c>
      <c r="O5383" t="str">
        <f>'Lotações convertidas'!B5385</f>
        <v>CENTRO DE SAÚDE CONJUNTO PAULO VI</v>
      </c>
    </row>
    <row r="5384" spans="1:15" x14ac:dyDescent="0.25">
      <c r="A5384">
        <v>1391990</v>
      </c>
      <c r="B5384" t="s">
        <v>16021</v>
      </c>
      <c r="C5384" t="s">
        <v>16022</v>
      </c>
      <c r="D5384" t="s">
        <v>349</v>
      </c>
      <c r="E5384" t="s">
        <v>528</v>
      </c>
      <c r="F5384" t="s">
        <v>6473</v>
      </c>
      <c r="G5384" s="177">
        <v>44810</v>
      </c>
      <c r="H5384" t="s">
        <v>395</v>
      </c>
      <c r="I5384" t="s">
        <v>18176</v>
      </c>
      <c r="J5384" t="s">
        <v>16023</v>
      </c>
      <c r="K5384" t="s">
        <v>353</v>
      </c>
      <c r="L5384" t="s">
        <v>427</v>
      </c>
      <c r="M5384" s="29" t="str">
        <f>IF(O5384 &lt;&gt; "", VLOOKUP(O5384,'CLASSIFICAÇÃO - ÁREA DE ATUAÇÃO'!$A:$C,2,0),"")</f>
        <v>A</v>
      </c>
      <c r="N5384" s="29" t="str">
        <f>IF(O5384 &lt;&gt; "",VLOOKUP(O5384,'CLASSIFICAÇÃO - ÁREA DE ATUAÇÃO'!$A:$C,3,0), "")</f>
        <v>GESTÃO</v>
      </c>
      <c r="O5384" t="str">
        <f>'Lotações convertidas'!B5386</f>
        <v>GERÊNCIA DE ASSISTÊNCIA FARMACÊUTICA E INSUMOS ESSENCIAIS</v>
      </c>
    </row>
    <row r="5385" spans="1:15" x14ac:dyDescent="0.25">
      <c r="A5385">
        <v>1392008</v>
      </c>
      <c r="B5385" t="s">
        <v>16024</v>
      </c>
      <c r="C5385" t="s">
        <v>16025</v>
      </c>
      <c r="D5385" t="s">
        <v>368</v>
      </c>
      <c r="E5385" t="s">
        <v>369</v>
      </c>
      <c r="F5385" t="s">
        <v>773</v>
      </c>
      <c r="G5385" s="177">
        <v>44809</v>
      </c>
      <c r="H5385" t="s">
        <v>384</v>
      </c>
      <c r="I5385" t="s">
        <v>18168</v>
      </c>
      <c r="J5385" t="s">
        <v>16026</v>
      </c>
      <c r="K5385" t="s">
        <v>353</v>
      </c>
      <c r="L5385" t="s">
        <v>365</v>
      </c>
      <c r="M5385" s="29" t="str">
        <f>IF(O5385 &lt;&gt; "", VLOOKUP(O5385,'CLASSIFICAÇÃO - ÁREA DE ATUAÇÃO'!$A:$C,2,0),"")</f>
        <v>B</v>
      </c>
      <c r="N5385" s="29" t="str">
        <f>IF(O5385 &lt;&gt; "",VLOOKUP(O5385,'CLASSIFICAÇÃO - ÁREA DE ATUAÇÃO'!$A:$C,3,0), "")</f>
        <v>ATENÇÃO PRIMÁRIA</v>
      </c>
      <c r="O5385" t="str">
        <f>'Lotações convertidas'!B5387</f>
        <v>CENTRO DE SAÚDE GUARANI</v>
      </c>
    </row>
    <row r="5386" spans="1:15" x14ac:dyDescent="0.25">
      <c r="A5386">
        <v>1392016</v>
      </c>
      <c r="B5386" t="s">
        <v>13917</v>
      </c>
      <c r="C5386" t="s">
        <v>13918</v>
      </c>
      <c r="D5386" t="s">
        <v>362</v>
      </c>
      <c r="F5386" t="s">
        <v>18617</v>
      </c>
      <c r="G5386" s="177">
        <v>44809</v>
      </c>
      <c r="H5386" t="s">
        <v>466</v>
      </c>
      <c r="I5386" t="s">
        <v>18168</v>
      </c>
      <c r="J5386" t="s">
        <v>13919</v>
      </c>
      <c r="K5386" t="s">
        <v>353</v>
      </c>
      <c r="L5386" t="s">
        <v>406</v>
      </c>
      <c r="M5386" s="29" t="str">
        <f>IF(O5386 &lt;&gt; "", VLOOKUP(O5386,'CLASSIFICAÇÃO - ÁREA DE ATUAÇÃO'!$A:$C,2,0),"")</f>
        <v>D</v>
      </c>
      <c r="N5386" s="29" t="str">
        <f>IF(O5386 &lt;&gt; "",VLOOKUP(O5386,'CLASSIFICAÇÃO - ÁREA DE ATUAÇÃO'!$A:$C,3,0), "")</f>
        <v>REDE DE URGÊNCIA</v>
      </c>
      <c r="O5386" t="str">
        <f>'Lotações convertidas'!B5388</f>
        <v>UNIDADE DE PRONTO ATENDIMENTO BARREIRO</v>
      </c>
    </row>
    <row r="5387" spans="1:15" x14ac:dyDescent="0.25">
      <c r="A5387">
        <v>1392024</v>
      </c>
      <c r="B5387" t="s">
        <v>16027</v>
      </c>
      <c r="C5387" t="s">
        <v>16028</v>
      </c>
      <c r="D5387" t="s">
        <v>368</v>
      </c>
      <c r="E5387" t="s">
        <v>369</v>
      </c>
      <c r="F5387" t="s">
        <v>569</v>
      </c>
      <c r="G5387" s="177">
        <v>44809</v>
      </c>
      <c r="H5387" t="s">
        <v>417</v>
      </c>
      <c r="I5387" t="s">
        <v>18168</v>
      </c>
      <c r="J5387" t="s">
        <v>16029</v>
      </c>
      <c r="K5387" t="s">
        <v>353</v>
      </c>
      <c r="L5387" t="s">
        <v>406</v>
      </c>
      <c r="M5387" s="29" t="str">
        <f>IF(O5387 &lt;&gt; "", VLOOKUP(O5387,'CLASSIFICAÇÃO - ÁREA DE ATUAÇÃO'!$A:$C,2,0),"")</f>
        <v>C</v>
      </c>
      <c r="N5387" s="29" t="str">
        <f>IF(O5387 &lt;&gt; "",VLOOKUP(O5387,'CLASSIFICAÇÃO - ÁREA DE ATUAÇÃO'!$A:$C,3,0), "")</f>
        <v>ATENÇÃO PRIMÁRIA</v>
      </c>
      <c r="O5387" t="str">
        <f>'Lotações convertidas'!B5389</f>
        <v>CENTRO DE SAÚDE URUCUIA</v>
      </c>
    </row>
    <row r="5388" spans="1:15" x14ac:dyDescent="0.25">
      <c r="A5388">
        <v>1392032</v>
      </c>
      <c r="B5388" t="s">
        <v>16030</v>
      </c>
      <c r="C5388" t="s">
        <v>16031</v>
      </c>
      <c r="D5388" t="s">
        <v>349</v>
      </c>
      <c r="E5388" t="s">
        <v>528</v>
      </c>
      <c r="F5388" t="s">
        <v>1015</v>
      </c>
      <c r="G5388" s="177">
        <v>44809</v>
      </c>
      <c r="H5388" t="s">
        <v>364</v>
      </c>
      <c r="I5388" t="s">
        <v>18176</v>
      </c>
      <c r="J5388" t="s">
        <v>16032</v>
      </c>
      <c r="K5388" t="s">
        <v>353</v>
      </c>
      <c r="L5388" t="s">
        <v>406</v>
      </c>
      <c r="M5388" s="29" t="str">
        <f>IF(O5388 &lt;&gt; "", VLOOKUP(O5388,'CLASSIFICAÇÃO - ÁREA DE ATUAÇÃO'!$A:$C,2,0),"")</f>
        <v>C</v>
      </c>
      <c r="N5388" s="29" t="str">
        <f>IF(O5388 &lt;&gt; "",VLOOKUP(O5388,'CLASSIFICAÇÃO - ÁREA DE ATUAÇÃO'!$A:$C,3,0), "")</f>
        <v>ATENÇÃO PRIMÁRIA</v>
      </c>
      <c r="O5388" t="str">
        <f>'Lotações convertidas'!B5390</f>
        <v>CENTRO DE SAÚDE EDUARDO MAURO DE ARAÚJO - MIRAMAR</v>
      </c>
    </row>
    <row r="5389" spans="1:15" x14ac:dyDescent="0.25">
      <c r="A5389">
        <v>1392040</v>
      </c>
      <c r="B5389" t="s">
        <v>16033</v>
      </c>
      <c r="C5389" t="s">
        <v>16034</v>
      </c>
      <c r="D5389" t="s">
        <v>379</v>
      </c>
      <c r="F5389" t="s">
        <v>3361</v>
      </c>
      <c r="G5389" s="177">
        <v>44809</v>
      </c>
      <c r="H5389" t="s">
        <v>364</v>
      </c>
      <c r="I5389" t="s">
        <v>18171</v>
      </c>
      <c r="J5389" t="s">
        <v>16035</v>
      </c>
      <c r="K5389" t="s">
        <v>353</v>
      </c>
      <c r="L5389" t="s">
        <v>382</v>
      </c>
      <c r="M5389" s="29" t="str">
        <f>IF(O5389 &lt;&gt; "", VLOOKUP(O5389,'CLASSIFICAÇÃO - ÁREA DE ATUAÇÃO'!$A:$C,2,0),"")</f>
        <v>A</v>
      </c>
      <c r="N5389" s="29" t="str">
        <f>IF(O5389 &lt;&gt; "",VLOOKUP(O5389,'CLASSIFICAÇÃO - ÁREA DE ATUAÇÃO'!$A:$C,3,0), "")</f>
        <v>ATENÇÃO PRIMÁRIA</v>
      </c>
      <c r="O5389" t="str">
        <f>'Lotações convertidas'!B5391</f>
        <v>CENTRO DE SAÚDE BOA VISTA</v>
      </c>
    </row>
    <row r="5390" spans="1:15" x14ac:dyDescent="0.25">
      <c r="A5390">
        <v>1392059</v>
      </c>
      <c r="B5390" t="s">
        <v>16036</v>
      </c>
      <c r="C5390" t="s">
        <v>16037</v>
      </c>
      <c r="D5390" t="s">
        <v>379</v>
      </c>
      <c r="F5390" t="s">
        <v>18613</v>
      </c>
      <c r="G5390" s="177">
        <v>44808</v>
      </c>
      <c r="H5390" t="s">
        <v>482</v>
      </c>
      <c r="I5390" t="s">
        <v>18171</v>
      </c>
      <c r="J5390" t="s">
        <v>16038</v>
      </c>
      <c r="K5390" t="s">
        <v>353</v>
      </c>
      <c r="L5390" t="s">
        <v>382</v>
      </c>
      <c r="M5390" s="29" t="str">
        <f>IF(O5390 &lt;&gt; "", VLOOKUP(O5390,'CLASSIFICAÇÃO - ÁREA DE ATUAÇÃO'!$A:$C,2,0),"")</f>
        <v>C</v>
      </c>
      <c r="N5390" s="29" t="str">
        <f>IF(O5390 &lt;&gt; "",VLOOKUP(O5390,'CLASSIFICAÇÃO - ÁREA DE ATUAÇÃO'!$A:$C,3,0), "")</f>
        <v>REDE DE URGÊNCIA</v>
      </c>
      <c r="O5390" t="str">
        <f>'Lotações convertidas'!B5392</f>
        <v>UNIDADE DE PRONTO ATENDIMENTO LESTE</v>
      </c>
    </row>
    <row r="5391" spans="1:15" x14ac:dyDescent="0.25">
      <c r="A5391">
        <v>1392067</v>
      </c>
      <c r="B5391" t="s">
        <v>11464</v>
      </c>
      <c r="C5391" t="s">
        <v>11465</v>
      </c>
      <c r="D5391" t="s">
        <v>368</v>
      </c>
      <c r="E5391" t="s">
        <v>369</v>
      </c>
      <c r="F5391" t="s">
        <v>567</v>
      </c>
      <c r="G5391" s="177">
        <v>44809</v>
      </c>
      <c r="H5391" t="s">
        <v>441</v>
      </c>
      <c r="I5391" t="s">
        <v>18168</v>
      </c>
      <c r="J5391" t="s">
        <v>11466</v>
      </c>
      <c r="K5391" t="s">
        <v>353</v>
      </c>
      <c r="L5391" t="s">
        <v>406</v>
      </c>
      <c r="M5391" s="29" t="str">
        <f>IF(O5391 &lt;&gt; "", VLOOKUP(O5391,'CLASSIFICAÇÃO - ÁREA DE ATUAÇÃO'!$A:$C,2,0),"")</f>
        <v>C</v>
      </c>
      <c r="N5391" s="29" t="str">
        <f>IF(O5391 &lt;&gt; "",VLOOKUP(O5391,'CLASSIFICAÇÃO - ÁREA DE ATUAÇÃO'!$A:$C,3,0), "")</f>
        <v>REDE DE URGÊNCIA</v>
      </c>
      <c r="O5391" t="str">
        <f>'Lotações convertidas'!B5393</f>
        <v>CENTRO DE REFERENCIA EM SAUDE MENTAL ALCOOL E DROGAS BARREIRO</v>
      </c>
    </row>
    <row r="5392" spans="1:15" x14ac:dyDescent="0.25">
      <c r="A5392">
        <v>1392075</v>
      </c>
      <c r="B5392" t="s">
        <v>16039</v>
      </c>
      <c r="C5392" t="s">
        <v>16040</v>
      </c>
      <c r="D5392" t="s">
        <v>379</v>
      </c>
      <c r="F5392" t="s">
        <v>18613</v>
      </c>
      <c r="G5392" s="177">
        <v>44807</v>
      </c>
      <c r="H5392" t="s">
        <v>482</v>
      </c>
      <c r="I5392" t="s">
        <v>18171</v>
      </c>
      <c r="J5392" t="s">
        <v>16041</v>
      </c>
      <c r="K5392" t="s">
        <v>353</v>
      </c>
      <c r="L5392" t="s">
        <v>382</v>
      </c>
      <c r="M5392" s="29" t="str">
        <f>IF(O5392 &lt;&gt; "", VLOOKUP(O5392,'CLASSIFICAÇÃO - ÁREA DE ATUAÇÃO'!$A:$C,2,0),"")</f>
        <v>C</v>
      </c>
      <c r="N5392" s="29" t="str">
        <f>IF(O5392 &lt;&gt; "",VLOOKUP(O5392,'CLASSIFICAÇÃO - ÁREA DE ATUAÇÃO'!$A:$C,3,0), "")</f>
        <v>REDE DE URGÊNCIA</v>
      </c>
      <c r="O5392" t="str">
        <f>'Lotações convertidas'!B5394</f>
        <v>UNIDADE DE PRONTO ATENDIMENTO LESTE</v>
      </c>
    </row>
    <row r="5393" spans="1:15" x14ac:dyDescent="0.25">
      <c r="A5393">
        <v>1392083</v>
      </c>
      <c r="B5393" t="s">
        <v>16042</v>
      </c>
      <c r="C5393" t="s">
        <v>16043</v>
      </c>
      <c r="D5393" t="s">
        <v>368</v>
      </c>
      <c r="E5393" t="s">
        <v>369</v>
      </c>
      <c r="F5393" t="s">
        <v>18631</v>
      </c>
      <c r="G5393" s="177">
        <v>44810</v>
      </c>
      <c r="H5393" t="s">
        <v>441</v>
      </c>
      <c r="I5393" t="s">
        <v>18168</v>
      </c>
      <c r="J5393" t="s">
        <v>16044</v>
      </c>
      <c r="K5393" t="s">
        <v>353</v>
      </c>
      <c r="L5393" t="s">
        <v>374</v>
      </c>
      <c r="M5393" s="29" t="str">
        <f>IF(O5393 &lt;&gt; "", VLOOKUP(O5393,'CLASSIFICAÇÃO - ÁREA DE ATUAÇÃO'!$A:$C,2,0),"")</f>
        <v>A</v>
      </c>
      <c r="N5393" s="29" t="str">
        <f>IF(O5393 &lt;&gt; "",VLOOKUP(O5393,'CLASSIFICAÇÃO - ÁREA DE ATUAÇÃO'!$A:$C,3,0), "")</f>
        <v>REDE DE URGÊNCIA</v>
      </c>
      <c r="O5393" t="str">
        <f>'Lotações convertidas'!B5395</f>
        <v>CENTRO DE REFERENCIA EM SAUDE MENTAL NORDESTE</v>
      </c>
    </row>
    <row r="5394" spans="1:15" x14ac:dyDescent="0.25">
      <c r="A5394">
        <v>1392091</v>
      </c>
      <c r="B5394" t="s">
        <v>12312</v>
      </c>
      <c r="C5394" t="s">
        <v>12313</v>
      </c>
      <c r="D5394" t="s">
        <v>349</v>
      </c>
      <c r="E5394" t="s">
        <v>528</v>
      </c>
      <c r="F5394" t="s">
        <v>2223</v>
      </c>
      <c r="G5394" s="177">
        <v>44810</v>
      </c>
      <c r="H5394" t="s">
        <v>434</v>
      </c>
      <c r="I5394" t="s">
        <v>18176</v>
      </c>
      <c r="J5394" t="s">
        <v>12314</v>
      </c>
      <c r="K5394" t="s">
        <v>353</v>
      </c>
      <c r="L5394" t="s">
        <v>372</v>
      </c>
      <c r="M5394" s="29" t="str">
        <f>IF(O5394 &lt;&gt; "", VLOOKUP(O5394,'CLASSIFICAÇÃO - ÁREA DE ATUAÇÃO'!$A:$C,2,0),"")</f>
        <v>C</v>
      </c>
      <c r="N5394" s="29" t="str">
        <f>IF(O5394 &lt;&gt; "",VLOOKUP(O5394,'CLASSIFICAÇÃO - ÁREA DE ATUAÇÃO'!$A:$C,3,0), "")</f>
        <v>ATENÇÃO PRIMÁRIA</v>
      </c>
      <c r="O5394" t="str">
        <f>'Lotações convertidas'!B5396</f>
        <v>CENTRO DE SAÚDE SANTO ANTÔNIO</v>
      </c>
    </row>
    <row r="5395" spans="1:15" x14ac:dyDescent="0.25">
      <c r="A5395">
        <v>1392105</v>
      </c>
      <c r="B5395" t="s">
        <v>16045</v>
      </c>
      <c r="C5395" t="s">
        <v>16046</v>
      </c>
      <c r="D5395" t="s">
        <v>368</v>
      </c>
      <c r="E5395" t="s">
        <v>369</v>
      </c>
      <c r="F5395" t="s">
        <v>1822</v>
      </c>
      <c r="G5395" s="177">
        <v>44812</v>
      </c>
      <c r="H5395" t="s">
        <v>384</v>
      </c>
      <c r="I5395" t="s">
        <v>18168</v>
      </c>
      <c r="J5395" t="s">
        <v>16047</v>
      </c>
      <c r="K5395" t="s">
        <v>353</v>
      </c>
      <c r="L5395" t="s">
        <v>372</v>
      </c>
      <c r="M5395" s="29" t="str">
        <f>IF(O5395 &lt;&gt; "", VLOOKUP(O5395,'CLASSIFICAÇÃO - ÁREA DE ATUAÇÃO'!$A:$C,2,0),"")</f>
        <v>C</v>
      </c>
      <c r="N5395" s="29" t="str">
        <f>IF(O5395 &lt;&gt; "",VLOOKUP(O5395,'CLASSIFICAÇÃO - ÁREA DE ATUAÇÃO'!$A:$C,3,0), "")</f>
        <v>ATENÇÃO PRIMÁRIA</v>
      </c>
      <c r="O5395" t="str">
        <f>'Lotações convertidas'!B5397</f>
        <v>CENTRO DE SAÚDE JARDIM EUROPA</v>
      </c>
    </row>
    <row r="5396" spans="1:15" x14ac:dyDescent="0.25">
      <c r="A5396">
        <v>1392113</v>
      </c>
      <c r="B5396" t="s">
        <v>4030</v>
      </c>
      <c r="C5396" t="s">
        <v>4031</v>
      </c>
      <c r="D5396" t="s">
        <v>368</v>
      </c>
      <c r="E5396" t="s">
        <v>369</v>
      </c>
      <c r="F5396" t="s">
        <v>583</v>
      </c>
      <c r="G5396" s="177">
        <v>44810</v>
      </c>
      <c r="H5396" t="s">
        <v>417</v>
      </c>
      <c r="I5396" t="s">
        <v>18168</v>
      </c>
      <c r="J5396" t="s">
        <v>4032</v>
      </c>
      <c r="K5396" t="s">
        <v>353</v>
      </c>
      <c r="L5396" t="s">
        <v>354</v>
      </c>
      <c r="M5396" s="29" t="str">
        <f>IF(O5396 &lt;&gt; "", VLOOKUP(O5396,'CLASSIFICAÇÃO - ÁREA DE ATUAÇÃO'!$A:$C,2,0),"")</f>
        <v>A</v>
      </c>
      <c r="N5396" s="29" t="str">
        <f>IF(O5396 &lt;&gt; "",VLOOKUP(O5396,'CLASSIFICAÇÃO - ÁREA DE ATUAÇÃO'!$A:$C,3,0), "")</f>
        <v>REDE COMPLEMENTAR</v>
      </c>
      <c r="O5396" t="str">
        <f>'Lotações convertidas'!B5398</f>
        <v>UNIDADE DE REFERENCIA SECUNDARIA PADRE EUSTAQUIO</v>
      </c>
    </row>
    <row r="5397" spans="1:15" x14ac:dyDescent="0.25">
      <c r="A5397">
        <v>1392121</v>
      </c>
      <c r="B5397" t="s">
        <v>16048</v>
      </c>
      <c r="C5397" t="s">
        <v>16049</v>
      </c>
      <c r="D5397" t="s">
        <v>368</v>
      </c>
      <c r="E5397" t="s">
        <v>369</v>
      </c>
      <c r="F5397" t="s">
        <v>388</v>
      </c>
      <c r="G5397" s="177">
        <v>44810</v>
      </c>
      <c r="H5397" t="s">
        <v>417</v>
      </c>
      <c r="I5397" t="s">
        <v>18168</v>
      </c>
      <c r="J5397" t="s">
        <v>16050</v>
      </c>
      <c r="K5397" t="s">
        <v>353</v>
      </c>
      <c r="L5397" t="s">
        <v>372</v>
      </c>
      <c r="M5397" s="29" t="str">
        <f>IF(O5397 &lt;&gt; "", VLOOKUP(O5397,'CLASSIFICAÇÃO - ÁREA DE ATUAÇÃO'!$A:$C,2,0),"")</f>
        <v>D</v>
      </c>
      <c r="N5397" s="29" t="str">
        <f>IF(O5397 &lt;&gt; "",VLOOKUP(O5397,'CLASSIFICAÇÃO - ÁREA DE ATUAÇÃO'!$A:$C,3,0), "")</f>
        <v>ATENÇÃO PRIMÁRIA</v>
      </c>
      <c r="O5397" t="str">
        <f>'Lotações convertidas'!B5399</f>
        <v>CENTRO DE SAÚDE MINAS CAIXA</v>
      </c>
    </row>
    <row r="5398" spans="1:15" x14ac:dyDescent="0.25">
      <c r="A5398">
        <v>1392148</v>
      </c>
      <c r="B5398" t="s">
        <v>16051</v>
      </c>
      <c r="C5398" t="s">
        <v>16052</v>
      </c>
      <c r="D5398" t="s">
        <v>368</v>
      </c>
      <c r="E5398" t="s">
        <v>369</v>
      </c>
      <c r="F5398" t="s">
        <v>866</v>
      </c>
      <c r="G5398" s="177">
        <v>44812</v>
      </c>
      <c r="H5398" t="s">
        <v>417</v>
      </c>
      <c r="I5398" t="s">
        <v>18168</v>
      </c>
      <c r="J5398" t="s">
        <v>16053</v>
      </c>
      <c r="K5398" t="s">
        <v>353</v>
      </c>
      <c r="L5398" t="s">
        <v>354</v>
      </c>
      <c r="M5398" s="29" t="str">
        <f>IF(O5398 &lt;&gt; "", VLOOKUP(O5398,'CLASSIFICAÇÃO - ÁREA DE ATUAÇÃO'!$A:$C,2,0),"")</f>
        <v>A</v>
      </c>
      <c r="N5398" s="29" t="str">
        <f>IF(O5398 &lt;&gt; "",VLOOKUP(O5398,'CLASSIFICAÇÃO - ÁREA DE ATUAÇÃO'!$A:$C,3,0), "")</f>
        <v>ATENÇÃO PRIMÁRIA</v>
      </c>
      <c r="O5398" t="str">
        <f>'Lotações convertidas'!B5400</f>
        <v>CENTRO DE SAÚDE JARDIM MONTANHÊS</v>
      </c>
    </row>
    <row r="5399" spans="1:15" x14ac:dyDescent="0.25">
      <c r="A5399">
        <v>1392156</v>
      </c>
      <c r="B5399" t="s">
        <v>16054</v>
      </c>
      <c r="C5399" t="s">
        <v>16055</v>
      </c>
      <c r="D5399" t="s">
        <v>379</v>
      </c>
      <c r="E5399" t="s">
        <v>3759</v>
      </c>
      <c r="F5399" t="s">
        <v>18651</v>
      </c>
      <c r="G5399" s="177">
        <v>44816</v>
      </c>
      <c r="H5399" t="s">
        <v>17099</v>
      </c>
      <c r="I5399" t="s">
        <v>18171</v>
      </c>
      <c r="J5399" t="s">
        <v>16056</v>
      </c>
      <c r="K5399" t="s">
        <v>353</v>
      </c>
      <c r="L5399" t="s">
        <v>406</v>
      </c>
      <c r="M5399" s="29" t="str">
        <f>IF(O5399 &lt;&gt; "", VLOOKUP(O5399,'CLASSIFICAÇÃO - ÁREA DE ATUAÇÃO'!$A:$C,2,0),"")</f>
        <v>C</v>
      </c>
      <c r="N5399" s="29" t="str">
        <f>IF(O5399 &lt;&gt; "",VLOOKUP(O5399,'CLASSIFICAÇÃO - ÁREA DE ATUAÇÃO'!$A:$C,3,0), "")</f>
        <v>REDE COMPLEMENTAR</v>
      </c>
      <c r="O5399" t="str">
        <f>'Lotações convertidas'!B5401</f>
        <v>CENTRO DE ESPECIALIDADES MEDICAS BARREIRO</v>
      </c>
    </row>
    <row r="5400" spans="1:15" x14ac:dyDescent="0.25">
      <c r="A5400">
        <v>1392164</v>
      </c>
      <c r="B5400" t="s">
        <v>6710</v>
      </c>
      <c r="C5400" t="s">
        <v>6711</v>
      </c>
      <c r="D5400" t="s">
        <v>349</v>
      </c>
      <c r="E5400" t="s">
        <v>473</v>
      </c>
      <c r="F5400" t="s">
        <v>438</v>
      </c>
      <c r="G5400" s="177">
        <v>44812</v>
      </c>
      <c r="H5400" t="s">
        <v>395</v>
      </c>
      <c r="I5400" t="s">
        <v>18173</v>
      </c>
      <c r="J5400" t="s">
        <v>6712</v>
      </c>
      <c r="K5400" t="s">
        <v>353</v>
      </c>
      <c r="L5400" t="s">
        <v>382</v>
      </c>
      <c r="M5400" s="29" t="str">
        <f>IF(O5400 &lt;&gt; "", VLOOKUP(O5400,'CLASSIFICAÇÃO - ÁREA DE ATUAÇÃO'!$A:$C,2,0),"")</f>
        <v>C</v>
      </c>
      <c r="N5400" s="29" t="str">
        <f>IF(O5400 &lt;&gt; "",VLOOKUP(O5400,'CLASSIFICAÇÃO - ÁREA DE ATUAÇÃO'!$A:$C,3,0), "")</f>
        <v>ATENÇÃO PRIMÁRIA</v>
      </c>
      <c r="O5400" t="str">
        <f>'Lotações convertidas'!B5402</f>
        <v>CENTRO DE SAÚDE GRANJA DE FREITAS</v>
      </c>
    </row>
    <row r="5401" spans="1:15" x14ac:dyDescent="0.25">
      <c r="A5401">
        <v>1392180</v>
      </c>
      <c r="B5401" t="s">
        <v>16057</v>
      </c>
      <c r="C5401" t="s">
        <v>16058</v>
      </c>
      <c r="D5401" t="s">
        <v>368</v>
      </c>
      <c r="E5401" t="s">
        <v>369</v>
      </c>
      <c r="F5401" t="s">
        <v>424</v>
      </c>
      <c r="G5401" s="177">
        <v>44810</v>
      </c>
      <c r="H5401" t="s">
        <v>425</v>
      </c>
      <c r="I5401" t="s">
        <v>18168</v>
      </c>
      <c r="J5401" t="s">
        <v>16059</v>
      </c>
      <c r="K5401" t="s">
        <v>353</v>
      </c>
      <c r="L5401" t="s">
        <v>427</v>
      </c>
      <c r="M5401" s="29" t="str">
        <f>IF(O5401 &lt;&gt; "", VLOOKUP(O5401,'CLASSIFICAÇÃO - ÁREA DE ATUAÇÃO'!$A:$C,2,0),"")</f>
        <v>D</v>
      </c>
      <c r="N5401" s="29" t="str">
        <f>IF(O5401 &lt;&gt; "",VLOOKUP(O5401,'CLASSIFICAÇÃO - ÁREA DE ATUAÇÃO'!$A:$C,3,0), "")</f>
        <v>REDE DE URGÊNCIA</v>
      </c>
      <c r="O5401" t="str">
        <f>'Lotações convertidas'!B5403</f>
        <v>SERVIÇO DE ATENDIMENTO MÓVEL DE URGÊNCIA E TRANSPORTE EM SAÚDE</v>
      </c>
    </row>
    <row r="5402" spans="1:15" x14ac:dyDescent="0.25">
      <c r="A5402">
        <v>1392199</v>
      </c>
      <c r="B5402" t="s">
        <v>16060</v>
      </c>
      <c r="C5402" t="s">
        <v>16061</v>
      </c>
      <c r="D5402" t="s">
        <v>362</v>
      </c>
      <c r="F5402" t="s">
        <v>3374</v>
      </c>
      <c r="G5402" s="177">
        <v>44810</v>
      </c>
      <c r="H5402" t="s">
        <v>434</v>
      </c>
      <c r="I5402" t="s">
        <v>18168</v>
      </c>
      <c r="J5402" t="s">
        <v>16062</v>
      </c>
      <c r="K5402" t="s">
        <v>353</v>
      </c>
      <c r="L5402" t="s">
        <v>382</v>
      </c>
      <c r="M5402" s="29" t="str">
        <f>IF(O5402 &lt;&gt; "", VLOOKUP(O5402,'CLASSIFICAÇÃO - ÁREA DE ATUAÇÃO'!$A:$C,2,0),"")</f>
        <v>A</v>
      </c>
      <c r="N5402" s="29" t="str">
        <f>IF(O5402 &lt;&gt; "",VLOOKUP(O5402,'CLASSIFICAÇÃO - ÁREA DE ATUAÇÃO'!$A:$C,3,0), "")</f>
        <v>ATENÇÃO PRIMÁRIA</v>
      </c>
      <c r="O5402" t="str">
        <f>'Lotações convertidas'!B5404</f>
        <v>CENTRO DE SAÚDE SANTA INÊS</v>
      </c>
    </row>
    <row r="5403" spans="1:15" x14ac:dyDescent="0.25">
      <c r="A5403">
        <v>1392202</v>
      </c>
      <c r="B5403" t="s">
        <v>12506</v>
      </c>
      <c r="C5403" t="s">
        <v>12507</v>
      </c>
      <c r="D5403" t="s">
        <v>362</v>
      </c>
      <c r="F5403" t="s">
        <v>18615</v>
      </c>
      <c r="G5403" s="177">
        <v>44810</v>
      </c>
      <c r="H5403" t="s">
        <v>466</v>
      </c>
      <c r="I5403" t="s">
        <v>18168</v>
      </c>
      <c r="J5403" t="s">
        <v>12508</v>
      </c>
      <c r="K5403" t="s">
        <v>353</v>
      </c>
      <c r="L5403" t="s">
        <v>365</v>
      </c>
      <c r="M5403" s="29" t="str">
        <f>IF(O5403 &lt;&gt; "", VLOOKUP(O5403,'CLASSIFICAÇÃO - ÁREA DE ATUAÇÃO'!$A:$C,2,0),"")</f>
        <v>D</v>
      </c>
      <c r="N5403" s="29" t="str">
        <f>IF(O5403 &lt;&gt; "",VLOOKUP(O5403,'CLASSIFICAÇÃO - ÁREA DE ATUAÇÃO'!$A:$C,3,0), "")</f>
        <v>REDE DE URGÊNCIA</v>
      </c>
      <c r="O5403" t="str">
        <f>'Lotações convertidas'!B5405</f>
        <v>UNIDADE DE PRONTO ATENDIMENTO NORTE</v>
      </c>
    </row>
    <row r="5404" spans="1:15" x14ac:dyDescent="0.25">
      <c r="A5404">
        <v>1392210</v>
      </c>
      <c r="B5404" t="s">
        <v>8375</v>
      </c>
      <c r="C5404" t="s">
        <v>8376</v>
      </c>
      <c r="D5404" t="s">
        <v>368</v>
      </c>
      <c r="E5404" t="s">
        <v>369</v>
      </c>
      <c r="F5404" t="s">
        <v>18620</v>
      </c>
      <c r="G5404" s="177">
        <v>44810</v>
      </c>
      <c r="H5404" t="s">
        <v>425</v>
      </c>
      <c r="I5404" t="s">
        <v>18168</v>
      </c>
      <c r="J5404" t="s">
        <v>8377</v>
      </c>
      <c r="K5404" t="s">
        <v>353</v>
      </c>
      <c r="L5404" t="s">
        <v>372</v>
      </c>
      <c r="M5404" s="29" t="str">
        <f>IF(O5404 &lt;&gt; "", VLOOKUP(O5404,'CLASSIFICAÇÃO - ÁREA DE ATUAÇÃO'!$A:$C,2,0),"")</f>
        <v>D</v>
      </c>
      <c r="N5404" s="29" t="str">
        <f>IF(O5404 &lt;&gt; "",VLOOKUP(O5404,'CLASSIFICAÇÃO - ÁREA DE ATUAÇÃO'!$A:$C,3,0), "")</f>
        <v>REDE DE URGÊNCIA</v>
      </c>
      <c r="O5404" t="str">
        <f>'Lotações convertidas'!B5406</f>
        <v>UNIDADE DE PRONTO ATENDIMENTO VENDA NOVA</v>
      </c>
    </row>
    <row r="5405" spans="1:15" x14ac:dyDescent="0.25">
      <c r="A5405">
        <v>1392229</v>
      </c>
      <c r="B5405" t="s">
        <v>16063</v>
      </c>
      <c r="C5405" t="s">
        <v>16064</v>
      </c>
      <c r="D5405" t="s">
        <v>349</v>
      </c>
      <c r="E5405" t="s">
        <v>357</v>
      </c>
      <c r="F5405" t="s">
        <v>358</v>
      </c>
      <c r="G5405" s="177">
        <v>44812</v>
      </c>
      <c r="H5405" t="s">
        <v>417</v>
      </c>
      <c r="I5405" t="s">
        <v>18167</v>
      </c>
      <c r="J5405" t="s">
        <v>16065</v>
      </c>
      <c r="K5405" t="s">
        <v>353</v>
      </c>
      <c r="L5405" t="s">
        <v>361</v>
      </c>
      <c r="M5405" s="29" t="str">
        <f>IF(O5405 &lt;&gt; "", VLOOKUP(O5405,'CLASSIFICAÇÃO - ÁREA DE ATUAÇÃO'!$A:$C,2,0),"")</f>
        <v>B</v>
      </c>
      <c r="N5405" s="29" t="str">
        <f>IF(O5405 &lt;&gt; "",VLOOKUP(O5405,'CLASSIFICAÇÃO - ÁREA DE ATUAÇÃO'!$A:$C,3,0), "")</f>
        <v>ATENÇÃO PRIMÁRIA</v>
      </c>
      <c r="O5405" t="str">
        <f>'Lotações convertidas'!B5407</f>
        <v>CENTRO DE SAÚDE SANTA ROSA</v>
      </c>
    </row>
    <row r="5406" spans="1:15" x14ac:dyDescent="0.25">
      <c r="A5406">
        <v>1392237</v>
      </c>
      <c r="B5406" t="s">
        <v>16066</v>
      </c>
      <c r="C5406" t="s">
        <v>16067</v>
      </c>
      <c r="D5406" t="s">
        <v>362</v>
      </c>
      <c r="F5406" t="s">
        <v>3462</v>
      </c>
      <c r="G5406" s="177">
        <v>44810</v>
      </c>
      <c r="H5406" t="s">
        <v>364</v>
      </c>
      <c r="I5406" t="s">
        <v>18168</v>
      </c>
      <c r="J5406" t="s">
        <v>16068</v>
      </c>
      <c r="K5406" t="s">
        <v>353</v>
      </c>
      <c r="L5406" t="s">
        <v>427</v>
      </c>
      <c r="M5406" s="29" t="str">
        <f>IF(O5406 &lt;&gt; "", VLOOKUP(O5406,'CLASSIFICAÇÃO - ÁREA DE ATUAÇÃO'!$A:$C,2,0),"")</f>
        <v>A</v>
      </c>
      <c r="N5406" s="29" t="str">
        <f>IF(O5406 &lt;&gt; "",VLOOKUP(O5406,'CLASSIFICAÇÃO - ÁREA DE ATUAÇÃO'!$A:$C,3,0), "")</f>
        <v>GESTÃO</v>
      </c>
      <c r="O5406" t="str">
        <f>'Lotações convertidas'!B5408</f>
        <v>GERÊNCIA DE REGULAÇÃO DO ACESSO AMBULATORIAL</v>
      </c>
    </row>
    <row r="5407" spans="1:15" x14ac:dyDescent="0.25">
      <c r="A5407">
        <v>1392245</v>
      </c>
      <c r="B5407" t="s">
        <v>16069</v>
      </c>
      <c r="C5407" t="s">
        <v>16070</v>
      </c>
      <c r="D5407" t="s">
        <v>368</v>
      </c>
      <c r="E5407" t="s">
        <v>369</v>
      </c>
      <c r="F5407" t="s">
        <v>2099</v>
      </c>
      <c r="G5407" s="177">
        <v>44810</v>
      </c>
      <c r="H5407" t="s">
        <v>417</v>
      </c>
      <c r="I5407" t="s">
        <v>18168</v>
      </c>
      <c r="J5407" t="s">
        <v>16071</v>
      </c>
      <c r="K5407" t="s">
        <v>353</v>
      </c>
      <c r="L5407" t="s">
        <v>397</v>
      </c>
      <c r="M5407" s="29" t="str">
        <f>IF(O5407 &lt;&gt; "", VLOOKUP(O5407,'CLASSIFICAÇÃO - ÁREA DE ATUAÇÃO'!$A:$C,2,0),"")</f>
        <v>B</v>
      </c>
      <c r="N5407" s="29" t="str">
        <f>IF(O5407 &lt;&gt; "",VLOOKUP(O5407,'CLASSIFICAÇÃO - ÁREA DE ATUAÇÃO'!$A:$C,3,0), "")</f>
        <v>ATENÇÃO PRIMÁRIA</v>
      </c>
      <c r="O5407" t="str">
        <f>'Lotações convertidas'!B5409</f>
        <v>CENTRO DE SAÚDE AMÍLCAR VIANNA MARTINS</v>
      </c>
    </row>
    <row r="5408" spans="1:15" x14ac:dyDescent="0.25">
      <c r="A5408">
        <v>1392253</v>
      </c>
      <c r="B5408" t="s">
        <v>16072</v>
      </c>
      <c r="C5408" t="s">
        <v>16073</v>
      </c>
      <c r="D5408" t="s">
        <v>368</v>
      </c>
      <c r="E5408" t="s">
        <v>390</v>
      </c>
      <c r="F5408" t="s">
        <v>394</v>
      </c>
      <c r="G5408" s="177">
        <v>44810</v>
      </c>
      <c r="H5408" t="s">
        <v>364</v>
      </c>
      <c r="I5408" t="s">
        <v>18175</v>
      </c>
      <c r="J5408" t="s">
        <v>5606</v>
      </c>
      <c r="K5408" t="s">
        <v>353</v>
      </c>
      <c r="L5408" t="s">
        <v>397</v>
      </c>
      <c r="M5408" s="29" t="str">
        <f>IF(O5408 &lt;&gt; "", VLOOKUP(O5408,'CLASSIFICAÇÃO - ÁREA DE ATUAÇÃO'!$A:$C,2,0),"")</f>
        <v>C</v>
      </c>
      <c r="N5408" s="29" t="str">
        <f>IF(O5408 &lt;&gt; "",VLOOKUP(O5408,'CLASSIFICAÇÃO - ÁREA DE ATUAÇÃO'!$A:$C,3,0), "")</f>
        <v>ATENÇÃO PRIMÁRIA</v>
      </c>
      <c r="O5408" t="str">
        <f>'Lotações convertidas'!B5410</f>
        <v>CENTRO DE SAÚDE CABANA</v>
      </c>
    </row>
    <row r="5409" spans="1:15" x14ac:dyDescent="0.25">
      <c r="A5409">
        <v>1392261</v>
      </c>
      <c r="B5409" t="s">
        <v>16074</v>
      </c>
      <c r="C5409" t="s">
        <v>16075</v>
      </c>
      <c r="D5409" t="s">
        <v>368</v>
      </c>
      <c r="E5409" t="s">
        <v>369</v>
      </c>
      <c r="F5409" t="s">
        <v>424</v>
      </c>
      <c r="G5409" s="177">
        <v>44811</v>
      </c>
      <c r="H5409" t="s">
        <v>425</v>
      </c>
      <c r="I5409" t="s">
        <v>18168</v>
      </c>
      <c r="J5409" t="s">
        <v>16076</v>
      </c>
      <c r="K5409" t="s">
        <v>353</v>
      </c>
      <c r="L5409" t="s">
        <v>427</v>
      </c>
      <c r="M5409" s="29" t="str">
        <f>IF(O5409 &lt;&gt; "", VLOOKUP(O5409,'CLASSIFICAÇÃO - ÁREA DE ATUAÇÃO'!$A:$C,2,0),"")</f>
        <v>D</v>
      </c>
      <c r="N5409" s="29" t="str">
        <f>IF(O5409 &lt;&gt; "",VLOOKUP(O5409,'CLASSIFICAÇÃO - ÁREA DE ATUAÇÃO'!$A:$C,3,0), "")</f>
        <v>REDE DE URGÊNCIA</v>
      </c>
      <c r="O5409" t="str">
        <f>'Lotações convertidas'!B5411</f>
        <v>SERVIÇO DE ATENDIMENTO MÓVEL DE URGÊNCIA E TRANSPORTE EM SAÚDE</v>
      </c>
    </row>
    <row r="5410" spans="1:15" x14ac:dyDescent="0.25">
      <c r="A5410" t="s">
        <v>16077</v>
      </c>
      <c r="B5410" t="s">
        <v>11220</v>
      </c>
      <c r="C5410" t="s">
        <v>11221</v>
      </c>
      <c r="D5410" t="s">
        <v>368</v>
      </c>
      <c r="E5410" t="s">
        <v>369</v>
      </c>
      <c r="F5410" t="s">
        <v>424</v>
      </c>
      <c r="G5410" s="177">
        <v>44812</v>
      </c>
      <c r="H5410" t="s">
        <v>441</v>
      </c>
      <c r="I5410" t="s">
        <v>18168</v>
      </c>
      <c r="J5410" t="s">
        <v>11222</v>
      </c>
      <c r="K5410" t="s">
        <v>353</v>
      </c>
      <c r="L5410" t="s">
        <v>427</v>
      </c>
      <c r="M5410" s="29" t="str">
        <f>IF(O5410 &lt;&gt; "", VLOOKUP(O5410,'CLASSIFICAÇÃO - ÁREA DE ATUAÇÃO'!$A:$C,2,0),"")</f>
        <v>D</v>
      </c>
      <c r="N5410" s="29" t="str">
        <f>IF(O5410 &lt;&gt; "",VLOOKUP(O5410,'CLASSIFICAÇÃO - ÁREA DE ATUAÇÃO'!$A:$C,3,0), "")</f>
        <v>REDE DE URGÊNCIA</v>
      </c>
      <c r="O5410" t="str">
        <f>'Lotações convertidas'!B5412</f>
        <v>SERVIÇO DE ATENDIMENTO MÓVEL DE URGÊNCIA E TRANSPORTE EM SAÚDE</v>
      </c>
    </row>
    <row r="5411" spans="1:15" x14ac:dyDescent="0.25">
      <c r="A5411">
        <v>1392288</v>
      </c>
      <c r="B5411" t="s">
        <v>16078</v>
      </c>
      <c r="C5411" t="s">
        <v>16079</v>
      </c>
      <c r="D5411" t="s">
        <v>368</v>
      </c>
      <c r="E5411" t="s">
        <v>369</v>
      </c>
      <c r="F5411" t="s">
        <v>567</v>
      </c>
      <c r="G5411" s="177">
        <v>44811</v>
      </c>
      <c r="H5411" t="s">
        <v>441</v>
      </c>
      <c r="I5411" t="s">
        <v>18168</v>
      </c>
      <c r="J5411" t="s">
        <v>16080</v>
      </c>
      <c r="K5411" t="s">
        <v>353</v>
      </c>
      <c r="L5411" t="s">
        <v>406</v>
      </c>
      <c r="M5411" s="29" t="str">
        <f>IF(O5411 &lt;&gt; "", VLOOKUP(O5411,'CLASSIFICAÇÃO - ÁREA DE ATUAÇÃO'!$A:$C,2,0),"")</f>
        <v>C</v>
      </c>
      <c r="N5411" s="29" t="str">
        <f>IF(O5411 &lt;&gt; "",VLOOKUP(O5411,'CLASSIFICAÇÃO - ÁREA DE ATUAÇÃO'!$A:$C,3,0), "")</f>
        <v>REDE DE URGÊNCIA</v>
      </c>
      <c r="O5411" t="str">
        <f>'Lotações convertidas'!B5413</f>
        <v>CENTRO DE REFERENCIA EM SAUDE MENTAL ALCOOL E DROGAS BARREIRO</v>
      </c>
    </row>
    <row r="5412" spans="1:15" x14ac:dyDescent="0.25">
      <c r="A5412">
        <v>1392334</v>
      </c>
      <c r="B5412" t="s">
        <v>3850</v>
      </c>
      <c r="C5412" t="s">
        <v>3851</v>
      </c>
      <c r="D5412" t="s">
        <v>349</v>
      </c>
      <c r="E5412" t="s">
        <v>528</v>
      </c>
      <c r="F5412" t="s">
        <v>70</v>
      </c>
      <c r="G5412" s="177">
        <v>44810</v>
      </c>
      <c r="H5412" t="s">
        <v>3258</v>
      </c>
      <c r="I5412" t="s">
        <v>18176</v>
      </c>
      <c r="J5412" t="s">
        <v>3852</v>
      </c>
      <c r="K5412" t="s">
        <v>353</v>
      </c>
      <c r="L5412" t="s">
        <v>411</v>
      </c>
      <c r="M5412" s="29" t="str">
        <f>IF(O5412 &lt;&gt; "", VLOOKUP(O5412,'CLASSIFICAÇÃO - ÁREA DE ATUAÇÃO'!$A:$C,2,0),"")</f>
        <v>A</v>
      </c>
      <c r="N5412" s="29" t="str">
        <f>IF(O5412 &lt;&gt; "",VLOOKUP(O5412,'CLASSIFICAÇÃO - ÁREA DE ATUAÇÃO'!$A:$C,3,0), "")</f>
        <v>REDE COMPLEMENTAR</v>
      </c>
      <c r="O5412" t="str">
        <f>'Lotações convertidas'!B5414</f>
        <v>CENTRO DE TREIN. E REF. EM DOENÇAS INFECCIOSAS E PARASITÁRIAS ORESTES DINIZ</v>
      </c>
    </row>
    <row r="5413" spans="1:15" x14ac:dyDescent="0.25">
      <c r="A5413">
        <v>1392342</v>
      </c>
      <c r="B5413" t="s">
        <v>16081</v>
      </c>
      <c r="C5413" t="s">
        <v>16082</v>
      </c>
      <c r="D5413" t="s">
        <v>349</v>
      </c>
      <c r="E5413" t="s">
        <v>674</v>
      </c>
      <c r="F5413" t="s">
        <v>2301</v>
      </c>
      <c r="G5413" s="177">
        <v>44812</v>
      </c>
      <c r="H5413" t="s">
        <v>364</v>
      </c>
      <c r="I5413" t="s">
        <v>18185</v>
      </c>
      <c r="J5413" t="s">
        <v>16083</v>
      </c>
      <c r="K5413" t="s">
        <v>353</v>
      </c>
      <c r="L5413" t="s">
        <v>354</v>
      </c>
      <c r="M5413" s="29" t="str">
        <f>IF(O5413 &lt;&gt; "", VLOOKUP(O5413,'CLASSIFICAÇÃO - ÁREA DE ATUAÇÃO'!$A:$C,2,0),"")</f>
        <v>A</v>
      </c>
      <c r="N5413" s="29" t="str">
        <f>IF(O5413 &lt;&gt; "",VLOOKUP(O5413,'CLASSIFICAÇÃO - ÁREA DE ATUAÇÃO'!$A:$C,3,0), "")</f>
        <v>ATENÇÃO PRIMÁRIA</v>
      </c>
      <c r="O5413" t="str">
        <f>'Lotações convertidas'!B5415</f>
        <v>CENTRO DE SAÚDE SANTOS ANJOS</v>
      </c>
    </row>
    <row r="5414" spans="1:15" x14ac:dyDescent="0.25">
      <c r="A5414">
        <v>1392350</v>
      </c>
      <c r="B5414" t="s">
        <v>3654</v>
      </c>
      <c r="C5414" t="s">
        <v>3655</v>
      </c>
      <c r="D5414" t="s">
        <v>368</v>
      </c>
      <c r="E5414" t="s">
        <v>369</v>
      </c>
      <c r="F5414" t="s">
        <v>452</v>
      </c>
      <c r="G5414" s="177">
        <v>44811</v>
      </c>
      <c r="H5414" t="s">
        <v>425</v>
      </c>
      <c r="I5414" t="s">
        <v>18168</v>
      </c>
      <c r="J5414" t="s">
        <v>3656</v>
      </c>
      <c r="K5414" t="s">
        <v>353</v>
      </c>
      <c r="L5414" t="s">
        <v>372</v>
      </c>
      <c r="M5414" s="29" t="str">
        <f>IF(O5414 &lt;&gt; "", VLOOKUP(O5414,'CLASSIFICAÇÃO - ÁREA DE ATUAÇÃO'!$A:$C,2,0),"")</f>
        <v>B</v>
      </c>
      <c r="N5414" s="29" t="str">
        <f>IF(O5414 &lt;&gt; "",VLOOKUP(O5414,'CLASSIFICAÇÃO - ÁREA DE ATUAÇÃO'!$A:$C,3,0), "")</f>
        <v>REDE DE URGÊNCIA</v>
      </c>
      <c r="O5414" t="str">
        <f>'Lotações convertidas'!B5416</f>
        <v>CENTRO DE REFERÊNCIA EM SAÚDE MENTAL - ÁLCOOL E OUTRAS DROGAS VENDA NOVA</v>
      </c>
    </row>
    <row r="5415" spans="1:15" x14ac:dyDescent="0.25">
      <c r="A5415">
        <v>1392369</v>
      </c>
      <c r="B5415" t="s">
        <v>9556</v>
      </c>
      <c r="C5415" t="s">
        <v>9557</v>
      </c>
      <c r="D5415" t="s">
        <v>368</v>
      </c>
      <c r="E5415" t="s">
        <v>369</v>
      </c>
      <c r="F5415" t="s">
        <v>474</v>
      </c>
      <c r="G5415" s="177">
        <v>44812</v>
      </c>
      <c r="H5415" t="s">
        <v>818</v>
      </c>
      <c r="I5415" t="s">
        <v>18168</v>
      </c>
      <c r="J5415" t="s">
        <v>9558</v>
      </c>
      <c r="K5415" t="s">
        <v>353</v>
      </c>
      <c r="L5415" t="s">
        <v>374</v>
      </c>
      <c r="M5415" s="29" t="str">
        <f>IF(O5415 &lt;&gt; "", VLOOKUP(O5415,'CLASSIFICAÇÃO - ÁREA DE ATUAÇÃO'!$A:$C,2,0),"")</f>
        <v>D</v>
      </c>
      <c r="N5415" s="29" t="str">
        <f>IF(O5415 &lt;&gt; "",VLOOKUP(O5415,'CLASSIFICAÇÃO - ÁREA DE ATUAÇÃO'!$A:$C,3,0), "")</f>
        <v>ATENÇÃO PRIMÁRIA</v>
      </c>
      <c r="O5415" t="str">
        <f>'Lotações convertidas'!B5417</f>
        <v>CENTRO DE SAÚDE CAPITÃO EDUARDO</v>
      </c>
    </row>
    <row r="5416" spans="1:15" x14ac:dyDescent="0.25">
      <c r="A5416">
        <v>1392377</v>
      </c>
      <c r="B5416" t="s">
        <v>16084</v>
      </c>
      <c r="C5416" t="s">
        <v>16085</v>
      </c>
      <c r="D5416" t="s">
        <v>368</v>
      </c>
      <c r="E5416" t="s">
        <v>369</v>
      </c>
      <c r="F5416" t="s">
        <v>424</v>
      </c>
      <c r="G5416" s="177">
        <v>44810</v>
      </c>
      <c r="H5416" t="s">
        <v>425</v>
      </c>
      <c r="I5416" t="s">
        <v>18168</v>
      </c>
      <c r="J5416" t="s">
        <v>16086</v>
      </c>
      <c r="K5416" t="s">
        <v>353</v>
      </c>
      <c r="L5416" t="s">
        <v>427</v>
      </c>
      <c r="M5416" s="29" t="str">
        <f>IF(O5416 &lt;&gt; "", VLOOKUP(O5416,'CLASSIFICAÇÃO - ÁREA DE ATUAÇÃO'!$A:$C,2,0),"")</f>
        <v>D</v>
      </c>
      <c r="N5416" s="29" t="str">
        <f>IF(O5416 &lt;&gt; "",VLOOKUP(O5416,'CLASSIFICAÇÃO - ÁREA DE ATUAÇÃO'!$A:$C,3,0), "")</f>
        <v>REDE DE URGÊNCIA</v>
      </c>
      <c r="O5416" t="str">
        <f>'Lotações convertidas'!B5418</f>
        <v>SERVIÇO DE ATENDIMENTO MÓVEL DE URGÊNCIA E TRANSPORTE EM SAÚDE</v>
      </c>
    </row>
    <row r="5417" spans="1:15" x14ac:dyDescent="0.25">
      <c r="A5417">
        <v>1392385</v>
      </c>
      <c r="B5417" t="s">
        <v>16087</v>
      </c>
      <c r="C5417" t="s">
        <v>16088</v>
      </c>
      <c r="D5417" t="s">
        <v>349</v>
      </c>
      <c r="E5417" t="s">
        <v>528</v>
      </c>
      <c r="F5417" t="s">
        <v>18644</v>
      </c>
      <c r="G5417" s="177">
        <v>44812</v>
      </c>
      <c r="H5417" t="s">
        <v>364</v>
      </c>
      <c r="I5417" t="s">
        <v>18176</v>
      </c>
      <c r="J5417" t="s">
        <v>16089</v>
      </c>
      <c r="K5417" t="s">
        <v>353</v>
      </c>
      <c r="L5417" t="s">
        <v>411</v>
      </c>
      <c r="M5417" s="29" t="str">
        <f>IF(O5417 &lt;&gt; "", VLOOKUP(O5417,'CLASSIFICAÇÃO - ÁREA DE ATUAÇÃO'!$A:$C,2,0),"")</f>
        <v>C</v>
      </c>
      <c r="N5417" s="29" t="str">
        <f>IF(O5417 &lt;&gt; "",VLOOKUP(O5417,'CLASSIFICAÇÃO - ÁREA DE ATUAÇÃO'!$A:$C,3,0), "")</f>
        <v>ATENÇÃO PRIMÁRIA</v>
      </c>
      <c r="O5417" t="str">
        <f>'Lotações convertidas'!B5419</f>
        <v>CENTRO DE SAÚDE SÃO MIGUEL ARCANJO</v>
      </c>
    </row>
    <row r="5418" spans="1:15" x14ac:dyDescent="0.25">
      <c r="A5418">
        <v>1392393</v>
      </c>
      <c r="B5418" t="s">
        <v>16090</v>
      </c>
      <c r="C5418" t="s">
        <v>16091</v>
      </c>
      <c r="D5418" t="s">
        <v>349</v>
      </c>
      <c r="E5418" t="s">
        <v>473</v>
      </c>
      <c r="F5418" t="s">
        <v>18643</v>
      </c>
      <c r="G5418" s="177">
        <v>44812</v>
      </c>
      <c r="H5418" t="s">
        <v>395</v>
      </c>
      <c r="I5418" t="s">
        <v>18181</v>
      </c>
      <c r="J5418" t="s">
        <v>16092</v>
      </c>
      <c r="K5418" t="s">
        <v>353</v>
      </c>
      <c r="L5418" t="s">
        <v>411</v>
      </c>
      <c r="M5418" s="29" t="str">
        <f>IF(O5418 &lt;&gt; "", VLOOKUP(O5418,'CLASSIFICAÇÃO - ÁREA DE ATUAÇÃO'!$A:$C,2,0),"")</f>
        <v>A</v>
      </c>
      <c r="N5418" s="29" t="str">
        <f>IF(O5418 &lt;&gt; "",VLOOKUP(O5418,'CLASSIFICAÇÃO - ÁREA DE ATUAÇÃO'!$A:$C,3,0), "")</f>
        <v>REDE COMPLEMENTAR</v>
      </c>
      <c r="O5418" t="str">
        <f>'Lotações convertidas'!B5420</f>
        <v>CENTRO DE REFERENCIA EM REABILITACAO CENTRO-SUL</v>
      </c>
    </row>
    <row r="5419" spans="1:15" x14ac:dyDescent="0.25">
      <c r="A5419">
        <v>1392407</v>
      </c>
      <c r="B5419" t="s">
        <v>1182</v>
      </c>
      <c r="C5419" t="s">
        <v>1183</v>
      </c>
      <c r="D5419" t="s">
        <v>368</v>
      </c>
      <c r="E5419" t="s">
        <v>369</v>
      </c>
      <c r="F5419" t="s">
        <v>18623</v>
      </c>
      <c r="G5419" s="177">
        <v>44812</v>
      </c>
      <c r="H5419" t="s">
        <v>441</v>
      </c>
      <c r="I5419" t="s">
        <v>18168</v>
      </c>
      <c r="J5419" t="s">
        <v>1184</v>
      </c>
      <c r="K5419" t="s">
        <v>353</v>
      </c>
      <c r="L5419" t="s">
        <v>374</v>
      </c>
      <c r="M5419" s="29" t="str">
        <f>IF(O5419 &lt;&gt; "", VLOOKUP(O5419,'CLASSIFICAÇÃO - ÁREA DE ATUAÇÃO'!$A:$C,2,0),"")</f>
        <v>C</v>
      </c>
      <c r="N5419" s="29" t="str">
        <f>IF(O5419 &lt;&gt; "",VLOOKUP(O5419,'CLASSIFICAÇÃO - ÁREA DE ATUAÇÃO'!$A:$C,3,0), "")</f>
        <v>REDE DE URGÊNCIA</v>
      </c>
      <c r="O5419" t="str">
        <f>'Lotações convertidas'!B5421</f>
        <v>UNIDADE DE PRONTO ATENDIMENTO NORDESTE</v>
      </c>
    </row>
    <row r="5420" spans="1:15" x14ac:dyDescent="0.25">
      <c r="A5420">
        <v>1392415</v>
      </c>
      <c r="B5420" t="s">
        <v>16093</v>
      </c>
      <c r="C5420" t="s">
        <v>16094</v>
      </c>
      <c r="D5420" t="s">
        <v>368</v>
      </c>
      <c r="E5420" t="s">
        <v>369</v>
      </c>
      <c r="F5420" t="s">
        <v>4868</v>
      </c>
      <c r="G5420" s="177">
        <v>44812</v>
      </c>
      <c r="H5420" t="s">
        <v>417</v>
      </c>
      <c r="I5420" t="s">
        <v>18168</v>
      </c>
      <c r="J5420" t="s">
        <v>16095</v>
      </c>
      <c r="K5420" t="s">
        <v>353</v>
      </c>
      <c r="L5420" t="s">
        <v>365</v>
      </c>
      <c r="M5420" s="29" t="str">
        <f>IF(O5420 &lt;&gt; "", VLOOKUP(O5420,'CLASSIFICAÇÃO - ÁREA DE ATUAÇÃO'!$A:$C,2,0),"")</f>
        <v>C</v>
      </c>
      <c r="N5420" s="29" t="str">
        <f>IF(O5420 &lt;&gt; "",VLOOKUP(O5420,'CLASSIFICAÇÃO - ÁREA DE ATUAÇÃO'!$A:$C,3,0), "")</f>
        <v>ATENÇÃO PRIMÁRIA</v>
      </c>
      <c r="O5420" t="str">
        <f>'Lotações convertidas'!B5422</f>
        <v>CENTRO DE SAÚDE HELIÓPOLIS</v>
      </c>
    </row>
    <row r="5421" spans="1:15" x14ac:dyDescent="0.25">
      <c r="A5421">
        <v>1392423</v>
      </c>
      <c r="B5421" t="s">
        <v>16096</v>
      </c>
      <c r="C5421" t="s">
        <v>16097</v>
      </c>
      <c r="D5421" t="s">
        <v>379</v>
      </c>
      <c r="F5421" t="s">
        <v>625</v>
      </c>
      <c r="G5421" s="177">
        <v>44812</v>
      </c>
      <c r="H5421" t="s">
        <v>364</v>
      </c>
      <c r="I5421" t="s">
        <v>18171</v>
      </c>
      <c r="J5421" t="s">
        <v>16098</v>
      </c>
      <c r="K5421" t="s">
        <v>353</v>
      </c>
      <c r="L5421" t="s">
        <v>411</v>
      </c>
      <c r="M5421" s="29" t="str">
        <f>IF(O5421 &lt;&gt; "", VLOOKUP(O5421,'CLASSIFICAÇÃO - ÁREA DE ATUAÇÃO'!$A:$C,2,0),"")</f>
        <v>C</v>
      </c>
      <c r="N5421" s="29" t="str">
        <f>IF(O5421 &lt;&gt; "",VLOOKUP(O5421,'CLASSIFICAÇÃO - ÁREA DE ATUAÇÃO'!$A:$C,3,0), "")</f>
        <v>ATENÇÃO PRIMÁRIA</v>
      </c>
      <c r="O5421" t="str">
        <f>'Lotações convertidas'!B5423</f>
        <v>CENTRO DE SAÚDE NOSSA SENHORA DE FÁTIMA</v>
      </c>
    </row>
    <row r="5422" spans="1:15" x14ac:dyDescent="0.25">
      <c r="A5422">
        <v>1392431</v>
      </c>
      <c r="B5422" t="s">
        <v>16099</v>
      </c>
      <c r="C5422" t="s">
        <v>16100</v>
      </c>
      <c r="D5422" t="s">
        <v>368</v>
      </c>
      <c r="E5422" t="s">
        <v>524</v>
      </c>
      <c r="F5422" t="s">
        <v>259</v>
      </c>
      <c r="G5422" s="177">
        <v>44812</v>
      </c>
      <c r="H5422" t="s">
        <v>417</v>
      </c>
      <c r="I5422" t="s">
        <v>18179</v>
      </c>
      <c r="J5422" t="s">
        <v>16101</v>
      </c>
      <c r="K5422" t="s">
        <v>353</v>
      </c>
      <c r="L5422" t="s">
        <v>372</v>
      </c>
      <c r="M5422" s="29" t="str">
        <f>IF(O5422 &lt;&gt; "", VLOOKUP(O5422,'CLASSIFICAÇÃO - ÁREA DE ATUAÇÃO'!$A:$C,2,0),"")</f>
        <v>C</v>
      </c>
      <c r="N5422" s="29" t="str">
        <f>IF(O5422 &lt;&gt; "",VLOOKUP(O5422,'CLASSIFICAÇÃO - ÁREA DE ATUAÇÃO'!$A:$C,3,0), "")</f>
        <v>REDE COMPLEMENTAR</v>
      </c>
      <c r="O5422" t="str">
        <f>'Lotações convertidas'!B5424</f>
        <v>LABORATORIO REGIONAL NORTE/VENDA NOVA</v>
      </c>
    </row>
    <row r="5423" spans="1:15" x14ac:dyDescent="0.25">
      <c r="A5423" t="s">
        <v>16102</v>
      </c>
      <c r="B5423" t="s">
        <v>16103</v>
      </c>
      <c r="C5423" t="s">
        <v>16104</v>
      </c>
      <c r="D5423" t="s">
        <v>368</v>
      </c>
      <c r="E5423" t="s">
        <v>369</v>
      </c>
      <c r="F5423" t="s">
        <v>489</v>
      </c>
      <c r="G5423" s="177">
        <v>44812</v>
      </c>
      <c r="H5423" t="s">
        <v>417</v>
      </c>
      <c r="I5423" t="s">
        <v>18168</v>
      </c>
      <c r="J5423" t="s">
        <v>16105</v>
      </c>
      <c r="K5423" t="s">
        <v>353</v>
      </c>
      <c r="L5423" t="s">
        <v>397</v>
      </c>
      <c r="M5423" s="29" t="str">
        <f>IF(O5423 &lt;&gt; "", VLOOKUP(O5423,'CLASSIFICAÇÃO - ÁREA DE ATUAÇÃO'!$A:$C,2,0),"")</f>
        <v>C</v>
      </c>
      <c r="N5423" s="29" t="str">
        <f>IF(O5423 &lt;&gt; "",VLOOKUP(O5423,'CLASSIFICAÇÃO - ÁREA DE ATUAÇÃO'!$A:$C,3,0), "")</f>
        <v>ATENÇÃO PRIMÁRIA</v>
      </c>
      <c r="O5423" t="str">
        <f>'Lotações convertidas'!B5425</f>
        <v>CENTRO DE SAÚDE VILA LEONINA</v>
      </c>
    </row>
    <row r="5424" spans="1:15" x14ac:dyDescent="0.25">
      <c r="A5424">
        <v>1392458</v>
      </c>
      <c r="B5424" t="s">
        <v>17361</v>
      </c>
      <c r="C5424" t="s">
        <v>5875</v>
      </c>
      <c r="D5424" t="s">
        <v>368</v>
      </c>
      <c r="E5424" t="s">
        <v>369</v>
      </c>
      <c r="F5424" t="s">
        <v>424</v>
      </c>
      <c r="G5424" s="177">
        <v>44811</v>
      </c>
      <c r="H5424" t="s">
        <v>441</v>
      </c>
      <c r="I5424" t="s">
        <v>18168</v>
      </c>
      <c r="J5424" t="s">
        <v>5876</v>
      </c>
      <c r="K5424" t="s">
        <v>353</v>
      </c>
      <c r="L5424" t="s">
        <v>427</v>
      </c>
      <c r="M5424" s="29" t="str">
        <f>IF(O5424 &lt;&gt; "", VLOOKUP(O5424,'CLASSIFICAÇÃO - ÁREA DE ATUAÇÃO'!$A:$C,2,0),"")</f>
        <v>D</v>
      </c>
      <c r="N5424" s="29" t="str">
        <f>IF(O5424 &lt;&gt; "",VLOOKUP(O5424,'CLASSIFICAÇÃO - ÁREA DE ATUAÇÃO'!$A:$C,3,0), "")</f>
        <v>REDE DE URGÊNCIA</v>
      </c>
      <c r="O5424" t="str">
        <f>'Lotações convertidas'!B5426</f>
        <v>SERVIÇO DE ATENDIMENTO MÓVEL DE URGÊNCIA E TRANSPORTE EM SAÚDE</v>
      </c>
    </row>
    <row r="5425" spans="1:15" x14ac:dyDescent="0.25">
      <c r="A5425">
        <v>1392466</v>
      </c>
      <c r="B5425" t="s">
        <v>14855</v>
      </c>
      <c r="C5425" t="s">
        <v>14856</v>
      </c>
      <c r="D5425" t="s">
        <v>379</v>
      </c>
      <c r="F5425" t="s">
        <v>686</v>
      </c>
      <c r="G5425" s="177">
        <v>44812</v>
      </c>
      <c r="H5425" t="s">
        <v>364</v>
      </c>
      <c r="I5425" t="s">
        <v>18171</v>
      </c>
      <c r="J5425" t="s">
        <v>14857</v>
      </c>
      <c r="K5425" t="s">
        <v>353</v>
      </c>
      <c r="L5425" t="s">
        <v>397</v>
      </c>
      <c r="M5425" s="29" t="str">
        <f>IF(O5425 &lt;&gt; "", VLOOKUP(O5425,'CLASSIFICAÇÃO - ÁREA DE ATUAÇÃO'!$A:$C,2,0),"")</f>
        <v>C</v>
      </c>
      <c r="N5425" s="29" t="str">
        <f>IF(O5425 &lt;&gt; "",VLOOKUP(O5425,'CLASSIFICAÇÃO - ÁREA DE ATUAÇÃO'!$A:$C,3,0), "")</f>
        <v>ATENÇÃO PRIMÁRIA</v>
      </c>
      <c r="O5425" t="str">
        <f>'Lotações convertidas'!B5427</f>
        <v>CENTRO DE SAÚDE CÍCERO ILDEFONSO</v>
      </c>
    </row>
    <row r="5426" spans="1:15" x14ac:dyDescent="0.25">
      <c r="A5426">
        <v>1392474</v>
      </c>
      <c r="B5426" t="s">
        <v>16106</v>
      </c>
      <c r="C5426" t="s">
        <v>16107</v>
      </c>
      <c r="D5426" t="s">
        <v>520</v>
      </c>
      <c r="F5426" t="s">
        <v>446</v>
      </c>
      <c r="G5426" s="177">
        <v>44812</v>
      </c>
      <c r="H5426" t="s">
        <v>364</v>
      </c>
      <c r="I5426" t="s">
        <v>18175</v>
      </c>
      <c r="J5426" t="s">
        <v>11759</v>
      </c>
      <c r="K5426" t="s">
        <v>353</v>
      </c>
      <c r="L5426" t="s">
        <v>372</v>
      </c>
      <c r="M5426" s="29" t="str">
        <f>IF(O5426 &lt;&gt; "", VLOOKUP(O5426,'CLASSIFICAÇÃO - ÁREA DE ATUAÇÃO'!$A:$C,2,0),"")</f>
        <v>D</v>
      </c>
      <c r="N5426" s="29" t="str">
        <f>IF(O5426 &lt;&gt; "",VLOOKUP(O5426,'CLASSIFICAÇÃO - ÁREA DE ATUAÇÃO'!$A:$C,3,0), "")</f>
        <v>ATENÇÃO PRIMÁRIA</v>
      </c>
      <c r="O5426" t="str">
        <f>'Lotações convertidas'!B5428</f>
        <v>CENTRO DE SAÚDE LAGOA</v>
      </c>
    </row>
    <row r="5427" spans="1:15" x14ac:dyDescent="0.25">
      <c r="A5427">
        <v>1392482</v>
      </c>
      <c r="B5427" t="s">
        <v>16108</v>
      </c>
      <c r="C5427" t="s">
        <v>16109</v>
      </c>
      <c r="D5427" t="s">
        <v>368</v>
      </c>
      <c r="E5427" t="s">
        <v>369</v>
      </c>
      <c r="F5427" t="s">
        <v>18616</v>
      </c>
      <c r="G5427" s="177">
        <v>44811</v>
      </c>
      <c r="H5427" t="s">
        <v>425</v>
      </c>
      <c r="I5427" t="s">
        <v>18168</v>
      </c>
      <c r="J5427" t="s">
        <v>16110</v>
      </c>
      <c r="K5427" t="s">
        <v>353</v>
      </c>
      <c r="L5427" t="s">
        <v>361</v>
      </c>
      <c r="M5427" s="29" t="str">
        <f>IF(O5427 &lt;&gt; "", VLOOKUP(O5427,'CLASSIFICAÇÃO - ÁREA DE ATUAÇÃO'!$A:$C,2,0),"")</f>
        <v>C</v>
      </c>
      <c r="N5427" s="29" t="str">
        <f>IF(O5427 &lt;&gt; "",VLOOKUP(O5427,'CLASSIFICAÇÃO - ÁREA DE ATUAÇÃO'!$A:$C,3,0), "")</f>
        <v>REDE DE URGÊNCIA</v>
      </c>
      <c r="O5427" t="str">
        <f>'Lotações convertidas'!B5429</f>
        <v>UNIDADE DE PRONTO ATENDIMENTO PAMPULHA</v>
      </c>
    </row>
    <row r="5428" spans="1:15" x14ac:dyDescent="0.25">
      <c r="A5428">
        <v>1392490</v>
      </c>
      <c r="B5428" t="s">
        <v>16111</v>
      </c>
      <c r="C5428" t="s">
        <v>16112</v>
      </c>
      <c r="D5428" t="s">
        <v>362</v>
      </c>
      <c r="F5428" t="s">
        <v>598</v>
      </c>
      <c r="G5428" s="177">
        <v>44812</v>
      </c>
      <c r="H5428" t="s">
        <v>352</v>
      </c>
      <c r="I5428" t="s">
        <v>18168</v>
      </c>
      <c r="J5428" t="s">
        <v>16113</v>
      </c>
      <c r="K5428" t="s">
        <v>353</v>
      </c>
      <c r="L5428" t="s">
        <v>406</v>
      </c>
      <c r="M5428" s="29" t="str">
        <f>IF(O5428 &lt;&gt; "", VLOOKUP(O5428,'CLASSIFICAÇÃO - ÁREA DE ATUAÇÃO'!$A:$C,2,0),"")</f>
        <v>D</v>
      </c>
      <c r="N5428" s="29" t="str">
        <f>IF(O5428 &lt;&gt; "",VLOOKUP(O5428,'CLASSIFICAÇÃO - ÁREA DE ATUAÇÃO'!$A:$C,3,0), "")</f>
        <v>ATENÇÃO PRIMÁRIA</v>
      </c>
      <c r="O5428" t="str">
        <f>'Lotações convertidas'!B5430</f>
        <v>CENTRO DE SAÚDE VILA PINHO</v>
      </c>
    </row>
    <row r="5429" spans="1:15" x14ac:dyDescent="0.25">
      <c r="A5429">
        <v>1392504</v>
      </c>
      <c r="B5429" t="s">
        <v>16114</v>
      </c>
      <c r="C5429" t="s">
        <v>16115</v>
      </c>
      <c r="D5429" t="s">
        <v>368</v>
      </c>
      <c r="E5429" t="s">
        <v>369</v>
      </c>
      <c r="F5429" t="s">
        <v>18613</v>
      </c>
      <c r="G5429" s="177">
        <v>44811</v>
      </c>
      <c r="H5429" t="s">
        <v>441</v>
      </c>
      <c r="I5429" t="s">
        <v>18168</v>
      </c>
      <c r="J5429" t="s">
        <v>16116</v>
      </c>
      <c r="K5429" t="s">
        <v>353</v>
      </c>
      <c r="L5429" t="s">
        <v>382</v>
      </c>
      <c r="M5429" s="29" t="str">
        <f>IF(O5429 &lt;&gt; "", VLOOKUP(O5429,'CLASSIFICAÇÃO - ÁREA DE ATUAÇÃO'!$A:$C,2,0),"")</f>
        <v>C</v>
      </c>
      <c r="N5429" s="29" t="str">
        <f>IF(O5429 &lt;&gt; "",VLOOKUP(O5429,'CLASSIFICAÇÃO - ÁREA DE ATUAÇÃO'!$A:$C,3,0), "")</f>
        <v>REDE DE URGÊNCIA</v>
      </c>
      <c r="O5429" t="str">
        <f>'Lotações convertidas'!B5431</f>
        <v>UNIDADE DE PRONTO ATENDIMENTO LESTE</v>
      </c>
    </row>
    <row r="5430" spans="1:15" x14ac:dyDescent="0.25">
      <c r="A5430">
        <v>1392512</v>
      </c>
      <c r="B5430" t="s">
        <v>16117</v>
      </c>
      <c r="C5430" t="s">
        <v>16118</v>
      </c>
      <c r="D5430" t="s">
        <v>379</v>
      </c>
      <c r="F5430" t="s">
        <v>18623</v>
      </c>
      <c r="G5430" s="177">
        <v>44816</v>
      </c>
      <c r="H5430" t="s">
        <v>457</v>
      </c>
      <c r="I5430" t="s">
        <v>18171</v>
      </c>
      <c r="J5430" t="s">
        <v>16119</v>
      </c>
      <c r="K5430" t="s">
        <v>353</v>
      </c>
      <c r="L5430" t="s">
        <v>374</v>
      </c>
      <c r="M5430" s="29" t="str">
        <f>IF(O5430 &lt;&gt; "", VLOOKUP(O5430,'CLASSIFICAÇÃO - ÁREA DE ATUAÇÃO'!$A:$C,2,0),"")</f>
        <v>C</v>
      </c>
      <c r="N5430" s="29" t="str">
        <f>IF(O5430 &lt;&gt; "",VLOOKUP(O5430,'CLASSIFICAÇÃO - ÁREA DE ATUAÇÃO'!$A:$C,3,0), "")</f>
        <v>REDE DE URGÊNCIA</v>
      </c>
      <c r="O5430" t="str">
        <f>'Lotações convertidas'!B5432</f>
        <v>UNIDADE DE PRONTO ATENDIMENTO NORDESTE</v>
      </c>
    </row>
    <row r="5431" spans="1:15" x14ac:dyDescent="0.25">
      <c r="A5431">
        <v>1392520</v>
      </c>
      <c r="B5431" t="s">
        <v>16120</v>
      </c>
      <c r="C5431" t="s">
        <v>16121</v>
      </c>
      <c r="D5431" t="s">
        <v>379</v>
      </c>
      <c r="F5431" t="s">
        <v>825</v>
      </c>
      <c r="G5431" s="177">
        <v>44813</v>
      </c>
      <c r="H5431" t="s">
        <v>395</v>
      </c>
      <c r="I5431" t="s">
        <v>18171</v>
      </c>
      <c r="J5431" t="s">
        <v>16122</v>
      </c>
      <c r="K5431" t="s">
        <v>353</v>
      </c>
      <c r="L5431" t="s">
        <v>365</v>
      </c>
      <c r="M5431" s="29" t="str">
        <f>IF(O5431 &lt;&gt; "", VLOOKUP(O5431,'CLASSIFICAÇÃO - ÁREA DE ATUAÇÃO'!$A:$C,2,0),"")</f>
        <v>D</v>
      </c>
      <c r="N5431" s="29" t="str">
        <f>IF(O5431 &lt;&gt; "",VLOOKUP(O5431,'CLASSIFICAÇÃO - ÁREA DE ATUAÇÃO'!$A:$C,3,0), "")</f>
        <v>ATENÇÃO PRIMÁRIA</v>
      </c>
      <c r="O5431" t="str">
        <f>'Lotações convertidas'!B5433</f>
        <v>CENTRO DE SAÚDE TUPI</v>
      </c>
    </row>
    <row r="5432" spans="1:15" x14ac:dyDescent="0.25">
      <c r="A5432">
        <v>1392539</v>
      </c>
      <c r="B5432" t="s">
        <v>16123</v>
      </c>
      <c r="C5432" t="s">
        <v>16124</v>
      </c>
      <c r="D5432" t="s">
        <v>362</v>
      </c>
      <c r="F5432" t="s">
        <v>1042</v>
      </c>
      <c r="G5432" s="177">
        <v>44812</v>
      </c>
      <c r="H5432" t="s">
        <v>364</v>
      </c>
      <c r="I5432" t="s">
        <v>18168</v>
      </c>
      <c r="J5432" t="s">
        <v>16125</v>
      </c>
      <c r="K5432" t="s">
        <v>353</v>
      </c>
      <c r="L5432" t="s">
        <v>406</v>
      </c>
      <c r="M5432" s="29" t="str">
        <f>IF(O5432 &lt;&gt; "", VLOOKUP(O5432,'CLASSIFICAÇÃO - ÁREA DE ATUAÇÃO'!$A:$C,2,0),"")</f>
        <v>B</v>
      </c>
      <c r="N5432" s="29" t="str">
        <f>IF(O5432 &lt;&gt; "",VLOOKUP(O5432,'CLASSIFICAÇÃO - ÁREA DE ATUAÇÃO'!$A:$C,3,0), "")</f>
        <v>ATENÇÃO PRIMÁRIA</v>
      </c>
      <c r="O5432" t="str">
        <f>'Lotações convertidas'!B5434</f>
        <v>CENTRO DE SAÚDE DR. JOSÉ DOMINGOS</v>
      </c>
    </row>
    <row r="5433" spans="1:15" x14ac:dyDescent="0.25">
      <c r="A5433">
        <v>1392547</v>
      </c>
      <c r="B5433" t="s">
        <v>16126</v>
      </c>
      <c r="C5433" t="s">
        <v>16127</v>
      </c>
      <c r="D5433" t="s">
        <v>368</v>
      </c>
      <c r="E5433" t="s">
        <v>369</v>
      </c>
      <c r="F5433" t="s">
        <v>424</v>
      </c>
      <c r="G5433" s="177">
        <v>44815</v>
      </c>
      <c r="H5433" t="s">
        <v>441</v>
      </c>
      <c r="I5433" t="s">
        <v>18168</v>
      </c>
      <c r="J5433" t="s">
        <v>16128</v>
      </c>
      <c r="K5433" t="s">
        <v>353</v>
      </c>
      <c r="L5433" t="s">
        <v>427</v>
      </c>
      <c r="M5433" s="29" t="str">
        <f>IF(O5433 &lt;&gt; "", VLOOKUP(O5433,'CLASSIFICAÇÃO - ÁREA DE ATUAÇÃO'!$A:$C,2,0),"")</f>
        <v>D</v>
      </c>
      <c r="N5433" s="29" t="str">
        <f>IF(O5433 &lt;&gt; "",VLOOKUP(O5433,'CLASSIFICAÇÃO - ÁREA DE ATUAÇÃO'!$A:$C,3,0), "")</f>
        <v>REDE DE URGÊNCIA</v>
      </c>
      <c r="O5433" t="str">
        <f>'Lotações convertidas'!B5435</f>
        <v>SERVIÇO DE ATENDIMENTO MÓVEL DE URGÊNCIA E TRANSPORTE EM SAÚDE</v>
      </c>
    </row>
    <row r="5434" spans="1:15" x14ac:dyDescent="0.25">
      <c r="A5434">
        <v>1392555</v>
      </c>
      <c r="B5434" t="s">
        <v>11887</v>
      </c>
      <c r="C5434" t="s">
        <v>11888</v>
      </c>
      <c r="D5434" t="s">
        <v>368</v>
      </c>
      <c r="E5434" t="s">
        <v>369</v>
      </c>
      <c r="F5434" t="s">
        <v>18611</v>
      </c>
      <c r="G5434" s="177">
        <v>44813</v>
      </c>
      <c r="H5434" t="s">
        <v>441</v>
      </c>
      <c r="I5434" t="s">
        <v>18168</v>
      </c>
      <c r="J5434" t="s">
        <v>11889</v>
      </c>
      <c r="K5434" t="s">
        <v>353</v>
      </c>
      <c r="L5434" t="s">
        <v>397</v>
      </c>
      <c r="M5434" s="29" t="str">
        <f>IF(O5434 &lt;&gt; "", VLOOKUP(O5434,'CLASSIFICAÇÃO - ÁREA DE ATUAÇÃO'!$A:$C,2,0),"")</f>
        <v>C</v>
      </c>
      <c r="N5434" s="29" t="str">
        <f>IF(O5434 &lt;&gt; "",VLOOKUP(O5434,'CLASSIFICAÇÃO - ÁREA DE ATUAÇÃO'!$A:$C,3,0), "")</f>
        <v>REDE DE URGÊNCIA</v>
      </c>
      <c r="O5434" t="str">
        <f>'Lotações convertidas'!B5436</f>
        <v>UNIDADE DE PRONTO ATENDIMENTO OESTE</v>
      </c>
    </row>
    <row r="5435" spans="1:15" x14ac:dyDescent="0.25">
      <c r="A5435">
        <v>1392563</v>
      </c>
      <c r="B5435" t="s">
        <v>16129</v>
      </c>
      <c r="C5435" t="s">
        <v>16130</v>
      </c>
      <c r="D5435" t="s">
        <v>368</v>
      </c>
      <c r="E5435" t="s">
        <v>369</v>
      </c>
      <c r="F5435" t="s">
        <v>394</v>
      </c>
      <c r="G5435" s="177">
        <v>44813</v>
      </c>
      <c r="H5435" t="s">
        <v>364</v>
      </c>
      <c r="I5435" t="s">
        <v>18168</v>
      </c>
      <c r="J5435" t="s">
        <v>16131</v>
      </c>
      <c r="K5435" t="s">
        <v>353</v>
      </c>
      <c r="L5435" t="s">
        <v>397</v>
      </c>
      <c r="M5435" s="29" t="str">
        <f>IF(O5435 &lt;&gt; "", VLOOKUP(O5435,'CLASSIFICAÇÃO - ÁREA DE ATUAÇÃO'!$A:$C,2,0),"")</f>
        <v>C</v>
      </c>
      <c r="N5435" s="29" t="str">
        <f>IF(O5435 &lt;&gt; "",VLOOKUP(O5435,'CLASSIFICAÇÃO - ÁREA DE ATUAÇÃO'!$A:$C,3,0), "")</f>
        <v>ATENÇÃO PRIMÁRIA</v>
      </c>
      <c r="O5435" t="str">
        <f>'Lotações convertidas'!B5437</f>
        <v>CENTRO DE SAÚDE CABANA</v>
      </c>
    </row>
    <row r="5436" spans="1:15" x14ac:dyDescent="0.25">
      <c r="A5436">
        <v>1392571</v>
      </c>
      <c r="B5436" t="s">
        <v>16132</v>
      </c>
      <c r="C5436" t="s">
        <v>16133</v>
      </c>
      <c r="D5436" t="s">
        <v>368</v>
      </c>
      <c r="E5436" t="s">
        <v>369</v>
      </c>
      <c r="F5436" t="s">
        <v>496</v>
      </c>
      <c r="G5436" s="177">
        <v>44812</v>
      </c>
      <c r="H5436" t="s">
        <v>417</v>
      </c>
      <c r="I5436" t="s">
        <v>18168</v>
      </c>
      <c r="J5436" t="s">
        <v>16134</v>
      </c>
      <c r="K5436" t="s">
        <v>353</v>
      </c>
      <c r="L5436" t="s">
        <v>374</v>
      </c>
      <c r="M5436" s="29" t="str">
        <f>IF(O5436 &lt;&gt; "", VLOOKUP(O5436,'CLASSIFICAÇÃO - ÁREA DE ATUAÇÃO'!$A:$C,2,0),"")</f>
        <v>A</v>
      </c>
      <c r="N5436" s="29" t="str">
        <f>IF(O5436 &lt;&gt; "",VLOOKUP(O5436,'CLASSIFICAÇÃO - ÁREA DE ATUAÇÃO'!$A:$C,3,0), "")</f>
        <v>ATENÇÃO PRIMÁRIA</v>
      </c>
      <c r="O5436" t="str">
        <f>'Lotações convertidas'!B5438</f>
        <v>CENTRO DE SAÚDE CIDADE OZANAN</v>
      </c>
    </row>
    <row r="5437" spans="1:15" x14ac:dyDescent="0.25">
      <c r="A5437" t="s">
        <v>16135</v>
      </c>
      <c r="B5437" t="s">
        <v>13296</v>
      </c>
      <c r="C5437" t="s">
        <v>13297</v>
      </c>
      <c r="D5437" t="s">
        <v>362</v>
      </c>
      <c r="F5437" t="s">
        <v>18670</v>
      </c>
      <c r="G5437" s="177">
        <v>44813</v>
      </c>
      <c r="H5437" t="s">
        <v>352</v>
      </c>
      <c r="I5437" t="s">
        <v>18168</v>
      </c>
      <c r="J5437" t="s">
        <v>13298</v>
      </c>
      <c r="K5437" t="s">
        <v>353</v>
      </c>
      <c r="L5437" t="s">
        <v>382</v>
      </c>
      <c r="M5437" s="29" t="str">
        <f>IF(O5437 &lt;&gt; "", VLOOKUP(O5437,'CLASSIFICAÇÃO - ÁREA DE ATUAÇÃO'!$A:$C,2,0),"")</f>
        <v>A</v>
      </c>
      <c r="N5437" s="29" t="str">
        <f>IF(O5437 &lt;&gt; "",VLOOKUP(O5437,'CLASSIFICAÇÃO - ÁREA DE ATUAÇÃO'!$A:$C,3,0), "")</f>
        <v>REDE COMPLEMENTAR</v>
      </c>
      <c r="O5437" t="str">
        <f>'Lotações convertidas'!B5439</f>
        <v>CENTRO DE ESPECIALIDADES MEDICAS LESTE</v>
      </c>
    </row>
    <row r="5438" spans="1:15" x14ac:dyDescent="0.25">
      <c r="A5438">
        <v>1392598</v>
      </c>
      <c r="B5438" t="s">
        <v>16136</v>
      </c>
      <c r="C5438" t="s">
        <v>16137</v>
      </c>
      <c r="D5438" t="s">
        <v>368</v>
      </c>
      <c r="E5438" t="s">
        <v>369</v>
      </c>
      <c r="F5438" t="s">
        <v>18611</v>
      </c>
      <c r="G5438" s="177">
        <v>44813</v>
      </c>
      <c r="H5438" t="s">
        <v>425</v>
      </c>
      <c r="I5438" t="s">
        <v>18168</v>
      </c>
      <c r="J5438" t="s">
        <v>16138</v>
      </c>
      <c r="K5438" t="s">
        <v>353</v>
      </c>
      <c r="L5438" t="s">
        <v>397</v>
      </c>
      <c r="M5438" s="29" t="str">
        <f>IF(O5438 &lt;&gt; "", VLOOKUP(O5438,'CLASSIFICAÇÃO - ÁREA DE ATUAÇÃO'!$A:$C,2,0),"")</f>
        <v>C</v>
      </c>
      <c r="N5438" s="29" t="str">
        <f>IF(O5438 &lt;&gt; "",VLOOKUP(O5438,'CLASSIFICAÇÃO - ÁREA DE ATUAÇÃO'!$A:$C,3,0), "")</f>
        <v>REDE DE URGÊNCIA</v>
      </c>
      <c r="O5438" t="str">
        <f>'Lotações convertidas'!B5440</f>
        <v>UNIDADE DE PRONTO ATENDIMENTO OESTE</v>
      </c>
    </row>
    <row r="5439" spans="1:15" x14ac:dyDescent="0.25">
      <c r="A5439">
        <v>1392601</v>
      </c>
      <c r="B5439" t="s">
        <v>13315</v>
      </c>
      <c r="C5439" t="s">
        <v>13316</v>
      </c>
      <c r="D5439" t="s">
        <v>368</v>
      </c>
      <c r="E5439" t="s">
        <v>369</v>
      </c>
      <c r="F5439" t="s">
        <v>424</v>
      </c>
      <c r="G5439" s="177">
        <v>44813</v>
      </c>
      <c r="H5439" t="s">
        <v>441</v>
      </c>
      <c r="I5439" t="s">
        <v>18168</v>
      </c>
      <c r="J5439" t="s">
        <v>13317</v>
      </c>
      <c r="K5439" t="s">
        <v>353</v>
      </c>
      <c r="L5439" t="s">
        <v>427</v>
      </c>
      <c r="M5439" s="29" t="str">
        <f>IF(O5439 &lt;&gt; "", VLOOKUP(O5439,'CLASSIFICAÇÃO - ÁREA DE ATUAÇÃO'!$A:$C,2,0),"")</f>
        <v>D</v>
      </c>
      <c r="N5439" s="29" t="str">
        <f>IF(O5439 &lt;&gt; "",VLOOKUP(O5439,'CLASSIFICAÇÃO - ÁREA DE ATUAÇÃO'!$A:$C,3,0), "")</f>
        <v>REDE DE URGÊNCIA</v>
      </c>
      <c r="O5439" t="str">
        <f>'Lotações convertidas'!B5441</f>
        <v>SERVIÇO DE ATENDIMENTO MÓVEL DE URGÊNCIA E TRANSPORTE EM SAÚDE</v>
      </c>
    </row>
    <row r="5440" spans="1:15" x14ac:dyDescent="0.25">
      <c r="A5440" t="s">
        <v>16139</v>
      </c>
      <c r="B5440" t="s">
        <v>16140</v>
      </c>
      <c r="C5440" t="s">
        <v>16141</v>
      </c>
      <c r="D5440" t="s">
        <v>368</v>
      </c>
      <c r="E5440" t="s">
        <v>369</v>
      </c>
      <c r="F5440" t="s">
        <v>18611</v>
      </c>
      <c r="G5440" s="177">
        <v>44812</v>
      </c>
      <c r="H5440" t="s">
        <v>425</v>
      </c>
      <c r="I5440" t="s">
        <v>18168</v>
      </c>
      <c r="J5440" t="s">
        <v>16142</v>
      </c>
      <c r="K5440" t="s">
        <v>353</v>
      </c>
      <c r="L5440" t="s">
        <v>397</v>
      </c>
      <c r="M5440" s="29" t="str">
        <f>IF(O5440 &lt;&gt; "", VLOOKUP(O5440,'CLASSIFICAÇÃO - ÁREA DE ATUAÇÃO'!$A:$C,2,0),"")</f>
        <v>C</v>
      </c>
      <c r="N5440" s="29" t="str">
        <f>IF(O5440 &lt;&gt; "",VLOOKUP(O5440,'CLASSIFICAÇÃO - ÁREA DE ATUAÇÃO'!$A:$C,3,0), "")</f>
        <v>REDE DE URGÊNCIA</v>
      </c>
      <c r="O5440" t="str">
        <f>'Lotações convertidas'!B5442</f>
        <v>UNIDADE DE PRONTO ATENDIMENTO OESTE</v>
      </c>
    </row>
    <row r="5441" spans="1:15" x14ac:dyDescent="0.25">
      <c r="A5441">
        <v>1392628</v>
      </c>
      <c r="B5441" t="s">
        <v>16143</v>
      </c>
      <c r="C5441" t="s">
        <v>16144</v>
      </c>
      <c r="D5441" t="s">
        <v>379</v>
      </c>
      <c r="F5441" t="s">
        <v>596</v>
      </c>
      <c r="G5441" s="177">
        <v>44812</v>
      </c>
      <c r="H5441" t="s">
        <v>434</v>
      </c>
      <c r="I5441" t="s">
        <v>18171</v>
      </c>
      <c r="J5441" t="s">
        <v>16145</v>
      </c>
      <c r="K5441" t="s">
        <v>353</v>
      </c>
      <c r="L5441" t="s">
        <v>411</v>
      </c>
      <c r="M5441" s="29" t="str">
        <f>IF(O5441 &lt;&gt; "", VLOOKUP(O5441,'CLASSIFICAÇÃO - ÁREA DE ATUAÇÃO'!$A:$C,2,0),"")</f>
        <v>B</v>
      </c>
      <c r="N5441" s="29" t="str">
        <f>IF(O5441 &lt;&gt; "",VLOOKUP(O5441,'CLASSIFICAÇÃO - ÁREA DE ATUAÇÃO'!$A:$C,3,0), "")</f>
        <v>ATENÇÃO PRIMÁRIA</v>
      </c>
      <c r="O5441" t="str">
        <f>'Lotações convertidas'!B5443</f>
        <v>CENTRO DE SAÚDE CONJUNTO SANTA MARIA</v>
      </c>
    </row>
    <row r="5442" spans="1:15" x14ac:dyDescent="0.25">
      <c r="A5442">
        <v>1392636</v>
      </c>
      <c r="B5442" t="s">
        <v>16146</v>
      </c>
      <c r="C5442" t="s">
        <v>16147</v>
      </c>
      <c r="D5442" t="s">
        <v>349</v>
      </c>
      <c r="E5442" t="s">
        <v>350</v>
      </c>
      <c r="F5442" t="s">
        <v>18676</v>
      </c>
      <c r="G5442" s="177">
        <v>44816</v>
      </c>
      <c r="H5442" t="s">
        <v>364</v>
      </c>
      <c r="I5442" t="s">
        <v>18169</v>
      </c>
      <c r="J5442" t="s">
        <v>16148</v>
      </c>
      <c r="K5442" t="s">
        <v>353</v>
      </c>
      <c r="L5442" t="s">
        <v>406</v>
      </c>
      <c r="M5442" s="29" t="str">
        <f>IF(O5442 &lt;&gt; "", VLOOKUP(O5442,'CLASSIFICAÇÃO - ÁREA DE ATUAÇÃO'!$A:$C,2,0),"")</f>
        <v>C</v>
      </c>
      <c r="N5442" s="29" t="str">
        <f>IF(O5442 &lt;&gt; "",VLOOKUP(O5442,'CLASSIFICAÇÃO - ÁREA DE ATUAÇÃO'!$A:$C,3,0), "")</f>
        <v>GESTÃO</v>
      </c>
      <c r="O5442" t="str">
        <f>'Lotações convertidas'!B5444</f>
        <v>DIRETORIA REGIONAL DE SAUDE BARREIRO</v>
      </c>
    </row>
    <row r="5443" spans="1:15" x14ac:dyDescent="0.25">
      <c r="A5443">
        <v>1392644</v>
      </c>
      <c r="B5443" t="s">
        <v>16149</v>
      </c>
      <c r="C5443" t="s">
        <v>16150</v>
      </c>
      <c r="D5443" t="s">
        <v>379</v>
      </c>
      <c r="F5443" t="s">
        <v>18620</v>
      </c>
      <c r="G5443" s="177">
        <v>44815</v>
      </c>
      <c r="H5443" t="s">
        <v>482</v>
      </c>
      <c r="I5443" t="s">
        <v>18171</v>
      </c>
      <c r="J5443" t="s">
        <v>16151</v>
      </c>
      <c r="K5443" t="s">
        <v>353</v>
      </c>
      <c r="L5443" t="s">
        <v>372</v>
      </c>
      <c r="M5443" s="29" t="str">
        <f>IF(O5443 &lt;&gt; "", VLOOKUP(O5443,'CLASSIFICAÇÃO - ÁREA DE ATUAÇÃO'!$A:$C,2,0),"")</f>
        <v>D</v>
      </c>
      <c r="N5443" s="29" t="str">
        <f>IF(O5443 &lt;&gt; "",VLOOKUP(O5443,'CLASSIFICAÇÃO - ÁREA DE ATUAÇÃO'!$A:$C,3,0), "")</f>
        <v>REDE DE URGÊNCIA</v>
      </c>
      <c r="O5443" t="str">
        <f>'Lotações convertidas'!B5445</f>
        <v>UNIDADE DE PRONTO ATENDIMENTO VENDA NOVA</v>
      </c>
    </row>
    <row r="5444" spans="1:15" x14ac:dyDescent="0.25">
      <c r="A5444">
        <v>1392652</v>
      </c>
      <c r="B5444" t="s">
        <v>16152</v>
      </c>
      <c r="C5444" t="s">
        <v>16153</v>
      </c>
      <c r="D5444" t="s">
        <v>368</v>
      </c>
      <c r="E5444" t="s">
        <v>369</v>
      </c>
      <c r="F5444" t="s">
        <v>18640</v>
      </c>
      <c r="G5444" s="177">
        <v>44816</v>
      </c>
      <c r="H5444" t="s">
        <v>364</v>
      </c>
      <c r="I5444" t="s">
        <v>18168</v>
      </c>
      <c r="J5444" t="s">
        <v>16154</v>
      </c>
      <c r="K5444" t="s">
        <v>353</v>
      </c>
      <c r="L5444" t="s">
        <v>411</v>
      </c>
      <c r="M5444" s="29" t="str">
        <f>IF(O5444 &lt;&gt; "", VLOOKUP(O5444,'CLASSIFICAÇÃO - ÁREA DE ATUAÇÃO'!$A:$C,2,0),"")</f>
        <v>B</v>
      </c>
      <c r="N5444" s="29" t="str">
        <f>IF(O5444 &lt;&gt; "",VLOOKUP(O5444,'CLASSIFICAÇÃO - ÁREA DE ATUAÇÃO'!$A:$C,3,0), "")</f>
        <v>REDE COMPLEMENTAR</v>
      </c>
      <c r="O5444" t="str">
        <f>'Lotações convertidas'!B5446</f>
        <v>CENTRAL DE ESTERILIZACAO CENTRO-SUL</v>
      </c>
    </row>
    <row r="5445" spans="1:15" x14ac:dyDescent="0.25">
      <c r="A5445">
        <v>1392660</v>
      </c>
      <c r="B5445" t="s">
        <v>16155</v>
      </c>
      <c r="C5445" t="s">
        <v>16156</v>
      </c>
      <c r="D5445" t="s">
        <v>379</v>
      </c>
      <c r="F5445" t="s">
        <v>489</v>
      </c>
      <c r="G5445" s="177">
        <v>44816</v>
      </c>
      <c r="H5445" t="s">
        <v>434</v>
      </c>
      <c r="I5445" t="s">
        <v>18171</v>
      </c>
      <c r="J5445" t="s">
        <v>16157</v>
      </c>
      <c r="K5445" t="s">
        <v>353</v>
      </c>
      <c r="L5445" t="s">
        <v>397</v>
      </c>
      <c r="M5445" s="29" t="str">
        <f>IF(O5445 &lt;&gt; "", VLOOKUP(O5445,'CLASSIFICAÇÃO - ÁREA DE ATUAÇÃO'!$A:$C,2,0),"")</f>
        <v>C</v>
      </c>
      <c r="N5445" s="29" t="str">
        <f>IF(O5445 &lt;&gt; "",VLOOKUP(O5445,'CLASSIFICAÇÃO - ÁREA DE ATUAÇÃO'!$A:$C,3,0), "")</f>
        <v>ATENÇÃO PRIMÁRIA</v>
      </c>
      <c r="O5445" t="str">
        <f>'Lotações convertidas'!B5447</f>
        <v>CENTRO DE SAÚDE VILA LEONINA</v>
      </c>
    </row>
    <row r="5446" spans="1:15" x14ac:dyDescent="0.25">
      <c r="A5446">
        <v>1392679</v>
      </c>
      <c r="B5446" t="s">
        <v>16158</v>
      </c>
      <c r="C5446" t="s">
        <v>16159</v>
      </c>
      <c r="D5446" t="s">
        <v>520</v>
      </c>
      <c r="F5446" t="s">
        <v>569</v>
      </c>
      <c r="G5446" s="177">
        <v>44816</v>
      </c>
      <c r="H5446" t="s">
        <v>364</v>
      </c>
      <c r="I5446" t="s">
        <v>18175</v>
      </c>
      <c r="J5446" t="s">
        <v>16160</v>
      </c>
      <c r="K5446" t="s">
        <v>353</v>
      </c>
      <c r="L5446" t="s">
        <v>406</v>
      </c>
      <c r="M5446" s="29" t="str">
        <f>IF(O5446 &lt;&gt; "", VLOOKUP(O5446,'CLASSIFICAÇÃO - ÁREA DE ATUAÇÃO'!$A:$C,2,0),"")</f>
        <v>C</v>
      </c>
      <c r="N5446" s="29" t="str">
        <f>IF(O5446 &lt;&gt; "",VLOOKUP(O5446,'CLASSIFICAÇÃO - ÁREA DE ATUAÇÃO'!$A:$C,3,0), "")</f>
        <v>ATENÇÃO PRIMÁRIA</v>
      </c>
      <c r="O5446" t="str">
        <f>'Lotações convertidas'!B5448</f>
        <v>CENTRO DE SAÚDE URUCUIA</v>
      </c>
    </row>
    <row r="5447" spans="1:15" x14ac:dyDescent="0.25">
      <c r="A5447">
        <v>1392687</v>
      </c>
      <c r="B5447" t="s">
        <v>16161</v>
      </c>
      <c r="C5447" t="s">
        <v>16162</v>
      </c>
      <c r="D5447" t="s">
        <v>368</v>
      </c>
      <c r="E5447" t="s">
        <v>369</v>
      </c>
      <c r="F5447" t="s">
        <v>1422</v>
      </c>
      <c r="G5447" s="177">
        <v>44813</v>
      </c>
      <c r="H5447" t="s">
        <v>364</v>
      </c>
      <c r="I5447" t="s">
        <v>18168</v>
      </c>
      <c r="J5447" t="s">
        <v>16163</v>
      </c>
      <c r="K5447" t="s">
        <v>353</v>
      </c>
      <c r="L5447" t="s">
        <v>382</v>
      </c>
      <c r="M5447" s="29" t="str">
        <f>IF(O5447 &lt;&gt; "", VLOOKUP(O5447,'CLASSIFICAÇÃO - ÁREA DE ATUAÇÃO'!$A:$C,2,0),"")</f>
        <v>D</v>
      </c>
      <c r="N5447" s="29" t="str">
        <f>IF(O5447 &lt;&gt; "",VLOOKUP(O5447,'CLASSIFICAÇÃO - ÁREA DE ATUAÇÃO'!$A:$C,3,0), "")</f>
        <v>ATENÇÃO PRIMÁRIA</v>
      </c>
      <c r="O5447" t="str">
        <f>'Lotações convertidas'!B5449</f>
        <v>CENTRO DE SAÚDE NOVO HORIZONTE</v>
      </c>
    </row>
    <row r="5448" spans="1:15" x14ac:dyDescent="0.25">
      <c r="A5448">
        <v>1392695</v>
      </c>
      <c r="B5448" t="s">
        <v>16164</v>
      </c>
      <c r="C5448" t="s">
        <v>16165</v>
      </c>
      <c r="D5448" t="s">
        <v>379</v>
      </c>
      <c r="F5448" t="s">
        <v>866</v>
      </c>
      <c r="G5448" s="177">
        <v>44816</v>
      </c>
      <c r="H5448" t="s">
        <v>5429</v>
      </c>
      <c r="I5448" t="s">
        <v>18171</v>
      </c>
      <c r="J5448" t="s">
        <v>16166</v>
      </c>
      <c r="K5448" t="s">
        <v>353</v>
      </c>
      <c r="L5448" t="s">
        <v>354</v>
      </c>
      <c r="M5448" s="29" t="str">
        <f>IF(O5448 &lt;&gt; "", VLOOKUP(O5448,'CLASSIFICAÇÃO - ÁREA DE ATUAÇÃO'!$A:$C,2,0),"")</f>
        <v>A</v>
      </c>
      <c r="N5448" s="29" t="str">
        <f>IF(O5448 &lt;&gt; "",VLOOKUP(O5448,'CLASSIFICAÇÃO - ÁREA DE ATUAÇÃO'!$A:$C,3,0), "")</f>
        <v>ATENÇÃO PRIMÁRIA</v>
      </c>
      <c r="O5448" t="str">
        <f>'Lotações convertidas'!B5450</f>
        <v>CENTRO DE SAÚDE JARDIM MONTANHÊS</v>
      </c>
    </row>
    <row r="5449" spans="1:15" x14ac:dyDescent="0.25">
      <c r="A5449">
        <v>1392709</v>
      </c>
      <c r="B5449" t="s">
        <v>16167</v>
      </c>
      <c r="C5449" t="s">
        <v>16168</v>
      </c>
      <c r="D5449" t="s">
        <v>368</v>
      </c>
      <c r="E5449" t="s">
        <v>369</v>
      </c>
      <c r="F5449" t="s">
        <v>531</v>
      </c>
      <c r="G5449" s="177">
        <v>44813</v>
      </c>
      <c r="H5449" t="s">
        <v>384</v>
      </c>
      <c r="I5449" t="s">
        <v>18168</v>
      </c>
      <c r="J5449" t="s">
        <v>16169</v>
      </c>
      <c r="K5449" t="s">
        <v>353</v>
      </c>
      <c r="L5449" t="s">
        <v>374</v>
      </c>
      <c r="M5449" s="29" t="str">
        <f>IF(O5449 &lt;&gt; "", VLOOKUP(O5449,'CLASSIFICAÇÃO - ÁREA DE ATUAÇÃO'!$A:$C,2,0),"")</f>
        <v>C</v>
      </c>
      <c r="N5449" s="29" t="str">
        <f>IF(O5449 &lt;&gt; "",VLOOKUP(O5449,'CLASSIFICAÇÃO - ÁREA DE ATUAÇÃO'!$A:$C,3,0), "")</f>
        <v>ATENÇÃO PRIMÁRIA</v>
      </c>
      <c r="O5449" t="str">
        <f>'Lotações convertidas'!B5451</f>
        <v>CENTRO DE SAÚDE MARIA GORETTI</v>
      </c>
    </row>
    <row r="5450" spans="1:15" x14ac:dyDescent="0.25">
      <c r="A5450">
        <v>1392717</v>
      </c>
      <c r="B5450" t="s">
        <v>16170</v>
      </c>
      <c r="C5450" t="s">
        <v>16171</v>
      </c>
      <c r="D5450" t="s">
        <v>368</v>
      </c>
      <c r="E5450" t="s">
        <v>369</v>
      </c>
      <c r="F5450" t="s">
        <v>18613</v>
      </c>
      <c r="G5450" s="177">
        <v>44813</v>
      </c>
      <c r="H5450" t="s">
        <v>425</v>
      </c>
      <c r="I5450" t="s">
        <v>18168</v>
      </c>
      <c r="J5450" t="s">
        <v>16172</v>
      </c>
      <c r="K5450" t="s">
        <v>353</v>
      </c>
      <c r="L5450" t="s">
        <v>382</v>
      </c>
      <c r="M5450" s="29" t="str">
        <f>IF(O5450 &lt;&gt; "", VLOOKUP(O5450,'CLASSIFICAÇÃO - ÁREA DE ATUAÇÃO'!$A:$C,2,0),"")</f>
        <v>C</v>
      </c>
      <c r="N5450" s="29" t="str">
        <f>IF(O5450 &lt;&gt; "",VLOOKUP(O5450,'CLASSIFICAÇÃO - ÁREA DE ATUAÇÃO'!$A:$C,3,0), "")</f>
        <v>REDE DE URGÊNCIA</v>
      </c>
      <c r="O5450" t="str">
        <f>'Lotações convertidas'!B5452</f>
        <v>UNIDADE DE PRONTO ATENDIMENTO LESTE</v>
      </c>
    </row>
    <row r="5451" spans="1:15" x14ac:dyDescent="0.25">
      <c r="A5451">
        <v>1392725</v>
      </c>
      <c r="B5451" t="s">
        <v>16173</v>
      </c>
      <c r="C5451" t="s">
        <v>16174</v>
      </c>
      <c r="D5451" t="s">
        <v>368</v>
      </c>
      <c r="E5451" t="s">
        <v>369</v>
      </c>
      <c r="F5451" t="s">
        <v>1802</v>
      </c>
      <c r="G5451" s="177">
        <v>44816</v>
      </c>
      <c r="H5451" t="s">
        <v>364</v>
      </c>
      <c r="I5451" t="s">
        <v>18168</v>
      </c>
      <c r="J5451" t="s">
        <v>16175</v>
      </c>
      <c r="K5451" t="s">
        <v>353</v>
      </c>
      <c r="L5451" t="s">
        <v>374</v>
      </c>
      <c r="M5451" s="29" t="str">
        <f>IF(O5451 &lt;&gt; "", VLOOKUP(O5451,'CLASSIFICAÇÃO - ÁREA DE ATUAÇÃO'!$A:$C,2,0),"")</f>
        <v>C</v>
      </c>
      <c r="N5451" s="29" t="str">
        <f>IF(O5451 &lt;&gt; "",VLOOKUP(O5451,'CLASSIFICAÇÃO - ÁREA DE ATUAÇÃO'!$A:$C,3,0), "")</f>
        <v>ATENÇÃO PRIMÁRIA</v>
      </c>
      <c r="O5451" t="str">
        <f>'Lotações convertidas'!B5453</f>
        <v>CENTRO DE SAÚDE SÃO MARCOS</v>
      </c>
    </row>
    <row r="5452" spans="1:15" x14ac:dyDescent="0.25">
      <c r="A5452">
        <v>1392733</v>
      </c>
      <c r="B5452" t="s">
        <v>16176</v>
      </c>
      <c r="C5452" t="s">
        <v>16177</v>
      </c>
      <c r="D5452" t="s">
        <v>368</v>
      </c>
      <c r="E5452" t="s">
        <v>369</v>
      </c>
      <c r="F5452" t="s">
        <v>18621</v>
      </c>
      <c r="G5452" s="177">
        <v>44813</v>
      </c>
      <c r="H5452" t="s">
        <v>441</v>
      </c>
      <c r="I5452" t="s">
        <v>18168</v>
      </c>
      <c r="J5452" t="s">
        <v>16178</v>
      </c>
      <c r="K5452" t="s">
        <v>353</v>
      </c>
      <c r="L5452" t="s">
        <v>397</v>
      </c>
      <c r="M5452" s="29" t="str">
        <f>IF(O5452 &lt;&gt; "", VLOOKUP(O5452,'CLASSIFICAÇÃO - ÁREA DE ATUAÇÃO'!$A:$C,2,0),"")</f>
        <v>A</v>
      </c>
      <c r="N5452" s="29" t="str">
        <f>IF(O5452 &lt;&gt; "",VLOOKUP(O5452,'CLASSIFICAÇÃO - ÁREA DE ATUAÇÃO'!$A:$C,3,0), "")</f>
        <v>REDE DE URGÊNCIA</v>
      </c>
      <c r="O5452" t="str">
        <f>'Lotações convertidas'!B5454</f>
        <v>CENTRO DE REFERENCIA EM SAUDE MENTAL OESTE</v>
      </c>
    </row>
    <row r="5453" spans="1:15" x14ac:dyDescent="0.25">
      <c r="A5453">
        <v>1392741</v>
      </c>
      <c r="B5453" t="s">
        <v>15602</v>
      </c>
      <c r="C5453" t="s">
        <v>15603</v>
      </c>
      <c r="D5453" t="s">
        <v>362</v>
      </c>
      <c r="F5453" t="s">
        <v>18623</v>
      </c>
      <c r="G5453" s="177">
        <v>44817</v>
      </c>
      <c r="H5453" t="s">
        <v>364</v>
      </c>
      <c r="I5453" t="s">
        <v>18168</v>
      </c>
      <c r="J5453" t="s">
        <v>15604</v>
      </c>
      <c r="K5453" t="s">
        <v>353</v>
      </c>
      <c r="L5453" t="s">
        <v>374</v>
      </c>
      <c r="M5453" s="29" t="str">
        <f>IF(O5453 &lt;&gt; "", VLOOKUP(O5453,'CLASSIFICAÇÃO - ÁREA DE ATUAÇÃO'!$A:$C,2,0),"")</f>
        <v>C</v>
      </c>
      <c r="N5453" s="29" t="str">
        <f>IF(O5453 &lt;&gt; "",VLOOKUP(O5453,'CLASSIFICAÇÃO - ÁREA DE ATUAÇÃO'!$A:$C,3,0), "")</f>
        <v>REDE DE URGÊNCIA</v>
      </c>
      <c r="O5453" t="str">
        <f>'Lotações convertidas'!B5455</f>
        <v>UNIDADE DE PRONTO ATENDIMENTO NORDESTE</v>
      </c>
    </row>
    <row r="5454" spans="1:15" x14ac:dyDescent="0.25">
      <c r="A5454" t="s">
        <v>16179</v>
      </c>
      <c r="B5454" t="s">
        <v>16180</v>
      </c>
      <c r="C5454" t="s">
        <v>16181</v>
      </c>
      <c r="D5454" t="s">
        <v>349</v>
      </c>
      <c r="E5454" t="s">
        <v>541</v>
      </c>
      <c r="F5454" t="s">
        <v>4868</v>
      </c>
      <c r="G5454" s="177">
        <v>44816</v>
      </c>
      <c r="H5454" t="s">
        <v>395</v>
      </c>
      <c r="I5454" t="s">
        <v>18172</v>
      </c>
      <c r="J5454" t="s">
        <v>16182</v>
      </c>
      <c r="K5454" t="s">
        <v>353</v>
      </c>
      <c r="L5454" t="s">
        <v>365</v>
      </c>
      <c r="M5454" s="29" t="str">
        <f>IF(O5454 &lt;&gt; "", VLOOKUP(O5454,'CLASSIFICAÇÃO - ÁREA DE ATUAÇÃO'!$A:$C,2,0),"")</f>
        <v>C</v>
      </c>
      <c r="N5454" s="29" t="str">
        <f>IF(O5454 &lt;&gt; "",VLOOKUP(O5454,'CLASSIFICAÇÃO - ÁREA DE ATUAÇÃO'!$A:$C,3,0), "")</f>
        <v>ATENÇÃO PRIMÁRIA</v>
      </c>
      <c r="O5454" t="str">
        <f>'Lotações convertidas'!B5456</f>
        <v>CENTRO DE SAÚDE HELIÓPOLIS</v>
      </c>
    </row>
    <row r="5455" spans="1:15" x14ac:dyDescent="0.25">
      <c r="A5455">
        <v>1392768</v>
      </c>
      <c r="B5455" t="s">
        <v>16183</v>
      </c>
      <c r="C5455" t="s">
        <v>16184</v>
      </c>
      <c r="D5455" t="s">
        <v>362</v>
      </c>
      <c r="F5455" t="s">
        <v>424</v>
      </c>
      <c r="G5455" s="177">
        <v>44817</v>
      </c>
      <c r="H5455" t="s">
        <v>466</v>
      </c>
      <c r="I5455" t="s">
        <v>18168</v>
      </c>
      <c r="J5455" t="s">
        <v>16185</v>
      </c>
      <c r="K5455" t="s">
        <v>353</v>
      </c>
      <c r="L5455" t="s">
        <v>427</v>
      </c>
      <c r="M5455" s="29" t="str">
        <f>IF(O5455 &lt;&gt; "", VLOOKUP(O5455,'CLASSIFICAÇÃO - ÁREA DE ATUAÇÃO'!$A:$C,2,0),"")</f>
        <v>D</v>
      </c>
      <c r="N5455" s="29" t="str">
        <f>IF(O5455 &lt;&gt; "",VLOOKUP(O5455,'CLASSIFICAÇÃO - ÁREA DE ATUAÇÃO'!$A:$C,3,0), "")</f>
        <v>REDE DE URGÊNCIA</v>
      </c>
      <c r="O5455" t="str">
        <f>'Lotações convertidas'!B5457</f>
        <v>SERVIÇO DE ATENDIMENTO MÓVEL DE URGÊNCIA E TRANSPORTE EM SAÚDE</v>
      </c>
    </row>
    <row r="5456" spans="1:15" x14ac:dyDescent="0.25">
      <c r="A5456">
        <v>1392776</v>
      </c>
      <c r="B5456" t="s">
        <v>16186</v>
      </c>
      <c r="C5456" t="s">
        <v>16187</v>
      </c>
      <c r="D5456" t="s">
        <v>362</v>
      </c>
      <c r="F5456" t="s">
        <v>598</v>
      </c>
      <c r="G5456" s="177">
        <v>44813</v>
      </c>
      <c r="H5456" t="s">
        <v>395</v>
      </c>
      <c r="I5456" t="s">
        <v>18168</v>
      </c>
      <c r="J5456" t="s">
        <v>16188</v>
      </c>
      <c r="K5456" t="s">
        <v>353</v>
      </c>
      <c r="L5456" t="s">
        <v>406</v>
      </c>
      <c r="M5456" s="29" t="str">
        <f>IF(O5456 &lt;&gt; "", VLOOKUP(O5456,'CLASSIFICAÇÃO - ÁREA DE ATUAÇÃO'!$A:$C,2,0),"")</f>
        <v>D</v>
      </c>
      <c r="N5456" s="29" t="str">
        <f>IF(O5456 &lt;&gt; "",VLOOKUP(O5456,'CLASSIFICAÇÃO - ÁREA DE ATUAÇÃO'!$A:$C,3,0), "")</f>
        <v>ATENÇÃO PRIMÁRIA</v>
      </c>
      <c r="O5456" t="str">
        <f>'Lotações convertidas'!B5458</f>
        <v>CENTRO DE SAÚDE VILA PINHO</v>
      </c>
    </row>
    <row r="5457" spans="1:15" x14ac:dyDescent="0.25">
      <c r="A5457">
        <v>1392784</v>
      </c>
      <c r="B5457" t="s">
        <v>5014</v>
      </c>
      <c r="C5457" t="s">
        <v>5015</v>
      </c>
      <c r="D5457" t="s">
        <v>349</v>
      </c>
      <c r="E5457" t="s">
        <v>350</v>
      </c>
      <c r="F5457" t="s">
        <v>18679</v>
      </c>
      <c r="G5457" s="177">
        <v>44816</v>
      </c>
      <c r="H5457" t="s">
        <v>352</v>
      </c>
      <c r="I5457" t="s">
        <v>18169</v>
      </c>
      <c r="J5457" t="s">
        <v>5016</v>
      </c>
      <c r="K5457" t="s">
        <v>353</v>
      </c>
      <c r="L5457" t="s">
        <v>382</v>
      </c>
      <c r="M5457" s="29" t="str">
        <f>IF(O5457 &lt;&gt; "", VLOOKUP(O5457,'CLASSIFICAÇÃO - ÁREA DE ATUAÇÃO'!$A:$C,2,0),"")</f>
        <v>A</v>
      </c>
      <c r="N5457" s="29" t="str">
        <f>IF(O5457 &lt;&gt; "",VLOOKUP(O5457,'CLASSIFICAÇÃO - ÁREA DE ATUAÇÃO'!$A:$C,3,0), "")</f>
        <v>GESTÃO</v>
      </c>
      <c r="O5457" t="str">
        <f>'Lotações convertidas'!B5459</f>
        <v>DIRETORIA REGIONAL DE SAUDE LESTE</v>
      </c>
    </row>
    <row r="5458" spans="1:15" x14ac:dyDescent="0.25">
      <c r="A5458">
        <v>1392806</v>
      </c>
      <c r="B5458" t="s">
        <v>959</v>
      </c>
      <c r="C5458" t="s">
        <v>960</v>
      </c>
      <c r="D5458" t="s">
        <v>368</v>
      </c>
      <c r="E5458" t="s">
        <v>369</v>
      </c>
      <c r="F5458" t="s">
        <v>715</v>
      </c>
      <c r="G5458" s="177">
        <v>44815</v>
      </c>
      <c r="H5458" t="s">
        <v>441</v>
      </c>
      <c r="I5458" t="s">
        <v>18168</v>
      </c>
      <c r="J5458" t="s">
        <v>961</v>
      </c>
      <c r="K5458" t="s">
        <v>353</v>
      </c>
      <c r="L5458" t="s">
        <v>374</v>
      </c>
      <c r="M5458" s="29" t="str">
        <f>IF(O5458 &lt;&gt; "", VLOOKUP(O5458,'CLASSIFICAÇÃO - ÁREA DE ATUAÇÃO'!$A:$C,2,0),"")</f>
        <v>A</v>
      </c>
      <c r="N5458" s="29" t="str">
        <f>IF(O5458 &lt;&gt; "",VLOOKUP(O5458,'CLASSIFICAÇÃO - ÁREA DE ATUAÇÃO'!$A:$C,3,0), "")</f>
        <v>REDE DE URGÊNCIA</v>
      </c>
      <c r="O5458" t="str">
        <f>'Lotações convertidas'!B5460</f>
        <v>CENTRO DE REFERENCIA EM SAUDE MENTAL INFANTIL NORDESTE</v>
      </c>
    </row>
    <row r="5459" spans="1:15" x14ac:dyDescent="0.25">
      <c r="A5459">
        <v>1392814</v>
      </c>
      <c r="B5459" t="s">
        <v>16189</v>
      </c>
      <c r="C5459" t="s">
        <v>16190</v>
      </c>
      <c r="D5459" t="s">
        <v>379</v>
      </c>
      <c r="F5459" t="s">
        <v>18613</v>
      </c>
      <c r="G5459" s="177">
        <v>44815</v>
      </c>
      <c r="H5459" t="s">
        <v>457</v>
      </c>
      <c r="I5459" t="s">
        <v>18171</v>
      </c>
      <c r="J5459" t="s">
        <v>16191</v>
      </c>
      <c r="K5459" t="s">
        <v>353</v>
      </c>
      <c r="L5459" t="s">
        <v>382</v>
      </c>
      <c r="M5459" s="29" t="str">
        <f>IF(O5459 &lt;&gt; "", VLOOKUP(O5459,'CLASSIFICAÇÃO - ÁREA DE ATUAÇÃO'!$A:$C,2,0),"")</f>
        <v>C</v>
      </c>
      <c r="N5459" s="29" t="str">
        <f>IF(O5459 &lt;&gt; "",VLOOKUP(O5459,'CLASSIFICAÇÃO - ÁREA DE ATUAÇÃO'!$A:$C,3,0), "")</f>
        <v>REDE DE URGÊNCIA</v>
      </c>
      <c r="O5459" t="str">
        <f>'Lotações convertidas'!B5461</f>
        <v>UNIDADE DE PRONTO ATENDIMENTO LESTE</v>
      </c>
    </row>
    <row r="5460" spans="1:15" x14ac:dyDescent="0.25">
      <c r="A5460">
        <v>1392822</v>
      </c>
      <c r="B5460" t="s">
        <v>16192</v>
      </c>
      <c r="C5460" t="s">
        <v>16193</v>
      </c>
      <c r="D5460" t="s">
        <v>368</v>
      </c>
      <c r="E5460" t="s">
        <v>369</v>
      </c>
      <c r="F5460" t="s">
        <v>18646</v>
      </c>
      <c r="G5460" s="177">
        <v>44816</v>
      </c>
      <c r="H5460" t="s">
        <v>417</v>
      </c>
      <c r="I5460" t="s">
        <v>18168</v>
      </c>
      <c r="J5460" t="s">
        <v>16194</v>
      </c>
      <c r="K5460" t="s">
        <v>353</v>
      </c>
      <c r="L5460" t="s">
        <v>354</v>
      </c>
      <c r="M5460" s="29" t="str">
        <f>IF(O5460 &lt;&gt; "", VLOOKUP(O5460,'CLASSIFICAÇÃO - ÁREA DE ATUAÇÃO'!$A:$C,2,0),"")</f>
        <v>A</v>
      </c>
      <c r="N5460" s="29" t="str">
        <f>IF(O5460 &lt;&gt; "",VLOOKUP(O5460,'CLASSIFICAÇÃO - ÁREA DE ATUAÇÃO'!$A:$C,3,0), "")</f>
        <v>REDE COMPLEMENTAR</v>
      </c>
      <c r="O5460" t="str">
        <f>'Lotações convertidas'!B5462</f>
        <v>CENTRO MUNICIPAL DE OFTALMOLOGIA</v>
      </c>
    </row>
    <row r="5461" spans="1:15" x14ac:dyDescent="0.25">
      <c r="A5461">
        <v>1392830</v>
      </c>
      <c r="B5461" t="s">
        <v>10681</v>
      </c>
      <c r="C5461" t="s">
        <v>10682</v>
      </c>
      <c r="D5461" t="s">
        <v>349</v>
      </c>
      <c r="E5461" t="s">
        <v>403</v>
      </c>
      <c r="F5461" t="s">
        <v>18615</v>
      </c>
      <c r="G5461" s="177">
        <v>44816</v>
      </c>
      <c r="H5461" t="s">
        <v>352</v>
      </c>
      <c r="I5461" t="s">
        <v>18170</v>
      </c>
      <c r="J5461" t="s">
        <v>10683</v>
      </c>
      <c r="K5461" t="s">
        <v>353</v>
      </c>
      <c r="L5461" t="s">
        <v>365</v>
      </c>
      <c r="M5461" s="29" t="str">
        <f>IF(O5461 &lt;&gt; "", VLOOKUP(O5461,'CLASSIFICAÇÃO - ÁREA DE ATUAÇÃO'!$A:$C,2,0),"")</f>
        <v>D</v>
      </c>
      <c r="N5461" s="29" t="str">
        <f>IF(O5461 &lt;&gt; "",VLOOKUP(O5461,'CLASSIFICAÇÃO - ÁREA DE ATUAÇÃO'!$A:$C,3,0), "")</f>
        <v>REDE DE URGÊNCIA</v>
      </c>
      <c r="O5461" t="str">
        <f>'Lotações convertidas'!B5463</f>
        <v>UNIDADE DE PRONTO ATENDIMENTO NORTE</v>
      </c>
    </row>
    <row r="5462" spans="1:15" x14ac:dyDescent="0.25">
      <c r="A5462">
        <v>1392849</v>
      </c>
      <c r="B5462" t="s">
        <v>16195</v>
      </c>
      <c r="C5462" t="s">
        <v>16196</v>
      </c>
      <c r="D5462" t="s">
        <v>520</v>
      </c>
      <c r="E5462" t="s">
        <v>734</v>
      </c>
      <c r="F5462" t="s">
        <v>2151</v>
      </c>
      <c r="G5462" s="177">
        <v>44816</v>
      </c>
      <c r="H5462" t="s">
        <v>434</v>
      </c>
      <c r="I5462" t="s">
        <v>18175</v>
      </c>
      <c r="J5462" t="s">
        <v>16197</v>
      </c>
      <c r="K5462" t="s">
        <v>353</v>
      </c>
      <c r="L5462" t="s">
        <v>372</v>
      </c>
      <c r="M5462" s="29" t="str">
        <f>IF(O5462 &lt;&gt; "", VLOOKUP(O5462,'CLASSIFICAÇÃO - ÁREA DE ATUAÇÃO'!$A:$C,2,0),"")</f>
        <v>C</v>
      </c>
      <c r="N5462" s="29" t="str">
        <f>IF(O5462 &lt;&gt; "",VLOOKUP(O5462,'CLASSIFICAÇÃO - ÁREA DE ATUAÇÃO'!$A:$C,3,0), "")</f>
        <v>REDE COMPLEMENTAR</v>
      </c>
      <c r="O5462" t="str">
        <f>'Lotações convertidas'!B5464</f>
        <v>CENTRO DE ESPECIALIDADES ODONTOLOGICAS VENDA NOVA</v>
      </c>
    </row>
    <row r="5463" spans="1:15" x14ac:dyDescent="0.25">
      <c r="A5463">
        <v>1392857</v>
      </c>
      <c r="B5463" t="s">
        <v>16198</v>
      </c>
      <c r="C5463" t="s">
        <v>16199</v>
      </c>
      <c r="D5463" t="s">
        <v>362</v>
      </c>
      <c r="F5463" t="s">
        <v>472</v>
      </c>
      <c r="G5463" s="177">
        <v>44816</v>
      </c>
      <c r="H5463" t="s">
        <v>434</v>
      </c>
      <c r="I5463" t="s">
        <v>18168</v>
      </c>
      <c r="J5463" t="s">
        <v>16200</v>
      </c>
      <c r="K5463" t="s">
        <v>353</v>
      </c>
      <c r="L5463" t="s">
        <v>382</v>
      </c>
      <c r="M5463" s="29" t="str">
        <f>IF(O5463 &lt;&gt; "", VLOOKUP(O5463,'CLASSIFICAÇÃO - ÁREA DE ATUAÇÃO'!$A:$C,2,0),"")</f>
        <v>B</v>
      </c>
      <c r="N5463" s="29" t="str">
        <f>IF(O5463 &lt;&gt; "",VLOOKUP(O5463,'CLASSIFICAÇÃO - ÁREA DE ATUAÇÃO'!$A:$C,3,0), "")</f>
        <v>ATENÇÃO PRIMÁRIA</v>
      </c>
      <c r="O5463" t="str">
        <f>'Lotações convertidas'!B5465</f>
        <v>CENTRO DE SAÚDE TAQUARIL</v>
      </c>
    </row>
    <row r="5464" spans="1:15" x14ac:dyDescent="0.25">
      <c r="A5464">
        <v>1392865</v>
      </c>
      <c r="B5464" t="s">
        <v>16201</v>
      </c>
      <c r="C5464" t="s">
        <v>16202</v>
      </c>
      <c r="D5464" t="s">
        <v>429</v>
      </c>
      <c r="E5464" t="s">
        <v>430</v>
      </c>
      <c r="F5464" t="s">
        <v>628</v>
      </c>
      <c r="G5464" s="177">
        <v>44816</v>
      </c>
      <c r="H5464" t="s">
        <v>384</v>
      </c>
      <c r="I5464" t="s">
        <v>18175</v>
      </c>
      <c r="J5464" t="s">
        <v>16203</v>
      </c>
      <c r="K5464" t="s">
        <v>353</v>
      </c>
      <c r="L5464" t="s">
        <v>361</v>
      </c>
      <c r="M5464" s="29" t="str">
        <f>IF(O5464 &lt;&gt; "", VLOOKUP(O5464,'CLASSIFICAÇÃO - ÁREA DE ATUAÇÃO'!$A:$C,2,0),"")</f>
        <v>B</v>
      </c>
      <c r="N5464" s="29" t="str">
        <f>IF(O5464 &lt;&gt; "",VLOOKUP(O5464,'CLASSIFICAÇÃO - ÁREA DE ATUAÇÃO'!$A:$C,3,0), "")</f>
        <v>ATENÇÃO PRIMÁRIA</v>
      </c>
      <c r="O5464" t="str">
        <f>'Lotações convertidas'!B5466</f>
        <v>CENTRO DE SAÚDE SERRANO</v>
      </c>
    </row>
    <row r="5465" spans="1:15" x14ac:dyDescent="0.25">
      <c r="A5465">
        <v>1392873</v>
      </c>
      <c r="B5465" t="s">
        <v>16204</v>
      </c>
      <c r="C5465" t="s">
        <v>16205</v>
      </c>
      <c r="D5465" t="s">
        <v>379</v>
      </c>
      <c r="F5465" t="s">
        <v>609</v>
      </c>
      <c r="G5465" s="177">
        <v>44816</v>
      </c>
      <c r="H5465" t="s">
        <v>364</v>
      </c>
      <c r="I5465" t="s">
        <v>18171</v>
      </c>
      <c r="J5465" t="s">
        <v>16206</v>
      </c>
      <c r="K5465" t="s">
        <v>353</v>
      </c>
      <c r="L5465" t="s">
        <v>374</v>
      </c>
      <c r="M5465" s="29" t="str">
        <f>IF(O5465 &lt;&gt; "", VLOOKUP(O5465,'CLASSIFICAÇÃO - ÁREA DE ATUAÇÃO'!$A:$C,2,0),"")</f>
        <v>B</v>
      </c>
      <c r="N5465" s="29" t="str">
        <f>IF(O5465 &lt;&gt; "",VLOOKUP(O5465,'CLASSIFICAÇÃO - ÁREA DE ATUAÇÃO'!$A:$C,3,0), "")</f>
        <v>ATENÇÃO PRIMÁRIA</v>
      </c>
      <c r="O5465" t="str">
        <f>'Lotações convertidas'!B5467</f>
        <v>CENTRO DE SAÚDE GENTIL GOMES</v>
      </c>
    </row>
    <row r="5466" spans="1:15" x14ac:dyDescent="0.25">
      <c r="A5466" t="s">
        <v>16210</v>
      </c>
      <c r="B5466" t="s">
        <v>6448</v>
      </c>
      <c r="C5466" t="s">
        <v>6449</v>
      </c>
      <c r="D5466" t="s">
        <v>368</v>
      </c>
      <c r="E5466" t="s">
        <v>369</v>
      </c>
      <c r="F5466" t="s">
        <v>567</v>
      </c>
      <c r="G5466" s="177">
        <v>44816</v>
      </c>
      <c r="H5466" t="s">
        <v>441</v>
      </c>
      <c r="I5466" t="s">
        <v>18168</v>
      </c>
      <c r="J5466" t="s">
        <v>6450</v>
      </c>
      <c r="K5466" t="s">
        <v>353</v>
      </c>
      <c r="L5466" t="s">
        <v>406</v>
      </c>
      <c r="M5466" s="29" t="str">
        <f>IF(O5466 &lt;&gt; "", VLOOKUP(O5466,'CLASSIFICAÇÃO - ÁREA DE ATUAÇÃO'!$A:$C,2,0),"")</f>
        <v>C</v>
      </c>
      <c r="N5466" s="29" t="str">
        <f>IF(O5466 &lt;&gt; "",VLOOKUP(O5466,'CLASSIFICAÇÃO - ÁREA DE ATUAÇÃO'!$A:$C,3,0), "")</f>
        <v>REDE DE URGÊNCIA</v>
      </c>
      <c r="O5466" t="str">
        <f>'Lotações convertidas'!B5468</f>
        <v>CENTRO DE REFERENCIA EM SAUDE MENTAL ALCOOL E DROGAS BARREIRO</v>
      </c>
    </row>
    <row r="5467" spans="1:15" x14ac:dyDescent="0.25">
      <c r="A5467">
        <v>1392903</v>
      </c>
      <c r="B5467" t="s">
        <v>16211</v>
      </c>
      <c r="C5467" t="s">
        <v>16212</v>
      </c>
      <c r="D5467" t="s">
        <v>429</v>
      </c>
      <c r="E5467" t="s">
        <v>430</v>
      </c>
      <c r="F5467" t="s">
        <v>1245</v>
      </c>
      <c r="G5467" s="177">
        <v>44816</v>
      </c>
      <c r="H5467" t="s">
        <v>364</v>
      </c>
      <c r="I5467" t="s">
        <v>18175</v>
      </c>
      <c r="J5467" t="s">
        <v>16213</v>
      </c>
      <c r="K5467" t="s">
        <v>353</v>
      </c>
      <c r="L5467" t="s">
        <v>374</v>
      </c>
      <c r="M5467" s="29" t="str">
        <f>IF(O5467 &lt;&gt; "", VLOOKUP(O5467,'CLASSIFICAÇÃO - ÁREA DE ATUAÇÃO'!$A:$C,2,0),"")</f>
        <v>D</v>
      </c>
      <c r="N5467" s="29" t="str">
        <f>IF(O5467 &lt;&gt; "",VLOOKUP(O5467,'CLASSIFICAÇÃO - ÁREA DE ATUAÇÃO'!$A:$C,3,0), "")</f>
        <v>ATENÇÃO PRIMÁRIA</v>
      </c>
      <c r="O5467" t="str">
        <f>'Lotações convertidas'!B5469</f>
        <v>CENTRO DE SAÚDE GOIÂNIA</v>
      </c>
    </row>
    <row r="5468" spans="1:15" x14ac:dyDescent="0.25">
      <c r="A5468">
        <v>1392911</v>
      </c>
      <c r="B5468" t="s">
        <v>16214</v>
      </c>
      <c r="C5468" t="s">
        <v>16215</v>
      </c>
      <c r="D5468" t="s">
        <v>349</v>
      </c>
      <c r="E5468" t="s">
        <v>350</v>
      </c>
      <c r="F5468" t="s">
        <v>719</v>
      </c>
      <c r="G5468" s="177">
        <v>44816</v>
      </c>
      <c r="H5468" t="s">
        <v>352</v>
      </c>
      <c r="I5468" t="s">
        <v>18169</v>
      </c>
      <c r="J5468" t="s">
        <v>16216</v>
      </c>
      <c r="K5468" t="s">
        <v>353</v>
      </c>
      <c r="L5468" t="s">
        <v>365</v>
      </c>
      <c r="M5468" s="29" t="str">
        <f>IF(O5468 &lt;&gt; "", VLOOKUP(O5468,'CLASSIFICAÇÃO - ÁREA DE ATUAÇÃO'!$A:$C,2,0),"")</f>
        <v>D</v>
      </c>
      <c r="N5468" s="29" t="str">
        <f>IF(O5468 &lt;&gt; "",VLOOKUP(O5468,'CLASSIFICAÇÃO - ÁREA DE ATUAÇÃO'!$A:$C,3,0), "")</f>
        <v>ATENÇÃO PRIMÁRIA</v>
      </c>
      <c r="O5468" t="str">
        <f>'Lotações convertidas'!B5470</f>
        <v>CENTRO DE SAÚDE JAQUELINE</v>
      </c>
    </row>
    <row r="5469" spans="1:15" x14ac:dyDescent="0.25">
      <c r="A5469" t="s">
        <v>16217</v>
      </c>
      <c r="B5469" t="s">
        <v>16218</v>
      </c>
      <c r="C5469" t="s">
        <v>16219</v>
      </c>
      <c r="D5469" t="s">
        <v>349</v>
      </c>
      <c r="E5469" t="s">
        <v>473</v>
      </c>
      <c r="F5469" t="s">
        <v>18615</v>
      </c>
      <c r="G5469" s="177">
        <v>44814</v>
      </c>
      <c r="H5469" t="s">
        <v>466</v>
      </c>
      <c r="I5469" t="s">
        <v>18173</v>
      </c>
      <c r="J5469" t="s">
        <v>16220</v>
      </c>
      <c r="K5469" t="s">
        <v>353</v>
      </c>
      <c r="L5469" t="s">
        <v>365</v>
      </c>
      <c r="M5469" s="29" t="str">
        <f>IF(O5469 &lt;&gt; "", VLOOKUP(O5469,'CLASSIFICAÇÃO - ÁREA DE ATUAÇÃO'!$A:$C,2,0),"")</f>
        <v>D</v>
      </c>
      <c r="N5469" s="29" t="str">
        <f>IF(O5469 &lt;&gt; "",VLOOKUP(O5469,'CLASSIFICAÇÃO - ÁREA DE ATUAÇÃO'!$A:$C,3,0), "")</f>
        <v>REDE DE URGÊNCIA</v>
      </c>
      <c r="O5469" t="str">
        <f>'Lotações convertidas'!B5471</f>
        <v>UNIDADE DE PRONTO ATENDIMENTO NORTE</v>
      </c>
    </row>
    <row r="5470" spans="1:15" x14ac:dyDescent="0.25">
      <c r="A5470">
        <v>1392938</v>
      </c>
      <c r="B5470" t="s">
        <v>8898</v>
      </c>
      <c r="C5470" t="s">
        <v>8899</v>
      </c>
      <c r="D5470" t="s">
        <v>368</v>
      </c>
      <c r="E5470" t="s">
        <v>369</v>
      </c>
      <c r="F5470" t="s">
        <v>18615</v>
      </c>
      <c r="G5470" s="177">
        <v>44815</v>
      </c>
      <c r="H5470" t="s">
        <v>441</v>
      </c>
      <c r="I5470" t="s">
        <v>18168</v>
      </c>
      <c r="J5470" t="s">
        <v>8900</v>
      </c>
      <c r="K5470" t="s">
        <v>353</v>
      </c>
      <c r="L5470" t="s">
        <v>365</v>
      </c>
      <c r="M5470" s="29" t="str">
        <f>IF(O5470 &lt;&gt; "", VLOOKUP(O5470,'CLASSIFICAÇÃO - ÁREA DE ATUAÇÃO'!$A:$C,2,0),"")</f>
        <v>D</v>
      </c>
      <c r="N5470" s="29" t="str">
        <f>IF(O5470 &lt;&gt; "",VLOOKUP(O5470,'CLASSIFICAÇÃO - ÁREA DE ATUAÇÃO'!$A:$C,3,0), "")</f>
        <v>REDE DE URGÊNCIA</v>
      </c>
      <c r="O5470" t="str">
        <f>'Lotações convertidas'!B5472</f>
        <v>UNIDADE DE PRONTO ATENDIMENTO NORTE</v>
      </c>
    </row>
    <row r="5471" spans="1:15" x14ac:dyDescent="0.25">
      <c r="A5471">
        <v>1392946</v>
      </c>
      <c r="B5471" t="s">
        <v>16221</v>
      </c>
      <c r="C5471" t="s">
        <v>16222</v>
      </c>
      <c r="D5471" t="s">
        <v>349</v>
      </c>
      <c r="E5471" t="s">
        <v>350</v>
      </c>
      <c r="F5471" t="s">
        <v>719</v>
      </c>
      <c r="G5471" s="177">
        <v>44816</v>
      </c>
      <c r="H5471" t="s">
        <v>395</v>
      </c>
      <c r="I5471" t="s">
        <v>18169</v>
      </c>
      <c r="J5471" t="s">
        <v>16223</v>
      </c>
      <c r="K5471" t="s">
        <v>353</v>
      </c>
      <c r="L5471" t="s">
        <v>365</v>
      </c>
      <c r="M5471" s="29" t="str">
        <f>IF(O5471 &lt;&gt; "", VLOOKUP(O5471,'CLASSIFICAÇÃO - ÁREA DE ATUAÇÃO'!$A:$C,2,0),"")</f>
        <v>D</v>
      </c>
      <c r="N5471" s="29" t="str">
        <f>IF(O5471 &lt;&gt; "",VLOOKUP(O5471,'CLASSIFICAÇÃO - ÁREA DE ATUAÇÃO'!$A:$C,3,0), "")</f>
        <v>ATENÇÃO PRIMÁRIA</v>
      </c>
      <c r="O5471" t="str">
        <f>'Lotações convertidas'!B5473</f>
        <v>CENTRO DE SAÚDE JAQUELINE</v>
      </c>
    </row>
    <row r="5472" spans="1:15" x14ac:dyDescent="0.25">
      <c r="A5472">
        <v>1392954</v>
      </c>
      <c r="B5472" t="s">
        <v>16224</v>
      </c>
      <c r="C5472" t="s">
        <v>16225</v>
      </c>
      <c r="D5472" t="s">
        <v>379</v>
      </c>
      <c r="F5472" t="s">
        <v>18613</v>
      </c>
      <c r="G5472" s="177">
        <v>44814</v>
      </c>
      <c r="H5472" t="s">
        <v>482</v>
      </c>
      <c r="I5472" t="s">
        <v>18171</v>
      </c>
      <c r="J5472" t="s">
        <v>16226</v>
      </c>
      <c r="K5472" t="s">
        <v>353</v>
      </c>
      <c r="L5472" t="s">
        <v>382</v>
      </c>
      <c r="M5472" s="29" t="str">
        <f>IF(O5472 &lt;&gt; "", VLOOKUP(O5472,'CLASSIFICAÇÃO - ÁREA DE ATUAÇÃO'!$A:$C,2,0),"")</f>
        <v>C</v>
      </c>
      <c r="N5472" s="29" t="str">
        <f>IF(O5472 &lt;&gt; "",VLOOKUP(O5472,'CLASSIFICAÇÃO - ÁREA DE ATUAÇÃO'!$A:$C,3,0), "")</f>
        <v>REDE DE URGÊNCIA</v>
      </c>
      <c r="O5472" t="str">
        <f>'Lotações convertidas'!B5474</f>
        <v>UNIDADE DE PRONTO ATENDIMENTO LESTE</v>
      </c>
    </row>
    <row r="5473" spans="1:15" x14ac:dyDescent="0.25">
      <c r="A5473">
        <v>1392962</v>
      </c>
      <c r="B5473" t="s">
        <v>16227</v>
      </c>
      <c r="C5473" t="s">
        <v>16228</v>
      </c>
      <c r="D5473" t="s">
        <v>349</v>
      </c>
      <c r="E5473" t="s">
        <v>528</v>
      </c>
      <c r="F5473" t="s">
        <v>2992</v>
      </c>
      <c r="G5473" s="177">
        <v>44816</v>
      </c>
      <c r="H5473" t="s">
        <v>395</v>
      </c>
      <c r="I5473" t="s">
        <v>18176</v>
      </c>
      <c r="J5473" t="s">
        <v>16229</v>
      </c>
      <c r="K5473" t="s">
        <v>353</v>
      </c>
      <c r="L5473" t="s">
        <v>411</v>
      </c>
      <c r="M5473" s="29" t="str">
        <f>IF(O5473 &lt;&gt; "", VLOOKUP(O5473,'CLASSIFICAÇÃO - ÁREA DE ATUAÇÃO'!$A:$C,2,0),"")</f>
        <v>A</v>
      </c>
      <c r="N5473" s="29" t="str">
        <f>IF(O5473 &lt;&gt; "",VLOOKUP(O5473,'CLASSIFICAÇÃO - ÁREA DE ATUAÇÃO'!$A:$C,3,0), "")</f>
        <v>REDE COMPLEMENTAR</v>
      </c>
      <c r="O5473" t="str">
        <f>'Lotações convertidas'!B5475</f>
        <v>LABORATORIO DE BROMATOLOGIA</v>
      </c>
    </row>
    <row r="5474" spans="1:15" x14ac:dyDescent="0.25">
      <c r="A5474">
        <v>1392970</v>
      </c>
      <c r="B5474" t="s">
        <v>16230</v>
      </c>
      <c r="C5474" t="s">
        <v>16231</v>
      </c>
      <c r="D5474" t="s">
        <v>368</v>
      </c>
      <c r="E5474" t="s">
        <v>728</v>
      </c>
      <c r="F5474" t="s">
        <v>967</v>
      </c>
      <c r="G5474" s="177">
        <v>44816</v>
      </c>
      <c r="H5474" t="s">
        <v>417</v>
      </c>
      <c r="I5474" t="s">
        <v>495</v>
      </c>
      <c r="K5474" t="s">
        <v>495</v>
      </c>
      <c r="L5474" t="s">
        <v>382</v>
      </c>
      <c r="M5474" s="29" t="str">
        <f>IF(O5474 &lt;&gt; "", VLOOKUP(O5474,'CLASSIFICAÇÃO - ÁREA DE ATUAÇÃO'!$A:$C,2,0),"")</f>
        <v>B</v>
      </c>
      <c r="N5474" s="29" t="str">
        <f>IF(O5474 &lt;&gt; "",VLOOKUP(O5474,'CLASSIFICAÇÃO - ÁREA DE ATUAÇÃO'!$A:$C,3,0), "")</f>
        <v>ATENÇÃO PRIMÁRIA</v>
      </c>
      <c r="O5474" t="str">
        <f>'Lotações convertidas'!B5476</f>
        <v>CENTRO DE SAÚDE HORTO</v>
      </c>
    </row>
    <row r="5475" spans="1:15" x14ac:dyDescent="0.25">
      <c r="A5475">
        <v>1392989</v>
      </c>
      <c r="B5475" t="s">
        <v>5099</v>
      </c>
      <c r="C5475" t="s">
        <v>5100</v>
      </c>
      <c r="D5475" t="s">
        <v>362</v>
      </c>
      <c r="F5475" t="s">
        <v>556</v>
      </c>
      <c r="G5475" s="177">
        <v>44816</v>
      </c>
      <c r="H5475" t="s">
        <v>434</v>
      </c>
      <c r="I5475" t="s">
        <v>18168</v>
      </c>
      <c r="J5475" t="s">
        <v>5101</v>
      </c>
      <c r="K5475" t="s">
        <v>353</v>
      </c>
      <c r="L5475" t="s">
        <v>411</v>
      </c>
      <c r="M5475" s="29" t="str">
        <f>IF(O5475 &lt;&gt; "", VLOOKUP(O5475,'CLASSIFICAÇÃO - ÁREA DE ATUAÇÃO'!$A:$C,2,0),"")</f>
        <v>A</v>
      </c>
      <c r="N5475" s="29" t="str">
        <f>IF(O5475 &lt;&gt; "",VLOOKUP(O5475,'CLASSIFICAÇÃO - ÁREA DE ATUAÇÃO'!$A:$C,3,0), "")</f>
        <v>ATENÇÃO PRIMÁRIA</v>
      </c>
      <c r="O5475" t="str">
        <f>'Lotações convertidas'!B5477</f>
        <v>CENTRO DE SAÚDE CARLOS CHAGAS</v>
      </c>
    </row>
    <row r="5476" spans="1:15" x14ac:dyDescent="0.25">
      <c r="A5476">
        <v>1392997</v>
      </c>
      <c r="B5476" t="s">
        <v>16232</v>
      </c>
      <c r="C5476" t="s">
        <v>16233</v>
      </c>
      <c r="D5476" t="s">
        <v>349</v>
      </c>
      <c r="E5476" t="s">
        <v>350</v>
      </c>
      <c r="F5476" t="s">
        <v>18679</v>
      </c>
      <c r="G5476" s="177">
        <v>44816</v>
      </c>
      <c r="H5476" t="s">
        <v>364</v>
      </c>
      <c r="I5476" t="s">
        <v>18169</v>
      </c>
      <c r="J5476" t="s">
        <v>16234</v>
      </c>
      <c r="K5476" t="s">
        <v>353</v>
      </c>
      <c r="L5476" t="s">
        <v>382</v>
      </c>
      <c r="M5476" s="29" t="str">
        <f>IF(O5476 &lt;&gt; "", VLOOKUP(O5476,'CLASSIFICAÇÃO - ÁREA DE ATUAÇÃO'!$A:$C,2,0),"")</f>
        <v>A</v>
      </c>
      <c r="N5476" s="29" t="str">
        <f>IF(O5476 &lt;&gt; "",VLOOKUP(O5476,'CLASSIFICAÇÃO - ÁREA DE ATUAÇÃO'!$A:$C,3,0), "")</f>
        <v>GESTÃO</v>
      </c>
      <c r="O5476" t="str">
        <f>'Lotações convertidas'!B5478</f>
        <v>DIRETORIA REGIONAL DE SAUDE LESTE</v>
      </c>
    </row>
    <row r="5477" spans="1:15" x14ac:dyDescent="0.25">
      <c r="A5477">
        <v>1393004</v>
      </c>
      <c r="B5477" t="s">
        <v>16235</v>
      </c>
      <c r="C5477" t="s">
        <v>16236</v>
      </c>
      <c r="D5477" t="s">
        <v>362</v>
      </c>
      <c r="F5477" t="s">
        <v>639</v>
      </c>
      <c r="G5477" s="177">
        <v>44816</v>
      </c>
      <c r="H5477" t="s">
        <v>395</v>
      </c>
      <c r="I5477" t="s">
        <v>18168</v>
      </c>
      <c r="J5477" t="s">
        <v>16237</v>
      </c>
      <c r="K5477" t="s">
        <v>353</v>
      </c>
      <c r="L5477" t="s">
        <v>354</v>
      </c>
      <c r="M5477" s="29" t="str">
        <f>IF(O5477 &lt;&gt; "", VLOOKUP(O5477,'CLASSIFICAÇÃO - ÁREA DE ATUAÇÃO'!$A:$C,2,0),"")</f>
        <v>C</v>
      </c>
      <c r="N5477" s="29" t="str">
        <f>IF(O5477 &lt;&gt; "",VLOOKUP(O5477,'CLASSIFICAÇÃO - ÁREA DE ATUAÇÃO'!$A:$C,3,0), "")</f>
        <v>ATENÇÃO PRIMÁRIA</v>
      </c>
      <c r="O5477" t="str">
        <f>'Lotações convertidas'!B5479</f>
        <v>CENTRO DE SAÚDE ERMELINDA</v>
      </c>
    </row>
    <row r="5478" spans="1:15" x14ac:dyDescent="0.25">
      <c r="A5478">
        <v>1393012</v>
      </c>
      <c r="B5478" t="s">
        <v>16238</v>
      </c>
      <c r="C5478" t="s">
        <v>16239</v>
      </c>
      <c r="D5478" t="s">
        <v>349</v>
      </c>
      <c r="E5478" t="s">
        <v>528</v>
      </c>
      <c r="F5478" t="s">
        <v>792</v>
      </c>
      <c r="G5478" s="177">
        <v>44816</v>
      </c>
      <c r="H5478" t="s">
        <v>352</v>
      </c>
      <c r="I5478" t="s">
        <v>18183</v>
      </c>
      <c r="J5478" t="s">
        <v>16240</v>
      </c>
      <c r="K5478" t="s">
        <v>353</v>
      </c>
      <c r="L5478" t="s">
        <v>411</v>
      </c>
      <c r="M5478" s="29" t="str">
        <f>IF(O5478 &lt;&gt; "", VLOOKUP(O5478,'CLASSIFICAÇÃO - ÁREA DE ATUAÇÃO'!$A:$C,2,0),"")</f>
        <v>A</v>
      </c>
      <c r="N5478" s="29" t="str">
        <f>IF(O5478 &lt;&gt; "",VLOOKUP(O5478,'CLASSIFICAÇÃO - ÁREA DE ATUAÇÃO'!$A:$C,3,0), "")</f>
        <v>REDE COMPLEMENTAR</v>
      </c>
      <c r="O5478" t="str">
        <f>'Lotações convertidas'!B5480</f>
        <v>LABORATORIO REGIONAL CENTRO-SUL/PAMPULHA</v>
      </c>
    </row>
    <row r="5479" spans="1:15" x14ac:dyDescent="0.25">
      <c r="A5479">
        <v>1393020</v>
      </c>
      <c r="B5479" t="s">
        <v>16241</v>
      </c>
      <c r="C5479" t="s">
        <v>16242</v>
      </c>
      <c r="D5479" t="s">
        <v>379</v>
      </c>
      <c r="F5479" t="s">
        <v>612</v>
      </c>
      <c r="G5479" s="177">
        <v>44816</v>
      </c>
      <c r="H5479" t="s">
        <v>364</v>
      </c>
      <c r="I5479" t="s">
        <v>18171</v>
      </c>
      <c r="J5479" t="s">
        <v>16243</v>
      </c>
      <c r="K5479" t="s">
        <v>353</v>
      </c>
      <c r="L5479" t="s">
        <v>365</v>
      </c>
      <c r="M5479" s="29" t="str">
        <f>IF(O5479 &lt;&gt; "", VLOOKUP(O5479,'CLASSIFICAÇÃO - ÁREA DE ATUAÇÃO'!$A:$C,2,0),"")</f>
        <v>B</v>
      </c>
      <c r="N5479" s="29" t="str">
        <f>IF(O5479 &lt;&gt; "",VLOOKUP(O5479,'CLASSIFICAÇÃO - ÁREA DE ATUAÇÃO'!$A:$C,3,0), "")</f>
        <v>ATENÇÃO PRIMÁRIA</v>
      </c>
      <c r="O5479" t="str">
        <f>'Lotações convertidas'!B5481</f>
        <v>CENTRO DE SAÚDE PROVIDÊNCIA</v>
      </c>
    </row>
    <row r="5480" spans="1:15" x14ac:dyDescent="0.25">
      <c r="A5480">
        <v>1393039</v>
      </c>
      <c r="B5480" t="s">
        <v>16244</v>
      </c>
      <c r="C5480" t="s">
        <v>16245</v>
      </c>
      <c r="D5480" t="s">
        <v>379</v>
      </c>
      <c r="F5480" t="s">
        <v>2635</v>
      </c>
      <c r="G5480" s="177">
        <v>44816</v>
      </c>
      <c r="H5480" t="s">
        <v>352</v>
      </c>
      <c r="I5480" t="s">
        <v>18171</v>
      </c>
      <c r="J5480" t="s">
        <v>16246</v>
      </c>
      <c r="K5480" t="s">
        <v>353</v>
      </c>
      <c r="L5480" t="s">
        <v>354</v>
      </c>
      <c r="M5480" s="29" t="str">
        <f>IF(O5480 &lt;&gt; "", VLOOKUP(O5480,'CLASSIFICAÇÃO - ÁREA DE ATUAÇÃO'!$A:$C,2,0),"")</f>
        <v>A</v>
      </c>
      <c r="N5480" s="29" t="str">
        <f>IF(O5480 &lt;&gt; "",VLOOKUP(O5480,'CLASSIFICAÇÃO - ÁREA DE ATUAÇÃO'!$A:$C,3,0), "")</f>
        <v>ATENÇÃO PRIMÁRIA</v>
      </c>
      <c r="O5480" t="str">
        <f>'Lotações convertidas'!B5482</f>
        <v>CENTRO DE SAÚDE BOM JESUS</v>
      </c>
    </row>
    <row r="5481" spans="1:15" x14ac:dyDescent="0.25">
      <c r="A5481">
        <v>1393047</v>
      </c>
      <c r="B5481" t="s">
        <v>16247</v>
      </c>
      <c r="C5481" t="s">
        <v>16248</v>
      </c>
      <c r="D5481" t="s">
        <v>368</v>
      </c>
      <c r="E5481" t="s">
        <v>369</v>
      </c>
      <c r="F5481" t="s">
        <v>18611</v>
      </c>
      <c r="G5481" s="177">
        <v>44814</v>
      </c>
      <c r="H5481" t="s">
        <v>425</v>
      </c>
      <c r="I5481" t="s">
        <v>18168</v>
      </c>
      <c r="J5481" t="s">
        <v>16249</v>
      </c>
      <c r="K5481" t="s">
        <v>353</v>
      </c>
      <c r="L5481" t="s">
        <v>397</v>
      </c>
      <c r="M5481" s="29" t="str">
        <f>IF(O5481 &lt;&gt; "", VLOOKUP(O5481,'CLASSIFICAÇÃO - ÁREA DE ATUAÇÃO'!$A:$C,2,0),"")</f>
        <v>C</v>
      </c>
      <c r="N5481" s="29" t="str">
        <f>IF(O5481 &lt;&gt; "",VLOOKUP(O5481,'CLASSIFICAÇÃO - ÁREA DE ATUAÇÃO'!$A:$C,3,0), "")</f>
        <v>REDE DE URGÊNCIA</v>
      </c>
      <c r="O5481" t="str">
        <f>'Lotações convertidas'!B5483</f>
        <v>UNIDADE DE PRONTO ATENDIMENTO OESTE</v>
      </c>
    </row>
    <row r="5482" spans="1:15" x14ac:dyDescent="0.25">
      <c r="A5482">
        <v>1393055</v>
      </c>
      <c r="B5482" t="s">
        <v>16250</v>
      </c>
      <c r="C5482" t="s">
        <v>16251</v>
      </c>
      <c r="D5482" t="s">
        <v>379</v>
      </c>
      <c r="E5482" t="s">
        <v>16252</v>
      </c>
      <c r="F5482" t="s">
        <v>381</v>
      </c>
      <c r="G5482" s="177">
        <v>44817</v>
      </c>
      <c r="H5482" t="s">
        <v>17988</v>
      </c>
      <c r="I5482" t="s">
        <v>18171</v>
      </c>
      <c r="J5482" t="s">
        <v>16253</v>
      </c>
      <c r="K5482" t="s">
        <v>353</v>
      </c>
      <c r="L5482" t="s">
        <v>382</v>
      </c>
      <c r="M5482" s="29" t="str">
        <f>IF(O5482 &lt;&gt; "", VLOOKUP(O5482,'CLASSIFICAÇÃO - ÁREA DE ATUAÇÃO'!$A:$C,2,0),"")</f>
        <v>A</v>
      </c>
      <c r="N5482" s="29" t="str">
        <f>IF(O5482 &lt;&gt; "",VLOOKUP(O5482,'CLASSIFICAÇÃO - ÁREA DE ATUAÇÃO'!$A:$C,3,0), "")</f>
        <v>REDE COMPLEMENTAR</v>
      </c>
      <c r="O5482" t="str">
        <f>'Lotações convertidas'!B5484</f>
        <v>UNIDADE DE REFERENCIA SECUNDARIA SAGRADA FAMILIA</v>
      </c>
    </row>
    <row r="5483" spans="1:15" x14ac:dyDescent="0.25">
      <c r="A5483">
        <v>1393063</v>
      </c>
      <c r="B5483" t="s">
        <v>16254</v>
      </c>
      <c r="C5483" t="s">
        <v>16255</v>
      </c>
      <c r="D5483" t="s">
        <v>368</v>
      </c>
      <c r="E5483" t="s">
        <v>369</v>
      </c>
      <c r="F5483" t="s">
        <v>1513</v>
      </c>
      <c r="G5483" s="177">
        <v>44817</v>
      </c>
      <c r="H5483" t="s">
        <v>384</v>
      </c>
      <c r="I5483" t="s">
        <v>18168</v>
      </c>
      <c r="J5483" t="s">
        <v>16256</v>
      </c>
      <c r="K5483" t="s">
        <v>353</v>
      </c>
      <c r="L5483" t="s">
        <v>411</v>
      </c>
      <c r="M5483" s="29" t="str">
        <f>IF(O5483 &lt;&gt; "", VLOOKUP(O5483,'CLASSIFICAÇÃO - ÁREA DE ATUAÇÃO'!$A:$C,2,0),"")</f>
        <v>C</v>
      </c>
      <c r="N5483" s="29" t="str">
        <f>IF(O5483 &lt;&gt; "",VLOOKUP(O5483,'CLASSIFICAÇÃO - ÁREA DE ATUAÇÃO'!$A:$C,3,0), "")</f>
        <v>ATENÇÃO PRIMÁRIA</v>
      </c>
      <c r="O5483" t="str">
        <f>'Lotações convertidas'!B5485</f>
        <v>CENTRO DE SAÚDE CAFEZAL</v>
      </c>
    </row>
    <row r="5484" spans="1:15" x14ac:dyDescent="0.25">
      <c r="A5484">
        <v>1393071</v>
      </c>
      <c r="B5484" t="s">
        <v>16257</v>
      </c>
      <c r="C5484" t="s">
        <v>16258</v>
      </c>
      <c r="D5484" t="s">
        <v>379</v>
      </c>
      <c r="F5484" t="s">
        <v>18616</v>
      </c>
      <c r="G5484" s="177">
        <v>44815</v>
      </c>
      <c r="H5484" t="s">
        <v>482</v>
      </c>
      <c r="I5484" t="s">
        <v>18171</v>
      </c>
      <c r="J5484" t="s">
        <v>16259</v>
      </c>
      <c r="K5484" t="s">
        <v>353</v>
      </c>
      <c r="L5484" t="s">
        <v>361</v>
      </c>
      <c r="M5484" s="29" t="str">
        <f>IF(O5484 &lt;&gt; "", VLOOKUP(O5484,'CLASSIFICAÇÃO - ÁREA DE ATUAÇÃO'!$A:$C,2,0),"")</f>
        <v>C</v>
      </c>
      <c r="N5484" s="29" t="str">
        <f>IF(O5484 &lt;&gt; "",VLOOKUP(O5484,'CLASSIFICAÇÃO - ÁREA DE ATUAÇÃO'!$A:$C,3,0), "")</f>
        <v>REDE DE URGÊNCIA</v>
      </c>
      <c r="O5484" t="str">
        <f>'Lotações convertidas'!B5486</f>
        <v>UNIDADE DE PRONTO ATENDIMENTO PAMPULHA</v>
      </c>
    </row>
    <row r="5485" spans="1:15" x14ac:dyDescent="0.25">
      <c r="A5485" t="s">
        <v>16260</v>
      </c>
      <c r="B5485" t="s">
        <v>16261</v>
      </c>
      <c r="C5485" t="s">
        <v>16262</v>
      </c>
      <c r="D5485" t="s">
        <v>379</v>
      </c>
      <c r="F5485" t="s">
        <v>18615</v>
      </c>
      <c r="G5485" s="177">
        <v>44813</v>
      </c>
      <c r="H5485" t="s">
        <v>457</v>
      </c>
      <c r="I5485" t="s">
        <v>18171</v>
      </c>
      <c r="J5485" t="s">
        <v>16263</v>
      </c>
      <c r="K5485" t="s">
        <v>353</v>
      </c>
      <c r="L5485" t="s">
        <v>365</v>
      </c>
      <c r="M5485" s="29" t="str">
        <f>IF(O5485 &lt;&gt; "", VLOOKUP(O5485,'CLASSIFICAÇÃO - ÁREA DE ATUAÇÃO'!$A:$C,2,0),"")</f>
        <v>D</v>
      </c>
      <c r="N5485" s="29" t="str">
        <f>IF(O5485 &lt;&gt; "",VLOOKUP(O5485,'CLASSIFICAÇÃO - ÁREA DE ATUAÇÃO'!$A:$C,3,0), "")</f>
        <v>REDE DE URGÊNCIA</v>
      </c>
      <c r="O5485" t="str">
        <f>'Lotações convertidas'!B5487</f>
        <v>UNIDADE DE PRONTO ATENDIMENTO NORTE</v>
      </c>
    </row>
    <row r="5486" spans="1:15" x14ac:dyDescent="0.25">
      <c r="A5486">
        <v>1393101</v>
      </c>
      <c r="B5486" t="s">
        <v>16264</v>
      </c>
      <c r="C5486" t="s">
        <v>16265</v>
      </c>
      <c r="D5486" t="s">
        <v>368</v>
      </c>
      <c r="E5486" t="s">
        <v>728</v>
      </c>
      <c r="F5486" t="s">
        <v>519</v>
      </c>
      <c r="G5486" s="177">
        <v>44817</v>
      </c>
      <c r="H5486" t="s">
        <v>417</v>
      </c>
      <c r="I5486" t="s">
        <v>495</v>
      </c>
      <c r="K5486" t="s">
        <v>495</v>
      </c>
      <c r="L5486" t="s">
        <v>406</v>
      </c>
      <c r="M5486" s="29" t="str">
        <f>IF(O5486 &lt;&gt; "", VLOOKUP(O5486,'CLASSIFICAÇÃO - ÁREA DE ATUAÇÃO'!$A:$C,2,0),"")</f>
        <v>B</v>
      </c>
      <c r="N5486" s="29" t="str">
        <f>IF(O5486 &lt;&gt; "",VLOOKUP(O5486,'CLASSIFICAÇÃO - ÁREA DE ATUAÇÃO'!$A:$C,3,0), "")</f>
        <v>ATENÇÃO PRIMÁRIA</v>
      </c>
      <c r="O5486" t="str">
        <f>'Lotações convertidas'!B5488</f>
        <v>CENTRO DE SAÚDE CARLOS RENATO DIAS</v>
      </c>
    </row>
    <row r="5487" spans="1:15" x14ac:dyDescent="0.25">
      <c r="A5487" t="s">
        <v>16266</v>
      </c>
      <c r="B5487" t="s">
        <v>16267</v>
      </c>
      <c r="C5487" t="s">
        <v>16268</v>
      </c>
      <c r="D5487" t="s">
        <v>368</v>
      </c>
      <c r="E5487" t="s">
        <v>369</v>
      </c>
      <c r="F5487" t="s">
        <v>1581</v>
      </c>
      <c r="G5487" s="177">
        <v>44817</v>
      </c>
      <c r="H5487" t="s">
        <v>417</v>
      </c>
      <c r="I5487" t="s">
        <v>18168</v>
      </c>
      <c r="J5487" t="s">
        <v>16269</v>
      </c>
      <c r="K5487" t="s">
        <v>353</v>
      </c>
      <c r="L5487" t="s">
        <v>382</v>
      </c>
      <c r="M5487" s="29" t="str">
        <f>IF(O5487 &lt;&gt; "", VLOOKUP(O5487,'CLASSIFICAÇÃO - ÁREA DE ATUAÇÃO'!$A:$C,2,0),"")</f>
        <v>B</v>
      </c>
      <c r="N5487" s="29" t="str">
        <f>IF(O5487 &lt;&gt; "",VLOOKUP(O5487,'CLASSIFICAÇÃO - ÁREA DE ATUAÇÃO'!$A:$C,3,0), "")</f>
        <v>ATENÇÃO PRIMÁRIA</v>
      </c>
      <c r="O5487" t="str">
        <f>'Lotações convertidas'!B5489</f>
        <v>CENTRO DE SAÚDE SÃO JOSÉ OPERÁRIO</v>
      </c>
    </row>
    <row r="5488" spans="1:15" x14ac:dyDescent="0.25">
      <c r="A5488">
        <v>1393128</v>
      </c>
      <c r="B5488" t="s">
        <v>16270</v>
      </c>
      <c r="C5488" t="s">
        <v>16271</v>
      </c>
      <c r="D5488" t="s">
        <v>368</v>
      </c>
      <c r="E5488" t="s">
        <v>369</v>
      </c>
      <c r="F5488" t="s">
        <v>1517</v>
      </c>
      <c r="G5488" s="177">
        <v>44817</v>
      </c>
      <c r="H5488" t="s">
        <v>384</v>
      </c>
      <c r="I5488" t="s">
        <v>18168</v>
      </c>
      <c r="J5488" t="s">
        <v>16272</v>
      </c>
      <c r="K5488" t="s">
        <v>353</v>
      </c>
      <c r="L5488" t="s">
        <v>365</v>
      </c>
      <c r="M5488" s="29" t="str">
        <f>IF(O5488 &lt;&gt; "", VLOOKUP(O5488,'CLASSIFICAÇÃO - ÁREA DE ATUAÇÃO'!$A:$C,2,0),"")</f>
        <v>D</v>
      </c>
      <c r="N5488" s="29" t="str">
        <f>IF(O5488 &lt;&gt; "",VLOOKUP(O5488,'CLASSIFICAÇÃO - ÁREA DE ATUAÇÃO'!$A:$C,3,0), "")</f>
        <v>ATENÇÃO PRIMÁRIA</v>
      </c>
      <c r="O5488" t="str">
        <f>'Lotações convertidas'!B5490</f>
        <v>CENTRO DE SAÚDE LAJEDO</v>
      </c>
    </row>
    <row r="5489" spans="1:15" x14ac:dyDescent="0.25">
      <c r="A5489">
        <v>1393136</v>
      </c>
      <c r="B5489" t="s">
        <v>16273</v>
      </c>
      <c r="C5489" t="s">
        <v>16274</v>
      </c>
      <c r="D5489" t="s">
        <v>368</v>
      </c>
      <c r="E5489" t="s">
        <v>369</v>
      </c>
      <c r="F5489" t="s">
        <v>18630</v>
      </c>
      <c r="G5489" s="177">
        <v>44817</v>
      </c>
      <c r="H5489" t="s">
        <v>417</v>
      </c>
      <c r="I5489" t="s">
        <v>18168</v>
      </c>
      <c r="J5489" t="s">
        <v>16275</v>
      </c>
      <c r="K5489" t="s">
        <v>353</v>
      </c>
      <c r="L5489" t="s">
        <v>372</v>
      </c>
      <c r="M5489" s="29" t="str">
        <f>IF(O5489 &lt;&gt; "", VLOOKUP(O5489,'CLASSIFICAÇÃO - ÁREA DE ATUAÇÃO'!$A:$C,2,0),"")</f>
        <v>C</v>
      </c>
      <c r="N5489" s="29" t="str">
        <f>IF(O5489 &lt;&gt; "",VLOOKUP(O5489,'CLASSIFICAÇÃO - ÁREA DE ATUAÇÃO'!$A:$C,3,0), "")</f>
        <v>REDE COMPLEMENTAR</v>
      </c>
      <c r="O5489" t="str">
        <f>'Lotações convertidas'!B5491</f>
        <v>CENTRAL DE ESTERILIZACAO VENDA NOVA</v>
      </c>
    </row>
    <row r="5490" spans="1:15" x14ac:dyDescent="0.25">
      <c r="A5490">
        <v>1393144</v>
      </c>
      <c r="B5490" t="s">
        <v>16276</v>
      </c>
      <c r="C5490" t="s">
        <v>16277</v>
      </c>
      <c r="D5490" t="s">
        <v>429</v>
      </c>
      <c r="E5490" t="s">
        <v>493</v>
      </c>
      <c r="F5490" t="s">
        <v>259</v>
      </c>
      <c r="G5490" s="177">
        <v>44817</v>
      </c>
      <c r="H5490" t="s">
        <v>364</v>
      </c>
      <c r="I5490" t="s">
        <v>495</v>
      </c>
      <c r="K5490" t="s">
        <v>495</v>
      </c>
      <c r="L5490" t="s">
        <v>372</v>
      </c>
      <c r="M5490" s="29" t="str">
        <f>IF(O5490 &lt;&gt; "", VLOOKUP(O5490,'CLASSIFICAÇÃO - ÁREA DE ATUAÇÃO'!$A:$C,2,0),"")</f>
        <v>C</v>
      </c>
      <c r="N5490" s="29" t="str">
        <f>IF(O5490 &lt;&gt; "",VLOOKUP(O5490,'CLASSIFICAÇÃO - ÁREA DE ATUAÇÃO'!$A:$C,3,0), "")</f>
        <v>REDE COMPLEMENTAR</v>
      </c>
      <c r="O5490" t="str">
        <f>'Lotações convertidas'!B5492</f>
        <v>LABORATORIO REGIONAL NORTE/VENDA NOVA</v>
      </c>
    </row>
    <row r="5491" spans="1:15" x14ac:dyDescent="0.25">
      <c r="A5491">
        <v>1393152</v>
      </c>
      <c r="B5491" t="s">
        <v>16278</v>
      </c>
      <c r="C5491" t="s">
        <v>16279</v>
      </c>
      <c r="D5491" t="s">
        <v>368</v>
      </c>
      <c r="E5491" t="s">
        <v>369</v>
      </c>
      <c r="F5491" t="s">
        <v>399</v>
      </c>
      <c r="G5491" s="177">
        <v>44817</v>
      </c>
      <c r="H5491" t="s">
        <v>384</v>
      </c>
      <c r="I5491" t="s">
        <v>18168</v>
      </c>
      <c r="J5491" t="s">
        <v>16280</v>
      </c>
      <c r="K5491" t="s">
        <v>353</v>
      </c>
      <c r="L5491" t="s">
        <v>374</v>
      </c>
      <c r="M5491" s="29" t="str">
        <f>IF(O5491 &lt;&gt; "", VLOOKUP(O5491,'CLASSIFICAÇÃO - ÁREA DE ATUAÇÃO'!$A:$C,2,0),"")</f>
        <v>A</v>
      </c>
      <c r="N5491" s="29" t="str">
        <f>IF(O5491 &lt;&gt; "",VLOOKUP(O5491,'CLASSIFICAÇÃO - ÁREA DE ATUAÇÃO'!$A:$C,3,0), "")</f>
        <v>ATENÇÃO PRIMÁRIA</v>
      </c>
      <c r="O5491" t="str">
        <f>'Lotações convertidas'!B5493</f>
        <v>CENTRO DE SAÚDE ALCIDES LINS</v>
      </c>
    </row>
    <row r="5492" spans="1:15" x14ac:dyDescent="0.25">
      <c r="A5492">
        <v>1393160</v>
      </c>
      <c r="B5492" t="s">
        <v>16281</v>
      </c>
      <c r="C5492" t="s">
        <v>16282</v>
      </c>
      <c r="D5492" t="s">
        <v>368</v>
      </c>
      <c r="E5492" t="s">
        <v>369</v>
      </c>
      <c r="F5492" t="s">
        <v>373</v>
      </c>
      <c r="G5492" s="177">
        <v>44817</v>
      </c>
      <c r="H5492" t="s">
        <v>364</v>
      </c>
      <c r="I5492" t="s">
        <v>18168</v>
      </c>
      <c r="J5492" t="s">
        <v>16283</v>
      </c>
      <c r="K5492" t="s">
        <v>353</v>
      </c>
      <c r="L5492" t="s">
        <v>374</v>
      </c>
      <c r="M5492" s="29" t="str">
        <f>IF(O5492 &lt;&gt; "", VLOOKUP(O5492,'CLASSIFICAÇÃO - ÁREA DE ATUAÇÃO'!$A:$C,2,0),"")</f>
        <v>C</v>
      </c>
      <c r="N5492" s="29" t="str">
        <f>IF(O5492 &lt;&gt; "",VLOOKUP(O5492,'CLASSIFICAÇÃO - ÁREA DE ATUAÇÃO'!$A:$C,3,0), "")</f>
        <v>ATENÇÃO PRIMÁRIA</v>
      </c>
      <c r="O5492" t="str">
        <f>'Lotações convertidas'!B5494</f>
        <v>CENTRO DE SAÚDE EFIGÊNIA MURTA DE FIGUEIREDO</v>
      </c>
    </row>
    <row r="5493" spans="1:15" x14ac:dyDescent="0.25">
      <c r="A5493">
        <v>1393179</v>
      </c>
      <c r="B5493" t="s">
        <v>16284</v>
      </c>
      <c r="C5493" t="s">
        <v>16285</v>
      </c>
      <c r="D5493" t="s">
        <v>368</v>
      </c>
      <c r="E5493" t="s">
        <v>369</v>
      </c>
      <c r="F5493" t="s">
        <v>298</v>
      </c>
      <c r="G5493" s="177">
        <v>44817</v>
      </c>
      <c r="H5493" t="s">
        <v>364</v>
      </c>
      <c r="I5493" t="s">
        <v>18168</v>
      </c>
      <c r="J5493" t="s">
        <v>16286</v>
      </c>
      <c r="K5493" t="s">
        <v>353</v>
      </c>
      <c r="L5493" t="s">
        <v>374</v>
      </c>
      <c r="M5493" s="29" t="str">
        <f>IF(O5493 &lt;&gt; "", VLOOKUP(O5493,'CLASSIFICAÇÃO - ÁREA DE ATUAÇÃO'!$A:$C,2,0),"")</f>
        <v>D</v>
      </c>
      <c r="N5493" s="29" t="str">
        <f>IF(O5493 &lt;&gt; "",VLOOKUP(O5493,'CLASSIFICAÇÃO - ÁREA DE ATUAÇÃO'!$A:$C,3,0), "")</f>
        <v>ATENÇÃO PRIMÁRIA</v>
      </c>
      <c r="O5493" t="str">
        <f>'Lotações convertidas'!B5495</f>
        <v>CENTRO DE SAÚDE VILA MARIA - JOÃO VITAL</v>
      </c>
    </row>
    <row r="5494" spans="1:15" x14ac:dyDescent="0.25">
      <c r="A5494">
        <v>1393187</v>
      </c>
      <c r="B5494" t="s">
        <v>2026</v>
      </c>
      <c r="C5494" t="s">
        <v>2027</v>
      </c>
      <c r="D5494" t="s">
        <v>362</v>
      </c>
      <c r="F5494" t="s">
        <v>731</v>
      </c>
      <c r="G5494" s="177">
        <v>44816</v>
      </c>
      <c r="H5494" t="s">
        <v>434</v>
      </c>
      <c r="I5494" t="s">
        <v>18168</v>
      </c>
      <c r="J5494" t="s">
        <v>2028</v>
      </c>
      <c r="K5494" t="s">
        <v>353</v>
      </c>
      <c r="L5494" t="s">
        <v>361</v>
      </c>
      <c r="M5494" s="29" t="str">
        <f>IF(O5494 &lt;&gt; "", VLOOKUP(O5494,'CLASSIFICAÇÃO - ÁREA DE ATUAÇÃO'!$A:$C,2,0),"")</f>
        <v>B</v>
      </c>
      <c r="N5494" s="29" t="str">
        <f>IF(O5494 &lt;&gt; "",VLOOKUP(O5494,'CLASSIFICAÇÃO - ÁREA DE ATUAÇÃO'!$A:$C,3,0), "")</f>
        <v>ATENÇÃO PRIMÁRIA</v>
      </c>
      <c r="O5494" t="str">
        <f>'Lotações convertidas'!B5496</f>
        <v>CENTRO DE SAÚDE DOM ORIONE</v>
      </c>
    </row>
    <row r="5495" spans="1:15" x14ac:dyDescent="0.25">
      <c r="A5495">
        <v>1393209</v>
      </c>
      <c r="B5495" t="s">
        <v>2829</v>
      </c>
      <c r="C5495" t="s">
        <v>2830</v>
      </c>
      <c r="D5495" t="s">
        <v>368</v>
      </c>
      <c r="E5495" t="s">
        <v>369</v>
      </c>
      <c r="F5495" t="s">
        <v>595</v>
      </c>
      <c r="G5495" s="177">
        <v>44817</v>
      </c>
      <c r="H5495" t="s">
        <v>417</v>
      </c>
      <c r="I5495" t="s">
        <v>18168</v>
      </c>
      <c r="J5495" t="s">
        <v>2831</v>
      </c>
      <c r="K5495" t="s">
        <v>353</v>
      </c>
      <c r="L5495" t="s">
        <v>361</v>
      </c>
      <c r="M5495" s="29" t="str">
        <f>IF(O5495 &lt;&gt; "", VLOOKUP(O5495,'CLASSIFICAÇÃO - ÁREA DE ATUAÇÃO'!$A:$C,2,0),"")</f>
        <v>C</v>
      </c>
      <c r="N5495" s="29" t="str">
        <f>IF(O5495 &lt;&gt; "",VLOOKUP(O5495,'CLASSIFICAÇÃO - ÁREA DE ATUAÇÃO'!$A:$C,3,0), "")</f>
        <v>ATENÇÃO PRIMÁRIA</v>
      </c>
      <c r="O5495" t="str">
        <f>'Lotações convertidas'!B5497</f>
        <v>CENTRO DE SAÚDE TREVO</v>
      </c>
    </row>
    <row r="5496" spans="1:15" x14ac:dyDescent="0.25">
      <c r="A5496">
        <v>1393217</v>
      </c>
      <c r="B5496" t="s">
        <v>7735</v>
      </c>
      <c r="C5496" t="s">
        <v>7736</v>
      </c>
      <c r="D5496" t="s">
        <v>368</v>
      </c>
      <c r="E5496" t="s">
        <v>369</v>
      </c>
      <c r="F5496" t="s">
        <v>452</v>
      </c>
      <c r="G5496" s="177">
        <v>44818</v>
      </c>
      <c r="H5496" t="s">
        <v>441</v>
      </c>
      <c r="I5496" t="s">
        <v>18168</v>
      </c>
      <c r="J5496" t="s">
        <v>7737</v>
      </c>
      <c r="K5496" t="s">
        <v>353</v>
      </c>
      <c r="L5496" t="s">
        <v>372</v>
      </c>
      <c r="M5496" s="29" t="str">
        <f>IF(O5496 &lt;&gt; "", VLOOKUP(O5496,'CLASSIFICAÇÃO - ÁREA DE ATUAÇÃO'!$A:$C,2,0),"")</f>
        <v>B</v>
      </c>
      <c r="N5496" s="29" t="str">
        <f>IF(O5496 &lt;&gt; "",VLOOKUP(O5496,'CLASSIFICAÇÃO - ÁREA DE ATUAÇÃO'!$A:$C,3,0), "")</f>
        <v>REDE DE URGÊNCIA</v>
      </c>
      <c r="O5496" t="str">
        <f>'Lotações convertidas'!B5498</f>
        <v>CENTRO DE REFERÊNCIA EM SAÚDE MENTAL - ÁLCOOL E OUTRAS DROGAS VENDA NOVA</v>
      </c>
    </row>
    <row r="5497" spans="1:15" x14ac:dyDescent="0.25">
      <c r="A5497">
        <v>1393225</v>
      </c>
      <c r="B5497" t="s">
        <v>16287</v>
      </c>
      <c r="C5497" t="s">
        <v>16288</v>
      </c>
      <c r="D5497" t="s">
        <v>349</v>
      </c>
      <c r="E5497" t="s">
        <v>350</v>
      </c>
      <c r="F5497" t="s">
        <v>461</v>
      </c>
      <c r="G5497" s="177">
        <v>44816</v>
      </c>
      <c r="H5497" t="s">
        <v>395</v>
      </c>
      <c r="I5497" t="s">
        <v>18169</v>
      </c>
      <c r="J5497" t="s">
        <v>16289</v>
      </c>
      <c r="K5497" t="s">
        <v>353</v>
      </c>
      <c r="L5497" t="s">
        <v>354</v>
      </c>
      <c r="M5497" s="29" t="str">
        <f>IF(O5497 &lt;&gt; "", VLOOKUP(O5497,'CLASSIFICAÇÃO - ÁREA DE ATUAÇÃO'!$A:$C,2,0),"")</f>
        <v>D</v>
      </c>
      <c r="N5497" s="29" t="str">
        <f>IF(O5497 &lt;&gt; "",VLOOKUP(O5497,'CLASSIFICAÇÃO - ÁREA DE ATUAÇÃO'!$A:$C,3,0), "")</f>
        <v>ATENÇÃO PRIMÁRIA</v>
      </c>
      <c r="O5497" t="str">
        <f>'Lotações convertidas'!B5499</f>
        <v>CENTRO DE SAÚDE CALIFÓRNIA</v>
      </c>
    </row>
    <row r="5498" spans="1:15" x14ac:dyDescent="0.25">
      <c r="A5498">
        <v>1393233</v>
      </c>
      <c r="B5498" t="s">
        <v>16290</v>
      </c>
      <c r="C5498" t="s">
        <v>16291</v>
      </c>
      <c r="D5498" t="s">
        <v>349</v>
      </c>
      <c r="E5498" t="s">
        <v>541</v>
      </c>
      <c r="F5498" t="s">
        <v>1227</v>
      </c>
      <c r="G5498" s="177">
        <v>44817</v>
      </c>
      <c r="H5498" t="s">
        <v>395</v>
      </c>
      <c r="I5498" t="s">
        <v>18172</v>
      </c>
      <c r="J5498" t="s">
        <v>16292</v>
      </c>
      <c r="K5498" t="s">
        <v>353</v>
      </c>
      <c r="L5498" t="s">
        <v>365</v>
      </c>
      <c r="M5498" s="29" t="str">
        <f>IF(O5498 &lt;&gt; "", VLOOKUP(O5498,'CLASSIFICAÇÃO - ÁREA DE ATUAÇÃO'!$A:$C,2,0),"")</f>
        <v>D</v>
      </c>
      <c r="N5498" s="29" t="str">
        <f>IF(O5498 &lt;&gt; "",VLOOKUP(O5498,'CLASSIFICAÇÃO - ÁREA DE ATUAÇÃO'!$A:$C,3,0), "")</f>
        <v>ATENÇÃO PRIMÁRIA</v>
      </c>
      <c r="O5498" t="str">
        <f>'Lotações convertidas'!B5500</f>
        <v>CENTRO DE SAÚDE FELICIDADE II</v>
      </c>
    </row>
    <row r="5499" spans="1:15" x14ac:dyDescent="0.25">
      <c r="A5499">
        <v>1393241</v>
      </c>
      <c r="B5499" t="s">
        <v>16293</v>
      </c>
      <c r="C5499" t="s">
        <v>16294</v>
      </c>
      <c r="D5499" t="s">
        <v>362</v>
      </c>
      <c r="F5499" t="s">
        <v>639</v>
      </c>
      <c r="G5499" s="177">
        <v>44817</v>
      </c>
      <c r="H5499" t="s">
        <v>364</v>
      </c>
      <c r="I5499" t="s">
        <v>18168</v>
      </c>
      <c r="J5499" t="s">
        <v>16295</v>
      </c>
      <c r="K5499" t="s">
        <v>353</v>
      </c>
      <c r="L5499" t="s">
        <v>354</v>
      </c>
      <c r="M5499" s="29" t="str">
        <f>IF(O5499 &lt;&gt; "", VLOOKUP(O5499,'CLASSIFICAÇÃO - ÁREA DE ATUAÇÃO'!$A:$C,2,0),"")</f>
        <v>C</v>
      </c>
      <c r="N5499" s="29" t="str">
        <f>IF(O5499 &lt;&gt; "",VLOOKUP(O5499,'CLASSIFICAÇÃO - ÁREA DE ATUAÇÃO'!$A:$C,3,0), "")</f>
        <v>ATENÇÃO PRIMÁRIA</v>
      </c>
      <c r="O5499" t="str">
        <f>'Lotações convertidas'!B5501</f>
        <v>CENTRO DE SAÚDE ERMELINDA</v>
      </c>
    </row>
    <row r="5500" spans="1:15" x14ac:dyDescent="0.25">
      <c r="A5500" t="s">
        <v>16296</v>
      </c>
      <c r="B5500" t="s">
        <v>16297</v>
      </c>
      <c r="C5500" t="s">
        <v>16298</v>
      </c>
      <c r="D5500" t="s">
        <v>379</v>
      </c>
      <c r="F5500" t="s">
        <v>351</v>
      </c>
      <c r="G5500" s="177">
        <v>44818</v>
      </c>
      <c r="H5500" t="s">
        <v>434</v>
      </c>
      <c r="I5500" t="s">
        <v>18171</v>
      </c>
      <c r="J5500" t="s">
        <v>16299</v>
      </c>
      <c r="K5500" t="s">
        <v>353</v>
      </c>
      <c r="L5500" t="s">
        <v>354</v>
      </c>
      <c r="M5500" s="29" t="str">
        <f>IF(O5500 &lt;&gt; "", VLOOKUP(O5500,'CLASSIFICAÇÃO - ÁREA DE ATUAÇÃO'!$A:$C,2,0),"")</f>
        <v>D</v>
      </c>
      <c r="N5500" s="29" t="str">
        <f>IF(O5500 &lt;&gt; "",VLOOKUP(O5500,'CLASSIFICAÇÃO - ÁREA DE ATUAÇÃO'!$A:$C,3,0), "")</f>
        <v>ATENÇÃO PRIMÁRIA</v>
      </c>
      <c r="O5500" t="str">
        <f>'Lotações convertidas'!B5502</f>
        <v>CENTRO DE SAÚDE PEDREIRA PRADO LOPES</v>
      </c>
    </row>
    <row r="5501" spans="1:15" x14ac:dyDescent="0.25">
      <c r="A5501">
        <v>1393268</v>
      </c>
      <c r="B5501" t="s">
        <v>16300</v>
      </c>
      <c r="C5501" t="s">
        <v>16301</v>
      </c>
      <c r="D5501" t="s">
        <v>368</v>
      </c>
      <c r="E5501" t="s">
        <v>369</v>
      </c>
      <c r="F5501" t="s">
        <v>1937</v>
      </c>
      <c r="G5501" s="177">
        <v>44817</v>
      </c>
      <c r="H5501" t="s">
        <v>364</v>
      </c>
      <c r="I5501" t="s">
        <v>18168</v>
      </c>
      <c r="J5501" t="s">
        <v>16302</v>
      </c>
      <c r="K5501" t="s">
        <v>353</v>
      </c>
      <c r="L5501" t="s">
        <v>374</v>
      </c>
      <c r="M5501" s="29" t="str">
        <f>IF(O5501 &lt;&gt; "", VLOOKUP(O5501,'CLASSIFICAÇÃO - ÁREA DE ATUAÇÃO'!$A:$C,2,0),"")</f>
        <v>C</v>
      </c>
      <c r="N5501" s="29" t="str">
        <f>IF(O5501 &lt;&gt; "",VLOOKUP(O5501,'CLASSIFICAÇÃO - ÁREA DE ATUAÇÃO'!$A:$C,3,0), "")</f>
        <v>ATENÇÃO PRIMÁRIA</v>
      </c>
      <c r="O5501" t="str">
        <f>'Lotações convertidas'!B5503</f>
        <v>CENTRO DE SAÚDE OLAVO ALBINO CORREIA</v>
      </c>
    </row>
    <row r="5502" spans="1:15" x14ac:dyDescent="0.25">
      <c r="A5502">
        <v>1393276</v>
      </c>
      <c r="B5502" t="s">
        <v>16303</v>
      </c>
      <c r="C5502" t="s">
        <v>16304</v>
      </c>
      <c r="D5502" t="s">
        <v>368</v>
      </c>
      <c r="E5502" t="s">
        <v>369</v>
      </c>
      <c r="F5502" t="s">
        <v>370</v>
      </c>
      <c r="G5502" s="177">
        <v>44817</v>
      </c>
      <c r="H5502" t="s">
        <v>384</v>
      </c>
      <c r="I5502" t="s">
        <v>18168</v>
      </c>
      <c r="J5502" t="s">
        <v>16305</v>
      </c>
      <c r="K5502" t="s">
        <v>353</v>
      </c>
      <c r="L5502" t="s">
        <v>372</v>
      </c>
      <c r="M5502" s="29" t="str">
        <f>IF(O5502 &lt;&gt; "", VLOOKUP(O5502,'CLASSIFICAÇÃO - ÁREA DE ATUAÇÃO'!$A:$C,2,0),"")</f>
        <v>D</v>
      </c>
      <c r="N5502" s="29" t="str">
        <f>IF(O5502 &lt;&gt; "",VLOOKUP(O5502,'CLASSIFICAÇÃO - ÁREA DE ATUAÇÃO'!$A:$C,3,0), "")</f>
        <v>ATENÇÃO PRIMÁRIA</v>
      </c>
      <c r="O5502" t="str">
        <f>'Lotações convertidas'!B5504</f>
        <v>CENTRO DE SAÚDE PARAÚNA</v>
      </c>
    </row>
    <row r="5503" spans="1:15" x14ac:dyDescent="0.25">
      <c r="A5503">
        <v>1393284</v>
      </c>
      <c r="B5503" t="s">
        <v>16306</v>
      </c>
      <c r="C5503" t="s">
        <v>16307</v>
      </c>
      <c r="D5503" t="s">
        <v>349</v>
      </c>
      <c r="E5503" t="s">
        <v>473</v>
      </c>
      <c r="F5503" t="s">
        <v>69</v>
      </c>
      <c r="G5503" s="177">
        <v>44818</v>
      </c>
      <c r="H5503" t="s">
        <v>395</v>
      </c>
      <c r="I5503" t="s">
        <v>18181</v>
      </c>
      <c r="J5503" t="s">
        <v>16308</v>
      </c>
      <c r="K5503" t="s">
        <v>353</v>
      </c>
      <c r="L5503" t="s">
        <v>382</v>
      </c>
      <c r="M5503" s="29" t="str">
        <f>IF(O5503 &lt;&gt; "", VLOOKUP(O5503,'CLASSIFICAÇÃO - ÁREA DE ATUAÇÃO'!$A:$C,2,0),"")</f>
        <v>A</v>
      </c>
      <c r="N5503" s="29" t="str">
        <f>IF(O5503 &lt;&gt; "",VLOOKUP(O5503,'CLASSIFICAÇÃO - ÁREA DE ATUAÇÃO'!$A:$C,3,0), "")</f>
        <v>REDE COMPLEMENTAR</v>
      </c>
      <c r="O5503" t="str">
        <f>'Lotações convertidas'!B5505</f>
        <v>CENTRO DE TESTAGEM E ACONSELHAMENTO - SERVICO DE ATENDIMENTO ESPECIALIZADO</v>
      </c>
    </row>
    <row r="5504" spans="1:15" x14ac:dyDescent="0.25">
      <c r="A5504">
        <v>1393292</v>
      </c>
      <c r="B5504" t="s">
        <v>16309</v>
      </c>
      <c r="C5504" t="s">
        <v>16310</v>
      </c>
      <c r="D5504" t="s">
        <v>379</v>
      </c>
      <c r="F5504" t="s">
        <v>3361</v>
      </c>
      <c r="G5504" s="177">
        <v>44817</v>
      </c>
      <c r="H5504" t="s">
        <v>364</v>
      </c>
      <c r="I5504" t="s">
        <v>18171</v>
      </c>
      <c r="J5504" t="s">
        <v>16311</v>
      </c>
      <c r="K5504" t="s">
        <v>353</v>
      </c>
      <c r="L5504" t="s">
        <v>382</v>
      </c>
      <c r="M5504" s="29" t="str">
        <f>IF(O5504 &lt;&gt; "", VLOOKUP(O5504,'CLASSIFICAÇÃO - ÁREA DE ATUAÇÃO'!$A:$C,2,0),"")</f>
        <v>A</v>
      </c>
      <c r="N5504" s="29" t="str">
        <f>IF(O5504 &lt;&gt; "",VLOOKUP(O5504,'CLASSIFICAÇÃO - ÁREA DE ATUAÇÃO'!$A:$C,3,0), "")</f>
        <v>ATENÇÃO PRIMÁRIA</v>
      </c>
      <c r="O5504" t="str">
        <f>'Lotações convertidas'!B5506</f>
        <v>CENTRO DE SAÚDE BOA VISTA</v>
      </c>
    </row>
    <row r="5505" spans="1:15" x14ac:dyDescent="0.25">
      <c r="A5505">
        <v>1393306</v>
      </c>
      <c r="B5505" t="s">
        <v>16312</v>
      </c>
      <c r="C5505" t="s">
        <v>16313</v>
      </c>
      <c r="D5505" t="s">
        <v>368</v>
      </c>
      <c r="E5505" t="s">
        <v>369</v>
      </c>
      <c r="F5505" t="s">
        <v>424</v>
      </c>
      <c r="G5505" s="177">
        <v>44818</v>
      </c>
      <c r="H5505" t="s">
        <v>441</v>
      </c>
      <c r="I5505" t="s">
        <v>18168</v>
      </c>
      <c r="J5505" t="s">
        <v>16314</v>
      </c>
      <c r="K5505" t="s">
        <v>353</v>
      </c>
      <c r="L5505" t="s">
        <v>427</v>
      </c>
      <c r="M5505" s="29" t="str">
        <f>IF(O5505 &lt;&gt; "", VLOOKUP(O5505,'CLASSIFICAÇÃO - ÁREA DE ATUAÇÃO'!$A:$C,2,0),"")</f>
        <v>D</v>
      </c>
      <c r="N5505" s="29" t="str">
        <f>IF(O5505 &lt;&gt; "",VLOOKUP(O5505,'CLASSIFICAÇÃO - ÁREA DE ATUAÇÃO'!$A:$C,3,0), "")</f>
        <v>REDE DE URGÊNCIA</v>
      </c>
      <c r="O5505" t="str">
        <f>'Lotações convertidas'!B5507</f>
        <v>SERVIÇO DE ATENDIMENTO MÓVEL DE URGÊNCIA E TRANSPORTE EM SAÚDE</v>
      </c>
    </row>
    <row r="5506" spans="1:15" x14ac:dyDescent="0.25">
      <c r="A5506">
        <v>1393314</v>
      </c>
      <c r="B5506" t="s">
        <v>16315</v>
      </c>
      <c r="C5506" t="s">
        <v>16316</v>
      </c>
      <c r="D5506" t="s">
        <v>368</v>
      </c>
      <c r="E5506" t="s">
        <v>369</v>
      </c>
      <c r="F5506" t="s">
        <v>18616</v>
      </c>
      <c r="G5506" s="177">
        <v>44818</v>
      </c>
      <c r="H5506" t="s">
        <v>441</v>
      </c>
      <c r="I5506" t="s">
        <v>18168</v>
      </c>
      <c r="J5506" t="s">
        <v>16317</v>
      </c>
      <c r="K5506" t="s">
        <v>353</v>
      </c>
      <c r="L5506" t="s">
        <v>361</v>
      </c>
      <c r="M5506" s="29" t="str">
        <f>IF(O5506 &lt;&gt; "", VLOOKUP(O5506,'CLASSIFICAÇÃO - ÁREA DE ATUAÇÃO'!$A:$C,2,0),"")</f>
        <v>C</v>
      </c>
      <c r="N5506" s="29" t="str">
        <f>IF(O5506 &lt;&gt; "",VLOOKUP(O5506,'CLASSIFICAÇÃO - ÁREA DE ATUAÇÃO'!$A:$C,3,0), "")</f>
        <v>REDE DE URGÊNCIA</v>
      </c>
      <c r="O5506" t="str">
        <f>'Lotações convertidas'!B5508</f>
        <v>UNIDADE DE PRONTO ATENDIMENTO PAMPULHA</v>
      </c>
    </row>
    <row r="5507" spans="1:15" x14ac:dyDescent="0.25">
      <c r="A5507">
        <v>1393322</v>
      </c>
      <c r="B5507" t="s">
        <v>16318</v>
      </c>
      <c r="C5507" t="s">
        <v>16319</v>
      </c>
      <c r="D5507" t="s">
        <v>349</v>
      </c>
      <c r="E5507" t="s">
        <v>350</v>
      </c>
      <c r="F5507" t="s">
        <v>18614</v>
      </c>
      <c r="G5507" s="177">
        <v>44818</v>
      </c>
      <c r="H5507" t="s">
        <v>16320</v>
      </c>
      <c r="I5507" t="s">
        <v>18169</v>
      </c>
      <c r="J5507" t="s">
        <v>16321</v>
      </c>
      <c r="K5507" t="s">
        <v>353</v>
      </c>
      <c r="L5507" t="s">
        <v>354</v>
      </c>
      <c r="M5507" s="29" t="str">
        <f>IF(O5507 &lt;&gt; "", VLOOKUP(O5507,'CLASSIFICAÇÃO - ÁREA DE ATUAÇÃO'!$A:$C,2,0),"")</f>
        <v>A</v>
      </c>
      <c r="N5507" s="29" t="str">
        <f>IF(O5507 &lt;&gt; "",VLOOKUP(O5507,'CLASSIFICAÇÃO - ÁREA DE ATUAÇÃO'!$A:$C,3,0), "")</f>
        <v>REDE DE URGÊNCIA</v>
      </c>
      <c r="O5507" t="str">
        <f>'Lotações convertidas'!B5509</f>
        <v>CENTRO DE REFERENCIA EM SAUDE MENTAL NOROESTE</v>
      </c>
    </row>
    <row r="5508" spans="1:15" x14ac:dyDescent="0.25">
      <c r="A5508">
        <v>1393330</v>
      </c>
      <c r="B5508" t="s">
        <v>16322</v>
      </c>
      <c r="C5508" t="s">
        <v>16323</v>
      </c>
      <c r="D5508" t="s">
        <v>368</v>
      </c>
      <c r="E5508" t="s">
        <v>369</v>
      </c>
      <c r="F5508" t="s">
        <v>4868</v>
      </c>
      <c r="G5508" s="177">
        <v>44817</v>
      </c>
      <c r="H5508" t="s">
        <v>364</v>
      </c>
      <c r="I5508" t="s">
        <v>18168</v>
      </c>
      <c r="J5508" t="s">
        <v>16324</v>
      </c>
      <c r="K5508" t="s">
        <v>353</v>
      </c>
      <c r="L5508" t="s">
        <v>365</v>
      </c>
      <c r="M5508" s="29" t="str">
        <f>IF(O5508 &lt;&gt; "", VLOOKUP(O5508,'CLASSIFICAÇÃO - ÁREA DE ATUAÇÃO'!$A:$C,2,0),"")</f>
        <v>C</v>
      </c>
      <c r="N5508" s="29" t="str">
        <f>IF(O5508 &lt;&gt; "",VLOOKUP(O5508,'CLASSIFICAÇÃO - ÁREA DE ATUAÇÃO'!$A:$C,3,0), "")</f>
        <v>ATENÇÃO PRIMÁRIA</v>
      </c>
      <c r="O5508" t="str">
        <f>'Lotações convertidas'!B5510</f>
        <v>CENTRO DE SAÚDE HELIÓPOLIS</v>
      </c>
    </row>
    <row r="5509" spans="1:15" x14ac:dyDescent="0.25">
      <c r="A5509">
        <v>1393349</v>
      </c>
      <c r="B5509" t="s">
        <v>16325</v>
      </c>
      <c r="C5509" t="s">
        <v>16326</v>
      </c>
      <c r="D5509" t="s">
        <v>362</v>
      </c>
      <c r="F5509" t="s">
        <v>399</v>
      </c>
      <c r="G5509" s="177">
        <v>44817</v>
      </c>
      <c r="H5509" t="s">
        <v>364</v>
      </c>
      <c r="I5509" t="s">
        <v>18168</v>
      </c>
      <c r="J5509" t="s">
        <v>16327</v>
      </c>
      <c r="K5509" t="s">
        <v>353</v>
      </c>
      <c r="L5509" t="s">
        <v>374</v>
      </c>
      <c r="M5509" s="29" t="str">
        <f>IF(O5509 &lt;&gt; "", VLOOKUP(O5509,'CLASSIFICAÇÃO - ÁREA DE ATUAÇÃO'!$A:$C,2,0),"")</f>
        <v>A</v>
      </c>
      <c r="N5509" s="29" t="str">
        <f>IF(O5509 &lt;&gt; "",VLOOKUP(O5509,'CLASSIFICAÇÃO - ÁREA DE ATUAÇÃO'!$A:$C,3,0), "")</f>
        <v>ATENÇÃO PRIMÁRIA</v>
      </c>
      <c r="O5509" t="str">
        <f>'Lotações convertidas'!B5511</f>
        <v>CENTRO DE SAÚDE ALCIDES LINS</v>
      </c>
    </row>
    <row r="5510" spans="1:15" x14ac:dyDescent="0.25">
      <c r="A5510">
        <v>1393357</v>
      </c>
      <c r="B5510" t="s">
        <v>10349</v>
      </c>
      <c r="C5510" t="s">
        <v>10350</v>
      </c>
      <c r="D5510" t="s">
        <v>379</v>
      </c>
      <c r="F5510" t="s">
        <v>18623</v>
      </c>
      <c r="G5510" s="177">
        <v>44820</v>
      </c>
      <c r="H5510" t="s">
        <v>466</v>
      </c>
      <c r="I5510" t="s">
        <v>18171</v>
      </c>
      <c r="J5510" t="s">
        <v>10351</v>
      </c>
      <c r="K5510" t="s">
        <v>353</v>
      </c>
      <c r="L5510" t="s">
        <v>374</v>
      </c>
      <c r="M5510" s="29" t="str">
        <f>IF(O5510 &lt;&gt; "", VLOOKUP(O5510,'CLASSIFICAÇÃO - ÁREA DE ATUAÇÃO'!$A:$C,2,0),"")</f>
        <v>C</v>
      </c>
      <c r="N5510" s="29" t="str">
        <f>IF(O5510 &lt;&gt; "",VLOOKUP(O5510,'CLASSIFICAÇÃO - ÁREA DE ATUAÇÃO'!$A:$C,3,0), "")</f>
        <v>REDE DE URGÊNCIA</v>
      </c>
      <c r="O5510" t="str">
        <f>'Lotações convertidas'!B5512</f>
        <v>UNIDADE DE PRONTO ATENDIMENTO NORDESTE</v>
      </c>
    </row>
    <row r="5511" spans="1:15" x14ac:dyDescent="0.25">
      <c r="A5511">
        <v>1393365</v>
      </c>
      <c r="B5511" t="s">
        <v>16328</v>
      </c>
      <c r="C5511" t="s">
        <v>16329</v>
      </c>
      <c r="D5511" t="s">
        <v>368</v>
      </c>
      <c r="E5511" t="s">
        <v>369</v>
      </c>
      <c r="F5511" t="s">
        <v>18619</v>
      </c>
      <c r="G5511" s="177">
        <v>44819</v>
      </c>
      <c r="H5511" t="s">
        <v>441</v>
      </c>
      <c r="I5511" t="s">
        <v>18168</v>
      </c>
      <c r="J5511" t="s">
        <v>16330</v>
      </c>
      <c r="K5511" t="s">
        <v>353</v>
      </c>
      <c r="L5511" t="s">
        <v>361</v>
      </c>
      <c r="M5511" s="29" t="str">
        <f>IF(O5511 &lt;&gt; "", VLOOKUP(O5511,'CLASSIFICAÇÃO - ÁREA DE ATUAÇÃO'!$A:$C,2,0),"")</f>
        <v>B</v>
      </c>
      <c r="N5511" s="29" t="str">
        <f>IF(O5511 &lt;&gt; "",VLOOKUP(O5511,'CLASSIFICAÇÃO - ÁREA DE ATUAÇÃO'!$A:$C,3,0), "")</f>
        <v>REDE DE URGÊNCIA</v>
      </c>
      <c r="O5511" t="str">
        <f>'Lotações convertidas'!B5513</f>
        <v>CENTRO DE REFERENCIA EM SAUDE MENTAL PAMPULHA</v>
      </c>
    </row>
    <row r="5512" spans="1:15" x14ac:dyDescent="0.25">
      <c r="A5512">
        <v>1393381</v>
      </c>
      <c r="B5512" t="s">
        <v>16331</v>
      </c>
      <c r="C5512" t="s">
        <v>16332</v>
      </c>
      <c r="D5512" t="s">
        <v>368</v>
      </c>
      <c r="E5512" t="s">
        <v>369</v>
      </c>
      <c r="F5512" t="s">
        <v>18617</v>
      </c>
      <c r="G5512" s="177">
        <v>44817</v>
      </c>
      <c r="H5512" t="s">
        <v>425</v>
      </c>
      <c r="I5512" t="s">
        <v>18168</v>
      </c>
      <c r="J5512" t="s">
        <v>16333</v>
      </c>
      <c r="K5512" t="s">
        <v>353</v>
      </c>
      <c r="L5512" t="s">
        <v>406</v>
      </c>
      <c r="M5512" s="29" t="str">
        <f>IF(O5512 &lt;&gt; "", VLOOKUP(O5512,'CLASSIFICAÇÃO - ÁREA DE ATUAÇÃO'!$A:$C,2,0),"")</f>
        <v>D</v>
      </c>
      <c r="N5512" s="29" t="str">
        <f>IF(O5512 &lt;&gt; "",VLOOKUP(O5512,'CLASSIFICAÇÃO - ÁREA DE ATUAÇÃO'!$A:$C,3,0), "")</f>
        <v>REDE DE URGÊNCIA</v>
      </c>
      <c r="O5512" t="str">
        <f>'Lotações convertidas'!B5514</f>
        <v>UNIDADE DE PRONTO ATENDIMENTO BARREIRO</v>
      </c>
    </row>
    <row r="5513" spans="1:15" x14ac:dyDescent="0.25">
      <c r="A5513" t="s">
        <v>16334</v>
      </c>
      <c r="B5513" t="s">
        <v>16335</v>
      </c>
      <c r="C5513" t="s">
        <v>16336</v>
      </c>
      <c r="D5513" t="s">
        <v>362</v>
      </c>
      <c r="F5513" t="s">
        <v>18648</v>
      </c>
      <c r="G5513" s="177">
        <v>44817</v>
      </c>
      <c r="H5513" t="s">
        <v>16337</v>
      </c>
      <c r="I5513" t="s">
        <v>18168</v>
      </c>
      <c r="J5513" t="s">
        <v>16338</v>
      </c>
      <c r="K5513" t="s">
        <v>353</v>
      </c>
      <c r="L5513" t="s">
        <v>406</v>
      </c>
      <c r="M5513" s="29" t="str">
        <f>IF(O5513 &lt;&gt; "", VLOOKUP(O5513,'CLASSIFICAÇÃO - ÁREA DE ATUAÇÃO'!$A:$C,2,0),"")</f>
        <v>B</v>
      </c>
      <c r="N5513" s="29" t="str">
        <f>IF(O5513 &lt;&gt; "",VLOOKUP(O5513,'CLASSIFICAÇÃO - ÁREA DE ATUAÇÃO'!$A:$C,3,0), "")</f>
        <v>REDE DE URGÊNCIA</v>
      </c>
      <c r="O5513" t="str">
        <f>'Lotações convertidas'!B5515</f>
        <v>CENTRO DE REFERENCIA EM SAUDE MENTAL BARREIRO</v>
      </c>
    </row>
    <row r="5514" spans="1:15" x14ac:dyDescent="0.25">
      <c r="A5514">
        <v>1393403</v>
      </c>
      <c r="B5514" t="s">
        <v>833</v>
      </c>
      <c r="C5514" t="s">
        <v>834</v>
      </c>
      <c r="D5514" t="s">
        <v>349</v>
      </c>
      <c r="E5514" t="s">
        <v>350</v>
      </c>
      <c r="F5514" t="s">
        <v>399</v>
      </c>
      <c r="G5514" s="177">
        <v>44817</v>
      </c>
      <c r="H5514" t="s">
        <v>352</v>
      </c>
      <c r="I5514" t="s">
        <v>18169</v>
      </c>
      <c r="J5514" t="s">
        <v>837</v>
      </c>
      <c r="K5514" t="s">
        <v>353</v>
      </c>
      <c r="L5514" t="s">
        <v>374</v>
      </c>
      <c r="M5514" s="29" t="str">
        <f>IF(O5514 &lt;&gt; "", VLOOKUP(O5514,'CLASSIFICAÇÃO - ÁREA DE ATUAÇÃO'!$A:$C,2,0),"")</f>
        <v>A</v>
      </c>
      <c r="N5514" s="29" t="str">
        <f>IF(O5514 &lt;&gt; "",VLOOKUP(O5514,'CLASSIFICAÇÃO - ÁREA DE ATUAÇÃO'!$A:$C,3,0), "")</f>
        <v>ATENÇÃO PRIMÁRIA</v>
      </c>
      <c r="O5514" t="str">
        <f>'Lotações convertidas'!B5516</f>
        <v>CENTRO DE SAÚDE ALCIDES LINS</v>
      </c>
    </row>
    <row r="5515" spans="1:15" x14ac:dyDescent="0.25">
      <c r="A5515">
        <v>1393411</v>
      </c>
      <c r="B5515" t="s">
        <v>16339</v>
      </c>
      <c r="C5515" t="s">
        <v>16340</v>
      </c>
      <c r="D5515" t="s">
        <v>429</v>
      </c>
      <c r="E5515" t="s">
        <v>493</v>
      </c>
      <c r="F5515" t="s">
        <v>259</v>
      </c>
      <c r="G5515" s="177">
        <v>44818</v>
      </c>
      <c r="H5515" t="s">
        <v>384</v>
      </c>
      <c r="I5515" t="s">
        <v>495</v>
      </c>
      <c r="K5515" t="s">
        <v>495</v>
      </c>
      <c r="L5515" t="s">
        <v>372</v>
      </c>
      <c r="M5515" s="29" t="str">
        <f>IF(O5515 &lt;&gt; "", VLOOKUP(O5515,'CLASSIFICAÇÃO - ÁREA DE ATUAÇÃO'!$A:$C,2,0),"")</f>
        <v>C</v>
      </c>
      <c r="N5515" s="29" t="str">
        <f>IF(O5515 &lt;&gt; "",VLOOKUP(O5515,'CLASSIFICAÇÃO - ÁREA DE ATUAÇÃO'!$A:$C,3,0), "")</f>
        <v>REDE COMPLEMENTAR</v>
      </c>
      <c r="O5515" t="str">
        <f>'Lotações convertidas'!B5517</f>
        <v>LABORATORIO REGIONAL NORTE/VENDA NOVA</v>
      </c>
    </row>
    <row r="5516" spans="1:15" x14ac:dyDescent="0.25">
      <c r="A5516" t="s">
        <v>16341</v>
      </c>
      <c r="B5516" t="s">
        <v>16342</v>
      </c>
      <c r="C5516" t="s">
        <v>16343</v>
      </c>
      <c r="D5516" t="s">
        <v>379</v>
      </c>
      <c r="F5516" t="s">
        <v>18617</v>
      </c>
      <c r="G5516" s="177">
        <v>44822</v>
      </c>
      <c r="H5516" t="s">
        <v>457</v>
      </c>
      <c r="I5516" t="s">
        <v>18171</v>
      </c>
      <c r="J5516" t="s">
        <v>16344</v>
      </c>
      <c r="K5516" t="s">
        <v>353</v>
      </c>
      <c r="L5516" t="s">
        <v>406</v>
      </c>
      <c r="M5516" s="29" t="str">
        <f>IF(O5516 &lt;&gt; "", VLOOKUP(O5516,'CLASSIFICAÇÃO - ÁREA DE ATUAÇÃO'!$A:$C,2,0),"")</f>
        <v>D</v>
      </c>
      <c r="N5516" s="29" t="str">
        <f>IF(O5516 &lt;&gt; "",VLOOKUP(O5516,'CLASSIFICAÇÃO - ÁREA DE ATUAÇÃO'!$A:$C,3,0), "")</f>
        <v>REDE DE URGÊNCIA</v>
      </c>
      <c r="O5516" t="str">
        <f>'Lotações convertidas'!B5518</f>
        <v>UNIDADE DE PRONTO ATENDIMENTO BARREIRO</v>
      </c>
    </row>
    <row r="5517" spans="1:15" x14ac:dyDescent="0.25">
      <c r="A5517">
        <v>1393438</v>
      </c>
      <c r="B5517" t="s">
        <v>16345</v>
      </c>
      <c r="C5517" t="s">
        <v>16346</v>
      </c>
      <c r="D5517" t="s">
        <v>349</v>
      </c>
      <c r="E5517" t="s">
        <v>2927</v>
      </c>
      <c r="F5517" t="s">
        <v>2301</v>
      </c>
      <c r="G5517" s="177">
        <v>44818</v>
      </c>
      <c r="H5517" t="s">
        <v>364</v>
      </c>
      <c r="I5517" t="s">
        <v>18182</v>
      </c>
      <c r="J5517" t="s">
        <v>16347</v>
      </c>
      <c r="K5517" t="s">
        <v>353</v>
      </c>
      <c r="L5517" t="s">
        <v>354</v>
      </c>
      <c r="M5517" s="29" t="str">
        <f>IF(O5517 &lt;&gt; "", VLOOKUP(O5517,'CLASSIFICAÇÃO - ÁREA DE ATUAÇÃO'!$A:$C,2,0),"")</f>
        <v>A</v>
      </c>
      <c r="N5517" s="29" t="str">
        <f>IF(O5517 &lt;&gt; "",VLOOKUP(O5517,'CLASSIFICAÇÃO - ÁREA DE ATUAÇÃO'!$A:$C,3,0), "")</f>
        <v>ATENÇÃO PRIMÁRIA</v>
      </c>
      <c r="O5517" t="str">
        <f>'Lotações convertidas'!B5519</f>
        <v>CENTRO DE SAÚDE SANTOS ANJOS</v>
      </c>
    </row>
    <row r="5518" spans="1:15" x14ac:dyDescent="0.25">
      <c r="A5518">
        <v>1393446</v>
      </c>
      <c r="B5518" t="s">
        <v>16348</v>
      </c>
      <c r="C5518" t="s">
        <v>16349</v>
      </c>
      <c r="D5518" t="s">
        <v>368</v>
      </c>
      <c r="E5518" t="s">
        <v>369</v>
      </c>
      <c r="F5518" t="s">
        <v>18620</v>
      </c>
      <c r="G5518" s="177">
        <v>44818</v>
      </c>
      <c r="H5518" t="s">
        <v>441</v>
      </c>
      <c r="I5518" t="s">
        <v>18168</v>
      </c>
      <c r="J5518" t="s">
        <v>16350</v>
      </c>
      <c r="K5518" t="s">
        <v>353</v>
      </c>
      <c r="L5518" t="s">
        <v>372</v>
      </c>
      <c r="M5518" s="29" t="str">
        <f>IF(O5518 &lt;&gt; "", VLOOKUP(O5518,'CLASSIFICAÇÃO - ÁREA DE ATUAÇÃO'!$A:$C,2,0),"")</f>
        <v>D</v>
      </c>
      <c r="N5518" s="29" t="str">
        <f>IF(O5518 &lt;&gt; "",VLOOKUP(O5518,'CLASSIFICAÇÃO - ÁREA DE ATUAÇÃO'!$A:$C,3,0), "")</f>
        <v>REDE DE URGÊNCIA</v>
      </c>
      <c r="O5518" t="str">
        <f>'Lotações convertidas'!B5520</f>
        <v>UNIDADE DE PRONTO ATENDIMENTO VENDA NOVA</v>
      </c>
    </row>
    <row r="5519" spans="1:15" x14ac:dyDescent="0.25">
      <c r="A5519">
        <v>1393454</v>
      </c>
      <c r="B5519" t="s">
        <v>12566</v>
      </c>
      <c r="C5519" t="s">
        <v>12567</v>
      </c>
      <c r="D5519" t="s">
        <v>368</v>
      </c>
      <c r="E5519" t="s">
        <v>369</v>
      </c>
      <c r="F5519" t="s">
        <v>18617</v>
      </c>
      <c r="G5519" s="177">
        <v>44818</v>
      </c>
      <c r="H5519" t="s">
        <v>425</v>
      </c>
      <c r="I5519" t="s">
        <v>18168</v>
      </c>
      <c r="J5519" t="s">
        <v>12568</v>
      </c>
      <c r="K5519" t="s">
        <v>353</v>
      </c>
      <c r="L5519" t="s">
        <v>406</v>
      </c>
      <c r="M5519" s="29" t="str">
        <f>IF(O5519 &lt;&gt; "", VLOOKUP(O5519,'CLASSIFICAÇÃO - ÁREA DE ATUAÇÃO'!$A:$C,2,0),"")</f>
        <v>D</v>
      </c>
      <c r="N5519" s="29" t="str">
        <f>IF(O5519 &lt;&gt; "",VLOOKUP(O5519,'CLASSIFICAÇÃO - ÁREA DE ATUAÇÃO'!$A:$C,3,0), "")</f>
        <v>REDE DE URGÊNCIA</v>
      </c>
      <c r="O5519" t="str">
        <f>'Lotações convertidas'!B5521</f>
        <v>UNIDADE DE PRONTO ATENDIMENTO BARREIRO</v>
      </c>
    </row>
    <row r="5520" spans="1:15" x14ac:dyDescent="0.25">
      <c r="A5520">
        <v>1393462</v>
      </c>
      <c r="B5520" t="s">
        <v>16351</v>
      </c>
      <c r="C5520" t="s">
        <v>16352</v>
      </c>
      <c r="D5520" t="s">
        <v>368</v>
      </c>
      <c r="E5520" t="s">
        <v>369</v>
      </c>
      <c r="F5520" t="s">
        <v>18649</v>
      </c>
      <c r="G5520" s="177">
        <v>44818</v>
      </c>
      <c r="H5520" t="s">
        <v>441</v>
      </c>
      <c r="I5520" t="s">
        <v>18168</v>
      </c>
      <c r="J5520" t="s">
        <v>16353</v>
      </c>
      <c r="K5520" t="s">
        <v>353</v>
      </c>
      <c r="L5520" t="s">
        <v>382</v>
      </c>
      <c r="M5520" s="29" t="str">
        <f>IF(O5520 &lt;&gt; "", VLOOKUP(O5520,'CLASSIFICAÇÃO - ÁREA DE ATUAÇÃO'!$A:$C,2,0),"")</f>
        <v>A</v>
      </c>
      <c r="N5520" s="29" t="str">
        <f>IF(O5520 &lt;&gt; "",VLOOKUP(O5520,'CLASSIFICAÇÃO - ÁREA DE ATUAÇÃO'!$A:$C,3,0), "")</f>
        <v>REDE DE URGÊNCIA</v>
      </c>
      <c r="O5520" t="str">
        <f>'Lotações convertidas'!B5522</f>
        <v>CENTRO DE REFERENCIA EM SAUDE MENTAL LESTE</v>
      </c>
    </row>
    <row r="5521" spans="1:15" x14ac:dyDescent="0.25">
      <c r="A5521">
        <v>1393470</v>
      </c>
      <c r="B5521" t="s">
        <v>16354</v>
      </c>
      <c r="C5521" t="s">
        <v>16355</v>
      </c>
      <c r="D5521" t="s">
        <v>368</v>
      </c>
      <c r="E5521" t="s">
        <v>369</v>
      </c>
      <c r="F5521" t="s">
        <v>18623</v>
      </c>
      <c r="G5521" s="177">
        <v>44818</v>
      </c>
      <c r="H5521" t="s">
        <v>441</v>
      </c>
      <c r="I5521" t="s">
        <v>18168</v>
      </c>
      <c r="J5521" t="s">
        <v>16356</v>
      </c>
      <c r="K5521" t="s">
        <v>353</v>
      </c>
      <c r="L5521" t="s">
        <v>374</v>
      </c>
      <c r="M5521" s="29" t="str">
        <f>IF(O5521 &lt;&gt; "", VLOOKUP(O5521,'CLASSIFICAÇÃO - ÁREA DE ATUAÇÃO'!$A:$C,2,0),"")</f>
        <v>C</v>
      </c>
      <c r="N5521" s="29" t="str">
        <f>IF(O5521 &lt;&gt; "",VLOOKUP(O5521,'CLASSIFICAÇÃO - ÁREA DE ATUAÇÃO'!$A:$C,3,0), "")</f>
        <v>REDE DE URGÊNCIA</v>
      </c>
      <c r="O5521" t="str">
        <f>'Lotações convertidas'!B5523</f>
        <v>UNIDADE DE PRONTO ATENDIMENTO NORDESTE</v>
      </c>
    </row>
    <row r="5522" spans="1:15" x14ac:dyDescent="0.25">
      <c r="A5522">
        <v>1393489</v>
      </c>
      <c r="B5522" t="s">
        <v>4039</v>
      </c>
      <c r="C5522" t="s">
        <v>4040</v>
      </c>
      <c r="D5522" t="s">
        <v>368</v>
      </c>
      <c r="E5522" t="s">
        <v>369</v>
      </c>
      <c r="F5522" t="s">
        <v>18611</v>
      </c>
      <c r="G5522" s="177">
        <v>44817</v>
      </c>
      <c r="H5522" t="s">
        <v>425</v>
      </c>
      <c r="I5522" t="s">
        <v>18168</v>
      </c>
      <c r="J5522" t="s">
        <v>4041</v>
      </c>
      <c r="K5522" t="s">
        <v>353</v>
      </c>
      <c r="L5522" t="s">
        <v>397</v>
      </c>
      <c r="M5522" s="29" t="str">
        <f>IF(O5522 &lt;&gt; "", VLOOKUP(O5522,'CLASSIFICAÇÃO - ÁREA DE ATUAÇÃO'!$A:$C,2,0),"")</f>
        <v>C</v>
      </c>
      <c r="N5522" s="29" t="str">
        <f>IF(O5522 &lt;&gt; "",VLOOKUP(O5522,'CLASSIFICAÇÃO - ÁREA DE ATUAÇÃO'!$A:$C,3,0), "")</f>
        <v>REDE DE URGÊNCIA</v>
      </c>
      <c r="O5522" t="str">
        <f>'Lotações convertidas'!B5524</f>
        <v>UNIDADE DE PRONTO ATENDIMENTO OESTE</v>
      </c>
    </row>
    <row r="5523" spans="1:15" x14ac:dyDescent="0.25">
      <c r="A5523">
        <v>1393500</v>
      </c>
      <c r="B5523" t="s">
        <v>16357</v>
      </c>
      <c r="C5523" t="s">
        <v>16358</v>
      </c>
      <c r="D5523" t="s">
        <v>368</v>
      </c>
      <c r="E5523" t="s">
        <v>524</v>
      </c>
      <c r="F5523" t="s">
        <v>18616</v>
      </c>
      <c r="G5523" s="177">
        <v>44819</v>
      </c>
      <c r="H5523" t="s">
        <v>441</v>
      </c>
      <c r="I5523" t="s">
        <v>18176</v>
      </c>
      <c r="J5523" t="s">
        <v>16359</v>
      </c>
      <c r="K5523" t="s">
        <v>353</v>
      </c>
      <c r="L5523" t="s">
        <v>361</v>
      </c>
      <c r="M5523" s="29" t="str">
        <f>IF(O5523 &lt;&gt; "", VLOOKUP(O5523,'CLASSIFICAÇÃO - ÁREA DE ATUAÇÃO'!$A:$C,2,0),"")</f>
        <v>C</v>
      </c>
      <c r="N5523" s="29" t="str">
        <f>IF(O5523 &lt;&gt; "",VLOOKUP(O5523,'CLASSIFICAÇÃO - ÁREA DE ATUAÇÃO'!$A:$C,3,0), "")</f>
        <v>REDE DE URGÊNCIA</v>
      </c>
      <c r="O5523" t="str">
        <f>'Lotações convertidas'!B5525</f>
        <v>UNIDADE DE PRONTO ATENDIMENTO PAMPULHA</v>
      </c>
    </row>
    <row r="5524" spans="1:15" x14ac:dyDescent="0.25">
      <c r="A5524">
        <v>1393519</v>
      </c>
      <c r="B5524" t="s">
        <v>16360</v>
      </c>
      <c r="C5524" t="s">
        <v>16361</v>
      </c>
      <c r="D5524" t="s">
        <v>379</v>
      </c>
      <c r="E5524" t="s">
        <v>597</v>
      </c>
      <c r="F5524" t="s">
        <v>2872</v>
      </c>
      <c r="G5524" s="177">
        <v>44823</v>
      </c>
      <c r="H5524" t="s">
        <v>352</v>
      </c>
      <c r="I5524" t="s">
        <v>18171</v>
      </c>
      <c r="J5524" t="s">
        <v>16362</v>
      </c>
      <c r="K5524" t="s">
        <v>353</v>
      </c>
      <c r="L5524" t="s">
        <v>397</v>
      </c>
      <c r="M5524" s="29" t="str">
        <f>IF(O5524 &lt;&gt; "", VLOOKUP(O5524,'CLASSIFICAÇÃO - ÁREA DE ATUAÇÃO'!$A:$C,2,0),"")</f>
        <v>A</v>
      </c>
      <c r="N5524" s="29" t="str">
        <f>IF(O5524 &lt;&gt; "",VLOOKUP(O5524,'CLASSIFICAÇÃO - ÁREA DE ATUAÇÃO'!$A:$C,3,0), "")</f>
        <v>ATENÇÃO PRIMÁRIA</v>
      </c>
      <c r="O5524" t="str">
        <f>'Lotações convertidas'!B5526</f>
        <v>CENTRO DE SAÚDE NORALDINO DE LIMA</v>
      </c>
    </row>
    <row r="5525" spans="1:15" x14ac:dyDescent="0.25">
      <c r="A5525">
        <v>1393527</v>
      </c>
      <c r="B5525" t="s">
        <v>16363</v>
      </c>
      <c r="C5525" t="s">
        <v>16364</v>
      </c>
      <c r="D5525" t="s">
        <v>368</v>
      </c>
      <c r="E5525" t="s">
        <v>369</v>
      </c>
      <c r="F5525" t="s">
        <v>18648</v>
      </c>
      <c r="G5525" s="177">
        <v>44818</v>
      </c>
      <c r="H5525" t="s">
        <v>441</v>
      </c>
      <c r="I5525" t="s">
        <v>18168</v>
      </c>
      <c r="J5525" t="s">
        <v>16365</v>
      </c>
      <c r="K5525" t="s">
        <v>353</v>
      </c>
      <c r="L5525" t="s">
        <v>406</v>
      </c>
      <c r="M5525" s="29" t="str">
        <f>IF(O5525 &lt;&gt; "", VLOOKUP(O5525,'CLASSIFICAÇÃO - ÁREA DE ATUAÇÃO'!$A:$C,2,0),"")</f>
        <v>B</v>
      </c>
      <c r="N5525" s="29" t="str">
        <f>IF(O5525 &lt;&gt; "",VLOOKUP(O5525,'CLASSIFICAÇÃO - ÁREA DE ATUAÇÃO'!$A:$C,3,0), "")</f>
        <v>REDE DE URGÊNCIA</v>
      </c>
      <c r="O5525" t="str">
        <f>'Lotações convertidas'!B5527</f>
        <v>CENTRO DE REFERENCIA EM SAUDE MENTAL BARREIRO</v>
      </c>
    </row>
    <row r="5526" spans="1:15" x14ac:dyDescent="0.25">
      <c r="A5526">
        <v>1393535</v>
      </c>
      <c r="B5526" t="s">
        <v>14507</v>
      </c>
      <c r="C5526" t="s">
        <v>14508</v>
      </c>
      <c r="D5526" t="s">
        <v>349</v>
      </c>
      <c r="E5526" t="s">
        <v>528</v>
      </c>
      <c r="F5526" t="s">
        <v>610</v>
      </c>
      <c r="G5526" s="177">
        <v>44818</v>
      </c>
      <c r="H5526" t="s">
        <v>395</v>
      </c>
      <c r="I5526" t="s">
        <v>18176</v>
      </c>
      <c r="J5526" t="s">
        <v>14509</v>
      </c>
      <c r="K5526" t="s">
        <v>353</v>
      </c>
      <c r="L5526" t="s">
        <v>372</v>
      </c>
      <c r="M5526" s="29" t="str">
        <f>IF(O5526 &lt;&gt; "", VLOOKUP(O5526,'CLASSIFICAÇÃO - ÁREA DE ATUAÇÃO'!$A:$C,2,0),"")</f>
        <v>C</v>
      </c>
      <c r="N5526" s="29" t="str">
        <f>IF(O5526 &lt;&gt; "",VLOOKUP(O5526,'CLASSIFICAÇÃO - ÁREA DE ATUAÇÃO'!$A:$C,3,0), "")</f>
        <v>ATENÇÃO PRIMÁRIA</v>
      </c>
      <c r="O5526" t="str">
        <f>'Lotações convertidas'!B5528</f>
        <v>CENTRO DE SAÚDE PIRATININGA</v>
      </c>
    </row>
    <row r="5527" spans="1:15" x14ac:dyDescent="0.25">
      <c r="A5527">
        <v>1393551</v>
      </c>
      <c r="B5527" t="s">
        <v>14498</v>
      </c>
      <c r="C5527" t="s">
        <v>14499</v>
      </c>
      <c r="D5527" t="s">
        <v>379</v>
      </c>
      <c r="F5527" t="s">
        <v>1249</v>
      </c>
      <c r="G5527" s="177">
        <v>44819</v>
      </c>
      <c r="H5527" t="s">
        <v>352</v>
      </c>
      <c r="I5527" t="s">
        <v>18171</v>
      </c>
      <c r="J5527" t="s">
        <v>14500</v>
      </c>
      <c r="K5527" t="s">
        <v>353</v>
      </c>
      <c r="L5527" t="s">
        <v>361</v>
      </c>
      <c r="M5527" s="29" t="str">
        <f>IF(O5527 &lt;&gt; "", VLOOKUP(O5527,'CLASSIFICAÇÃO - ÁREA DE ATUAÇÃO'!$A:$C,2,0),"")</f>
        <v>C</v>
      </c>
      <c r="N5527" s="29" t="str">
        <f>IF(O5527 &lt;&gt; "",VLOOKUP(O5527,'CLASSIFICAÇÃO - ÁREA DE ATUAÇÃO'!$A:$C,3,0), "")</f>
        <v>ATENÇÃO PRIMÁRIA</v>
      </c>
      <c r="O5527" t="str">
        <f>'Lotações convertidas'!B5529</f>
        <v>CENTRO DE SAÚDE OURO PRETO</v>
      </c>
    </row>
    <row r="5528" spans="1:15" x14ac:dyDescent="0.25">
      <c r="A5528">
        <v>1393578</v>
      </c>
      <c r="B5528" t="s">
        <v>16366</v>
      </c>
      <c r="C5528" t="s">
        <v>16367</v>
      </c>
      <c r="D5528" t="s">
        <v>349</v>
      </c>
      <c r="E5528" t="s">
        <v>473</v>
      </c>
      <c r="F5528" t="s">
        <v>602</v>
      </c>
      <c r="G5528" s="177">
        <v>44818</v>
      </c>
      <c r="H5528" t="s">
        <v>364</v>
      </c>
      <c r="I5528" t="s">
        <v>18181</v>
      </c>
      <c r="J5528" t="s">
        <v>16368</v>
      </c>
      <c r="K5528" t="s">
        <v>353</v>
      </c>
      <c r="L5528" t="s">
        <v>372</v>
      </c>
      <c r="M5528" s="29" t="str">
        <f>IF(O5528 &lt;&gt; "", VLOOKUP(O5528,'CLASSIFICAÇÃO - ÁREA DE ATUAÇÃO'!$A:$C,2,0),"")</f>
        <v>D</v>
      </c>
      <c r="N5528" s="29" t="str">
        <f>IF(O5528 &lt;&gt; "",VLOOKUP(O5528,'CLASSIFICAÇÃO - ÁREA DE ATUAÇÃO'!$A:$C,3,0), "")</f>
        <v>ATENÇÃO PRIMÁRIA</v>
      </c>
      <c r="O5528" t="str">
        <f>'Lotações convertidas'!B5530</f>
        <v>CENTRO DE SAÚDE JARDIM COMERCIÁRIOS</v>
      </c>
    </row>
    <row r="5529" spans="1:15" x14ac:dyDescent="0.25">
      <c r="A5529">
        <v>1393586</v>
      </c>
      <c r="B5529" t="s">
        <v>16369</v>
      </c>
      <c r="C5529" t="s">
        <v>16370</v>
      </c>
      <c r="D5529" t="s">
        <v>429</v>
      </c>
      <c r="E5529" t="s">
        <v>430</v>
      </c>
      <c r="F5529" t="s">
        <v>416</v>
      </c>
      <c r="G5529" s="177">
        <v>44818</v>
      </c>
      <c r="H5529" t="s">
        <v>364</v>
      </c>
      <c r="I5529" t="s">
        <v>18175</v>
      </c>
      <c r="J5529" t="s">
        <v>16371</v>
      </c>
      <c r="K5529" t="s">
        <v>353</v>
      </c>
      <c r="L5529" t="s">
        <v>361</v>
      </c>
      <c r="M5529" s="29" t="str">
        <f>IF(O5529 &lt;&gt; "", VLOOKUP(O5529,'CLASSIFICAÇÃO - ÁREA DE ATUAÇÃO'!$A:$C,2,0),"")</f>
        <v>D</v>
      </c>
      <c r="N5529" s="29" t="str">
        <f>IF(O5529 &lt;&gt; "",VLOOKUP(O5529,'CLASSIFICAÇÃO - ÁREA DE ATUAÇÃO'!$A:$C,3,0), "")</f>
        <v>ATENÇÃO PRIMÁRIA</v>
      </c>
      <c r="O5529" t="str">
        <f>'Lotações convertidas'!B5531</f>
        <v>CENTRO DE SAÚDE SÃO JOSÉ</v>
      </c>
    </row>
    <row r="5530" spans="1:15" x14ac:dyDescent="0.25">
      <c r="A5530">
        <v>1393594</v>
      </c>
      <c r="B5530" t="s">
        <v>16372</v>
      </c>
      <c r="C5530" t="s">
        <v>16373</v>
      </c>
      <c r="D5530" t="s">
        <v>349</v>
      </c>
      <c r="E5530" t="s">
        <v>403</v>
      </c>
      <c r="F5530" t="s">
        <v>821</v>
      </c>
      <c r="G5530" s="177">
        <v>44819</v>
      </c>
      <c r="H5530" t="s">
        <v>395</v>
      </c>
      <c r="I5530" t="s">
        <v>18170</v>
      </c>
      <c r="J5530" t="s">
        <v>16374</v>
      </c>
      <c r="K5530" t="s">
        <v>353</v>
      </c>
      <c r="L5530" t="s">
        <v>372</v>
      </c>
      <c r="M5530" s="29" t="str">
        <f>IF(O5530 &lt;&gt; "", VLOOKUP(O5530,'CLASSIFICAÇÃO - ÁREA DE ATUAÇÃO'!$A:$C,2,0),"")</f>
        <v>C</v>
      </c>
      <c r="N5530" s="29" t="str">
        <f>IF(O5530 &lt;&gt; "",VLOOKUP(O5530,'CLASSIFICAÇÃO - ÁREA DE ATUAÇÃO'!$A:$C,3,0), "")</f>
        <v>ATENÇÃO PRIMÁRIA</v>
      </c>
      <c r="O5530" t="str">
        <f>'Lotações convertidas'!B5532</f>
        <v>CENTRO DE SAÚDE SANTA MÔNICA</v>
      </c>
    </row>
    <row r="5531" spans="1:15" x14ac:dyDescent="0.25">
      <c r="A5531">
        <v>1393608</v>
      </c>
      <c r="B5531" t="s">
        <v>16375</v>
      </c>
      <c r="C5531" t="s">
        <v>16376</v>
      </c>
      <c r="D5531" t="s">
        <v>349</v>
      </c>
      <c r="E5531" t="s">
        <v>403</v>
      </c>
      <c r="F5531" t="s">
        <v>274</v>
      </c>
      <c r="G5531" s="177">
        <v>44818</v>
      </c>
      <c r="H5531" t="s">
        <v>352</v>
      </c>
      <c r="I5531" t="s">
        <v>18170</v>
      </c>
      <c r="J5531" t="s">
        <v>18366</v>
      </c>
      <c r="K5531" t="s">
        <v>353</v>
      </c>
      <c r="L5531" t="s">
        <v>406</v>
      </c>
      <c r="M5531" s="29" t="str">
        <f>IF(O5531 &lt;&gt; "", VLOOKUP(O5531,'CLASSIFICAÇÃO - ÁREA DE ATUAÇÃO'!$A:$C,2,0),"")</f>
        <v>D</v>
      </c>
      <c r="N5531" s="29" t="str">
        <f>IF(O5531 &lt;&gt; "",VLOOKUP(O5531,'CLASSIFICAÇÃO - ÁREA DE ATUAÇÃO'!$A:$C,3,0), "")</f>
        <v>ATENÇÃO PRIMÁRIA</v>
      </c>
      <c r="O5531" t="str">
        <f>'Lotações convertidas'!B5533</f>
        <v>CENTRO DE SAÚDE ITAIPU - JATOBÁ</v>
      </c>
    </row>
    <row r="5532" spans="1:15" x14ac:dyDescent="0.25">
      <c r="A5532">
        <v>1393616</v>
      </c>
      <c r="B5532" t="s">
        <v>15221</v>
      </c>
      <c r="C5532" t="s">
        <v>15222</v>
      </c>
      <c r="D5532" t="s">
        <v>349</v>
      </c>
      <c r="E5532" t="s">
        <v>350</v>
      </c>
      <c r="F5532" t="s">
        <v>896</v>
      </c>
      <c r="G5532" s="177">
        <v>44818</v>
      </c>
      <c r="H5532" t="s">
        <v>395</v>
      </c>
      <c r="I5532" t="s">
        <v>18169</v>
      </c>
      <c r="J5532" t="s">
        <v>15223</v>
      </c>
      <c r="K5532" t="s">
        <v>353</v>
      </c>
      <c r="L5532" t="s">
        <v>374</v>
      </c>
      <c r="M5532" s="29" t="str">
        <f>IF(O5532 &lt;&gt; "", VLOOKUP(O5532,'CLASSIFICAÇÃO - ÁREA DE ATUAÇÃO'!$A:$C,2,0),"")</f>
        <v>C</v>
      </c>
      <c r="N5532" s="29" t="str">
        <f>IF(O5532 &lt;&gt; "",VLOOKUP(O5532,'CLASSIFICAÇÃO - ÁREA DE ATUAÇÃO'!$A:$C,3,0), "")</f>
        <v>ATENÇÃO PRIMÁRIA</v>
      </c>
      <c r="O5532" t="str">
        <f>'Lotações convertidas'!B5534</f>
        <v>CENTRO DE SAÚDE FÁBIO CORREA LIMA</v>
      </c>
    </row>
    <row r="5533" spans="1:15" x14ac:dyDescent="0.25">
      <c r="A5533">
        <v>1393624</v>
      </c>
      <c r="B5533" t="s">
        <v>11021</v>
      </c>
      <c r="C5533" t="s">
        <v>11022</v>
      </c>
      <c r="D5533" t="s">
        <v>349</v>
      </c>
      <c r="E5533" t="s">
        <v>528</v>
      </c>
      <c r="F5533" t="s">
        <v>574</v>
      </c>
      <c r="G5533" s="177">
        <v>44819</v>
      </c>
      <c r="H5533" t="s">
        <v>352</v>
      </c>
      <c r="I5533" t="s">
        <v>18176</v>
      </c>
      <c r="J5533" t="s">
        <v>11023</v>
      </c>
      <c r="K5533" t="s">
        <v>353</v>
      </c>
      <c r="L5533" t="s">
        <v>397</v>
      </c>
      <c r="M5533" s="29" t="str">
        <f>IF(O5533 &lt;&gt; "", VLOOKUP(O5533,'CLASSIFICAÇÃO - ÁREA DE ATUAÇÃO'!$A:$C,2,0),"")</f>
        <v>A</v>
      </c>
      <c r="N5533" s="29" t="str">
        <f>IF(O5533 &lt;&gt; "",VLOOKUP(O5533,'CLASSIFICAÇÃO - ÁREA DE ATUAÇÃO'!$A:$C,3,0), "")</f>
        <v>ATENÇÃO PRIMÁRIA</v>
      </c>
      <c r="O5533" t="str">
        <f>'Lotações convertidas'!B5535</f>
        <v>CENTRO DE SAÚDE SALGADO FILHO</v>
      </c>
    </row>
    <row r="5534" spans="1:15" x14ac:dyDescent="0.25">
      <c r="A5534">
        <v>1393667</v>
      </c>
      <c r="B5534" t="s">
        <v>16377</v>
      </c>
      <c r="C5534" t="s">
        <v>16378</v>
      </c>
      <c r="D5534" t="s">
        <v>368</v>
      </c>
      <c r="E5534" t="s">
        <v>369</v>
      </c>
      <c r="F5534" t="s">
        <v>465</v>
      </c>
      <c r="G5534" s="177">
        <v>44818</v>
      </c>
      <c r="H5534" t="s">
        <v>441</v>
      </c>
      <c r="I5534" t="s">
        <v>18168</v>
      </c>
      <c r="J5534" t="s">
        <v>16379</v>
      </c>
      <c r="K5534" t="s">
        <v>353</v>
      </c>
      <c r="L5534" t="s">
        <v>361</v>
      </c>
      <c r="M5534" s="29" t="str">
        <f>IF(O5534 &lt;&gt; "", VLOOKUP(O5534,'CLASSIFICAÇÃO - ÁREA DE ATUAÇÃO'!$A:$C,2,0),"")</f>
        <v>C</v>
      </c>
      <c r="N5534" s="29" t="str">
        <f>IF(O5534 &lt;&gt; "",VLOOKUP(O5534,'CLASSIFICAÇÃO - ÁREA DE ATUAÇÃO'!$A:$C,3,0), "")</f>
        <v>REDE DE URGÊNCIA</v>
      </c>
      <c r="O5534" t="str">
        <f>'Lotações convertidas'!B5536</f>
        <v>CENTRO DE REFERÊNCIA EM SAÚDE MENTAL - ÁLCOOL E DROGAS PAMPULHA/NOROESTE</v>
      </c>
    </row>
    <row r="5535" spans="1:15" x14ac:dyDescent="0.25">
      <c r="A5535">
        <v>1393675</v>
      </c>
      <c r="B5535" t="s">
        <v>16380</v>
      </c>
      <c r="C5535" t="s">
        <v>16381</v>
      </c>
      <c r="D5535" t="s">
        <v>379</v>
      </c>
      <c r="F5535" t="s">
        <v>630</v>
      </c>
      <c r="G5535" s="177">
        <v>44818</v>
      </c>
      <c r="H5535" t="s">
        <v>364</v>
      </c>
      <c r="I5535" t="s">
        <v>18171</v>
      </c>
      <c r="J5535" t="s">
        <v>16382</v>
      </c>
      <c r="K5535" t="s">
        <v>353</v>
      </c>
      <c r="L5535" t="s">
        <v>406</v>
      </c>
      <c r="M5535" s="29" t="str">
        <f>IF(O5535 &lt;&gt; "", VLOOKUP(O5535,'CLASSIFICAÇÃO - ÁREA DE ATUAÇÃO'!$A:$C,2,0),"")</f>
        <v>D</v>
      </c>
      <c r="N5535" s="29" t="str">
        <f>IF(O5535 &lt;&gt; "",VLOOKUP(O5535,'CLASSIFICAÇÃO - ÁREA DE ATUAÇÃO'!$A:$C,3,0), "")</f>
        <v>ATENÇÃO PRIMÁRIA</v>
      </c>
      <c r="O5535" t="str">
        <f>'Lotações convertidas'!B5537</f>
        <v>CENTRO DE SAÚDE INDEPENDÊNCIA</v>
      </c>
    </row>
    <row r="5536" spans="1:15" x14ac:dyDescent="0.25">
      <c r="A5536">
        <v>1393691</v>
      </c>
      <c r="B5536" t="s">
        <v>16383</v>
      </c>
      <c r="C5536" t="s">
        <v>16384</v>
      </c>
      <c r="D5536" t="s">
        <v>368</v>
      </c>
      <c r="E5536" t="s">
        <v>369</v>
      </c>
      <c r="F5536" t="s">
        <v>507</v>
      </c>
      <c r="G5536" s="177">
        <v>44819</v>
      </c>
      <c r="H5536" t="s">
        <v>417</v>
      </c>
      <c r="I5536" t="s">
        <v>18168</v>
      </c>
      <c r="J5536" t="s">
        <v>16385</v>
      </c>
      <c r="K5536" t="s">
        <v>353</v>
      </c>
      <c r="L5536" t="s">
        <v>365</v>
      </c>
      <c r="M5536" s="29" t="str">
        <f>IF(O5536 &lt;&gt; "", VLOOKUP(O5536,'CLASSIFICAÇÃO - ÁREA DE ATUAÇÃO'!$A:$C,2,0),"")</f>
        <v>D</v>
      </c>
      <c r="N5536" s="29" t="str">
        <f>IF(O5536 &lt;&gt; "",VLOOKUP(O5536,'CLASSIFICAÇÃO - ÁREA DE ATUAÇÃO'!$A:$C,3,0), "")</f>
        <v>ATENÇÃO PRIMÁRIA</v>
      </c>
      <c r="O5536" t="str">
        <f>'Lotações convertidas'!B5538</f>
        <v>CENTRO DE SAÚDE JAQUELINE II</v>
      </c>
    </row>
    <row r="5537" spans="1:15" x14ac:dyDescent="0.25">
      <c r="A5537">
        <v>1393705</v>
      </c>
      <c r="B5537" t="s">
        <v>16386</v>
      </c>
      <c r="C5537" t="s">
        <v>16387</v>
      </c>
      <c r="D5537" t="s">
        <v>379</v>
      </c>
      <c r="F5537" t="s">
        <v>298</v>
      </c>
      <c r="G5537" s="177">
        <v>44819</v>
      </c>
      <c r="H5537" t="s">
        <v>364</v>
      </c>
      <c r="I5537" t="s">
        <v>18171</v>
      </c>
      <c r="J5537" t="s">
        <v>16388</v>
      </c>
      <c r="K5537" t="s">
        <v>353</v>
      </c>
      <c r="L5537" t="s">
        <v>374</v>
      </c>
      <c r="M5537" s="29" t="str">
        <f>IF(O5537 &lt;&gt; "", VLOOKUP(O5537,'CLASSIFICAÇÃO - ÁREA DE ATUAÇÃO'!$A:$C,2,0),"")</f>
        <v>D</v>
      </c>
      <c r="N5537" s="29" t="str">
        <f>IF(O5537 &lt;&gt; "",VLOOKUP(O5537,'CLASSIFICAÇÃO - ÁREA DE ATUAÇÃO'!$A:$C,3,0), "")</f>
        <v>ATENÇÃO PRIMÁRIA</v>
      </c>
      <c r="O5537" t="str">
        <f>'Lotações convertidas'!B5539</f>
        <v>CENTRO DE SAÚDE VILA MARIA - JOÃO VITAL</v>
      </c>
    </row>
    <row r="5538" spans="1:15" x14ac:dyDescent="0.25">
      <c r="A5538">
        <v>1393713</v>
      </c>
      <c r="B5538" t="s">
        <v>16389</v>
      </c>
      <c r="C5538" t="s">
        <v>16390</v>
      </c>
      <c r="D5538" t="s">
        <v>349</v>
      </c>
      <c r="E5538" t="s">
        <v>445</v>
      </c>
      <c r="F5538" t="s">
        <v>4223</v>
      </c>
      <c r="G5538" s="177">
        <v>44820</v>
      </c>
      <c r="H5538" t="s">
        <v>352</v>
      </c>
      <c r="I5538" t="s">
        <v>18172</v>
      </c>
      <c r="J5538" t="s">
        <v>16391</v>
      </c>
      <c r="K5538" t="s">
        <v>353</v>
      </c>
      <c r="L5538" t="s">
        <v>382</v>
      </c>
      <c r="M5538" s="29" t="str">
        <f>IF(O5538 &lt;&gt; "", VLOOKUP(O5538,'CLASSIFICAÇÃO - ÁREA DE ATUAÇÃO'!$A:$C,2,0),"")</f>
        <v>B</v>
      </c>
      <c r="N5538" s="29" t="str">
        <f>IF(O5538 &lt;&gt; "",VLOOKUP(O5538,'CLASSIFICAÇÃO - ÁREA DE ATUAÇÃO'!$A:$C,3,0), "")</f>
        <v>ATENÇÃO PRIMÁRIA</v>
      </c>
      <c r="O5538" t="str">
        <f>'Lotações convertidas'!B5540</f>
        <v>CENTRO DE SAÚDE PARAÍSO</v>
      </c>
    </row>
    <row r="5539" spans="1:15" x14ac:dyDescent="0.25">
      <c r="A5539" t="s">
        <v>16392</v>
      </c>
      <c r="B5539" t="s">
        <v>16393</v>
      </c>
      <c r="C5539" t="s">
        <v>16394</v>
      </c>
      <c r="D5539" t="s">
        <v>349</v>
      </c>
      <c r="E5539" t="s">
        <v>350</v>
      </c>
      <c r="F5539" t="s">
        <v>18647</v>
      </c>
      <c r="G5539" s="177">
        <v>44819</v>
      </c>
      <c r="H5539" t="s">
        <v>364</v>
      </c>
      <c r="I5539" t="s">
        <v>18169</v>
      </c>
      <c r="J5539" t="s">
        <v>16395</v>
      </c>
      <c r="K5539" t="s">
        <v>353</v>
      </c>
      <c r="L5539" t="s">
        <v>354</v>
      </c>
      <c r="M5539" s="29" t="str">
        <f>IF(O5539 &lt;&gt; "", VLOOKUP(O5539,'CLASSIFICAÇÃO - ÁREA DE ATUAÇÃO'!$A:$C,2,0),"")</f>
        <v>A</v>
      </c>
      <c r="N5539" s="29" t="str">
        <f>IF(O5539 &lt;&gt; "",VLOOKUP(O5539,'CLASSIFICAÇÃO - ÁREA DE ATUAÇÃO'!$A:$C,3,0), "")</f>
        <v>GESTÃO</v>
      </c>
      <c r="O5539" t="str">
        <f>'Lotações convertidas'!B5541</f>
        <v>DIRETORIA REGIONAL DE SAUDE NOROESTE</v>
      </c>
    </row>
    <row r="5540" spans="1:15" x14ac:dyDescent="0.25">
      <c r="A5540">
        <v>1393748</v>
      </c>
      <c r="B5540" t="s">
        <v>16396</v>
      </c>
      <c r="C5540" t="s">
        <v>16397</v>
      </c>
      <c r="D5540" t="s">
        <v>362</v>
      </c>
      <c r="F5540" t="s">
        <v>4907</v>
      </c>
      <c r="G5540" s="177">
        <v>44819</v>
      </c>
      <c r="H5540" t="s">
        <v>364</v>
      </c>
      <c r="I5540" t="s">
        <v>18168</v>
      </c>
      <c r="J5540" t="s">
        <v>16398</v>
      </c>
      <c r="K5540" t="s">
        <v>353</v>
      </c>
      <c r="L5540" t="s">
        <v>530</v>
      </c>
      <c r="M5540" s="29" t="str">
        <f>IF(O5540 &lt;&gt; "", VLOOKUP(O5540,'CLASSIFICAÇÃO - ÁREA DE ATUAÇÃO'!$A:$C,2,0),"")</f>
        <v>A</v>
      </c>
      <c r="N5540" s="29" t="str">
        <f>IF(O5540 &lt;&gt; "",VLOOKUP(O5540,'CLASSIFICAÇÃO - ÁREA DE ATUAÇÃO'!$A:$C,3,0), "")</f>
        <v>GESTÃO</v>
      </c>
      <c r="O5540" t="str">
        <f>'Lotações convertidas'!B5542</f>
        <v>ASSESSORIA DE EDUCAÇÃO EM SAÚDE</v>
      </c>
    </row>
    <row r="5541" spans="1:15" x14ac:dyDescent="0.25">
      <c r="A5541">
        <v>1393756</v>
      </c>
      <c r="B5541" t="s">
        <v>16399</v>
      </c>
      <c r="C5541" t="s">
        <v>16400</v>
      </c>
      <c r="D5541" t="s">
        <v>362</v>
      </c>
      <c r="F5541" t="s">
        <v>18617</v>
      </c>
      <c r="G5541" s="177">
        <v>44819</v>
      </c>
      <c r="H5541" t="s">
        <v>1635</v>
      </c>
      <c r="I5541" t="s">
        <v>18168</v>
      </c>
      <c r="J5541" t="s">
        <v>16401</v>
      </c>
      <c r="K5541" t="s">
        <v>353</v>
      </c>
      <c r="L5541" t="s">
        <v>406</v>
      </c>
      <c r="M5541" s="29" t="str">
        <f>IF(O5541 &lt;&gt; "", VLOOKUP(O5541,'CLASSIFICAÇÃO - ÁREA DE ATUAÇÃO'!$A:$C,2,0),"")</f>
        <v>D</v>
      </c>
      <c r="N5541" s="29" t="str">
        <f>IF(O5541 &lt;&gt; "",VLOOKUP(O5541,'CLASSIFICAÇÃO - ÁREA DE ATUAÇÃO'!$A:$C,3,0), "")</f>
        <v>REDE DE URGÊNCIA</v>
      </c>
      <c r="O5541" t="str">
        <f>'Lotações convertidas'!B5543</f>
        <v>UNIDADE DE PRONTO ATENDIMENTO BARREIRO</v>
      </c>
    </row>
    <row r="5542" spans="1:15" x14ac:dyDescent="0.25">
      <c r="A5542">
        <v>1393764</v>
      </c>
      <c r="B5542" t="s">
        <v>16402</v>
      </c>
      <c r="C5542" t="s">
        <v>16403</v>
      </c>
      <c r="D5542" t="s">
        <v>368</v>
      </c>
      <c r="E5542" t="s">
        <v>369</v>
      </c>
      <c r="F5542" t="s">
        <v>521</v>
      </c>
      <c r="G5542" s="177">
        <v>44820</v>
      </c>
      <c r="H5542" t="s">
        <v>417</v>
      </c>
      <c r="I5542" t="s">
        <v>18168</v>
      </c>
      <c r="J5542" t="s">
        <v>16404</v>
      </c>
      <c r="K5542" t="s">
        <v>353</v>
      </c>
      <c r="L5542" t="s">
        <v>361</v>
      </c>
      <c r="M5542" s="29" t="str">
        <f>IF(O5542 &lt;&gt; "", VLOOKUP(O5542,'CLASSIFICAÇÃO - ÁREA DE ATUAÇÃO'!$A:$C,2,0),"")</f>
        <v>B</v>
      </c>
      <c r="N5542" s="29" t="str">
        <f>IF(O5542 &lt;&gt; "",VLOOKUP(O5542,'CLASSIFICAÇÃO - ÁREA DE ATUAÇÃO'!$A:$C,3,0), "")</f>
        <v>ATENÇÃO PRIMÁRIA</v>
      </c>
      <c r="O5542" t="str">
        <f>'Lotações convertidas'!B5544</f>
        <v>CENTRO DE SAÚDE JARDIM ALVORADA</v>
      </c>
    </row>
    <row r="5543" spans="1:15" x14ac:dyDescent="0.25">
      <c r="A5543">
        <v>1393772</v>
      </c>
      <c r="B5543" t="s">
        <v>16405</v>
      </c>
      <c r="C5543" t="s">
        <v>16406</v>
      </c>
      <c r="D5543" t="s">
        <v>368</v>
      </c>
      <c r="E5543" t="s">
        <v>369</v>
      </c>
      <c r="F5543" t="s">
        <v>18623</v>
      </c>
      <c r="G5543" s="177">
        <v>44819</v>
      </c>
      <c r="H5543" t="s">
        <v>441</v>
      </c>
      <c r="I5543" t="s">
        <v>18168</v>
      </c>
      <c r="J5543" t="s">
        <v>16407</v>
      </c>
      <c r="K5543" t="s">
        <v>353</v>
      </c>
      <c r="L5543" t="s">
        <v>374</v>
      </c>
      <c r="M5543" s="29" t="str">
        <f>IF(O5543 &lt;&gt; "", VLOOKUP(O5543,'CLASSIFICAÇÃO - ÁREA DE ATUAÇÃO'!$A:$C,2,0),"")</f>
        <v>C</v>
      </c>
      <c r="N5543" s="29" t="str">
        <f>IF(O5543 &lt;&gt; "",VLOOKUP(O5543,'CLASSIFICAÇÃO - ÁREA DE ATUAÇÃO'!$A:$C,3,0), "")</f>
        <v>REDE DE URGÊNCIA</v>
      </c>
      <c r="O5543" t="str">
        <f>'Lotações convertidas'!B5545</f>
        <v>UNIDADE DE PRONTO ATENDIMENTO NORDESTE</v>
      </c>
    </row>
    <row r="5544" spans="1:15" x14ac:dyDescent="0.25">
      <c r="A5544">
        <v>1393780</v>
      </c>
      <c r="B5544" t="s">
        <v>16408</v>
      </c>
      <c r="C5544" t="s">
        <v>16409</v>
      </c>
      <c r="D5544" t="s">
        <v>379</v>
      </c>
      <c r="F5544" t="s">
        <v>2635</v>
      </c>
      <c r="G5544" s="177">
        <v>44823</v>
      </c>
      <c r="H5544" t="s">
        <v>364</v>
      </c>
      <c r="I5544" t="s">
        <v>18171</v>
      </c>
      <c r="J5544" t="s">
        <v>16410</v>
      </c>
      <c r="K5544" t="s">
        <v>353</v>
      </c>
      <c r="L5544" t="s">
        <v>354</v>
      </c>
      <c r="M5544" s="29" t="str">
        <f>IF(O5544 &lt;&gt; "", VLOOKUP(O5544,'CLASSIFICAÇÃO - ÁREA DE ATUAÇÃO'!$A:$C,2,0),"")</f>
        <v>A</v>
      </c>
      <c r="N5544" s="29" t="str">
        <f>IF(O5544 &lt;&gt; "",VLOOKUP(O5544,'CLASSIFICAÇÃO - ÁREA DE ATUAÇÃO'!$A:$C,3,0), "")</f>
        <v>ATENÇÃO PRIMÁRIA</v>
      </c>
      <c r="O5544" t="str">
        <f>'Lotações convertidas'!B5546</f>
        <v>CENTRO DE SAÚDE BOM JESUS</v>
      </c>
    </row>
    <row r="5545" spans="1:15" x14ac:dyDescent="0.25">
      <c r="A5545">
        <v>1393799</v>
      </c>
      <c r="B5545" t="s">
        <v>8223</v>
      </c>
      <c r="C5545" t="s">
        <v>8224</v>
      </c>
      <c r="D5545" t="s">
        <v>349</v>
      </c>
      <c r="E5545" t="s">
        <v>528</v>
      </c>
      <c r="F5545" t="s">
        <v>3561</v>
      </c>
      <c r="G5545" s="177">
        <v>44820</v>
      </c>
      <c r="H5545" t="s">
        <v>395</v>
      </c>
      <c r="I5545" t="s">
        <v>18176</v>
      </c>
      <c r="J5545" t="s">
        <v>8225</v>
      </c>
      <c r="K5545" t="s">
        <v>353</v>
      </c>
      <c r="L5545" t="s">
        <v>427</v>
      </c>
      <c r="M5545" s="29" t="str">
        <f>IF(O5545 &lt;&gt; "", VLOOKUP(O5545,'CLASSIFICAÇÃO - ÁREA DE ATUAÇÃO'!$A:$C,2,0),"")</f>
        <v>A</v>
      </c>
      <c r="N5545" s="29" t="str">
        <f>IF(O5545 &lt;&gt; "",VLOOKUP(O5545,'CLASSIFICAÇÃO - ÁREA DE ATUAÇÃO'!$A:$C,3,0), "")</f>
        <v>GESTÃO</v>
      </c>
      <c r="O5545" t="str">
        <f>'Lotações convertidas'!B5547</f>
        <v>GERÊNCIA DE INTEGRAÇÃO DO CUIDADO À SAÚDE</v>
      </c>
    </row>
    <row r="5546" spans="1:15" x14ac:dyDescent="0.25">
      <c r="A5546">
        <v>1393810</v>
      </c>
      <c r="B5546" t="s">
        <v>16411</v>
      </c>
      <c r="C5546" t="s">
        <v>16412</v>
      </c>
      <c r="D5546" t="s">
        <v>349</v>
      </c>
      <c r="E5546" t="s">
        <v>445</v>
      </c>
      <c r="F5546" t="s">
        <v>3374</v>
      </c>
      <c r="G5546" s="177">
        <v>44823</v>
      </c>
      <c r="H5546" t="s">
        <v>395</v>
      </c>
      <c r="I5546" t="s">
        <v>18172</v>
      </c>
      <c r="J5546" t="s">
        <v>16413</v>
      </c>
      <c r="K5546" t="s">
        <v>353</v>
      </c>
      <c r="L5546" t="s">
        <v>382</v>
      </c>
      <c r="M5546" s="29" t="str">
        <f>IF(O5546 &lt;&gt; "", VLOOKUP(O5546,'CLASSIFICAÇÃO - ÁREA DE ATUAÇÃO'!$A:$C,2,0),"")</f>
        <v>A</v>
      </c>
      <c r="N5546" s="29" t="str">
        <f>IF(O5546 &lt;&gt; "",VLOOKUP(O5546,'CLASSIFICAÇÃO - ÁREA DE ATUAÇÃO'!$A:$C,3,0), "")</f>
        <v>ATENÇÃO PRIMÁRIA</v>
      </c>
      <c r="O5546" t="str">
        <f>'Lotações convertidas'!B5548</f>
        <v>CENTRO DE SAÚDE SANTA INÊS</v>
      </c>
    </row>
    <row r="5547" spans="1:15" x14ac:dyDescent="0.25">
      <c r="A5547">
        <v>1393829</v>
      </c>
      <c r="B5547" t="s">
        <v>16414</v>
      </c>
      <c r="C5547" t="s">
        <v>16415</v>
      </c>
      <c r="D5547" t="s">
        <v>379</v>
      </c>
      <c r="F5547" t="s">
        <v>18615</v>
      </c>
      <c r="G5547" s="177">
        <v>44826</v>
      </c>
      <c r="H5547" t="s">
        <v>482</v>
      </c>
      <c r="I5547" t="s">
        <v>18171</v>
      </c>
      <c r="J5547" t="s">
        <v>16416</v>
      </c>
      <c r="K5547" t="s">
        <v>353</v>
      </c>
      <c r="L5547" t="s">
        <v>365</v>
      </c>
      <c r="M5547" s="29" t="str">
        <f>IF(O5547 &lt;&gt; "", VLOOKUP(O5547,'CLASSIFICAÇÃO - ÁREA DE ATUAÇÃO'!$A:$C,2,0),"")</f>
        <v>D</v>
      </c>
      <c r="N5547" s="29" t="str">
        <f>IF(O5547 &lt;&gt; "",VLOOKUP(O5547,'CLASSIFICAÇÃO - ÁREA DE ATUAÇÃO'!$A:$C,3,0), "")</f>
        <v>REDE DE URGÊNCIA</v>
      </c>
      <c r="O5547" t="str">
        <f>'Lotações convertidas'!B5549</f>
        <v>UNIDADE DE PRONTO ATENDIMENTO NORTE</v>
      </c>
    </row>
    <row r="5548" spans="1:15" x14ac:dyDescent="0.25">
      <c r="A5548">
        <v>1393845</v>
      </c>
      <c r="B5548" t="s">
        <v>3580</v>
      </c>
      <c r="C5548" t="s">
        <v>3581</v>
      </c>
      <c r="D5548" t="s">
        <v>349</v>
      </c>
      <c r="E5548" t="s">
        <v>350</v>
      </c>
      <c r="F5548" t="s">
        <v>1791</v>
      </c>
      <c r="G5548" s="177">
        <v>44823</v>
      </c>
      <c r="H5548" t="s">
        <v>352</v>
      </c>
      <c r="I5548" t="s">
        <v>18169</v>
      </c>
      <c r="J5548" t="s">
        <v>3582</v>
      </c>
      <c r="K5548" t="s">
        <v>353</v>
      </c>
      <c r="L5548" t="s">
        <v>374</v>
      </c>
      <c r="M5548" s="29" t="str">
        <f>IF(O5548 &lt;&gt; "", VLOOKUP(O5548,'CLASSIFICAÇÃO - ÁREA DE ATUAÇÃO'!$A:$C,2,0),"")</f>
        <v>C</v>
      </c>
      <c r="N5548" s="29" t="str">
        <f>IF(O5548 &lt;&gt; "",VLOOKUP(O5548,'CLASSIFICAÇÃO - ÁREA DE ATUAÇÃO'!$A:$C,3,0), "")</f>
        <v>ATENÇÃO PRIMÁRIA</v>
      </c>
      <c r="O5548" t="str">
        <f>'Lotações convertidas'!B5550</f>
        <v>CENTRO DE SAÚDE SÃO PAULO</v>
      </c>
    </row>
    <row r="5549" spans="1:15" x14ac:dyDescent="0.25">
      <c r="A5549">
        <v>1393853</v>
      </c>
      <c r="B5549" t="s">
        <v>16417</v>
      </c>
      <c r="C5549" t="s">
        <v>16418</v>
      </c>
      <c r="D5549" t="s">
        <v>349</v>
      </c>
      <c r="E5549" t="s">
        <v>541</v>
      </c>
      <c r="F5549" t="s">
        <v>967</v>
      </c>
      <c r="G5549" s="177">
        <v>44820</v>
      </c>
      <c r="H5549" t="s">
        <v>395</v>
      </c>
      <c r="I5549" t="s">
        <v>18172</v>
      </c>
      <c r="J5549" t="s">
        <v>16419</v>
      </c>
      <c r="K5549" t="s">
        <v>353</v>
      </c>
      <c r="L5549" t="s">
        <v>382</v>
      </c>
      <c r="M5549" s="29" t="str">
        <f>IF(O5549 &lt;&gt; "", VLOOKUP(O5549,'CLASSIFICAÇÃO - ÁREA DE ATUAÇÃO'!$A:$C,2,0),"")</f>
        <v>B</v>
      </c>
      <c r="N5549" s="29" t="str">
        <f>IF(O5549 &lt;&gt; "",VLOOKUP(O5549,'CLASSIFICAÇÃO - ÁREA DE ATUAÇÃO'!$A:$C,3,0), "")</f>
        <v>ATENÇÃO PRIMÁRIA</v>
      </c>
      <c r="O5549" t="str">
        <f>'Lotações convertidas'!B5551</f>
        <v>CENTRO DE SAÚDE HORTO</v>
      </c>
    </row>
    <row r="5550" spans="1:15" x14ac:dyDescent="0.25">
      <c r="A5550" t="s">
        <v>16420</v>
      </c>
      <c r="B5550" t="s">
        <v>16421</v>
      </c>
      <c r="C5550" t="s">
        <v>16422</v>
      </c>
      <c r="D5550" t="s">
        <v>349</v>
      </c>
      <c r="E5550" t="s">
        <v>445</v>
      </c>
      <c r="F5550" t="s">
        <v>2110</v>
      </c>
      <c r="G5550" s="177">
        <v>44823</v>
      </c>
      <c r="H5550" t="s">
        <v>395</v>
      </c>
      <c r="I5550" t="s">
        <v>18172</v>
      </c>
      <c r="J5550" t="s">
        <v>6173</v>
      </c>
      <c r="K5550" t="s">
        <v>353</v>
      </c>
      <c r="L5550" t="s">
        <v>397</v>
      </c>
      <c r="M5550" s="29" t="str">
        <f>IF(O5550 &lt;&gt; "", VLOOKUP(O5550,'CLASSIFICAÇÃO - ÁREA DE ATUAÇÃO'!$A:$C,2,0),"")</f>
        <v>B</v>
      </c>
      <c r="N5550" s="29" t="str">
        <f>IF(O5550 &lt;&gt; "",VLOOKUP(O5550,'CLASSIFICAÇÃO - ÁREA DE ATUAÇÃO'!$A:$C,3,0), "")</f>
        <v>ATENÇÃO PRIMÁRIA</v>
      </c>
      <c r="O5550" t="str">
        <f>'Lotações convertidas'!B5552</f>
        <v>CENTRO DE SAÚDE WALDOMIRO LOBO</v>
      </c>
    </row>
    <row r="5551" spans="1:15" x14ac:dyDescent="0.25">
      <c r="A5551">
        <v>1393888</v>
      </c>
      <c r="B5551" t="s">
        <v>16423</v>
      </c>
      <c r="C5551" t="s">
        <v>16424</v>
      </c>
      <c r="D5551" t="s">
        <v>368</v>
      </c>
      <c r="E5551" t="s">
        <v>369</v>
      </c>
      <c r="F5551" t="s">
        <v>18616</v>
      </c>
      <c r="G5551" s="177">
        <v>44821</v>
      </c>
      <c r="H5551" t="s">
        <v>441</v>
      </c>
      <c r="I5551" t="s">
        <v>18168</v>
      </c>
      <c r="J5551" t="s">
        <v>16425</v>
      </c>
      <c r="K5551" t="s">
        <v>353</v>
      </c>
      <c r="L5551" t="s">
        <v>361</v>
      </c>
      <c r="M5551" s="29" t="str">
        <f>IF(O5551 &lt;&gt; "", VLOOKUP(O5551,'CLASSIFICAÇÃO - ÁREA DE ATUAÇÃO'!$A:$C,2,0),"")</f>
        <v>C</v>
      </c>
      <c r="N5551" s="29" t="str">
        <f>IF(O5551 &lt;&gt; "",VLOOKUP(O5551,'CLASSIFICAÇÃO - ÁREA DE ATUAÇÃO'!$A:$C,3,0), "")</f>
        <v>REDE DE URGÊNCIA</v>
      </c>
      <c r="O5551" t="str">
        <f>'Lotações convertidas'!B5553</f>
        <v>UNIDADE DE PRONTO ATENDIMENTO PAMPULHA</v>
      </c>
    </row>
    <row r="5552" spans="1:15" x14ac:dyDescent="0.25">
      <c r="A5552">
        <v>1393896</v>
      </c>
      <c r="B5552" t="s">
        <v>16426</v>
      </c>
      <c r="C5552" t="s">
        <v>16427</v>
      </c>
      <c r="D5552" t="s">
        <v>368</v>
      </c>
      <c r="E5552" t="s">
        <v>369</v>
      </c>
      <c r="F5552" t="s">
        <v>18615</v>
      </c>
      <c r="G5552" s="177">
        <v>44820</v>
      </c>
      <c r="H5552" t="s">
        <v>441</v>
      </c>
      <c r="I5552" t="s">
        <v>18168</v>
      </c>
      <c r="J5552" t="s">
        <v>16428</v>
      </c>
      <c r="K5552" t="s">
        <v>353</v>
      </c>
      <c r="L5552" t="s">
        <v>365</v>
      </c>
      <c r="M5552" s="29" t="str">
        <f>IF(O5552 &lt;&gt; "", VLOOKUP(O5552,'CLASSIFICAÇÃO - ÁREA DE ATUAÇÃO'!$A:$C,2,0),"")</f>
        <v>D</v>
      </c>
      <c r="N5552" s="29" t="str">
        <f>IF(O5552 &lt;&gt; "",VLOOKUP(O5552,'CLASSIFICAÇÃO - ÁREA DE ATUAÇÃO'!$A:$C,3,0), "")</f>
        <v>REDE DE URGÊNCIA</v>
      </c>
      <c r="O5552" t="str">
        <f>'Lotações convertidas'!B5554</f>
        <v>UNIDADE DE PRONTO ATENDIMENTO NORTE</v>
      </c>
    </row>
    <row r="5553" spans="1:15" x14ac:dyDescent="0.25">
      <c r="A5553" t="s">
        <v>16429</v>
      </c>
      <c r="B5553" t="s">
        <v>16430</v>
      </c>
      <c r="C5553" t="s">
        <v>16431</v>
      </c>
      <c r="D5553" t="s">
        <v>349</v>
      </c>
      <c r="E5553" t="s">
        <v>445</v>
      </c>
      <c r="F5553" t="s">
        <v>358</v>
      </c>
      <c r="G5553" s="177">
        <v>44820</v>
      </c>
      <c r="H5553" t="s">
        <v>352</v>
      </c>
      <c r="I5553" t="s">
        <v>18172</v>
      </c>
      <c r="J5553" t="s">
        <v>16432</v>
      </c>
      <c r="K5553" t="s">
        <v>353</v>
      </c>
      <c r="L5553" t="s">
        <v>361</v>
      </c>
      <c r="M5553" s="29" t="str">
        <f>IF(O5553 &lt;&gt; "", VLOOKUP(O5553,'CLASSIFICAÇÃO - ÁREA DE ATUAÇÃO'!$A:$C,2,0),"")</f>
        <v>B</v>
      </c>
      <c r="N5553" s="29" t="str">
        <f>IF(O5553 &lt;&gt; "",VLOOKUP(O5553,'CLASSIFICAÇÃO - ÁREA DE ATUAÇÃO'!$A:$C,3,0), "")</f>
        <v>ATENÇÃO PRIMÁRIA</v>
      </c>
      <c r="O5553" t="str">
        <f>'Lotações convertidas'!B5555</f>
        <v>CENTRO DE SAÚDE SANTA ROSA</v>
      </c>
    </row>
    <row r="5554" spans="1:15" x14ac:dyDescent="0.25">
      <c r="A5554">
        <v>1393918</v>
      </c>
      <c r="B5554" t="s">
        <v>10918</v>
      </c>
      <c r="C5554" t="s">
        <v>10919</v>
      </c>
      <c r="D5554" t="s">
        <v>349</v>
      </c>
      <c r="E5554" t="s">
        <v>473</v>
      </c>
      <c r="F5554" t="s">
        <v>967</v>
      </c>
      <c r="G5554" s="177">
        <v>44823</v>
      </c>
      <c r="H5554" t="s">
        <v>395</v>
      </c>
      <c r="I5554" t="s">
        <v>18181</v>
      </c>
      <c r="J5554" t="s">
        <v>10920</v>
      </c>
      <c r="K5554" t="s">
        <v>353</v>
      </c>
      <c r="L5554" t="s">
        <v>382</v>
      </c>
      <c r="M5554" s="29" t="str">
        <f>IF(O5554 &lt;&gt; "", VLOOKUP(O5554,'CLASSIFICAÇÃO - ÁREA DE ATUAÇÃO'!$A:$C,2,0),"")</f>
        <v>B</v>
      </c>
      <c r="N5554" s="29" t="str">
        <f>IF(O5554 &lt;&gt; "",VLOOKUP(O5554,'CLASSIFICAÇÃO - ÁREA DE ATUAÇÃO'!$A:$C,3,0), "")</f>
        <v>ATENÇÃO PRIMÁRIA</v>
      </c>
      <c r="O5554" t="str">
        <f>'Lotações convertidas'!B5556</f>
        <v>CENTRO DE SAÚDE HORTO</v>
      </c>
    </row>
    <row r="5555" spans="1:15" x14ac:dyDescent="0.25">
      <c r="A5555">
        <v>1393934</v>
      </c>
      <c r="B5555" t="s">
        <v>16433</v>
      </c>
      <c r="C5555" t="s">
        <v>16434</v>
      </c>
      <c r="D5555" t="s">
        <v>379</v>
      </c>
      <c r="F5555" t="s">
        <v>2789</v>
      </c>
      <c r="G5555" s="177">
        <v>44823</v>
      </c>
      <c r="H5555" t="s">
        <v>364</v>
      </c>
      <c r="I5555" t="s">
        <v>18171</v>
      </c>
      <c r="J5555" t="s">
        <v>16435</v>
      </c>
      <c r="K5555" t="s">
        <v>353</v>
      </c>
      <c r="L5555" t="s">
        <v>406</v>
      </c>
      <c r="M5555" s="29" t="str">
        <f>IF(O5555 &lt;&gt; "", VLOOKUP(O5555,'CLASSIFICAÇÃO - ÁREA DE ATUAÇÃO'!$A:$C,2,0),"")</f>
        <v>C</v>
      </c>
      <c r="N5555" s="29" t="str">
        <f>IF(O5555 &lt;&gt; "",VLOOKUP(O5555,'CLASSIFICAÇÃO - ÁREA DE ATUAÇÃO'!$A:$C,3,0), "")</f>
        <v>ATENÇÃO PRIMÁRIA</v>
      </c>
      <c r="O5555" t="str">
        <f>'Lotações convertidas'!B5557</f>
        <v>CENTRO DE SAÚDE LISANDRA ANGÉLICA DAVID JUSTINO - TÚNEL DE IBIRITÉ</v>
      </c>
    </row>
    <row r="5556" spans="1:15" x14ac:dyDescent="0.25">
      <c r="A5556">
        <v>1393942</v>
      </c>
      <c r="B5556" t="s">
        <v>16436</v>
      </c>
      <c r="C5556" t="s">
        <v>16437</v>
      </c>
      <c r="D5556" t="s">
        <v>368</v>
      </c>
      <c r="E5556" t="s">
        <v>390</v>
      </c>
      <c r="F5556" t="s">
        <v>1509</v>
      </c>
      <c r="G5556" s="177">
        <v>44820</v>
      </c>
      <c r="H5556" t="s">
        <v>364</v>
      </c>
      <c r="I5556" t="s">
        <v>18175</v>
      </c>
      <c r="J5556" t="s">
        <v>16438</v>
      </c>
      <c r="K5556" t="s">
        <v>353</v>
      </c>
      <c r="L5556" t="s">
        <v>397</v>
      </c>
      <c r="M5556" s="29" t="str">
        <f>IF(O5556 &lt;&gt; "", VLOOKUP(O5556,'CLASSIFICAÇÃO - ÁREA DE ATUAÇÃO'!$A:$C,2,0),"")</f>
        <v>B</v>
      </c>
      <c r="N5556" s="29" t="str">
        <f>IF(O5556 &lt;&gt; "",VLOOKUP(O5556,'CLASSIFICAÇÃO - ÁREA DE ATUAÇÃO'!$A:$C,3,0), "")</f>
        <v>ATENÇÃO PRIMÁRIA</v>
      </c>
      <c r="O5556" t="str">
        <f>'Lotações convertidas'!B5558</f>
        <v>CENTRO DE SAÚDE SÃO JORGE</v>
      </c>
    </row>
    <row r="5557" spans="1:15" x14ac:dyDescent="0.25">
      <c r="A5557">
        <v>1393950</v>
      </c>
      <c r="B5557" t="s">
        <v>16439</v>
      </c>
      <c r="C5557" t="s">
        <v>16440</v>
      </c>
      <c r="D5557" t="s">
        <v>362</v>
      </c>
      <c r="F5557" t="s">
        <v>18620</v>
      </c>
      <c r="G5557" s="177">
        <v>44820</v>
      </c>
      <c r="H5557" t="s">
        <v>466</v>
      </c>
      <c r="I5557" t="s">
        <v>18168</v>
      </c>
      <c r="J5557" t="s">
        <v>16441</v>
      </c>
      <c r="K5557" t="s">
        <v>353</v>
      </c>
      <c r="L5557" t="s">
        <v>372</v>
      </c>
      <c r="M5557" s="29" t="str">
        <f>IF(O5557 &lt;&gt; "", VLOOKUP(O5557,'CLASSIFICAÇÃO - ÁREA DE ATUAÇÃO'!$A:$C,2,0),"")</f>
        <v>D</v>
      </c>
      <c r="N5557" s="29" t="str">
        <f>IF(O5557 &lt;&gt; "",VLOOKUP(O5557,'CLASSIFICAÇÃO - ÁREA DE ATUAÇÃO'!$A:$C,3,0), "")</f>
        <v>REDE DE URGÊNCIA</v>
      </c>
      <c r="O5557" t="str">
        <f>'Lotações convertidas'!B5559</f>
        <v>UNIDADE DE PRONTO ATENDIMENTO VENDA NOVA</v>
      </c>
    </row>
    <row r="5558" spans="1:15" x14ac:dyDescent="0.25">
      <c r="A5558">
        <v>1393969</v>
      </c>
      <c r="B5558" t="s">
        <v>16442</v>
      </c>
      <c r="C5558" t="s">
        <v>16443</v>
      </c>
      <c r="D5558" t="s">
        <v>379</v>
      </c>
      <c r="F5558" t="s">
        <v>5826</v>
      </c>
      <c r="G5558" s="177">
        <v>44823</v>
      </c>
      <c r="H5558" t="s">
        <v>434</v>
      </c>
      <c r="I5558" t="s">
        <v>18171</v>
      </c>
      <c r="J5558" t="s">
        <v>16444</v>
      </c>
      <c r="K5558" t="s">
        <v>353</v>
      </c>
      <c r="L5558" t="s">
        <v>372</v>
      </c>
      <c r="M5558" s="29" t="str">
        <f>IF(O5558 &lt;&gt; "", VLOOKUP(O5558,'CLASSIFICAÇÃO - ÁREA DE ATUAÇÃO'!$A:$C,2,0),"")</f>
        <v>C</v>
      </c>
      <c r="N5558" s="29" t="str">
        <f>IF(O5558 &lt;&gt; "",VLOOKUP(O5558,'CLASSIFICAÇÃO - ÁREA DE ATUAÇÃO'!$A:$C,3,0), "")</f>
        <v>ATENÇÃO PRIMÁRIA</v>
      </c>
      <c r="O5558" t="str">
        <f>'Lotações convertidas'!B5560</f>
        <v>CENTRO DE SAÚDE SERRA VERDE</v>
      </c>
    </row>
    <row r="5559" spans="1:15" x14ac:dyDescent="0.25">
      <c r="A5559">
        <v>1393977</v>
      </c>
      <c r="B5559" t="s">
        <v>7031</v>
      </c>
      <c r="C5559" t="s">
        <v>7032</v>
      </c>
      <c r="D5559" t="s">
        <v>362</v>
      </c>
      <c r="F5559" t="s">
        <v>1483</v>
      </c>
      <c r="G5559" s="177">
        <v>44823</v>
      </c>
      <c r="H5559" t="s">
        <v>352</v>
      </c>
      <c r="I5559" t="s">
        <v>18168</v>
      </c>
      <c r="J5559" t="s">
        <v>7033</v>
      </c>
      <c r="K5559" t="s">
        <v>353</v>
      </c>
      <c r="L5559" t="s">
        <v>406</v>
      </c>
      <c r="M5559" s="29" t="str">
        <f>IF(O5559 &lt;&gt; "", VLOOKUP(O5559,'CLASSIFICAÇÃO - ÁREA DE ATUAÇÃO'!$A:$C,2,0),"")</f>
        <v>B</v>
      </c>
      <c r="N5559" s="29" t="str">
        <f>IF(O5559 &lt;&gt; "",VLOOKUP(O5559,'CLASSIFICAÇÃO - ÁREA DE ATUAÇÃO'!$A:$C,3,0), "")</f>
        <v>ATENÇÃO PRIMÁRIA</v>
      </c>
      <c r="O5559" t="str">
        <f>'Lotações convertidas'!B5561</f>
        <v>CENTRO DE SAÚDE BARREIRO DE CIMA</v>
      </c>
    </row>
    <row r="5560" spans="1:15" x14ac:dyDescent="0.25">
      <c r="A5560">
        <v>1393985</v>
      </c>
      <c r="B5560" t="s">
        <v>15052</v>
      </c>
      <c r="C5560" t="s">
        <v>15053</v>
      </c>
      <c r="D5560" t="s">
        <v>368</v>
      </c>
      <c r="E5560" t="s">
        <v>524</v>
      </c>
      <c r="F5560" t="s">
        <v>18613</v>
      </c>
      <c r="G5560" s="177">
        <v>44822</v>
      </c>
      <c r="H5560" t="s">
        <v>441</v>
      </c>
      <c r="I5560" t="s">
        <v>18179</v>
      </c>
      <c r="J5560" t="s">
        <v>15054</v>
      </c>
      <c r="K5560" t="s">
        <v>353</v>
      </c>
      <c r="L5560" t="s">
        <v>382</v>
      </c>
      <c r="M5560" s="29" t="str">
        <f>IF(O5560 &lt;&gt; "", VLOOKUP(O5560,'CLASSIFICAÇÃO - ÁREA DE ATUAÇÃO'!$A:$C,2,0),"")</f>
        <v>C</v>
      </c>
      <c r="N5560" s="29" t="str">
        <f>IF(O5560 &lt;&gt; "",VLOOKUP(O5560,'CLASSIFICAÇÃO - ÁREA DE ATUAÇÃO'!$A:$C,3,0), "")</f>
        <v>REDE DE URGÊNCIA</v>
      </c>
      <c r="O5560" t="str">
        <f>'Lotações convertidas'!B5562</f>
        <v>UNIDADE DE PRONTO ATENDIMENTO LESTE</v>
      </c>
    </row>
    <row r="5561" spans="1:15" x14ac:dyDescent="0.25">
      <c r="A5561">
        <v>1393993</v>
      </c>
      <c r="B5561" t="s">
        <v>18195</v>
      </c>
      <c r="C5561" t="s">
        <v>18196</v>
      </c>
      <c r="D5561" t="s">
        <v>368</v>
      </c>
      <c r="E5561" t="s">
        <v>369</v>
      </c>
      <c r="F5561" t="s">
        <v>442</v>
      </c>
      <c r="G5561" s="177">
        <v>44820</v>
      </c>
      <c r="H5561" t="s">
        <v>364</v>
      </c>
      <c r="I5561" t="s">
        <v>18168</v>
      </c>
      <c r="J5561" t="s">
        <v>18197</v>
      </c>
      <c r="K5561" t="s">
        <v>353</v>
      </c>
      <c r="L5561" t="s">
        <v>406</v>
      </c>
      <c r="M5561" s="29" t="str">
        <f>IF(O5561 &lt;&gt; "", VLOOKUP(O5561,'CLASSIFICAÇÃO - ÁREA DE ATUAÇÃO'!$A:$C,2,0),"")</f>
        <v>C</v>
      </c>
      <c r="N5561" s="29" t="str">
        <f>IF(O5561 &lt;&gt; "",VLOOKUP(O5561,'CLASSIFICAÇÃO - ÁREA DE ATUAÇÃO'!$A:$C,3,0), "")</f>
        <v>ATENÇÃO PRIMÁRIA</v>
      </c>
      <c r="O5561" t="str">
        <f>'Lotações convertidas'!B5563</f>
        <v>CENTRO DE SAÚDE VALE DO JATOBÁ</v>
      </c>
    </row>
    <row r="5562" spans="1:15" x14ac:dyDescent="0.25">
      <c r="A5562">
        <v>1394000</v>
      </c>
      <c r="B5562" t="s">
        <v>16445</v>
      </c>
      <c r="C5562" t="s">
        <v>16446</v>
      </c>
      <c r="D5562" t="s">
        <v>368</v>
      </c>
      <c r="E5562" t="s">
        <v>390</v>
      </c>
      <c r="F5562" t="s">
        <v>18612</v>
      </c>
      <c r="G5562" s="177">
        <v>44820</v>
      </c>
      <c r="H5562" t="s">
        <v>417</v>
      </c>
      <c r="I5562" t="s">
        <v>18175</v>
      </c>
      <c r="J5562" t="s">
        <v>16447</v>
      </c>
      <c r="K5562" t="s">
        <v>353</v>
      </c>
      <c r="L5562" t="s">
        <v>354</v>
      </c>
      <c r="M5562" s="29" t="str">
        <f>IF(O5562 &lt;&gt; "", VLOOKUP(O5562,'CLASSIFICAÇÃO - ÁREA DE ATUAÇÃO'!$A:$C,2,0),"")</f>
        <v>A</v>
      </c>
      <c r="N5562" s="29" t="str">
        <f>IF(O5562 &lt;&gt; "",VLOOKUP(O5562,'CLASSIFICAÇÃO - ÁREA DE ATUAÇÃO'!$A:$C,3,0), "")</f>
        <v>REDE COMPLEMENTAR</v>
      </c>
      <c r="O5562" t="str">
        <f>'Lotações convertidas'!B5564</f>
        <v>CENTRAL DE ESTERILIZACAO NOROESTE</v>
      </c>
    </row>
    <row r="5563" spans="1:15" x14ac:dyDescent="0.25">
      <c r="A5563">
        <v>1394019</v>
      </c>
      <c r="B5563" t="s">
        <v>16448</v>
      </c>
      <c r="C5563" t="s">
        <v>16449</v>
      </c>
      <c r="D5563" t="s">
        <v>368</v>
      </c>
      <c r="E5563" t="s">
        <v>390</v>
      </c>
      <c r="F5563" t="s">
        <v>967</v>
      </c>
      <c r="G5563" s="177">
        <v>44820</v>
      </c>
      <c r="H5563" t="s">
        <v>364</v>
      </c>
      <c r="I5563" t="s">
        <v>18175</v>
      </c>
      <c r="J5563" t="s">
        <v>16450</v>
      </c>
      <c r="K5563" t="s">
        <v>353</v>
      </c>
      <c r="L5563" t="s">
        <v>382</v>
      </c>
      <c r="M5563" s="29" t="str">
        <f>IF(O5563 &lt;&gt; "", VLOOKUP(O5563,'CLASSIFICAÇÃO - ÁREA DE ATUAÇÃO'!$A:$C,2,0),"")</f>
        <v>B</v>
      </c>
      <c r="N5563" s="29" t="str">
        <f>IF(O5563 &lt;&gt; "",VLOOKUP(O5563,'CLASSIFICAÇÃO - ÁREA DE ATUAÇÃO'!$A:$C,3,0), "")</f>
        <v>ATENÇÃO PRIMÁRIA</v>
      </c>
      <c r="O5563" t="str">
        <f>'Lotações convertidas'!B5565</f>
        <v>CENTRO DE SAÚDE HORTO</v>
      </c>
    </row>
    <row r="5564" spans="1:15" x14ac:dyDescent="0.25">
      <c r="A5564">
        <v>1394027</v>
      </c>
      <c r="B5564" t="s">
        <v>16451</v>
      </c>
      <c r="C5564" t="s">
        <v>16452</v>
      </c>
      <c r="D5564" t="s">
        <v>349</v>
      </c>
      <c r="E5564" t="s">
        <v>350</v>
      </c>
      <c r="F5564" t="s">
        <v>1422</v>
      </c>
      <c r="G5564" s="177">
        <v>44823</v>
      </c>
      <c r="H5564" t="s">
        <v>395</v>
      </c>
      <c r="I5564" t="s">
        <v>18169</v>
      </c>
      <c r="J5564" t="s">
        <v>16453</v>
      </c>
      <c r="K5564" t="s">
        <v>353</v>
      </c>
      <c r="L5564" t="s">
        <v>382</v>
      </c>
      <c r="M5564" s="29" t="str">
        <f>IF(O5564 &lt;&gt; "", VLOOKUP(O5564,'CLASSIFICAÇÃO - ÁREA DE ATUAÇÃO'!$A:$C,2,0),"")</f>
        <v>D</v>
      </c>
      <c r="N5564" s="29" t="str">
        <f>IF(O5564 &lt;&gt; "",VLOOKUP(O5564,'CLASSIFICAÇÃO - ÁREA DE ATUAÇÃO'!$A:$C,3,0), "")</f>
        <v>ATENÇÃO PRIMÁRIA</v>
      </c>
      <c r="O5564" t="str">
        <f>'Lotações convertidas'!B5566</f>
        <v>CENTRO DE SAÚDE NOVO HORIZONTE</v>
      </c>
    </row>
    <row r="5565" spans="1:15" x14ac:dyDescent="0.25">
      <c r="A5565">
        <v>1394035</v>
      </c>
      <c r="B5565" t="s">
        <v>16454</v>
      </c>
      <c r="C5565" t="s">
        <v>16455</v>
      </c>
      <c r="D5565" t="s">
        <v>349</v>
      </c>
      <c r="E5565" t="s">
        <v>473</v>
      </c>
      <c r="F5565" t="s">
        <v>18644</v>
      </c>
      <c r="G5565" s="177">
        <v>44823</v>
      </c>
      <c r="H5565" t="s">
        <v>352</v>
      </c>
      <c r="I5565" t="s">
        <v>18181</v>
      </c>
      <c r="J5565" t="s">
        <v>16456</v>
      </c>
      <c r="K5565" t="s">
        <v>353</v>
      </c>
      <c r="L5565" t="s">
        <v>411</v>
      </c>
      <c r="M5565" s="29" t="str">
        <f>IF(O5565 &lt;&gt; "", VLOOKUP(O5565,'CLASSIFICAÇÃO - ÁREA DE ATUAÇÃO'!$A:$C,2,0),"")</f>
        <v>C</v>
      </c>
      <c r="N5565" s="29" t="str">
        <f>IF(O5565 &lt;&gt; "",VLOOKUP(O5565,'CLASSIFICAÇÃO - ÁREA DE ATUAÇÃO'!$A:$C,3,0), "")</f>
        <v>ATENÇÃO PRIMÁRIA</v>
      </c>
      <c r="O5565" t="str">
        <f>'Lotações convertidas'!B5567</f>
        <v>CENTRO DE SAÚDE SÃO MIGUEL ARCANJO</v>
      </c>
    </row>
    <row r="5566" spans="1:15" x14ac:dyDescent="0.25">
      <c r="A5566">
        <v>1394043</v>
      </c>
      <c r="B5566" t="s">
        <v>16457</v>
      </c>
      <c r="C5566" t="s">
        <v>16458</v>
      </c>
      <c r="D5566" t="s">
        <v>349</v>
      </c>
      <c r="E5566" t="s">
        <v>473</v>
      </c>
      <c r="F5566" t="s">
        <v>3561</v>
      </c>
      <c r="G5566" s="177">
        <v>44823</v>
      </c>
      <c r="H5566" t="s">
        <v>395</v>
      </c>
      <c r="I5566" t="s">
        <v>18181</v>
      </c>
      <c r="J5566" t="s">
        <v>16459</v>
      </c>
      <c r="K5566" t="s">
        <v>353</v>
      </c>
      <c r="L5566" t="s">
        <v>427</v>
      </c>
      <c r="M5566" s="29" t="str">
        <f>IF(O5566 &lt;&gt; "", VLOOKUP(O5566,'CLASSIFICAÇÃO - ÁREA DE ATUAÇÃO'!$A:$C,2,0),"")</f>
        <v>A</v>
      </c>
      <c r="N5566" s="29" t="str">
        <f>IF(O5566 &lt;&gt; "",VLOOKUP(O5566,'CLASSIFICAÇÃO - ÁREA DE ATUAÇÃO'!$A:$C,3,0), "")</f>
        <v>GESTÃO</v>
      </c>
      <c r="O5566" t="str">
        <f>'Lotações convertidas'!B5568</f>
        <v>GERÊNCIA DE INTEGRAÇÃO DO CUIDADO À SAÚDE</v>
      </c>
    </row>
    <row r="5567" spans="1:15" x14ac:dyDescent="0.25">
      <c r="A5567">
        <v>1394051</v>
      </c>
      <c r="B5567" t="s">
        <v>16460</v>
      </c>
      <c r="C5567" t="s">
        <v>16461</v>
      </c>
      <c r="D5567" t="s">
        <v>368</v>
      </c>
      <c r="E5567" t="s">
        <v>369</v>
      </c>
      <c r="F5567" t="s">
        <v>967</v>
      </c>
      <c r="G5567" s="177">
        <v>44824</v>
      </c>
      <c r="H5567" t="s">
        <v>364</v>
      </c>
      <c r="I5567" t="s">
        <v>18168</v>
      </c>
      <c r="J5567" t="s">
        <v>16462</v>
      </c>
      <c r="K5567" t="s">
        <v>353</v>
      </c>
      <c r="L5567" t="s">
        <v>382</v>
      </c>
      <c r="M5567" s="29" t="str">
        <f>IF(O5567 &lt;&gt; "", VLOOKUP(O5567,'CLASSIFICAÇÃO - ÁREA DE ATUAÇÃO'!$A:$C,2,0),"")</f>
        <v>B</v>
      </c>
      <c r="N5567" s="29" t="str">
        <f>IF(O5567 &lt;&gt; "",VLOOKUP(O5567,'CLASSIFICAÇÃO - ÁREA DE ATUAÇÃO'!$A:$C,3,0), "")</f>
        <v>ATENÇÃO PRIMÁRIA</v>
      </c>
      <c r="O5567" t="str">
        <f>'Lotações convertidas'!B5569</f>
        <v>CENTRO DE SAÚDE HORTO</v>
      </c>
    </row>
    <row r="5568" spans="1:15" x14ac:dyDescent="0.25">
      <c r="A5568" t="s">
        <v>16463</v>
      </c>
      <c r="B5568" t="s">
        <v>16464</v>
      </c>
      <c r="C5568" t="s">
        <v>16465</v>
      </c>
      <c r="D5568" t="s">
        <v>368</v>
      </c>
      <c r="E5568" t="s">
        <v>369</v>
      </c>
      <c r="F5568" t="s">
        <v>18623</v>
      </c>
      <c r="G5568" s="177">
        <v>44824</v>
      </c>
      <c r="H5568" t="s">
        <v>441</v>
      </c>
      <c r="I5568" t="s">
        <v>18168</v>
      </c>
      <c r="J5568" t="s">
        <v>16466</v>
      </c>
      <c r="K5568" t="s">
        <v>353</v>
      </c>
      <c r="L5568" t="s">
        <v>374</v>
      </c>
      <c r="M5568" s="29" t="str">
        <f>IF(O5568 &lt;&gt; "", VLOOKUP(O5568,'CLASSIFICAÇÃO - ÁREA DE ATUAÇÃO'!$A:$C,2,0),"")</f>
        <v>C</v>
      </c>
      <c r="N5568" s="29" t="str">
        <f>IF(O5568 &lt;&gt; "",VLOOKUP(O5568,'CLASSIFICAÇÃO - ÁREA DE ATUAÇÃO'!$A:$C,3,0), "")</f>
        <v>REDE DE URGÊNCIA</v>
      </c>
      <c r="O5568" t="str">
        <f>'Lotações convertidas'!B5570</f>
        <v>UNIDADE DE PRONTO ATENDIMENTO NORDESTE</v>
      </c>
    </row>
    <row r="5569" spans="1:15" x14ac:dyDescent="0.25">
      <c r="A5569">
        <v>1394086</v>
      </c>
      <c r="B5569" t="s">
        <v>16467</v>
      </c>
      <c r="C5569" t="s">
        <v>16468</v>
      </c>
      <c r="D5569" t="s">
        <v>379</v>
      </c>
      <c r="F5569" t="s">
        <v>18623</v>
      </c>
      <c r="G5569" s="177">
        <v>44821</v>
      </c>
      <c r="H5569" t="s">
        <v>457</v>
      </c>
      <c r="I5569" t="s">
        <v>18171</v>
      </c>
      <c r="J5569" t="s">
        <v>16469</v>
      </c>
      <c r="K5569" t="s">
        <v>353</v>
      </c>
      <c r="L5569" t="s">
        <v>374</v>
      </c>
      <c r="M5569" s="29" t="str">
        <f>IF(O5569 &lt;&gt; "", VLOOKUP(O5569,'CLASSIFICAÇÃO - ÁREA DE ATUAÇÃO'!$A:$C,2,0),"")</f>
        <v>C</v>
      </c>
      <c r="N5569" s="29" t="str">
        <f>IF(O5569 &lt;&gt; "",VLOOKUP(O5569,'CLASSIFICAÇÃO - ÁREA DE ATUAÇÃO'!$A:$C,3,0), "")</f>
        <v>REDE DE URGÊNCIA</v>
      </c>
      <c r="O5569" t="str">
        <f>'Lotações convertidas'!B5571</f>
        <v>UNIDADE DE PRONTO ATENDIMENTO NORDESTE</v>
      </c>
    </row>
    <row r="5570" spans="1:15" x14ac:dyDescent="0.25">
      <c r="A5570">
        <v>1394094</v>
      </c>
      <c r="B5570" t="s">
        <v>16470</v>
      </c>
      <c r="C5570" t="s">
        <v>16471</v>
      </c>
      <c r="D5570" t="s">
        <v>368</v>
      </c>
      <c r="E5570" t="s">
        <v>369</v>
      </c>
      <c r="F5570" t="s">
        <v>358</v>
      </c>
      <c r="G5570" s="177">
        <v>44824</v>
      </c>
      <c r="H5570" t="s">
        <v>364</v>
      </c>
      <c r="I5570" t="s">
        <v>18168</v>
      </c>
      <c r="J5570" t="s">
        <v>16472</v>
      </c>
      <c r="K5570" t="s">
        <v>353</v>
      </c>
      <c r="L5570" t="s">
        <v>361</v>
      </c>
      <c r="M5570" s="29" t="str">
        <f>IF(O5570 &lt;&gt; "", VLOOKUP(O5570,'CLASSIFICAÇÃO - ÁREA DE ATUAÇÃO'!$A:$C,2,0),"")</f>
        <v>B</v>
      </c>
      <c r="N5570" s="29" t="str">
        <f>IF(O5570 &lt;&gt; "",VLOOKUP(O5570,'CLASSIFICAÇÃO - ÁREA DE ATUAÇÃO'!$A:$C,3,0), "")</f>
        <v>ATENÇÃO PRIMÁRIA</v>
      </c>
      <c r="O5570" t="str">
        <f>'Lotações convertidas'!B5572</f>
        <v>CENTRO DE SAÚDE SANTA ROSA</v>
      </c>
    </row>
    <row r="5571" spans="1:15" x14ac:dyDescent="0.25">
      <c r="A5571">
        <v>1394108</v>
      </c>
      <c r="B5571" t="s">
        <v>16473</v>
      </c>
      <c r="C5571" t="s">
        <v>16474</v>
      </c>
      <c r="D5571" t="s">
        <v>368</v>
      </c>
      <c r="E5571" t="s">
        <v>369</v>
      </c>
      <c r="F5571" t="s">
        <v>424</v>
      </c>
      <c r="G5571" s="177">
        <v>44823</v>
      </c>
      <c r="H5571" t="s">
        <v>441</v>
      </c>
      <c r="I5571" t="s">
        <v>18168</v>
      </c>
      <c r="J5571" t="s">
        <v>16475</v>
      </c>
      <c r="K5571" t="s">
        <v>353</v>
      </c>
      <c r="L5571" t="s">
        <v>427</v>
      </c>
      <c r="M5571" s="29" t="str">
        <f>IF(O5571 &lt;&gt; "", VLOOKUP(O5571,'CLASSIFICAÇÃO - ÁREA DE ATUAÇÃO'!$A:$C,2,0),"")</f>
        <v>D</v>
      </c>
      <c r="N5571" s="29" t="str">
        <f>IF(O5571 &lt;&gt; "",VLOOKUP(O5571,'CLASSIFICAÇÃO - ÁREA DE ATUAÇÃO'!$A:$C,3,0), "")</f>
        <v>REDE DE URGÊNCIA</v>
      </c>
      <c r="O5571" t="str">
        <f>'Lotações convertidas'!B5573</f>
        <v>SERVIÇO DE ATENDIMENTO MÓVEL DE URGÊNCIA E TRANSPORTE EM SAÚDE</v>
      </c>
    </row>
    <row r="5572" spans="1:15" x14ac:dyDescent="0.25">
      <c r="A5572">
        <v>1394124</v>
      </c>
      <c r="B5572" t="s">
        <v>16476</v>
      </c>
      <c r="C5572" t="s">
        <v>16477</v>
      </c>
      <c r="D5572" t="s">
        <v>368</v>
      </c>
      <c r="E5572" t="s">
        <v>369</v>
      </c>
      <c r="F5572" t="s">
        <v>399</v>
      </c>
      <c r="G5572" s="177">
        <v>44824</v>
      </c>
      <c r="H5572" t="s">
        <v>384</v>
      </c>
      <c r="I5572" t="s">
        <v>18168</v>
      </c>
      <c r="J5572" t="s">
        <v>16478</v>
      </c>
      <c r="K5572" t="s">
        <v>353</v>
      </c>
      <c r="L5572" t="s">
        <v>374</v>
      </c>
      <c r="M5572" s="29" t="str">
        <f>IF(O5572 &lt;&gt; "", VLOOKUP(O5572,'CLASSIFICAÇÃO - ÁREA DE ATUAÇÃO'!$A:$C,2,0),"")</f>
        <v>A</v>
      </c>
      <c r="N5572" s="29" t="str">
        <f>IF(O5572 &lt;&gt; "",VLOOKUP(O5572,'CLASSIFICAÇÃO - ÁREA DE ATUAÇÃO'!$A:$C,3,0), "")</f>
        <v>ATENÇÃO PRIMÁRIA</v>
      </c>
      <c r="O5572" t="str">
        <f>'Lotações convertidas'!B5574</f>
        <v>CENTRO DE SAÚDE ALCIDES LINS</v>
      </c>
    </row>
    <row r="5573" spans="1:15" x14ac:dyDescent="0.25">
      <c r="A5573">
        <v>1394140</v>
      </c>
      <c r="B5573" t="s">
        <v>16479</v>
      </c>
      <c r="C5573" t="s">
        <v>16480</v>
      </c>
      <c r="D5573" t="s">
        <v>349</v>
      </c>
      <c r="E5573" t="s">
        <v>350</v>
      </c>
      <c r="F5573" t="s">
        <v>18672</v>
      </c>
      <c r="G5573" s="177">
        <v>44824</v>
      </c>
      <c r="H5573" t="s">
        <v>364</v>
      </c>
      <c r="I5573" t="s">
        <v>18169</v>
      </c>
      <c r="J5573" t="s">
        <v>16481</v>
      </c>
      <c r="K5573" t="s">
        <v>353</v>
      </c>
      <c r="L5573" t="s">
        <v>372</v>
      </c>
      <c r="M5573" s="29" t="str">
        <f>IF(O5573 &lt;&gt; "", VLOOKUP(O5573,'CLASSIFICAÇÃO - ÁREA DE ATUAÇÃO'!$A:$C,2,0),"")</f>
        <v>C</v>
      </c>
      <c r="N5573" s="29" t="str">
        <f>IF(O5573 &lt;&gt; "",VLOOKUP(O5573,'CLASSIFICAÇÃO - ÁREA DE ATUAÇÃO'!$A:$C,3,0), "")</f>
        <v>GESTÃO</v>
      </c>
      <c r="O5573" t="str">
        <f>'Lotações convertidas'!B5575</f>
        <v>DIRETORIA REGIONAL DE SAUDE VENDA NOVA</v>
      </c>
    </row>
    <row r="5574" spans="1:15" x14ac:dyDescent="0.25">
      <c r="A5574">
        <v>1394159</v>
      </c>
      <c r="B5574" t="s">
        <v>12470</v>
      </c>
      <c r="C5574" t="s">
        <v>12471</v>
      </c>
      <c r="D5574" t="s">
        <v>349</v>
      </c>
      <c r="E5574" t="s">
        <v>350</v>
      </c>
      <c r="F5574" t="s">
        <v>561</v>
      </c>
      <c r="G5574" s="177">
        <v>44823</v>
      </c>
      <c r="H5574" t="s">
        <v>16482</v>
      </c>
      <c r="I5574" t="s">
        <v>18169</v>
      </c>
      <c r="J5574" t="s">
        <v>12472</v>
      </c>
      <c r="K5574" t="s">
        <v>353</v>
      </c>
      <c r="L5574" t="s">
        <v>374</v>
      </c>
      <c r="M5574" s="29" t="str">
        <f>IF(O5574 &lt;&gt; "", VLOOKUP(O5574,'CLASSIFICAÇÃO - ÁREA DE ATUAÇÃO'!$A:$C,2,0),"")</f>
        <v>C</v>
      </c>
      <c r="N5574" s="29" t="str">
        <f>IF(O5574 &lt;&gt; "",VLOOKUP(O5574,'CLASSIFICAÇÃO - ÁREA DE ATUAÇÃO'!$A:$C,3,0), "")</f>
        <v>REDE DE URGÊNCIA</v>
      </c>
      <c r="O5574" t="str">
        <f>'Lotações convertidas'!B5576</f>
        <v>CENTRO DE REFERENCIA EM SAUDE MENTAL ALCOOL E DROGAS NORDESTE</v>
      </c>
    </row>
    <row r="5575" spans="1:15" x14ac:dyDescent="0.25">
      <c r="A5575">
        <v>1394167</v>
      </c>
      <c r="B5575" t="s">
        <v>16483</v>
      </c>
      <c r="C5575" t="s">
        <v>16484</v>
      </c>
      <c r="D5575" t="s">
        <v>368</v>
      </c>
      <c r="E5575" t="s">
        <v>369</v>
      </c>
      <c r="F5575" t="s">
        <v>609</v>
      </c>
      <c r="G5575" s="177">
        <v>44824</v>
      </c>
      <c r="H5575" t="s">
        <v>384</v>
      </c>
      <c r="I5575" t="s">
        <v>18168</v>
      </c>
      <c r="J5575" t="s">
        <v>16485</v>
      </c>
      <c r="K5575" t="s">
        <v>353</v>
      </c>
      <c r="L5575" t="s">
        <v>374</v>
      </c>
      <c r="M5575" s="29" t="str">
        <f>IF(O5575 &lt;&gt; "", VLOOKUP(O5575,'CLASSIFICAÇÃO - ÁREA DE ATUAÇÃO'!$A:$C,2,0),"")</f>
        <v>B</v>
      </c>
      <c r="N5575" s="29" t="str">
        <f>IF(O5575 &lt;&gt; "",VLOOKUP(O5575,'CLASSIFICAÇÃO - ÁREA DE ATUAÇÃO'!$A:$C,3,0), "")</f>
        <v>ATENÇÃO PRIMÁRIA</v>
      </c>
      <c r="O5575" t="str">
        <f>'Lotações convertidas'!B5577</f>
        <v>CENTRO DE SAÚDE GENTIL GOMES</v>
      </c>
    </row>
    <row r="5576" spans="1:15" x14ac:dyDescent="0.25">
      <c r="A5576">
        <v>1394183</v>
      </c>
      <c r="B5576" t="s">
        <v>16486</v>
      </c>
      <c r="C5576" t="s">
        <v>16487</v>
      </c>
      <c r="D5576" t="s">
        <v>362</v>
      </c>
      <c r="F5576" t="s">
        <v>69</v>
      </c>
      <c r="G5576" s="177">
        <v>44824</v>
      </c>
      <c r="H5576" t="s">
        <v>434</v>
      </c>
      <c r="I5576" t="s">
        <v>18168</v>
      </c>
      <c r="J5576" t="s">
        <v>16488</v>
      </c>
      <c r="K5576" t="s">
        <v>353</v>
      </c>
      <c r="L5576" t="s">
        <v>382</v>
      </c>
      <c r="M5576" s="29" t="str">
        <f>IF(O5576 &lt;&gt; "", VLOOKUP(O5576,'CLASSIFICAÇÃO - ÁREA DE ATUAÇÃO'!$A:$C,2,0),"")</f>
        <v>A</v>
      </c>
      <c r="N5576" s="29" t="str">
        <f>IF(O5576 &lt;&gt; "",VLOOKUP(O5576,'CLASSIFICAÇÃO - ÁREA DE ATUAÇÃO'!$A:$C,3,0), "")</f>
        <v>REDE COMPLEMENTAR</v>
      </c>
      <c r="O5576" t="str">
        <f>'Lotações convertidas'!B5578</f>
        <v>CENTRO DE TESTAGEM E ACONSELHAMENTO - SERVICO DE ATENDIMENTO ESPECIALIZADO</v>
      </c>
    </row>
    <row r="5577" spans="1:15" x14ac:dyDescent="0.25">
      <c r="A5577">
        <v>1394191</v>
      </c>
      <c r="B5577" t="s">
        <v>16489</v>
      </c>
      <c r="C5577" t="s">
        <v>16490</v>
      </c>
      <c r="D5577" t="s">
        <v>349</v>
      </c>
      <c r="E5577" t="s">
        <v>541</v>
      </c>
      <c r="F5577" t="s">
        <v>719</v>
      </c>
      <c r="G5577" s="177">
        <v>44824</v>
      </c>
      <c r="H5577" t="s">
        <v>395</v>
      </c>
      <c r="I5577" t="s">
        <v>18172</v>
      </c>
      <c r="J5577" t="s">
        <v>16491</v>
      </c>
      <c r="K5577" t="s">
        <v>353</v>
      </c>
      <c r="L5577" t="s">
        <v>365</v>
      </c>
      <c r="M5577" s="29" t="str">
        <f>IF(O5577 &lt;&gt; "", VLOOKUP(O5577,'CLASSIFICAÇÃO - ÁREA DE ATUAÇÃO'!$A:$C,2,0),"")</f>
        <v>D</v>
      </c>
      <c r="N5577" s="29" t="str">
        <f>IF(O5577 &lt;&gt; "",VLOOKUP(O5577,'CLASSIFICAÇÃO - ÁREA DE ATUAÇÃO'!$A:$C,3,0), "")</f>
        <v>ATENÇÃO PRIMÁRIA</v>
      </c>
      <c r="O5577" t="str">
        <f>'Lotações convertidas'!B5579</f>
        <v>CENTRO DE SAÚDE JAQUELINE</v>
      </c>
    </row>
    <row r="5578" spans="1:15" x14ac:dyDescent="0.25">
      <c r="A5578">
        <v>1394221</v>
      </c>
      <c r="B5578" t="s">
        <v>16993</v>
      </c>
      <c r="C5578" t="s">
        <v>17045</v>
      </c>
      <c r="D5578" t="s">
        <v>379</v>
      </c>
      <c r="F5578" t="s">
        <v>18616</v>
      </c>
      <c r="G5578" s="177">
        <v>44829</v>
      </c>
      <c r="H5578" t="s">
        <v>457</v>
      </c>
      <c r="I5578" t="s">
        <v>18171</v>
      </c>
      <c r="J5578" t="s">
        <v>17104</v>
      </c>
      <c r="K5578" t="s">
        <v>353</v>
      </c>
      <c r="L5578" t="s">
        <v>361</v>
      </c>
      <c r="M5578" s="29" t="str">
        <f>IF(O5578 &lt;&gt; "", VLOOKUP(O5578,'CLASSIFICAÇÃO - ÁREA DE ATUAÇÃO'!$A:$C,2,0),"")</f>
        <v>C</v>
      </c>
      <c r="N5578" s="29" t="str">
        <f>IF(O5578 &lt;&gt; "",VLOOKUP(O5578,'CLASSIFICAÇÃO - ÁREA DE ATUAÇÃO'!$A:$C,3,0), "")</f>
        <v>REDE DE URGÊNCIA</v>
      </c>
      <c r="O5578" t="str">
        <f>'Lotações convertidas'!B5580</f>
        <v>UNIDADE DE PRONTO ATENDIMENTO PAMPULHA</v>
      </c>
    </row>
    <row r="5579" spans="1:15" x14ac:dyDescent="0.25">
      <c r="A5579" t="s">
        <v>16492</v>
      </c>
      <c r="B5579" t="s">
        <v>16493</v>
      </c>
      <c r="C5579" t="s">
        <v>16494</v>
      </c>
      <c r="D5579" t="s">
        <v>379</v>
      </c>
      <c r="F5579" t="s">
        <v>572</v>
      </c>
      <c r="G5579" s="177">
        <v>44824</v>
      </c>
      <c r="H5579" t="s">
        <v>395</v>
      </c>
      <c r="I5579" t="s">
        <v>18171</v>
      </c>
      <c r="J5579" t="s">
        <v>16495</v>
      </c>
      <c r="K5579" t="s">
        <v>353</v>
      </c>
      <c r="L5579" t="s">
        <v>427</v>
      </c>
      <c r="M5579" s="29" t="str">
        <f>IF(O5579 &lt;&gt; "", VLOOKUP(O5579,'CLASSIFICAÇÃO - ÁREA DE ATUAÇÃO'!$A:$C,2,0),"")</f>
        <v>A</v>
      </c>
      <c r="N5579" s="29" t="str">
        <f>IF(O5579 &lt;&gt; "",VLOOKUP(O5579,'CLASSIFICAÇÃO - ÁREA DE ATUAÇÃO'!$A:$C,3,0), "")</f>
        <v>GESTÃO</v>
      </c>
      <c r="O5579" t="str">
        <f>'Lotações convertidas'!B5581</f>
        <v>GERÊNCIA DA REDE AMBULATORIAL ESPECIALIZADA</v>
      </c>
    </row>
    <row r="5580" spans="1:15" x14ac:dyDescent="0.25">
      <c r="A5580">
        <v>1394248</v>
      </c>
      <c r="B5580" t="s">
        <v>16496</v>
      </c>
      <c r="C5580" t="s">
        <v>16497</v>
      </c>
      <c r="D5580" t="s">
        <v>368</v>
      </c>
      <c r="E5580" t="s">
        <v>524</v>
      </c>
      <c r="F5580" t="s">
        <v>18616</v>
      </c>
      <c r="G5580" s="177">
        <v>44825</v>
      </c>
      <c r="H5580" t="s">
        <v>441</v>
      </c>
      <c r="I5580" t="s">
        <v>18176</v>
      </c>
      <c r="J5580" t="s">
        <v>16498</v>
      </c>
      <c r="K5580" t="s">
        <v>353</v>
      </c>
      <c r="L5580" t="s">
        <v>361</v>
      </c>
      <c r="M5580" s="29" t="str">
        <f>IF(O5580 &lt;&gt; "", VLOOKUP(O5580,'CLASSIFICAÇÃO - ÁREA DE ATUAÇÃO'!$A:$C,2,0),"")</f>
        <v>C</v>
      </c>
      <c r="N5580" s="29" t="str">
        <f>IF(O5580 &lt;&gt; "",VLOOKUP(O5580,'CLASSIFICAÇÃO - ÁREA DE ATUAÇÃO'!$A:$C,3,0), "")</f>
        <v>REDE DE URGÊNCIA</v>
      </c>
      <c r="O5580" t="str">
        <f>'Lotações convertidas'!B5582</f>
        <v>UNIDADE DE PRONTO ATENDIMENTO PAMPULHA</v>
      </c>
    </row>
    <row r="5581" spans="1:15" x14ac:dyDescent="0.25">
      <c r="A5581">
        <v>1394256</v>
      </c>
      <c r="B5581" t="s">
        <v>8885</v>
      </c>
      <c r="C5581" t="s">
        <v>8886</v>
      </c>
      <c r="D5581" t="s">
        <v>349</v>
      </c>
      <c r="E5581" t="s">
        <v>350</v>
      </c>
      <c r="F5581" t="s">
        <v>1227</v>
      </c>
      <c r="G5581" s="177">
        <v>44826</v>
      </c>
      <c r="H5581" t="s">
        <v>16499</v>
      </c>
      <c r="I5581" t="s">
        <v>18169</v>
      </c>
      <c r="J5581" t="s">
        <v>8887</v>
      </c>
      <c r="K5581" t="s">
        <v>353</v>
      </c>
      <c r="L5581" t="s">
        <v>365</v>
      </c>
      <c r="M5581" s="29" t="str">
        <f>IF(O5581 &lt;&gt; "", VLOOKUP(O5581,'CLASSIFICAÇÃO - ÁREA DE ATUAÇÃO'!$A:$C,2,0),"")</f>
        <v>D</v>
      </c>
      <c r="N5581" s="29" t="str">
        <f>IF(O5581 &lt;&gt; "",VLOOKUP(O5581,'CLASSIFICAÇÃO - ÁREA DE ATUAÇÃO'!$A:$C,3,0), "")</f>
        <v>ATENÇÃO PRIMÁRIA</v>
      </c>
      <c r="O5581" t="str">
        <f>'Lotações convertidas'!B5583</f>
        <v>CENTRO DE SAÚDE FELICIDADE II</v>
      </c>
    </row>
    <row r="5582" spans="1:15" x14ac:dyDescent="0.25">
      <c r="A5582">
        <v>1394264</v>
      </c>
      <c r="B5582" t="s">
        <v>16500</v>
      </c>
      <c r="C5582" t="s">
        <v>16501</v>
      </c>
      <c r="D5582" t="s">
        <v>368</v>
      </c>
      <c r="E5582" t="s">
        <v>369</v>
      </c>
      <c r="F5582" t="s">
        <v>561</v>
      </c>
      <c r="G5582" s="177">
        <v>44826</v>
      </c>
      <c r="H5582" t="s">
        <v>441</v>
      </c>
      <c r="I5582" t="s">
        <v>18168</v>
      </c>
      <c r="J5582" t="s">
        <v>16502</v>
      </c>
      <c r="K5582" t="s">
        <v>353</v>
      </c>
      <c r="L5582" t="s">
        <v>374</v>
      </c>
      <c r="M5582" s="29" t="str">
        <f>IF(O5582 &lt;&gt; "", VLOOKUP(O5582,'CLASSIFICAÇÃO - ÁREA DE ATUAÇÃO'!$A:$C,2,0),"")</f>
        <v>C</v>
      </c>
      <c r="N5582" s="29" t="str">
        <f>IF(O5582 &lt;&gt; "",VLOOKUP(O5582,'CLASSIFICAÇÃO - ÁREA DE ATUAÇÃO'!$A:$C,3,0), "")</f>
        <v>REDE DE URGÊNCIA</v>
      </c>
      <c r="O5582" t="str">
        <f>'Lotações convertidas'!B5584</f>
        <v>CENTRO DE REFERENCIA EM SAUDE MENTAL ALCOOL E DROGAS NORDESTE</v>
      </c>
    </row>
    <row r="5583" spans="1:15" x14ac:dyDescent="0.25">
      <c r="A5583">
        <v>1394272</v>
      </c>
      <c r="B5583" t="s">
        <v>4545</v>
      </c>
      <c r="C5583" t="s">
        <v>4546</v>
      </c>
      <c r="D5583" t="s">
        <v>362</v>
      </c>
      <c r="F5583" t="s">
        <v>561</v>
      </c>
      <c r="G5583" s="177">
        <v>44825</v>
      </c>
      <c r="H5583" t="s">
        <v>395</v>
      </c>
      <c r="I5583" t="s">
        <v>18168</v>
      </c>
      <c r="J5583" t="s">
        <v>4547</v>
      </c>
      <c r="K5583" t="s">
        <v>353</v>
      </c>
      <c r="L5583" t="s">
        <v>374</v>
      </c>
      <c r="M5583" s="29" t="str">
        <f>IF(O5583 &lt;&gt; "", VLOOKUP(O5583,'CLASSIFICAÇÃO - ÁREA DE ATUAÇÃO'!$A:$C,2,0),"")</f>
        <v>C</v>
      </c>
      <c r="N5583" s="29" t="str">
        <f>IF(O5583 &lt;&gt; "",VLOOKUP(O5583,'CLASSIFICAÇÃO - ÁREA DE ATUAÇÃO'!$A:$C,3,0), "")</f>
        <v>REDE DE URGÊNCIA</v>
      </c>
      <c r="O5583" t="str">
        <f>'Lotações convertidas'!B5585</f>
        <v>CENTRO DE REFERENCIA EM SAUDE MENTAL ALCOOL E DROGAS NORDESTE</v>
      </c>
    </row>
    <row r="5584" spans="1:15" x14ac:dyDescent="0.25">
      <c r="A5584">
        <v>1394280</v>
      </c>
      <c r="B5584" t="s">
        <v>16503</v>
      </c>
      <c r="C5584" t="s">
        <v>16504</v>
      </c>
      <c r="D5584" t="s">
        <v>349</v>
      </c>
      <c r="E5584" t="s">
        <v>357</v>
      </c>
      <c r="F5584" t="s">
        <v>2234</v>
      </c>
      <c r="G5584" s="177">
        <v>44825</v>
      </c>
      <c r="H5584" t="s">
        <v>384</v>
      </c>
      <c r="I5584" t="s">
        <v>18167</v>
      </c>
      <c r="J5584" t="s">
        <v>16505</v>
      </c>
      <c r="K5584" t="s">
        <v>353</v>
      </c>
      <c r="L5584" t="s">
        <v>374</v>
      </c>
      <c r="M5584" s="29" t="str">
        <f>IF(O5584 &lt;&gt; "", VLOOKUP(O5584,'CLASSIFICAÇÃO - ÁREA DE ATUAÇÃO'!$A:$C,2,0),"")</f>
        <v>C</v>
      </c>
      <c r="N5584" s="29" t="str">
        <f>IF(O5584 &lt;&gt; "",VLOOKUP(O5584,'CLASSIFICAÇÃO - ÁREA DE ATUAÇÃO'!$A:$C,3,0), "")</f>
        <v>ATENÇÃO PRIMÁRIA</v>
      </c>
      <c r="O5584" t="str">
        <f>'Lotações convertidas'!B5586</f>
        <v>CENTRO DE SAÚDE MARCELO PONTEL GOMES</v>
      </c>
    </row>
    <row r="5585" spans="1:15" x14ac:dyDescent="0.25">
      <c r="A5585">
        <v>1394299</v>
      </c>
      <c r="B5585" t="s">
        <v>16506</v>
      </c>
      <c r="C5585" t="s">
        <v>16507</v>
      </c>
      <c r="D5585" t="s">
        <v>349</v>
      </c>
      <c r="E5585" t="s">
        <v>350</v>
      </c>
      <c r="F5585" t="s">
        <v>446</v>
      </c>
      <c r="G5585" s="177">
        <v>44825</v>
      </c>
      <c r="H5585" t="s">
        <v>352</v>
      </c>
      <c r="I5585" t="s">
        <v>18169</v>
      </c>
      <c r="J5585" t="s">
        <v>16508</v>
      </c>
      <c r="K5585" t="s">
        <v>353</v>
      </c>
      <c r="L5585" t="s">
        <v>372</v>
      </c>
      <c r="M5585" s="29" t="str">
        <f>IF(O5585 &lt;&gt; "", VLOOKUP(O5585,'CLASSIFICAÇÃO - ÁREA DE ATUAÇÃO'!$A:$C,2,0),"")</f>
        <v>D</v>
      </c>
      <c r="N5585" s="29" t="str">
        <f>IF(O5585 &lt;&gt; "",VLOOKUP(O5585,'CLASSIFICAÇÃO - ÁREA DE ATUAÇÃO'!$A:$C,3,0), "")</f>
        <v>ATENÇÃO PRIMÁRIA</v>
      </c>
      <c r="O5585" t="str">
        <f>'Lotações convertidas'!B5587</f>
        <v>CENTRO DE SAÚDE LAGOA</v>
      </c>
    </row>
    <row r="5586" spans="1:15" x14ac:dyDescent="0.25">
      <c r="A5586">
        <v>1394302</v>
      </c>
      <c r="B5586" t="s">
        <v>16509</v>
      </c>
      <c r="C5586" t="s">
        <v>16510</v>
      </c>
      <c r="D5586" t="s">
        <v>368</v>
      </c>
      <c r="E5586" t="s">
        <v>369</v>
      </c>
      <c r="F5586" t="s">
        <v>18651</v>
      </c>
      <c r="G5586" s="177">
        <v>44825</v>
      </c>
      <c r="H5586" t="s">
        <v>364</v>
      </c>
      <c r="I5586" t="s">
        <v>18168</v>
      </c>
      <c r="J5586" t="s">
        <v>16511</v>
      </c>
      <c r="K5586" t="s">
        <v>353</v>
      </c>
      <c r="L5586" t="s">
        <v>406</v>
      </c>
      <c r="M5586" s="29" t="str">
        <f>IF(O5586 &lt;&gt; "", VLOOKUP(O5586,'CLASSIFICAÇÃO - ÁREA DE ATUAÇÃO'!$A:$C,2,0),"")</f>
        <v>C</v>
      </c>
      <c r="N5586" s="29" t="str">
        <f>IF(O5586 &lt;&gt; "",VLOOKUP(O5586,'CLASSIFICAÇÃO - ÁREA DE ATUAÇÃO'!$A:$C,3,0), "")</f>
        <v>REDE COMPLEMENTAR</v>
      </c>
      <c r="O5586" t="str">
        <f>'Lotações convertidas'!B5588</f>
        <v>CENTRO DE ESPECIALIDADES MEDICAS BARREIRO</v>
      </c>
    </row>
    <row r="5587" spans="1:15" x14ac:dyDescent="0.25">
      <c r="A5587">
        <v>1394310</v>
      </c>
      <c r="B5587" t="s">
        <v>16512</v>
      </c>
      <c r="C5587" t="s">
        <v>16513</v>
      </c>
      <c r="D5587" t="s">
        <v>368</v>
      </c>
      <c r="E5587" t="s">
        <v>369</v>
      </c>
      <c r="F5587" t="s">
        <v>18611</v>
      </c>
      <c r="G5587" s="177">
        <v>44825</v>
      </c>
      <c r="H5587" t="s">
        <v>425</v>
      </c>
      <c r="I5587" t="s">
        <v>18168</v>
      </c>
      <c r="J5587" t="s">
        <v>16514</v>
      </c>
      <c r="K5587" t="s">
        <v>353</v>
      </c>
      <c r="L5587" t="s">
        <v>397</v>
      </c>
      <c r="M5587" s="29" t="str">
        <f>IF(O5587 &lt;&gt; "", VLOOKUP(O5587,'CLASSIFICAÇÃO - ÁREA DE ATUAÇÃO'!$A:$C,2,0),"")</f>
        <v>C</v>
      </c>
      <c r="N5587" s="29" t="str">
        <f>IF(O5587 &lt;&gt; "",VLOOKUP(O5587,'CLASSIFICAÇÃO - ÁREA DE ATUAÇÃO'!$A:$C,3,0), "")</f>
        <v>REDE DE URGÊNCIA</v>
      </c>
      <c r="O5587" t="str">
        <f>'Lotações convertidas'!B5589</f>
        <v>UNIDADE DE PRONTO ATENDIMENTO OESTE</v>
      </c>
    </row>
    <row r="5588" spans="1:15" x14ac:dyDescent="0.25">
      <c r="A5588">
        <v>1394329</v>
      </c>
      <c r="B5588" t="s">
        <v>16515</v>
      </c>
      <c r="C5588" t="s">
        <v>16516</v>
      </c>
      <c r="D5588" t="s">
        <v>362</v>
      </c>
      <c r="F5588" t="s">
        <v>3282</v>
      </c>
      <c r="G5588" s="177">
        <v>44826</v>
      </c>
      <c r="H5588" t="s">
        <v>364</v>
      </c>
      <c r="I5588" t="s">
        <v>18168</v>
      </c>
      <c r="J5588" t="s">
        <v>16517</v>
      </c>
      <c r="K5588" t="s">
        <v>353</v>
      </c>
      <c r="L5588" t="s">
        <v>411</v>
      </c>
      <c r="M5588" s="29" t="str">
        <f>IF(O5588 &lt;&gt; "", VLOOKUP(O5588,'CLASSIFICAÇÃO - ÁREA DE ATUAÇÃO'!$A:$C,2,0),"")</f>
        <v>B</v>
      </c>
      <c r="N5588" s="29" t="str">
        <f>IF(O5588 &lt;&gt; "",VLOOKUP(O5588,'CLASSIFICAÇÃO - ÁREA DE ATUAÇÃO'!$A:$C,3,0), "")</f>
        <v>ATENÇÃO PRIMÁRIA</v>
      </c>
      <c r="O5588" t="str">
        <f>'Lotações convertidas'!B5590</f>
        <v>CENTRO DE SAÚDE TIA AMÂNCIA</v>
      </c>
    </row>
    <row r="5589" spans="1:15" x14ac:dyDescent="0.25">
      <c r="A5589">
        <v>1394337</v>
      </c>
      <c r="B5589" t="s">
        <v>16518</v>
      </c>
      <c r="C5589" t="s">
        <v>16519</v>
      </c>
      <c r="D5589" t="s">
        <v>368</v>
      </c>
      <c r="E5589" t="s">
        <v>369</v>
      </c>
      <c r="F5589" t="s">
        <v>532</v>
      </c>
      <c r="G5589" s="177">
        <v>44825</v>
      </c>
      <c r="H5589" t="s">
        <v>818</v>
      </c>
      <c r="I5589" t="s">
        <v>18168</v>
      </c>
      <c r="J5589" t="s">
        <v>16520</v>
      </c>
      <c r="K5589" t="s">
        <v>353</v>
      </c>
      <c r="L5589" t="s">
        <v>354</v>
      </c>
      <c r="M5589" s="29" t="str">
        <f>IF(O5589 &lt;&gt; "", VLOOKUP(O5589,'CLASSIFICAÇÃO - ÁREA DE ATUAÇÃO'!$A:$C,2,0),"")</f>
        <v>B</v>
      </c>
      <c r="N5589" s="29" t="str">
        <f>IF(O5589 &lt;&gt; "",VLOOKUP(O5589,'CLASSIFICAÇÃO - ÁREA DE ATUAÇÃO'!$A:$C,3,0), "")</f>
        <v>ATENÇÃO PRIMÁRIA</v>
      </c>
      <c r="O5589" t="str">
        <f>'Lotações convertidas'!B5591</f>
        <v>CENTRO DE SAÚDE DOM BOSCO</v>
      </c>
    </row>
    <row r="5590" spans="1:15" x14ac:dyDescent="0.25">
      <c r="A5590">
        <v>1394345</v>
      </c>
      <c r="B5590" t="s">
        <v>16521</v>
      </c>
      <c r="C5590" t="s">
        <v>16522</v>
      </c>
      <c r="D5590" t="s">
        <v>368</v>
      </c>
      <c r="E5590" t="s">
        <v>369</v>
      </c>
      <c r="F5590" t="s">
        <v>70</v>
      </c>
      <c r="G5590" s="177">
        <v>44825</v>
      </c>
      <c r="H5590" t="s">
        <v>2484</v>
      </c>
      <c r="I5590" t="s">
        <v>18168</v>
      </c>
      <c r="J5590" t="s">
        <v>16523</v>
      </c>
      <c r="K5590" t="s">
        <v>353</v>
      </c>
      <c r="L5590" t="s">
        <v>411</v>
      </c>
      <c r="M5590" s="29" t="str">
        <f>IF(O5590 &lt;&gt; "", VLOOKUP(O5590,'CLASSIFICAÇÃO - ÁREA DE ATUAÇÃO'!$A:$C,2,0),"")</f>
        <v>A</v>
      </c>
      <c r="N5590" s="29" t="str">
        <f>IF(O5590 &lt;&gt; "",VLOOKUP(O5590,'CLASSIFICAÇÃO - ÁREA DE ATUAÇÃO'!$A:$C,3,0), "")</f>
        <v>REDE COMPLEMENTAR</v>
      </c>
      <c r="O5590" t="str">
        <f>'Lotações convertidas'!B5592</f>
        <v>CENTRO DE TREIN. E REF. EM DOENÇAS INFECCIOSAS E PARASITÁRIAS ORESTES DINIZ</v>
      </c>
    </row>
    <row r="5591" spans="1:15" x14ac:dyDescent="0.25">
      <c r="A5591" t="s">
        <v>16524</v>
      </c>
      <c r="B5591" t="s">
        <v>4724</v>
      </c>
      <c r="C5591" t="s">
        <v>4725</v>
      </c>
      <c r="D5591" t="s">
        <v>368</v>
      </c>
      <c r="E5591" t="s">
        <v>369</v>
      </c>
      <c r="F5591" t="s">
        <v>595</v>
      </c>
      <c r="G5591" s="177">
        <v>44826</v>
      </c>
      <c r="H5591" t="s">
        <v>384</v>
      </c>
      <c r="I5591" t="s">
        <v>18168</v>
      </c>
      <c r="J5591" t="s">
        <v>4726</v>
      </c>
      <c r="K5591" t="s">
        <v>353</v>
      </c>
      <c r="L5591" t="s">
        <v>361</v>
      </c>
      <c r="M5591" s="29" t="str">
        <f>IF(O5591 &lt;&gt; "", VLOOKUP(O5591,'CLASSIFICAÇÃO - ÁREA DE ATUAÇÃO'!$A:$C,2,0),"")</f>
        <v>C</v>
      </c>
      <c r="N5591" s="29" t="str">
        <f>IF(O5591 &lt;&gt; "",VLOOKUP(O5591,'CLASSIFICAÇÃO - ÁREA DE ATUAÇÃO'!$A:$C,3,0), "")</f>
        <v>ATENÇÃO PRIMÁRIA</v>
      </c>
      <c r="O5591" t="str">
        <f>'Lotações convertidas'!B5593</f>
        <v>CENTRO DE SAÚDE TREVO</v>
      </c>
    </row>
    <row r="5592" spans="1:15" x14ac:dyDescent="0.25">
      <c r="A5592">
        <v>1394388</v>
      </c>
      <c r="B5592" t="s">
        <v>16994</v>
      </c>
      <c r="C5592" t="s">
        <v>17046</v>
      </c>
      <c r="D5592" t="s">
        <v>379</v>
      </c>
      <c r="F5592" t="s">
        <v>18623</v>
      </c>
      <c r="G5592" s="177">
        <v>44828</v>
      </c>
      <c r="H5592" t="s">
        <v>457</v>
      </c>
      <c r="I5592" t="s">
        <v>18171</v>
      </c>
      <c r="J5592" t="s">
        <v>17105</v>
      </c>
      <c r="K5592" t="s">
        <v>353</v>
      </c>
      <c r="L5592" t="s">
        <v>374</v>
      </c>
      <c r="M5592" s="29" t="str">
        <f>IF(O5592 &lt;&gt; "", VLOOKUP(O5592,'CLASSIFICAÇÃO - ÁREA DE ATUAÇÃO'!$A:$C,2,0),"")</f>
        <v>C</v>
      </c>
      <c r="N5592" s="29" t="str">
        <f>IF(O5592 &lt;&gt; "",VLOOKUP(O5592,'CLASSIFICAÇÃO - ÁREA DE ATUAÇÃO'!$A:$C,3,0), "")</f>
        <v>REDE DE URGÊNCIA</v>
      </c>
      <c r="O5592" t="str">
        <f>'Lotações convertidas'!B5594</f>
        <v>UNIDADE DE PRONTO ATENDIMENTO NORDESTE</v>
      </c>
    </row>
    <row r="5593" spans="1:15" x14ac:dyDescent="0.25">
      <c r="A5593">
        <v>1394396</v>
      </c>
      <c r="B5593" t="s">
        <v>16525</v>
      </c>
      <c r="C5593" t="s">
        <v>16526</v>
      </c>
      <c r="D5593" t="s">
        <v>379</v>
      </c>
      <c r="F5593" t="s">
        <v>896</v>
      </c>
      <c r="G5593" s="177">
        <v>44825</v>
      </c>
      <c r="H5593" t="s">
        <v>364</v>
      </c>
      <c r="I5593" t="s">
        <v>18171</v>
      </c>
      <c r="J5593" t="s">
        <v>16527</v>
      </c>
      <c r="K5593" t="s">
        <v>353</v>
      </c>
      <c r="L5593" t="s">
        <v>374</v>
      </c>
      <c r="M5593" s="29" t="str">
        <f>IF(O5593 &lt;&gt; "", VLOOKUP(O5593,'CLASSIFICAÇÃO - ÁREA DE ATUAÇÃO'!$A:$C,2,0),"")</f>
        <v>C</v>
      </c>
      <c r="N5593" s="29" t="str">
        <f>IF(O5593 &lt;&gt; "",VLOOKUP(O5593,'CLASSIFICAÇÃO - ÁREA DE ATUAÇÃO'!$A:$C,3,0), "")</f>
        <v>ATENÇÃO PRIMÁRIA</v>
      </c>
      <c r="O5593" t="str">
        <f>'Lotações convertidas'!B5595</f>
        <v>CENTRO DE SAÚDE FÁBIO CORREA LIMA</v>
      </c>
    </row>
    <row r="5594" spans="1:15" x14ac:dyDescent="0.25">
      <c r="A5594" t="s">
        <v>16528</v>
      </c>
      <c r="B5594" t="s">
        <v>14937</v>
      </c>
      <c r="C5594" t="s">
        <v>14938</v>
      </c>
      <c r="D5594" t="s">
        <v>379</v>
      </c>
      <c r="F5594" t="s">
        <v>18620</v>
      </c>
      <c r="G5594" s="177">
        <v>44825</v>
      </c>
      <c r="H5594" t="s">
        <v>457</v>
      </c>
      <c r="I5594" t="s">
        <v>18171</v>
      </c>
      <c r="J5594" t="s">
        <v>14939</v>
      </c>
      <c r="K5594" t="s">
        <v>353</v>
      </c>
      <c r="L5594" t="s">
        <v>372</v>
      </c>
      <c r="M5594" s="29" t="str">
        <f>IF(O5594 &lt;&gt; "", VLOOKUP(O5594,'CLASSIFICAÇÃO - ÁREA DE ATUAÇÃO'!$A:$C,2,0),"")</f>
        <v>D</v>
      </c>
      <c r="N5594" s="29" t="str">
        <f>IF(O5594 &lt;&gt; "",VLOOKUP(O5594,'CLASSIFICAÇÃO - ÁREA DE ATUAÇÃO'!$A:$C,3,0), "")</f>
        <v>REDE DE URGÊNCIA</v>
      </c>
      <c r="O5594" t="str">
        <f>'Lotações convertidas'!B5596</f>
        <v>UNIDADE DE PRONTO ATENDIMENTO VENDA NOVA</v>
      </c>
    </row>
    <row r="5595" spans="1:15" x14ac:dyDescent="0.25">
      <c r="A5595">
        <v>1394426</v>
      </c>
      <c r="B5595" t="s">
        <v>16995</v>
      </c>
      <c r="C5595" t="s">
        <v>17047</v>
      </c>
      <c r="D5595" t="s">
        <v>1211</v>
      </c>
      <c r="F5595" t="s">
        <v>1212</v>
      </c>
      <c r="G5595" s="177">
        <v>44827</v>
      </c>
      <c r="H5595" t="s">
        <v>364</v>
      </c>
      <c r="I5595" t="s">
        <v>495</v>
      </c>
      <c r="K5595" t="s">
        <v>495</v>
      </c>
      <c r="L5595" t="s">
        <v>354</v>
      </c>
      <c r="M5595" s="29" t="str">
        <f>IF(O5595 &lt;&gt; "", VLOOKUP(O5595,'CLASSIFICAÇÃO - ÁREA DE ATUAÇÃO'!$A:$C,2,0),"")</f>
        <v>A</v>
      </c>
      <c r="N5595" s="29" t="str">
        <f>IF(O5595 &lt;&gt; "",VLOOKUP(O5595,'CLASSIFICAÇÃO - ÁREA DE ATUAÇÃO'!$A:$C,3,0), "")</f>
        <v>GESTÃO</v>
      </c>
      <c r="O5595" t="str">
        <f>'Lotações convertidas'!B5597</f>
        <v>GERENCIA DE ZOONOSES NOROESTE</v>
      </c>
    </row>
    <row r="5596" spans="1:15" x14ac:dyDescent="0.25">
      <c r="A5596">
        <v>1394434</v>
      </c>
      <c r="B5596" t="s">
        <v>16996</v>
      </c>
      <c r="C5596" t="s">
        <v>17048</v>
      </c>
      <c r="D5596" t="s">
        <v>368</v>
      </c>
      <c r="E5596" t="s">
        <v>369</v>
      </c>
      <c r="F5596" t="s">
        <v>2234</v>
      </c>
      <c r="G5596" s="177">
        <v>44827</v>
      </c>
      <c r="H5596" t="s">
        <v>364</v>
      </c>
      <c r="I5596" t="s">
        <v>18168</v>
      </c>
      <c r="J5596" t="s">
        <v>17106</v>
      </c>
      <c r="K5596" t="s">
        <v>353</v>
      </c>
      <c r="L5596" t="s">
        <v>374</v>
      </c>
      <c r="M5596" s="29" t="str">
        <f>IF(O5596 &lt;&gt; "", VLOOKUP(O5596,'CLASSIFICAÇÃO - ÁREA DE ATUAÇÃO'!$A:$C,2,0),"")</f>
        <v>C</v>
      </c>
      <c r="N5596" s="29" t="str">
        <f>IF(O5596 &lt;&gt; "",VLOOKUP(O5596,'CLASSIFICAÇÃO - ÁREA DE ATUAÇÃO'!$A:$C,3,0), "")</f>
        <v>ATENÇÃO PRIMÁRIA</v>
      </c>
      <c r="O5596" t="str">
        <f>'Lotações convertidas'!B5598</f>
        <v>CENTRO DE SAÚDE MARCELO PONTEL GOMES</v>
      </c>
    </row>
    <row r="5597" spans="1:15" x14ac:dyDescent="0.25">
      <c r="A5597">
        <v>1394442</v>
      </c>
      <c r="B5597" t="s">
        <v>16529</v>
      </c>
      <c r="C5597" t="s">
        <v>16530</v>
      </c>
      <c r="D5597" t="s">
        <v>368</v>
      </c>
      <c r="E5597" t="s">
        <v>369</v>
      </c>
      <c r="F5597" t="s">
        <v>18617</v>
      </c>
      <c r="G5597" s="177">
        <v>44825</v>
      </c>
      <c r="H5597" t="s">
        <v>425</v>
      </c>
      <c r="I5597" t="s">
        <v>18168</v>
      </c>
      <c r="J5597" t="s">
        <v>16531</v>
      </c>
      <c r="K5597" t="s">
        <v>353</v>
      </c>
      <c r="L5597" t="s">
        <v>406</v>
      </c>
      <c r="M5597" s="29" t="str">
        <f>IF(O5597 &lt;&gt; "", VLOOKUP(O5597,'CLASSIFICAÇÃO - ÁREA DE ATUAÇÃO'!$A:$C,2,0),"")</f>
        <v>D</v>
      </c>
      <c r="N5597" s="29" t="str">
        <f>IF(O5597 &lt;&gt; "",VLOOKUP(O5597,'CLASSIFICAÇÃO - ÁREA DE ATUAÇÃO'!$A:$C,3,0), "")</f>
        <v>REDE DE URGÊNCIA</v>
      </c>
      <c r="O5597" t="str">
        <f>'Lotações convertidas'!B5599</f>
        <v>UNIDADE DE PRONTO ATENDIMENTO BARREIRO</v>
      </c>
    </row>
    <row r="5598" spans="1:15" x14ac:dyDescent="0.25">
      <c r="A5598">
        <v>1394469</v>
      </c>
      <c r="B5598" t="s">
        <v>16532</v>
      </c>
      <c r="C5598" t="s">
        <v>16533</v>
      </c>
      <c r="D5598" t="s">
        <v>362</v>
      </c>
      <c r="F5598" t="s">
        <v>18620</v>
      </c>
      <c r="G5598" s="177">
        <v>44826</v>
      </c>
      <c r="H5598" t="s">
        <v>466</v>
      </c>
      <c r="I5598" t="s">
        <v>18168</v>
      </c>
      <c r="J5598" t="s">
        <v>16534</v>
      </c>
      <c r="K5598" t="s">
        <v>353</v>
      </c>
      <c r="L5598" t="s">
        <v>372</v>
      </c>
      <c r="M5598" s="29" t="str">
        <f>IF(O5598 &lt;&gt; "", VLOOKUP(O5598,'CLASSIFICAÇÃO - ÁREA DE ATUAÇÃO'!$A:$C,2,0),"")</f>
        <v>D</v>
      </c>
      <c r="N5598" s="29" t="str">
        <f>IF(O5598 &lt;&gt; "",VLOOKUP(O5598,'CLASSIFICAÇÃO - ÁREA DE ATUAÇÃO'!$A:$C,3,0), "")</f>
        <v>REDE DE URGÊNCIA</v>
      </c>
      <c r="O5598" t="str">
        <f>'Lotações convertidas'!B5600</f>
        <v>UNIDADE DE PRONTO ATENDIMENTO VENDA NOVA</v>
      </c>
    </row>
    <row r="5599" spans="1:15" x14ac:dyDescent="0.25">
      <c r="A5599">
        <v>1394485</v>
      </c>
      <c r="B5599" t="s">
        <v>16997</v>
      </c>
      <c r="C5599" t="s">
        <v>17049</v>
      </c>
      <c r="D5599" t="s">
        <v>368</v>
      </c>
      <c r="E5599" t="s">
        <v>369</v>
      </c>
      <c r="F5599" t="s">
        <v>424</v>
      </c>
      <c r="G5599" s="177">
        <v>44828</v>
      </c>
      <c r="H5599" t="s">
        <v>441</v>
      </c>
      <c r="I5599" t="s">
        <v>18168</v>
      </c>
      <c r="J5599" t="s">
        <v>17107</v>
      </c>
      <c r="K5599" t="s">
        <v>353</v>
      </c>
      <c r="L5599" t="s">
        <v>427</v>
      </c>
      <c r="M5599" s="29" t="str">
        <f>IF(O5599 &lt;&gt; "", VLOOKUP(O5599,'CLASSIFICAÇÃO - ÁREA DE ATUAÇÃO'!$A:$C,2,0),"")</f>
        <v>D</v>
      </c>
      <c r="N5599" s="29" t="str">
        <f>IF(O5599 &lt;&gt; "",VLOOKUP(O5599,'CLASSIFICAÇÃO - ÁREA DE ATUAÇÃO'!$A:$C,3,0), "")</f>
        <v>REDE DE URGÊNCIA</v>
      </c>
      <c r="O5599" t="str">
        <f>'Lotações convertidas'!B5601</f>
        <v>SERVIÇO DE ATENDIMENTO MÓVEL DE URGÊNCIA E TRANSPORTE EM SAÚDE</v>
      </c>
    </row>
    <row r="5600" spans="1:15" x14ac:dyDescent="0.25">
      <c r="A5600">
        <v>1394493</v>
      </c>
      <c r="B5600" t="s">
        <v>16535</v>
      </c>
      <c r="C5600" t="s">
        <v>16536</v>
      </c>
      <c r="D5600" t="s">
        <v>349</v>
      </c>
      <c r="E5600" t="s">
        <v>350</v>
      </c>
      <c r="F5600" t="s">
        <v>18662</v>
      </c>
      <c r="G5600" s="177">
        <v>44826</v>
      </c>
      <c r="H5600" t="s">
        <v>352</v>
      </c>
      <c r="I5600" t="s">
        <v>18169</v>
      </c>
      <c r="J5600" t="s">
        <v>16537</v>
      </c>
      <c r="K5600" t="s">
        <v>353</v>
      </c>
      <c r="L5600" t="s">
        <v>382</v>
      </c>
      <c r="M5600" s="29" t="str">
        <f>IF(O5600 &lt;&gt; "", VLOOKUP(O5600,'CLASSIFICAÇÃO - ÁREA DE ATUAÇÃO'!$A:$C,2,0),"")</f>
        <v>A</v>
      </c>
      <c r="N5600" s="29" t="str">
        <f>IF(O5600 &lt;&gt; "",VLOOKUP(O5600,'CLASSIFICAÇÃO - ÁREA DE ATUAÇÃO'!$A:$C,3,0), "")</f>
        <v>GESTÃO</v>
      </c>
      <c r="O5600" t="str">
        <f>'Lotações convertidas'!B5602</f>
        <v>GERENCIA DE ASSISTENCIA, EPIDEMIOLOGIA E REGULACAO LESTE</v>
      </c>
    </row>
    <row r="5601" spans="1:15" x14ac:dyDescent="0.25">
      <c r="A5601">
        <v>1394507</v>
      </c>
      <c r="B5601" t="s">
        <v>16998</v>
      </c>
      <c r="C5601" t="s">
        <v>17050</v>
      </c>
      <c r="D5601" t="s">
        <v>368</v>
      </c>
      <c r="E5601" t="s">
        <v>369</v>
      </c>
      <c r="F5601" t="s">
        <v>18640</v>
      </c>
      <c r="G5601" s="177">
        <v>44830</v>
      </c>
      <c r="H5601" t="s">
        <v>364</v>
      </c>
      <c r="I5601" t="s">
        <v>18168</v>
      </c>
      <c r="J5601" t="s">
        <v>17108</v>
      </c>
      <c r="K5601" t="s">
        <v>353</v>
      </c>
      <c r="L5601" t="s">
        <v>411</v>
      </c>
      <c r="M5601" s="29" t="str">
        <f>IF(O5601 &lt;&gt; "", VLOOKUP(O5601,'CLASSIFICAÇÃO - ÁREA DE ATUAÇÃO'!$A:$C,2,0),"")</f>
        <v>B</v>
      </c>
      <c r="N5601" s="29" t="str">
        <f>IF(O5601 &lt;&gt; "",VLOOKUP(O5601,'CLASSIFICAÇÃO - ÁREA DE ATUAÇÃO'!$A:$C,3,0), "")</f>
        <v>REDE COMPLEMENTAR</v>
      </c>
      <c r="O5601" t="str">
        <f>'Lotações convertidas'!B5603</f>
        <v>CENTRAL DE ESTERILIZACAO CENTRO-SUL</v>
      </c>
    </row>
    <row r="5602" spans="1:15" x14ac:dyDescent="0.25">
      <c r="A5602">
        <v>1394515</v>
      </c>
      <c r="B5602" t="s">
        <v>14600</v>
      </c>
      <c r="C5602" t="s">
        <v>14601</v>
      </c>
      <c r="D5602" t="s">
        <v>379</v>
      </c>
      <c r="F5602" t="s">
        <v>18615</v>
      </c>
      <c r="G5602" s="177">
        <v>44826</v>
      </c>
      <c r="H5602" t="s">
        <v>482</v>
      </c>
      <c r="I5602" t="s">
        <v>18171</v>
      </c>
      <c r="J5602" t="s">
        <v>14602</v>
      </c>
      <c r="K5602" t="s">
        <v>353</v>
      </c>
      <c r="L5602" t="s">
        <v>365</v>
      </c>
      <c r="M5602" s="29" t="str">
        <f>IF(O5602 &lt;&gt; "", VLOOKUP(O5602,'CLASSIFICAÇÃO - ÁREA DE ATUAÇÃO'!$A:$C,2,0),"")</f>
        <v>D</v>
      </c>
      <c r="N5602" s="29" t="str">
        <f>IF(O5602 &lt;&gt; "",VLOOKUP(O5602,'CLASSIFICAÇÃO - ÁREA DE ATUAÇÃO'!$A:$C,3,0), "")</f>
        <v>REDE DE URGÊNCIA</v>
      </c>
      <c r="O5602" t="str">
        <f>'Lotações convertidas'!B5604</f>
        <v>UNIDADE DE PRONTO ATENDIMENTO NORTE</v>
      </c>
    </row>
    <row r="5603" spans="1:15" x14ac:dyDescent="0.25">
      <c r="A5603">
        <v>1394523</v>
      </c>
      <c r="B5603" t="s">
        <v>16538</v>
      </c>
      <c r="C5603" t="s">
        <v>16539</v>
      </c>
      <c r="D5603" t="s">
        <v>349</v>
      </c>
      <c r="E5603" t="s">
        <v>541</v>
      </c>
      <c r="F5603" t="s">
        <v>18643</v>
      </c>
      <c r="G5603" s="177">
        <v>44826</v>
      </c>
      <c r="H5603" t="s">
        <v>364</v>
      </c>
      <c r="I5603" t="s">
        <v>18172</v>
      </c>
      <c r="J5603" t="s">
        <v>16540</v>
      </c>
      <c r="K5603" t="s">
        <v>353</v>
      </c>
      <c r="L5603" t="s">
        <v>411</v>
      </c>
      <c r="M5603" s="29" t="str">
        <f>IF(O5603 &lt;&gt; "", VLOOKUP(O5603,'CLASSIFICAÇÃO - ÁREA DE ATUAÇÃO'!$A:$C,2,0),"")</f>
        <v>A</v>
      </c>
      <c r="N5603" s="29" t="str">
        <f>IF(O5603 &lt;&gt; "",VLOOKUP(O5603,'CLASSIFICAÇÃO - ÁREA DE ATUAÇÃO'!$A:$C,3,0), "")</f>
        <v>REDE COMPLEMENTAR</v>
      </c>
      <c r="O5603" t="str">
        <f>'Lotações convertidas'!B5605</f>
        <v>CENTRO DE REFERENCIA EM REABILITACAO CENTRO-SUL</v>
      </c>
    </row>
    <row r="5604" spans="1:15" x14ac:dyDescent="0.25">
      <c r="A5604">
        <v>1394531</v>
      </c>
      <c r="B5604" t="s">
        <v>16541</v>
      </c>
      <c r="C5604" t="s">
        <v>16542</v>
      </c>
      <c r="D5604" t="s">
        <v>379</v>
      </c>
      <c r="E5604" t="s">
        <v>16543</v>
      </c>
      <c r="F5604" t="s">
        <v>18688</v>
      </c>
      <c r="G5604" s="177">
        <v>44826</v>
      </c>
      <c r="H5604" t="s">
        <v>352</v>
      </c>
      <c r="I5604" t="s">
        <v>18171</v>
      </c>
      <c r="J5604" t="s">
        <v>16544</v>
      </c>
      <c r="K5604" t="s">
        <v>353</v>
      </c>
      <c r="L5604" t="s">
        <v>406</v>
      </c>
      <c r="M5604" s="29" t="str">
        <f>IF(O5604 &lt;&gt; "", VLOOKUP(O5604,'CLASSIFICAÇÃO - ÁREA DE ATUAÇÃO'!$A:$C,2,0),"")</f>
        <v>B</v>
      </c>
      <c r="N5604" s="29" t="str">
        <f>IF(O5604 &lt;&gt; "",VLOOKUP(O5604,'CLASSIFICAÇÃO - ÁREA DE ATUAÇÃO'!$A:$C,3,0), "")</f>
        <v>REDE COMPLEMENTAR</v>
      </c>
      <c r="O5604" t="str">
        <f>'Lotações convertidas'!B5606</f>
        <v>CENTRO DE REFERENCIA REGIONAL EM SAUDE DO TRABALHADOR BARREIRO</v>
      </c>
    </row>
    <row r="5605" spans="1:15" x14ac:dyDescent="0.25">
      <c r="A5605" t="s">
        <v>16986</v>
      </c>
      <c r="B5605" t="s">
        <v>9158</v>
      </c>
      <c r="C5605" t="s">
        <v>9159</v>
      </c>
      <c r="D5605" t="s">
        <v>362</v>
      </c>
      <c r="F5605" t="s">
        <v>18631</v>
      </c>
      <c r="G5605" s="177">
        <v>44827</v>
      </c>
      <c r="H5605" t="s">
        <v>16482</v>
      </c>
      <c r="I5605" t="s">
        <v>18168</v>
      </c>
      <c r="J5605" t="s">
        <v>9160</v>
      </c>
      <c r="K5605" t="s">
        <v>353</v>
      </c>
      <c r="L5605" t="s">
        <v>374</v>
      </c>
      <c r="M5605" s="29" t="str">
        <f>IF(O5605 &lt;&gt; "", VLOOKUP(O5605,'CLASSIFICAÇÃO - ÁREA DE ATUAÇÃO'!$A:$C,2,0),"")</f>
        <v>A</v>
      </c>
      <c r="N5605" s="29" t="str">
        <f>IF(O5605 &lt;&gt; "",VLOOKUP(O5605,'CLASSIFICAÇÃO - ÁREA DE ATUAÇÃO'!$A:$C,3,0), "")</f>
        <v>REDE DE URGÊNCIA</v>
      </c>
      <c r="O5605" t="str">
        <f>'Lotações convertidas'!B5607</f>
        <v>CENTRO DE REFERENCIA EM SAUDE MENTAL NORDESTE</v>
      </c>
    </row>
    <row r="5606" spans="1:15" x14ac:dyDescent="0.25">
      <c r="A5606">
        <v>1394558</v>
      </c>
      <c r="B5606" t="s">
        <v>16999</v>
      </c>
      <c r="C5606" t="s">
        <v>17051</v>
      </c>
      <c r="D5606" t="s">
        <v>362</v>
      </c>
      <c r="F5606" t="s">
        <v>18610</v>
      </c>
      <c r="G5606" s="177">
        <v>44827</v>
      </c>
      <c r="H5606" t="s">
        <v>364</v>
      </c>
      <c r="I5606" t="s">
        <v>18168</v>
      </c>
      <c r="J5606" t="s">
        <v>17109</v>
      </c>
      <c r="K5606" t="s">
        <v>353</v>
      </c>
      <c r="L5606" t="s">
        <v>397</v>
      </c>
      <c r="M5606" s="29" t="str">
        <f>IF(O5606 &lt;&gt; "", VLOOKUP(O5606,'CLASSIFICAÇÃO - ÁREA DE ATUAÇÃO'!$A:$C,2,0),"")</f>
        <v>A</v>
      </c>
      <c r="N5606" s="29" t="str">
        <f>IF(O5606 &lt;&gt; "",VLOOKUP(O5606,'CLASSIFICAÇÃO - ÁREA DE ATUAÇÃO'!$A:$C,3,0), "")</f>
        <v>GESTÃO</v>
      </c>
      <c r="O5606" t="str">
        <f>'Lotações convertidas'!B5608</f>
        <v>DIRETORIA REGIONAL DE SAUDE OESTE</v>
      </c>
    </row>
    <row r="5607" spans="1:15" x14ac:dyDescent="0.25">
      <c r="A5607">
        <v>1394566</v>
      </c>
      <c r="B5607" t="s">
        <v>17000</v>
      </c>
      <c r="C5607" t="s">
        <v>17052</v>
      </c>
      <c r="D5607" t="s">
        <v>379</v>
      </c>
      <c r="F5607" t="s">
        <v>1106</v>
      </c>
      <c r="G5607" s="177">
        <v>44830</v>
      </c>
      <c r="H5607" t="s">
        <v>352</v>
      </c>
      <c r="I5607" t="s">
        <v>18171</v>
      </c>
      <c r="J5607" t="s">
        <v>17110</v>
      </c>
      <c r="K5607" t="s">
        <v>353</v>
      </c>
      <c r="L5607" t="s">
        <v>354</v>
      </c>
      <c r="M5607" s="29" t="str">
        <f>IF(O5607 &lt;&gt; "", VLOOKUP(O5607,'CLASSIFICAÇÃO - ÁREA DE ATUAÇÃO'!$A:$C,2,0),"")</f>
        <v>C</v>
      </c>
      <c r="N5607" s="29" t="str">
        <f>IF(O5607 &lt;&gt; "",VLOOKUP(O5607,'CLASSIFICAÇÃO - ÁREA DE ATUAÇÃO'!$A:$C,3,0), "")</f>
        <v>ATENÇÃO PRIMÁRIA</v>
      </c>
      <c r="O5607" t="str">
        <f>'Lotações convertidas'!B5609</f>
        <v>CENTRO DE SAÚDE GLÓRIA</v>
      </c>
    </row>
    <row r="5608" spans="1:15" x14ac:dyDescent="0.25">
      <c r="A5608">
        <v>1394574</v>
      </c>
      <c r="B5608" t="s">
        <v>15599</v>
      </c>
      <c r="C5608" t="s">
        <v>15600</v>
      </c>
      <c r="D5608" t="s">
        <v>349</v>
      </c>
      <c r="E5608" t="s">
        <v>445</v>
      </c>
      <c r="F5608" t="s">
        <v>18616</v>
      </c>
      <c r="G5608" s="177">
        <v>44830</v>
      </c>
      <c r="H5608" t="s">
        <v>395</v>
      </c>
      <c r="I5608" t="s">
        <v>18172</v>
      </c>
      <c r="J5608" t="s">
        <v>15601</v>
      </c>
      <c r="K5608" t="s">
        <v>353</v>
      </c>
      <c r="L5608" t="s">
        <v>361</v>
      </c>
      <c r="M5608" s="29" t="str">
        <f>IF(O5608 &lt;&gt; "", VLOOKUP(O5608,'CLASSIFICAÇÃO - ÁREA DE ATUAÇÃO'!$A:$C,2,0),"")</f>
        <v>C</v>
      </c>
      <c r="N5608" s="29" t="str">
        <f>IF(O5608 &lt;&gt; "",VLOOKUP(O5608,'CLASSIFICAÇÃO - ÁREA DE ATUAÇÃO'!$A:$C,3,0), "")</f>
        <v>REDE DE URGÊNCIA</v>
      </c>
      <c r="O5608" t="str">
        <f>'Lotações convertidas'!B5610</f>
        <v>UNIDADE DE PRONTO ATENDIMENTO PAMPULHA</v>
      </c>
    </row>
    <row r="5609" spans="1:15" x14ac:dyDescent="0.25">
      <c r="A5609">
        <v>1394582</v>
      </c>
      <c r="B5609" t="s">
        <v>1764</v>
      </c>
      <c r="C5609" t="s">
        <v>1765</v>
      </c>
      <c r="D5609" t="s">
        <v>349</v>
      </c>
      <c r="E5609" t="s">
        <v>541</v>
      </c>
      <c r="F5609" t="s">
        <v>18633</v>
      </c>
      <c r="G5609" s="177">
        <v>44830</v>
      </c>
      <c r="H5609" t="s">
        <v>352</v>
      </c>
      <c r="I5609" t="s">
        <v>18172</v>
      </c>
      <c r="J5609" t="s">
        <v>1766</v>
      </c>
      <c r="K5609" t="s">
        <v>353</v>
      </c>
      <c r="L5609" t="s">
        <v>382</v>
      </c>
      <c r="M5609" s="29" t="str">
        <f>IF(O5609 &lt;&gt; "", VLOOKUP(O5609,'CLASSIFICAÇÃO - ÁREA DE ATUAÇÃO'!$A:$C,2,0),"")</f>
        <v>A</v>
      </c>
      <c r="N5609" s="29" t="str">
        <f>IF(O5609 &lt;&gt; "",VLOOKUP(O5609,'CLASSIFICAÇÃO - ÁREA DE ATUAÇÃO'!$A:$C,3,0), "")</f>
        <v>REDE COMPLEMENTAR</v>
      </c>
      <c r="O5609" t="str">
        <f>'Lotações convertidas'!B5611</f>
        <v>CENTRO DE REFERENCIA EM REABILITACAO LESTE</v>
      </c>
    </row>
    <row r="5610" spans="1:15" x14ac:dyDescent="0.25">
      <c r="A5610">
        <v>1394590</v>
      </c>
      <c r="B5610" t="s">
        <v>17001</v>
      </c>
      <c r="C5610" t="s">
        <v>17053</v>
      </c>
      <c r="D5610" t="s">
        <v>368</v>
      </c>
      <c r="E5610" t="s">
        <v>369</v>
      </c>
      <c r="F5610" t="s">
        <v>18620</v>
      </c>
      <c r="G5610" s="177">
        <v>44828</v>
      </c>
      <c r="H5610" t="s">
        <v>425</v>
      </c>
      <c r="I5610" t="s">
        <v>18168</v>
      </c>
      <c r="J5610" t="s">
        <v>17111</v>
      </c>
      <c r="K5610" t="s">
        <v>353</v>
      </c>
      <c r="L5610" t="s">
        <v>372</v>
      </c>
      <c r="M5610" s="29" t="str">
        <f>IF(O5610 &lt;&gt; "", VLOOKUP(O5610,'CLASSIFICAÇÃO - ÁREA DE ATUAÇÃO'!$A:$C,2,0),"")</f>
        <v>D</v>
      </c>
      <c r="N5610" s="29" t="str">
        <f>IF(O5610 &lt;&gt; "",VLOOKUP(O5610,'CLASSIFICAÇÃO - ÁREA DE ATUAÇÃO'!$A:$C,3,0), "")</f>
        <v>REDE DE URGÊNCIA</v>
      </c>
      <c r="O5610" t="str">
        <f>'Lotações convertidas'!B5612</f>
        <v>UNIDADE DE PRONTO ATENDIMENTO VENDA NOVA</v>
      </c>
    </row>
    <row r="5611" spans="1:15" x14ac:dyDescent="0.25">
      <c r="A5611">
        <v>1394604</v>
      </c>
      <c r="B5611" t="s">
        <v>17002</v>
      </c>
      <c r="C5611" t="s">
        <v>17054</v>
      </c>
      <c r="D5611" t="s">
        <v>349</v>
      </c>
      <c r="E5611" t="s">
        <v>528</v>
      </c>
      <c r="F5611" t="s">
        <v>351</v>
      </c>
      <c r="G5611" s="177">
        <v>44830</v>
      </c>
      <c r="H5611" t="s">
        <v>364</v>
      </c>
      <c r="I5611" t="s">
        <v>18176</v>
      </c>
      <c r="J5611" t="s">
        <v>17112</v>
      </c>
      <c r="K5611" t="s">
        <v>353</v>
      </c>
      <c r="L5611" t="s">
        <v>354</v>
      </c>
      <c r="M5611" s="29" t="str">
        <f>IF(O5611 &lt;&gt; "", VLOOKUP(O5611,'CLASSIFICAÇÃO - ÁREA DE ATUAÇÃO'!$A:$C,2,0),"")</f>
        <v>D</v>
      </c>
      <c r="N5611" s="29" t="str">
        <f>IF(O5611 &lt;&gt; "",VLOOKUP(O5611,'CLASSIFICAÇÃO - ÁREA DE ATUAÇÃO'!$A:$C,3,0), "")</f>
        <v>ATENÇÃO PRIMÁRIA</v>
      </c>
      <c r="O5611" t="str">
        <f>'Lotações convertidas'!B5613</f>
        <v>CENTRO DE SAÚDE PEDREIRA PRADO LOPES</v>
      </c>
    </row>
    <row r="5612" spans="1:15" x14ac:dyDescent="0.25">
      <c r="A5612">
        <v>1394612</v>
      </c>
      <c r="B5612" t="s">
        <v>17003</v>
      </c>
      <c r="C5612" t="s">
        <v>17055</v>
      </c>
      <c r="D5612" t="s">
        <v>362</v>
      </c>
      <c r="F5612" t="s">
        <v>18631</v>
      </c>
      <c r="G5612" s="177">
        <v>44831</v>
      </c>
      <c r="H5612" t="s">
        <v>17100</v>
      </c>
      <c r="I5612" t="s">
        <v>18168</v>
      </c>
      <c r="J5612" t="s">
        <v>17113</v>
      </c>
      <c r="K5612" t="s">
        <v>353</v>
      </c>
      <c r="L5612" t="s">
        <v>374</v>
      </c>
      <c r="M5612" s="29" t="str">
        <f>IF(O5612 &lt;&gt; "", VLOOKUP(O5612,'CLASSIFICAÇÃO - ÁREA DE ATUAÇÃO'!$A:$C,2,0),"")</f>
        <v>A</v>
      </c>
      <c r="N5612" s="29" t="str">
        <f>IF(O5612 &lt;&gt; "",VLOOKUP(O5612,'CLASSIFICAÇÃO - ÁREA DE ATUAÇÃO'!$A:$C,3,0), "")</f>
        <v>REDE DE URGÊNCIA</v>
      </c>
      <c r="O5612" t="str">
        <f>'Lotações convertidas'!B5614</f>
        <v>CENTRO DE REFERENCIA EM SAUDE MENTAL NORDESTE</v>
      </c>
    </row>
    <row r="5613" spans="1:15" x14ac:dyDescent="0.25">
      <c r="A5613">
        <v>1394620</v>
      </c>
      <c r="B5613" t="s">
        <v>793</v>
      </c>
      <c r="C5613" t="s">
        <v>794</v>
      </c>
      <c r="D5613" t="s">
        <v>379</v>
      </c>
      <c r="F5613" t="s">
        <v>2760</v>
      </c>
      <c r="G5613" s="177">
        <v>44830</v>
      </c>
      <c r="H5613" t="s">
        <v>395</v>
      </c>
      <c r="I5613" t="s">
        <v>18171</v>
      </c>
      <c r="J5613" t="s">
        <v>795</v>
      </c>
      <c r="K5613" t="s">
        <v>353</v>
      </c>
      <c r="L5613" t="s">
        <v>361</v>
      </c>
      <c r="M5613" s="29" t="str">
        <f>IF(O5613 &lt;&gt; "", VLOOKUP(O5613,'CLASSIFICAÇÃO - ÁREA DE ATUAÇÃO'!$A:$C,2,0),"")</f>
        <v>D</v>
      </c>
      <c r="N5613" s="29" t="str">
        <f>IF(O5613 &lt;&gt; "",VLOOKUP(O5613,'CLASSIFICAÇÃO - ÁREA DE ATUAÇÃO'!$A:$C,3,0), "")</f>
        <v>ATENÇÃO PRIMÁRIA</v>
      </c>
      <c r="O5613" t="str">
        <f>'Lotações convertidas'!B5615</f>
        <v>CENTRO DE SAÚDE PADRE TIAGO</v>
      </c>
    </row>
    <row r="5614" spans="1:15" x14ac:dyDescent="0.25">
      <c r="A5614">
        <v>1394639</v>
      </c>
      <c r="B5614" t="s">
        <v>17004</v>
      </c>
      <c r="C5614" t="s">
        <v>17056</v>
      </c>
      <c r="D5614" t="s">
        <v>379</v>
      </c>
      <c r="F5614" t="s">
        <v>18611</v>
      </c>
      <c r="G5614" s="177">
        <v>44828</v>
      </c>
      <c r="H5614" t="s">
        <v>457</v>
      </c>
      <c r="I5614" t="s">
        <v>18171</v>
      </c>
      <c r="J5614" t="s">
        <v>17114</v>
      </c>
      <c r="K5614" t="s">
        <v>353</v>
      </c>
      <c r="L5614" t="s">
        <v>397</v>
      </c>
      <c r="M5614" s="29" t="str">
        <f>IF(O5614 &lt;&gt; "", VLOOKUP(O5614,'CLASSIFICAÇÃO - ÁREA DE ATUAÇÃO'!$A:$C,2,0),"")</f>
        <v>C</v>
      </c>
      <c r="N5614" s="29" t="str">
        <f>IF(O5614 &lt;&gt; "",VLOOKUP(O5614,'CLASSIFICAÇÃO - ÁREA DE ATUAÇÃO'!$A:$C,3,0), "")</f>
        <v>REDE DE URGÊNCIA</v>
      </c>
      <c r="O5614" t="str">
        <f>'Lotações convertidas'!B5616</f>
        <v>UNIDADE DE PRONTO ATENDIMENTO OESTE</v>
      </c>
    </row>
    <row r="5615" spans="1:15" x14ac:dyDescent="0.25">
      <c r="A5615">
        <v>1394655</v>
      </c>
      <c r="B5615" t="s">
        <v>17005</v>
      </c>
      <c r="C5615" t="s">
        <v>17057</v>
      </c>
      <c r="D5615" t="s">
        <v>368</v>
      </c>
      <c r="E5615" t="s">
        <v>369</v>
      </c>
      <c r="F5615" t="s">
        <v>18617</v>
      </c>
      <c r="G5615" s="177">
        <v>44829</v>
      </c>
      <c r="H5615" t="s">
        <v>441</v>
      </c>
      <c r="I5615" t="s">
        <v>18168</v>
      </c>
      <c r="J5615" t="s">
        <v>17115</v>
      </c>
      <c r="K5615" t="s">
        <v>353</v>
      </c>
      <c r="L5615" t="s">
        <v>406</v>
      </c>
      <c r="M5615" s="29" t="str">
        <f>IF(O5615 &lt;&gt; "", VLOOKUP(O5615,'CLASSIFICAÇÃO - ÁREA DE ATUAÇÃO'!$A:$C,2,0),"")</f>
        <v>D</v>
      </c>
      <c r="N5615" s="29" t="str">
        <f>IF(O5615 &lt;&gt; "",VLOOKUP(O5615,'CLASSIFICAÇÃO - ÁREA DE ATUAÇÃO'!$A:$C,3,0), "")</f>
        <v>REDE DE URGÊNCIA</v>
      </c>
      <c r="O5615" t="str">
        <f>'Lotações convertidas'!B5617</f>
        <v>UNIDADE DE PRONTO ATENDIMENTO BARREIRO</v>
      </c>
    </row>
    <row r="5616" spans="1:15" x14ac:dyDescent="0.25">
      <c r="A5616">
        <v>1394671</v>
      </c>
      <c r="B5616" t="s">
        <v>17006</v>
      </c>
      <c r="C5616" t="s">
        <v>17058</v>
      </c>
      <c r="D5616" t="s">
        <v>379</v>
      </c>
      <c r="F5616" t="s">
        <v>18636</v>
      </c>
      <c r="G5616" s="177">
        <v>44827</v>
      </c>
      <c r="H5616" t="s">
        <v>434</v>
      </c>
      <c r="I5616" t="s">
        <v>18171</v>
      </c>
      <c r="J5616" t="s">
        <v>17116</v>
      </c>
      <c r="K5616" t="s">
        <v>353</v>
      </c>
      <c r="L5616" t="s">
        <v>411</v>
      </c>
      <c r="M5616" s="29" t="str">
        <f>IF(O5616 &lt;&gt; "", VLOOKUP(O5616,'CLASSIFICAÇÃO - ÁREA DE ATUAÇÃO'!$A:$C,2,0),"")</f>
        <v>A</v>
      </c>
      <c r="N5616" s="29" t="str">
        <f>IF(O5616 &lt;&gt; "",VLOOKUP(O5616,'CLASSIFICAÇÃO - ÁREA DE ATUAÇÃO'!$A:$C,3,0), "")</f>
        <v>REDE COMPLEMENTAR</v>
      </c>
      <c r="O5616" t="str">
        <f>'Lotações convertidas'!B5618</f>
        <v>CENTRO DE REFERENCIA DE IMUNOBIOLOGICOS ESPECIAIS</v>
      </c>
    </row>
    <row r="5617" spans="1:15" x14ac:dyDescent="0.25">
      <c r="A5617" t="s">
        <v>16987</v>
      </c>
      <c r="B5617" t="s">
        <v>15379</v>
      </c>
      <c r="C5617" t="s">
        <v>15380</v>
      </c>
      <c r="D5617" t="s">
        <v>379</v>
      </c>
      <c r="F5617" t="s">
        <v>18615</v>
      </c>
      <c r="G5617" s="177">
        <v>44829</v>
      </c>
      <c r="H5617" t="s">
        <v>457</v>
      </c>
      <c r="I5617" t="s">
        <v>18171</v>
      </c>
      <c r="J5617" t="s">
        <v>15381</v>
      </c>
      <c r="K5617" t="s">
        <v>353</v>
      </c>
      <c r="L5617" t="s">
        <v>365</v>
      </c>
      <c r="M5617" s="29" t="str">
        <f>IF(O5617 &lt;&gt; "", VLOOKUP(O5617,'CLASSIFICAÇÃO - ÁREA DE ATUAÇÃO'!$A:$C,2,0),"")</f>
        <v>D</v>
      </c>
      <c r="N5617" s="29" t="str">
        <f>IF(O5617 &lt;&gt; "",VLOOKUP(O5617,'CLASSIFICAÇÃO - ÁREA DE ATUAÇÃO'!$A:$C,3,0), "")</f>
        <v>REDE DE URGÊNCIA</v>
      </c>
      <c r="O5617" t="str">
        <f>'Lotações convertidas'!B5619</f>
        <v>UNIDADE DE PRONTO ATENDIMENTO NORTE</v>
      </c>
    </row>
    <row r="5618" spans="1:15" x14ac:dyDescent="0.25">
      <c r="A5618">
        <v>1394698</v>
      </c>
      <c r="B5618" t="s">
        <v>17007</v>
      </c>
      <c r="C5618" t="s">
        <v>17059</v>
      </c>
      <c r="D5618" t="s">
        <v>368</v>
      </c>
      <c r="E5618" t="s">
        <v>369</v>
      </c>
      <c r="F5618" t="s">
        <v>606</v>
      </c>
      <c r="G5618" s="177">
        <v>44830</v>
      </c>
      <c r="H5618" t="s">
        <v>508</v>
      </c>
      <c r="I5618" t="s">
        <v>18168</v>
      </c>
      <c r="J5618" t="s">
        <v>17117</v>
      </c>
      <c r="K5618" t="s">
        <v>353</v>
      </c>
      <c r="L5618" t="s">
        <v>382</v>
      </c>
      <c r="M5618" s="29" t="str">
        <f>IF(O5618 &lt;&gt; "", VLOOKUP(O5618,'CLASSIFICAÇÃO - ÁREA DE ATUAÇÃO'!$A:$C,2,0),"")</f>
        <v>D</v>
      </c>
      <c r="N5618" s="29" t="str">
        <f>IF(O5618 &lt;&gt; "",VLOOKUP(O5618,'CLASSIFICAÇÃO - ÁREA DE ATUAÇÃO'!$A:$C,3,0), "")</f>
        <v>ATENÇÃO PRIMÁRIA</v>
      </c>
      <c r="O5618" t="str">
        <f>'Lotações convertidas'!B5620</f>
        <v>CENTRO DE SAÚDE ALTO VERA CRUZ</v>
      </c>
    </row>
    <row r="5619" spans="1:15" x14ac:dyDescent="0.25">
      <c r="A5619">
        <v>1394701</v>
      </c>
      <c r="B5619" t="s">
        <v>17008</v>
      </c>
      <c r="C5619" t="s">
        <v>17060</v>
      </c>
      <c r="D5619" t="s">
        <v>379</v>
      </c>
      <c r="F5619" t="s">
        <v>18613</v>
      </c>
      <c r="G5619" s="177">
        <v>44830</v>
      </c>
      <c r="H5619" t="s">
        <v>482</v>
      </c>
      <c r="I5619" t="s">
        <v>18171</v>
      </c>
      <c r="J5619" t="s">
        <v>17118</v>
      </c>
      <c r="K5619" t="s">
        <v>353</v>
      </c>
      <c r="L5619" t="s">
        <v>382</v>
      </c>
      <c r="M5619" s="29" t="str">
        <f>IF(O5619 &lt;&gt; "", VLOOKUP(O5619,'CLASSIFICAÇÃO - ÁREA DE ATUAÇÃO'!$A:$C,2,0),"")</f>
        <v>C</v>
      </c>
      <c r="N5619" s="29" t="str">
        <f>IF(O5619 &lt;&gt; "",VLOOKUP(O5619,'CLASSIFICAÇÃO - ÁREA DE ATUAÇÃO'!$A:$C,3,0), "")</f>
        <v>REDE DE URGÊNCIA</v>
      </c>
      <c r="O5619" t="str">
        <f>'Lotações convertidas'!B5621</f>
        <v>UNIDADE DE PRONTO ATENDIMENTO LESTE</v>
      </c>
    </row>
    <row r="5620" spans="1:15" x14ac:dyDescent="0.25">
      <c r="A5620" t="s">
        <v>16988</v>
      </c>
      <c r="B5620" t="s">
        <v>17009</v>
      </c>
      <c r="C5620" t="s">
        <v>17061</v>
      </c>
      <c r="D5620" t="s">
        <v>368</v>
      </c>
      <c r="E5620" t="s">
        <v>369</v>
      </c>
      <c r="F5620" t="s">
        <v>18615</v>
      </c>
      <c r="G5620" s="177">
        <v>44829</v>
      </c>
      <c r="H5620" t="s">
        <v>441</v>
      </c>
      <c r="I5620" t="s">
        <v>18168</v>
      </c>
      <c r="J5620" t="s">
        <v>17119</v>
      </c>
      <c r="K5620" t="s">
        <v>353</v>
      </c>
      <c r="L5620" t="s">
        <v>365</v>
      </c>
      <c r="M5620" s="29" t="str">
        <f>IF(O5620 &lt;&gt; "", VLOOKUP(O5620,'CLASSIFICAÇÃO - ÁREA DE ATUAÇÃO'!$A:$C,2,0),"")</f>
        <v>D</v>
      </c>
      <c r="N5620" s="29" t="str">
        <f>IF(O5620 &lt;&gt; "",VLOOKUP(O5620,'CLASSIFICAÇÃO - ÁREA DE ATUAÇÃO'!$A:$C,3,0), "")</f>
        <v>REDE DE URGÊNCIA</v>
      </c>
      <c r="O5620" t="str">
        <f>'Lotações convertidas'!B5622</f>
        <v>UNIDADE DE PRONTO ATENDIMENTO NORTE</v>
      </c>
    </row>
    <row r="5621" spans="1:15" x14ac:dyDescent="0.25">
      <c r="A5621">
        <v>1394728</v>
      </c>
      <c r="B5621" t="s">
        <v>17010</v>
      </c>
      <c r="C5621" t="s">
        <v>17062</v>
      </c>
      <c r="D5621" t="s">
        <v>368</v>
      </c>
      <c r="E5621" t="s">
        <v>369</v>
      </c>
      <c r="F5621" t="s">
        <v>18613</v>
      </c>
      <c r="G5621" s="177">
        <v>44829</v>
      </c>
      <c r="H5621" t="s">
        <v>425</v>
      </c>
      <c r="I5621" t="s">
        <v>18168</v>
      </c>
      <c r="J5621" t="s">
        <v>17120</v>
      </c>
      <c r="K5621" t="s">
        <v>353</v>
      </c>
      <c r="L5621" t="s">
        <v>382</v>
      </c>
      <c r="M5621" s="29" t="str">
        <f>IF(O5621 &lt;&gt; "", VLOOKUP(O5621,'CLASSIFICAÇÃO - ÁREA DE ATUAÇÃO'!$A:$C,2,0),"")</f>
        <v>C</v>
      </c>
      <c r="N5621" s="29" t="str">
        <f>IF(O5621 &lt;&gt; "",VLOOKUP(O5621,'CLASSIFICAÇÃO - ÁREA DE ATUAÇÃO'!$A:$C,3,0), "")</f>
        <v>REDE DE URGÊNCIA</v>
      </c>
      <c r="O5621" t="str">
        <f>'Lotações convertidas'!B5623</f>
        <v>UNIDADE DE PRONTO ATENDIMENTO LESTE</v>
      </c>
    </row>
    <row r="5622" spans="1:15" x14ac:dyDescent="0.25">
      <c r="A5622">
        <v>1394736</v>
      </c>
      <c r="B5622" t="s">
        <v>17011</v>
      </c>
      <c r="C5622" t="s">
        <v>17063</v>
      </c>
      <c r="D5622" t="s">
        <v>379</v>
      </c>
      <c r="E5622" t="s">
        <v>597</v>
      </c>
      <c r="F5622" t="s">
        <v>446</v>
      </c>
      <c r="G5622" s="177">
        <v>44831</v>
      </c>
      <c r="H5622" t="s">
        <v>17163</v>
      </c>
      <c r="I5622" t="s">
        <v>18171</v>
      </c>
      <c r="J5622" t="s">
        <v>17121</v>
      </c>
      <c r="K5622" t="s">
        <v>353</v>
      </c>
      <c r="L5622" t="s">
        <v>372</v>
      </c>
      <c r="M5622" s="29" t="str">
        <f>IF(O5622 &lt;&gt; "", VLOOKUP(O5622,'CLASSIFICAÇÃO - ÁREA DE ATUAÇÃO'!$A:$C,2,0),"")</f>
        <v>D</v>
      </c>
      <c r="N5622" s="29" t="str">
        <f>IF(O5622 &lt;&gt; "",VLOOKUP(O5622,'CLASSIFICAÇÃO - ÁREA DE ATUAÇÃO'!$A:$C,3,0), "")</f>
        <v>ATENÇÃO PRIMÁRIA</v>
      </c>
      <c r="O5622" t="str">
        <f>'Lotações convertidas'!B5624</f>
        <v>CENTRO DE SAÚDE LAGOA</v>
      </c>
    </row>
    <row r="5623" spans="1:15" x14ac:dyDescent="0.25">
      <c r="A5623">
        <v>1394744</v>
      </c>
      <c r="B5623" t="s">
        <v>17012</v>
      </c>
      <c r="C5623" t="s">
        <v>17064</v>
      </c>
      <c r="D5623" t="s">
        <v>368</v>
      </c>
      <c r="E5623" t="s">
        <v>369</v>
      </c>
      <c r="F5623" t="s">
        <v>1106</v>
      </c>
      <c r="G5623" s="177">
        <v>44831</v>
      </c>
      <c r="H5623" t="s">
        <v>384</v>
      </c>
      <c r="I5623" t="s">
        <v>18168</v>
      </c>
      <c r="J5623" t="s">
        <v>17122</v>
      </c>
      <c r="K5623" t="s">
        <v>353</v>
      </c>
      <c r="L5623" t="s">
        <v>354</v>
      </c>
      <c r="M5623" s="29" t="str">
        <f>IF(O5623 &lt;&gt; "", VLOOKUP(O5623,'CLASSIFICAÇÃO - ÁREA DE ATUAÇÃO'!$A:$C,2,0),"")</f>
        <v>C</v>
      </c>
      <c r="N5623" s="29" t="str">
        <f>IF(O5623 &lt;&gt; "",VLOOKUP(O5623,'CLASSIFICAÇÃO - ÁREA DE ATUAÇÃO'!$A:$C,3,0), "")</f>
        <v>ATENÇÃO PRIMÁRIA</v>
      </c>
      <c r="O5623" t="str">
        <f>'Lotações convertidas'!B5625</f>
        <v>CENTRO DE SAÚDE GLÓRIA</v>
      </c>
    </row>
    <row r="5624" spans="1:15" x14ac:dyDescent="0.25">
      <c r="A5624">
        <v>1394752</v>
      </c>
      <c r="B5624" t="s">
        <v>17013</v>
      </c>
      <c r="C5624" t="s">
        <v>17065</v>
      </c>
      <c r="D5624" t="s">
        <v>520</v>
      </c>
      <c r="F5624" t="s">
        <v>1483</v>
      </c>
      <c r="G5624" s="177">
        <v>44831</v>
      </c>
      <c r="H5624" t="s">
        <v>352</v>
      </c>
      <c r="I5624" t="s">
        <v>18175</v>
      </c>
      <c r="J5624" t="s">
        <v>17123</v>
      </c>
      <c r="K5624" t="s">
        <v>353</v>
      </c>
      <c r="L5624" t="s">
        <v>406</v>
      </c>
      <c r="M5624" s="29" t="str">
        <f>IF(O5624 &lt;&gt; "", VLOOKUP(O5624,'CLASSIFICAÇÃO - ÁREA DE ATUAÇÃO'!$A:$C,2,0),"")</f>
        <v>B</v>
      </c>
      <c r="N5624" s="29" t="str">
        <f>IF(O5624 &lt;&gt; "",VLOOKUP(O5624,'CLASSIFICAÇÃO - ÁREA DE ATUAÇÃO'!$A:$C,3,0), "")</f>
        <v>ATENÇÃO PRIMÁRIA</v>
      </c>
      <c r="O5624" t="str">
        <f>'Lotações convertidas'!B5626</f>
        <v>CENTRO DE SAÚDE BARREIRO DE CIMA</v>
      </c>
    </row>
    <row r="5625" spans="1:15" x14ac:dyDescent="0.25">
      <c r="A5625">
        <v>1394760</v>
      </c>
      <c r="B5625" t="s">
        <v>17014</v>
      </c>
      <c r="C5625" t="s">
        <v>17066</v>
      </c>
      <c r="D5625" t="s">
        <v>349</v>
      </c>
      <c r="E5625" t="s">
        <v>403</v>
      </c>
      <c r="F5625" t="s">
        <v>606</v>
      </c>
      <c r="G5625" s="177">
        <v>44831</v>
      </c>
      <c r="H5625" t="s">
        <v>395</v>
      </c>
      <c r="I5625" t="s">
        <v>18170</v>
      </c>
      <c r="J5625" t="s">
        <v>17124</v>
      </c>
      <c r="K5625" t="s">
        <v>353</v>
      </c>
      <c r="L5625" t="s">
        <v>382</v>
      </c>
      <c r="M5625" s="29" t="str">
        <f>IF(O5625 &lt;&gt; "", VLOOKUP(O5625,'CLASSIFICAÇÃO - ÁREA DE ATUAÇÃO'!$A:$C,2,0),"")</f>
        <v>D</v>
      </c>
      <c r="N5625" s="29" t="str">
        <f>IF(O5625 &lt;&gt; "",VLOOKUP(O5625,'CLASSIFICAÇÃO - ÁREA DE ATUAÇÃO'!$A:$C,3,0), "")</f>
        <v>ATENÇÃO PRIMÁRIA</v>
      </c>
      <c r="O5625" t="str">
        <f>'Lotações convertidas'!B5627</f>
        <v>CENTRO DE SAÚDE ALTO VERA CRUZ</v>
      </c>
    </row>
    <row r="5626" spans="1:15" x14ac:dyDescent="0.25">
      <c r="A5626">
        <v>1394787</v>
      </c>
      <c r="B5626" t="s">
        <v>17015</v>
      </c>
      <c r="C5626" t="s">
        <v>17067</v>
      </c>
      <c r="D5626" t="s">
        <v>368</v>
      </c>
      <c r="E5626" t="s">
        <v>369</v>
      </c>
      <c r="F5626" t="s">
        <v>474</v>
      </c>
      <c r="G5626" s="177">
        <v>44831</v>
      </c>
      <c r="H5626" t="s">
        <v>417</v>
      </c>
      <c r="I5626" t="s">
        <v>18168</v>
      </c>
      <c r="J5626" t="s">
        <v>17125</v>
      </c>
      <c r="K5626" t="s">
        <v>353</v>
      </c>
      <c r="L5626" t="s">
        <v>374</v>
      </c>
      <c r="M5626" s="29" t="str">
        <f>IF(O5626 &lt;&gt; "", VLOOKUP(O5626,'CLASSIFICAÇÃO - ÁREA DE ATUAÇÃO'!$A:$C,2,0),"")</f>
        <v>D</v>
      </c>
      <c r="N5626" s="29" t="str">
        <f>IF(O5626 &lt;&gt; "",VLOOKUP(O5626,'CLASSIFICAÇÃO - ÁREA DE ATUAÇÃO'!$A:$C,3,0), "")</f>
        <v>ATENÇÃO PRIMÁRIA</v>
      </c>
      <c r="O5626" t="str">
        <f>'Lotações convertidas'!B5628</f>
        <v>CENTRO DE SAÚDE CAPITÃO EDUARDO</v>
      </c>
    </row>
    <row r="5627" spans="1:15" x14ac:dyDescent="0.25">
      <c r="A5627">
        <v>1394795</v>
      </c>
      <c r="B5627" t="s">
        <v>10882</v>
      </c>
      <c r="C5627" t="s">
        <v>10883</v>
      </c>
      <c r="D5627" t="s">
        <v>362</v>
      </c>
      <c r="F5627" t="s">
        <v>626</v>
      </c>
      <c r="G5627" s="177">
        <v>44831</v>
      </c>
      <c r="H5627" t="s">
        <v>434</v>
      </c>
      <c r="I5627" t="s">
        <v>18168</v>
      </c>
      <c r="J5627" t="s">
        <v>10884</v>
      </c>
      <c r="K5627" t="s">
        <v>353</v>
      </c>
      <c r="L5627" t="s">
        <v>365</v>
      </c>
      <c r="M5627" s="29" t="str">
        <f>IF(O5627 &lt;&gt; "", VLOOKUP(O5627,'CLASSIFICAÇÃO - ÁREA DE ATUAÇÃO'!$A:$C,2,0),"")</f>
        <v>C</v>
      </c>
      <c r="N5627" s="29" t="str">
        <f>IF(O5627 &lt;&gt; "",VLOOKUP(O5627,'CLASSIFICAÇÃO - ÁREA DE ATUAÇÃO'!$A:$C,3,0), "")</f>
        <v>ATENÇÃO PRIMÁRIA</v>
      </c>
      <c r="O5627" t="str">
        <f>'Lotações convertidas'!B5629</f>
        <v>CENTRO DE SAÚDE JARDIM GUANABARA</v>
      </c>
    </row>
    <row r="5628" spans="1:15" x14ac:dyDescent="0.25">
      <c r="A5628">
        <v>1394817</v>
      </c>
      <c r="B5628" t="s">
        <v>17016</v>
      </c>
      <c r="C5628" t="s">
        <v>17068</v>
      </c>
      <c r="D5628" t="s">
        <v>349</v>
      </c>
      <c r="E5628" t="s">
        <v>403</v>
      </c>
      <c r="F5628" t="s">
        <v>608</v>
      </c>
      <c r="G5628" s="177">
        <v>44831</v>
      </c>
      <c r="H5628" t="s">
        <v>395</v>
      </c>
      <c r="I5628" t="s">
        <v>18170</v>
      </c>
      <c r="J5628" t="s">
        <v>17126</v>
      </c>
      <c r="K5628" t="s">
        <v>353</v>
      </c>
      <c r="L5628" t="s">
        <v>372</v>
      </c>
      <c r="M5628" s="29" t="str">
        <f>IF(O5628 &lt;&gt; "", VLOOKUP(O5628,'CLASSIFICAÇÃO - ÁREA DE ATUAÇÃO'!$A:$C,2,0),"")</f>
        <v>C</v>
      </c>
      <c r="N5628" s="29" t="str">
        <f>IF(O5628 &lt;&gt; "",VLOOKUP(O5628,'CLASSIFICAÇÃO - ÁREA DE ATUAÇÃO'!$A:$C,3,0), "")</f>
        <v>ATENÇÃO PRIMÁRIA</v>
      </c>
      <c r="O5628" t="str">
        <f>'Lotações convertidas'!B5630</f>
        <v>CENTRO DE SAÚDE RIO BRANCO</v>
      </c>
    </row>
    <row r="5629" spans="1:15" x14ac:dyDescent="0.25">
      <c r="A5629">
        <v>1394825</v>
      </c>
      <c r="B5629" t="s">
        <v>17017</v>
      </c>
      <c r="C5629" t="s">
        <v>17069</v>
      </c>
      <c r="D5629" t="s">
        <v>379</v>
      </c>
      <c r="E5629" t="s">
        <v>16252</v>
      </c>
      <c r="F5629" t="s">
        <v>561</v>
      </c>
      <c r="G5629" s="177">
        <v>44832</v>
      </c>
      <c r="H5629" t="s">
        <v>17101</v>
      </c>
      <c r="I5629" t="s">
        <v>18171</v>
      </c>
      <c r="J5629" t="s">
        <v>17127</v>
      </c>
      <c r="K5629" t="s">
        <v>353</v>
      </c>
      <c r="L5629" t="s">
        <v>374</v>
      </c>
      <c r="M5629" s="29" t="str">
        <f>IF(O5629 &lt;&gt; "", VLOOKUP(O5629,'CLASSIFICAÇÃO - ÁREA DE ATUAÇÃO'!$A:$C,2,0),"")</f>
        <v>C</v>
      </c>
      <c r="N5629" s="29" t="str">
        <f>IF(O5629 &lt;&gt; "",VLOOKUP(O5629,'CLASSIFICAÇÃO - ÁREA DE ATUAÇÃO'!$A:$C,3,0), "")</f>
        <v>REDE DE URGÊNCIA</v>
      </c>
      <c r="O5629" t="str">
        <f>'Lotações convertidas'!B5631</f>
        <v>CENTRO DE REFERENCIA EM SAUDE MENTAL ALCOOL E DROGAS NORDESTE</v>
      </c>
    </row>
    <row r="5630" spans="1:15" x14ac:dyDescent="0.25">
      <c r="A5630">
        <v>1394833</v>
      </c>
      <c r="B5630" t="s">
        <v>14024</v>
      </c>
      <c r="C5630" t="s">
        <v>14025</v>
      </c>
      <c r="D5630" t="s">
        <v>349</v>
      </c>
      <c r="E5630" t="s">
        <v>528</v>
      </c>
      <c r="F5630" t="s">
        <v>561</v>
      </c>
      <c r="G5630" s="177">
        <v>44832</v>
      </c>
      <c r="H5630" t="s">
        <v>17102</v>
      </c>
      <c r="I5630" t="s">
        <v>18176</v>
      </c>
      <c r="J5630" t="s">
        <v>14026</v>
      </c>
      <c r="K5630" t="s">
        <v>353</v>
      </c>
      <c r="L5630" t="s">
        <v>374</v>
      </c>
      <c r="M5630" s="29" t="str">
        <f>IF(O5630 &lt;&gt; "", VLOOKUP(O5630,'CLASSIFICAÇÃO - ÁREA DE ATUAÇÃO'!$A:$C,2,0),"")</f>
        <v>C</v>
      </c>
      <c r="N5630" s="29" t="str">
        <f>IF(O5630 &lt;&gt; "",VLOOKUP(O5630,'CLASSIFICAÇÃO - ÁREA DE ATUAÇÃO'!$A:$C,3,0), "")</f>
        <v>REDE DE URGÊNCIA</v>
      </c>
      <c r="O5630" t="str">
        <f>'Lotações convertidas'!B5632</f>
        <v>CENTRO DE REFERENCIA EM SAUDE MENTAL ALCOOL E DROGAS NORDESTE</v>
      </c>
    </row>
    <row r="5631" spans="1:15" x14ac:dyDescent="0.25">
      <c r="A5631">
        <v>1394868</v>
      </c>
      <c r="B5631" t="s">
        <v>17018</v>
      </c>
      <c r="C5631" t="s">
        <v>17070</v>
      </c>
      <c r="D5631" t="s">
        <v>368</v>
      </c>
      <c r="E5631" t="s">
        <v>369</v>
      </c>
      <c r="F5631" t="s">
        <v>608</v>
      </c>
      <c r="G5631" s="177">
        <v>44831</v>
      </c>
      <c r="H5631" t="s">
        <v>364</v>
      </c>
      <c r="I5631" t="s">
        <v>18168</v>
      </c>
      <c r="J5631" t="s">
        <v>17128</v>
      </c>
      <c r="K5631" t="s">
        <v>353</v>
      </c>
      <c r="L5631" t="s">
        <v>372</v>
      </c>
      <c r="M5631" s="29" t="str">
        <f>IF(O5631 &lt;&gt; "", VLOOKUP(O5631,'CLASSIFICAÇÃO - ÁREA DE ATUAÇÃO'!$A:$C,2,0),"")</f>
        <v>C</v>
      </c>
      <c r="N5631" s="29" t="str">
        <f>IF(O5631 &lt;&gt; "",VLOOKUP(O5631,'CLASSIFICAÇÃO - ÁREA DE ATUAÇÃO'!$A:$C,3,0), "")</f>
        <v>ATENÇÃO PRIMÁRIA</v>
      </c>
      <c r="O5631" t="str">
        <f>'Lotações convertidas'!B5633</f>
        <v>CENTRO DE SAÚDE RIO BRANCO</v>
      </c>
    </row>
    <row r="5632" spans="1:15" x14ac:dyDescent="0.25">
      <c r="A5632">
        <v>1394876</v>
      </c>
      <c r="B5632" t="s">
        <v>11781</v>
      </c>
      <c r="C5632" t="s">
        <v>11782</v>
      </c>
      <c r="D5632" t="s">
        <v>368</v>
      </c>
      <c r="E5632" t="s">
        <v>369</v>
      </c>
      <c r="F5632" t="s">
        <v>18614</v>
      </c>
      <c r="G5632" s="177">
        <v>44833</v>
      </c>
      <c r="H5632" t="s">
        <v>441</v>
      </c>
      <c r="I5632" t="s">
        <v>18168</v>
      </c>
      <c r="J5632" t="s">
        <v>11783</v>
      </c>
      <c r="K5632" t="s">
        <v>353</v>
      </c>
      <c r="L5632" t="s">
        <v>354</v>
      </c>
      <c r="M5632" s="29" t="str">
        <f>IF(O5632 &lt;&gt; "", VLOOKUP(O5632,'CLASSIFICAÇÃO - ÁREA DE ATUAÇÃO'!$A:$C,2,0),"")</f>
        <v>A</v>
      </c>
      <c r="N5632" s="29" t="str">
        <f>IF(O5632 &lt;&gt; "",VLOOKUP(O5632,'CLASSIFICAÇÃO - ÁREA DE ATUAÇÃO'!$A:$C,3,0), "")</f>
        <v>REDE DE URGÊNCIA</v>
      </c>
      <c r="O5632" t="str">
        <f>'Lotações convertidas'!B5634</f>
        <v>CENTRO DE REFERENCIA EM SAUDE MENTAL NOROESTE</v>
      </c>
    </row>
    <row r="5633" spans="1:15" x14ac:dyDescent="0.25">
      <c r="A5633">
        <v>1394884</v>
      </c>
      <c r="B5633" t="s">
        <v>17019</v>
      </c>
      <c r="C5633" t="s">
        <v>17071</v>
      </c>
      <c r="D5633" t="s">
        <v>368</v>
      </c>
      <c r="E5633" t="s">
        <v>369</v>
      </c>
      <c r="F5633" t="s">
        <v>2872</v>
      </c>
      <c r="G5633" s="177">
        <v>44832</v>
      </c>
      <c r="H5633" t="s">
        <v>364</v>
      </c>
      <c r="I5633" t="s">
        <v>18168</v>
      </c>
      <c r="J5633" t="s">
        <v>17129</v>
      </c>
      <c r="K5633" t="s">
        <v>353</v>
      </c>
      <c r="L5633" t="s">
        <v>397</v>
      </c>
      <c r="M5633" s="29" t="str">
        <f>IF(O5633 &lt;&gt; "", VLOOKUP(O5633,'CLASSIFICAÇÃO - ÁREA DE ATUAÇÃO'!$A:$C,2,0),"")</f>
        <v>A</v>
      </c>
      <c r="N5633" s="29" t="str">
        <f>IF(O5633 &lt;&gt; "",VLOOKUP(O5633,'CLASSIFICAÇÃO - ÁREA DE ATUAÇÃO'!$A:$C,3,0), "")</f>
        <v>ATENÇÃO PRIMÁRIA</v>
      </c>
      <c r="O5633" t="str">
        <f>'Lotações convertidas'!B5635</f>
        <v>CENTRO DE SAÚDE NORALDINO DE LIMA</v>
      </c>
    </row>
    <row r="5634" spans="1:15" x14ac:dyDescent="0.25">
      <c r="A5634">
        <v>1394892</v>
      </c>
      <c r="B5634" t="s">
        <v>17020</v>
      </c>
      <c r="C5634" t="s">
        <v>17072</v>
      </c>
      <c r="D5634" t="s">
        <v>368</v>
      </c>
      <c r="E5634" t="s">
        <v>369</v>
      </c>
      <c r="F5634" t="s">
        <v>424</v>
      </c>
      <c r="G5634" s="177">
        <v>44832</v>
      </c>
      <c r="H5634" t="s">
        <v>441</v>
      </c>
      <c r="I5634" t="s">
        <v>18168</v>
      </c>
      <c r="J5634" t="s">
        <v>17130</v>
      </c>
      <c r="K5634" t="s">
        <v>353</v>
      </c>
      <c r="L5634" t="s">
        <v>427</v>
      </c>
      <c r="M5634" s="29" t="str">
        <f>IF(O5634 &lt;&gt; "", VLOOKUP(O5634,'CLASSIFICAÇÃO - ÁREA DE ATUAÇÃO'!$A:$C,2,0),"")</f>
        <v>D</v>
      </c>
      <c r="N5634" s="29" t="str">
        <f>IF(O5634 &lt;&gt; "",VLOOKUP(O5634,'CLASSIFICAÇÃO - ÁREA DE ATUAÇÃO'!$A:$C,3,0), "")</f>
        <v>REDE DE URGÊNCIA</v>
      </c>
      <c r="O5634" t="str">
        <f>'Lotações convertidas'!B5636</f>
        <v>SERVIÇO DE ATENDIMENTO MÓVEL DE URGÊNCIA E TRANSPORTE EM SAÚDE</v>
      </c>
    </row>
    <row r="5635" spans="1:15" x14ac:dyDescent="0.25">
      <c r="A5635">
        <v>1394906</v>
      </c>
      <c r="B5635" t="s">
        <v>17021</v>
      </c>
      <c r="C5635" t="s">
        <v>17073</v>
      </c>
      <c r="D5635" t="s">
        <v>379</v>
      </c>
      <c r="E5635" t="s">
        <v>645</v>
      </c>
      <c r="F5635" t="s">
        <v>69</v>
      </c>
      <c r="G5635" s="177">
        <v>44833</v>
      </c>
      <c r="H5635" t="s">
        <v>352</v>
      </c>
      <c r="I5635" t="s">
        <v>18171</v>
      </c>
      <c r="J5635" t="s">
        <v>17131</v>
      </c>
      <c r="K5635" t="s">
        <v>353</v>
      </c>
      <c r="L5635" t="s">
        <v>382</v>
      </c>
      <c r="M5635" s="29" t="str">
        <f>IF(O5635 &lt;&gt; "", VLOOKUP(O5635,'CLASSIFICAÇÃO - ÁREA DE ATUAÇÃO'!$A:$C,2,0),"")</f>
        <v>A</v>
      </c>
      <c r="N5635" s="29" t="str">
        <f>IF(O5635 &lt;&gt; "",VLOOKUP(O5635,'CLASSIFICAÇÃO - ÁREA DE ATUAÇÃO'!$A:$C,3,0), "")</f>
        <v>REDE COMPLEMENTAR</v>
      </c>
      <c r="O5635" t="str">
        <f>'Lotações convertidas'!B5637</f>
        <v>CENTRO DE TESTAGEM E ACONSELHAMENTO - SERVICO DE ATENDIMENTO ESPECIALIZADO</v>
      </c>
    </row>
    <row r="5636" spans="1:15" x14ac:dyDescent="0.25">
      <c r="A5636">
        <v>1394914</v>
      </c>
      <c r="B5636" t="s">
        <v>17022</v>
      </c>
      <c r="C5636" t="s">
        <v>17074</v>
      </c>
      <c r="D5636" t="s">
        <v>368</v>
      </c>
      <c r="E5636" t="s">
        <v>728</v>
      </c>
      <c r="F5636" t="s">
        <v>428</v>
      </c>
      <c r="G5636" s="177">
        <v>44832</v>
      </c>
      <c r="H5636" t="s">
        <v>384</v>
      </c>
      <c r="I5636" t="s">
        <v>495</v>
      </c>
      <c r="K5636" t="s">
        <v>495</v>
      </c>
      <c r="L5636" t="s">
        <v>382</v>
      </c>
      <c r="M5636" s="29" t="str">
        <f>IF(O5636 &lt;&gt; "", VLOOKUP(O5636,'CLASSIFICAÇÃO - ÁREA DE ATUAÇÃO'!$A:$C,2,0),"")</f>
        <v>B</v>
      </c>
      <c r="N5636" s="29" t="str">
        <f>IF(O5636 &lt;&gt; "",VLOOKUP(O5636,'CLASSIFICAÇÃO - ÁREA DE ATUAÇÃO'!$A:$C,3,0), "")</f>
        <v>ATENÇÃO PRIMÁRIA</v>
      </c>
      <c r="O5636" t="str">
        <f>'Lotações convertidas'!B5638</f>
        <v>CENTRO DE SAÚDE VERA CRUZ</v>
      </c>
    </row>
    <row r="5637" spans="1:15" x14ac:dyDescent="0.25">
      <c r="A5637">
        <v>1394922</v>
      </c>
      <c r="B5637" t="s">
        <v>17023</v>
      </c>
      <c r="C5637" t="s">
        <v>17075</v>
      </c>
      <c r="D5637" t="s">
        <v>368</v>
      </c>
      <c r="E5637" t="s">
        <v>369</v>
      </c>
      <c r="F5637" t="s">
        <v>1227</v>
      </c>
      <c r="G5637" s="177">
        <v>44832</v>
      </c>
      <c r="H5637" t="s">
        <v>364</v>
      </c>
      <c r="I5637" t="s">
        <v>18168</v>
      </c>
      <c r="J5637" t="s">
        <v>17132</v>
      </c>
      <c r="K5637" t="s">
        <v>353</v>
      </c>
      <c r="L5637" t="s">
        <v>365</v>
      </c>
      <c r="M5637" s="29" t="str">
        <f>IF(O5637 &lt;&gt; "", VLOOKUP(O5637,'CLASSIFICAÇÃO - ÁREA DE ATUAÇÃO'!$A:$C,2,0),"")</f>
        <v>D</v>
      </c>
      <c r="N5637" s="29" t="str">
        <f>IF(O5637 &lt;&gt; "",VLOOKUP(O5637,'CLASSIFICAÇÃO - ÁREA DE ATUAÇÃO'!$A:$C,3,0), "")</f>
        <v>ATENÇÃO PRIMÁRIA</v>
      </c>
      <c r="O5637" t="str">
        <f>'Lotações convertidas'!B5639</f>
        <v>CENTRO DE SAÚDE FELICIDADE II</v>
      </c>
    </row>
    <row r="5638" spans="1:15" x14ac:dyDescent="0.25">
      <c r="A5638">
        <v>1394930</v>
      </c>
      <c r="B5638" t="s">
        <v>17024</v>
      </c>
      <c r="C5638" t="s">
        <v>17076</v>
      </c>
      <c r="D5638" t="s">
        <v>362</v>
      </c>
      <c r="F5638" t="s">
        <v>18611</v>
      </c>
      <c r="G5638" s="177">
        <v>44833</v>
      </c>
      <c r="H5638" t="s">
        <v>466</v>
      </c>
      <c r="I5638" t="s">
        <v>18168</v>
      </c>
      <c r="J5638" t="s">
        <v>17133</v>
      </c>
      <c r="K5638" t="s">
        <v>353</v>
      </c>
      <c r="L5638" t="s">
        <v>397</v>
      </c>
      <c r="M5638" s="29" t="str">
        <f>IF(O5638 &lt;&gt; "", VLOOKUP(O5638,'CLASSIFICAÇÃO - ÁREA DE ATUAÇÃO'!$A:$C,2,0),"")</f>
        <v>C</v>
      </c>
      <c r="N5638" s="29" t="str">
        <f>IF(O5638 &lt;&gt; "",VLOOKUP(O5638,'CLASSIFICAÇÃO - ÁREA DE ATUAÇÃO'!$A:$C,3,0), "")</f>
        <v>REDE DE URGÊNCIA</v>
      </c>
      <c r="O5638" t="str">
        <f>'Lotações convertidas'!B5640</f>
        <v>UNIDADE DE PRONTO ATENDIMENTO OESTE</v>
      </c>
    </row>
    <row r="5639" spans="1:15" x14ac:dyDescent="0.25">
      <c r="A5639">
        <v>1394949</v>
      </c>
      <c r="B5639" t="s">
        <v>17025</v>
      </c>
      <c r="C5639" t="s">
        <v>17077</v>
      </c>
      <c r="D5639" t="s">
        <v>362</v>
      </c>
      <c r="F5639" t="s">
        <v>866</v>
      </c>
      <c r="G5639" s="177">
        <v>44832</v>
      </c>
      <c r="H5639" t="s">
        <v>364</v>
      </c>
      <c r="I5639" t="s">
        <v>18168</v>
      </c>
      <c r="J5639" t="s">
        <v>17134</v>
      </c>
      <c r="K5639" t="s">
        <v>353</v>
      </c>
      <c r="L5639" t="s">
        <v>354</v>
      </c>
      <c r="M5639" s="29" t="str">
        <f>IF(O5639 &lt;&gt; "", VLOOKUP(O5639,'CLASSIFICAÇÃO - ÁREA DE ATUAÇÃO'!$A:$C,2,0),"")</f>
        <v>A</v>
      </c>
      <c r="N5639" s="29" t="str">
        <f>IF(O5639 &lt;&gt; "",VLOOKUP(O5639,'CLASSIFICAÇÃO - ÁREA DE ATUAÇÃO'!$A:$C,3,0), "")</f>
        <v>ATENÇÃO PRIMÁRIA</v>
      </c>
      <c r="O5639" t="str">
        <f>'Lotações convertidas'!B5641</f>
        <v>CENTRO DE SAÚDE JARDIM MONTANHÊS</v>
      </c>
    </row>
    <row r="5640" spans="1:15" x14ac:dyDescent="0.25">
      <c r="A5640">
        <v>1394957</v>
      </c>
      <c r="B5640" t="s">
        <v>17161</v>
      </c>
      <c r="C5640" t="s">
        <v>17162</v>
      </c>
      <c r="D5640" t="s">
        <v>379</v>
      </c>
      <c r="F5640" t="s">
        <v>18620</v>
      </c>
      <c r="G5640" s="177">
        <v>44835</v>
      </c>
      <c r="H5640" t="s">
        <v>482</v>
      </c>
      <c r="I5640" t="s">
        <v>18171</v>
      </c>
      <c r="J5640" t="s">
        <v>17164</v>
      </c>
      <c r="K5640" t="s">
        <v>353</v>
      </c>
      <c r="L5640" t="s">
        <v>372</v>
      </c>
      <c r="M5640" s="29" t="str">
        <f>IF(O5640 &lt;&gt; "", VLOOKUP(O5640,'CLASSIFICAÇÃO - ÁREA DE ATUAÇÃO'!$A:$C,2,0),"")</f>
        <v>D</v>
      </c>
      <c r="N5640" s="29" t="str">
        <f>IF(O5640 &lt;&gt; "",VLOOKUP(O5640,'CLASSIFICAÇÃO - ÁREA DE ATUAÇÃO'!$A:$C,3,0), "")</f>
        <v>REDE DE URGÊNCIA</v>
      </c>
      <c r="O5640" t="str">
        <f>'Lotações convertidas'!B5642</f>
        <v>UNIDADE DE PRONTO ATENDIMENTO VENDA NOVA</v>
      </c>
    </row>
    <row r="5641" spans="1:15" x14ac:dyDescent="0.25">
      <c r="A5641">
        <v>1394965</v>
      </c>
      <c r="B5641" t="s">
        <v>17026</v>
      </c>
      <c r="C5641" t="s">
        <v>17078</v>
      </c>
      <c r="D5641" t="s">
        <v>520</v>
      </c>
      <c r="F5641" t="s">
        <v>4353</v>
      </c>
      <c r="G5641" s="177">
        <v>44832</v>
      </c>
      <c r="H5641" t="s">
        <v>364</v>
      </c>
      <c r="I5641" t="s">
        <v>18175</v>
      </c>
      <c r="J5641" t="s">
        <v>17135</v>
      </c>
      <c r="K5641" t="s">
        <v>353</v>
      </c>
      <c r="L5641" t="s">
        <v>397</v>
      </c>
      <c r="M5641" s="29" t="str">
        <f>IF(O5641 &lt;&gt; "", VLOOKUP(O5641,'CLASSIFICAÇÃO - ÁREA DE ATUAÇÃO'!$A:$C,2,0),"")</f>
        <v>B</v>
      </c>
      <c r="N5641" s="29" t="str">
        <f>IF(O5641 &lt;&gt; "",VLOOKUP(O5641,'CLASSIFICAÇÃO - ÁREA DE ATUAÇÃO'!$A:$C,3,0), "")</f>
        <v>ATENÇÃO PRIMÁRIA</v>
      </c>
      <c r="O5641" t="str">
        <f>'Lotações convertidas'!B5643</f>
        <v>CENTRO DE SAÚDE PALMEIRAS</v>
      </c>
    </row>
    <row r="5642" spans="1:15" x14ac:dyDescent="0.25">
      <c r="A5642">
        <v>1394973</v>
      </c>
      <c r="B5642" t="s">
        <v>17027</v>
      </c>
      <c r="C5642" t="s">
        <v>17079</v>
      </c>
      <c r="D5642" t="s">
        <v>349</v>
      </c>
      <c r="E5642" t="s">
        <v>357</v>
      </c>
      <c r="F5642" t="s">
        <v>616</v>
      </c>
      <c r="G5642" s="177">
        <v>44832</v>
      </c>
      <c r="H5642" t="s">
        <v>384</v>
      </c>
      <c r="I5642" t="s">
        <v>18167</v>
      </c>
      <c r="J5642" t="s">
        <v>17136</v>
      </c>
      <c r="K5642" t="s">
        <v>353</v>
      </c>
      <c r="L5642" t="s">
        <v>382</v>
      </c>
      <c r="M5642" s="29" t="str">
        <f>IF(O5642 &lt;&gt; "", VLOOKUP(O5642,'CLASSIFICAÇÃO - ÁREA DE ATUAÇÃO'!$A:$C,2,0),"")</f>
        <v>A</v>
      </c>
      <c r="N5642" s="29" t="str">
        <f>IF(O5642 &lt;&gt; "",VLOOKUP(O5642,'CLASSIFICAÇÃO - ÁREA DE ATUAÇÃO'!$A:$C,3,0), "")</f>
        <v>ATENÇÃO PRIMÁRIA</v>
      </c>
      <c r="O5642" t="str">
        <f>'Lotações convertidas'!B5644</f>
        <v>CENTRO DE SAÚDE MARCO ANTÔNIO DE MENEZES</v>
      </c>
    </row>
    <row r="5643" spans="1:15" x14ac:dyDescent="0.25">
      <c r="A5643">
        <v>1394981</v>
      </c>
      <c r="B5643" t="s">
        <v>13601</v>
      </c>
      <c r="C5643" t="s">
        <v>13602</v>
      </c>
      <c r="D5643" t="s">
        <v>368</v>
      </c>
      <c r="E5643" t="s">
        <v>369</v>
      </c>
      <c r="F5643" t="s">
        <v>18617</v>
      </c>
      <c r="G5643" s="177">
        <v>44832</v>
      </c>
      <c r="H5643" t="s">
        <v>441</v>
      </c>
      <c r="I5643" t="s">
        <v>18168</v>
      </c>
      <c r="J5643" t="s">
        <v>13603</v>
      </c>
      <c r="K5643" t="s">
        <v>353</v>
      </c>
      <c r="L5643" t="s">
        <v>406</v>
      </c>
      <c r="M5643" s="29" t="str">
        <f>IF(O5643 &lt;&gt; "", VLOOKUP(O5643,'CLASSIFICAÇÃO - ÁREA DE ATUAÇÃO'!$A:$C,2,0),"")</f>
        <v>D</v>
      </c>
      <c r="N5643" s="29" t="str">
        <f>IF(O5643 &lt;&gt; "",VLOOKUP(O5643,'CLASSIFICAÇÃO - ÁREA DE ATUAÇÃO'!$A:$C,3,0), "")</f>
        <v>REDE DE URGÊNCIA</v>
      </c>
      <c r="O5643" t="str">
        <f>'Lotações convertidas'!B5645</f>
        <v>UNIDADE DE PRONTO ATENDIMENTO BARREIRO</v>
      </c>
    </row>
    <row r="5644" spans="1:15" x14ac:dyDescent="0.25">
      <c r="A5644" t="s">
        <v>16989</v>
      </c>
      <c r="B5644" t="s">
        <v>4920</v>
      </c>
      <c r="C5644" t="s">
        <v>4921</v>
      </c>
      <c r="D5644" t="s">
        <v>368</v>
      </c>
      <c r="E5644" t="s">
        <v>369</v>
      </c>
      <c r="F5644" t="s">
        <v>424</v>
      </c>
      <c r="G5644" s="177">
        <v>44833</v>
      </c>
      <c r="H5644" t="s">
        <v>441</v>
      </c>
      <c r="I5644" t="s">
        <v>18168</v>
      </c>
      <c r="J5644" t="s">
        <v>4922</v>
      </c>
      <c r="K5644" t="s">
        <v>353</v>
      </c>
      <c r="L5644" t="s">
        <v>427</v>
      </c>
      <c r="M5644" s="29" t="str">
        <f>IF(O5644 &lt;&gt; "", VLOOKUP(O5644,'CLASSIFICAÇÃO - ÁREA DE ATUAÇÃO'!$A:$C,2,0),"")</f>
        <v>D</v>
      </c>
      <c r="N5644" s="29" t="str">
        <f>IF(O5644 &lt;&gt; "",VLOOKUP(O5644,'CLASSIFICAÇÃO - ÁREA DE ATUAÇÃO'!$A:$C,3,0), "")</f>
        <v>REDE DE URGÊNCIA</v>
      </c>
      <c r="O5644" t="str">
        <f>'Lotações convertidas'!B5646</f>
        <v>SERVIÇO DE ATENDIMENTO MÓVEL DE URGÊNCIA E TRANSPORTE EM SAÚDE</v>
      </c>
    </row>
    <row r="5645" spans="1:15" x14ac:dyDescent="0.25">
      <c r="A5645">
        <v>1395007</v>
      </c>
      <c r="B5645" t="s">
        <v>9519</v>
      </c>
      <c r="C5645" t="s">
        <v>9520</v>
      </c>
      <c r="D5645" t="s">
        <v>368</v>
      </c>
      <c r="E5645" t="s">
        <v>369</v>
      </c>
      <c r="F5645" t="s">
        <v>284</v>
      </c>
      <c r="G5645" s="177">
        <v>44832</v>
      </c>
      <c r="H5645" t="s">
        <v>364</v>
      </c>
      <c r="I5645" t="s">
        <v>18168</v>
      </c>
      <c r="J5645" t="s">
        <v>9521</v>
      </c>
      <c r="K5645" t="s">
        <v>353</v>
      </c>
      <c r="L5645" t="s">
        <v>374</v>
      </c>
      <c r="M5645" s="29" t="str">
        <f>IF(O5645 &lt;&gt; "", VLOOKUP(O5645,'CLASSIFICAÇÃO - ÁREA DE ATUAÇÃO'!$A:$C,2,0),"")</f>
        <v>D</v>
      </c>
      <c r="N5645" s="29" t="str">
        <f>IF(O5645 &lt;&gt; "",VLOOKUP(O5645,'CLASSIFICAÇÃO - ÁREA DE ATUAÇÃO'!$A:$C,3,0), "")</f>
        <v>ATENÇÃO PRIMÁRIA</v>
      </c>
      <c r="O5645" t="str">
        <f>'Lotações convertidas'!B5647</f>
        <v>CENTRO DE SAÚDE MARIVANDA BALEEIRO - PAULO VI</v>
      </c>
    </row>
    <row r="5646" spans="1:15" x14ac:dyDescent="0.25">
      <c r="A5646">
        <v>1395015</v>
      </c>
      <c r="B5646" t="s">
        <v>17028</v>
      </c>
      <c r="C5646" t="s">
        <v>17080</v>
      </c>
      <c r="D5646" t="s">
        <v>368</v>
      </c>
      <c r="E5646" t="s">
        <v>369</v>
      </c>
      <c r="F5646" t="s">
        <v>69</v>
      </c>
      <c r="G5646" s="177">
        <v>44832</v>
      </c>
      <c r="H5646" t="s">
        <v>364</v>
      </c>
      <c r="I5646" t="s">
        <v>18168</v>
      </c>
      <c r="J5646" t="s">
        <v>17137</v>
      </c>
      <c r="K5646" t="s">
        <v>353</v>
      </c>
      <c r="L5646" t="s">
        <v>382</v>
      </c>
      <c r="M5646" s="29" t="str">
        <f>IF(O5646 &lt;&gt; "", VLOOKUP(O5646,'CLASSIFICAÇÃO - ÁREA DE ATUAÇÃO'!$A:$C,2,0),"")</f>
        <v>A</v>
      </c>
      <c r="N5646" s="29" t="str">
        <f>IF(O5646 &lt;&gt; "",VLOOKUP(O5646,'CLASSIFICAÇÃO - ÁREA DE ATUAÇÃO'!$A:$C,3,0), "")</f>
        <v>REDE COMPLEMENTAR</v>
      </c>
      <c r="O5646" t="str">
        <f>'Lotações convertidas'!B5648</f>
        <v>CENTRO DE TESTAGEM E ACONSELHAMENTO - SERVICO DE ATENDIMENTO ESPECIALIZADO</v>
      </c>
    </row>
    <row r="5647" spans="1:15" x14ac:dyDescent="0.25">
      <c r="A5647">
        <v>1395023</v>
      </c>
      <c r="B5647" t="s">
        <v>17029</v>
      </c>
      <c r="C5647" t="s">
        <v>17081</v>
      </c>
      <c r="D5647" t="s">
        <v>349</v>
      </c>
      <c r="E5647" t="s">
        <v>473</v>
      </c>
      <c r="F5647" t="s">
        <v>856</v>
      </c>
      <c r="G5647" s="177">
        <v>44832</v>
      </c>
      <c r="H5647" t="s">
        <v>395</v>
      </c>
      <c r="I5647" t="s">
        <v>18173</v>
      </c>
      <c r="J5647" t="s">
        <v>17138</v>
      </c>
      <c r="K5647" t="s">
        <v>353</v>
      </c>
      <c r="L5647" t="s">
        <v>374</v>
      </c>
      <c r="M5647" s="29" t="str">
        <f>IF(O5647 &lt;&gt; "", VLOOKUP(O5647,'CLASSIFICAÇÃO - ÁREA DE ATUAÇÃO'!$A:$C,2,0),"")</f>
        <v>B</v>
      </c>
      <c r="N5647" s="29" t="str">
        <f>IF(O5647 &lt;&gt; "",VLOOKUP(O5647,'CLASSIFICAÇÃO - ÁREA DE ATUAÇÃO'!$A:$C,3,0), "")</f>
        <v>ATENÇÃO PRIMÁRIA</v>
      </c>
      <c r="O5647" t="str">
        <f>'Lotações convertidas'!B5649</f>
        <v>CENTRO DE SAÚDE PADRE FERNANDO DE MELO</v>
      </c>
    </row>
    <row r="5648" spans="1:15" x14ac:dyDescent="0.25">
      <c r="A5648">
        <v>1395031</v>
      </c>
      <c r="B5648" t="s">
        <v>17030</v>
      </c>
      <c r="C5648" t="s">
        <v>17082</v>
      </c>
      <c r="D5648" t="s">
        <v>368</v>
      </c>
      <c r="E5648" t="s">
        <v>524</v>
      </c>
      <c r="F5648" t="s">
        <v>259</v>
      </c>
      <c r="G5648" s="177">
        <v>44832</v>
      </c>
      <c r="H5648" t="s">
        <v>364</v>
      </c>
      <c r="I5648" t="s">
        <v>18179</v>
      </c>
      <c r="J5648" t="s">
        <v>17139</v>
      </c>
      <c r="K5648" t="s">
        <v>353</v>
      </c>
      <c r="L5648" t="s">
        <v>372</v>
      </c>
      <c r="M5648" s="29" t="str">
        <f>IF(O5648 &lt;&gt; "", VLOOKUP(O5648,'CLASSIFICAÇÃO - ÁREA DE ATUAÇÃO'!$A:$C,2,0),"")</f>
        <v>C</v>
      </c>
      <c r="N5648" s="29" t="str">
        <f>IF(O5648 &lt;&gt; "",VLOOKUP(O5648,'CLASSIFICAÇÃO - ÁREA DE ATUAÇÃO'!$A:$C,3,0), "")</f>
        <v>REDE COMPLEMENTAR</v>
      </c>
      <c r="O5648" t="str">
        <f>'Lotações convertidas'!B5650</f>
        <v>LABORATORIO REGIONAL NORTE/VENDA NOVA</v>
      </c>
    </row>
    <row r="5649" spans="1:15" x14ac:dyDescent="0.25">
      <c r="A5649" t="s">
        <v>16990</v>
      </c>
      <c r="B5649" t="s">
        <v>17031</v>
      </c>
      <c r="C5649" t="s">
        <v>17083</v>
      </c>
      <c r="D5649" t="s">
        <v>368</v>
      </c>
      <c r="E5649" t="s">
        <v>369</v>
      </c>
      <c r="F5649" t="s">
        <v>1509</v>
      </c>
      <c r="G5649" s="177">
        <v>44832</v>
      </c>
      <c r="H5649" t="s">
        <v>384</v>
      </c>
      <c r="I5649" t="s">
        <v>18168</v>
      </c>
      <c r="J5649" t="s">
        <v>17140</v>
      </c>
      <c r="K5649" t="s">
        <v>353</v>
      </c>
      <c r="L5649" t="s">
        <v>397</v>
      </c>
      <c r="M5649" s="29" t="str">
        <f>IF(O5649 &lt;&gt; "", VLOOKUP(O5649,'CLASSIFICAÇÃO - ÁREA DE ATUAÇÃO'!$A:$C,2,0),"")</f>
        <v>B</v>
      </c>
      <c r="N5649" s="29" t="str">
        <f>IF(O5649 &lt;&gt; "",VLOOKUP(O5649,'CLASSIFICAÇÃO - ÁREA DE ATUAÇÃO'!$A:$C,3,0), "")</f>
        <v>ATENÇÃO PRIMÁRIA</v>
      </c>
      <c r="O5649" t="str">
        <f>'Lotações convertidas'!B5651</f>
        <v>CENTRO DE SAÚDE SÃO JORGE</v>
      </c>
    </row>
    <row r="5650" spans="1:15" x14ac:dyDescent="0.25">
      <c r="A5650">
        <v>1395066</v>
      </c>
      <c r="B5650" t="s">
        <v>16207</v>
      </c>
      <c r="C5650" t="s">
        <v>16208</v>
      </c>
      <c r="D5650" t="s">
        <v>362</v>
      </c>
      <c r="F5650" t="s">
        <v>532</v>
      </c>
      <c r="G5650" s="177">
        <v>44832</v>
      </c>
      <c r="H5650" t="s">
        <v>434</v>
      </c>
      <c r="I5650" t="s">
        <v>18168</v>
      </c>
      <c r="J5650" t="s">
        <v>16209</v>
      </c>
      <c r="K5650" t="s">
        <v>353</v>
      </c>
      <c r="L5650" t="s">
        <v>354</v>
      </c>
      <c r="M5650" s="29" t="str">
        <f>IF(O5650 &lt;&gt; "", VLOOKUP(O5650,'CLASSIFICAÇÃO - ÁREA DE ATUAÇÃO'!$A:$C,2,0),"")</f>
        <v>B</v>
      </c>
      <c r="N5650" s="29" t="str">
        <f>IF(O5650 &lt;&gt; "",VLOOKUP(O5650,'CLASSIFICAÇÃO - ÁREA DE ATUAÇÃO'!$A:$C,3,0), "")</f>
        <v>ATENÇÃO PRIMÁRIA</v>
      </c>
      <c r="O5650" t="str">
        <f>'Lotações convertidas'!B5652</f>
        <v>CENTRO DE SAÚDE DOM BOSCO</v>
      </c>
    </row>
    <row r="5651" spans="1:15" x14ac:dyDescent="0.25">
      <c r="A5651">
        <v>1395074</v>
      </c>
      <c r="B5651" t="s">
        <v>17032</v>
      </c>
      <c r="C5651" t="s">
        <v>17084</v>
      </c>
      <c r="D5651" t="s">
        <v>368</v>
      </c>
      <c r="E5651" t="s">
        <v>369</v>
      </c>
      <c r="F5651" t="s">
        <v>3278</v>
      </c>
      <c r="G5651" s="177">
        <v>44832</v>
      </c>
      <c r="H5651" t="s">
        <v>508</v>
      </c>
      <c r="I5651" t="s">
        <v>18168</v>
      </c>
      <c r="J5651" t="s">
        <v>17141</v>
      </c>
      <c r="K5651" t="s">
        <v>353</v>
      </c>
      <c r="L5651" t="s">
        <v>374</v>
      </c>
      <c r="M5651" s="29" t="str">
        <f>IF(O5651 &lt;&gt; "", VLOOKUP(O5651,'CLASSIFICAÇÃO - ÁREA DE ATUAÇÃO'!$A:$C,2,0),"")</f>
        <v>B</v>
      </c>
      <c r="N5651" s="29" t="str">
        <f>IF(O5651 &lt;&gt; "",VLOOKUP(O5651,'CLASSIFICAÇÃO - ÁREA DE ATUAÇÃO'!$A:$C,3,0), "")</f>
        <v>ATENÇÃO PRIMÁRIA</v>
      </c>
      <c r="O5651" t="str">
        <f>'Lotações convertidas'!B5653</f>
        <v>CENTRO DE SAÚDE DOM JOAQUIM</v>
      </c>
    </row>
    <row r="5652" spans="1:15" x14ac:dyDescent="0.25">
      <c r="A5652">
        <v>1395082</v>
      </c>
      <c r="B5652" t="s">
        <v>17033</v>
      </c>
      <c r="C5652" t="s">
        <v>17085</v>
      </c>
      <c r="D5652" t="s">
        <v>349</v>
      </c>
      <c r="E5652" t="s">
        <v>445</v>
      </c>
      <c r="F5652" t="s">
        <v>18656</v>
      </c>
      <c r="G5652" s="177">
        <v>44832</v>
      </c>
      <c r="H5652" t="s">
        <v>364</v>
      </c>
      <c r="I5652" t="s">
        <v>18172</v>
      </c>
      <c r="J5652" t="s">
        <v>17142</v>
      </c>
      <c r="K5652" t="s">
        <v>353</v>
      </c>
      <c r="L5652" t="s">
        <v>372</v>
      </c>
      <c r="M5652" s="29" t="str">
        <f>IF(O5652 &lt;&gt; "", VLOOKUP(O5652,'CLASSIFICAÇÃO - ÁREA DE ATUAÇÃO'!$A:$C,2,0),"")</f>
        <v>C</v>
      </c>
      <c r="N5652" s="29" t="str">
        <f>IF(O5652 &lt;&gt; "",VLOOKUP(O5652,'CLASSIFICAÇÃO - ÁREA DE ATUAÇÃO'!$A:$C,3,0), "")</f>
        <v>REDE COMPLEMENTAR</v>
      </c>
      <c r="O5652" t="str">
        <f>'Lotações convertidas'!B5654</f>
        <v>CENTRO DE REFERENCIA EM REABILITACAO VENDA NOVA</v>
      </c>
    </row>
    <row r="5653" spans="1:15" x14ac:dyDescent="0.25">
      <c r="A5653">
        <v>1395104</v>
      </c>
      <c r="B5653" t="s">
        <v>17034</v>
      </c>
      <c r="C5653" t="s">
        <v>17086</v>
      </c>
      <c r="D5653" t="s">
        <v>368</v>
      </c>
      <c r="E5653" t="s">
        <v>369</v>
      </c>
      <c r="F5653" t="s">
        <v>424</v>
      </c>
      <c r="G5653" s="177">
        <v>44833</v>
      </c>
      <c r="H5653" t="s">
        <v>441</v>
      </c>
      <c r="I5653" t="s">
        <v>18168</v>
      </c>
      <c r="J5653" t="s">
        <v>17143</v>
      </c>
      <c r="K5653" t="s">
        <v>353</v>
      </c>
      <c r="L5653" t="s">
        <v>427</v>
      </c>
      <c r="M5653" s="29" t="str">
        <f>IF(O5653 &lt;&gt; "", VLOOKUP(O5653,'CLASSIFICAÇÃO - ÁREA DE ATUAÇÃO'!$A:$C,2,0),"")</f>
        <v>D</v>
      </c>
      <c r="N5653" s="29" t="str">
        <f>IF(O5653 &lt;&gt; "",VLOOKUP(O5653,'CLASSIFICAÇÃO - ÁREA DE ATUAÇÃO'!$A:$C,3,0), "")</f>
        <v>REDE DE URGÊNCIA</v>
      </c>
      <c r="O5653" t="str">
        <f>'Lotações convertidas'!B5655</f>
        <v>SERVIÇO DE ATENDIMENTO MÓVEL DE URGÊNCIA E TRANSPORTE EM SAÚDE</v>
      </c>
    </row>
    <row r="5654" spans="1:15" x14ac:dyDescent="0.25">
      <c r="A5654">
        <v>1395112</v>
      </c>
      <c r="B5654" t="s">
        <v>17035</v>
      </c>
      <c r="C5654" t="s">
        <v>17087</v>
      </c>
      <c r="D5654" t="s">
        <v>368</v>
      </c>
      <c r="E5654" t="s">
        <v>369</v>
      </c>
      <c r="F5654" t="s">
        <v>1227</v>
      </c>
      <c r="G5654" s="177">
        <v>44832</v>
      </c>
      <c r="H5654" t="s">
        <v>417</v>
      </c>
      <c r="I5654" t="s">
        <v>18168</v>
      </c>
      <c r="J5654" t="s">
        <v>17144</v>
      </c>
      <c r="K5654" t="s">
        <v>353</v>
      </c>
      <c r="L5654" t="s">
        <v>365</v>
      </c>
      <c r="M5654" s="29" t="str">
        <f>IF(O5654 &lt;&gt; "", VLOOKUP(O5654,'CLASSIFICAÇÃO - ÁREA DE ATUAÇÃO'!$A:$C,2,0),"")</f>
        <v>D</v>
      </c>
      <c r="N5654" s="29" t="str">
        <f>IF(O5654 &lt;&gt; "",VLOOKUP(O5654,'CLASSIFICAÇÃO - ÁREA DE ATUAÇÃO'!$A:$C,3,0), "")</f>
        <v>ATENÇÃO PRIMÁRIA</v>
      </c>
      <c r="O5654" t="str">
        <f>'Lotações convertidas'!B5656</f>
        <v>CENTRO DE SAÚDE FELICIDADE II</v>
      </c>
    </row>
    <row r="5655" spans="1:15" x14ac:dyDescent="0.25">
      <c r="A5655">
        <v>1395120</v>
      </c>
      <c r="B5655" t="s">
        <v>13827</v>
      </c>
      <c r="C5655" t="s">
        <v>13828</v>
      </c>
      <c r="D5655" t="s">
        <v>362</v>
      </c>
      <c r="F5655" t="s">
        <v>18611</v>
      </c>
      <c r="G5655" s="177">
        <v>44833</v>
      </c>
      <c r="H5655" t="s">
        <v>466</v>
      </c>
      <c r="I5655" t="s">
        <v>18168</v>
      </c>
      <c r="J5655" t="s">
        <v>13829</v>
      </c>
      <c r="K5655" t="s">
        <v>353</v>
      </c>
      <c r="L5655" t="s">
        <v>397</v>
      </c>
      <c r="M5655" s="29" t="str">
        <f>IF(O5655 &lt;&gt; "", VLOOKUP(O5655,'CLASSIFICAÇÃO - ÁREA DE ATUAÇÃO'!$A:$C,2,0),"")</f>
        <v>C</v>
      </c>
      <c r="N5655" s="29" t="str">
        <f>IF(O5655 &lt;&gt; "",VLOOKUP(O5655,'CLASSIFICAÇÃO - ÁREA DE ATUAÇÃO'!$A:$C,3,0), "")</f>
        <v>REDE DE URGÊNCIA</v>
      </c>
      <c r="O5655" t="str">
        <f>'Lotações convertidas'!B5657</f>
        <v>UNIDADE DE PRONTO ATENDIMENTO OESTE</v>
      </c>
    </row>
    <row r="5656" spans="1:15" x14ac:dyDescent="0.25">
      <c r="A5656">
        <v>1395139</v>
      </c>
      <c r="B5656" t="s">
        <v>17036</v>
      </c>
      <c r="C5656" t="s">
        <v>17088</v>
      </c>
      <c r="D5656" t="s">
        <v>520</v>
      </c>
      <c r="F5656" t="s">
        <v>705</v>
      </c>
      <c r="G5656" s="177">
        <v>44833</v>
      </c>
      <c r="H5656" t="s">
        <v>364</v>
      </c>
      <c r="I5656" t="s">
        <v>18175</v>
      </c>
      <c r="J5656" t="s">
        <v>17145</v>
      </c>
      <c r="K5656" t="s">
        <v>353</v>
      </c>
      <c r="L5656" t="s">
        <v>372</v>
      </c>
      <c r="M5656" s="29" t="str">
        <f>IF(O5656 &lt;&gt; "", VLOOKUP(O5656,'CLASSIFICAÇÃO - ÁREA DE ATUAÇÃO'!$A:$C,2,0),"")</f>
        <v>C</v>
      </c>
      <c r="N5656" s="29" t="str">
        <f>IF(O5656 &lt;&gt; "",VLOOKUP(O5656,'CLASSIFICAÇÃO - ÁREA DE ATUAÇÃO'!$A:$C,3,0), "")</f>
        <v>ATENÇÃO PRIMÁRIA</v>
      </c>
      <c r="O5656" t="str">
        <f>'Lotações convertidas'!B5658</f>
        <v>CENTRO DE SAÚDE COPACABANA</v>
      </c>
    </row>
    <row r="5657" spans="1:15" x14ac:dyDescent="0.25">
      <c r="A5657">
        <v>1395147</v>
      </c>
      <c r="B5657" t="s">
        <v>3841</v>
      </c>
      <c r="C5657" t="s">
        <v>3842</v>
      </c>
      <c r="D5657" t="s">
        <v>368</v>
      </c>
      <c r="E5657" t="s">
        <v>369</v>
      </c>
      <c r="F5657" t="s">
        <v>589</v>
      </c>
      <c r="G5657" s="177">
        <v>44833</v>
      </c>
      <c r="H5657" t="s">
        <v>1063</v>
      </c>
      <c r="I5657" t="s">
        <v>18186</v>
      </c>
      <c r="J5657" t="s">
        <v>3843</v>
      </c>
      <c r="K5657" t="s">
        <v>353</v>
      </c>
      <c r="L5657" t="s">
        <v>397</v>
      </c>
      <c r="M5657" s="29" t="str">
        <f>IF(O5657 &lt;&gt; "", VLOOKUP(O5657,'CLASSIFICAÇÃO - ÁREA DE ATUAÇÃO'!$A:$C,2,0),"")</f>
        <v>A</v>
      </c>
      <c r="N5657" s="29" t="str">
        <f>IF(O5657 &lt;&gt; "",VLOOKUP(O5657,'CLASSIFICAÇÃO - ÁREA DE ATUAÇÃO'!$A:$C,3,0), "")</f>
        <v>REDE COMPLEMENTAR</v>
      </c>
      <c r="O5657" t="str">
        <f>'Lotações convertidas'!B5659</f>
        <v>UNIDADE DE REFERENCIA SECUNDARIA CAMPOS SALES</v>
      </c>
    </row>
    <row r="5658" spans="1:15" x14ac:dyDescent="0.25">
      <c r="A5658">
        <v>1395155</v>
      </c>
      <c r="B5658" t="s">
        <v>14504</v>
      </c>
      <c r="C5658" t="s">
        <v>14505</v>
      </c>
      <c r="D5658" t="s">
        <v>362</v>
      </c>
      <c r="F5658" t="s">
        <v>1249</v>
      </c>
      <c r="G5658" s="177">
        <v>44833</v>
      </c>
      <c r="H5658" t="s">
        <v>352</v>
      </c>
      <c r="I5658" t="s">
        <v>18168</v>
      </c>
      <c r="J5658" t="s">
        <v>14506</v>
      </c>
      <c r="K5658" t="s">
        <v>353</v>
      </c>
      <c r="L5658" t="s">
        <v>361</v>
      </c>
      <c r="M5658" s="29" t="str">
        <f>IF(O5658 &lt;&gt; "", VLOOKUP(O5658,'CLASSIFICAÇÃO - ÁREA DE ATUAÇÃO'!$A:$C,2,0),"")</f>
        <v>C</v>
      </c>
      <c r="N5658" s="29" t="str">
        <f>IF(O5658 &lt;&gt; "",VLOOKUP(O5658,'CLASSIFICAÇÃO - ÁREA DE ATUAÇÃO'!$A:$C,3,0), "")</f>
        <v>ATENÇÃO PRIMÁRIA</v>
      </c>
      <c r="O5658" t="str">
        <f>'Lotações convertidas'!B5660</f>
        <v>CENTRO DE SAÚDE OURO PRETO</v>
      </c>
    </row>
    <row r="5659" spans="1:15" x14ac:dyDescent="0.25">
      <c r="A5659">
        <v>1395163</v>
      </c>
      <c r="B5659" t="s">
        <v>17037</v>
      </c>
      <c r="C5659" t="s">
        <v>17089</v>
      </c>
      <c r="D5659" t="s">
        <v>520</v>
      </c>
      <c r="F5659" t="s">
        <v>705</v>
      </c>
      <c r="G5659" s="177">
        <v>44833</v>
      </c>
      <c r="H5659" t="s">
        <v>364</v>
      </c>
      <c r="I5659" t="s">
        <v>18175</v>
      </c>
      <c r="J5659" t="s">
        <v>17146</v>
      </c>
      <c r="K5659" t="s">
        <v>353</v>
      </c>
      <c r="L5659" t="s">
        <v>372</v>
      </c>
      <c r="M5659" s="29" t="str">
        <f>IF(O5659 &lt;&gt; "", VLOOKUP(O5659,'CLASSIFICAÇÃO - ÁREA DE ATUAÇÃO'!$A:$C,2,0),"")</f>
        <v>C</v>
      </c>
      <c r="N5659" s="29" t="str">
        <f>IF(O5659 &lt;&gt; "",VLOOKUP(O5659,'CLASSIFICAÇÃO - ÁREA DE ATUAÇÃO'!$A:$C,3,0), "")</f>
        <v>ATENÇÃO PRIMÁRIA</v>
      </c>
      <c r="O5659" t="str">
        <f>'Lotações convertidas'!B5661</f>
        <v>CENTRO DE SAÚDE COPACABANA</v>
      </c>
    </row>
    <row r="5660" spans="1:15" x14ac:dyDescent="0.25">
      <c r="A5660">
        <v>1395171</v>
      </c>
      <c r="B5660" t="s">
        <v>17038</v>
      </c>
      <c r="C5660" t="s">
        <v>17090</v>
      </c>
      <c r="D5660" t="s">
        <v>379</v>
      </c>
      <c r="F5660" t="s">
        <v>18631</v>
      </c>
      <c r="G5660" s="177">
        <v>44833</v>
      </c>
      <c r="H5660" t="s">
        <v>17103</v>
      </c>
      <c r="I5660" t="s">
        <v>18171</v>
      </c>
      <c r="J5660" t="s">
        <v>17147</v>
      </c>
      <c r="K5660" t="s">
        <v>353</v>
      </c>
      <c r="L5660" t="s">
        <v>374</v>
      </c>
      <c r="M5660" s="29" t="str">
        <f>IF(O5660 &lt;&gt; "", VLOOKUP(O5660,'CLASSIFICAÇÃO - ÁREA DE ATUAÇÃO'!$A:$C,2,0),"")</f>
        <v>A</v>
      </c>
      <c r="N5660" s="29" t="str">
        <f>IF(O5660 &lt;&gt; "",VLOOKUP(O5660,'CLASSIFICAÇÃO - ÁREA DE ATUAÇÃO'!$A:$C,3,0), "")</f>
        <v>REDE DE URGÊNCIA</v>
      </c>
      <c r="O5660" t="str">
        <f>'Lotações convertidas'!B5662</f>
        <v>CENTRO DE REFERENCIA EM SAUDE MENTAL NORDESTE</v>
      </c>
    </row>
    <row r="5661" spans="1:15" x14ac:dyDescent="0.25">
      <c r="A5661" t="s">
        <v>16991</v>
      </c>
      <c r="B5661" t="s">
        <v>17039</v>
      </c>
      <c r="C5661" t="s">
        <v>17091</v>
      </c>
      <c r="D5661" t="s">
        <v>368</v>
      </c>
      <c r="E5661" t="s">
        <v>369</v>
      </c>
      <c r="F5661" t="s">
        <v>773</v>
      </c>
      <c r="G5661" s="177">
        <v>44833</v>
      </c>
      <c r="H5661" t="s">
        <v>417</v>
      </c>
      <c r="I5661" t="s">
        <v>18168</v>
      </c>
      <c r="J5661" t="s">
        <v>17148</v>
      </c>
      <c r="K5661" t="s">
        <v>353</v>
      </c>
      <c r="L5661" t="s">
        <v>365</v>
      </c>
      <c r="M5661" s="29" t="str">
        <f>IF(O5661 &lt;&gt; "", VLOOKUP(O5661,'CLASSIFICAÇÃO - ÁREA DE ATUAÇÃO'!$A:$C,2,0),"")</f>
        <v>B</v>
      </c>
      <c r="N5661" s="29" t="str">
        <f>IF(O5661 &lt;&gt; "",VLOOKUP(O5661,'CLASSIFICAÇÃO - ÁREA DE ATUAÇÃO'!$A:$C,3,0), "")</f>
        <v>ATENÇÃO PRIMÁRIA</v>
      </c>
      <c r="O5661" t="str">
        <f>'Lotações convertidas'!B5663</f>
        <v>CENTRO DE SAÚDE GUARANI</v>
      </c>
    </row>
    <row r="5662" spans="1:15" x14ac:dyDescent="0.25">
      <c r="A5662">
        <v>1395198</v>
      </c>
      <c r="B5662" t="s">
        <v>17040</v>
      </c>
      <c r="C5662" t="s">
        <v>17092</v>
      </c>
      <c r="D5662" t="s">
        <v>362</v>
      </c>
      <c r="F5662" t="s">
        <v>745</v>
      </c>
      <c r="G5662" s="177">
        <v>44833</v>
      </c>
      <c r="H5662" t="s">
        <v>364</v>
      </c>
      <c r="I5662" t="s">
        <v>18168</v>
      </c>
      <c r="J5662" t="s">
        <v>17149</v>
      </c>
      <c r="K5662" t="s">
        <v>353</v>
      </c>
      <c r="L5662" t="s">
        <v>382</v>
      </c>
      <c r="M5662" s="29" t="str">
        <f>IF(O5662 &lt;&gt; "", VLOOKUP(O5662,'CLASSIFICAÇÃO - ÁREA DE ATUAÇÃO'!$A:$C,2,0),"")</f>
        <v>D</v>
      </c>
      <c r="N5662" s="29" t="str">
        <f>IF(O5662 &lt;&gt; "",VLOOKUP(O5662,'CLASSIFICAÇÃO - ÁREA DE ATUAÇÃO'!$A:$C,3,0), "")</f>
        <v>ATENÇÃO PRIMÁRIA</v>
      </c>
      <c r="O5662" t="str">
        <f>'Lotações convertidas'!B5664</f>
        <v>CENTRO DE SAÚDE MARIANO DE ABREU</v>
      </c>
    </row>
    <row r="5663" spans="1:15" x14ac:dyDescent="0.25">
      <c r="A5663">
        <v>1395201</v>
      </c>
      <c r="B5663" t="s">
        <v>12014</v>
      </c>
      <c r="C5663" t="s">
        <v>12015</v>
      </c>
      <c r="D5663" t="s">
        <v>368</v>
      </c>
      <c r="E5663" t="s">
        <v>369</v>
      </c>
      <c r="F5663" t="s">
        <v>18623</v>
      </c>
      <c r="G5663" s="177">
        <v>44834</v>
      </c>
      <c r="H5663" t="s">
        <v>441</v>
      </c>
      <c r="I5663" t="s">
        <v>18168</v>
      </c>
      <c r="J5663" t="s">
        <v>12016</v>
      </c>
      <c r="K5663" t="s">
        <v>353</v>
      </c>
      <c r="L5663" t="s">
        <v>374</v>
      </c>
      <c r="M5663" s="29" t="str">
        <f>IF(O5663 &lt;&gt; "", VLOOKUP(O5663,'CLASSIFICAÇÃO - ÁREA DE ATUAÇÃO'!$A:$C,2,0),"")</f>
        <v>C</v>
      </c>
      <c r="N5663" s="29" t="str">
        <f>IF(O5663 &lt;&gt; "",VLOOKUP(O5663,'CLASSIFICAÇÃO - ÁREA DE ATUAÇÃO'!$A:$C,3,0), "")</f>
        <v>REDE DE URGÊNCIA</v>
      </c>
      <c r="O5663" t="str">
        <f>'Lotações convertidas'!B5665</f>
        <v>UNIDADE DE PRONTO ATENDIMENTO NORDESTE</v>
      </c>
    </row>
    <row r="5664" spans="1:15" x14ac:dyDescent="0.25">
      <c r="A5664" t="s">
        <v>16992</v>
      </c>
      <c r="B5664" t="s">
        <v>17041</v>
      </c>
      <c r="C5664" t="s">
        <v>17093</v>
      </c>
      <c r="D5664" t="s">
        <v>368</v>
      </c>
      <c r="E5664" t="s">
        <v>369</v>
      </c>
      <c r="F5664" t="s">
        <v>18617</v>
      </c>
      <c r="G5664" s="177">
        <v>44833</v>
      </c>
      <c r="H5664" t="s">
        <v>425</v>
      </c>
      <c r="I5664" t="s">
        <v>18168</v>
      </c>
      <c r="J5664" t="s">
        <v>17150</v>
      </c>
      <c r="K5664" t="s">
        <v>353</v>
      </c>
      <c r="L5664" t="s">
        <v>406</v>
      </c>
      <c r="M5664" s="29" t="str">
        <f>IF(O5664 &lt;&gt; "", VLOOKUP(O5664,'CLASSIFICAÇÃO - ÁREA DE ATUAÇÃO'!$A:$C,2,0),"")</f>
        <v>D</v>
      </c>
      <c r="N5664" s="29" t="str">
        <f>IF(O5664 &lt;&gt; "",VLOOKUP(O5664,'CLASSIFICAÇÃO - ÁREA DE ATUAÇÃO'!$A:$C,3,0), "")</f>
        <v>REDE DE URGÊNCIA</v>
      </c>
      <c r="O5664" t="str">
        <f>'Lotações convertidas'!B5666</f>
        <v>UNIDADE DE PRONTO ATENDIMENTO BARREIRO</v>
      </c>
    </row>
    <row r="5665" spans="1:15" x14ac:dyDescent="0.25">
      <c r="A5665">
        <v>1395236</v>
      </c>
      <c r="B5665" t="s">
        <v>17165</v>
      </c>
      <c r="C5665" t="s">
        <v>17166</v>
      </c>
      <c r="D5665" t="s">
        <v>368</v>
      </c>
      <c r="E5665" t="s">
        <v>369</v>
      </c>
      <c r="F5665" t="s">
        <v>1373</v>
      </c>
      <c r="G5665" s="177">
        <v>44834</v>
      </c>
      <c r="H5665" t="s">
        <v>417</v>
      </c>
      <c r="I5665" t="s">
        <v>18168</v>
      </c>
      <c r="J5665" t="s">
        <v>17297</v>
      </c>
      <c r="K5665" t="s">
        <v>353</v>
      </c>
      <c r="L5665" t="s">
        <v>397</v>
      </c>
      <c r="M5665" s="29" t="str">
        <f>IF(O5665 &lt;&gt; "", VLOOKUP(O5665,'CLASSIFICAÇÃO - ÁREA DE ATUAÇÃO'!$A:$C,2,0),"")</f>
        <v>B</v>
      </c>
      <c r="N5665" s="29" t="str">
        <f>IF(O5665 &lt;&gt; "",VLOOKUP(O5665,'CLASSIFICAÇÃO - ÁREA DE ATUAÇÃO'!$A:$C,3,0), "")</f>
        <v>ATENÇÃO PRIMÁRIA</v>
      </c>
      <c r="O5665" t="str">
        <f>'Lotações convertidas'!B5667</f>
        <v>CENTRO DE SAÚDE HAVAÍ</v>
      </c>
    </row>
    <row r="5666" spans="1:15" x14ac:dyDescent="0.25">
      <c r="A5666">
        <v>1395244</v>
      </c>
      <c r="B5666" t="s">
        <v>17042</v>
      </c>
      <c r="C5666" t="s">
        <v>17094</v>
      </c>
      <c r="D5666" t="s">
        <v>379</v>
      </c>
      <c r="F5666" t="s">
        <v>866</v>
      </c>
      <c r="G5666" s="177">
        <v>44833</v>
      </c>
      <c r="H5666" t="s">
        <v>15472</v>
      </c>
      <c r="I5666" t="s">
        <v>18171</v>
      </c>
      <c r="J5666" t="s">
        <v>17151</v>
      </c>
      <c r="K5666" t="s">
        <v>353</v>
      </c>
      <c r="L5666" t="s">
        <v>354</v>
      </c>
      <c r="M5666" s="29" t="str">
        <f>IF(O5666 &lt;&gt; "", VLOOKUP(O5666,'CLASSIFICAÇÃO - ÁREA DE ATUAÇÃO'!$A:$C,2,0),"")</f>
        <v>A</v>
      </c>
      <c r="N5666" s="29" t="str">
        <f>IF(O5666 &lt;&gt; "",VLOOKUP(O5666,'CLASSIFICAÇÃO - ÁREA DE ATUAÇÃO'!$A:$C,3,0), "")</f>
        <v>ATENÇÃO PRIMÁRIA</v>
      </c>
      <c r="O5666" t="str">
        <f>'Lotações convertidas'!B5668</f>
        <v>CENTRO DE SAÚDE JARDIM MONTANHÊS</v>
      </c>
    </row>
    <row r="5667" spans="1:15" x14ac:dyDescent="0.25">
      <c r="A5667">
        <v>1395252</v>
      </c>
      <c r="B5667" t="s">
        <v>17167</v>
      </c>
      <c r="C5667" t="s">
        <v>17168</v>
      </c>
      <c r="D5667" t="s">
        <v>349</v>
      </c>
      <c r="E5667" t="s">
        <v>674</v>
      </c>
      <c r="F5667" t="s">
        <v>616</v>
      </c>
      <c r="G5667" s="177">
        <v>44834</v>
      </c>
      <c r="H5667" t="s">
        <v>364</v>
      </c>
      <c r="I5667" t="s">
        <v>18178</v>
      </c>
      <c r="J5667" t="s">
        <v>17298</v>
      </c>
      <c r="K5667" t="s">
        <v>353</v>
      </c>
      <c r="L5667" t="s">
        <v>382</v>
      </c>
      <c r="M5667" s="29" t="str">
        <f>IF(O5667 &lt;&gt; "", VLOOKUP(O5667,'CLASSIFICAÇÃO - ÁREA DE ATUAÇÃO'!$A:$C,2,0),"")</f>
        <v>A</v>
      </c>
      <c r="N5667" s="29" t="str">
        <f>IF(O5667 &lt;&gt; "",VLOOKUP(O5667,'CLASSIFICAÇÃO - ÁREA DE ATUAÇÃO'!$A:$C,3,0), "")</f>
        <v>ATENÇÃO PRIMÁRIA</v>
      </c>
      <c r="O5667" t="str">
        <f>'Lotações convertidas'!B5669</f>
        <v>CENTRO DE SAÚDE MARCO ANTÔNIO DE MENEZES</v>
      </c>
    </row>
    <row r="5668" spans="1:15" x14ac:dyDescent="0.25">
      <c r="A5668">
        <v>1395260</v>
      </c>
      <c r="B5668" t="s">
        <v>17169</v>
      </c>
      <c r="C5668" t="s">
        <v>17170</v>
      </c>
      <c r="D5668" t="s">
        <v>379</v>
      </c>
      <c r="F5668" t="s">
        <v>1513</v>
      </c>
      <c r="G5668" s="177">
        <v>44837</v>
      </c>
      <c r="H5668" t="s">
        <v>736</v>
      </c>
      <c r="I5668" t="s">
        <v>18171</v>
      </c>
      <c r="J5668" t="s">
        <v>17299</v>
      </c>
      <c r="K5668" t="s">
        <v>353</v>
      </c>
      <c r="L5668" t="s">
        <v>411</v>
      </c>
      <c r="M5668" s="29" t="str">
        <f>IF(O5668 &lt;&gt; "", VLOOKUP(O5668,'CLASSIFICAÇÃO - ÁREA DE ATUAÇÃO'!$A:$C,2,0),"")</f>
        <v>C</v>
      </c>
      <c r="N5668" s="29" t="str">
        <f>IF(O5668 &lt;&gt; "",VLOOKUP(O5668,'CLASSIFICAÇÃO - ÁREA DE ATUAÇÃO'!$A:$C,3,0), "")</f>
        <v>ATENÇÃO PRIMÁRIA</v>
      </c>
      <c r="O5668" t="str">
        <f>'Lotações convertidas'!B5670</f>
        <v>CENTRO DE SAÚDE CAFEZAL</v>
      </c>
    </row>
    <row r="5669" spans="1:15" x14ac:dyDescent="0.25">
      <c r="A5669">
        <v>1395279</v>
      </c>
      <c r="B5669" t="s">
        <v>17043</v>
      </c>
      <c r="C5669" t="s">
        <v>17095</v>
      </c>
      <c r="D5669" t="s">
        <v>368</v>
      </c>
      <c r="E5669" t="s">
        <v>369</v>
      </c>
      <c r="F5669" t="s">
        <v>18631</v>
      </c>
      <c r="G5669" s="177">
        <v>44833</v>
      </c>
      <c r="H5669" t="s">
        <v>441</v>
      </c>
      <c r="I5669" t="s">
        <v>18168</v>
      </c>
      <c r="J5669" t="s">
        <v>17152</v>
      </c>
      <c r="K5669" t="s">
        <v>353</v>
      </c>
      <c r="L5669" t="s">
        <v>374</v>
      </c>
      <c r="M5669" s="29" t="str">
        <f>IF(O5669 &lt;&gt; "", VLOOKUP(O5669,'CLASSIFICAÇÃO - ÁREA DE ATUAÇÃO'!$A:$C,2,0),"")</f>
        <v>A</v>
      </c>
      <c r="N5669" s="29" t="str">
        <f>IF(O5669 &lt;&gt; "",VLOOKUP(O5669,'CLASSIFICAÇÃO - ÁREA DE ATUAÇÃO'!$A:$C,3,0), "")</f>
        <v>REDE DE URGÊNCIA</v>
      </c>
      <c r="O5669" t="str">
        <f>'Lotações convertidas'!B5671</f>
        <v>CENTRO DE REFERENCIA EM SAUDE MENTAL NORDESTE</v>
      </c>
    </row>
    <row r="5670" spans="1:15" x14ac:dyDescent="0.25">
      <c r="A5670">
        <v>1395287</v>
      </c>
      <c r="B5670" t="s">
        <v>17044</v>
      </c>
      <c r="C5670" t="s">
        <v>17096</v>
      </c>
      <c r="D5670" t="s">
        <v>379</v>
      </c>
      <c r="F5670" t="s">
        <v>18617</v>
      </c>
      <c r="G5670" s="177">
        <v>44833</v>
      </c>
      <c r="H5670" t="s">
        <v>466</v>
      </c>
      <c r="I5670" t="s">
        <v>18171</v>
      </c>
      <c r="J5670" t="s">
        <v>17153</v>
      </c>
      <c r="K5670" t="s">
        <v>353</v>
      </c>
      <c r="L5670" t="s">
        <v>406</v>
      </c>
      <c r="M5670" s="29" t="str">
        <f>IF(O5670 &lt;&gt; "", VLOOKUP(O5670,'CLASSIFICAÇÃO - ÁREA DE ATUAÇÃO'!$A:$C,2,0),"")</f>
        <v>D</v>
      </c>
      <c r="N5670" s="29" t="str">
        <f>IF(O5670 &lt;&gt; "",VLOOKUP(O5670,'CLASSIFICAÇÃO - ÁREA DE ATUAÇÃO'!$A:$C,3,0), "")</f>
        <v>REDE DE URGÊNCIA</v>
      </c>
      <c r="O5670" t="str">
        <f>'Lotações convertidas'!B5672</f>
        <v>UNIDADE DE PRONTO ATENDIMENTO BARREIRO</v>
      </c>
    </row>
    <row r="5671" spans="1:15" x14ac:dyDescent="0.25">
      <c r="A5671">
        <v>1395295</v>
      </c>
      <c r="B5671" t="s">
        <v>17171</v>
      </c>
      <c r="C5671" t="s">
        <v>17172</v>
      </c>
      <c r="D5671" t="s">
        <v>362</v>
      </c>
      <c r="F5671" t="s">
        <v>18645</v>
      </c>
      <c r="G5671" s="177">
        <v>44834</v>
      </c>
      <c r="H5671" t="s">
        <v>352</v>
      </c>
      <c r="I5671" t="s">
        <v>18168</v>
      </c>
      <c r="J5671" t="s">
        <v>17300</v>
      </c>
      <c r="K5671" t="s">
        <v>353</v>
      </c>
      <c r="L5671" t="s">
        <v>397</v>
      </c>
      <c r="M5671" s="29" t="str">
        <f>IF(O5671 &lt;&gt; "", VLOOKUP(O5671,'CLASSIFICAÇÃO - ÁREA DE ATUAÇÃO'!$A:$C,2,0),"")</f>
        <v>A</v>
      </c>
      <c r="N5671" s="29" t="str">
        <f>IF(O5671 &lt;&gt; "",VLOOKUP(O5671,'CLASSIFICAÇÃO - ÁREA DE ATUAÇÃO'!$A:$C,3,0), "")</f>
        <v>REDE COMPLEMENTAR</v>
      </c>
      <c r="O5671" t="str">
        <f>'Lotações convertidas'!B5673</f>
        <v>CENTRAL DE ESTERILIZACAO OESTE</v>
      </c>
    </row>
    <row r="5672" spans="1:15" x14ac:dyDescent="0.25">
      <c r="A5672">
        <v>1395309</v>
      </c>
      <c r="B5672" t="s">
        <v>17173</v>
      </c>
      <c r="C5672" t="s">
        <v>17174</v>
      </c>
      <c r="D5672" t="s">
        <v>362</v>
      </c>
      <c r="F5672" t="s">
        <v>18611</v>
      </c>
      <c r="G5672" s="177">
        <v>44834</v>
      </c>
      <c r="H5672" t="s">
        <v>466</v>
      </c>
      <c r="I5672" t="s">
        <v>18168</v>
      </c>
      <c r="J5672" t="s">
        <v>17301</v>
      </c>
      <c r="K5672" t="s">
        <v>353</v>
      </c>
      <c r="L5672" t="s">
        <v>397</v>
      </c>
      <c r="M5672" s="29" t="str">
        <f>IF(O5672 &lt;&gt; "", VLOOKUP(O5672,'CLASSIFICAÇÃO - ÁREA DE ATUAÇÃO'!$A:$C,2,0),"")</f>
        <v>C</v>
      </c>
      <c r="N5672" s="29" t="str">
        <f>IF(O5672 &lt;&gt; "",VLOOKUP(O5672,'CLASSIFICAÇÃO - ÁREA DE ATUAÇÃO'!$A:$C,3,0), "")</f>
        <v>REDE DE URGÊNCIA</v>
      </c>
      <c r="O5672" t="str">
        <f>'Lotações convertidas'!B5674</f>
        <v>UNIDADE DE PRONTO ATENDIMENTO OESTE</v>
      </c>
    </row>
    <row r="5673" spans="1:15" x14ac:dyDescent="0.25">
      <c r="A5673">
        <v>1395317</v>
      </c>
      <c r="B5673" t="s">
        <v>4310</v>
      </c>
      <c r="C5673" t="s">
        <v>4311</v>
      </c>
      <c r="D5673" t="s">
        <v>368</v>
      </c>
      <c r="E5673" t="s">
        <v>369</v>
      </c>
      <c r="F5673" t="s">
        <v>18617</v>
      </c>
      <c r="G5673" s="177">
        <v>44834</v>
      </c>
      <c r="H5673" t="s">
        <v>441</v>
      </c>
      <c r="I5673" t="s">
        <v>18168</v>
      </c>
      <c r="J5673" t="s">
        <v>4312</v>
      </c>
      <c r="K5673" t="s">
        <v>353</v>
      </c>
      <c r="L5673" t="s">
        <v>406</v>
      </c>
      <c r="M5673" s="29" t="str">
        <f>IF(O5673 &lt;&gt; "", VLOOKUP(O5673,'CLASSIFICAÇÃO - ÁREA DE ATUAÇÃO'!$A:$C,2,0),"")</f>
        <v>D</v>
      </c>
      <c r="N5673" s="29" t="str">
        <f>IF(O5673 &lt;&gt; "",VLOOKUP(O5673,'CLASSIFICAÇÃO - ÁREA DE ATUAÇÃO'!$A:$C,3,0), "")</f>
        <v>REDE DE URGÊNCIA</v>
      </c>
      <c r="O5673" t="str">
        <f>'Lotações convertidas'!B5675</f>
        <v>UNIDADE DE PRONTO ATENDIMENTO BARREIRO</v>
      </c>
    </row>
    <row r="5674" spans="1:15" x14ac:dyDescent="0.25">
      <c r="A5674">
        <v>1395333</v>
      </c>
      <c r="B5674" t="s">
        <v>16257</v>
      </c>
      <c r="C5674" t="s">
        <v>16258</v>
      </c>
      <c r="D5674" t="s">
        <v>379</v>
      </c>
      <c r="F5674" t="s">
        <v>1249</v>
      </c>
      <c r="G5674" s="177">
        <v>44849</v>
      </c>
      <c r="H5674" t="s">
        <v>395</v>
      </c>
      <c r="I5674" t="s">
        <v>18171</v>
      </c>
      <c r="J5674" t="s">
        <v>16259</v>
      </c>
      <c r="K5674" t="s">
        <v>353</v>
      </c>
      <c r="L5674" t="s">
        <v>361</v>
      </c>
      <c r="M5674" s="29" t="str">
        <f>IF(O5674 &lt;&gt; "", VLOOKUP(O5674,'CLASSIFICAÇÃO - ÁREA DE ATUAÇÃO'!$A:$C,2,0),"")</f>
        <v>C</v>
      </c>
      <c r="N5674" s="29" t="str">
        <f>IF(O5674 &lt;&gt; "",VLOOKUP(O5674,'CLASSIFICAÇÃO - ÁREA DE ATUAÇÃO'!$A:$C,3,0), "")</f>
        <v>ATENÇÃO PRIMÁRIA</v>
      </c>
      <c r="O5674" t="str">
        <f>'Lotações convertidas'!B5676</f>
        <v>CENTRO DE SAÚDE OURO PRETO</v>
      </c>
    </row>
    <row r="5675" spans="1:15" x14ac:dyDescent="0.25">
      <c r="A5675">
        <v>1395341</v>
      </c>
      <c r="B5675" t="s">
        <v>17175</v>
      </c>
      <c r="C5675" t="s">
        <v>17176</v>
      </c>
      <c r="D5675" t="s">
        <v>362</v>
      </c>
      <c r="F5675" t="s">
        <v>18611</v>
      </c>
      <c r="G5675" s="177">
        <v>44833</v>
      </c>
      <c r="H5675" t="s">
        <v>466</v>
      </c>
      <c r="I5675" t="s">
        <v>18168</v>
      </c>
      <c r="J5675" t="s">
        <v>17302</v>
      </c>
      <c r="K5675" t="s">
        <v>353</v>
      </c>
      <c r="L5675" t="s">
        <v>397</v>
      </c>
      <c r="M5675" s="29" t="str">
        <f>IF(O5675 &lt;&gt; "", VLOOKUP(O5675,'CLASSIFICAÇÃO - ÁREA DE ATUAÇÃO'!$A:$C,2,0),"")</f>
        <v>C</v>
      </c>
      <c r="N5675" s="29" t="str">
        <f>IF(O5675 &lt;&gt; "",VLOOKUP(O5675,'CLASSIFICAÇÃO - ÁREA DE ATUAÇÃO'!$A:$C,3,0), "")</f>
        <v>REDE DE URGÊNCIA</v>
      </c>
      <c r="O5675" t="str">
        <f>'Lotações convertidas'!B5677</f>
        <v>UNIDADE DE PRONTO ATENDIMENTO OESTE</v>
      </c>
    </row>
    <row r="5676" spans="1:15" x14ac:dyDescent="0.25">
      <c r="A5676">
        <v>1395368</v>
      </c>
      <c r="B5676" t="s">
        <v>799</v>
      </c>
      <c r="C5676" t="s">
        <v>800</v>
      </c>
      <c r="D5676" t="s">
        <v>368</v>
      </c>
      <c r="E5676" t="s">
        <v>369</v>
      </c>
      <c r="F5676" t="s">
        <v>18616</v>
      </c>
      <c r="G5676" s="177">
        <v>44837</v>
      </c>
      <c r="H5676" t="s">
        <v>441</v>
      </c>
      <c r="I5676" t="s">
        <v>18168</v>
      </c>
      <c r="J5676" t="s">
        <v>801</v>
      </c>
      <c r="K5676" t="s">
        <v>353</v>
      </c>
      <c r="L5676" t="s">
        <v>361</v>
      </c>
      <c r="M5676" s="29" t="str">
        <f>IF(O5676 &lt;&gt; "", VLOOKUP(O5676,'CLASSIFICAÇÃO - ÁREA DE ATUAÇÃO'!$A:$C,2,0),"")</f>
        <v>C</v>
      </c>
      <c r="N5676" s="29" t="str">
        <f>IF(O5676 &lt;&gt; "",VLOOKUP(O5676,'CLASSIFICAÇÃO - ÁREA DE ATUAÇÃO'!$A:$C,3,0), "")</f>
        <v>REDE DE URGÊNCIA</v>
      </c>
      <c r="O5676" t="str">
        <f>'Lotações convertidas'!B5678</f>
        <v>UNIDADE DE PRONTO ATENDIMENTO PAMPULHA</v>
      </c>
    </row>
    <row r="5677" spans="1:15" x14ac:dyDescent="0.25">
      <c r="A5677">
        <v>1395376</v>
      </c>
      <c r="B5677" t="s">
        <v>17177</v>
      </c>
      <c r="C5677" t="s">
        <v>17178</v>
      </c>
      <c r="D5677" t="s">
        <v>362</v>
      </c>
      <c r="F5677" t="s">
        <v>18613</v>
      </c>
      <c r="G5677" s="177">
        <v>44835</v>
      </c>
      <c r="H5677" t="s">
        <v>525</v>
      </c>
      <c r="I5677" t="s">
        <v>18168</v>
      </c>
      <c r="J5677" t="s">
        <v>17303</v>
      </c>
      <c r="K5677" t="s">
        <v>353</v>
      </c>
      <c r="L5677" t="s">
        <v>382</v>
      </c>
      <c r="M5677" s="29" t="str">
        <f>IF(O5677 &lt;&gt; "", VLOOKUP(O5677,'CLASSIFICAÇÃO - ÁREA DE ATUAÇÃO'!$A:$C,2,0),"")</f>
        <v>C</v>
      </c>
      <c r="N5677" s="29" t="str">
        <f>IF(O5677 &lt;&gt; "",VLOOKUP(O5677,'CLASSIFICAÇÃO - ÁREA DE ATUAÇÃO'!$A:$C,3,0), "")</f>
        <v>REDE DE URGÊNCIA</v>
      </c>
      <c r="O5677" t="str">
        <f>'Lotações convertidas'!B5679</f>
        <v>UNIDADE DE PRONTO ATENDIMENTO LESTE</v>
      </c>
    </row>
    <row r="5678" spans="1:15" x14ac:dyDescent="0.25">
      <c r="A5678">
        <v>1395392</v>
      </c>
      <c r="B5678" t="s">
        <v>17179</v>
      </c>
      <c r="C5678" t="s">
        <v>17180</v>
      </c>
      <c r="D5678" t="s">
        <v>379</v>
      </c>
      <c r="F5678" t="s">
        <v>394</v>
      </c>
      <c r="G5678" s="177">
        <v>44837</v>
      </c>
      <c r="H5678" t="s">
        <v>364</v>
      </c>
      <c r="I5678" t="s">
        <v>18171</v>
      </c>
      <c r="J5678" t="s">
        <v>17304</v>
      </c>
      <c r="K5678" t="s">
        <v>353</v>
      </c>
      <c r="L5678" t="s">
        <v>397</v>
      </c>
      <c r="M5678" s="29" t="str">
        <f>IF(O5678 &lt;&gt; "", VLOOKUP(O5678,'CLASSIFICAÇÃO - ÁREA DE ATUAÇÃO'!$A:$C,2,0),"")</f>
        <v>C</v>
      </c>
      <c r="N5678" s="29" t="str">
        <f>IF(O5678 &lt;&gt; "",VLOOKUP(O5678,'CLASSIFICAÇÃO - ÁREA DE ATUAÇÃO'!$A:$C,3,0), "")</f>
        <v>ATENÇÃO PRIMÁRIA</v>
      </c>
      <c r="O5678" t="str">
        <f>'Lotações convertidas'!B5680</f>
        <v>CENTRO DE SAÚDE CABANA</v>
      </c>
    </row>
    <row r="5679" spans="1:15" x14ac:dyDescent="0.25">
      <c r="A5679">
        <v>1395406</v>
      </c>
      <c r="B5679" t="s">
        <v>13777</v>
      </c>
      <c r="C5679" t="s">
        <v>13778</v>
      </c>
      <c r="D5679" t="s">
        <v>349</v>
      </c>
      <c r="E5679" t="s">
        <v>947</v>
      </c>
      <c r="F5679" t="s">
        <v>1976</v>
      </c>
      <c r="G5679" s="177">
        <v>44834</v>
      </c>
      <c r="H5679" t="s">
        <v>352</v>
      </c>
      <c r="I5679" t="s">
        <v>18183</v>
      </c>
      <c r="J5679" t="s">
        <v>17159</v>
      </c>
      <c r="K5679" t="s">
        <v>353</v>
      </c>
      <c r="L5679" t="s">
        <v>354</v>
      </c>
      <c r="M5679" s="29" t="str">
        <f>IF(O5679 &lt;&gt; "", VLOOKUP(O5679,'CLASSIFICAÇÃO - ÁREA DE ATUAÇÃO'!$A:$C,2,0),"")</f>
        <v>A</v>
      </c>
      <c r="N5679" s="29" t="str">
        <f>IF(O5679 &lt;&gt; "",VLOOKUP(O5679,'CLASSIFICAÇÃO - ÁREA DE ATUAÇÃO'!$A:$C,3,0), "")</f>
        <v>REDE COMPLEMENTAR</v>
      </c>
      <c r="O5679" t="str">
        <f>'Lotações convertidas'!B5681</f>
        <v>LABORATORIO REGIONAL NOROESTE</v>
      </c>
    </row>
    <row r="5680" spans="1:15" x14ac:dyDescent="0.25">
      <c r="A5680">
        <v>1395414</v>
      </c>
      <c r="B5680" t="s">
        <v>11999</v>
      </c>
      <c r="C5680" t="s">
        <v>12000</v>
      </c>
      <c r="D5680" t="s">
        <v>349</v>
      </c>
      <c r="E5680" t="s">
        <v>473</v>
      </c>
      <c r="F5680" t="s">
        <v>1595</v>
      </c>
      <c r="G5680" s="177">
        <v>44838</v>
      </c>
      <c r="H5680" t="s">
        <v>395</v>
      </c>
      <c r="I5680" t="s">
        <v>18181</v>
      </c>
      <c r="J5680" t="s">
        <v>12001</v>
      </c>
      <c r="K5680" t="s">
        <v>353</v>
      </c>
      <c r="L5680" t="s">
        <v>354</v>
      </c>
      <c r="M5680" s="29" t="str">
        <f>IF(O5680 &lt;&gt; "", VLOOKUP(O5680,'CLASSIFICAÇÃO - ÁREA DE ATUAÇÃO'!$A:$C,2,0),"")</f>
        <v>D</v>
      </c>
      <c r="N5680" s="29" t="str">
        <f>IF(O5680 &lt;&gt; "",VLOOKUP(O5680,'CLASSIFICAÇÃO - ÁREA DE ATUAÇÃO'!$A:$C,3,0), "")</f>
        <v>ATENÇÃO PRIMÁRIA</v>
      </c>
      <c r="O5680" t="str">
        <f>'Lotações convertidas'!B5682</f>
        <v>CENTRO DE SAÚDE JARDIM FILADÉLFIA</v>
      </c>
    </row>
    <row r="5681" spans="1:15" x14ac:dyDescent="0.25">
      <c r="A5681">
        <v>1395422</v>
      </c>
      <c r="B5681" t="s">
        <v>17181</v>
      </c>
      <c r="C5681" t="s">
        <v>17182</v>
      </c>
      <c r="D5681" t="s">
        <v>368</v>
      </c>
      <c r="E5681" t="s">
        <v>369</v>
      </c>
      <c r="F5681" t="s">
        <v>424</v>
      </c>
      <c r="G5681" s="177">
        <v>44834</v>
      </c>
      <c r="H5681" t="s">
        <v>441</v>
      </c>
      <c r="I5681" t="s">
        <v>18168</v>
      </c>
      <c r="J5681" t="s">
        <v>17305</v>
      </c>
      <c r="K5681" t="s">
        <v>353</v>
      </c>
      <c r="L5681" t="s">
        <v>427</v>
      </c>
      <c r="M5681" s="29" t="str">
        <f>IF(O5681 &lt;&gt; "", VLOOKUP(O5681,'CLASSIFICAÇÃO - ÁREA DE ATUAÇÃO'!$A:$C,2,0),"")</f>
        <v>D</v>
      </c>
      <c r="N5681" s="29" t="str">
        <f>IF(O5681 &lt;&gt; "",VLOOKUP(O5681,'CLASSIFICAÇÃO - ÁREA DE ATUAÇÃO'!$A:$C,3,0), "")</f>
        <v>REDE DE URGÊNCIA</v>
      </c>
      <c r="O5681" t="str">
        <f>'Lotações convertidas'!B5683</f>
        <v>SERVIÇO DE ATENDIMENTO MÓVEL DE URGÊNCIA E TRANSPORTE EM SAÚDE</v>
      </c>
    </row>
    <row r="5682" spans="1:15" x14ac:dyDescent="0.25">
      <c r="A5682">
        <v>1395430</v>
      </c>
      <c r="B5682" t="s">
        <v>17183</v>
      </c>
      <c r="C5682" t="s">
        <v>17184</v>
      </c>
      <c r="D5682" t="s">
        <v>362</v>
      </c>
      <c r="F5682" t="s">
        <v>18638</v>
      </c>
      <c r="G5682" s="177">
        <v>44834</v>
      </c>
      <c r="H5682" t="s">
        <v>364</v>
      </c>
      <c r="I5682" t="s">
        <v>18168</v>
      </c>
      <c r="J5682" t="s">
        <v>17306</v>
      </c>
      <c r="K5682" t="s">
        <v>353</v>
      </c>
      <c r="L5682" t="s">
        <v>427</v>
      </c>
      <c r="M5682" s="29" t="str">
        <f>IF(O5682 &lt;&gt; "", VLOOKUP(O5682,'CLASSIFICAÇÃO - ÁREA DE ATUAÇÃO'!$A:$C,2,0),"")</f>
        <v>A</v>
      </c>
      <c r="N5682" s="29" t="str">
        <f>IF(O5682 &lt;&gt; "",VLOOKUP(O5682,'CLASSIFICAÇÃO - ÁREA DE ATUAÇÃO'!$A:$C,3,0), "")</f>
        <v>GESTÃO</v>
      </c>
      <c r="O5682" t="str">
        <f>'Lotações convertidas'!B5684</f>
        <v>GERENCIA DE VIGILANCIA EPIDEMIOLOGICA</v>
      </c>
    </row>
    <row r="5683" spans="1:15" x14ac:dyDescent="0.25">
      <c r="A5683">
        <v>1395449</v>
      </c>
      <c r="B5683" t="s">
        <v>17185</v>
      </c>
      <c r="C5683" t="s">
        <v>17186</v>
      </c>
      <c r="D5683" t="s">
        <v>368</v>
      </c>
      <c r="E5683" t="s">
        <v>369</v>
      </c>
      <c r="F5683" t="s">
        <v>967</v>
      </c>
      <c r="G5683" s="177">
        <v>44837</v>
      </c>
      <c r="H5683" t="s">
        <v>417</v>
      </c>
      <c r="I5683" t="s">
        <v>18168</v>
      </c>
      <c r="J5683" t="s">
        <v>17307</v>
      </c>
      <c r="K5683" t="s">
        <v>353</v>
      </c>
      <c r="L5683" t="s">
        <v>382</v>
      </c>
      <c r="M5683" s="29" t="str">
        <f>IF(O5683 &lt;&gt; "", VLOOKUP(O5683,'CLASSIFICAÇÃO - ÁREA DE ATUAÇÃO'!$A:$C,2,0),"")</f>
        <v>B</v>
      </c>
      <c r="N5683" s="29" t="str">
        <f>IF(O5683 &lt;&gt; "",VLOOKUP(O5683,'CLASSIFICAÇÃO - ÁREA DE ATUAÇÃO'!$A:$C,3,0), "")</f>
        <v>ATENÇÃO PRIMÁRIA</v>
      </c>
      <c r="O5683" t="str">
        <f>'Lotações convertidas'!B5685</f>
        <v>CENTRO DE SAÚDE HORTO</v>
      </c>
    </row>
    <row r="5684" spans="1:15" x14ac:dyDescent="0.25">
      <c r="A5684">
        <v>1395457</v>
      </c>
      <c r="B5684" t="s">
        <v>17187</v>
      </c>
      <c r="C5684" t="s">
        <v>17188</v>
      </c>
      <c r="D5684" t="s">
        <v>349</v>
      </c>
      <c r="E5684" t="s">
        <v>541</v>
      </c>
      <c r="F5684" t="s">
        <v>3374</v>
      </c>
      <c r="G5684" s="177">
        <v>44838</v>
      </c>
      <c r="H5684" t="s">
        <v>352</v>
      </c>
      <c r="I5684" t="s">
        <v>18172</v>
      </c>
      <c r="J5684" t="s">
        <v>17308</v>
      </c>
      <c r="K5684" t="s">
        <v>353</v>
      </c>
      <c r="L5684" t="s">
        <v>382</v>
      </c>
      <c r="M5684" s="29" t="str">
        <f>IF(O5684 &lt;&gt; "", VLOOKUP(O5684,'CLASSIFICAÇÃO - ÁREA DE ATUAÇÃO'!$A:$C,2,0),"")</f>
        <v>A</v>
      </c>
      <c r="N5684" s="29" t="str">
        <f>IF(O5684 &lt;&gt; "",VLOOKUP(O5684,'CLASSIFICAÇÃO - ÁREA DE ATUAÇÃO'!$A:$C,3,0), "")</f>
        <v>ATENÇÃO PRIMÁRIA</v>
      </c>
      <c r="O5684" t="str">
        <f>'Lotações convertidas'!B5686</f>
        <v>CENTRO DE SAÚDE SANTA INÊS</v>
      </c>
    </row>
    <row r="5685" spans="1:15" x14ac:dyDescent="0.25">
      <c r="A5685">
        <v>1395473</v>
      </c>
      <c r="B5685" t="s">
        <v>4969</v>
      </c>
      <c r="C5685" t="s">
        <v>4970</v>
      </c>
      <c r="D5685" t="s">
        <v>368</v>
      </c>
      <c r="E5685" t="s">
        <v>369</v>
      </c>
      <c r="F5685" t="s">
        <v>625</v>
      </c>
      <c r="G5685" s="177">
        <v>44837</v>
      </c>
      <c r="H5685" t="s">
        <v>384</v>
      </c>
      <c r="I5685" t="s">
        <v>18168</v>
      </c>
      <c r="J5685" t="s">
        <v>4971</v>
      </c>
      <c r="K5685" t="s">
        <v>353</v>
      </c>
      <c r="L5685" t="s">
        <v>411</v>
      </c>
      <c r="M5685" s="29" t="str">
        <f>IF(O5685 &lt;&gt; "", VLOOKUP(O5685,'CLASSIFICAÇÃO - ÁREA DE ATUAÇÃO'!$A:$C,2,0),"")</f>
        <v>C</v>
      </c>
      <c r="N5685" s="29" t="str">
        <f>IF(O5685 &lt;&gt; "",VLOOKUP(O5685,'CLASSIFICAÇÃO - ÁREA DE ATUAÇÃO'!$A:$C,3,0), "")</f>
        <v>ATENÇÃO PRIMÁRIA</v>
      </c>
      <c r="O5685" t="str">
        <f>'Lotações convertidas'!B5687</f>
        <v>CENTRO DE SAÚDE NOSSA SENHORA DE FÁTIMA</v>
      </c>
    </row>
    <row r="5686" spans="1:15" x14ac:dyDescent="0.25">
      <c r="A5686">
        <v>1395481</v>
      </c>
      <c r="B5686" t="s">
        <v>11322</v>
      </c>
      <c r="C5686" t="s">
        <v>11323</v>
      </c>
      <c r="D5686" t="s">
        <v>349</v>
      </c>
      <c r="E5686" t="s">
        <v>403</v>
      </c>
      <c r="F5686" t="s">
        <v>733</v>
      </c>
      <c r="G5686" s="177">
        <v>44837</v>
      </c>
      <c r="H5686" t="s">
        <v>434</v>
      </c>
      <c r="I5686" t="s">
        <v>18170</v>
      </c>
      <c r="J5686" t="s">
        <v>11324</v>
      </c>
      <c r="K5686" t="s">
        <v>353</v>
      </c>
      <c r="L5686" t="s">
        <v>374</v>
      </c>
      <c r="M5686" s="29" t="str">
        <f>IF(O5686 &lt;&gt; "", VLOOKUP(O5686,'CLASSIFICAÇÃO - ÁREA DE ATUAÇÃO'!$A:$C,2,0),"")</f>
        <v>A</v>
      </c>
      <c r="N5686" s="29" t="str">
        <f>IF(O5686 &lt;&gt; "",VLOOKUP(O5686,'CLASSIFICAÇÃO - ÁREA DE ATUAÇÃO'!$A:$C,3,0), "")</f>
        <v>ATENÇÃO PRIMÁRIA</v>
      </c>
      <c r="O5686" t="str">
        <f>'Lotações convertidas'!B5688</f>
        <v>CENTRO DE SAÚDE CACHOEIRINHA</v>
      </c>
    </row>
    <row r="5687" spans="1:15" x14ac:dyDescent="0.25">
      <c r="A5687" t="s">
        <v>17189</v>
      </c>
      <c r="B5687" t="s">
        <v>17190</v>
      </c>
      <c r="C5687" t="s">
        <v>17191</v>
      </c>
      <c r="D5687" t="s">
        <v>368</v>
      </c>
      <c r="E5687" t="s">
        <v>369</v>
      </c>
      <c r="F5687" t="s">
        <v>3754</v>
      </c>
      <c r="G5687" s="177">
        <v>44834</v>
      </c>
      <c r="H5687" t="s">
        <v>384</v>
      </c>
      <c r="I5687" t="s">
        <v>18168</v>
      </c>
      <c r="J5687" t="s">
        <v>17309</v>
      </c>
      <c r="K5687" t="s">
        <v>353</v>
      </c>
      <c r="L5687" t="s">
        <v>365</v>
      </c>
      <c r="M5687" s="29" t="str">
        <f>IF(O5687 &lt;&gt; "", VLOOKUP(O5687,'CLASSIFICAÇÃO - ÁREA DE ATUAÇÃO'!$A:$C,2,0),"")</f>
        <v>B</v>
      </c>
      <c r="N5687" s="29" t="str">
        <f>IF(O5687 &lt;&gt; "",VLOOKUP(O5687,'CLASSIFICAÇÃO - ÁREA DE ATUAÇÃO'!$A:$C,3,0), "")</f>
        <v>ATENÇÃO PRIMÁRIA</v>
      </c>
      <c r="O5687" t="str">
        <f>'Lotações convertidas'!B5689</f>
        <v>CENTRO DE SAÚDE CAMPO ALEGRE</v>
      </c>
    </row>
    <row r="5688" spans="1:15" x14ac:dyDescent="0.25">
      <c r="A5688">
        <v>1395503</v>
      </c>
      <c r="B5688" t="s">
        <v>17192</v>
      </c>
      <c r="C5688" t="s">
        <v>17193</v>
      </c>
      <c r="D5688" t="s">
        <v>368</v>
      </c>
      <c r="E5688" t="s">
        <v>369</v>
      </c>
      <c r="F5688" t="s">
        <v>1042</v>
      </c>
      <c r="G5688" s="177">
        <v>44837</v>
      </c>
      <c r="H5688" t="s">
        <v>417</v>
      </c>
      <c r="I5688" t="s">
        <v>18168</v>
      </c>
      <c r="J5688" t="s">
        <v>17310</v>
      </c>
      <c r="K5688" t="s">
        <v>353</v>
      </c>
      <c r="L5688" t="s">
        <v>406</v>
      </c>
      <c r="M5688" s="29" t="str">
        <f>IF(O5688 &lt;&gt; "", VLOOKUP(O5688,'CLASSIFICAÇÃO - ÁREA DE ATUAÇÃO'!$A:$C,2,0),"")</f>
        <v>B</v>
      </c>
      <c r="N5688" s="29" t="str">
        <f>IF(O5688 &lt;&gt; "",VLOOKUP(O5688,'CLASSIFICAÇÃO - ÁREA DE ATUAÇÃO'!$A:$C,3,0), "")</f>
        <v>ATENÇÃO PRIMÁRIA</v>
      </c>
      <c r="O5688" t="str">
        <f>'Lotações convertidas'!B5690</f>
        <v>CENTRO DE SAÚDE DR. JOSÉ DOMINGOS</v>
      </c>
    </row>
    <row r="5689" spans="1:15" x14ac:dyDescent="0.25">
      <c r="A5689">
        <v>1395511</v>
      </c>
      <c r="B5689" t="s">
        <v>17194</v>
      </c>
      <c r="C5689" t="s">
        <v>17195</v>
      </c>
      <c r="D5689" t="s">
        <v>379</v>
      </c>
      <c r="F5689" t="s">
        <v>1861</v>
      </c>
      <c r="G5689" s="177">
        <v>44837</v>
      </c>
      <c r="H5689" t="s">
        <v>364</v>
      </c>
      <c r="I5689" t="s">
        <v>18171</v>
      </c>
      <c r="J5689" t="s">
        <v>17311</v>
      </c>
      <c r="K5689" t="s">
        <v>353</v>
      </c>
      <c r="L5689" t="s">
        <v>411</v>
      </c>
      <c r="M5689" s="29" t="str">
        <f>IF(O5689 &lt;&gt; "", VLOOKUP(O5689,'CLASSIFICAÇÃO - ÁREA DE ATUAÇÃO'!$A:$C,2,0),"")</f>
        <v>B</v>
      </c>
      <c r="N5689" s="29" t="str">
        <f>IF(O5689 &lt;&gt; "",VLOOKUP(O5689,'CLASSIFICAÇÃO - ÁREA DE ATUAÇÃO'!$A:$C,3,0), "")</f>
        <v>ATENÇÃO PRIMÁRIA</v>
      </c>
      <c r="O5689" t="str">
        <f>'Lotações convertidas'!B5691</f>
        <v>CENTRO DE SAÚDE SANTA LÚCIA</v>
      </c>
    </row>
    <row r="5690" spans="1:15" x14ac:dyDescent="0.25">
      <c r="A5690" t="s">
        <v>17196</v>
      </c>
      <c r="B5690" t="s">
        <v>17197</v>
      </c>
      <c r="C5690" t="s">
        <v>17198</v>
      </c>
      <c r="D5690" t="s">
        <v>362</v>
      </c>
      <c r="F5690" t="s">
        <v>394</v>
      </c>
      <c r="G5690" s="177">
        <v>44837</v>
      </c>
      <c r="H5690" t="s">
        <v>364</v>
      </c>
      <c r="I5690" t="s">
        <v>18168</v>
      </c>
      <c r="J5690" t="s">
        <v>17312</v>
      </c>
      <c r="K5690" t="s">
        <v>353</v>
      </c>
      <c r="L5690" t="s">
        <v>397</v>
      </c>
      <c r="M5690" s="29" t="str">
        <f>IF(O5690 &lt;&gt; "", VLOOKUP(O5690,'CLASSIFICAÇÃO - ÁREA DE ATUAÇÃO'!$A:$C,2,0),"")</f>
        <v>C</v>
      </c>
      <c r="N5690" s="29" t="str">
        <f>IF(O5690 &lt;&gt; "",VLOOKUP(O5690,'CLASSIFICAÇÃO - ÁREA DE ATUAÇÃO'!$A:$C,3,0), "")</f>
        <v>ATENÇÃO PRIMÁRIA</v>
      </c>
      <c r="O5690" t="str">
        <f>'Lotações convertidas'!B5692</f>
        <v>CENTRO DE SAÚDE CABANA</v>
      </c>
    </row>
    <row r="5691" spans="1:15" x14ac:dyDescent="0.25">
      <c r="A5691">
        <v>1395538</v>
      </c>
      <c r="B5691" t="s">
        <v>17199</v>
      </c>
      <c r="C5691" t="s">
        <v>17200</v>
      </c>
      <c r="D5691" t="s">
        <v>362</v>
      </c>
      <c r="F5691" t="s">
        <v>1062</v>
      </c>
      <c r="G5691" s="177">
        <v>44837</v>
      </c>
      <c r="H5691" t="s">
        <v>364</v>
      </c>
      <c r="I5691" t="s">
        <v>18168</v>
      </c>
      <c r="J5691" t="s">
        <v>17313</v>
      </c>
      <c r="K5691" t="s">
        <v>353</v>
      </c>
      <c r="L5691" t="s">
        <v>397</v>
      </c>
      <c r="M5691" s="29" t="str">
        <f>IF(O5691 &lt;&gt; "", VLOOKUP(O5691,'CLASSIFICAÇÃO - ÁREA DE ATUAÇÃO'!$A:$C,2,0),"")</f>
        <v>C</v>
      </c>
      <c r="N5691" s="29" t="str">
        <f>IF(O5691 &lt;&gt; "",VLOOKUP(O5691,'CLASSIFICAÇÃO - ÁREA DE ATUAÇÃO'!$A:$C,3,0), "")</f>
        <v>ATENÇÃO PRIMÁRIA</v>
      </c>
      <c r="O5691" t="str">
        <f>'Lotações convertidas'!B5693</f>
        <v>CENTRO DE SAÚDE VENTOSA</v>
      </c>
    </row>
    <row r="5692" spans="1:15" x14ac:dyDescent="0.25">
      <c r="A5692">
        <v>1395546</v>
      </c>
      <c r="B5692" t="s">
        <v>17201</v>
      </c>
      <c r="C5692" t="s">
        <v>17202</v>
      </c>
      <c r="D5692" t="s">
        <v>368</v>
      </c>
      <c r="E5692" t="s">
        <v>369</v>
      </c>
      <c r="F5692" t="s">
        <v>18619</v>
      </c>
      <c r="G5692" s="177">
        <v>44837</v>
      </c>
      <c r="H5692" t="s">
        <v>441</v>
      </c>
      <c r="I5692" t="s">
        <v>18168</v>
      </c>
      <c r="J5692" t="s">
        <v>17314</v>
      </c>
      <c r="K5692" t="s">
        <v>353</v>
      </c>
      <c r="L5692" t="s">
        <v>361</v>
      </c>
      <c r="M5692" s="29" t="str">
        <f>IF(O5692 &lt;&gt; "", VLOOKUP(O5692,'CLASSIFICAÇÃO - ÁREA DE ATUAÇÃO'!$A:$C,2,0),"")</f>
        <v>B</v>
      </c>
      <c r="N5692" s="29" t="str">
        <f>IF(O5692 &lt;&gt; "",VLOOKUP(O5692,'CLASSIFICAÇÃO - ÁREA DE ATUAÇÃO'!$A:$C,3,0), "")</f>
        <v>REDE DE URGÊNCIA</v>
      </c>
      <c r="O5692" t="str">
        <f>'Lotações convertidas'!B5694</f>
        <v>CENTRO DE REFERENCIA EM SAUDE MENTAL PAMPULHA</v>
      </c>
    </row>
    <row r="5693" spans="1:15" x14ac:dyDescent="0.25">
      <c r="A5693">
        <v>1395554</v>
      </c>
      <c r="B5693" t="s">
        <v>6162</v>
      </c>
      <c r="C5693" t="s">
        <v>6163</v>
      </c>
      <c r="D5693" t="s">
        <v>379</v>
      </c>
      <c r="F5693" t="s">
        <v>561</v>
      </c>
      <c r="G5693" s="177">
        <v>44835</v>
      </c>
      <c r="H5693" t="s">
        <v>457</v>
      </c>
      <c r="I5693" t="s">
        <v>18171</v>
      </c>
      <c r="J5693" t="s">
        <v>6164</v>
      </c>
      <c r="K5693" t="s">
        <v>353</v>
      </c>
      <c r="L5693" t="s">
        <v>374</v>
      </c>
      <c r="M5693" s="29" t="str">
        <f>IF(O5693 &lt;&gt; "", VLOOKUP(O5693,'CLASSIFICAÇÃO - ÁREA DE ATUAÇÃO'!$A:$C,2,0),"")</f>
        <v>C</v>
      </c>
      <c r="N5693" s="29" t="str">
        <f>IF(O5693 &lt;&gt; "",VLOOKUP(O5693,'CLASSIFICAÇÃO - ÁREA DE ATUAÇÃO'!$A:$C,3,0), "")</f>
        <v>REDE DE URGÊNCIA</v>
      </c>
      <c r="O5693" t="str">
        <f>'Lotações convertidas'!B5695</f>
        <v>CENTRO DE REFERENCIA EM SAUDE MENTAL ALCOOL E DROGAS NORDESTE</v>
      </c>
    </row>
    <row r="5694" spans="1:15" x14ac:dyDescent="0.25">
      <c r="A5694">
        <v>1395562</v>
      </c>
      <c r="B5694" t="s">
        <v>17203</v>
      </c>
      <c r="C5694" t="s">
        <v>17204</v>
      </c>
      <c r="D5694" t="s">
        <v>368</v>
      </c>
      <c r="E5694" t="s">
        <v>369</v>
      </c>
      <c r="F5694" t="s">
        <v>556</v>
      </c>
      <c r="G5694" s="177">
        <v>44837</v>
      </c>
      <c r="H5694" t="s">
        <v>384</v>
      </c>
      <c r="I5694" t="s">
        <v>18168</v>
      </c>
      <c r="J5694" t="s">
        <v>17315</v>
      </c>
      <c r="K5694" t="s">
        <v>353</v>
      </c>
      <c r="L5694" t="s">
        <v>411</v>
      </c>
      <c r="M5694" s="29" t="str">
        <f>IF(O5694 &lt;&gt; "", VLOOKUP(O5694,'CLASSIFICAÇÃO - ÁREA DE ATUAÇÃO'!$A:$C,2,0),"")</f>
        <v>A</v>
      </c>
      <c r="N5694" s="29" t="str">
        <f>IF(O5694 &lt;&gt; "",VLOOKUP(O5694,'CLASSIFICAÇÃO - ÁREA DE ATUAÇÃO'!$A:$C,3,0), "")</f>
        <v>ATENÇÃO PRIMÁRIA</v>
      </c>
      <c r="O5694" t="str">
        <f>'Lotações convertidas'!B5696</f>
        <v>CENTRO DE SAÚDE CARLOS CHAGAS</v>
      </c>
    </row>
    <row r="5695" spans="1:15" x14ac:dyDescent="0.25">
      <c r="A5695">
        <v>1395570</v>
      </c>
      <c r="B5695" t="s">
        <v>750</v>
      </c>
      <c r="C5695" t="s">
        <v>751</v>
      </c>
      <c r="D5695" t="s">
        <v>368</v>
      </c>
      <c r="E5695" t="s">
        <v>369</v>
      </c>
      <c r="F5695" t="s">
        <v>18623</v>
      </c>
      <c r="G5695" s="177">
        <v>44838</v>
      </c>
      <c r="H5695" t="s">
        <v>441</v>
      </c>
      <c r="I5695" t="s">
        <v>18168</v>
      </c>
      <c r="J5695" t="s">
        <v>752</v>
      </c>
      <c r="K5695" t="s">
        <v>353</v>
      </c>
      <c r="L5695" t="s">
        <v>374</v>
      </c>
      <c r="M5695" s="29" t="str">
        <f>IF(O5695 &lt;&gt; "", VLOOKUP(O5695,'CLASSIFICAÇÃO - ÁREA DE ATUAÇÃO'!$A:$C,2,0),"")</f>
        <v>C</v>
      </c>
      <c r="N5695" s="29" t="str">
        <f>IF(O5695 &lt;&gt; "",VLOOKUP(O5695,'CLASSIFICAÇÃO - ÁREA DE ATUAÇÃO'!$A:$C,3,0), "")</f>
        <v>REDE DE URGÊNCIA</v>
      </c>
      <c r="O5695" t="str">
        <f>'Lotações convertidas'!B5697</f>
        <v>UNIDADE DE PRONTO ATENDIMENTO NORDESTE</v>
      </c>
    </row>
    <row r="5696" spans="1:15" x14ac:dyDescent="0.25">
      <c r="A5696">
        <v>1395589</v>
      </c>
      <c r="B5696" t="s">
        <v>17205</v>
      </c>
      <c r="C5696" t="s">
        <v>17206</v>
      </c>
      <c r="D5696" t="s">
        <v>368</v>
      </c>
      <c r="E5696" t="s">
        <v>369</v>
      </c>
      <c r="F5696" t="s">
        <v>18617</v>
      </c>
      <c r="G5696" s="177">
        <v>44835</v>
      </c>
      <c r="H5696" t="s">
        <v>441</v>
      </c>
      <c r="I5696" t="s">
        <v>18168</v>
      </c>
      <c r="J5696" t="s">
        <v>17316</v>
      </c>
      <c r="K5696" t="s">
        <v>353</v>
      </c>
      <c r="L5696" t="s">
        <v>406</v>
      </c>
      <c r="M5696" s="29" t="str">
        <f>IF(O5696 &lt;&gt; "", VLOOKUP(O5696,'CLASSIFICAÇÃO - ÁREA DE ATUAÇÃO'!$A:$C,2,0),"")</f>
        <v>D</v>
      </c>
      <c r="N5696" s="29" t="str">
        <f>IF(O5696 &lt;&gt; "",VLOOKUP(O5696,'CLASSIFICAÇÃO - ÁREA DE ATUAÇÃO'!$A:$C,3,0), "")</f>
        <v>REDE DE URGÊNCIA</v>
      </c>
      <c r="O5696" t="str">
        <f>'Lotações convertidas'!B5698</f>
        <v>UNIDADE DE PRONTO ATENDIMENTO BARREIRO</v>
      </c>
    </row>
    <row r="5697" spans="1:15" x14ac:dyDescent="0.25">
      <c r="A5697">
        <v>1395597</v>
      </c>
      <c r="B5697" t="s">
        <v>17207</v>
      </c>
      <c r="C5697" t="s">
        <v>17208</v>
      </c>
      <c r="D5697" t="s">
        <v>368</v>
      </c>
      <c r="E5697" t="s">
        <v>390</v>
      </c>
      <c r="F5697" t="s">
        <v>603</v>
      </c>
      <c r="G5697" s="177">
        <v>44837</v>
      </c>
      <c r="H5697" t="s">
        <v>364</v>
      </c>
      <c r="I5697" t="s">
        <v>18175</v>
      </c>
      <c r="J5697" t="s">
        <v>17317</v>
      </c>
      <c r="K5697" t="s">
        <v>353</v>
      </c>
      <c r="L5697" t="s">
        <v>374</v>
      </c>
      <c r="M5697" s="29" t="str">
        <f>IF(O5697 &lt;&gt; "", VLOOKUP(O5697,'CLASSIFICAÇÃO - ÁREA DE ATUAÇÃO'!$A:$C,2,0),"")</f>
        <v>D</v>
      </c>
      <c r="N5697" s="29" t="str">
        <f>IF(O5697 &lt;&gt; "",VLOOKUP(O5697,'CLASSIFICAÇÃO - ÁREA DE ATUAÇÃO'!$A:$C,3,0), "")</f>
        <v>ATENÇÃO PRIMÁRIA</v>
      </c>
      <c r="O5697" t="str">
        <f>'Lotações convertidas'!B5699</f>
        <v>CENTRO DE SAÚDE RIBEIRO DE ABREU</v>
      </c>
    </row>
    <row r="5698" spans="1:15" x14ac:dyDescent="0.25">
      <c r="A5698">
        <v>1395600</v>
      </c>
      <c r="B5698" t="s">
        <v>17209</v>
      </c>
      <c r="C5698" t="s">
        <v>17210</v>
      </c>
      <c r="D5698" t="s">
        <v>349</v>
      </c>
      <c r="E5698" t="s">
        <v>350</v>
      </c>
      <c r="F5698" t="s">
        <v>18686</v>
      </c>
      <c r="G5698" s="177">
        <v>44837</v>
      </c>
      <c r="H5698" t="s">
        <v>395</v>
      </c>
      <c r="I5698" t="s">
        <v>18169</v>
      </c>
      <c r="J5698" t="s">
        <v>17318</v>
      </c>
      <c r="K5698" t="s">
        <v>353</v>
      </c>
      <c r="L5698" t="s">
        <v>354</v>
      </c>
      <c r="M5698" s="29" t="str">
        <f>IF(O5698 &lt;&gt; "", VLOOKUP(O5698,'CLASSIFICAÇÃO - ÁREA DE ATUAÇÃO'!$A:$C,2,0),"")</f>
        <v>A</v>
      </c>
      <c r="N5698" s="29" t="str">
        <f>IF(O5698 &lt;&gt; "",VLOOKUP(O5698,'CLASSIFICAÇÃO - ÁREA DE ATUAÇÃO'!$A:$C,3,0), "")</f>
        <v>GESTÃO</v>
      </c>
      <c r="O5698" t="str">
        <f>'Lotações convertidas'!B5700</f>
        <v>GERENCIA DE ASSISTENCIA, EPIDEMIOLOGIA E REGULACAO NOROESTE</v>
      </c>
    </row>
    <row r="5699" spans="1:15" x14ac:dyDescent="0.25">
      <c r="A5699">
        <v>1395619</v>
      </c>
      <c r="B5699" t="s">
        <v>17211</v>
      </c>
      <c r="C5699" t="s">
        <v>17212</v>
      </c>
      <c r="D5699" t="s">
        <v>349</v>
      </c>
      <c r="E5699" t="s">
        <v>403</v>
      </c>
      <c r="F5699" t="s">
        <v>4223</v>
      </c>
      <c r="G5699" s="177">
        <v>44837</v>
      </c>
      <c r="H5699" t="s">
        <v>395</v>
      </c>
      <c r="I5699" t="s">
        <v>18170</v>
      </c>
      <c r="J5699" t="s">
        <v>17319</v>
      </c>
      <c r="K5699" t="s">
        <v>353</v>
      </c>
      <c r="L5699" t="s">
        <v>382</v>
      </c>
      <c r="M5699" s="29" t="str">
        <f>IF(O5699 &lt;&gt; "", VLOOKUP(O5699,'CLASSIFICAÇÃO - ÁREA DE ATUAÇÃO'!$A:$C,2,0),"")</f>
        <v>B</v>
      </c>
      <c r="N5699" s="29" t="str">
        <f>IF(O5699 &lt;&gt; "",VLOOKUP(O5699,'CLASSIFICAÇÃO - ÁREA DE ATUAÇÃO'!$A:$C,3,0), "")</f>
        <v>ATENÇÃO PRIMÁRIA</v>
      </c>
      <c r="O5699" t="str">
        <f>'Lotações convertidas'!B5701</f>
        <v>CENTRO DE SAÚDE PARAÍSO</v>
      </c>
    </row>
    <row r="5700" spans="1:15" x14ac:dyDescent="0.25">
      <c r="A5700">
        <v>1395627</v>
      </c>
      <c r="B5700" t="s">
        <v>14894</v>
      </c>
      <c r="C5700" t="s">
        <v>14895</v>
      </c>
      <c r="D5700" t="s">
        <v>349</v>
      </c>
      <c r="E5700" t="s">
        <v>473</v>
      </c>
      <c r="F5700" t="s">
        <v>608</v>
      </c>
      <c r="G5700" s="177">
        <v>44838</v>
      </c>
      <c r="H5700" t="s">
        <v>395</v>
      </c>
      <c r="I5700" t="s">
        <v>18181</v>
      </c>
      <c r="J5700" t="s">
        <v>14896</v>
      </c>
      <c r="K5700" t="s">
        <v>353</v>
      </c>
      <c r="L5700" t="s">
        <v>372</v>
      </c>
      <c r="M5700" s="29" t="str">
        <f>IF(O5700 &lt;&gt; "", VLOOKUP(O5700,'CLASSIFICAÇÃO - ÁREA DE ATUAÇÃO'!$A:$C,2,0),"")</f>
        <v>C</v>
      </c>
      <c r="N5700" s="29" t="str">
        <f>IF(O5700 &lt;&gt; "",VLOOKUP(O5700,'CLASSIFICAÇÃO - ÁREA DE ATUAÇÃO'!$A:$C,3,0), "")</f>
        <v>ATENÇÃO PRIMÁRIA</v>
      </c>
      <c r="O5700" t="str">
        <f>'Lotações convertidas'!B5702</f>
        <v>CENTRO DE SAÚDE RIO BRANCO</v>
      </c>
    </row>
    <row r="5701" spans="1:15" x14ac:dyDescent="0.25">
      <c r="A5701">
        <v>1395635</v>
      </c>
      <c r="B5701" t="s">
        <v>17213</v>
      </c>
      <c r="C5701" t="s">
        <v>17214</v>
      </c>
      <c r="D5701" t="s">
        <v>368</v>
      </c>
      <c r="E5701" t="s">
        <v>369</v>
      </c>
      <c r="F5701" t="s">
        <v>18611</v>
      </c>
      <c r="G5701" s="177">
        <v>44836</v>
      </c>
      <c r="H5701" t="s">
        <v>425</v>
      </c>
      <c r="I5701" t="s">
        <v>18168</v>
      </c>
      <c r="J5701" t="s">
        <v>17320</v>
      </c>
      <c r="K5701" t="s">
        <v>353</v>
      </c>
      <c r="L5701" t="s">
        <v>397</v>
      </c>
      <c r="M5701" s="29" t="str">
        <f>IF(O5701 &lt;&gt; "", VLOOKUP(O5701,'CLASSIFICAÇÃO - ÁREA DE ATUAÇÃO'!$A:$C,2,0),"")</f>
        <v>C</v>
      </c>
      <c r="N5701" s="29" t="str">
        <f>IF(O5701 &lt;&gt; "",VLOOKUP(O5701,'CLASSIFICAÇÃO - ÁREA DE ATUAÇÃO'!$A:$C,3,0), "")</f>
        <v>REDE DE URGÊNCIA</v>
      </c>
      <c r="O5701" t="str">
        <f>'Lotações convertidas'!B5703</f>
        <v>UNIDADE DE PRONTO ATENDIMENTO OESTE</v>
      </c>
    </row>
    <row r="5702" spans="1:15" x14ac:dyDescent="0.25">
      <c r="A5702">
        <v>1395643</v>
      </c>
      <c r="B5702" t="s">
        <v>17215</v>
      </c>
      <c r="C5702" t="s">
        <v>17216</v>
      </c>
      <c r="D5702" t="s">
        <v>349</v>
      </c>
      <c r="E5702" t="s">
        <v>541</v>
      </c>
      <c r="F5702" t="s">
        <v>18643</v>
      </c>
      <c r="G5702" s="177">
        <v>44837</v>
      </c>
      <c r="H5702" t="s">
        <v>352</v>
      </c>
      <c r="I5702" t="s">
        <v>18172</v>
      </c>
      <c r="J5702" t="s">
        <v>17321</v>
      </c>
      <c r="K5702" t="s">
        <v>353</v>
      </c>
      <c r="L5702" t="s">
        <v>411</v>
      </c>
      <c r="M5702" s="29" t="str">
        <f>IF(O5702 &lt;&gt; "", VLOOKUP(O5702,'CLASSIFICAÇÃO - ÁREA DE ATUAÇÃO'!$A:$C,2,0),"")</f>
        <v>A</v>
      </c>
      <c r="N5702" s="29" t="str">
        <f>IF(O5702 &lt;&gt; "",VLOOKUP(O5702,'CLASSIFICAÇÃO - ÁREA DE ATUAÇÃO'!$A:$C,3,0), "")</f>
        <v>REDE COMPLEMENTAR</v>
      </c>
      <c r="O5702" t="str">
        <f>'Lotações convertidas'!B5704</f>
        <v>CENTRO DE REFERENCIA EM REABILITACAO CENTRO-SUL</v>
      </c>
    </row>
    <row r="5703" spans="1:15" x14ac:dyDescent="0.25">
      <c r="A5703">
        <v>1395678</v>
      </c>
      <c r="B5703" t="s">
        <v>1486</v>
      </c>
      <c r="C5703" t="s">
        <v>1487</v>
      </c>
      <c r="D5703" t="s">
        <v>368</v>
      </c>
      <c r="E5703" t="s">
        <v>369</v>
      </c>
      <c r="F5703" t="s">
        <v>18615</v>
      </c>
      <c r="G5703" s="177">
        <v>44836</v>
      </c>
      <c r="H5703" t="s">
        <v>441</v>
      </c>
      <c r="I5703" t="s">
        <v>18168</v>
      </c>
      <c r="J5703" t="s">
        <v>1488</v>
      </c>
      <c r="K5703" t="s">
        <v>353</v>
      </c>
      <c r="L5703" t="s">
        <v>365</v>
      </c>
      <c r="M5703" s="29" t="str">
        <f>IF(O5703 &lt;&gt; "", VLOOKUP(O5703,'CLASSIFICAÇÃO - ÁREA DE ATUAÇÃO'!$A:$C,2,0),"")</f>
        <v>D</v>
      </c>
      <c r="N5703" s="29" t="str">
        <f>IF(O5703 &lt;&gt; "",VLOOKUP(O5703,'CLASSIFICAÇÃO - ÁREA DE ATUAÇÃO'!$A:$C,3,0), "")</f>
        <v>REDE DE URGÊNCIA</v>
      </c>
      <c r="O5703" t="str">
        <f>'Lotações convertidas'!B5705</f>
        <v>UNIDADE DE PRONTO ATENDIMENTO NORTE</v>
      </c>
    </row>
    <row r="5704" spans="1:15" x14ac:dyDescent="0.25">
      <c r="A5704">
        <v>1395686</v>
      </c>
      <c r="B5704" t="s">
        <v>4870</v>
      </c>
      <c r="C5704" t="s">
        <v>4871</v>
      </c>
      <c r="D5704" t="s">
        <v>349</v>
      </c>
      <c r="E5704" t="s">
        <v>350</v>
      </c>
      <c r="F5704" t="s">
        <v>567</v>
      </c>
      <c r="G5704" s="177">
        <v>44837</v>
      </c>
      <c r="H5704" t="s">
        <v>17322</v>
      </c>
      <c r="I5704" t="s">
        <v>18169</v>
      </c>
      <c r="J5704" t="s">
        <v>4873</v>
      </c>
      <c r="K5704" t="s">
        <v>353</v>
      </c>
      <c r="L5704" t="s">
        <v>406</v>
      </c>
      <c r="M5704" s="29" t="str">
        <f>IF(O5704 &lt;&gt; "", VLOOKUP(O5704,'CLASSIFICAÇÃO - ÁREA DE ATUAÇÃO'!$A:$C,2,0),"")</f>
        <v>C</v>
      </c>
      <c r="N5704" s="29" t="str">
        <f>IF(O5704 &lt;&gt; "",VLOOKUP(O5704,'CLASSIFICAÇÃO - ÁREA DE ATUAÇÃO'!$A:$C,3,0), "")</f>
        <v>REDE DE URGÊNCIA</v>
      </c>
      <c r="O5704" t="str">
        <f>'Lotações convertidas'!B5706</f>
        <v>CENTRO DE REFERENCIA EM SAUDE MENTAL ALCOOL E DROGAS BARREIRO</v>
      </c>
    </row>
    <row r="5705" spans="1:15" x14ac:dyDescent="0.25">
      <c r="A5705">
        <v>1395694</v>
      </c>
      <c r="B5705" t="s">
        <v>11468</v>
      </c>
      <c r="C5705" t="s">
        <v>11469</v>
      </c>
      <c r="D5705" t="s">
        <v>368</v>
      </c>
      <c r="E5705" t="s">
        <v>369</v>
      </c>
      <c r="F5705" t="s">
        <v>18611</v>
      </c>
      <c r="G5705" s="177">
        <v>44835</v>
      </c>
      <c r="H5705" t="s">
        <v>441</v>
      </c>
      <c r="I5705" t="s">
        <v>18168</v>
      </c>
      <c r="J5705" t="s">
        <v>11470</v>
      </c>
      <c r="K5705" t="s">
        <v>353</v>
      </c>
      <c r="L5705" t="s">
        <v>397</v>
      </c>
      <c r="M5705" s="29" t="str">
        <f>IF(O5705 &lt;&gt; "", VLOOKUP(O5705,'CLASSIFICAÇÃO - ÁREA DE ATUAÇÃO'!$A:$C,2,0),"")</f>
        <v>C</v>
      </c>
      <c r="N5705" s="29" t="str">
        <f>IF(O5705 &lt;&gt; "",VLOOKUP(O5705,'CLASSIFICAÇÃO - ÁREA DE ATUAÇÃO'!$A:$C,3,0), "")</f>
        <v>REDE DE URGÊNCIA</v>
      </c>
      <c r="O5705" t="str">
        <f>'Lotações convertidas'!B5707</f>
        <v>UNIDADE DE PRONTO ATENDIMENTO OESTE</v>
      </c>
    </row>
    <row r="5706" spans="1:15" x14ac:dyDescent="0.25">
      <c r="A5706">
        <v>1395708</v>
      </c>
      <c r="B5706" t="s">
        <v>17217</v>
      </c>
      <c r="C5706" t="s">
        <v>17218</v>
      </c>
      <c r="D5706" t="s">
        <v>362</v>
      </c>
      <c r="F5706" t="s">
        <v>424</v>
      </c>
      <c r="G5706" s="177">
        <v>44835</v>
      </c>
      <c r="H5706" t="s">
        <v>466</v>
      </c>
      <c r="I5706" t="s">
        <v>18168</v>
      </c>
      <c r="J5706" t="s">
        <v>17323</v>
      </c>
      <c r="K5706" t="s">
        <v>353</v>
      </c>
      <c r="L5706" t="s">
        <v>427</v>
      </c>
      <c r="M5706" s="29" t="str">
        <f>IF(O5706 &lt;&gt; "", VLOOKUP(O5706,'CLASSIFICAÇÃO - ÁREA DE ATUAÇÃO'!$A:$C,2,0),"")</f>
        <v>D</v>
      </c>
      <c r="N5706" s="29" t="str">
        <f>IF(O5706 &lt;&gt; "",VLOOKUP(O5706,'CLASSIFICAÇÃO - ÁREA DE ATUAÇÃO'!$A:$C,3,0), "")</f>
        <v>REDE DE URGÊNCIA</v>
      </c>
      <c r="O5706" t="str">
        <f>'Lotações convertidas'!B5708</f>
        <v>SERVIÇO DE ATENDIMENTO MÓVEL DE URGÊNCIA E TRANSPORTE EM SAÚDE</v>
      </c>
    </row>
    <row r="5707" spans="1:15" x14ac:dyDescent="0.25">
      <c r="A5707">
        <v>1395716</v>
      </c>
      <c r="B5707" t="s">
        <v>17219</v>
      </c>
      <c r="C5707" t="s">
        <v>17220</v>
      </c>
      <c r="D5707" t="s">
        <v>368</v>
      </c>
      <c r="E5707" t="s">
        <v>369</v>
      </c>
      <c r="F5707" t="s">
        <v>18644</v>
      </c>
      <c r="G5707" s="177">
        <v>44837</v>
      </c>
      <c r="H5707" t="s">
        <v>417</v>
      </c>
      <c r="I5707" t="s">
        <v>18168</v>
      </c>
      <c r="J5707" t="s">
        <v>17324</v>
      </c>
      <c r="K5707" t="s">
        <v>353</v>
      </c>
      <c r="L5707" t="s">
        <v>411</v>
      </c>
      <c r="M5707" s="29" t="str">
        <f>IF(O5707 &lt;&gt; "", VLOOKUP(O5707,'CLASSIFICAÇÃO - ÁREA DE ATUAÇÃO'!$A:$C,2,0),"")</f>
        <v>C</v>
      </c>
      <c r="N5707" s="29" t="str">
        <f>IF(O5707 &lt;&gt; "",VLOOKUP(O5707,'CLASSIFICAÇÃO - ÁREA DE ATUAÇÃO'!$A:$C,3,0), "")</f>
        <v>ATENÇÃO PRIMÁRIA</v>
      </c>
      <c r="O5707" t="str">
        <f>'Lotações convertidas'!B5709</f>
        <v>CENTRO DE SAÚDE SÃO MIGUEL ARCANJO</v>
      </c>
    </row>
    <row r="5708" spans="1:15" x14ac:dyDescent="0.25">
      <c r="A5708">
        <v>1395724</v>
      </c>
      <c r="B5708" t="s">
        <v>17221</v>
      </c>
      <c r="C5708" t="s">
        <v>17222</v>
      </c>
      <c r="D5708" t="s">
        <v>520</v>
      </c>
      <c r="E5708" t="s">
        <v>734</v>
      </c>
      <c r="F5708" t="s">
        <v>767</v>
      </c>
      <c r="G5708" s="177">
        <v>44838</v>
      </c>
      <c r="H5708" t="s">
        <v>736</v>
      </c>
      <c r="I5708" t="s">
        <v>18175</v>
      </c>
      <c r="J5708" t="s">
        <v>17325</v>
      </c>
      <c r="K5708" t="s">
        <v>353</v>
      </c>
      <c r="L5708" t="s">
        <v>411</v>
      </c>
      <c r="M5708" s="29" t="str">
        <f>IF(O5708 &lt;&gt; "", VLOOKUP(O5708,'CLASSIFICAÇÃO - ÁREA DE ATUAÇÃO'!$A:$C,2,0),"")</f>
        <v>A</v>
      </c>
      <c r="N5708" s="29" t="str">
        <f>IF(O5708 &lt;&gt; "",VLOOKUP(O5708,'CLASSIFICAÇÃO - ÁREA DE ATUAÇÃO'!$A:$C,3,0), "")</f>
        <v>REDE COMPLEMENTAR</v>
      </c>
      <c r="O5708" t="str">
        <f>'Lotações convertidas'!B5710</f>
        <v>CENTRO DE ESPECIALIDADES ODONTOLOGICAS CENTRO-SUL</v>
      </c>
    </row>
    <row r="5709" spans="1:15" x14ac:dyDescent="0.25">
      <c r="A5709">
        <v>1395732</v>
      </c>
      <c r="B5709" t="s">
        <v>17223</v>
      </c>
      <c r="C5709" t="s">
        <v>17224</v>
      </c>
      <c r="D5709" t="s">
        <v>362</v>
      </c>
      <c r="F5709" t="s">
        <v>1509</v>
      </c>
      <c r="G5709" s="177">
        <v>44837</v>
      </c>
      <c r="H5709" t="s">
        <v>364</v>
      </c>
      <c r="I5709" t="s">
        <v>18168</v>
      </c>
      <c r="J5709" t="s">
        <v>17326</v>
      </c>
      <c r="K5709" t="s">
        <v>353</v>
      </c>
      <c r="L5709" t="s">
        <v>397</v>
      </c>
      <c r="M5709" s="29" t="str">
        <f>IF(O5709 &lt;&gt; "", VLOOKUP(O5709,'CLASSIFICAÇÃO - ÁREA DE ATUAÇÃO'!$A:$C,2,0),"")</f>
        <v>B</v>
      </c>
      <c r="N5709" s="29" t="str">
        <f>IF(O5709 &lt;&gt; "",VLOOKUP(O5709,'CLASSIFICAÇÃO - ÁREA DE ATUAÇÃO'!$A:$C,3,0), "")</f>
        <v>ATENÇÃO PRIMÁRIA</v>
      </c>
      <c r="O5709" t="str">
        <f>'Lotações convertidas'!B5711</f>
        <v>CENTRO DE SAÚDE SÃO JORGE</v>
      </c>
    </row>
    <row r="5710" spans="1:15" x14ac:dyDescent="0.25">
      <c r="A5710">
        <v>1395740</v>
      </c>
      <c r="B5710" t="s">
        <v>484</v>
      </c>
      <c r="C5710" t="s">
        <v>485</v>
      </c>
      <c r="D5710" t="s">
        <v>368</v>
      </c>
      <c r="E5710" t="s">
        <v>369</v>
      </c>
      <c r="F5710" t="s">
        <v>18617</v>
      </c>
      <c r="G5710" s="177">
        <v>44838</v>
      </c>
      <c r="H5710" t="s">
        <v>425</v>
      </c>
      <c r="I5710" t="s">
        <v>18168</v>
      </c>
      <c r="J5710" t="s">
        <v>486</v>
      </c>
      <c r="K5710" t="s">
        <v>353</v>
      </c>
      <c r="L5710" t="s">
        <v>406</v>
      </c>
      <c r="M5710" s="29" t="str">
        <f>IF(O5710 &lt;&gt; "", VLOOKUP(O5710,'CLASSIFICAÇÃO - ÁREA DE ATUAÇÃO'!$A:$C,2,0),"")</f>
        <v>D</v>
      </c>
      <c r="N5710" s="29" t="str">
        <f>IF(O5710 &lt;&gt; "",VLOOKUP(O5710,'CLASSIFICAÇÃO - ÁREA DE ATUAÇÃO'!$A:$C,3,0), "")</f>
        <v>REDE DE URGÊNCIA</v>
      </c>
      <c r="O5710" t="str">
        <f>'Lotações convertidas'!B5712</f>
        <v>UNIDADE DE PRONTO ATENDIMENTO BARREIRO</v>
      </c>
    </row>
    <row r="5711" spans="1:15" x14ac:dyDescent="0.25">
      <c r="A5711">
        <v>1395759</v>
      </c>
      <c r="B5711" t="s">
        <v>17225</v>
      </c>
      <c r="C5711" t="s">
        <v>17226</v>
      </c>
      <c r="D5711" t="s">
        <v>349</v>
      </c>
      <c r="E5711" t="s">
        <v>2690</v>
      </c>
      <c r="F5711" t="s">
        <v>489</v>
      </c>
      <c r="G5711" s="177">
        <v>44838</v>
      </c>
      <c r="H5711" t="s">
        <v>352</v>
      </c>
      <c r="I5711" t="s">
        <v>18184</v>
      </c>
      <c r="J5711" t="s">
        <v>17327</v>
      </c>
      <c r="K5711" t="s">
        <v>353</v>
      </c>
      <c r="L5711" t="s">
        <v>397</v>
      </c>
      <c r="M5711" s="29" t="str">
        <f>IF(O5711 &lt;&gt; "", VLOOKUP(O5711,'CLASSIFICAÇÃO - ÁREA DE ATUAÇÃO'!$A:$C,2,0),"")</f>
        <v>C</v>
      </c>
      <c r="N5711" s="29" t="str">
        <f>IF(O5711 &lt;&gt; "",VLOOKUP(O5711,'CLASSIFICAÇÃO - ÁREA DE ATUAÇÃO'!$A:$C,3,0), "")</f>
        <v>ATENÇÃO PRIMÁRIA</v>
      </c>
      <c r="O5711" t="str">
        <f>'Lotações convertidas'!B5713</f>
        <v>CENTRO DE SAÚDE VILA LEONINA</v>
      </c>
    </row>
    <row r="5712" spans="1:15" x14ac:dyDescent="0.25">
      <c r="A5712">
        <v>1395767</v>
      </c>
      <c r="B5712" t="s">
        <v>17365</v>
      </c>
      <c r="C5712" t="s">
        <v>17366</v>
      </c>
      <c r="D5712" t="s">
        <v>379</v>
      </c>
      <c r="F5712" t="s">
        <v>18636</v>
      </c>
      <c r="G5712" s="177">
        <v>44837</v>
      </c>
      <c r="H5712" t="s">
        <v>352</v>
      </c>
      <c r="I5712" t="s">
        <v>18171</v>
      </c>
      <c r="J5712" t="s">
        <v>17367</v>
      </c>
      <c r="K5712" t="s">
        <v>353</v>
      </c>
      <c r="L5712" t="s">
        <v>411</v>
      </c>
      <c r="M5712" s="29" t="str">
        <f>IF(O5712 &lt;&gt; "", VLOOKUP(O5712,'CLASSIFICAÇÃO - ÁREA DE ATUAÇÃO'!$A:$C,2,0),"")</f>
        <v>A</v>
      </c>
      <c r="N5712" s="29" t="str">
        <f>IF(O5712 &lt;&gt; "",VLOOKUP(O5712,'CLASSIFICAÇÃO - ÁREA DE ATUAÇÃO'!$A:$C,3,0), "")</f>
        <v>REDE COMPLEMENTAR</v>
      </c>
      <c r="O5712" t="str">
        <f>'Lotações convertidas'!B5714</f>
        <v>CENTRO DE REFERENCIA DE IMUNOBIOLOGICOS ESPECIAIS</v>
      </c>
    </row>
    <row r="5713" spans="1:15" x14ac:dyDescent="0.25">
      <c r="A5713">
        <v>1395775</v>
      </c>
      <c r="B5713" t="s">
        <v>17227</v>
      </c>
      <c r="C5713" t="s">
        <v>17228</v>
      </c>
      <c r="D5713" t="s">
        <v>349</v>
      </c>
      <c r="E5713" t="s">
        <v>403</v>
      </c>
      <c r="F5713" t="s">
        <v>630</v>
      </c>
      <c r="G5713" s="177">
        <v>44838</v>
      </c>
      <c r="H5713" t="s">
        <v>395</v>
      </c>
      <c r="I5713" t="s">
        <v>18170</v>
      </c>
      <c r="J5713" t="s">
        <v>17328</v>
      </c>
      <c r="K5713" t="s">
        <v>353</v>
      </c>
      <c r="L5713" t="s">
        <v>406</v>
      </c>
      <c r="M5713" s="29" t="str">
        <f>IF(O5713 &lt;&gt; "", VLOOKUP(O5713,'CLASSIFICAÇÃO - ÁREA DE ATUAÇÃO'!$A:$C,2,0),"")</f>
        <v>D</v>
      </c>
      <c r="N5713" s="29" t="str">
        <f>IF(O5713 &lt;&gt; "",VLOOKUP(O5713,'CLASSIFICAÇÃO - ÁREA DE ATUAÇÃO'!$A:$C,3,0), "")</f>
        <v>ATENÇÃO PRIMÁRIA</v>
      </c>
      <c r="O5713" t="str">
        <f>'Lotações convertidas'!B5715</f>
        <v>CENTRO DE SAÚDE INDEPENDÊNCIA</v>
      </c>
    </row>
    <row r="5714" spans="1:15" x14ac:dyDescent="0.25">
      <c r="A5714">
        <v>1395783</v>
      </c>
      <c r="B5714" t="s">
        <v>17229</v>
      </c>
      <c r="C5714" t="s">
        <v>17230</v>
      </c>
      <c r="D5714" t="s">
        <v>349</v>
      </c>
      <c r="E5714" t="s">
        <v>541</v>
      </c>
      <c r="F5714" t="s">
        <v>1010</v>
      </c>
      <c r="G5714" s="177">
        <v>44838</v>
      </c>
      <c r="H5714" t="s">
        <v>352</v>
      </c>
      <c r="I5714" t="s">
        <v>18172</v>
      </c>
      <c r="J5714" t="s">
        <v>17329</v>
      </c>
      <c r="K5714" t="s">
        <v>353</v>
      </c>
      <c r="L5714" t="s">
        <v>354</v>
      </c>
      <c r="M5714" s="29" t="str">
        <f>IF(O5714 &lt;&gt; "", VLOOKUP(O5714,'CLASSIFICAÇÃO - ÁREA DE ATUAÇÃO'!$A:$C,2,0),"")</f>
        <v>B</v>
      </c>
      <c r="N5714" s="29" t="str">
        <f>IF(O5714 &lt;&gt; "",VLOOKUP(O5714,'CLASSIFICAÇÃO - ÁREA DE ATUAÇÃO'!$A:$C,3,0), "")</f>
        <v>ATENÇÃO PRIMÁRIA</v>
      </c>
      <c r="O5714" t="str">
        <f>'Lotações convertidas'!B5716</f>
        <v>CENTRO DE SAÚDE JOÃO PINHEIRO</v>
      </c>
    </row>
    <row r="5715" spans="1:15" x14ac:dyDescent="0.25">
      <c r="A5715">
        <v>1395791</v>
      </c>
      <c r="B5715" t="s">
        <v>8746</v>
      </c>
      <c r="C5715" t="s">
        <v>8747</v>
      </c>
      <c r="D5715" t="s">
        <v>368</v>
      </c>
      <c r="E5715" t="s">
        <v>634</v>
      </c>
      <c r="F5715" t="s">
        <v>18611</v>
      </c>
      <c r="G5715" s="177">
        <v>44838</v>
      </c>
      <c r="H5715" t="s">
        <v>466</v>
      </c>
      <c r="I5715" t="s">
        <v>18174</v>
      </c>
      <c r="J5715" t="s">
        <v>17155</v>
      </c>
      <c r="K5715" t="s">
        <v>353</v>
      </c>
      <c r="L5715" t="s">
        <v>397</v>
      </c>
      <c r="M5715" s="29" t="str">
        <f>IF(O5715 &lt;&gt; "", VLOOKUP(O5715,'CLASSIFICAÇÃO - ÁREA DE ATUAÇÃO'!$A:$C,2,0),"")</f>
        <v>C</v>
      </c>
      <c r="N5715" s="29" t="str">
        <f>IF(O5715 &lt;&gt; "",VLOOKUP(O5715,'CLASSIFICAÇÃO - ÁREA DE ATUAÇÃO'!$A:$C,3,0), "")</f>
        <v>REDE DE URGÊNCIA</v>
      </c>
      <c r="O5715" t="str">
        <f>'Lotações convertidas'!B5717</f>
        <v>UNIDADE DE PRONTO ATENDIMENTO OESTE</v>
      </c>
    </row>
    <row r="5716" spans="1:15" x14ac:dyDescent="0.25">
      <c r="A5716">
        <v>1395805</v>
      </c>
      <c r="B5716" t="s">
        <v>501</v>
      </c>
      <c r="C5716" t="s">
        <v>502</v>
      </c>
      <c r="D5716" t="s">
        <v>368</v>
      </c>
      <c r="E5716" t="s">
        <v>369</v>
      </c>
      <c r="F5716" t="s">
        <v>503</v>
      </c>
      <c r="G5716" s="177">
        <v>44838</v>
      </c>
      <c r="H5716" t="s">
        <v>384</v>
      </c>
      <c r="I5716" t="s">
        <v>18168</v>
      </c>
      <c r="J5716" t="s">
        <v>504</v>
      </c>
      <c r="K5716" t="s">
        <v>353</v>
      </c>
      <c r="L5716" t="s">
        <v>397</v>
      </c>
      <c r="M5716" s="29" t="str">
        <f>IF(O5716 &lt;&gt; "", VLOOKUP(O5716,'CLASSIFICAÇÃO - ÁREA DE ATUAÇÃO'!$A:$C,2,0),"")</f>
        <v>B</v>
      </c>
      <c r="N5716" s="29" t="str">
        <f>IF(O5716 &lt;&gt; "",VLOOKUP(O5716,'CLASSIFICAÇÃO - ÁREA DE ATUAÇÃO'!$A:$C,3,0), "")</f>
        <v>ATENÇÃO PRIMÁRIA</v>
      </c>
      <c r="O5716" t="str">
        <f>'Lotações convertidas'!B5718</f>
        <v>CENTRO DE SAÚDE BETÂNIA</v>
      </c>
    </row>
    <row r="5717" spans="1:15" x14ac:dyDescent="0.25">
      <c r="A5717">
        <v>1395813</v>
      </c>
      <c r="B5717" t="s">
        <v>17231</v>
      </c>
      <c r="C5717" t="s">
        <v>17232</v>
      </c>
      <c r="D5717" t="s">
        <v>368</v>
      </c>
      <c r="E5717" t="s">
        <v>369</v>
      </c>
      <c r="F5717" t="s">
        <v>1249</v>
      </c>
      <c r="G5717" s="177">
        <v>44838</v>
      </c>
      <c r="H5717" t="s">
        <v>384</v>
      </c>
      <c r="I5717" t="s">
        <v>18168</v>
      </c>
      <c r="J5717" t="s">
        <v>17330</v>
      </c>
      <c r="K5717" t="s">
        <v>353</v>
      </c>
      <c r="L5717" t="s">
        <v>361</v>
      </c>
      <c r="M5717" s="29" t="str">
        <f>IF(O5717 &lt;&gt; "", VLOOKUP(O5717,'CLASSIFICAÇÃO - ÁREA DE ATUAÇÃO'!$A:$C,2,0),"")</f>
        <v>C</v>
      </c>
      <c r="N5717" s="29" t="str">
        <f>IF(O5717 &lt;&gt; "",VLOOKUP(O5717,'CLASSIFICAÇÃO - ÁREA DE ATUAÇÃO'!$A:$C,3,0), "")</f>
        <v>ATENÇÃO PRIMÁRIA</v>
      </c>
      <c r="O5717" t="str">
        <f>'Lotações convertidas'!B5719</f>
        <v>CENTRO DE SAÚDE OURO PRETO</v>
      </c>
    </row>
    <row r="5718" spans="1:15" x14ac:dyDescent="0.25">
      <c r="A5718">
        <v>1395821</v>
      </c>
      <c r="B5718" t="s">
        <v>17233</v>
      </c>
      <c r="C5718" t="s">
        <v>17234</v>
      </c>
      <c r="D5718" t="s">
        <v>368</v>
      </c>
      <c r="E5718" t="s">
        <v>369</v>
      </c>
      <c r="F5718" t="s">
        <v>561</v>
      </c>
      <c r="G5718" s="177">
        <v>44839</v>
      </c>
      <c r="H5718" t="s">
        <v>441</v>
      </c>
      <c r="I5718" t="s">
        <v>18168</v>
      </c>
      <c r="J5718" t="s">
        <v>17331</v>
      </c>
      <c r="K5718" t="s">
        <v>353</v>
      </c>
      <c r="L5718" t="s">
        <v>374</v>
      </c>
      <c r="M5718" s="29" t="str">
        <f>IF(O5718 &lt;&gt; "", VLOOKUP(O5718,'CLASSIFICAÇÃO - ÁREA DE ATUAÇÃO'!$A:$C,2,0),"")</f>
        <v>C</v>
      </c>
      <c r="N5718" s="29" t="str">
        <f>IF(O5718 &lt;&gt; "",VLOOKUP(O5718,'CLASSIFICAÇÃO - ÁREA DE ATUAÇÃO'!$A:$C,3,0), "")</f>
        <v>REDE DE URGÊNCIA</v>
      </c>
      <c r="O5718" t="str">
        <f>'Lotações convertidas'!B5720</f>
        <v>CENTRO DE REFERENCIA EM SAUDE MENTAL ALCOOL E DROGAS NORDESTE</v>
      </c>
    </row>
    <row r="5719" spans="1:15" x14ac:dyDescent="0.25">
      <c r="A5719" t="s">
        <v>17235</v>
      </c>
      <c r="B5719" t="s">
        <v>17236</v>
      </c>
      <c r="C5719" t="s">
        <v>17237</v>
      </c>
      <c r="D5719" t="s">
        <v>368</v>
      </c>
      <c r="E5719" t="s">
        <v>369</v>
      </c>
      <c r="F5719" t="s">
        <v>731</v>
      </c>
      <c r="G5719" s="177">
        <v>44838</v>
      </c>
      <c r="H5719" t="s">
        <v>417</v>
      </c>
      <c r="I5719" t="s">
        <v>18168</v>
      </c>
      <c r="J5719" t="s">
        <v>17332</v>
      </c>
      <c r="K5719" t="s">
        <v>353</v>
      </c>
      <c r="L5719" t="s">
        <v>361</v>
      </c>
      <c r="M5719" s="29" t="str">
        <f>IF(O5719 &lt;&gt; "", VLOOKUP(O5719,'CLASSIFICAÇÃO - ÁREA DE ATUAÇÃO'!$A:$C,2,0),"")</f>
        <v>B</v>
      </c>
      <c r="N5719" s="29" t="str">
        <f>IF(O5719 &lt;&gt; "",VLOOKUP(O5719,'CLASSIFICAÇÃO - ÁREA DE ATUAÇÃO'!$A:$C,3,0), "")</f>
        <v>ATENÇÃO PRIMÁRIA</v>
      </c>
      <c r="O5719" t="str">
        <f>'Lotações convertidas'!B5721</f>
        <v>CENTRO DE SAÚDE DOM ORIONE</v>
      </c>
    </row>
    <row r="5720" spans="1:15" x14ac:dyDescent="0.25">
      <c r="A5720">
        <v>1395848</v>
      </c>
      <c r="B5720" t="s">
        <v>1123</v>
      </c>
      <c r="C5720" t="s">
        <v>1124</v>
      </c>
      <c r="D5720" t="s">
        <v>368</v>
      </c>
      <c r="E5720" t="s">
        <v>369</v>
      </c>
      <c r="F5720" t="s">
        <v>561</v>
      </c>
      <c r="G5720" s="177">
        <v>44838</v>
      </c>
      <c r="H5720" t="s">
        <v>441</v>
      </c>
      <c r="I5720" t="s">
        <v>18168</v>
      </c>
      <c r="J5720" t="s">
        <v>1126</v>
      </c>
      <c r="K5720" t="s">
        <v>353</v>
      </c>
      <c r="L5720" t="s">
        <v>374</v>
      </c>
      <c r="M5720" s="29" t="str">
        <f>IF(O5720 &lt;&gt; "", VLOOKUP(O5720,'CLASSIFICAÇÃO - ÁREA DE ATUAÇÃO'!$A:$C,2,0),"")</f>
        <v>C</v>
      </c>
      <c r="N5720" s="29" t="str">
        <f>IF(O5720 &lt;&gt; "",VLOOKUP(O5720,'CLASSIFICAÇÃO - ÁREA DE ATUAÇÃO'!$A:$C,3,0), "")</f>
        <v>REDE DE URGÊNCIA</v>
      </c>
      <c r="O5720" t="str">
        <f>'Lotações convertidas'!B5722</f>
        <v>CENTRO DE REFERENCIA EM SAUDE MENTAL ALCOOL E DROGAS NORDESTE</v>
      </c>
    </row>
    <row r="5721" spans="1:15" x14ac:dyDescent="0.25">
      <c r="A5721">
        <v>1395856</v>
      </c>
      <c r="B5721" t="s">
        <v>17238</v>
      </c>
      <c r="C5721" t="s">
        <v>17239</v>
      </c>
      <c r="D5721" t="s">
        <v>362</v>
      </c>
      <c r="F5721" t="s">
        <v>18611</v>
      </c>
      <c r="G5721" s="177">
        <v>44838</v>
      </c>
      <c r="H5721" t="s">
        <v>466</v>
      </c>
      <c r="I5721" t="s">
        <v>18168</v>
      </c>
      <c r="J5721" t="s">
        <v>17333</v>
      </c>
      <c r="K5721" t="s">
        <v>353</v>
      </c>
      <c r="L5721" t="s">
        <v>397</v>
      </c>
      <c r="M5721" s="29" t="str">
        <f>IF(O5721 &lt;&gt; "", VLOOKUP(O5721,'CLASSIFICAÇÃO - ÁREA DE ATUAÇÃO'!$A:$C,2,0),"")</f>
        <v>C</v>
      </c>
      <c r="N5721" s="29" t="str">
        <f>IF(O5721 &lt;&gt; "",VLOOKUP(O5721,'CLASSIFICAÇÃO - ÁREA DE ATUAÇÃO'!$A:$C,3,0), "")</f>
        <v>REDE DE URGÊNCIA</v>
      </c>
      <c r="O5721" t="str">
        <f>'Lotações convertidas'!B5723</f>
        <v>UNIDADE DE PRONTO ATENDIMENTO OESTE</v>
      </c>
    </row>
    <row r="5722" spans="1:15" x14ac:dyDescent="0.25">
      <c r="A5722">
        <v>1395864</v>
      </c>
      <c r="B5722" t="s">
        <v>17240</v>
      </c>
      <c r="C5722" t="s">
        <v>17241</v>
      </c>
      <c r="D5722" t="s">
        <v>368</v>
      </c>
      <c r="E5722" t="s">
        <v>524</v>
      </c>
      <c r="F5722" t="s">
        <v>18616</v>
      </c>
      <c r="G5722" s="177">
        <v>44840</v>
      </c>
      <c r="H5722" t="s">
        <v>425</v>
      </c>
      <c r="I5722" t="s">
        <v>18176</v>
      </c>
      <c r="J5722" t="s">
        <v>17334</v>
      </c>
      <c r="K5722" t="s">
        <v>353</v>
      </c>
      <c r="L5722" t="s">
        <v>361</v>
      </c>
      <c r="M5722" s="29" t="str">
        <f>IF(O5722 &lt;&gt; "", VLOOKUP(O5722,'CLASSIFICAÇÃO - ÁREA DE ATUAÇÃO'!$A:$C,2,0),"")</f>
        <v>C</v>
      </c>
      <c r="N5722" s="29" t="str">
        <f>IF(O5722 &lt;&gt; "",VLOOKUP(O5722,'CLASSIFICAÇÃO - ÁREA DE ATUAÇÃO'!$A:$C,3,0), "")</f>
        <v>REDE DE URGÊNCIA</v>
      </c>
      <c r="O5722" t="str">
        <f>'Lotações convertidas'!B5724</f>
        <v>UNIDADE DE PRONTO ATENDIMENTO PAMPULHA</v>
      </c>
    </row>
    <row r="5723" spans="1:15" x14ac:dyDescent="0.25">
      <c r="A5723">
        <v>1395872</v>
      </c>
      <c r="B5723" t="s">
        <v>491</v>
      </c>
      <c r="C5723" t="s">
        <v>492</v>
      </c>
      <c r="D5723" t="s">
        <v>429</v>
      </c>
      <c r="E5723" t="s">
        <v>493</v>
      </c>
      <c r="F5723" t="s">
        <v>494</v>
      </c>
      <c r="G5723" s="177">
        <v>44838</v>
      </c>
      <c r="H5723" t="s">
        <v>384</v>
      </c>
      <c r="I5723" t="s">
        <v>495</v>
      </c>
      <c r="K5723" t="s">
        <v>495</v>
      </c>
      <c r="L5723" t="s">
        <v>397</v>
      </c>
      <c r="M5723" s="29" t="str">
        <f>IF(O5723 &lt;&gt; "", VLOOKUP(O5723,'CLASSIFICAÇÃO - ÁREA DE ATUAÇÃO'!$A:$C,2,0),"")</f>
        <v>B</v>
      </c>
      <c r="N5723" s="29" t="str">
        <f>IF(O5723 &lt;&gt; "",VLOOKUP(O5723,'CLASSIFICAÇÃO - ÁREA DE ATUAÇÃO'!$A:$C,3,0), "")</f>
        <v>REDE COMPLEMENTAR</v>
      </c>
      <c r="O5723" t="str">
        <f>'Lotações convertidas'!B5725</f>
        <v>LABORATORIO REGIONAL OESTE/BARREIRO</v>
      </c>
    </row>
    <row r="5724" spans="1:15" x14ac:dyDescent="0.25">
      <c r="A5724">
        <v>1395880</v>
      </c>
      <c r="B5724" t="s">
        <v>17242</v>
      </c>
      <c r="C5724" t="s">
        <v>17243</v>
      </c>
      <c r="D5724" t="s">
        <v>349</v>
      </c>
      <c r="E5724" t="s">
        <v>403</v>
      </c>
      <c r="F5724" t="s">
        <v>18611</v>
      </c>
      <c r="G5724" s="177">
        <v>44838</v>
      </c>
      <c r="H5724" t="s">
        <v>352</v>
      </c>
      <c r="I5724" t="s">
        <v>18170</v>
      </c>
      <c r="J5724" t="s">
        <v>17335</v>
      </c>
      <c r="K5724" t="s">
        <v>353</v>
      </c>
      <c r="L5724" t="s">
        <v>397</v>
      </c>
      <c r="M5724" s="29" t="str">
        <f>IF(O5724 &lt;&gt; "", VLOOKUP(O5724,'CLASSIFICAÇÃO - ÁREA DE ATUAÇÃO'!$A:$C,2,0),"")</f>
        <v>C</v>
      </c>
      <c r="N5724" s="29" t="str">
        <f>IF(O5724 &lt;&gt; "",VLOOKUP(O5724,'CLASSIFICAÇÃO - ÁREA DE ATUAÇÃO'!$A:$C,3,0), "")</f>
        <v>REDE DE URGÊNCIA</v>
      </c>
      <c r="O5724" t="str">
        <f>'Lotações convertidas'!B5726</f>
        <v>UNIDADE DE PRONTO ATENDIMENTO OESTE</v>
      </c>
    </row>
    <row r="5725" spans="1:15" x14ac:dyDescent="0.25">
      <c r="A5725">
        <v>1395899</v>
      </c>
      <c r="B5725" t="s">
        <v>761</v>
      </c>
      <c r="C5725" t="s">
        <v>762</v>
      </c>
      <c r="D5725" t="s">
        <v>362</v>
      </c>
      <c r="F5725" t="s">
        <v>18616</v>
      </c>
      <c r="G5725" s="177">
        <v>44841</v>
      </c>
      <c r="H5725" t="s">
        <v>466</v>
      </c>
      <c r="I5725" t="s">
        <v>18168</v>
      </c>
      <c r="J5725" t="s">
        <v>763</v>
      </c>
      <c r="K5725" t="s">
        <v>353</v>
      </c>
      <c r="L5725" t="s">
        <v>361</v>
      </c>
      <c r="M5725" s="29" t="str">
        <f>IF(O5725 &lt;&gt; "", VLOOKUP(O5725,'CLASSIFICAÇÃO - ÁREA DE ATUAÇÃO'!$A:$C,2,0),"")</f>
        <v>C</v>
      </c>
      <c r="N5725" s="29" t="str">
        <f>IF(O5725 &lt;&gt; "",VLOOKUP(O5725,'CLASSIFICAÇÃO - ÁREA DE ATUAÇÃO'!$A:$C,3,0), "")</f>
        <v>REDE DE URGÊNCIA</v>
      </c>
      <c r="O5725" t="str">
        <f>'Lotações convertidas'!B5727</f>
        <v>UNIDADE DE PRONTO ATENDIMENTO PAMPULHA</v>
      </c>
    </row>
    <row r="5726" spans="1:15" x14ac:dyDescent="0.25">
      <c r="A5726">
        <v>1395902</v>
      </c>
      <c r="B5726" t="s">
        <v>17244</v>
      </c>
      <c r="C5726" t="s">
        <v>17245</v>
      </c>
      <c r="D5726" t="s">
        <v>368</v>
      </c>
      <c r="E5726" t="s">
        <v>369</v>
      </c>
      <c r="F5726" t="s">
        <v>731</v>
      </c>
      <c r="G5726" s="177">
        <v>44838</v>
      </c>
      <c r="H5726" t="s">
        <v>417</v>
      </c>
      <c r="I5726" t="s">
        <v>18168</v>
      </c>
      <c r="J5726" t="s">
        <v>17336</v>
      </c>
      <c r="K5726" t="s">
        <v>353</v>
      </c>
      <c r="L5726" t="s">
        <v>361</v>
      </c>
      <c r="M5726" s="29" t="str">
        <f>IF(O5726 &lt;&gt; "", VLOOKUP(O5726,'CLASSIFICAÇÃO - ÁREA DE ATUAÇÃO'!$A:$C,2,0),"")</f>
        <v>B</v>
      </c>
      <c r="N5726" s="29" t="str">
        <f>IF(O5726 &lt;&gt; "",VLOOKUP(O5726,'CLASSIFICAÇÃO - ÁREA DE ATUAÇÃO'!$A:$C,3,0), "")</f>
        <v>ATENÇÃO PRIMÁRIA</v>
      </c>
      <c r="O5726" t="str">
        <f>'Lotações convertidas'!B5728</f>
        <v>CENTRO DE SAÚDE DOM ORIONE</v>
      </c>
    </row>
    <row r="5727" spans="1:15" x14ac:dyDescent="0.25">
      <c r="A5727">
        <v>1395910</v>
      </c>
      <c r="B5727" t="s">
        <v>17246</v>
      </c>
      <c r="C5727" t="s">
        <v>17247</v>
      </c>
      <c r="D5727" t="s">
        <v>368</v>
      </c>
      <c r="E5727" t="s">
        <v>369</v>
      </c>
      <c r="F5727" t="s">
        <v>18631</v>
      </c>
      <c r="G5727" s="177">
        <v>44840</v>
      </c>
      <c r="H5727" t="s">
        <v>1635</v>
      </c>
      <c r="I5727" t="s">
        <v>18168</v>
      </c>
      <c r="J5727" t="s">
        <v>17337</v>
      </c>
      <c r="K5727" t="s">
        <v>353</v>
      </c>
      <c r="L5727" t="s">
        <v>374</v>
      </c>
      <c r="M5727" s="29" t="str">
        <f>IF(O5727 &lt;&gt; "", VLOOKUP(O5727,'CLASSIFICAÇÃO - ÁREA DE ATUAÇÃO'!$A:$C,2,0),"")</f>
        <v>A</v>
      </c>
      <c r="N5727" s="29" t="str">
        <f>IF(O5727 &lt;&gt; "",VLOOKUP(O5727,'CLASSIFICAÇÃO - ÁREA DE ATUAÇÃO'!$A:$C,3,0), "")</f>
        <v>REDE DE URGÊNCIA</v>
      </c>
      <c r="O5727" t="str">
        <f>'Lotações convertidas'!B5729</f>
        <v>CENTRO DE REFERENCIA EM SAUDE MENTAL NORDESTE</v>
      </c>
    </row>
    <row r="5728" spans="1:15" x14ac:dyDescent="0.25">
      <c r="A5728">
        <v>1395929</v>
      </c>
      <c r="B5728" t="s">
        <v>17248</v>
      </c>
      <c r="C5728" t="s">
        <v>17249</v>
      </c>
      <c r="D5728" t="s">
        <v>368</v>
      </c>
      <c r="E5728" t="s">
        <v>369</v>
      </c>
      <c r="F5728" t="s">
        <v>69</v>
      </c>
      <c r="G5728" s="177">
        <v>44838</v>
      </c>
      <c r="H5728" t="s">
        <v>2484</v>
      </c>
      <c r="I5728" t="s">
        <v>18168</v>
      </c>
      <c r="J5728" t="s">
        <v>17338</v>
      </c>
      <c r="K5728" t="s">
        <v>353</v>
      </c>
      <c r="L5728" t="s">
        <v>382</v>
      </c>
      <c r="M5728" s="29" t="str">
        <f>IF(O5728 &lt;&gt; "", VLOOKUP(O5728,'CLASSIFICAÇÃO - ÁREA DE ATUAÇÃO'!$A:$C,2,0),"")</f>
        <v>A</v>
      </c>
      <c r="N5728" s="29" t="str">
        <f>IF(O5728 &lt;&gt; "",VLOOKUP(O5728,'CLASSIFICAÇÃO - ÁREA DE ATUAÇÃO'!$A:$C,3,0), "")</f>
        <v>REDE COMPLEMENTAR</v>
      </c>
      <c r="O5728" t="str">
        <f>'Lotações convertidas'!B5730</f>
        <v>CENTRO DE TESTAGEM E ACONSELHAMENTO - SERVICO DE ATENDIMENTO ESPECIALIZADO</v>
      </c>
    </row>
    <row r="5729" spans="1:15" x14ac:dyDescent="0.25">
      <c r="A5729">
        <v>1395937</v>
      </c>
      <c r="B5729" t="s">
        <v>497</v>
      </c>
      <c r="C5729" t="s">
        <v>498</v>
      </c>
      <c r="D5729" t="s">
        <v>362</v>
      </c>
      <c r="F5729" t="s">
        <v>18636</v>
      </c>
      <c r="G5729" s="177">
        <v>44839</v>
      </c>
      <c r="H5729" t="s">
        <v>364</v>
      </c>
      <c r="I5729" t="s">
        <v>18168</v>
      </c>
      <c r="J5729" t="s">
        <v>500</v>
      </c>
      <c r="K5729" t="s">
        <v>353</v>
      </c>
      <c r="L5729" t="s">
        <v>411</v>
      </c>
      <c r="M5729" s="29" t="str">
        <f>IF(O5729 &lt;&gt; "", VLOOKUP(O5729,'CLASSIFICAÇÃO - ÁREA DE ATUAÇÃO'!$A:$C,2,0),"")</f>
        <v>A</v>
      </c>
      <c r="N5729" s="29" t="str">
        <f>IF(O5729 &lt;&gt; "",VLOOKUP(O5729,'CLASSIFICAÇÃO - ÁREA DE ATUAÇÃO'!$A:$C,3,0), "")</f>
        <v>REDE COMPLEMENTAR</v>
      </c>
      <c r="O5729" t="str">
        <f>'Lotações convertidas'!B5731</f>
        <v>CENTRO DE REFERENCIA DE IMUNOBIOLOGICOS ESPECIAIS</v>
      </c>
    </row>
    <row r="5730" spans="1:15" x14ac:dyDescent="0.25">
      <c r="A5730">
        <v>1395945</v>
      </c>
      <c r="B5730" t="s">
        <v>6651</v>
      </c>
      <c r="C5730" t="s">
        <v>6652</v>
      </c>
      <c r="D5730" t="s">
        <v>368</v>
      </c>
      <c r="E5730" t="s">
        <v>524</v>
      </c>
      <c r="F5730" t="s">
        <v>18615</v>
      </c>
      <c r="G5730" s="177">
        <v>44838</v>
      </c>
      <c r="H5730" t="s">
        <v>441</v>
      </c>
      <c r="I5730" t="s">
        <v>18179</v>
      </c>
      <c r="J5730" t="s">
        <v>6653</v>
      </c>
      <c r="K5730" t="s">
        <v>353</v>
      </c>
      <c r="L5730" t="s">
        <v>365</v>
      </c>
      <c r="M5730" s="29" t="str">
        <f>IF(O5730 &lt;&gt; "", VLOOKUP(O5730,'CLASSIFICAÇÃO - ÁREA DE ATUAÇÃO'!$A:$C,2,0),"")</f>
        <v>D</v>
      </c>
      <c r="N5730" s="29" t="str">
        <f>IF(O5730 &lt;&gt; "",VLOOKUP(O5730,'CLASSIFICAÇÃO - ÁREA DE ATUAÇÃO'!$A:$C,3,0), "")</f>
        <v>REDE DE URGÊNCIA</v>
      </c>
      <c r="O5730" t="str">
        <f>'Lotações convertidas'!B5732</f>
        <v>UNIDADE DE PRONTO ATENDIMENTO NORTE</v>
      </c>
    </row>
    <row r="5731" spans="1:15" x14ac:dyDescent="0.25">
      <c r="A5731">
        <v>1395953</v>
      </c>
      <c r="B5731" t="s">
        <v>17250</v>
      </c>
      <c r="C5731" t="s">
        <v>17251</v>
      </c>
      <c r="D5731" t="s">
        <v>362</v>
      </c>
      <c r="F5731" t="s">
        <v>629</v>
      </c>
      <c r="G5731" s="177">
        <v>44838</v>
      </c>
      <c r="H5731" t="s">
        <v>364</v>
      </c>
      <c r="I5731" t="s">
        <v>18168</v>
      </c>
      <c r="J5731" t="s">
        <v>17339</v>
      </c>
      <c r="K5731" t="s">
        <v>353</v>
      </c>
      <c r="L5731" t="s">
        <v>354</v>
      </c>
      <c r="M5731" s="29" t="str">
        <f>IF(O5731 &lt;&gt; "", VLOOKUP(O5731,'CLASSIFICAÇÃO - ÁREA DE ATUAÇÃO'!$A:$C,2,0),"")</f>
        <v>A</v>
      </c>
      <c r="N5731" s="29" t="str">
        <f>IF(O5731 &lt;&gt; "",VLOOKUP(O5731,'CLASSIFICAÇÃO - ÁREA DE ATUAÇÃO'!$A:$C,3,0), "")</f>
        <v>ATENÇÃO PRIMÁRIA</v>
      </c>
      <c r="O5731" t="str">
        <f>'Lotações convertidas'!B5733</f>
        <v>CENTRO DE SAÚDE PADRE EUSTÁQUIO</v>
      </c>
    </row>
    <row r="5732" spans="1:15" x14ac:dyDescent="0.25">
      <c r="A5732">
        <v>1395961</v>
      </c>
      <c r="B5732" t="s">
        <v>17252</v>
      </c>
      <c r="C5732" t="s">
        <v>17253</v>
      </c>
      <c r="D5732" t="s">
        <v>520</v>
      </c>
      <c r="F5732" t="s">
        <v>713</v>
      </c>
      <c r="G5732" s="177">
        <v>44838</v>
      </c>
      <c r="H5732" t="s">
        <v>364</v>
      </c>
      <c r="I5732" t="s">
        <v>18175</v>
      </c>
      <c r="J5732" t="s">
        <v>17340</v>
      </c>
      <c r="K5732" t="s">
        <v>353</v>
      </c>
      <c r="L5732" t="s">
        <v>382</v>
      </c>
      <c r="M5732" s="29" t="str">
        <f>IF(O5732 &lt;&gt; "", VLOOKUP(O5732,'CLASSIFICAÇÃO - ÁREA DE ATUAÇÃO'!$A:$C,2,0),"")</f>
        <v>B</v>
      </c>
      <c r="N5732" s="29" t="str">
        <f>IF(O5732 &lt;&gt; "",VLOOKUP(O5732,'CLASSIFICAÇÃO - ÁREA DE ATUAÇÃO'!$A:$C,3,0), "")</f>
        <v>ATENÇÃO PRIMÁRIA</v>
      </c>
      <c r="O5732" t="str">
        <f>'Lotações convertidas'!B5734</f>
        <v>CENTRO DE SAÚDE POMPÉIA</v>
      </c>
    </row>
    <row r="5733" spans="1:15" x14ac:dyDescent="0.25">
      <c r="A5733" t="s">
        <v>17254</v>
      </c>
      <c r="B5733" t="s">
        <v>17255</v>
      </c>
      <c r="C5733" t="s">
        <v>17256</v>
      </c>
      <c r="D5733" t="s">
        <v>368</v>
      </c>
      <c r="E5733" t="s">
        <v>369</v>
      </c>
      <c r="F5733" t="s">
        <v>3754</v>
      </c>
      <c r="G5733" s="177">
        <v>44838</v>
      </c>
      <c r="H5733" t="s">
        <v>417</v>
      </c>
      <c r="I5733" t="s">
        <v>18168</v>
      </c>
      <c r="J5733" t="s">
        <v>17341</v>
      </c>
      <c r="K5733" t="s">
        <v>353</v>
      </c>
      <c r="L5733" t="s">
        <v>365</v>
      </c>
      <c r="M5733" s="29" t="str">
        <f>IF(O5733 &lt;&gt; "", VLOOKUP(O5733,'CLASSIFICAÇÃO - ÁREA DE ATUAÇÃO'!$A:$C,2,0),"")</f>
        <v>B</v>
      </c>
      <c r="N5733" s="29" t="str">
        <f>IF(O5733 &lt;&gt; "",VLOOKUP(O5733,'CLASSIFICAÇÃO - ÁREA DE ATUAÇÃO'!$A:$C,3,0), "")</f>
        <v>ATENÇÃO PRIMÁRIA</v>
      </c>
      <c r="O5733" t="str">
        <f>'Lotações convertidas'!B5735</f>
        <v>CENTRO DE SAÚDE CAMPO ALEGRE</v>
      </c>
    </row>
    <row r="5734" spans="1:15" x14ac:dyDescent="0.25">
      <c r="A5734">
        <v>1395988</v>
      </c>
      <c r="B5734" t="s">
        <v>17257</v>
      </c>
      <c r="C5734" t="s">
        <v>17258</v>
      </c>
      <c r="D5734" t="s">
        <v>368</v>
      </c>
      <c r="E5734" t="s">
        <v>369</v>
      </c>
      <c r="F5734" t="s">
        <v>18617</v>
      </c>
      <c r="G5734" s="177">
        <v>44838</v>
      </c>
      <c r="H5734" t="s">
        <v>425</v>
      </c>
      <c r="I5734" t="s">
        <v>18168</v>
      </c>
      <c r="J5734" t="s">
        <v>17342</v>
      </c>
      <c r="K5734" t="s">
        <v>353</v>
      </c>
      <c r="L5734" t="s">
        <v>406</v>
      </c>
      <c r="M5734" s="29" t="str">
        <f>IF(O5734 &lt;&gt; "", VLOOKUP(O5734,'CLASSIFICAÇÃO - ÁREA DE ATUAÇÃO'!$A:$C,2,0),"")</f>
        <v>D</v>
      </c>
      <c r="N5734" s="29" t="str">
        <f>IF(O5734 &lt;&gt; "",VLOOKUP(O5734,'CLASSIFICAÇÃO - ÁREA DE ATUAÇÃO'!$A:$C,3,0), "")</f>
        <v>REDE DE URGÊNCIA</v>
      </c>
      <c r="O5734" t="str">
        <f>'Lotações convertidas'!B5736</f>
        <v>UNIDADE DE PRONTO ATENDIMENTO BARREIRO</v>
      </c>
    </row>
    <row r="5735" spans="1:15" x14ac:dyDescent="0.25">
      <c r="A5735">
        <v>1395996</v>
      </c>
      <c r="B5735" t="s">
        <v>17259</v>
      </c>
      <c r="C5735" t="s">
        <v>17260</v>
      </c>
      <c r="D5735" t="s">
        <v>429</v>
      </c>
      <c r="E5735" t="s">
        <v>430</v>
      </c>
      <c r="F5735" t="s">
        <v>735</v>
      </c>
      <c r="G5735" s="177">
        <v>44839</v>
      </c>
      <c r="H5735" t="s">
        <v>508</v>
      </c>
      <c r="I5735" t="s">
        <v>18175</v>
      </c>
      <c r="J5735" t="s">
        <v>17343</v>
      </c>
      <c r="K5735" t="s">
        <v>353</v>
      </c>
      <c r="L5735" t="s">
        <v>411</v>
      </c>
      <c r="M5735" s="29" t="str">
        <f>IF(O5735 &lt;&gt; "", VLOOKUP(O5735,'CLASSIFICAÇÃO - ÁREA DE ATUAÇÃO'!$A:$C,2,0),"")</f>
        <v>A</v>
      </c>
      <c r="N5735" s="29" t="str">
        <f>IF(O5735 &lt;&gt; "",VLOOKUP(O5735,'CLASSIFICAÇÃO - ÁREA DE ATUAÇÃO'!$A:$C,3,0), "")</f>
        <v>REDE COMPLEMENTAR</v>
      </c>
      <c r="O5735" t="str">
        <f>'Lotações convertidas'!B5737</f>
        <v>CENTRO DE ESPECIALIDADES ODONTOLÓGICAS PARACATU</v>
      </c>
    </row>
    <row r="5736" spans="1:15" x14ac:dyDescent="0.25">
      <c r="A5736">
        <v>1396003</v>
      </c>
      <c r="B5736" t="s">
        <v>17261</v>
      </c>
      <c r="C5736" t="s">
        <v>17262</v>
      </c>
      <c r="D5736" t="s">
        <v>362</v>
      </c>
      <c r="F5736" t="s">
        <v>424</v>
      </c>
      <c r="G5736" s="177">
        <v>44840</v>
      </c>
      <c r="H5736" t="s">
        <v>466</v>
      </c>
      <c r="I5736" t="s">
        <v>18168</v>
      </c>
      <c r="J5736" t="s">
        <v>17344</v>
      </c>
      <c r="K5736" t="s">
        <v>353</v>
      </c>
      <c r="L5736" t="s">
        <v>427</v>
      </c>
      <c r="M5736" s="29" t="str">
        <f>IF(O5736 &lt;&gt; "", VLOOKUP(O5736,'CLASSIFICAÇÃO - ÁREA DE ATUAÇÃO'!$A:$C,2,0),"")</f>
        <v>D</v>
      </c>
      <c r="N5736" s="29" t="str">
        <f>IF(O5736 &lt;&gt; "",VLOOKUP(O5736,'CLASSIFICAÇÃO - ÁREA DE ATUAÇÃO'!$A:$C,3,0), "")</f>
        <v>REDE DE URGÊNCIA</v>
      </c>
      <c r="O5736" t="str">
        <f>'Lotações convertidas'!B5738</f>
        <v>SERVIÇO DE ATENDIMENTO MÓVEL DE URGÊNCIA E TRANSPORTE EM SAÚDE</v>
      </c>
    </row>
    <row r="5737" spans="1:15" x14ac:dyDescent="0.25">
      <c r="A5737">
        <v>1396011</v>
      </c>
      <c r="B5737" t="s">
        <v>17263</v>
      </c>
      <c r="C5737" t="s">
        <v>17264</v>
      </c>
      <c r="D5737" t="s">
        <v>368</v>
      </c>
      <c r="E5737" t="s">
        <v>369</v>
      </c>
      <c r="F5737" t="s">
        <v>421</v>
      </c>
      <c r="G5737" s="177">
        <v>44839</v>
      </c>
      <c r="H5737" t="s">
        <v>364</v>
      </c>
      <c r="I5737" t="s">
        <v>18168</v>
      </c>
      <c r="J5737" t="s">
        <v>17345</v>
      </c>
      <c r="K5737" t="s">
        <v>353</v>
      </c>
      <c r="L5737" t="s">
        <v>365</v>
      </c>
      <c r="M5737" s="29" t="str">
        <f>IF(O5737 &lt;&gt; "", VLOOKUP(O5737,'CLASSIFICAÇÃO - ÁREA DE ATUAÇÃO'!$A:$C,2,0),"")</f>
        <v>C</v>
      </c>
      <c r="N5737" s="29" t="str">
        <f>IF(O5737 &lt;&gt; "",VLOOKUP(O5737,'CLASSIFICAÇÃO - ÁREA DE ATUAÇÃO'!$A:$C,3,0), "")</f>
        <v>ATENÇÃO PRIMÁRIA</v>
      </c>
      <c r="O5737" t="str">
        <f>'Lotações convertidas'!B5739</f>
        <v>CENTRO DE SAÚDE MG20</v>
      </c>
    </row>
    <row r="5738" spans="1:15" x14ac:dyDescent="0.25">
      <c r="A5738" t="s">
        <v>17265</v>
      </c>
      <c r="B5738" t="s">
        <v>17266</v>
      </c>
      <c r="C5738" t="s">
        <v>17267</v>
      </c>
      <c r="D5738" t="s">
        <v>429</v>
      </c>
      <c r="E5738" t="s">
        <v>430</v>
      </c>
      <c r="F5738" t="s">
        <v>1373</v>
      </c>
      <c r="G5738" s="177">
        <v>44839</v>
      </c>
      <c r="H5738" t="s">
        <v>364</v>
      </c>
      <c r="I5738" t="s">
        <v>18175</v>
      </c>
      <c r="J5738" t="s">
        <v>17346</v>
      </c>
      <c r="K5738" t="s">
        <v>353</v>
      </c>
      <c r="L5738" t="s">
        <v>397</v>
      </c>
      <c r="M5738" s="29" t="str">
        <f>IF(O5738 &lt;&gt; "", VLOOKUP(O5738,'CLASSIFICAÇÃO - ÁREA DE ATUAÇÃO'!$A:$C,2,0),"")</f>
        <v>B</v>
      </c>
      <c r="N5738" s="29" t="str">
        <f>IF(O5738 &lt;&gt; "",VLOOKUP(O5738,'CLASSIFICAÇÃO - ÁREA DE ATUAÇÃO'!$A:$C,3,0), "")</f>
        <v>ATENÇÃO PRIMÁRIA</v>
      </c>
      <c r="O5738" t="str">
        <f>'Lotações convertidas'!B5740</f>
        <v>CENTRO DE SAÚDE HAVAÍ</v>
      </c>
    </row>
    <row r="5739" spans="1:15" x14ac:dyDescent="0.25">
      <c r="A5739">
        <v>1396038</v>
      </c>
      <c r="B5739" t="s">
        <v>17268</v>
      </c>
      <c r="C5739" t="s">
        <v>17269</v>
      </c>
      <c r="D5739" t="s">
        <v>368</v>
      </c>
      <c r="E5739" t="s">
        <v>369</v>
      </c>
      <c r="F5739" t="s">
        <v>745</v>
      </c>
      <c r="G5739" s="177">
        <v>44838</v>
      </c>
      <c r="H5739" t="s">
        <v>364</v>
      </c>
      <c r="I5739" t="s">
        <v>18168</v>
      </c>
      <c r="J5739" t="s">
        <v>17347</v>
      </c>
      <c r="K5739" t="s">
        <v>353</v>
      </c>
      <c r="L5739" t="s">
        <v>382</v>
      </c>
      <c r="M5739" s="29" t="str">
        <f>IF(O5739 &lt;&gt; "", VLOOKUP(O5739,'CLASSIFICAÇÃO - ÁREA DE ATUAÇÃO'!$A:$C,2,0),"")</f>
        <v>D</v>
      </c>
      <c r="N5739" s="29" t="str">
        <f>IF(O5739 &lt;&gt; "",VLOOKUP(O5739,'CLASSIFICAÇÃO - ÁREA DE ATUAÇÃO'!$A:$C,3,0), "")</f>
        <v>ATENÇÃO PRIMÁRIA</v>
      </c>
      <c r="O5739" t="str">
        <f>'Lotações convertidas'!B5741</f>
        <v>CENTRO DE SAÚDE MARIANO DE ABREU</v>
      </c>
    </row>
    <row r="5740" spans="1:15" x14ac:dyDescent="0.25">
      <c r="A5740">
        <v>1396046</v>
      </c>
      <c r="B5740" t="s">
        <v>487</v>
      </c>
      <c r="C5740" t="s">
        <v>488</v>
      </c>
      <c r="D5740" t="s">
        <v>379</v>
      </c>
      <c r="F5740" t="s">
        <v>598</v>
      </c>
      <c r="G5740" s="177">
        <v>44839</v>
      </c>
      <c r="H5740" t="s">
        <v>13076</v>
      </c>
      <c r="I5740" t="s">
        <v>18171</v>
      </c>
      <c r="J5740" t="s">
        <v>490</v>
      </c>
      <c r="K5740" t="s">
        <v>353</v>
      </c>
      <c r="L5740" t="s">
        <v>406</v>
      </c>
      <c r="M5740" s="29" t="str">
        <f>IF(O5740 &lt;&gt; "", VLOOKUP(O5740,'CLASSIFICAÇÃO - ÁREA DE ATUAÇÃO'!$A:$C,2,0),"")</f>
        <v>D</v>
      </c>
      <c r="N5740" s="29" t="str">
        <f>IF(O5740 &lt;&gt; "",VLOOKUP(O5740,'CLASSIFICAÇÃO - ÁREA DE ATUAÇÃO'!$A:$C,3,0), "")</f>
        <v>ATENÇÃO PRIMÁRIA</v>
      </c>
      <c r="O5740" t="str">
        <f>'Lotações convertidas'!B5742</f>
        <v>CENTRO DE SAÚDE VILA PINHO</v>
      </c>
    </row>
    <row r="5741" spans="1:15" x14ac:dyDescent="0.25">
      <c r="A5741">
        <v>1397956</v>
      </c>
      <c r="B5741" t="s">
        <v>487</v>
      </c>
      <c r="C5741" t="s">
        <v>488</v>
      </c>
      <c r="D5741" t="s">
        <v>379</v>
      </c>
      <c r="F5741" t="s">
        <v>598</v>
      </c>
      <c r="G5741" s="177">
        <v>44839</v>
      </c>
      <c r="H5741" t="s">
        <v>3132</v>
      </c>
      <c r="I5741" t="s">
        <v>18171</v>
      </c>
      <c r="J5741" t="s">
        <v>490</v>
      </c>
      <c r="K5741" t="s">
        <v>353</v>
      </c>
      <c r="L5741" t="s">
        <v>406</v>
      </c>
      <c r="M5741" s="29" t="str">
        <f>IF(O5741 &lt;&gt; "", VLOOKUP(O5741,'CLASSIFICAÇÃO - ÁREA DE ATUAÇÃO'!$A:$C,2,0),"")</f>
        <v>D</v>
      </c>
      <c r="N5741" s="29" t="str">
        <f>IF(O5741 &lt;&gt; "",VLOOKUP(O5741,'CLASSIFICAÇÃO - ÁREA DE ATUAÇÃO'!$A:$C,3,0), "")</f>
        <v>ATENÇÃO PRIMÁRIA</v>
      </c>
      <c r="O5741" t="str">
        <f>'Lotações convertidas'!B5743</f>
        <v>CENTRO DE SAÚDE VILA PINHO</v>
      </c>
    </row>
    <row r="5742" spans="1:15" x14ac:dyDescent="0.25">
      <c r="A5742">
        <v>1397964</v>
      </c>
      <c r="B5742" t="s">
        <v>505</v>
      </c>
      <c r="C5742" t="s">
        <v>506</v>
      </c>
      <c r="D5742" t="s">
        <v>368</v>
      </c>
      <c r="E5742" t="s">
        <v>369</v>
      </c>
      <c r="F5742" t="s">
        <v>507</v>
      </c>
      <c r="G5742" s="177">
        <v>44839</v>
      </c>
      <c r="H5742" t="s">
        <v>508</v>
      </c>
      <c r="I5742" t="s">
        <v>18168</v>
      </c>
      <c r="J5742" t="s">
        <v>509</v>
      </c>
      <c r="K5742" t="s">
        <v>353</v>
      </c>
      <c r="L5742" t="s">
        <v>365</v>
      </c>
      <c r="M5742" s="29" t="str">
        <f>IF(O5742 &lt;&gt; "", VLOOKUP(O5742,'CLASSIFICAÇÃO - ÁREA DE ATUAÇÃO'!$A:$C,2,0),"")</f>
        <v>D</v>
      </c>
      <c r="N5742" s="29" t="str">
        <f>IF(O5742 &lt;&gt; "",VLOOKUP(O5742,'CLASSIFICAÇÃO - ÁREA DE ATUAÇÃO'!$A:$C,3,0), "")</f>
        <v>ATENÇÃO PRIMÁRIA</v>
      </c>
      <c r="O5742" t="str">
        <f>'Lotações convertidas'!B5744</f>
        <v>CENTRO DE SAÚDE JAQUELINE II</v>
      </c>
    </row>
    <row r="5743" spans="1:15" x14ac:dyDescent="0.25">
      <c r="A5743">
        <v>1397972</v>
      </c>
      <c r="B5743" t="s">
        <v>510</v>
      </c>
      <c r="C5743" t="s">
        <v>511</v>
      </c>
      <c r="D5743" t="s">
        <v>368</v>
      </c>
      <c r="E5743" t="s">
        <v>369</v>
      </c>
      <c r="F5743" t="s">
        <v>512</v>
      </c>
      <c r="G5743" s="177">
        <v>44839</v>
      </c>
      <c r="H5743" t="s">
        <v>384</v>
      </c>
      <c r="I5743" t="s">
        <v>18168</v>
      </c>
      <c r="J5743" t="s">
        <v>513</v>
      </c>
      <c r="K5743" t="s">
        <v>353</v>
      </c>
      <c r="L5743" t="s">
        <v>397</v>
      </c>
      <c r="M5743" s="29" t="str">
        <f>IF(O5743 &lt;&gt; "", VLOOKUP(O5743,'CLASSIFICAÇÃO - ÁREA DE ATUAÇÃO'!$A:$C,2,0),"")</f>
        <v>B</v>
      </c>
      <c r="N5743" s="29" t="str">
        <f>IF(O5743 &lt;&gt; "",VLOOKUP(O5743,'CLASSIFICAÇÃO - ÁREA DE ATUAÇÃO'!$A:$C,3,0), "")</f>
        <v>ATENÇÃO PRIMÁRIA</v>
      </c>
      <c r="O5743" t="str">
        <f>'Lotações convertidas'!B5745</f>
        <v>CENTRO DE SAÚDE SANTA MARIA</v>
      </c>
    </row>
    <row r="5744" spans="1:15" x14ac:dyDescent="0.25">
      <c r="A5744">
        <v>1397980</v>
      </c>
      <c r="B5744" t="s">
        <v>468</v>
      </c>
      <c r="C5744" t="s">
        <v>469</v>
      </c>
      <c r="D5744" t="s">
        <v>368</v>
      </c>
      <c r="E5744" t="s">
        <v>369</v>
      </c>
      <c r="F5744" t="s">
        <v>18632</v>
      </c>
      <c r="G5744" s="177">
        <v>44840</v>
      </c>
      <c r="H5744" t="s">
        <v>425</v>
      </c>
      <c r="I5744" t="s">
        <v>18168</v>
      </c>
      <c r="J5744" t="s">
        <v>471</v>
      </c>
      <c r="K5744" t="s">
        <v>353</v>
      </c>
      <c r="L5744" t="s">
        <v>365</v>
      </c>
      <c r="M5744" s="29" t="str">
        <f>IF(O5744 &lt;&gt; "", VLOOKUP(O5744,'CLASSIFICAÇÃO - ÁREA DE ATUAÇÃO'!$A:$C,2,0),"")</f>
        <v>C</v>
      </c>
      <c r="N5744" s="29" t="str">
        <f>IF(O5744 &lt;&gt; "",VLOOKUP(O5744,'CLASSIFICAÇÃO - ÁREA DE ATUAÇÃO'!$A:$C,3,0), "")</f>
        <v>REDE DE URGÊNCIA</v>
      </c>
      <c r="O5744" t="str">
        <f>'Lotações convertidas'!B5746</f>
        <v>CENTRO DE REFERENCIA EM SAUDE MENTAL NORTE</v>
      </c>
    </row>
    <row r="5745" spans="1:15" x14ac:dyDescent="0.25">
      <c r="A5745">
        <v>1398006</v>
      </c>
      <c r="B5745" t="s">
        <v>827</v>
      </c>
      <c r="C5745" t="s">
        <v>828</v>
      </c>
      <c r="D5745" t="s">
        <v>349</v>
      </c>
      <c r="E5745" t="s">
        <v>674</v>
      </c>
      <c r="F5745" t="s">
        <v>730</v>
      </c>
      <c r="G5745" s="177">
        <v>44839</v>
      </c>
      <c r="H5745" t="s">
        <v>395</v>
      </c>
      <c r="I5745" t="s">
        <v>18178</v>
      </c>
      <c r="J5745" t="s">
        <v>829</v>
      </c>
      <c r="K5745" t="s">
        <v>353</v>
      </c>
      <c r="L5745" t="s">
        <v>365</v>
      </c>
      <c r="M5745" s="29" t="str">
        <f>IF(O5745 &lt;&gt; "", VLOOKUP(O5745,'CLASSIFICAÇÃO - ÁREA DE ATUAÇÃO'!$A:$C,2,0),"")</f>
        <v>B</v>
      </c>
      <c r="N5745" s="29" t="str">
        <f>IF(O5745 &lt;&gt; "",VLOOKUP(O5745,'CLASSIFICAÇÃO - ÁREA DE ATUAÇÃO'!$A:$C,3,0), "")</f>
        <v>REDE COMPLEMENTAR</v>
      </c>
      <c r="O5745" t="str">
        <f>'Lotações convertidas'!B5747</f>
        <v>LABORATORIO DE ZOONOSES</v>
      </c>
    </row>
    <row r="5746" spans="1:15" x14ac:dyDescent="0.25">
      <c r="A5746">
        <v>1398014</v>
      </c>
      <c r="B5746" t="s">
        <v>17270</v>
      </c>
      <c r="C5746" t="s">
        <v>17271</v>
      </c>
      <c r="D5746" t="s">
        <v>368</v>
      </c>
      <c r="E5746" t="s">
        <v>390</v>
      </c>
      <c r="F5746" t="s">
        <v>227</v>
      </c>
      <c r="G5746" s="177">
        <v>44839</v>
      </c>
      <c r="H5746" t="s">
        <v>364</v>
      </c>
      <c r="I5746" t="s">
        <v>18175</v>
      </c>
      <c r="J5746" t="s">
        <v>17348</v>
      </c>
      <c r="K5746" t="s">
        <v>353</v>
      </c>
      <c r="L5746" t="s">
        <v>406</v>
      </c>
      <c r="M5746" s="29" t="str">
        <f>IF(O5746 &lt;&gt; "", VLOOKUP(O5746,'CLASSIFICAÇÃO - ÁREA DE ATUAÇÃO'!$A:$C,2,0),"")</f>
        <v>C</v>
      </c>
      <c r="N5746" s="29" t="str">
        <f>IF(O5746 &lt;&gt; "",VLOOKUP(O5746,'CLASSIFICAÇÃO - ÁREA DE ATUAÇÃO'!$A:$C,3,0), "")</f>
        <v>ATENÇÃO PRIMÁRIA</v>
      </c>
      <c r="O5746" t="str">
        <f>'Lotações convertidas'!B5748</f>
        <v>CENTRO DE SAÚDE PILAR - OLHOS D'ÁGUA</v>
      </c>
    </row>
    <row r="5747" spans="1:15" x14ac:dyDescent="0.25">
      <c r="A5747">
        <v>1398022</v>
      </c>
      <c r="B5747" t="s">
        <v>17272</v>
      </c>
      <c r="C5747" t="s">
        <v>17273</v>
      </c>
      <c r="D5747" t="s">
        <v>368</v>
      </c>
      <c r="E5747" t="s">
        <v>369</v>
      </c>
      <c r="F5747" t="s">
        <v>559</v>
      </c>
      <c r="G5747" s="177">
        <v>44840</v>
      </c>
      <c r="H5747" t="s">
        <v>441</v>
      </c>
      <c r="I5747" t="s">
        <v>18168</v>
      </c>
      <c r="J5747" t="s">
        <v>17349</v>
      </c>
      <c r="K5747" t="s">
        <v>353</v>
      </c>
      <c r="L5747" t="s">
        <v>354</v>
      </c>
      <c r="M5747" s="29" t="str">
        <f>IF(O5747 &lt;&gt; "", VLOOKUP(O5747,'CLASSIFICAÇÃO - ÁREA DE ATUAÇÃO'!$A:$C,2,0),"")</f>
        <v>A</v>
      </c>
      <c r="N5747" s="29" t="str">
        <f>IF(O5747 &lt;&gt; "",VLOOKUP(O5747,'CLASSIFICAÇÃO - ÁREA DE ATUAÇÃO'!$A:$C,3,0), "")</f>
        <v>REDE DE URGÊNCIA</v>
      </c>
      <c r="O5747" t="str">
        <f>'Lotações convertidas'!B5749</f>
        <v>CENTRO DE REFERENCIA EM SAUDE MENTAL INFANTIL NOROESTE</v>
      </c>
    </row>
    <row r="5748" spans="1:15" x14ac:dyDescent="0.25">
      <c r="A5748">
        <v>1398030</v>
      </c>
      <c r="B5748" t="s">
        <v>459</v>
      </c>
      <c r="C5748" t="s">
        <v>460</v>
      </c>
      <c r="D5748" t="s">
        <v>368</v>
      </c>
      <c r="E5748" t="s">
        <v>369</v>
      </c>
      <c r="F5748" t="s">
        <v>461</v>
      </c>
      <c r="G5748" s="177">
        <v>44840</v>
      </c>
      <c r="H5748" t="s">
        <v>384</v>
      </c>
      <c r="I5748" t="s">
        <v>18168</v>
      </c>
      <c r="J5748" t="s">
        <v>462</v>
      </c>
      <c r="K5748" t="s">
        <v>353</v>
      </c>
      <c r="L5748" t="s">
        <v>354</v>
      </c>
      <c r="M5748" s="29" t="str">
        <f>IF(O5748 &lt;&gt; "", VLOOKUP(O5748,'CLASSIFICAÇÃO - ÁREA DE ATUAÇÃO'!$A:$C,2,0),"")</f>
        <v>D</v>
      </c>
      <c r="N5748" s="29" t="str">
        <f>IF(O5748 &lt;&gt; "",VLOOKUP(O5748,'CLASSIFICAÇÃO - ÁREA DE ATUAÇÃO'!$A:$C,3,0), "")</f>
        <v>ATENÇÃO PRIMÁRIA</v>
      </c>
      <c r="O5748" t="str">
        <f>'Lotações convertidas'!B5750</f>
        <v>CENTRO DE SAÚDE CALIFÓRNIA</v>
      </c>
    </row>
    <row r="5749" spans="1:15" x14ac:dyDescent="0.25">
      <c r="A5749">
        <v>1398049</v>
      </c>
      <c r="B5749" t="s">
        <v>17274</v>
      </c>
      <c r="C5749" t="s">
        <v>17275</v>
      </c>
      <c r="D5749" t="s">
        <v>368</v>
      </c>
      <c r="E5749" t="s">
        <v>369</v>
      </c>
      <c r="F5749" t="s">
        <v>394</v>
      </c>
      <c r="G5749" s="177">
        <v>44840</v>
      </c>
      <c r="H5749" t="s">
        <v>364</v>
      </c>
      <c r="I5749" t="s">
        <v>18168</v>
      </c>
      <c r="J5749" t="s">
        <v>17350</v>
      </c>
      <c r="K5749" t="s">
        <v>353</v>
      </c>
      <c r="L5749" t="s">
        <v>397</v>
      </c>
      <c r="M5749" s="29" t="str">
        <f>IF(O5749 &lt;&gt; "", VLOOKUP(O5749,'CLASSIFICAÇÃO - ÁREA DE ATUAÇÃO'!$A:$C,2,0),"")</f>
        <v>C</v>
      </c>
      <c r="N5749" s="29" t="str">
        <f>IF(O5749 &lt;&gt; "",VLOOKUP(O5749,'CLASSIFICAÇÃO - ÁREA DE ATUAÇÃO'!$A:$C,3,0), "")</f>
        <v>ATENÇÃO PRIMÁRIA</v>
      </c>
      <c r="O5749" t="str">
        <f>'Lotações convertidas'!B5751</f>
        <v>CENTRO DE SAÚDE CABANA</v>
      </c>
    </row>
    <row r="5750" spans="1:15" x14ac:dyDescent="0.25">
      <c r="A5750">
        <v>1398057</v>
      </c>
      <c r="B5750" t="s">
        <v>17276</v>
      </c>
      <c r="C5750" t="s">
        <v>17277</v>
      </c>
      <c r="D5750" t="s">
        <v>368</v>
      </c>
      <c r="E5750" t="s">
        <v>369</v>
      </c>
      <c r="F5750" t="s">
        <v>18613</v>
      </c>
      <c r="G5750" s="177">
        <v>44840</v>
      </c>
      <c r="H5750" t="s">
        <v>441</v>
      </c>
      <c r="I5750" t="s">
        <v>18168</v>
      </c>
      <c r="J5750" t="s">
        <v>17351</v>
      </c>
      <c r="K5750" t="s">
        <v>353</v>
      </c>
      <c r="L5750" t="s">
        <v>382</v>
      </c>
      <c r="M5750" s="29" t="str">
        <f>IF(O5750 &lt;&gt; "", VLOOKUP(O5750,'CLASSIFICAÇÃO - ÁREA DE ATUAÇÃO'!$A:$C,2,0),"")</f>
        <v>C</v>
      </c>
      <c r="N5750" s="29" t="str">
        <f>IF(O5750 &lt;&gt; "",VLOOKUP(O5750,'CLASSIFICAÇÃO - ÁREA DE ATUAÇÃO'!$A:$C,3,0), "")</f>
        <v>REDE DE URGÊNCIA</v>
      </c>
      <c r="O5750" t="str">
        <f>'Lotações convertidas'!B5752</f>
        <v>UNIDADE DE PRONTO ATENDIMENTO LESTE</v>
      </c>
    </row>
    <row r="5751" spans="1:15" x14ac:dyDescent="0.25">
      <c r="A5751">
        <v>1398065</v>
      </c>
      <c r="B5751" t="s">
        <v>7211</v>
      </c>
      <c r="C5751" t="s">
        <v>7212</v>
      </c>
      <c r="D5751" t="s">
        <v>379</v>
      </c>
      <c r="F5751" t="s">
        <v>598</v>
      </c>
      <c r="G5751" s="177">
        <v>44840</v>
      </c>
      <c r="H5751" t="s">
        <v>364</v>
      </c>
      <c r="I5751" t="s">
        <v>18171</v>
      </c>
      <c r="J5751" t="s">
        <v>7213</v>
      </c>
      <c r="K5751" t="s">
        <v>353</v>
      </c>
      <c r="L5751" t="s">
        <v>406</v>
      </c>
      <c r="M5751" s="29" t="str">
        <f>IF(O5751 &lt;&gt; "", VLOOKUP(O5751,'CLASSIFICAÇÃO - ÁREA DE ATUAÇÃO'!$A:$C,2,0),"")</f>
        <v>D</v>
      </c>
      <c r="N5751" s="29" t="str">
        <f>IF(O5751 &lt;&gt; "",VLOOKUP(O5751,'CLASSIFICAÇÃO - ÁREA DE ATUAÇÃO'!$A:$C,3,0), "")</f>
        <v>ATENÇÃO PRIMÁRIA</v>
      </c>
      <c r="O5751" t="str">
        <f>'Lotações convertidas'!B5753</f>
        <v>CENTRO DE SAÚDE VILA PINHO</v>
      </c>
    </row>
    <row r="5752" spans="1:15" x14ac:dyDescent="0.25">
      <c r="A5752">
        <v>1398073</v>
      </c>
      <c r="B5752" t="s">
        <v>17278</v>
      </c>
      <c r="C5752" t="s">
        <v>17279</v>
      </c>
      <c r="D5752" t="s">
        <v>362</v>
      </c>
      <c r="F5752" t="s">
        <v>4223</v>
      </c>
      <c r="G5752" s="177">
        <v>44839</v>
      </c>
      <c r="H5752" t="s">
        <v>352</v>
      </c>
      <c r="I5752" t="s">
        <v>18168</v>
      </c>
      <c r="J5752" t="s">
        <v>17352</v>
      </c>
      <c r="K5752" t="s">
        <v>353</v>
      </c>
      <c r="L5752" t="s">
        <v>382</v>
      </c>
      <c r="M5752" s="29" t="str">
        <f>IF(O5752 &lt;&gt; "", VLOOKUP(O5752,'CLASSIFICAÇÃO - ÁREA DE ATUAÇÃO'!$A:$C,2,0),"")</f>
        <v>B</v>
      </c>
      <c r="N5752" s="29" t="str">
        <f>IF(O5752 &lt;&gt; "",VLOOKUP(O5752,'CLASSIFICAÇÃO - ÁREA DE ATUAÇÃO'!$A:$C,3,0), "")</f>
        <v>ATENÇÃO PRIMÁRIA</v>
      </c>
      <c r="O5752" t="str">
        <f>'Lotações convertidas'!B5754</f>
        <v>CENTRO DE SAÚDE PARAÍSO</v>
      </c>
    </row>
    <row r="5753" spans="1:15" x14ac:dyDescent="0.25">
      <c r="A5753">
        <v>1398081</v>
      </c>
      <c r="B5753" t="s">
        <v>17280</v>
      </c>
      <c r="C5753" t="s">
        <v>17281</v>
      </c>
      <c r="D5753" t="s">
        <v>349</v>
      </c>
      <c r="E5753" t="s">
        <v>528</v>
      </c>
      <c r="F5753" t="s">
        <v>695</v>
      </c>
      <c r="G5753" s="177">
        <v>44839</v>
      </c>
      <c r="H5753" t="s">
        <v>352</v>
      </c>
      <c r="I5753" t="s">
        <v>18183</v>
      </c>
      <c r="J5753" t="s">
        <v>17353</v>
      </c>
      <c r="K5753" t="s">
        <v>353</v>
      </c>
      <c r="L5753" t="s">
        <v>382</v>
      </c>
      <c r="M5753" s="29" t="str">
        <f>IF(O5753 &lt;&gt; "", VLOOKUP(O5753,'CLASSIFICAÇÃO - ÁREA DE ATUAÇÃO'!$A:$C,2,0),"")</f>
        <v>A</v>
      </c>
      <c r="N5753" s="29" t="str">
        <f>IF(O5753 &lt;&gt; "",VLOOKUP(O5753,'CLASSIFICAÇÃO - ÁREA DE ATUAÇÃO'!$A:$C,3,0), "")</f>
        <v>REDE COMPLEMENTAR</v>
      </c>
      <c r="O5753" t="str">
        <f>'Lotações convertidas'!B5755</f>
        <v>LABORATORIO REGIONAL LESTE/NORDESTE</v>
      </c>
    </row>
    <row r="5754" spans="1:15" x14ac:dyDescent="0.25">
      <c r="A5754" t="s">
        <v>17282</v>
      </c>
      <c r="B5754" t="s">
        <v>17283</v>
      </c>
      <c r="C5754" t="s">
        <v>17284</v>
      </c>
      <c r="D5754" t="s">
        <v>379</v>
      </c>
      <c r="E5754" t="s">
        <v>16252</v>
      </c>
      <c r="F5754" t="s">
        <v>409</v>
      </c>
      <c r="G5754" s="177">
        <v>44840</v>
      </c>
      <c r="H5754" t="s">
        <v>395</v>
      </c>
      <c r="I5754" t="s">
        <v>18171</v>
      </c>
      <c r="J5754" t="s">
        <v>17354</v>
      </c>
      <c r="K5754" t="s">
        <v>353</v>
      </c>
      <c r="L5754" t="s">
        <v>411</v>
      </c>
      <c r="M5754" s="29" t="str">
        <f>IF(O5754 &lt;&gt; "", VLOOKUP(O5754,'CLASSIFICAÇÃO - ÁREA DE ATUAÇÃO'!$A:$C,2,0),"")</f>
        <v>A</v>
      </c>
      <c r="N5754" s="29" t="str">
        <f>IF(O5754 &lt;&gt; "",VLOOKUP(O5754,'CLASSIFICAÇÃO - ÁREA DE ATUAÇÃO'!$A:$C,3,0), "")</f>
        <v>REDE COMPLEMENTAR</v>
      </c>
      <c r="O5754" t="str">
        <f>'Lotações convertidas'!B5756</f>
        <v>UNIDADE DE REFERENCIA SECUNDARIA CENTRO-SUL</v>
      </c>
    </row>
    <row r="5755" spans="1:15" x14ac:dyDescent="0.25">
      <c r="A5755">
        <v>1398103</v>
      </c>
      <c r="B5755" t="s">
        <v>17285</v>
      </c>
      <c r="C5755" t="s">
        <v>17286</v>
      </c>
      <c r="D5755" t="s">
        <v>368</v>
      </c>
      <c r="E5755" t="s">
        <v>369</v>
      </c>
      <c r="F5755" t="s">
        <v>18613</v>
      </c>
      <c r="G5755" s="177">
        <v>44840</v>
      </c>
      <c r="H5755" t="s">
        <v>441</v>
      </c>
      <c r="I5755" t="s">
        <v>18168</v>
      </c>
      <c r="J5755" t="s">
        <v>17355</v>
      </c>
      <c r="K5755" t="s">
        <v>353</v>
      </c>
      <c r="L5755" t="s">
        <v>382</v>
      </c>
      <c r="M5755" s="29" t="str">
        <f>IF(O5755 &lt;&gt; "", VLOOKUP(O5755,'CLASSIFICAÇÃO - ÁREA DE ATUAÇÃO'!$A:$C,2,0),"")</f>
        <v>C</v>
      </c>
      <c r="N5755" s="29" t="str">
        <f>IF(O5755 &lt;&gt; "",VLOOKUP(O5755,'CLASSIFICAÇÃO - ÁREA DE ATUAÇÃO'!$A:$C,3,0), "")</f>
        <v>REDE DE URGÊNCIA</v>
      </c>
      <c r="O5755" t="str">
        <f>'Lotações convertidas'!B5757</f>
        <v>UNIDADE DE PRONTO ATENDIMENTO LESTE</v>
      </c>
    </row>
    <row r="5756" spans="1:15" x14ac:dyDescent="0.25">
      <c r="A5756">
        <v>1398111</v>
      </c>
      <c r="B5756" t="s">
        <v>17287</v>
      </c>
      <c r="C5756" t="s">
        <v>17288</v>
      </c>
      <c r="D5756" t="s">
        <v>1211</v>
      </c>
      <c r="F5756" t="s">
        <v>825</v>
      </c>
      <c r="G5756" s="177">
        <v>44840</v>
      </c>
      <c r="H5756" t="s">
        <v>364</v>
      </c>
      <c r="I5756" t="s">
        <v>495</v>
      </c>
      <c r="K5756" t="s">
        <v>495</v>
      </c>
      <c r="L5756" t="s">
        <v>365</v>
      </c>
      <c r="M5756" s="29" t="str">
        <f>IF(O5756 &lt;&gt; "", VLOOKUP(O5756,'CLASSIFICAÇÃO - ÁREA DE ATUAÇÃO'!$A:$C,2,0),"")</f>
        <v>D</v>
      </c>
      <c r="N5756" s="29" t="str">
        <f>IF(O5756 &lt;&gt; "",VLOOKUP(O5756,'CLASSIFICAÇÃO - ÁREA DE ATUAÇÃO'!$A:$C,3,0), "")</f>
        <v>ATENÇÃO PRIMÁRIA</v>
      </c>
      <c r="O5756" t="str">
        <f>'Lotações convertidas'!B5758</f>
        <v>CENTRO DE SAÚDE TUPI</v>
      </c>
    </row>
    <row r="5757" spans="1:15" x14ac:dyDescent="0.25">
      <c r="A5757" t="s">
        <v>17289</v>
      </c>
      <c r="B5757" t="s">
        <v>522</v>
      </c>
      <c r="C5757" t="s">
        <v>523</v>
      </c>
      <c r="D5757" t="s">
        <v>368</v>
      </c>
      <c r="E5757" t="s">
        <v>524</v>
      </c>
      <c r="F5757" t="s">
        <v>18613</v>
      </c>
      <c r="G5757" s="177">
        <v>44840</v>
      </c>
      <c r="H5757" t="s">
        <v>525</v>
      </c>
      <c r="I5757" t="s">
        <v>18179</v>
      </c>
      <c r="J5757" t="s">
        <v>526</v>
      </c>
      <c r="K5757" t="s">
        <v>353</v>
      </c>
      <c r="L5757" t="s">
        <v>382</v>
      </c>
      <c r="M5757" s="29" t="str">
        <f>IF(O5757 &lt;&gt; "", VLOOKUP(O5757,'CLASSIFICAÇÃO - ÁREA DE ATUAÇÃO'!$A:$C,2,0),"")</f>
        <v>C</v>
      </c>
      <c r="N5757" s="29" t="str">
        <f>IF(O5757 &lt;&gt; "",VLOOKUP(O5757,'CLASSIFICAÇÃO - ÁREA DE ATUAÇÃO'!$A:$C,3,0), "")</f>
        <v>REDE DE URGÊNCIA</v>
      </c>
      <c r="O5757" t="str">
        <f>'Lotações convertidas'!B5759</f>
        <v>UNIDADE DE PRONTO ATENDIMENTO LESTE</v>
      </c>
    </row>
    <row r="5758" spans="1:15" x14ac:dyDescent="0.25">
      <c r="A5758">
        <v>1398138</v>
      </c>
      <c r="B5758" t="s">
        <v>17290</v>
      </c>
      <c r="C5758" t="s">
        <v>17291</v>
      </c>
      <c r="D5758" t="s">
        <v>368</v>
      </c>
      <c r="E5758" t="s">
        <v>369</v>
      </c>
      <c r="F5758" t="s">
        <v>424</v>
      </c>
      <c r="G5758" s="177">
        <v>44840</v>
      </c>
      <c r="H5758" t="s">
        <v>425</v>
      </c>
      <c r="I5758" t="s">
        <v>18168</v>
      </c>
      <c r="J5758" t="s">
        <v>17356</v>
      </c>
      <c r="K5758" t="s">
        <v>353</v>
      </c>
      <c r="L5758" t="s">
        <v>427</v>
      </c>
      <c r="M5758" s="29" t="str">
        <f>IF(O5758 &lt;&gt; "", VLOOKUP(O5758,'CLASSIFICAÇÃO - ÁREA DE ATUAÇÃO'!$A:$C,2,0),"")</f>
        <v>D</v>
      </c>
      <c r="N5758" s="29" t="str">
        <f>IF(O5758 &lt;&gt; "",VLOOKUP(O5758,'CLASSIFICAÇÃO - ÁREA DE ATUAÇÃO'!$A:$C,3,0), "")</f>
        <v>REDE DE URGÊNCIA</v>
      </c>
      <c r="O5758" t="str">
        <f>'Lotações convertidas'!B5760</f>
        <v>SERVIÇO DE ATENDIMENTO MÓVEL DE URGÊNCIA E TRANSPORTE EM SAÚDE</v>
      </c>
    </row>
    <row r="5759" spans="1:15" x14ac:dyDescent="0.25">
      <c r="A5759">
        <v>1398146</v>
      </c>
      <c r="B5759" t="s">
        <v>2132</v>
      </c>
      <c r="C5759" t="s">
        <v>2133</v>
      </c>
      <c r="D5759" t="s">
        <v>368</v>
      </c>
      <c r="E5759" t="s">
        <v>390</v>
      </c>
      <c r="F5759" t="s">
        <v>18645</v>
      </c>
      <c r="G5759" s="177">
        <v>44839</v>
      </c>
      <c r="H5759" t="s">
        <v>417</v>
      </c>
      <c r="I5759" t="s">
        <v>18175</v>
      </c>
      <c r="J5759" t="s">
        <v>2134</v>
      </c>
      <c r="K5759" t="s">
        <v>353</v>
      </c>
      <c r="L5759" t="s">
        <v>397</v>
      </c>
      <c r="M5759" s="29" t="str">
        <f>IF(O5759 &lt;&gt; "", VLOOKUP(O5759,'CLASSIFICAÇÃO - ÁREA DE ATUAÇÃO'!$A:$C,2,0),"")</f>
        <v>A</v>
      </c>
      <c r="N5759" s="29" t="str">
        <f>IF(O5759 &lt;&gt; "",VLOOKUP(O5759,'CLASSIFICAÇÃO - ÁREA DE ATUAÇÃO'!$A:$C,3,0), "")</f>
        <v>REDE COMPLEMENTAR</v>
      </c>
      <c r="O5759" t="str">
        <f>'Lotações convertidas'!B5761</f>
        <v>CENTRAL DE ESTERILIZACAO OESTE</v>
      </c>
    </row>
    <row r="5760" spans="1:15" x14ac:dyDescent="0.25">
      <c r="A5760">
        <v>1398154</v>
      </c>
      <c r="B5760" t="s">
        <v>11496</v>
      </c>
      <c r="C5760" t="s">
        <v>11497</v>
      </c>
      <c r="D5760" t="s">
        <v>368</v>
      </c>
      <c r="E5760" t="s">
        <v>369</v>
      </c>
      <c r="F5760" t="s">
        <v>18632</v>
      </c>
      <c r="G5760" s="177">
        <v>44842</v>
      </c>
      <c r="H5760" t="s">
        <v>441</v>
      </c>
      <c r="I5760" t="s">
        <v>18168</v>
      </c>
      <c r="J5760" t="s">
        <v>11498</v>
      </c>
      <c r="K5760" t="s">
        <v>353</v>
      </c>
      <c r="L5760" t="s">
        <v>365</v>
      </c>
      <c r="M5760" s="29" t="str">
        <f>IF(O5760 &lt;&gt; "", VLOOKUP(O5760,'CLASSIFICAÇÃO - ÁREA DE ATUAÇÃO'!$A:$C,2,0),"")</f>
        <v>C</v>
      </c>
      <c r="N5760" s="29" t="str">
        <f>IF(O5760 &lt;&gt; "",VLOOKUP(O5760,'CLASSIFICAÇÃO - ÁREA DE ATUAÇÃO'!$A:$C,3,0), "")</f>
        <v>REDE DE URGÊNCIA</v>
      </c>
      <c r="O5760" t="str">
        <f>'Lotações convertidas'!B5762</f>
        <v>CENTRO DE REFERENCIA EM SAUDE MENTAL NORTE</v>
      </c>
    </row>
    <row r="5761" spans="1:15" x14ac:dyDescent="0.25">
      <c r="A5761">
        <v>1398162</v>
      </c>
      <c r="B5761" t="s">
        <v>17368</v>
      </c>
      <c r="C5761" t="s">
        <v>17369</v>
      </c>
      <c r="D5761" t="s">
        <v>379</v>
      </c>
      <c r="F5761" t="s">
        <v>18616</v>
      </c>
      <c r="G5761" s="177">
        <v>44842</v>
      </c>
      <c r="H5761" t="s">
        <v>457</v>
      </c>
      <c r="I5761" t="s">
        <v>18171</v>
      </c>
      <c r="J5761" t="s">
        <v>17370</v>
      </c>
      <c r="K5761" t="s">
        <v>353</v>
      </c>
      <c r="L5761" t="s">
        <v>361</v>
      </c>
      <c r="M5761" s="29" t="str">
        <f>IF(O5761 &lt;&gt; "", VLOOKUP(O5761,'CLASSIFICAÇÃO - ÁREA DE ATUAÇÃO'!$A:$C,2,0),"")</f>
        <v>C</v>
      </c>
      <c r="N5761" s="29" t="str">
        <f>IF(O5761 &lt;&gt; "",VLOOKUP(O5761,'CLASSIFICAÇÃO - ÁREA DE ATUAÇÃO'!$A:$C,3,0), "")</f>
        <v>REDE DE URGÊNCIA</v>
      </c>
      <c r="O5761" t="str">
        <f>'Lotações convertidas'!B5763</f>
        <v>UNIDADE DE PRONTO ATENDIMENTO PAMPULHA</v>
      </c>
    </row>
    <row r="5762" spans="1:15" x14ac:dyDescent="0.25">
      <c r="A5762">
        <v>1398170</v>
      </c>
      <c r="B5762" t="s">
        <v>17292</v>
      </c>
      <c r="C5762" t="s">
        <v>17293</v>
      </c>
      <c r="D5762" t="s">
        <v>368</v>
      </c>
      <c r="E5762" t="s">
        <v>524</v>
      </c>
      <c r="F5762" t="s">
        <v>18617</v>
      </c>
      <c r="G5762" s="177">
        <v>44840</v>
      </c>
      <c r="H5762" t="s">
        <v>441</v>
      </c>
      <c r="I5762" t="s">
        <v>18176</v>
      </c>
      <c r="J5762" t="s">
        <v>17357</v>
      </c>
      <c r="K5762" t="s">
        <v>353</v>
      </c>
      <c r="L5762" t="s">
        <v>406</v>
      </c>
      <c r="M5762" s="29" t="str">
        <f>IF(O5762 &lt;&gt; "", VLOOKUP(O5762,'CLASSIFICAÇÃO - ÁREA DE ATUAÇÃO'!$A:$C,2,0),"")</f>
        <v>D</v>
      </c>
      <c r="N5762" s="29" t="str">
        <f>IF(O5762 &lt;&gt; "",VLOOKUP(O5762,'CLASSIFICAÇÃO - ÁREA DE ATUAÇÃO'!$A:$C,3,0), "")</f>
        <v>REDE DE URGÊNCIA</v>
      </c>
      <c r="O5762" t="str">
        <f>'Lotações convertidas'!B5764</f>
        <v>UNIDADE DE PRONTO ATENDIMENTO BARREIRO</v>
      </c>
    </row>
    <row r="5763" spans="1:15" x14ac:dyDescent="0.25">
      <c r="A5763">
        <v>1398219</v>
      </c>
      <c r="B5763" t="s">
        <v>17371</v>
      </c>
      <c r="C5763" t="s">
        <v>17372</v>
      </c>
      <c r="D5763" t="s">
        <v>368</v>
      </c>
      <c r="E5763" t="s">
        <v>728</v>
      </c>
      <c r="F5763" t="s">
        <v>18620</v>
      </c>
      <c r="G5763" s="177">
        <v>44842</v>
      </c>
      <c r="H5763" t="s">
        <v>425</v>
      </c>
      <c r="I5763" t="s">
        <v>495</v>
      </c>
      <c r="K5763" t="s">
        <v>495</v>
      </c>
      <c r="L5763" t="s">
        <v>372</v>
      </c>
      <c r="M5763" s="29" t="str">
        <f>IF(O5763 &lt;&gt; "", VLOOKUP(O5763,'CLASSIFICAÇÃO - ÁREA DE ATUAÇÃO'!$A:$C,2,0),"")</f>
        <v>D</v>
      </c>
      <c r="N5763" s="29" t="str">
        <f>IF(O5763 &lt;&gt; "",VLOOKUP(O5763,'CLASSIFICAÇÃO - ÁREA DE ATUAÇÃO'!$A:$C,3,0), "")</f>
        <v>REDE DE URGÊNCIA</v>
      </c>
      <c r="O5763" t="str">
        <f>'Lotações convertidas'!B5765</f>
        <v>UNIDADE DE PRONTO ATENDIMENTO VENDA NOVA</v>
      </c>
    </row>
    <row r="5764" spans="1:15" x14ac:dyDescent="0.25">
      <c r="A5764">
        <v>1398227</v>
      </c>
      <c r="B5764" t="s">
        <v>17294</v>
      </c>
      <c r="C5764" t="s">
        <v>17295</v>
      </c>
      <c r="D5764" t="s">
        <v>368</v>
      </c>
      <c r="E5764" t="s">
        <v>369</v>
      </c>
      <c r="F5764" t="s">
        <v>791</v>
      </c>
      <c r="G5764" s="177">
        <v>44840</v>
      </c>
      <c r="H5764" t="s">
        <v>364</v>
      </c>
      <c r="I5764" t="s">
        <v>18168</v>
      </c>
      <c r="J5764" t="s">
        <v>17358</v>
      </c>
      <c r="K5764" t="s">
        <v>353</v>
      </c>
      <c r="L5764" t="s">
        <v>365</v>
      </c>
      <c r="M5764" s="29" t="str">
        <f>IF(O5764 &lt;&gt; "", VLOOKUP(O5764,'CLASSIFICAÇÃO - ÁREA DE ATUAÇÃO'!$A:$C,2,0),"")</f>
        <v>D</v>
      </c>
      <c r="N5764" s="29" t="str">
        <f>IF(O5764 &lt;&gt; "",VLOOKUP(O5764,'CLASSIFICAÇÃO - ÁREA DE ATUAÇÃO'!$A:$C,3,0), "")</f>
        <v>ATENÇÃO PRIMÁRIA</v>
      </c>
      <c r="O5764" t="str">
        <f>'Lotações convertidas'!B5766</f>
        <v>CENTRO DE SAÚDE JARDIM FELICIDADE</v>
      </c>
    </row>
    <row r="5765" spans="1:15" x14ac:dyDescent="0.25">
      <c r="A5765">
        <v>1398235</v>
      </c>
      <c r="B5765" t="s">
        <v>17373</v>
      </c>
      <c r="C5765" t="s">
        <v>17374</v>
      </c>
      <c r="D5765" t="s">
        <v>349</v>
      </c>
      <c r="E5765" t="s">
        <v>473</v>
      </c>
      <c r="F5765" t="s">
        <v>2234</v>
      </c>
      <c r="G5765" s="177">
        <v>44844</v>
      </c>
      <c r="H5765" t="s">
        <v>352</v>
      </c>
      <c r="I5765" t="s">
        <v>18181</v>
      </c>
      <c r="J5765" t="s">
        <v>17375</v>
      </c>
      <c r="K5765" t="s">
        <v>353</v>
      </c>
      <c r="L5765" t="s">
        <v>374</v>
      </c>
      <c r="M5765" s="29" t="str">
        <f>IF(O5765 &lt;&gt; "", VLOOKUP(O5765,'CLASSIFICAÇÃO - ÁREA DE ATUAÇÃO'!$A:$C,2,0),"")</f>
        <v>C</v>
      </c>
      <c r="N5765" s="29" t="str">
        <f>IF(O5765 &lt;&gt; "",VLOOKUP(O5765,'CLASSIFICAÇÃO - ÁREA DE ATUAÇÃO'!$A:$C,3,0), "")</f>
        <v>ATENÇÃO PRIMÁRIA</v>
      </c>
      <c r="O5765" t="str">
        <f>'Lotações convertidas'!B5767</f>
        <v>CENTRO DE SAÚDE MARCELO PONTEL GOMES</v>
      </c>
    </row>
    <row r="5766" spans="1:15" x14ac:dyDescent="0.25">
      <c r="A5766">
        <v>1398243</v>
      </c>
      <c r="B5766" t="s">
        <v>17373</v>
      </c>
      <c r="C5766" t="s">
        <v>17374</v>
      </c>
      <c r="D5766" t="s">
        <v>349</v>
      </c>
      <c r="E5766" t="s">
        <v>473</v>
      </c>
      <c r="F5766" t="s">
        <v>474</v>
      </c>
      <c r="G5766" s="177">
        <v>44844</v>
      </c>
      <c r="H5766" t="s">
        <v>395</v>
      </c>
      <c r="I5766" t="s">
        <v>18181</v>
      </c>
      <c r="J5766" t="s">
        <v>17375</v>
      </c>
      <c r="K5766" t="s">
        <v>353</v>
      </c>
      <c r="L5766" t="s">
        <v>374</v>
      </c>
      <c r="M5766" s="29" t="str">
        <f>IF(O5766 &lt;&gt; "", VLOOKUP(O5766,'CLASSIFICAÇÃO - ÁREA DE ATUAÇÃO'!$A:$C,2,0),"")</f>
        <v>D</v>
      </c>
      <c r="N5766" s="29" t="str">
        <f>IF(O5766 &lt;&gt; "",VLOOKUP(O5766,'CLASSIFICAÇÃO - ÁREA DE ATUAÇÃO'!$A:$C,3,0), "")</f>
        <v>ATENÇÃO PRIMÁRIA</v>
      </c>
      <c r="O5766" t="str">
        <f>'Lotações convertidas'!B5768</f>
        <v>CENTRO DE SAÚDE CAPITÃO EDUARDO</v>
      </c>
    </row>
    <row r="5767" spans="1:15" x14ac:dyDescent="0.25">
      <c r="A5767">
        <v>1398251</v>
      </c>
      <c r="B5767" t="s">
        <v>14111</v>
      </c>
      <c r="C5767" t="s">
        <v>14112</v>
      </c>
      <c r="D5767" t="s">
        <v>349</v>
      </c>
      <c r="E5767" t="s">
        <v>403</v>
      </c>
      <c r="F5767" t="s">
        <v>442</v>
      </c>
      <c r="G5767" s="177">
        <v>44840</v>
      </c>
      <c r="H5767" t="s">
        <v>395</v>
      </c>
      <c r="I5767" t="s">
        <v>18170</v>
      </c>
      <c r="J5767" t="s">
        <v>14113</v>
      </c>
      <c r="K5767" t="s">
        <v>353</v>
      </c>
      <c r="L5767" t="s">
        <v>406</v>
      </c>
      <c r="M5767" s="29" t="str">
        <f>IF(O5767 &lt;&gt; "", VLOOKUP(O5767,'CLASSIFICAÇÃO - ÁREA DE ATUAÇÃO'!$A:$C,2,0),"")</f>
        <v>C</v>
      </c>
      <c r="N5767" s="29" t="str">
        <f>IF(O5767 &lt;&gt; "",VLOOKUP(O5767,'CLASSIFICAÇÃO - ÁREA DE ATUAÇÃO'!$A:$C,3,0), "")</f>
        <v>ATENÇÃO PRIMÁRIA</v>
      </c>
      <c r="O5767" t="str">
        <f>'Lotações convertidas'!B5769</f>
        <v>CENTRO DE SAÚDE VALE DO JATOBÁ</v>
      </c>
    </row>
    <row r="5768" spans="1:15" x14ac:dyDescent="0.25">
      <c r="A5768" t="s">
        <v>17296</v>
      </c>
      <c r="B5768" t="s">
        <v>11571</v>
      </c>
      <c r="C5768" t="s">
        <v>11572</v>
      </c>
      <c r="D5768" t="s">
        <v>368</v>
      </c>
      <c r="E5768" t="s">
        <v>369</v>
      </c>
      <c r="F5768" t="s">
        <v>715</v>
      </c>
      <c r="G5768" s="177">
        <v>44840</v>
      </c>
      <c r="H5768" t="s">
        <v>441</v>
      </c>
      <c r="I5768" t="s">
        <v>18168</v>
      </c>
      <c r="J5768" t="s">
        <v>11573</v>
      </c>
      <c r="K5768" t="s">
        <v>353</v>
      </c>
      <c r="L5768" t="s">
        <v>374</v>
      </c>
      <c r="M5768" s="29" t="str">
        <f>IF(O5768 &lt;&gt; "", VLOOKUP(O5768,'CLASSIFICAÇÃO - ÁREA DE ATUAÇÃO'!$A:$C,2,0),"")</f>
        <v>A</v>
      </c>
      <c r="N5768" s="29" t="str">
        <f>IF(O5768 &lt;&gt; "",VLOOKUP(O5768,'CLASSIFICAÇÃO - ÁREA DE ATUAÇÃO'!$A:$C,3,0), "")</f>
        <v>REDE DE URGÊNCIA</v>
      </c>
      <c r="O5768" t="str">
        <f>'Lotações convertidas'!B5770</f>
        <v>CENTRO DE REFERENCIA EM SAUDE MENTAL INFANTIL NORDESTE</v>
      </c>
    </row>
    <row r="5769" spans="1:15" x14ac:dyDescent="0.25">
      <c r="A5769">
        <v>1398278</v>
      </c>
      <c r="B5769" t="s">
        <v>13784</v>
      </c>
      <c r="C5769" t="s">
        <v>13785</v>
      </c>
      <c r="D5769" t="s">
        <v>368</v>
      </c>
      <c r="E5769" t="s">
        <v>369</v>
      </c>
      <c r="F5769" t="s">
        <v>18620</v>
      </c>
      <c r="G5769" s="177">
        <v>44841</v>
      </c>
      <c r="H5769" t="s">
        <v>441</v>
      </c>
      <c r="I5769" t="s">
        <v>18168</v>
      </c>
      <c r="J5769" t="s">
        <v>13786</v>
      </c>
      <c r="K5769" t="s">
        <v>353</v>
      </c>
      <c r="L5769" t="s">
        <v>372</v>
      </c>
      <c r="M5769" s="29" t="str">
        <f>IF(O5769 &lt;&gt; "", VLOOKUP(O5769,'CLASSIFICAÇÃO - ÁREA DE ATUAÇÃO'!$A:$C,2,0),"")</f>
        <v>D</v>
      </c>
      <c r="N5769" s="29" t="str">
        <f>IF(O5769 &lt;&gt; "",VLOOKUP(O5769,'CLASSIFICAÇÃO - ÁREA DE ATUAÇÃO'!$A:$C,3,0), "")</f>
        <v>REDE DE URGÊNCIA</v>
      </c>
      <c r="O5769" t="str">
        <f>'Lotações convertidas'!B5771</f>
        <v>UNIDADE DE PRONTO ATENDIMENTO VENDA NOVA</v>
      </c>
    </row>
    <row r="5770" spans="1:15" x14ac:dyDescent="0.25">
      <c r="A5770">
        <v>1398286</v>
      </c>
      <c r="B5770" t="s">
        <v>17376</v>
      </c>
      <c r="C5770" t="s">
        <v>17377</v>
      </c>
      <c r="D5770" t="s">
        <v>379</v>
      </c>
      <c r="F5770" t="s">
        <v>18617</v>
      </c>
      <c r="G5770" s="177">
        <v>44843</v>
      </c>
      <c r="H5770" t="s">
        <v>482</v>
      </c>
      <c r="I5770" t="s">
        <v>18171</v>
      </c>
      <c r="J5770" t="s">
        <v>17378</v>
      </c>
      <c r="K5770" t="s">
        <v>353</v>
      </c>
      <c r="L5770" t="s">
        <v>406</v>
      </c>
      <c r="M5770" s="29" t="str">
        <f>IF(O5770 &lt;&gt; "", VLOOKUP(O5770,'CLASSIFICAÇÃO - ÁREA DE ATUAÇÃO'!$A:$C,2,0),"")</f>
        <v>D</v>
      </c>
      <c r="N5770" s="29" t="str">
        <f>IF(O5770 &lt;&gt; "",VLOOKUP(O5770,'CLASSIFICAÇÃO - ÁREA DE ATUAÇÃO'!$A:$C,3,0), "")</f>
        <v>REDE DE URGÊNCIA</v>
      </c>
      <c r="O5770" t="str">
        <f>'Lotações convertidas'!B5772</f>
        <v>UNIDADE DE PRONTO ATENDIMENTO BARREIRO</v>
      </c>
    </row>
    <row r="5771" spans="1:15" x14ac:dyDescent="0.25">
      <c r="A5771">
        <v>1398294</v>
      </c>
      <c r="B5771" t="s">
        <v>9438</v>
      </c>
      <c r="C5771" t="s">
        <v>9439</v>
      </c>
      <c r="D5771" t="s">
        <v>368</v>
      </c>
      <c r="E5771" t="s">
        <v>369</v>
      </c>
      <c r="F5771" t="s">
        <v>18620</v>
      </c>
      <c r="G5771" s="177">
        <v>44840</v>
      </c>
      <c r="H5771" t="s">
        <v>441</v>
      </c>
      <c r="I5771" t="s">
        <v>18168</v>
      </c>
      <c r="J5771" t="s">
        <v>17359</v>
      </c>
      <c r="K5771" t="s">
        <v>353</v>
      </c>
      <c r="L5771" t="s">
        <v>372</v>
      </c>
      <c r="M5771" s="29" t="str">
        <f>IF(O5771 &lt;&gt; "", VLOOKUP(O5771,'CLASSIFICAÇÃO - ÁREA DE ATUAÇÃO'!$A:$C,2,0),"")</f>
        <v>D</v>
      </c>
      <c r="N5771" s="29" t="str">
        <f>IF(O5771 &lt;&gt; "",VLOOKUP(O5771,'CLASSIFICAÇÃO - ÁREA DE ATUAÇÃO'!$A:$C,3,0), "")</f>
        <v>REDE DE URGÊNCIA</v>
      </c>
      <c r="O5771" t="str">
        <f>'Lotações convertidas'!B5773</f>
        <v>UNIDADE DE PRONTO ATENDIMENTO VENDA NOVA</v>
      </c>
    </row>
    <row r="5772" spans="1:15" x14ac:dyDescent="0.25">
      <c r="A5772">
        <v>1398316</v>
      </c>
      <c r="B5772" t="s">
        <v>17379</v>
      </c>
      <c r="C5772" t="s">
        <v>17380</v>
      </c>
      <c r="D5772" t="s">
        <v>368</v>
      </c>
      <c r="E5772" t="s">
        <v>369</v>
      </c>
      <c r="F5772" t="s">
        <v>1422</v>
      </c>
      <c r="G5772" s="177">
        <v>44841</v>
      </c>
      <c r="H5772" t="s">
        <v>417</v>
      </c>
      <c r="I5772" t="s">
        <v>18168</v>
      </c>
      <c r="J5772" t="s">
        <v>17381</v>
      </c>
      <c r="K5772" t="s">
        <v>353</v>
      </c>
      <c r="L5772" t="s">
        <v>382</v>
      </c>
      <c r="M5772" s="29" t="str">
        <f>IF(O5772 &lt;&gt; "", VLOOKUP(O5772,'CLASSIFICAÇÃO - ÁREA DE ATUAÇÃO'!$A:$C,2,0),"")</f>
        <v>D</v>
      </c>
      <c r="N5772" s="29" t="str">
        <f>IF(O5772 &lt;&gt; "",VLOOKUP(O5772,'CLASSIFICAÇÃO - ÁREA DE ATUAÇÃO'!$A:$C,3,0), "")</f>
        <v>ATENÇÃO PRIMÁRIA</v>
      </c>
      <c r="O5772" t="str">
        <f>'Lotações convertidas'!B5774</f>
        <v>CENTRO DE SAÚDE NOVO HORIZONTE</v>
      </c>
    </row>
    <row r="5773" spans="1:15" x14ac:dyDescent="0.25">
      <c r="A5773">
        <v>1398324</v>
      </c>
      <c r="B5773" t="s">
        <v>13993</v>
      </c>
      <c r="C5773" t="s">
        <v>13994</v>
      </c>
      <c r="D5773" t="s">
        <v>368</v>
      </c>
      <c r="E5773" t="s">
        <v>524</v>
      </c>
      <c r="F5773" t="s">
        <v>18611</v>
      </c>
      <c r="G5773" s="177">
        <v>44841</v>
      </c>
      <c r="H5773" t="s">
        <v>441</v>
      </c>
      <c r="I5773" t="s">
        <v>18179</v>
      </c>
      <c r="J5773" t="s">
        <v>17364</v>
      </c>
      <c r="K5773" t="s">
        <v>353</v>
      </c>
      <c r="L5773" t="s">
        <v>397</v>
      </c>
      <c r="M5773" s="29" t="str">
        <f>IF(O5773 &lt;&gt; "", VLOOKUP(O5773,'CLASSIFICAÇÃO - ÁREA DE ATUAÇÃO'!$A:$C,2,0),"")</f>
        <v>C</v>
      </c>
      <c r="N5773" s="29" t="str">
        <f>IF(O5773 &lt;&gt; "",VLOOKUP(O5773,'CLASSIFICAÇÃO - ÁREA DE ATUAÇÃO'!$A:$C,3,0), "")</f>
        <v>REDE DE URGÊNCIA</v>
      </c>
      <c r="O5773" t="str">
        <f>'Lotações convertidas'!B5775</f>
        <v>UNIDADE DE PRONTO ATENDIMENTO OESTE</v>
      </c>
    </row>
    <row r="5774" spans="1:15" x14ac:dyDescent="0.25">
      <c r="A5774">
        <v>1398340</v>
      </c>
      <c r="B5774" t="s">
        <v>1077</v>
      </c>
      <c r="C5774" t="s">
        <v>1078</v>
      </c>
      <c r="D5774" t="s">
        <v>379</v>
      </c>
      <c r="E5774" t="s">
        <v>620</v>
      </c>
      <c r="F5774" t="s">
        <v>561</v>
      </c>
      <c r="G5774" s="177">
        <v>44840</v>
      </c>
      <c r="H5774" t="s">
        <v>457</v>
      </c>
      <c r="I5774" t="s">
        <v>18171</v>
      </c>
      <c r="J5774" t="s">
        <v>1079</v>
      </c>
      <c r="K5774" t="s">
        <v>353</v>
      </c>
      <c r="L5774" t="s">
        <v>374</v>
      </c>
      <c r="M5774" s="29" t="str">
        <f>IF(O5774 &lt;&gt; "", VLOOKUP(O5774,'CLASSIFICAÇÃO - ÁREA DE ATUAÇÃO'!$A:$C,2,0),"")</f>
        <v>C</v>
      </c>
      <c r="N5774" s="29" t="str">
        <f>IF(O5774 &lt;&gt; "",VLOOKUP(O5774,'CLASSIFICAÇÃO - ÁREA DE ATUAÇÃO'!$A:$C,3,0), "")</f>
        <v>REDE DE URGÊNCIA</v>
      </c>
      <c r="O5774" t="str">
        <f>'Lotações convertidas'!B5776</f>
        <v>CENTRO DE REFERENCIA EM SAUDE MENTAL ALCOOL E DROGAS NORDESTE</v>
      </c>
    </row>
    <row r="5775" spans="1:15" x14ac:dyDescent="0.25">
      <c r="A5775">
        <v>1398359</v>
      </c>
      <c r="B5775" t="s">
        <v>17382</v>
      </c>
      <c r="C5775" t="s">
        <v>17383</v>
      </c>
      <c r="D5775" t="s">
        <v>349</v>
      </c>
      <c r="E5775" t="s">
        <v>2690</v>
      </c>
      <c r="F5775" t="s">
        <v>4637</v>
      </c>
      <c r="G5775" s="177">
        <v>44841</v>
      </c>
      <c r="H5775" t="s">
        <v>395</v>
      </c>
      <c r="I5775" t="s">
        <v>18184</v>
      </c>
      <c r="J5775" t="s">
        <v>17384</v>
      </c>
      <c r="K5775" t="s">
        <v>353</v>
      </c>
      <c r="L5775" t="s">
        <v>427</v>
      </c>
      <c r="M5775" s="29" t="str">
        <f>IF(O5775 &lt;&gt; "", VLOOKUP(O5775,'CLASSIFICAÇÃO - ÁREA DE ATUAÇÃO'!$A:$C,2,0),"")</f>
        <v>A</v>
      </c>
      <c r="N5775" s="29" t="str">
        <f>IF(O5775 &lt;&gt; "",VLOOKUP(O5775,'CLASSIFICAÇÃO - ÁREA DE ATUAÇÃO'!$A:$C,3,0), "")</f>
        <v>GESTÃO</v>
      </c>
      <c r="O5775" t="str">
        <f>'Lotações convertidas'!B5777</f>
        <v>GERÊNCIA DE APOIO TÉCNICO À SAÚDE</v>
      </c>
    </row>
    <row r="5776" spans="1:15" x14ac:dyDescent="0.25">
      <c r="A5776">
        <v>1398367</v>
      </c>
      <c r="B5776" t="s">
        <v>17385</v>
      </c>
      <c r="C5776" t="s">
        <v>17386</v>
      </c>
      <c r="D5776" t="s">
        <v>379</v>
      </c>
      <c r="F5776" t="s">
        <v>18617</v>
      </c>
      <c r="G5776" s="177">
        <v>44844</v>
      </c>
      <c r="H5776" t="s">
        <v>457</v>
      </c>
      <c r="I5776" t="s">
        <v>18171</v>
      </c>
      <c r="J5776" t="s">
        <v>17387</v>
      </c>
      <c r="K5776" t="s">
        <v>353</v>
      </c>
      <c r="L5776" t="s">
        <v>406</v>
      </c>
      <c r="M5776" s="29" t="str">
        <f>IF(O5776 &lt;&gt; "", VLOOKUP(O5776,'CLASSIFICAÇÃO - ÁREA DE ATUAÇÃO'!$A:$C,2,0),"")</f>
        <v>D</v>
      </c>
      <c r="N5776" s="29" t="str">
        <f>IF(O5776 &lt;&gt; "",VLOOKUP(O5776,'CLASSIFICAÇÃO - ÁREA DE ATUAÇÃO'!$A:$C,3,0), "")</f>
        <v>REDE DE URGÊNCIA</v>
      </c>
      <c r="O5776" t="str">
        <f>'Lotações convertidas'!B5778</f>
        <v>UNIDADE DE PRONTO ATENDIMENTO BARREIRO</v>
      </c>
    </row>
    <row r="5777" spans="1:15" x14ac:dyDescent="0.25">
      <c r="A5777">
        <v>1398375</v>
      </c>
      <c r="B5777" t="s">
        <v>17388</v>
      </c>
      <c r="C5777" t="s">
        <v>17389</v>
      </c>
      <c r="D5777" t="s">
        <v>349</v>
      </c>
      <c r="E5777" t="s">
        <v>2690</v>
      </c>
      <c r="F5777" t="s">
        <v>18690</v>
      </c>
      <c r="G5777" s="177">
        <v>44844</v>
      </c>
      <c r="H5777" t="s">
        <v>352</v>
      </c>
      <c r="I5777" t="s">
        <v>18184</v>
      </c>
      <c r="J5777" t="s">
        <v>17390</v>
      </c>
      <c r="K5777" t="s">
        <v>353</v>
      </c>
      <c r="L5777" t="s">
        <v>427</v>
      </c>
      <c r="M5777" s="29" t="str">
        <f>IF(O5777 &lt;&gt; "", VLOOKUP(O5777,'CLASSIFICAÇÃO - ÁREA DE ATUAÇÃO'!$A:$C,2,0),"")</f>
        <v>A</v>
      </c>
      <c r="N5777" s="29" t="str">
        <f>IF(O5777 &lt;&gt; "",VLOOKUP(O5777,'CLASSIFICAÇÃO - ÁREA DE ATUAÇÃO'!$A:$C,3,0), "")</f>
        <v>GESTÃO</v>
      </c>
      <c r="O5777" t="str">
        <f>'Lotações convertidas'!B5779</f>
        <v>GERÊNCIA DE PROMOÇÃO À SAÚDE</v>
      </c>
    </row>
    <row r="5778" spans="1:15" x14ac:dyDescent="0.25">
      <c r="A5778">
        <v>1398383</v>
      </c>
      <c r="B5778" t="s">
        <v>17391</v>
      </c>
      <c r="C5778" t="s">
        <v>17392</v>
      </c>
      <c r="D5778" t="s">
        <v>379</v>
      </c>
      <c r="F5778" t="s">
        <v>639</v>
      </c>
      <c r="G5778" s="177">
        <v>44844</v>
      </c>
      <c r="H5778" t="s">
        <v>12041</v>
      </c>
      <c r="I5778" t="s">
        <v>18171</v>
      </c>
      <c r="J5778" t="s">
        <v>17393</v>
      </c>
      <c r="K5778" t="s">
        <v>353</v>
      </c>
      <c r="L5778" t="s">
        <v>354</v>
      </c>
      <c r="M5778" s="29" t="str">
        <f>IF(O5778 &lt;&gt; "", VLOOKUP(O5778,'CLASSIFICAÇÃO - ÁREA DE ATUAÇÃO'!$A:$C,2,0),"")</f>
        <v>C</v>
      </c>
      <c r="N5778" s="29" t="str">
        <f>IF(O5778 &lt;&gt; "",VLOOKUP(O5778,'CLASSIFICAÇÃO - ÁREA DE ATUAÇÃO'!$A:$C,3,0), "")</f>
        <v>ATENÇÃO PRIMÁRIA</v>
      </c>
      <c r="O5778" t="str">
        <f>'Lotações convertidas'!B5780</f>
        <v>CENTRO DE SAÚDE ERMELINDA</v>
      </c>
    </row>
    <row r="5779" spans="1:15" x14ac:dyDescent="0.25">
      <c r="A5779">
        <v>1398405</v>
      </c>
      <c r="B5779" t="s">
        <v>17394</v>
      </c>
      <c r="C5779" t="s">
        <v>17395</v>
      </c>
      <c r="D5779" t="s">
        <v>368</v>
      </c>
      <c r="E5779" t="s">
        <v>524</v>
      </c>
      <c r="F5779" t="s">
        <v>494</v>
      </c>
      <c r="G5779" s="177">
        <v>44844</v>
      </c>
      <c r="H5779" t="s">
        <v>384</v>
      </c>
      <c r="I5779" t="s">
        <v>18179</v>
      </c>
      <c r="J5779" t="s">
        <v>17396</v>
      </c>
      <c r="K5779" t="s">
        <v>353</v>
      </c>
      <c r="L5779" t="s">
        <v>397</v>
      </c>
      <c r="M5779" s="29" t="str">
        <f>IF(O5779 &lt;&gt; "", VLOOKUP(O5779,'CLASSIFICAÇÃO - ÁREA DE ATUAÇÃO'!$A:$C,2,0),"")</f>
        <v>B</v>
      </c>
      <c r="N5779" s="29" t="str">
        <f>IF(O5779 &lt;&gt; "",VLOOKUP(O5779,'CLASSIFICAÇÃO - ÁREA DE ATUAÇÃO'!$A:$C,3,0), "")</f>
        <v>REDE COMPLEMENTAR</v>
      </c>
      <c r="O5779" t="str">
        <f>'Lotações convertidas'!B5781</f>
        <v>LABORATORIO REGIONAL OESTE/BARREIRO</v>
      </c>
    </row>
    <row r="5780" spans="1:15" x14ac:dyDescent="0.25">
      <c r="A5780">
        <v>1398413</v>
      </c>
      <c r="B5780" t="s">
        <v>17397</v>
      </c>
      <c r="C5780" t="s">
        <v>17398</v>
      </c>
      <c r="D5780" t="s">
        <v>368</v>
      </c>
      <c r="E5780" t="s">
        <v>369</v>
      </c>
      <c r="F5780" t="s">
        <v>576</v>
      </c>
      <c r="G5780" s="177">
        <v>44844</v>
      </c>
      <c r="H5780" t="s">
        <v>364</v>
      </c>
      <c r="I5780" t="s">
        <v>18168</v>
      </c>
      <c r="J5780" t="s">
        <v>17399</v>
      </c>
      <c r="K5780" t="s">
        <v>353</v>
      </c>
      <c r="L5780" t="s">
        <v>361</v>
      </c>
      <c r="M5780" s="29" t="str">
        <f>IF(O5780 &lt;&gt; "", VLOOKUP(O5780,'CLASSIFICAÇÃO - ÁREA DE ATUAÇÃO'!$A:$C,2,0),"")</f>
        <v>A</v>
      </c>
      <c r="N5780" s="29" t="str">
        <f>IF(O5780 &lt;&gt; "",VLOOKUP(O5780,'CLASSIFICAÇÃO - ÁREA DE ATUAÇÃO'!$A:$C,3,0), "")</f>
        <v>ATENÇÃO PRIMÁRIA</v>
      </c>
      <c r="O5780" t="str">
        <f>'Lotações convertidas'!B5782</f>
        <v>CENTRO DE SAÚDE SÃO FRANCISCO</v>
      </c>
    </row>
    <row r="5781" spans="1:15" x14ac:dyDescent="0.25">
      <c r="A5781">
        <v>1398421</v>
      </c>
      <c r="B5781" t="s">
        <v>7589</v>
      </c>
      <c r="C5781" t="s">
        <v>7590</v>
      </c>
      <c r="D5781" t="s">
        <v>368</v>
      </c>
      <c r="E5781" t="s">
        <v>369</v>
      </c>
      <c r="F5781" t="s">
        <v>18613</v>
      </c>
      <c r="G5781" s="177">
        <v>44843</v>
      </c>
      <c r="H5781" t="s">
        <v>425</v>
      </c>
      <c r="I5781" t="s">
        <v>18168</v>
      </c>
      <c r="J5781" t="s">
        <v>7591</v>
      </c>
      <c r="K5781" t="s">
        <v>353</v>
      </c>
      <c r="L5781" t="s">
        <v>382</v>
      </c>
      <c r="M5781" s="29" t="str">
        <f>IF(O5781 &lt;&gt; "", VLOOKUP(O5781,'CLASSIFICAÇÃO - ÁREA DE ATUAÇÃO'!$A:$C,2,0),"")</f>
        <v>C</v>
      </c>
      <c r="N5781" s="29" t="str">
        <f>IF(O5781 &lt;&gt; "",VLOOKUP(O5781,'CLASSIFICAÇÃO - ÁREA DE ATUAÇÃO'!$A:$C,3,0), "")</f>
        <v>REDE DE URGÊNCIA</v>
      </c>
      <c r="O5781" t="str">
        <f>'Lotações convertidas'!B5783</f>
        <v>UNIDADE DE PRONTO ATENDIMENTO LESTE</v>
      </c>
    </row>
    <row r="5782" spans="1:15" x14ac:dyDescent="0.25">
      <c r="A5782" t="s">
        <v>17400</v>
      </c>
      <c r="B5782" t="s">
        <v>17401</v>
      </c>
      <c r="C5782" t="s">
        <v>17402</v>
      </c>
      <c r="D5782" t="s">
        <v>368</v>
      </c>
      <c r="E5782" t="s">
        <v>728</v>
      </c>
      <c r="F5782" t="s">
        <v>521</v>
      </c>
      <c r="G5782" s="177">
        <v>44841</v>
      </c>
      <c r="H5782" t="s">
        <v>417</v>
      </c>
      <c r="I5782" t="s">
        <v>495</v>
      </c>
      <c r="K5782" t="s">
        <v>495</v>
      </c>
      <c r="L5782" t="s">
        <v>361</v>
      </c>
      <c r="M5782" s="29" t="str">
        <f>IF(O5782 &lt;&gt; "", VLOOKUP(O5782,'CLASSIFICAÇÃO - ÁREA DE ATUAÇÃO'!$A:$C,2,0),"")</f>
        <v>B</v>
      </c>
      <c r="N5782" s="29" t="str">
        <f>IF(O5782 &lt;&gt; "",VLOOKUP(O5782,'CLASSIFICAÇÃO - ÁREA DE ATUAÇÃO'!$A:$C,3,0), "")</f>
        <v>ATENÇÃO PRIMÁRIA</v>
      </c>
      <c r="O5782" t="str">
        <f>'Lotações convertidas'!B5784</f>
        <v>CENTRO DE SAÚDE JARDIM ALVORADA</v>
      </c>
    </row>
    <row r="5783" spans="1:15" x14ac:dyDescent="0.25">
      <c r="A5783">
        <v>1398456</v>
      </c>
      <c r="B5783" t="s">
        <v>17403</v>
      </c>
      <c r="C5783" t="s">
        <v>17404</v>
      </c>
      <c r="D5783" t="s">
        <v>379</v>
      </c>
      <c r="F5783" t="s">
        <v>18615</v>
      </c>
      <c r="G5783" s="177">
        <v>44842</v>
      </c>
      <c r="H5783" t="s">
        <v>482</v>
      </c>
      <c r="I5783" t="s">
        <v>18171</v>
      </c>
      <c r="J5783" t="s">
        <v>17405</v>
      </c>
      <c r="K5783" t="s">
        <v>353</v>
      </c>
      <c r="L5783" t="s">
        <v>365</v>
      </c>
      <c r="M5783" s="29" t="str">
        <f>IF(O5783 &lt;&gt; "", VLOOKUP(O5783,'CLASSIFICAÇÃO - ÁREA DE ATUAÇÃO'!$A:$C,2,0),"")</f>
        <v>D</v>
      </c>
      <c r="N5783" s="29" t="str">
        <f>IF(O5783 &lt;&gt; "",VLOOKUP(O5783,'CLASSIFICAÇÃO - ÁREA DE ATUAÇÃO'!$A:$C,3,0), "")</f>
        <v>REDE DE URGÊNCIA</v>
      </c>
      <c r="O5783" t="str">
        <f>'Lotações convertidas'!B5785</f>
        <v>UNIDADE DE PRONTO ATENDIMENTO NORTE</v>
      </c>
    </row>
    <row r="5784" spans="1:15" x14ac:dyDescent="0.25">
      <c r="A5784">
        <v>1398464</v>
      </c>
      <c r="B5784" t="s">
        <v>15777</v>
      </c>
      <c r="C5784" t="s">
        <v>15778</v>
      </c>
      <c r="D5784" t="s">
        <v>368</v>
      </c>
      <c r="E5784" t="s">
        <v>369</v>
      </c>
      <c r="F5784" t="s">
        <v>465</v>
      </c>
      <c r="G5784" s="177">
        <v>44843</v>
      </c>
      <c r="H5784" t="s">
        <v>441</v>
      </c>
      <c r="I5784" t="s">
        <v>18168</v>
      </c>
      <c r="J5784" t="s">
        <v>15779</v>
      </c>
      <c r="K5784" t="s">
        <v>353</v>
      </c>
      <c r="L5784" t="s">
        <v>361</v>
      </c>
      <c r="M5784" s="29" t="str">
        <f>IF(O5784 &lt;&gt; "", VLOOKUP(O5784,'CLASSIFICAÇÃO - ÁREA DE ATUAÇÃO'!$A:$C,2,0),"")</f>
        <v>C</v>
      </c>
      <c r="N5784" s="29" t="str">
        <f>IF(O5784 &lt;&gt; "",VLOOKUP(O5784,'CLASSIFICAÇÃO - ÁREA DE ATUAÇÃO'!$A:$C,3,0), "")</f>
        <v>REDE DE URGÊNCIA</v>
      </c>
      <c r="O5784" t="str">
        <f>'Lotações convertidas'!B5786</f>
        <v>CENTRO DE REFERÊNCIA EM SAÚDE MENTAL - ÁLCOOL E DROGAS PAMPULHA/NOROESTE</v>
      </c>
    </row>
    <row r="5785" spans="1:15" x14ac:dyDescent="0.25">
      <c r="A5785">
        <v>1398472</v>
      </c>
      <c r="B5785" t="s">
        <v>17406</v>
      </c>
      <c r="C5785" t="s">
        <v>17407</v>
      </c>
      <c r="D5785" t="s">
        <v>379</v>
      </c>
      <c r="F5785" t="s">
        <v>2538</v>
      </c>
      <c r="G5785" s="177">
        <v>44844</v>
      </c>
      <c r="H5785" t="s">
        <v>364</v>
      </c>
      <c r="I5785" t="s">
        <v>18171</v>
      </c>
      <c r="J5785" t="s">
        <v>17408</v>
      </c>
      <c r="K5785" t="s">
        <v>353</v>
      </c>
      <c r="L5785" t="s">
        <v>354</v>
      </c>
      <c r="M5785" s="29" t="str">
        <f>IF(O5785 &lt;&gt; "", VLOOKUP(O5785,'CLASSIFICAÇÃO - ÁREA DE ATUAÇÃO'!$A:$C,2,0),"")</f>
        <v>C</v>
      </c>
      <c r="N5785" s="29" t="str">
        <f>IF(O5785 &lt;&gt; "",VLOOKUP(O5785,'CLASSIFICAÇÃO - ÁREA DE ATUAÇÃO'!$A:$C,3,0), "")</f>
        <v>ATENÇÃO PRIMÁRIA</v>
      </c>
      <c r="O5785" t="str">
        <f>'Lotações convertidas'!B5787</f>
        <v>CENTRO DE SAÚDE COQUEIROS</v>
      </c>
    </row>
    <row r="5786" spans="1:15" x14ac:dyDescent="0.25">
      <c r="A5786">
        <v>1398499</v>
      </c>
      <c r="B5786" t="s">
        <v>17409</v>
      </c>
      <c r="C5786" t="s">
        <v>17410</v>
      </c>
      <c r="D5786" t="s">
        <v>349</v>
      </c>
      <c r="E5786" t="s">
        <v>403</v>
      </c>
      <c r="F5786" t="s">
        <v>1337</v>
      </c>
      <c r="G5786" s="177">
        <v>44844</v>
      </c>
      <c r="H5786" t="s">
        <v>352</v>
      </c>
      <c r="I5786" t="s">
        <v>18170</v>
      </c>
      <c r="J5786" t="s">
        <v>17411</v>
      </c>
      <c r="K5786" t="s">
        <v>353</v>
      </c>
      <c r="L5786" t="s">
        <v>406</v>
      </c>
      <c r="M5786" s="29" t="str">
        <f>IF(O5786 &lt;&gt; "", VLOOKUP(O5786,'CLASSIFICAÇÃO - ÁREA DE ATUAÇÃO'!$A:$C,2,0),"")</f>
        <v>C</v>
      </c>
      <c r="N5786" s="29" t="str">
        <f>IF(O5786 &lt;&gt; "",VLOOKUP(O5786,'CLASSIFICAÇÃO - ÁREA DE ATUAÇÃO'!$A:$C,3,0), "")</f>
        <v>ATENÇÃO PRIMÁRIA</v>
      </c>
      <c r="O5786" t="str">
        <f>'Lotações convertidas'!B5788</f>
        <v>CENTRO DE SAÚDE FRANCISCO GOMES BARBOSA - TIROL</v>
      </c>
    </row>
    <row r="5787" spans="1:15" x14ac:dyDescent="0.25">
      <c r="A5787">
        <v>1398502</v>
      </c>
      <c r="B5787" t="s">
        <v>17409</v>
      </c>
      <c r="C5787" t="s">
        <v>17410</v>
      </c>
      <c r="D5787" t="s">
        <v>349</v>
      </c>
      <c r="E5787" t="s">
        <v>403</v>
      </c>
      <c r="F5787" t="s">
        <v>519</v>
      </c>
      <c r="G5787" s="177">
        <v>44844</v>
      </c>
      <c r="H5787" t="s">
        <v>395</v>
      </c>
      <c r="I5787" t="s">
        <v>18170</v>
      </c>
      <c r="J5787" t="s">
        <v>17411</v>
      </c>
      <c r="K5787" t="s">
        <v>353</v>
      </c>
      <c r="L5787" t="s">
        <v>406</v>
      </c>
      <c r="M5787" s="29" t="str">
        <f>IF(O5787 &lt;&gt; "", VLOOKUP(O5787,'CLASSIFICAÇÃO - ÁREA DE ATUAÇÃO'!$A:$C,2,0),"")</f>
        <v>B</v>
      </c>
      <c r="N5787" s="29" t="str">
        <f>IF(O5787 &lt;&gt; "",VLOOKUP(O5787,'CLASSIFICAÇÃO - ÁREA DE ATUAÇÃO'!$A:$C,3,0), "")</f>
        <v>ATENÇÃO PRIMÁRIA</v>
      </c>
      <c r="O5787" t="str">
        <f>'Lotações convertidas'!B5789</f>
        <v>CENTRO DE SAÚDE CARLOS RENATO DIAS</v>
      </c>
    </row>
    <row r="5788" spans="1:15" x14ac:dyDescent="0.25">
      <c r="A5788">
        <v>1398510</v>
      </c>
      <c r="B5788" t="s">
        <v>6389</v>
      </c>
      <c r="C5788" t="s">
        <v>6390</v>
      </c>
      <c r="D5788" t="s">
        <v>349</v>
      </c>
      <c r="E5788" t="s">
        <v>473</v>
      </c>
      <c r="F5788" t="s">
        <v>18621</v>
      </c>
      <c r="G5788" s="177">
        <v>44845</v>
      </c>
      <c r="H5788" t="s">
        <v>13159</v>
      </c>
      <c r="I5788" t="s">
        <v>18181</v>
      </c>
      <c r="J5788" t="s">
        <v>6391</v>
      </c>
      <c r="K5788" t="s">
        <v>353</v>
      </c>
      <c r="L5788" t="s">
        <v>397</v>
      </c>
      <c r="M5788" s="29" t="str">
        <f>IF(O5788 &lt;&gt; "", VLOOKUP(O5788,'CLASSIFICAÇÃO - ÁREA DE ATUAÇÃO'!$A:$C,2,0),"")</f>
        <v>A</v>
      </c>
      <c r="N5788" s="29" t="str">
        <f>IF(O5788 &lt;&gt; "",VLOOKUP(O5788,'CLASSIFICAÇÃO - ÁREA DE ATUAÇÃO'!$A:$C,3,0), "")</f>
        <v>REDE DE URGÊNCIA</v>
      </c>
      <c r="O5788" t="str">
        <f>'Lotações convertidas'!B5790</f>
        <v>CENTRO DE REFERENCIA EM SAUDE MENTAL OESTE</v>
      </c>
    </row>
    <row r="5789" spans="1:15" x14ac:dyDescent="0.25">
      <c r="A5789">
        <v>1398529</v>
      </c>
      <c r="B5789" t="s">
        <v>17412</v>
      </c>
      <c r="C5789" t="s">
        <v>17413</v>
      </c>
      <c r="D5789" t="s">
        <v>349</v>
      </c>
      <c r="E5789" t="s">
        <v>403</v>
      </c>
      <c r="F5789" t="s">
        <v>574</v>
      </c>
      <c r="G5789" s="177">
        <v>44844</v>
      </c>
      <c r="H5789" t="s">
        <v>17414</v>
      </c>
      <c r="I5789" t="s">
        <v>18170</v>
      </c>
      <c r="J5789" t="s">
        <v>17415</v>
      </c>
      <c r="K5789" t="s">
        <v>353</v>
      </c>
      <c r="L5789" t="s">
        <v>397</v>
      </c>
      <c r="M5789" s="29" t="str">
        <f>IF(O5789 &lt;&gt; "", VLOOKUP(O5789,'CLASSIFICAÇÃO - ÁREA DE ATUAÇÃO'!$A:$C,2,0),"")</f>
        <v>A</v>
      </c>
      <c r="N5789" s="29" t="str">
        <f>IF(O5789 &lt;&gt; "",VLOOKUP(O5789,'CLASSIFICAÇÃO - ÁREA DE ATUAÇÃO'!$A:$C,3,0), "")</f>
        <v>ATENÇÃO PRIMÁRIA</v>
      </c>
      <c r="O5789" t="str">
        <f>'Lotações convertidas'!B5791</f>
        <v>CENTRO DE SAÚDE SALGADO FILHO</v>
      </c>
    </row>
    <row r="5790" spans="1:15" x14ac:dyDescent="0.25">
      <c r="A5790">
        <v>1398545</v>
      </c>
      <c r="B5790" t="s">
        <v>17416</v>
      </c>
      <c r="C5790" t="s">
        <v>17417</v>
      </c>
      <c r="D5790" t="s">
        <v>520</v>
      </c>
      <c r="F5790" t="s">
        <v>598</v>
      </c>
      <c r="G5790" s="177">
        <v>44844</v>
      </c>
      <c r="H5790" t="s">
        <v>364</v>
      </c>
      <c r="I5790" t="s">
        <v>18175</v>
      </c>
      <c r="J5790" t="s">
        <v>17418</v>
      </c>
      <c r="K5790" t="s">
        <v>353</v>
      </c>
      <c r="L5790" t="s">
        <v>406</v>
      </c>
      <c r="M5790" s="29" t="str">
        <f>IF(O5790 &lt;&gt; "", VLOOKUP(O5790,'CLASSIFICAÇÃO - ÁREA DE ATUAÇÃO'!$A:$C,2,0),"")</f>
        <v>D</v>
      </c>
      <c r="N5790" s="29" t="str">
        <f>IF(O5790 &lt;&gt; "",VLOOKUP(O5790,'CLASSIFICAÇÃO - ÁREA DE ATUAÇÃO'!$A:$C,3,0), "")</f>
        <v>ATENÇÃO PRIMÁRIA</v>
      </c>
      <c r="O5790" t="str">
        <f>'Lotações convertidas'!B5792</f>
        <v>CENTRO DE SAÚDE VILA PINHO</v>
      </c>
    </row>
    <row r="5791" spans="1:15" x14ac:dyDescent="0.25">
      <c r="A5791">
        <v>1398553</v>
      </c>
      <c r="B5791" t="s">
        <v>17419</v>
      </c>
      <c r="C5791" t="s">
        <v>17420</v>
      </c>
      <c r="D5791" t="s">
        <v>368</v>
      </c>
      <c r="E5791" t="s">
        <v>369</v>
      </c>
      <c r="F5791" t="s">
        <v>18640</v>
      </c>
      <c r="G5791" s="177">
        <v>44844</v>
      </c>
      <c r="H5791" t="s">
        <v>364</v>
      </c>
      <c r="I5791" t="s">
        <v>18168</v>
      </c>
      <c r="J5791" t="s">
        <v>17421</v>
      </c>
      <c r="K5791" t="s">
        <v>353</v>
      </c>
      <c r="L5791" t="s">
        <v>411</v>
      </c>
      <c r="M5791" s="29" t="str">
        <f>IF(O5791 &lt;&gt; "", VLOOKUP(O5791,'CLASSIFICAÇÃO - ÁREA DE ATUAÇÃO'!$A:$C,2,0),"")</f>
        <v>B</v>
      </c>
      <c r="N5791" s="29" t="str">
        <f>IF(O5791 &lt;&gt; "",VLOOKUP(O5791,'CLASSIFICAÇÃO - ÁREA DE ATUAÇÃO'!$A:$C,3,0), "")</f>
        <v>REDE COMPLEMENTAR</v>
      </c>
      <c r="O5791" t="str">
        <f>'Lotações convertidas'!B5793</f>
        <v>CENTRAL DE ESTERILIZACAO CENTRO-SUL</v>
      </c>
    </row>
    <row r="5792" spans="1:15" x14ac:dyDescent="0.25">
      <c r="A5792" t="s">
        <v>17422</v>
      </c>
      <c r="B5792" t="s">
        <v>17423</v>
      </c>
      <c r="C5792" t="s">
        <v>17424</v>
      </c>
      <c r="D5792" t="s">
        <v>368</v>
      </c>
      <c r="E5792" t="s">
        <v>634</v>
      </c>
      <c r="F5792" t="s">
        <v>18613</v>
      </c>
      <c r="G5792" s="177">
        <v>44844</v>
      </c>
      <c r="H5792" t="s">
        <v>466</v>
      </c>
      <c r="I5792" t="s">
        <v>18174</v>
      </c>
      <c r="J5792" t="s">
        <v>17425</v>
      </c>
      <c r="K5792" t="s">
        <v>353</v>
      </c>
      <c r="L5792" t="s">
        <v>382</v>
      </c>
      <c r="M5792" s="29" t="str">
        <f>IF(O5792 &lt;&gt; "", VLOOKUP(O5792,'CLASSIFICAÇÃO - ÁREA DE ATUAÇÃO'!$A:$C,2,0),"")</f>
        <v>C</v>
      </c>
      <c r="N5792" s="29" t="str">
        <f>IF(O5792 &lt;&gt; "",VLOOKUP(O5792,'CLASSIFICAÇÃO - ÁREA DE ATUAÇÃO'!$A:$C,3,0), "")</f>
        <v>REDE DE URGÊNCIA</v>
      </c>
      <c r="O5792" t="str">
        <f>'Lotações convertidas'!B5794</f>
        <v>UNIDADE DE PRONTO ATENDIMENTO LESTE</v>
      </c>
    </row>
    <row r="5793" spans="1:15" x14ac:dyDescent="0.25">
      <c r="A5793">
        <v>1398596</v>
      </c>
      <c r="B5793" t="s">
        <v>17426</v>
      </c>
      <c r="C5793" t="s">
        <v>17427</v>
      </c>
      <c r="D5793" t="s">
        <v>368</v>
      </c>
      <c r="E5793" t="s">
        <v>369</v>
      </c>
      <c r="F5793" t="s">
        <v>731</v>
      </c>
      <c r="G5793" s="177">
        <v>44844</v>
      </c>
      <c r="H5793" t="s">
        <v>384</v>
      </c>
      <c r="I5793" t="s">
        <v>18168</v>
      </c>
      <c r="J5793" t="s">
        <v>17428</v>
      </c>
      <c r="K5793" t="s">
        <v>353</v>
      </c>
      <c r="L5793" t="s">
        <v>361</v>
      </c>
      <c r="M5793" s="29" t="str">
        <f>IF(O5793 &lt;&gt; "", VLOOKUP(O5793,'CLASSIFICAÇÃO - ÁREA DE ATUAÇÃO'!$A:$C,2,0),"")</f>
        <v>B</v>
      </c>
      <c r="N5793" s="29" t="str">
        <f>IF(O5793 &lt;&gt; "",VLOOKUP(O5793,'CLASSIFICAÇÃO - ÁREA DE ATUAÇÃO'!$A:$C,3,0), "")</f>
        <v>ATENÇÃO PRIMÁRIA</v>
      </c>
      <c r="O5793" t="str">
        <f>'Lotações convertidas'!B5795</f>
        <v>CENTRO DE SAÚDE DOM ORIONE</v>
      </c>
    </row>
    <row r="5794" spans="1:15" x14ac:dyDescent="0.25">
      <c r="A5794" t="s">
        <v>17429</v>
      </c>
      <c r="B5794" t="s">
        <v>17430</v>
      </c>
      <c r="C5794" t="s">
        <v>17431</v>
      </c>
      <c r="D5794" t="s">
        <v>349</v>
      </c>
      <c r="E5794" t="s">
        <v>541</v>
      </c>
      <c r="F5794" t="s">
        <v>404</v>
      </c>
      <c r="G5794" s="177">
        <v>44844</v>
      </c>
      <c r="H5794" t="s">
        <v>352</v>
      </c>
      <c r="I5794" t="s">
        <v>18172</v>
      </c>
      <c r="J5794" t="s">
        <v>17432</v>
      </c>
      <c r="K5794" t="s">
        <v>353</v>
      </c>
      <c r="L5794" t="s">
        <v>406</v>
      </c>
      <c r="M5794" s="29" t="str">
        <f>IF(O5794 &lt;&gt; "", VLOOKUP(O5794,'CLASSIFICAÇÃO - ÁREA DE ATUAÇÃO'!$A:$C,2,0),"")</f>
        <v>D</v>
      </c>
      <c r="N5794" s="29" t="str">
        <f>IF(O5794 &lt;&gt; "",VLOOKUP(O5794,'CLASSIFICAÇÃO - ÁREA DE ATUAÇÃO'!$A:$C,3,0), "")</f>
        <v>ATENÇÃO PRIMÁRIA</v>
      </c>
      <c r="O5794" t="str">
        <f>'Lotações convertidas'!B5796</f>
        <v>CENTRO DE SAÚDE REGINA</v>
      </c>
    </row>
    <row r="5795" spans="1:15" x14ac:dyDescent="0.25">
      <c r="A5795">
        <v>1398618</v>
      </c>
      <c r="B5795" t="s">
        <v>514</v>
      </c>
      <c r="C5795" t="s">
        <v>515</v>
      </c>
      <c r="D5795" t="s">
        <v>368</v>
      </c>
      <c r="E5795" t="s">
        <v>369</v>
      </c>
      <c r="F5795" t="s">
        <v>516</v>
      </c>
      <c r="G5795" s="177">
        <v>44845</v>
      </c>
      <c r="H5795" t="s">
        <v>384</v>
      </c>
      <c r="I5795" t="s">
        <v>18168</v>
      </c>
      <c r="J5795" t="s">
        <v>517</v>
      </c>
      <c r="K5795" t="s">
        <v>353</v>
      </c>
      <c r="L5795" t="s">
        <v>372</v>
      </c>
      <c r="M5795" s="29" t="str">
        <f>IF(O5795 &lt;&gt; "", VLOOKUP(O5795,'CLASSIFICAÇÃO - ÁREA DE ATUAÇÃO'!$A:$C,2,0),"")</f>
        <v>C</v>
      </c>
      <c r="N5795" s="29" t="str">
        <f>IF(O5795 &lt;&gt; "",VLOOKUP(O5795,'CLASSIFICAÇÃO - ÁREA DE ATUAÇÃO'!$A:$C,3,0), "")</f>
        <v>ATENÇÃO PRIMÁRIA</v>
      </c>
      <c r="O5795" t="str">
        <f>'Lotações convertidas'!B5797</f>
        <v>CENTRO DE SAÚDE NOVA YORK</v>
      </c>
    </row>
    <row r="5796" spans="1:15" x14ac:dyDescent="0.25">
      <c r="A5796">
        <v>1398626</v>
      </c>
      <c r="B5796" t="s">
        <v>17433</v>
      </c>
      <c r="C5796" t="s">
        <v>17434</v>
      </c>
      <c r="D5796" t="s">
        <v>368</v>
      </c>
      <c r="E5796" t="s">
        <v>369</v>
      </c>
      <c r="F5796" t="s">
        <v>424</v>
      </c>
      <c r="G5796" s="177">
        <v>44842</v>
      </c>
      <c r="H5796" t="s">
        <v>425</v>
      </c>
      <c r="I5796" t="s">
        <v>18168</v>
      </c>
      <c r="J5796" t="s">
        <v>17435</v>
      </c>
      <c r="K5796" t="s">
        <v>353</v>
      </c>
      <c r="L5796" t="s">
        <v>427</v>
      </c>
      <c r="M5796" s="29" t="str">
        <f>IF(O5796 &lt;&gt; "", VLOOKUP(O5796,'CLASSIFICAÇÃO - ÁREA DE ATUAÇÃO'!$A:$C,2,0),"")</f>
        <v>D</v>
      </c>
      <c r="N5796" s="29" t="str">
        <f>IF(O5796 &lt;&gt; "",VLOOKUP(O5796,'CLASSIFICAÇÃO - ÁREA DE ATUAÇÃO'!$A:$C,3,0), "")</f>
        <v>REDE DE URGÊNCIA</v>
      </c>
      <c r="O5796" t="str">
        <f>'Lotações convertidas'!B5798</f>
        <v>SERVIÇO DE ATENDIMENTO MÓVEL DE URGÊNCIA E TRANSPORTE EM SAÚDE</v>
      </c>
    </row>
    <row r="5797" spans="1:15" x14ac:dyDescent="0.25">
      <c r="A5797">
        <v>1398634</v>
      </c>
      <c r="B5797" t="s">
        <v>17436</v>
      </c>
      <c r="C5797" t="s">
        <v>17437</v>
      </c>
      <c r="D5797" t="s">
        <v>520</v>
      </c>
      <c r="F5797" t="s">
        <v>1227</v>
      </c>
      <c r="G5797" s="177">
        <v>44845</v>
      </c>
      <c r="H5797" t="s">
        <v>352</v>
      </c>
      <c r="I5797" t="s">
        <v>18175</v>
      </c>
      <c r="J5797" t="s">
        <v>17438</v>
      </c>
      <c r="K5797" t="s">
        <v>353</v>
      </c>
      <c r="L5797" t="s">
        <v>365</v>
      </c>
      <c r="M5797" s="29" t="str">
        <f>IF(O5797 &lt;&gt; "", VLOOKUP(O5797,'CLASSIFICAÇÃO - ÁREA DE ATUAÇÃO'!$A:$C,2,0),"")</f>
        <v>D</v>
      </c>
      <c r="N5797" s="29" t="str">
        <f>IF(O5797 &lt;&gt; "",VLOOKUP(O5797,'CLASSIFICAÇÃO - ÁREA DE ATUAÇÃO'!$A:$C,3,0), "")</f>
        <v>ATENÇÃO PRIMÁRIA</v>
      </c>
      <c r="O5797" t="str">
        <f>'Lotações convertidas'!B5799</f>
        <v>CENTRO DE SAÚDE FELICIDADE II</v>
      </c>
    </row>
    <row r="5798" spans="1:15" x14ac:dyDescent="0.25">
      <c r="A5798">
        <v>1398642</v>
      </c>
      <c r="B5798" t="s">
        <v>17439</v>
      </c>
      <c r="C5798" t="s">
        <v>17440</v>
      </c>
      <c r="D5798" t="s">
        <v>349</v>
      </c>
      <c r="E5798" t="s">
        <v>2927</v>
      </c>
      <c r="F5798" t="s">
        <v>18691</v>
      </c>
      <c r="G5798" s="177">
        <v>44844</v>
      </c>
      <c r="H5798" t="s">
        <v>395</v>
      </c>
      <c r="I5798" t="s">
        <v>18182</v>
      </c>
      <c r="J5798" t="s">
        <v>17441</v>
      </c>
      <c r="K5798" t="s">
        <v>353</v>
      </c>
      <c r="L5798" t="s">
        <v>372</v>
      </c>
      <c r="M5798" s="29" t="str">
        <f>IF(O5798 &lt;&gt; "", VLOOKUP(O5798,'CLASSIFICAÇÃO - ÁREA DE ATUAÇÃO'!$A:$C,2,0),"")</f>
        <v>C</v>
      </c>
      <c r="N5798" s="29" t="str">
        <f>IF(O5798 &lt;&gt; "",VLOOKUP(O5798,'CLASSIFICAÇÃO - ÁREA DE ATUAÇÃO'!$A:$C,3,0), "")</f>
        <v>GESTÃO</v>
      </c>
      <c r="O5798" t="str">
        <f>'Lotações convertidas'!B5800</f>
        <v>GERENCIA DE VIGILANCIA SANITARIA VENDA NOVA</v>
      </c>
    </row>
    <row r="5799" spans="1:15" x14ac:dyDescent="0.25">
      <c r="A5799">
        <v>1398650</v>
      </c>
      <c r="B5799" t="s">
        <v>17442</v>
      </c>
      <c r="C5799" t="s">
        <v>17443</v>
      </c>
      <c r="D5799" t="s">
        <v>368</v>
      </c>
      <c r="E5799" t="s">
        <v>369</v>
      </c>
      <c r="F5799" t="s">
        <v>424</v>
      </c>
      <c r="G5799" s="177">
        <v>44842</v>
      </c>
      <c r="H5799" t="s">
        <v>441</v>
      </c>
      <c r="I5799" t="s">
        <v>18168</v>
      </c>
      <c r="J5799" t="s">
        <v>17444</v>
      </c>
      <c r="K5799" t="s">
        <v>353</v>
      </c>
      <c r="L5799" t="s">
        <v>427</v>
      </c>
      <c r="M5799" s="29" t="str">
        <f>IF(O5799 &lt;&gt; "", VLOOKUP(O5799,'CLASSIFICAÇÃO - ÁREA DE ATUAÇÃO'!$A:$C,2,0),"")</f>
        <v>D</v>
      </c>
      <c r="N5799" s="29" t="str">
        <f>IF(O5799 &lt;&gt; "",VLOOKUP(O5799,'CLASSIFICAÇÃO - ÁREA DE ATUAÇÃO'!$A:$C,3,0), "")</f>
        <v>REDE DE URGÊNCIA</v>
      </c>
      <c r="O5799" t="str">
        <f>'Lotações convertidas'!B5801</f>
        <v>SERVIÇO DE ATENDIMENTO MÓVEL DE URGÊNCIA E TRANSPORTE EM SAÚDE</v>
      </c>
    </row>
    <row r="5800" spans="1:15" x14ac:dyDescent="0.25">
      <c r="A5800">
        <v>1398669</v>
      </c>
      <c r="B5800" t="s">
        <v>17445</v>
      </c>
      <c r="C5800" t="s">
        <v>17446</v>
      </c>
      <c r="D5800" t="s">
        <v>379</v>
      </c>
      <c r="F5800" t="s">
        <v>424</v>
      </c>
      <c r="G5800" s="177">
        <v>44843</v>
      </c>
      <c r="H5800" t="s">
        <v>466</v>
      </c>
      <c r="I5800" t="s">
        <v>18171</v>
      </c>
      <c r="J5800" t="s">
        <v>17447</v>
      </c>
      <c r="K5800" t="s">
        <v>353</v>
      </c>
      <c r="L5800" t="s">
        <v>427</v>
      </c>
      <c r="M5800" s="29" t="str">
        <f>IF(O5800 &lt;&gt; "", VLOOKUP(O5800,'CLASSIFICAÇÃO - ÁREA DE ATUAÇÃO'!$A:$C,2,0),"")</f>
        <v>D</v>
      </c>
      <c r="N5800" s="29" t="str">
        <f>IF(O5800 &lt;&gt; "",VLOOKUP(O5800,'CLASSIFICAÇÃO - ÁREA DE ATUAÇÃO'!$A:$C,3,0), "")</f>
        <v>REDE DE URGÊNCIA</v>
      </c>
      <c r="O5800" t="str">
        <f>'Lotações convertidas'!B5802</f>
        <v>SERVIÇO DE ATENDIMENTO MÓVEL DE URGÊNCIA E TRANSPORTE EM SAÚDE</v>
      </c>
    </row>
    <row r="5801" spans="1:15" x14ac:dyDescent="0.25">
      <c r="A5801">
        <v>1398677</v>
      </c>
      <c r="B5801" t="s">
        <v>17448</v>
      </c>
      <c r="C5801" t="s">
        <v>17449</v>
      </c>
      <c r="D5801" t="s">
        <v>368</v>
      </c>
      <c r="E5801" t="s">
        <v>369</v>
      </c>
      <c r="F5801" t="s">
        <v>18611</v>
      </c>
      <c r="G5801" s="177">
        <v>44844</v>
      </c>
      <c r="H5801" t="s">
        <v>441</v>
      </c>
      <c r="I5801" t="s">
        <v>18168</v>
      </c>
      <c r="J5801" t="s">
        <v>17450</v>
      </c>
      <c r="K5801" t="s">
        <v>353</v>
      </c>
      <c r="L5801" t="s">
        <v>397</v>
      </c>
      <c r="M5801" s="29" t="str">
        <f>IF(O5801 &lt;&gt; "", VLOOKUP(O5801,'CLASSIFICAÇÃO - ÁREA DE ATUAÇÃO'!$A:$C,2,0),"")</f>
        <v>C</v>
      </c>
      <c r="N5801" s="29" t="str">
        <f>IF(O5801 &lt;&gt; "",VLOOKUP(O5801,'CLASSIFICAÇÃO - ÁREA DE ATUAÇÃO'!$A:$C,3,0), "")</f>
        <v>REDE DE URGÊNCIA</v>
      </c>
      <c r="O5801" t="str">
        <f>'Lotações convertidas'!B5803</f>
        <v>UNIDADE DE PRONTO ATENDIMENTO OESTE</v>
      </c>
    </row>
    <row r="5802" spans="1:15" x14ac:dyDescent="0.25">
      <c r="A5802">
        <v>1398685</v>
      </c>
      <c r="B5802" t="s">
        <v>17451</v>
      </c>
      <c r="C5802" t="s">
        <v>17452</v>
      </c>
      <c r="D5802" t="s">
        <v>368</v>
      </c>
      <c r="E5802" t="s">
        <v>369</v>
      </c>
      <c r="F5802" t="s">
        <v>472</v>
      </c>
      <c r="G5802" s="177">
        <v>44844</v>
      </c>
      <c r="H5802" t="s">
        <v>384</v>
      </c>
      <c r="I5802" t="s">
        <v>18168</v>
      </c>
      <c r="J5802" t="s">
        <v>17453</v>
      </c>
      <c r="K5802" t="s">
        <v>353</v>
      </c>
      <c r="L5802" t="s">
        <v>382</v>
      </c>
      <c r="M5802" s="29" t="str">
        <f>IF(O5802 &lt;&gt; "", VLOOKUP(O5802,'CLASSIFICAÇÃO - ÁREA DE ATUAÇÃO'!$A:$C,2,0),"")</f>
        <v>B</v>
      </c>
      <c r="N5802" s="29" t="str">
        <f>IF(O5802 &lt;&gt; "",VLOOKUP(O5802,'CLASSIFICAÇÃO - ÁREA DE ATUAÇÃO'!$A:$C,3,0), "")</f>
        <v>ATENÇÃO PRIMÁRIA</v>
      </c>
      <c r="O5802" t="str">
        <f>'Lotações convertidas'!B5804</f>
        <v>CENTRO DE SAÚDE TAQUARIL</v>
      </c>
    </row>
    <row r="5803" spans="1:15" x14ac:dyDescent="0.25">
      <c r="A5803">
        <v>1398693</v>
      </c>
      <c r="B5803" t="s">
        <v>17454</v>
      </c>
      <c r="C5803" t="s">
        <v>17455</v>
      </c>
      <c r="D5803" t="s">
        <v>368</v>
      </c>
      <c r="E5803" t="s">
        <v>369</v>
      </c>
      <c r="F5803" t="s">
        <v>18611</v>
      </c>
      <c r="G5803" s="177">
        <v>44844</v>
      </c>
      <c r="H5803" t="s">
        <v>425</v>
      </c>
      <c r="I5803" t="s">
        <v>18168</v>
      </c>
      <c r="J5803" t="s">
        <v>17456</v>
      </c>
      <c r="K5803" t="s">
        <v>353</v>
      </c>
      <c r="L5803" t="s">
        <v>397</v>
      </c>
      <c r="M5803" s="29" t="str">
        <f>IF(O5803 &lt;&gt; "", VLOOKUP(O5803,'CLASSIFICAÇÃO - ÁREA DE ATUAÇÃO'!$A:$C,2,0),"")</f>
        <v>C</v>
      </c>
      <c r="N5803" s="29" t="str">
        <f>IF(O5803 &lt;&gt; "",VLOOKUP(O5803,'CLASSIFICAÇÃO - ÁREA DE ATUAÇÃO'!$A:$C,3,0), "")</f>
        <v>REDE DE URGÊNCIA</v>
      </c>
      <c r="O5803" t="str">
        <f>'Lotações convertidas'!B5805</f>
        <v>UNIDADE DE PRONTO ATENDIMENTO OESTE</v>
      </c>
    </row>
    <row r="5804" spans="1:15" x14ac:dyDescent="0.25">
      <c r="A5804">
        <v>1398707</v>
      </c>
      <c r="B5804" t="s">
        <v>17457</v>
      </c>
      <c r="C5804" t="s">
        <v>17458</v>
      </c>
      <c r="D5804" t="s">
        <v>368</v>
      </c>
      <c r="E5804" t="s">
        <v>369</v>
      </c>
      <c r="F5804" t="s">
        <v>598</v>
      </c>
      <c r="G5804" s="177">
        <v>44845</v>
      </c>
      <c r="H5804" t="s">
        <v>384</v>
      </c>
      <c r="I5804" t="s">
        <v>18168</v>
      </c>
      <c r="J5804" t="s">
        <v>17459</v>
      </c>
      <c r="K5804" t="s">
        <v>353</v>
      </c>
      <c r="L5804" t="s">
        <v>406</v>
      </c>
      <c r="M5804" s="29" t="str">
        <f>IF(O5804 &lt;&gt; "", VLOOKUP(O5804,'CLASSIFICAÇÃO - ÁREA DE ATUAÇÃO'!$A:$C,2,0),"")</f>
        <v>D</v>
      </c>
      <c r="N5804" s="29" t="str">
        <f>IF(O5804 &lt;&gt; "",VLOOKUP(O5804,'CLASSIFICAÇÃO - ÁREA DE ATUAÇÃO'!$A:$C,3,0), "")</f>
        <v>ATENÇÃO PRIMÁRIA</v>
      </c>
      <c r="O5804" t="str">
        <f>'Lotações convertidas'!B5806</f>
        <v>CENTRO DE SAÚDE VILA PINHO</v>
      </c>
    </row>
    <row r="5805" spans="1:15" x14ac:dyDescent="0.25">
      <c r="A5805">
        <v>1398715</v>
      </c>
      <c r="B5805" t="s">
        <v>17460</v>
      </c>
      <c r="C5805" t="s">
        <v>17461</v>
      </c>
      <c r="D5805" t="s">
        <v>368</v>
      </c>
      <c r="E5805" t="s">
        <v>369</v>
      </c>
      <c r="F5805" t="s">
        <v>532</v>
      </c>
      <c r="G5805" s="177">
        <v>44845</v>
      </c>
      <c r="H5805" t="s">
        <v>384</v>
      </c>
      <c r="I5805" t="s">
        <v>18168</v>
      </c>
      <c r="J5805" t="s">
        <v>17462</v>
      </c>
      <c r="K5805" t="s">
        <v>353</v>
      </c>
      <c r="L5805" t="s">
        <v>354</v>
      </c>
      <c r="M5805" s="29" t="str">
        <f>IF(O5805 &lt;&gt; "", VLOOKUP(O5805,'CLASSIFICAÇÃO - ÁREA DE ATUAÇÃO'!$A:$C,2,0),"")</f>
        <v>B</v>
      </c>
      <c r="N5805" s="29" t="str">
        <f>IF(O5805 &lt;&gt; "",VLOOKUP(O5805,'CLASSIFICAÇÃO - ÁREA DE ATUAÇÃO'!$A:$C,3,0), "")</f>
        <v>ATENÇÃO PRIMÁRIA</v>
      </c>
      <c r="O5805" t="str">
        <f>'Lotações convertidas'!B5807</f>
        <v>CENTRO DE SAÚDE DOM BOSCO</v>
      </c>
    </row>
    <row r="5806" spans="1:15" x14ac:dyDescent="0.25">
      <c r="A5806">
        <v>1398723</v>
      </c>
      <c r="B5806" t="s">
        <v>15959</v>
      </c>
      <c r="C5806" t="s">
        <v>15960</v>
      </c>
      <c r="D5806" t="s">
        <v>368</v>
      </c>
      <c r="E5806" t="s">
        <v>369</v>
      </c>
      <c r="F5806" t="s">
        <v>18613</v>
      </c>
      <c r="G5806" s="177">
        <v>44842</v>
      </c>
      <c r="H5806" t="s">
        <v>425</v>
      </c>
      <c r="I5806" t="s">
        <v>18168</v>
      </c>
      <c r="J5806" t="s">
        <v>15961</v>
      </c>
      <c r="K5806" t="s">
        <v>353</v>
      </c>
      <c r="L5806" t="s">
        <v>382</v>
      </c>
      <c r="M5806" s="29" t="str">
        <f>IF(O5806 &lt;&gt; "", VLOOKUP(O5806,'CLASSIFICAÇÃO - ÁREA DE ATUAÇÃO'!$A:$C,2,0),"")</f>
        <v>C</v>
      </c>
      <c r="N5806" s="29" t="str">
        <f>IF(O5806 &lt;&gt; "",VLOOKUP(O5806,'CLASSIFICAÇÃO - ÁREA DE ATUAÇÃO'!$A:$C,3,0), "")</f>
        <v>REDE DE URGÊNCIA</v>
      </c>
      <c r="O5806" t="str">
        <f>'Lotações convertidas'!B5808</f>
        <v>UNIDADE DE PRONTO ATENDIMENTO LESTE</v>
      </c>
    </row>
    <row r="5807" spans="1:15" x14ac:dyDescent="0.25">
      <c r="A5807">
        <v>1398731</v>
      </c>
      <c r="B5807" t="s">
        <v>17463</v>
      </c>
      <c r="C5807" t="s">
        <v>17464</v>
      </c>
      <c r="D5807" t="s">
        <v>368</v>
      </c>
      <c r="E5807" t="s">
        <v>369</v>
      </c>
      <c r="F5807" t="s">
        <v>18615</v>
      </c>
      <c r="G5807" s="177">
        <v>44842</v>
      </c>
      <c r="H5807" t="s">
        <v>441</v>
      </c>
      <c r="I5807" t="s">
        <v>18168</v>
      </c>
      <c r="J5807" t="s">
        <v>17465</v>
      </c>
      <c r="K5807" t="s">
        <v>353</v>
      </c>
      <c r="L5807" t="s">
        <v>365</v>
      </c>
      <c r="M5807" s="29" t="str">
        <f>IF(O5807 &lt;&gt; "", VLOOKUP(O5807,'CLASSIFICAÇÃO - ÁREA DE ATUAÇÃO'!$A:$C,2,0),"")</f>
        <v>D</v>
      </c>
      <c r="N5807" s="29" t="str">
        <f>IF(O5807 &lt;&gt; "",VLOOKUP(O5807,'CLASSIFICAÇÃO - ÁREA DE ATUAÇÃO'!$A:$C,3,0), "")</f>
        <v>REDE DE URGÊNCIA</v>
      </c>
      <c r="O5807" t="str">
        <f>'Lotações convertidas'!B5809</f>
        <v>UNIDADE DE PRONTO ATENDIMENTO NORTE</v>
      </c>
    </row>
    <row r="5808" spans="1:15" x14ac:dyDescent="0.25">
      <c r="A5808" t="s">
        <v>17466</v>
      </c>
      <c r="B5808" t="s">
        <v>2553</v>
      </c>
      <c r="C5808" t="s">
        <v>2554</v>
      </c>
      <c r="D5808" t="s">
        <v>362</v>
      </c>
      <c r="F5808" t="s">
        <v>1791</v>
      </c>
      <c r="G5808" s="177">
        <v>44844</v>
      </c>
      <c r="H5808" t="s">
        <v>395</v>
      </c>
      <c r="I5808" t="s">
        <v>18168</v>
      </c>
      <c r="J5808" t="s">
        <v>2555</v>
      </c>
      <c r="K5808" t="s">
        <v>353</v>
      </c>
      <c r="L5808" t="s">
        <v>374</v>
      </c>
      <c r="M5808" s="29" t="str">
        <f>IF(O5808 &lt;&gt; "", VLOOKUP(O5808,'CLASSIFICAÇÃO - ÁREA DE ATUAÇÃO'!$A:$C,2,0),"")</f>
        <v>C</v>
      </c>
      <c r="N5808" s="29" t="str">
        <f>IF(O5808 &lt;&gt; "",VLOOKUP(O5808,'CLASSIFICAÇÃO - ÁREA DE ATUAÇÃO'!$A:$C,3,0), "")</f>
        <v>ATENÇÃO PRIMÁRIA</v>
      </c>
      <c r="O5808" t="str">
        <f>'Lotações convertidas'!B5810</f>
        <v>CENTRO DE SAÚDE SÃO PAULO</v>
      </c>
    </row>
    <row r="5809" spans="1:15" x14ac:dyDescent="0.25">
      <c r="A5809">
        <v>1398758</v>
      </c>
      <c r="B5809" t="s">
        <v>17467</v>
      </c>
      <c r="C5809" t="s">
        <v>17468</v>
      </c>
      <c r="D5809" t="s">
        <v>368</v>
      </c>
      <c r="E5809" t="s">
        <v>369</v>
      </c>
      <c r="F5809" t="s">
        <v>866</v>
      </c>
      <c r="G5809" s="177">
        <v>44845</v>
      </c>
      <c r="H5809" t="s">
        <v>364</v>
      </c>
      <c r="I5809" t="s">
        <v>18168</v>
      </c>
      <c r="J5809" t="s">
        <v>17469</v>
      </c>
      <c r="K5809" t="s">
        <v>353</v>
      </c>
      <c r="L5809" t="s">
        <v>354</v>
      </c>
      <c r="M5809" s="29" t="str">
        <f>IF(O5809 &lt;&gt; "", VLOOKUP(O5809,'CLASSIFICAÇÃO - ÁREA DE ATUAÇÃO'!$A:$C,2,0),"")</f>
        <v>A</v>
      </c>
      <c r="N5809" s="29" t="str">
        <f>IF(O5809 &lt;&gt; "",VLOOKUP(O5809,'CLASSIFICAÇÃO - ÁREA DE ATUAÇÃO'!$A:$C,3,0), "")</f>
        <v>ATENÇÃO PRIMÁRIA</v>
      </c>
      <c r="O5809" t="str">
        <f>'Lotações convertidas'!B5811</f>
        <v>CENTRO DE SAÚDE JARDIM MONTANHÊS</v>
      </c>
    </row>
    <row r="5810" spans="1:15" x14ac:dyDescent="0.25">
      <c r="A5810">
        <v>1398766</v>
      </c>
      <c r="B5810" t="s">
        <v>17470</v>
      </c>
      <c r="C5810" t="s">
        <v>17471</v>
      </c>
      <c r="D5810" t="s">
        <v>368</v>
      </c>
      <c r="E5810" t="s">
        <v>369</v>
      </c>
      <c r="F5810" t="s">
        <v>18648</v>
      </c>
      <c r="G5810" s="177">
        <v>44845</v>
      </c>
      <c r="H5810" t="s">
        <v>1635</v>
      </c>
      <c r="I5810" t="s">
        <v>18168</v>
      </c>
      <c r="J5810" t="s">
        <v>17472</v>
      </c>
      <c r="K5810" t="s">
        <v>353</v>
      </c>
      <c r="L5810" t="s">
        <v>406</v>
      </c>
      <c r="M5810" s="29" t="str">
        <f>IF(O5810 &lt;&gt; "", VLOOKUP(O5810,'CLASSIFICAÇÃO - ÁREA DE ATUAÇÃO'!$A:$C,2,0),"")</f>
        <v>B</v>
      </c>
      <c r="N5810" s="29" t="str">
        <f>IF(O5810 &lt;&gt; "",VLOOKUP(O5810,'CLASSIFICAÇÃO - ÁREA DE ATUAÇÃO'!$A:$C,3,0), "")</f>
        <v>REDE DE URGÊNCIA</v>
      </c>
      <c r="O5810" t="str">
        <f>'Lotações convertidas'!B5812</f>
        <v>CENTRO DE REFERENCIA EM SAUDE MENTAL BARREIRO</v>
      </c>
    </row>
    <row r="5811" spans="1:15" x14ac:dyDescent="0.25">
      <c r="A5811">
        <v>1398774</v>
      </c>
      <c r="B5811" t="s">
        <v>17473</v>
      </c>
      <c r="C5811" t="s">
        <v>17474</v>
      </c>
      <c r="D5811" t="s">
        <v>368</v>
      </c>
      <c r="E5811" t="s">
        <v>369</v>
      </c>
      <c r="F5811" t="s">
        <v>489</v>
      </c>
      <c r="G5811" s="177">
        <v>44845</v>
      </c>
      <c r="H5811" t="s">
        <v>417</v>
      </c>
      <c r="I5811" t="s">
        <v>18168</v>
      </c>
      <c r="J5811" t="s">
        <v>17475</v>
      </c>
      <c r="K5811" t="s">
        <v>353</v>
      </c>
      <c r="L5811" t="s">
        <v>397</v>
      </c>
      <c r="M5811" s="29" t="str">
        <f>IF(O5811 &lt;&gt; "", VLOOKUP(O5811,'CLASSIFICAÇÃO - ÁREA DE ATUAÇÃO'!$A:$C,2,0),"")</f>
        <v>C</v>
      </c>
      <c r="N5811" s="29" t="str">
        <f>IF(O5811 &lt;&gt; "",VLOOKUP(O5811,'CLASSIFICAÇÃO - ÁREA DE ATUAÇÃO'!$A:$C,3,0), "")</f>
        <v>ATENÇÃO PRIMÁRIA</v>
      </c>
      <c r="O5811" t="str">
        <f>'Lotações convertidas'!B5813</f>
        <v>CENTRO DE SAÚDE VILA LEONINA</v>
      </c>
    </row>
    <row r="5812" spans="1:15" x14ac:dyDescent="0.25">
      <c r="A5812">
        <v>1398782</v>
      </c>
      <c r="B5812" t="s">
        <v>17643</v>
      </c>
      <c r="C5812" t="s">
        <v>17644</v>
      </c>
      <c r="D5812" t="s">
        <v>368</v>
      </c>
      <c r="E5812" t="s">
        <v>369</v>
      </c>
      <c r="F5812" t="s">
        <v>416</v>
      </c>
      <c r="G5812" s="177">
        <v>44851</v>
      </c>
      <c r="H5812" t="s">
        <v>384</v>
      </c>
      <c r="I5812" t="s">
        <v>18168</v>
      </c>
      <c r="J5812" t="s">
        <v>17645</v>
      </c>
      <c r="K5812" t="s">
        <v>353</v>
      </c>
      <c r="L5812" t="s">
        <v>361</v>
      </c>
      <c r="M5812" s="29" t="str">
        <f>IF(O5812 &lt;&gt; "", VLOOKUP(O5812,'CLASSIFICAÇÃO - ÁREA DE ATUAÇÃO'!$A:$C,2,0),"")</f>
        <v>D</v>
      </c>
      <c r="N5812" s="29" t="str">
        <f>IF(O5812 &lt;&gt; "",VLOOKUP(O5812,'CLASSIFICAÇÃO - ÁREA DE ATUAÇÃO'!$A:$C,3,0), "")</f>
        <v>ATENÇÃO PRIMÁRIA</v>
      </c>
      <c r="O5812" t="str">
        <f>'Lotações convertidas'!B5814</f>
        <v>CENTRO DE SAÚDE SÃO JOSÉ</v>
      </c>
    </row>
    <row r="5813" spans="1:15" x14ac:dyDescent="0.25">
      <c r="A5813">
        <v>1398790</v>
      </c>
      <c r="B5813" t="s">
        <v>17476</v>
      </c>
      <c r="C5813" t="s">
        <v>17477</v>
      </c>
      <c r="D5813" t="s">
        <v>379</v>
      </c>
      <c r="F5813" t="s">
        <v>572</v>
      </c>
      <c r="G5813" s="177">
        <v>44845</v>
      </c>
      <c r="H5813" t="s">
        <v>395</v>
      </c>
      <c r="I5813" t="s">
        <v>18171</v>
      </c>
      <c r="J5813" t="s">
        <v>17478</v>
      </c>
      <c r="K5813" t="s">
        <v>353</v>
      </c>
      <c r="L5813" t="s">
        <v>427</v>
      </c>
      <c r="M5813" s="29" t="str">
        <f>IF(O5813 &lt;&gt; "", VLOOKUP(O5813,'CLASSIFICAÇÃO - ÁREA DE ATUAÇÃO'!$A:$C,2,0),"")</f>
        <v>A</v>
      </c>
      <c r="N5813" s="29" t="str">
        <f>IF(O5813 &lt;&gt; "",VLOOKUP(O5813,'CLASSIFICAÇÃO - ÁREA DE ATUAÇÃO'!$A:$C,3,0), "")</f>
        <v>GESTÃO</v>
      </c>
      <c r="O5813" t="str">
        <f>'Lotações convertidas'!B5815</f>
        <v>GERÊNCIA DA REDE AMBULATORIAL ESPECIALIZADA</v>
      </c>
    </row>
    <row r="5814" spans="1:15" x14ac:dyDescent="0.25">
      <c r="A5814">
        <v>1398804</v>
      </c>
      <c r="B5814" t="s">
        <v>17479</v>
      </c>
      <c r="C5814" t="s">
        <v>17480</v>
      </c>
      <c r="D5814" t="s">
        <v>349</v>
      </c>
      <c r="E5814" t="s">
        <v>541</v>
      </c>
      <c r="F5814" t="s">
        <v>18617</v>
      </c>
      <c r="G5814" s="177">
        <v>44845</v>
      </c>
      <c r="H5814" t="s">
        <v>384</v>
      </c>
      <c r="I5814" t="s">
        <v>18172</v>
      </c>
      <c r="J5814" t="s">
        <v>17481</v>
      </c>
      <c r="K5814" t="s">
        <v>353</v>
      </c>
      <c r="L5814" t="s">
        <v>406</v>
      </c>
      <c r="M5814" s="29" t="str">
        <f>IF(O5814 &lt;&gt; "", VLOOKUP(O5814,'CLASSIFICAÇÃO - ÁREA DE ATUAÇÃO'!$A:$C,2,0),"")</f>
        <v>D</v>
      </c>
      <c r="N5814" s="29" t="str">
        <f>IF(O5814 &lt;&gt; "",VLOOKUP(O5814,'CLASSIFICAÇÃO - ÁREA DE ATUAÇÃO'!$A:$C,3,0), "")</f>
        <v>REDE DE URGÊNCIA</v>
      </c>
      <c r="O5814" t="str">
        <f>'Lotações convertidas'!B5816</f>
        <v>UNIDADE DE PRONTO ATENDIMENTO BARREIRO</v>
      </c>
    </row>
    <row r="5815" spans="1:15" x14ac:dyDescent="0.25">
      <c r="A5815">
        <v>1398812</v>
      </c>
      <c r="B5815" t="s">
        <v>17482</v>
      </c>
      <c r="C5815" t="s">
        <v>17483</v>
      </c>
      <c r="D5815" t="s">
        <v>349</v>
      </c>
      <c r="E5815" t="s">
        <v>350</v>
      </c>
      <c r="F5815" t="s">
        <v>18613</v>
      </c>
      <c r="G5815" s="177">
        <v>44845</v>
      </c>
      <c r="H5815" t="s">
        <v>395</v>
      </c>
      <c r="I5815" t="s">
        <v>18169</v>
      </c>
      <c r="J5815" t="s">
        <v>17484</v>
      </c>
      <c r="K5815" t="s">
        <v>353</v>
      </c>
      <c r="L5815" t="s">
        <v>382</v>
      </c>
      <c r="M5815" s="29" t="str">
        <f>IF(O5815 &lt;&gt; "", VLOOKUP(O5815,'CLASSIFICAÇÃO - ÁREA DE ATUAÇÃO'!$A:$C,2,0),"")</f>
        <v>C</v>
      </c>
      <c r="N5815" s="29" t="str">
        <f>IF(O5815 &lt;&gt; "",VLOOKUP(O5815,'CLASSIFICAÇÃO - ÁREA DE ATUAÇÃO'!$A:$C,3,0), "")</f>
        <v>REDE DE URGÊNCIA</v>
      </c>
      <c r="O5815" t="str">
        <f>'Lotações convertidas'!B5817</f>
        <v>UNIDADE DE PRONTO ATENDIMENTO LESTE</v>
      </c>
    </row>
    <row r="5816" spans="1:15" x14ac:dyDescent="0.25">
      <c r="A5816">
        <v>1398839</v>
      </c>
      <c r="B5816" t="s">
        <v>17485</v>
      </c>
      <c r="C5816" t="s">
        <v>17486</v>
      </c>
      <c r="D5816" t="s">
        <v>368</v>
      </c>
      <c r="E5816" t="s">
        <v>524</v>
      </c>
      <c r="F5816" t="s">
        <v>93</v>
      </c>
      <c r="G5816" s="177">
        <v>44845</v>
      </c>
      <c r="H5816" t="s">
        <v>384</v>
      </c>
      <c r="I5816" t="s">
        <v>18176</v>
      </c>
      <c r="J5816" t="s">
        <v>12269</v>
      </c>
      <c r="K5816" t="s">
        <v>353</v>
      </c>
      <c r="L5816" t="s">
        <v>354</v>
      </c>
      <c r="M5816" s="29" t="str">
        <f>IF(O5816 &lt;&gt; "", VLOOKUP(O5816,'CLASSIFICAÇÃO - ÁREA DE ATUAÇÃO'!$A:$C,2,0),"")</f>
        <v>A</v>
      </c>
      <c r="N5816" s="29" t="str">
        <f>IF(O5816 &lt;&gt; "",VLOOKUP(O5816,'CLASSIFICAÇÃO - ÁREA DE ATUAÇÃO'!$A:$C,3,0), "")</f>
        <v>REDE COMPLEMENTAR</v>
      </c>
      <c r="O5816" t="str">
        <f>'Lotações convertidas'!B5818</f>
        <v>LABORATORIO MUNICIPAL DE REFERENCIA DE ANALISES CLINICAS E CITOPATOLOGIA</v>
      </c>
    </row>
    <row r="5817" spans="1:15" x14ac:dyDescent="0.25">
      <c r="A5817">
        <v>1398847</v>
      </c>
      <c r="B5817" t="s">
        <v>17487</v>
      </c>
      <c r="C5817" t="s">
        <v>17488</v>
      </c>
      <c r="D5817" t="s">
        <v>349</v>
      </c>
      <c r="E5817" t="s">
        <v>403</v>
      </c>
      <c r="F5817" t="s">
        <v>3282</v>
      </c>
      <c r="G5817" s="177">
        <v>44845</v>
      </c>
      <c r="H5817" t="s">
        <v>364</v>
      </c>
      <c r="I5817" t="s">
        <v>18170</v>
      </c>
      <c r="J5817" t="s">
        <v>17489</v>
      </c>
      <c r="K5817" t="s">
        <v>353</v>
      </c>
      <c r="L5817" t="s">
        <v>411</v>
      </c>
      <c r="M5817" s="29" t="str">
        <f>IF(O5817 &lt;&gt; "", VLOOKUP(O5817,'CLASSIFICAÇÃO - ÁREA DE ATUAÇÃO'!$A:$C,2,0),"")</f>
        <v>B</v>
      </c>
      <c r="N5817" s="29" t="str">
        <f>IF(O5817 &lt;&gt; "",VLOOKUP(O5817,'CLASSIFICAÇÃO - ÁREA DE ATUAÇÃO'!$A:$C,3,0), "")</f>
        <v>ATENÇÃO PRIMÁRIA</v>
      </c>
      <c r="O5817" t="str">
        <f>'Lotações convertidas'!B5819</f>
        <v>CENTRO DE SAÚDE TIA AMÂNCIA</v>
      </c>
    </row>
    <row r="5818" spans="1:15" x14ac:dyDescent="0.25">
      <c r="A5818">
        <v>1398855</v>
      </c>
      <c r="B5818" t="s">
        <v>17490</v>
      </c>
      <c r="C5818" t="s">
        <v>17491</v>
      </c>
      <c r="D5818" t="s">
        <v>362</v>
      </c>
      <c r="F5818" t="s">
        <v>791</v>
      </c>
      <c r="G5818" s="177">
        <v>44845</v>
      </c>
      <c r="H5818" t="s">
        <v>395</v>
      </c>
      <c r="I5818" t="s">
        <v>18168</v>
      </c>
      <c r="J5818" t="s">
        <v>17492</v>
      </c>
      <c r="K5818" t="s">
        <v>353</v>
      </c>
      <c r="L5818" t="s">
        <v>365</v>
      </c>
      <c r="M5818" s="29" t="str">
        <f>IF(O5818 &lt;&gt; "", VLOOKUP(O5818,'CLASSIFICAÇÃO - ÁREA DE ATUAÇÃO'!$A:$C,2,0),"")</f>
        <v>D</v>
      </c>
      <c r="N5818" s="29" t="str">
        <f>IF(O5818 &lt;&gt; "",VLOOKUP(O5818,'CLASSIFICAÇÃO - ÁREA DE ATUAÇÃO'!$A:$C,3,0), "")</f>
        <v>ATENÇÃO PRIMÁRIA</v>
      </c>
      <c r="O5818" t="str">
        <f>'Lotações convertidas'!B5820</f>
        <v>CENTRO DE SAÚDE JARDIM FELICIDADE</v>
      </c>
    </row>
    <row r="5819" spans="1:15" x14ac:dyDescent="0.25">
      <c r="A5819">
        <v>1398863</v>
      </c>
      <c r="B5819" t="s">
        <v>17493</v>
      </c>
      <c r="C5819" t="s">
        <v>17494</v>
      </c>
      <c r="D5819" t="s">
        <v>349</v>
      </c>
      <c r="E5819" t="s">
        <v>403</v>
      </c>
      <c r="F5819" t="s">
        <v>1509</v>
      </c>
      <c r="G5819" s="177">
        <v>44845</v>
      </c>
      <c r="H5819" t="s">
        <v>14073</v>
      </c>
      <c r="I5819" t="s">
        <v>18170</v>
      </c>
      <c r="J5819" t="s">
        <v>17495</v>
      </c>
      <c r="K5819" t="s">
        <v>353</v>
      </c>
      <c r="L5819" t="s">
        <v>397</v>
      </c>
      <c r="M5819" s="29" t="str">
        <f>IF(O5819 &lt;&gt; "", VLOOKUP(O5819,'CLASSIFICAÇÃO - ÁREA DE ATUAÇÃO'!$A:$C,2,0),"")</f>
        <v>B</v>
      </c>
      <c r="N5819" s="29" t="str">
        <f>IF(O5819 &lt;&gt; "",VLOOKUP(O5819,'CLASSIFICAÇÃO - ÁREA DE ATUAÇÃO'!$A:$C,3,0), "")</f>
        <v>ATENÇÃO PRIMÁRIA</v>
      </c>
      <c r="O5819" t="str">
        <f>'Lotações convertidas'!B5821</f>
        <v>CENTRO DE SAÚDE SÃO JORGE</v>
      </c>
    </row>
    <row r="5820" spans="1:15" x14ac:dyDescent="0.25">
      <c r="A5820">
        <v>1398871</v>
      </c>
      <c r="B5820" t="s">
        <v>9679</v>
      </c>
      <c r="C5820" t="s">
        <v>9680</v>
      </c>
      <c r="D5820" t="s">
        <v>379</v>
      </c>
      <c r="F5820" t="s">
        <v>18613</v>
      </c>
      <c r="G5820" s="177">
        <v>44846</v>
      </c>
      <c r="H5820" t="s">
        <v>395</v>
      </c>
      <c r="I5820" t="s">
        <v>18171</v>
      </c>
      <c r="J5820" t="s">
        <v>9681</v>
      </c>
      <c r="K5820" t="s">
        <v>353</v>
      </c>
      <c r="L5820" t="s">
        <v>382</v>
      </c>
      <c r="M5820" s="29" t="str">
        <f>IF(O5820 &lt;&gt; "", VLOOKUP(O5820,'CLASSIFICAÇÃO - ÁREA DE ATUAÇÃO'!$A:$C,2,0),"")</f>
        <v>C</v>
      </c>
      <c r="N5820" s="29" t="str">
        <f>IF(O5820 &lt;&gt; "",VLOOKUP(O5820,'CLASSIFICAÇÃO - ÁREA DE ATUAÇÃO'!$A:$C,3,0), "")</f>
        <v>REDE DE URGÊNCIA</v>
      </c>
      <c r="O5820" t="str">
        <f>'Lotações convertidas'!B5822</f>
        <v>UNIDADE DE PRONTO ATENDIMENTO LESTE</v>
      </c>
    </row>
    <row r="5821" spans="1:15" x14ac:dyDescent="0.25">
      <c r="A5821" t="s">
        <v>17496</v>
      </c>
      <c r="B5821" t="s">
        <v>15555</v>
      </c>
      <c r="C5821" t="s">
        <v>15556</v>
      </c>
      <c r="D5821" t="s">
        <v>379</v>
      </c>
      <c r="F5821" t="s">
        <v>18617</v>
      </c>
      <c r="G5821" s="177">
        <v>44846</v>
      </c>
      <c r="H5821" t="s">
        <v>482</v>
      </c>
      <c r="I5821" t="s">
        <v>18171</v>
      </c>
      <c r="J5821" t="s">
        <v>15557</v>
      </c>
      <c r="K5821" t="s">
        <v>353</v>
      </c>
      <c r="L5821" t="s">
        <v>406</v>
      </c>
      <c r="M5821" s="29" t="str">
        <f>IF(O5821 &lt;&gt; "", VLOOKUP(O5821,'CLASSIFICAÇÃO - ÁREA DE ATUAÇÃO'!$A:$C,2,0),"")</f>
        <v>D</v>
      </c>
      <c r="N5821" s="29" t="str">
        <f>IF(O5821 &lt;&gt; "",VLOOKUP(O5821,'CLASSIFICAÇÃO - ÁREA DE ATUAÇÃO'!$A:$C,3,0), "")</f>
        <v>REDE DE URGÊNCIA</v>
      </c>
      <c r="O5821" t="str">
        <f>'Lotações convertidas'!B5823</f>
        <v>UNIDADE DE PRONTO ATENDIMENTO BARREIRO</v>
      </c>
    </row>
    <row r="5822" spans="1:15" x14ac:dyDescent="0.25">
      <c r="A5822">
        <v>1398898</v>
      </c>
      <c r="B5822" t="s">
        <v>17497</v>
      </c>
      <c r="C5822" t="s">
        <v>17498</v>
      </c>
      <c r="D5822" t="s">
        <v>520</v>
      </c>
      <c r="F5822" t="s">
        <v>521</v>
      </c>
      <c r="G5822" s="177">
        <v>44845</v>
      </c>
      <c r="H5822" t="s">
        <v>364</v>
      </c>
      <c r="I5822" t="s">
        <v>18175</v>
      </c>
      <c r="J5822" t="s">
        <v>17499</v>
      </c>
      <c r="K5822" t="s">
        <v>353</v>
      </c>
      <c r="L5822" t="s">
        <v>361</v>
      </c>
      <c r="M5822" s="29" t="str">
        <f>IF(O5822 &lt;&gt; "", VLOOKUP(O5822,'CLASSIFICAÇÃO - ÁREA DE ATUAÇÃO'!$A:$C,2,0),"")</f>
        <v>B</v>
      </c>
      <c r="N5822" s="29" t="str">
        <f>IF(O5822 &lt;&gt; "",VLOOKUP(O5822,'CLASSIFICAÇÃO - ÁREA DE ATUAÇÃO'!$A:$C,3,0), "")</f>
        <v>ATENÇÃO PRIMÁRIA</v>
      </c>
      <c r="O5822" t="str">
        <f>'Lotações convertidas'!B5824</f>
        <v>CENTRO DE SAÚDE JARDIM ALVORADA</v>
      </c>
    </row>
    <row r="5823" spans="1:15" x14ac:dyDescent="0.25">
      <c r="A5823">
        <v>1398901</v>
      </c>
      <c r="B5823" t="s">
        <v>17500</v>
      </c>
      <c r="C5823" t="s">
        <v>17501</v>
      </c>
      <c r="D5823" t="s">
        <v>520</v>
      </c>
      <c r="E5823" t="s">
        <v>734</v>
      </c>
      <c r="F5823" t="s">
        <v>767</v>
      </c>
      <c r="G5823" s="177">
        <v>44845</v>
      </c>
      <c r="H5823" t="s">
        <v>434</v>
      </c>
      <c r="I5823" t="s">
        <v>18175</v>
      </c>
      <c r="J5823" t="s">
        <v>17502</v>
      </c>
      <c r="K5823" t="s">
        <v>353</v>
      </c>
      <c r="L5823" t="s">
        <v>411</v>
      </c>
      <c r="M5823" s="29" t="str">
        <f>IF(O5823 &lt;&gt; "", VLOOKUP(O5823,'CLASSIFICAÇÃO - ÁREA DE ATUAÇÃO'!$A:$C,2,0),"")</f>
        <v>A</v>
      </c>
      <c r="N5823" s="29" t="str">
        <f>IF(O5823 &lt;&gt; "",VLOOKUP(O5823,'CLASSIFICAÇÃO - ÁREA DE ATUAÇÃO'!$A:$C,3,0), "")</f>
        <v>REDE COMPLEMENTAR</v>
      </c>
      <c r="O5823" t="str">
        <f>'Lotações convertidas'!B5825</f>
        <v>CENTRO DE ESPECIALIDADES ODONTOLOGICAS CENTRO-SUL</v>
      </c>
    </row>
    <row r="5824" spans="1:15" x14ac:dyDescent="0.25">
      <c r="A5824" t="s">
        <v>17503</v>
      </c>
      <c r="B5824" t="s">
        <v>17500</v>
      </c>
      <c r="C5824" t="s">
        <v>17501</v>
      </c>
      <c r="D5824" t="s">
        <v>520</v>
      </c>
      <c r="F5824" t="s">
        <v>1861</v>
      </c>
      <c r="G5824" s="177">
        <v>44845</v>
      </c>
      <c r="H5824" t="s">
        <v>352</v>
      </c>
      <c r="I5824" t="s">
        <v>18175</v>
      </c>
      <c r="J5824" t="s">
        <v>17502</v>
      </c>
      <c r="K5824" t="s">
        <v>353</v>
      </c>
      <c r="L5824" t="s">
        <v>411</v>
      </c>
      <c r="M5824" s="29" t="str">
        <f>IF(O5824 &lt;&gt; "", VLOOKUP(O5824,'CLASSIFICAÇÃO - ÁREA DE ATUAÇÃO'!$A:$C,2,0),"")</f>
        <v>B</v>
      </c>
      <c r="N5824" s="29" t="str">
        <f>IF(O5824 &lt;&gt; "",VLOOKUP(O5824,'CLASSIFICAÇÃO - ÁREA DE ATUAÇÃO'!$A:$C,3,0), "")</f>
        <v>ATENÇÃO PRIMÁRIA</v>
      </c>
      <c r="O5824" t="str">
        <f>'Lotações convertidas'!B5826</f>
        <v>CENTRO DE SAÚDE SANTA LÚCIA</v>
      </c>
    </row>
    <row r="5825" spans="1:15" x14ac:dyDescent="0.25">
      <c r="A5825">
        <v>1398928</v>
      </c>
      <c r="B5825" t="s">
        <v>17504</v>
      </c>
      <c r="C5825" t="s">
        <v>17505</v>
      </c>
      <c r="D5825" t="s">
        <v>362</v>
      </c>
      <c r="F5825" t="s">
        <v>3462</v>
      </c>
      <c r="G5825" s="177">
        <v>44845</v>
      </c>
      <c r="H5825" t="s">
        <v>364</v>
      </c>
      <c r="I5825" t="s">
        <v>18168</v>
      </c>
      <c r="J5825" t="s">
        <v>17506</v>
      </c>
      <c r="K5825" t="s">
        <v>353</v>
      </c>
      <c r="L5825" t="s">
        <v>427</v>
      </c>
      <c r="M5825" s="29" t="str">
        <f>IF(O5825 &lt;&gt; "", VLOOKUP(O5825,'CLASSIFICAÇÃO - ÁREA DE ATUAÇÃO'!$A:$C,2,0),"")</f>
        <v>A</v>
      </c>
      <c r="N5825" s="29" t="str">
        <f>IF(O5825 &lt;&gt; "",VLOOKUP(O5825,'CLASSIFICAÇÃO - ÁREA DE ATUAÇÃO'!$A:$C,3,0), "")</f>
        <v>GESTÃO</v>
      </c>
      <c r="O5825" t="str">
        <f>'Lotações convertidas'!B5827</f>
        <v>GERÊNCIA DE REGULAÇÃO DO ACESSO AMBULATORIAL</v>
      </c>
    </row>
    <row r="5826" spans="1:15" x14ac:dyDescent="0.25">
      <c r="A5826">
        <v>1398936</v>
      </c>
      <c r="B5826" t="s">
        <v>17507</v>
      </c>
      <c r="C5826" t="s">
        <v>17508</v>
      </c>
      <c r="D5826" t="s">
        <v>349</v>
      </c>
      <c r="E5826" t="s">
        <v>473</v>
      </c>
      <c r="F5826" t="s">
        <v>18613</v>
      </c>
      <c r="G5826" s="177">
        <v>44845</v>
      </c>
      <c r="H5826" t="s">
        <v>417</v>
      </c>
      <c r="I5826" t="s">
        <v>18181</v>
      </c>
      <c r="J5826" t="s">
        <v>17509</v>
      </c>
      <c r="K5826" t="s">
        <v>353</v>
      </c>
      <c r="L5826" t="s">
        <v>382</v>
      </c>
      <c r="M5826" s="29" t="str">
        <f>IF(O5826 &lt;&gt; "", VLOOKUP(O5826,'CLASSIFICAÇÃO - ÁREA DE ATUAÇÃO'!$A:$C,2,0),"")</f>
        <v>C</v>
      </c>
      <c r="N5826" s="29" t="str">
        <f>IF(O5826 &lt;&gt; "",VLOOKUP(O5826,'CLASSIFICAÇÃO - ÁREA DE ATUAÇÃO'!$A:$C,3,0), "")</f>
        <v>REDE DE URGÊNCIA</v>
      </c>
      <c r="O5826" t="str">
        <f>'Lotações convertidas'!B5828</f>
        <v>UNIDADE DE PRONTO ATENDIMENTO LESTE</v>
      </c>
    </row>
    <row r="5827" spans="1:15" x14ac:dyDescent="0.25">
      <c r="A5827">
        <v>1398944</v>
      </c>
      <c r="B5827" t="s">
        <v>17510</v>
      </c>
      <c r="C5827" t="s">
        <v>17511</v>
      </c>
      <c r="D5827" t="s">
        <v>362</v>
      </c>
      <c r="F5827" t="s">
        <v>1245</v>
      </c>
      <c r="G5827" s="177">
        <v>44845</v>
      </c>
      <c r="H5827" t="s">
        <v>364</v>
      </c>
      <c r="I5827" t="s">
        <v>18168</v>
      </c>
      <c r="J5827" t="s">
        <v>17512</v>
      </c>
      <c r="K5827" t="s">
        <v>353</v>
      </c>
      <c r="L5827" t="s">
        <v>374</v>
      </c>
      <c r="M5827" s="29" t="str">
        <f>IF(O5827 &lt;&gt; "", VLOOKUP(O5827,'CLASSIFICAÇÃO - ÁREA DE ATUAÇÃO'!$A:$C,2,0),"")</f>
        <v>D</v>
      </c>
      <c r="N5827" s="29" t="str">
        <f>IF(O5827 &lt;&gt; "",VLOOKUP(O5827,'CLASSIFICAÇÃO - ÁREA DE ATUAÇÃO'!$A:$C,3,0), "")</f>
        <v>ATENÇÃO PRIMÁRIA</v>
      </c>
      <c r="O5827" t="str">
        <f>'Lotações convertidas'!B5829</f>
        <v>CENTRO DE SAÚDE GOIÂNIA</v>
      </c>
    </row>
    <row r="5828" spans="1:15" x14ac:dyDescent="0.25">
      <c r="A5828">
        <v>1398952</v>
      </c>
      <c r="B5828" t="s">
        <v>17513</v>
      </c>
      <c r="C5828" t="s">
        <v>17514</v>
      </c>
      <c r="D5828" t="s">
        <v>368</v>
      </c>
      <c r="E5828" t="s">
        <v>369</v>
      </c>
      <c r="F5828" t="s">
        <v>18623</v>
      </c>
      <c r="G5828" s="177">
        <v>44845</v>
      </c>
      <c r="H5828" t="s">
        <v>425</v>
      </c>
      <c r="I5828" t="s">
        <v>18168</v>
      </c>
      <c r="J5828" t="s">
        <v>17515</v>
      </c>
      <c r="K5828" t="s">
        <v>353</v>
      </c>
      <c r="L5828" t="s">
        <v>374</v>
      </c>
      <c r="M5828" s="29" t="str">
        <f>IF(O5828 &lt;&gt; "", VLOOKUP(O5828,'CLASSIFICAÇÃO - ÁREA DE ATUAÇÃO'!$A:$C,2,0),"")</f>
        <v>C</v>
      </c>
      <c r="N5828" s="29" t="str">
        <f>IF(O5828 &lt;&gt; "",VLOOKUP(O5828,'CLASSIFICAÇÃO - ÁREA DE ATUAÇÃO'!$A:$C,3,0), "")</f>
        <v>REDE DE URGÊNCIA</v>
      </c>
      <c r="O5828" t="str">
        <f>'Lotações convertidas'!B5830</f>
        <v>UNIDADE DE PRONTO ATENDIMENTO NORDESTE</v>
      </c>
    </row>
    <row r="5829" spans="1:15" x14ac:dyDescent="0.25">
      <c r="A5829">
        <v>1398960</v>
      </c>
      <c r="B5829" t="s">
        <v>17516</v>
      </c>
      <c r="C5829" t="s">
        <v>17517</v>
      </c>
      <c r="D5829" t="s">
        <v>368</v>
      </c>
      <c r="E5829" t="s">
        <v>369</v>
      </c>
      <c r="F5829" t="s">
        <v>282</v>
      </c>
      <c r="G5829" s="177">
        <v>44845</v>
      </c>
      <c r="H5829" t="s">
        <v>417</v>
      </c>
      <c r="I5829" t="s">
        <v>18168</v>
      </c>
      <c r="J5829" t="s">
        <v>17518</v>
      </c>
      <c r="K5829" t="s">
        <v>353</v>
      </c>
      <c r="L5829" t="s">
        <v>406</v>
      </c>
      <c r="M5829" s="29" t="str">
        <f>IF(O5829 &lt;&gt; "", VLOOKUP(O5829,'CLASSIFICAÇÃO - ÁREA DE ATUAÇÃO'!$A:$C,2,0),"")</f>
        <v>D</v>
      </c>
      <c r="N5829" s="29" t="str">
        <f>IF(O5829 &lt;&gt; "",VLOOKUP(O5829,'CLASSIFICAÇÃO - ÁREA DE ATUAÇÃO'!$A:$C,3,0), "")</f>
        <v>ATENÇÃO PRIMÁRIA</v>
      </c>
      <c r="O5829" t="str">
        <f>'Lotações convertidas'!B5831</f>
        <v>CENTRO DE SAÚDE MANGUEIRAS</v>
      </c>
    </row>
    <row r="5830" spans="1:15" x14ac:dyDescent="0.25">
      <c r="A5830">
        <v>1398979</v>
      </c>
      <c r="B5830" t="s">
        <v>17519</v>
      </c>
      <c r="C5830" t="s">
        <v>17520</v>
      </c>
      <c r="D5830" t="s">
        <v>429</v>
      </c>
      <c r="E5830" t="s">
        <v>493</v>
      </c>
      <c r="F5830" t="s">
        <v>93</v>
      </c>
      <c r="G5830" s="177">
        <v>44845</v>
      </c>
      <c r="H5830" t="s">
        <v>384</v>
      </c>
      <c r="I5830" t="s">
        <v>495</v>
      </c>
      <c r="K5830" t="s">
        <v>495</v>
      </c>
      <c r="L5830" t="s">
        <v>354</v>
      </c>
      <c r="M5830" s="29" t="str">
        <f>IF(O5830 &lt;&gt; "", VLOOKUP(O5830,'CLASSIFICAÇÃO - ÁREA DE ATUAÇÃO'!$A:$C,2,0),"")</f>
        <v>A</v>
      </c>
      <c r="N5830" s="29" t="str">
        <f>IF(O5830 &lt;&gt; "",VLOOKUP(O5830,'CLASSIFICAÇÃO - ÁREA DE ATUAÇÃO'!$A:$C,3,0), "")</f>
        <v>REDE COMPLEMENTAR</v>
      </c>
      <c r="O5830" t="str">
        <f>'Lotações convertidas'!B5832</f>
        <v>LABORATORIO MUNICIPAL DE REFERENCIA DE ANALISES CLINICAS E CITOPATOLOGIA</v>
      </c>
    </row>
    <row r="5831" spans="1:15" x14ac:dyDescent="0.25">
      <c r="A5831">
        <v>1398995</v>
      </c>
      <c r="B5831" t="s">
        <v>17521</v>
      </c>
      <c r="C5831" t="s">
        <v>17522</v>
      </c>
      <c r="D5831" t="s">
        <v>349</v>
      </c>
      <c r="E5831" t="s">
        <v>541</v>
      </c>
      <c r="F5831" t="s">
        <v>18616</v>
      </c>
      <c r="G5831" s="177">
        <v>44845</v>
      </c>
      <c r="H5831" t="s">
        <v>384</v>
      </c>
      <c r="I5831" t="s">
        <v>18172</v>
      </c>
      <c r="J5831" t="s">
        <v>17523</v>
      </c>
      <c r="K5831" t="s">
        <v>353</v>
      </c>
      <c r="L5831" t="s">
        <v>361</v>
      </c>
      <c r="M5831" s="29" t="str">
        <f>IF(O5831 &lt;&gt; "", VLOOKUP(O5831,'CLASSIFICAÇÃO - ÁREA DE ATUAÇÃO'!$A:$C,2,0),"")</f>
        <v>C</v>
      </c>
      <c r="N5831" s="29" t="str">
        <f>IF(O5831 &lt;&gt; "",VLOOKUP(O5831,'CLASSIFICAÇÃO - ÁREA DE ATUAÇÃO'!$A:$C,3,0), "")</f>
        <v>REDE DE URGÊNCIA</v>
      </c>
      <c r="O5831" t="str">
        <f>'Lotações convertidas'!B5833</f>
        <v>UNIDADE DE PRONTO ATENDIMENTO PAMPULHA</v>
      </c>
    </row>
    <row r="5832" spans="1:15" x14ac:dyDescent="0.25">
      <c r="A5832">
        <v>1399002</v>
      </c>
      <c r="B5832" t="s">
        <v>17524</v>
      </c>
      <c r="C5832" t="s">
        <v>17525</v>
      </c>
      <c r="D5832" t="s">
        <v>362</v>
      </c>
      <c r="F5832" t="s">
        <v>1595</v>
      </c>
      <c r="G5832" s="177">
        <v>44845</v>
      </c>
      <c r="H5832" t="s">
        <v>352</v>
      </c>
      <c r="I5832" t="s">
        <v>18168</v>
      </c>
      <c r="J5832" t="s">
        <v>17526</v>
      </c>
      <c r="K5832" t="s">
        <v>353</v>
      </c>
      <c r="L5832" t="s">
        <v>354</v>
      </c>
      <c r="M5832" s="29" t="str">
        <f>IF(O5832 &lt;&gt; "", VLOOKUP(O5832,'CLASSIFICAÇÃO - ÁREA DE ATUAÇÃO'!$A:$C,2,0),"")</f>
        <v>D</v>
      </c>
      <c r="N5832" s="29" t="str">
        <f>IF(O5832 &lt;&gt; "",VLOOKUP(O5832,'CLASSIFICAÇÃO - ÁREA DE ATUAÇÃO'!$A:$C,3,0), "")</f>
        <v>ATENÇÃO PRIMÁRIA</v>
      </c>
      <c r="O5832" t="str">
        <f>'Lotações convertidas'!B5834</f>
        <v>CENTRO DE SAÚDE JARDIM FILADÉLFIA</v>
      </c>
    </row>
    <row r="5833" spans="1:15" x14ac:dyDescent="0.25">
      <c r="A5833">
        <v>1399010</v>
      </c>
      <c r="B5833" t="s">
        <v>17527</v>
      </c>
      <c r="C5833" t="s">
        <v>17528</v>
      </c>
      <c r="D5833" t="s">
        <v>362</v>
      </c>
      <c r="F5833" t="s">
        <v>18686</v>
      </c>
      <c r="G5833" s="177">
        <v>44845</v>
      </c>
      <c r="H5833" t="s">
        <v>352</v>
      </c>
      <c r="I5833" t="s">
        <v>18168</v>
      </c>
      <c r="J5833" t="s">
        <v>17529</v>
      </c>
      <c r="K5833" t="s">
        <v>353</v>
      </c>
      <c r="L5833" t="s">
        <v>354</v>
      </c>
      <c r="M5833" s="29" t="str">
        <f>IF(O5833 &lt;&gt; "", VLOOKUP(O5833,'CLASSIFICAÇÃO - ÁREA DE ATUAÇÃO'!$A:$C,2,0),"")</f>
        <v>A</v>
      </c>
      <c r="N5833" s="29" t="str">
        <f>IF(O5833 &lt;&gt; "",VLOOKUP(O5833,'CLASSIFICAÇÃO - ÁREA DE ATUAÇÃO'!$A:$C,3,0), "")</f>
        <v>GESTÃO</v>
      </c>
      <c r="O5833" t="str">
        <f>'Lotações convertidas'!B5835</f>
        <v>GERENCIA DE ASSISTENCIA, EPIDEMIOLOGIA E REGULACAO NOROESTE</v>
      </c>
    </row>
    <row r="5834" spans="1:15" x14ac:dyDescent="0.25">
      <c r="A5834">
        <v>1399029</v>
      </c>
      <c r="B5834" t="s">
        <v>17530</v>
      </c>
      <c r="C5834" t="s">
        <v>17531</v>
      </c>
      <c r="D5834" t="s">
        <v>368</v>
      </c>
      <c r="E5834" t="s">
        <v>369</v>
      </c>
      <c r="F5834" t="s">
        <v>363</v>
      </c>
      <c r="G5834" s="177">
        <v>44845</v>
      </c>
      <c r="H5834" t="s">
        <v>364</v>
      </c>
      <c r="I5834" t="s">
        <v>18168</v>
      </c>
      <c r="J5834" t="s">
        <v>17532</v>
      </c>
      <c r="K5834" t="s">
        <v>353</v>
      </c>
      <c r="L5834" t="s">
        <v>365</v>
      </c>
      <c r="M5834" s="29" t="str">
        <f>IF(O5834 &lt;&gt; "", VLOOKUP(O5834,'CLASSIFICAÇÃO - ÁREA DE ATUAÇÃO'!$A:$C,2,0),"")</f>
        <v>D</v>
      </c>
      <c r="N5834" s="29" t="str">
        <f>IF(O5834 &lt;&gt; "",VLOOKUP(O5834,'CLASSIFICAÇÃO - ÁREA DE ATUAÇÃO'!$A:$C,3,0), "")</f>
        <v>ATENÇÃO PRIMÁRIA</v>
      </c>
      <c r="O5834" t="str">
        <f>'Lotações convertidas'!B5836</f>
        <v>CENTRO DE SAÚDE ZILAH SPÓSITO</v>
      </c>
    </row>
    <row r="5835" spans="1:15" x14ac:dyDescent="0.25">
      <c r="A5835">
        <v>1399037</v>
      </c>
      <c r="B5835" t="s">
        <v>17646</v>
      </c>
      <c r="C5835" t="s">
        <v>17647</v>
      </c>
      <c r="D5835" t="s">
        <v>368</v>
      </c>
      <c r="E5835" t="s">
        <v>369</v>
      </c>
      <c r="F5835" t="s">
        <v>18617</v>
      </c>
      <c r="G5835" s="177">
        <v>44847</v>
      </c>
      <c r="H5835" t="s">
        <v>441</v>
      </c>
      <c r="I5835" t="s">
        <v>18168</v>
      </c>
      <c r="J5835" t="s">
        <v>17648</v>
      </c>
      <c r="K5835" t="s">
        <v>353</v>
      </c>
      <c r="L5835" t="s">
        <v>406</v>
      </c>
      <c r="M5835" s="29" t="str">
        <f>IF(O5835 &lt;&gt; "", VLOOKUP(O5835,'CLASSIFICAÇÃO - ÁREA DE ATUAÇÃO'!$A:$C,2,0),"")</f>
        <v>D</v>
      </c>
      <c r="N5835" s="29" t="str">
        <f>IF(O5835 &lt;&gt; "",VLOOKUP(O5835,'CLASSIFICAÇÃO - ÁREA DE ATUAÇÃO'!$A:$C,3,0), "")</f>
        <v>REDE DE URGÊNCIA</v>
      </c>
      <c r="O5835" t="str">
        <f>'Lotações convertidas'!B5837</f>
        <v>UNIDADE DE PRONTO ATENDIMENTO BARREIRO</v>
      </c>
    </row>
    <row r="5836" spans="1:15" x14ac:dyDescent="0.25">
      <c r="A5836">
        <v>1399045</v>
      </c>
      <c r="B5836" t="s">
        <v>17649</v>
      </c>
      <c r="C5836" t="s">
        <v>17650</v>
      </c>
      <c r="D5836" t="s">
        <v>349</v>
      </c>
      <c r="E5836" t="s">
        <v>403</v>
      </c>
      <c r="F5836" t="s">
        <v>598</v>
      </c>
      <c r="G5836" s="177">
        <v>44851</v>
      </c>
      <c r="H5836" t="s">
        <v>395</v>
      </c>
      <c r="I5836" t="s">
        <v>18170</v>
      </c>
      <c r="J5836" t="s">
        <v>17651</v>
      </c>
      <c r="K5836" t="s">
        <v>353</v>
      </c>
      <c r="L5836" t="s">
        <v>406</v>
      </c>
      <c r="M5836" s="29" t="str">
        <f>IF(O5836 &lt;&gt; "", VLOOKUP(O5836,'CLASSIFICAÇÃO - ÁREA DE ATUAÇÃO'!$A:$C,2,0),"")</f>
        <v>D</v>
      </c>
      <c r="N5836" s="29" t="str">
        <f>IF(O5836 &lt;&gt; "",VLOOKUP(O5836,'CLASSIFICAÇÃO - ÁREA DE ATUAÇÃO'!$A:$C,3,0), "")</f>
        <v>ATENÇÃO PRIMÁRIA</v>
      </c>
      <c r="O5836" t="str">
        <f>'Lotações convertidas'!B5838</f>
        <v>CENTRO DE SAÚDE VILA PINHO</v>
      </c>
    </row>
    <row r="5837" spans="1:15" x14ac:dyDescent="0.25">
      <c r="A5837">
        <v>1399061</v>
      </c>
      <c r="B5837" t="s">
        <v>17652</v>
      </c>
      <c r="C5837" t="s">
        <v>17653</v>
      </c>
      <c r="D5837" t="s">
        <v>368</v>
      </c>
      <c r="E5837" t="s">
        <v>390</v>
      </c>
      <c r="F5837" t="s">
        <v>543</v>
      </c>
      <c r="G5837" s="177">
        <v>44851</v>
      </c>
      <c r="H5837" t="s">
        <v>364</v>
      </c>
      <c r="I5837" t="s">
        <v>18175</v>
      </c>
      <c r="J5837" t="s">
        <v>17654</v>
      </c>
      <c r="K5837" t="s">
        <v>353</v>
      </c>
      <c r="L5837" t="s">
        <v>365</v>
      </c>
      <c r="M5837" s="29" t="str">
        <f>IF(O5837 &lt;&gt; "", VLOOKUP(O5837,'CLASSIFICAÇÃO - ÁREA DE ATUAÇÃO'!$A:$C,2,0),"")</f>
        <v>B</v>
      </c>
      <c r="N5837" s="29" t="str">
        <f>IF(O5837 &lt;&gt; "",VLOOKUP(O5837,'CLASSIFICAÇÃO - ÁREA DE ATUAÇÃO'!$A:$C,3,0), "")</f>
        <v>ATENÇÃO PRIMÁRIA</v>
      </c>
      <c r="O5837" t="str">
        <f>'Lotações convertidas'!B5839</f>
        <v>CENTRO DE SAÚDE FLORAMAR</v>
      </c>
    </row>
    <row r="5838" spans="1:15" x14ac:dyDescent="0.25">
      <c r="A5838" t="s">
        <v>17655</v>
      </c>
      <c r="B5838" t="s">
        <v>17656</v>
      </c>
      <c r="C5838" t="s">
        <v>17657</v>
      </c>
      <c r="D5838" t="s">
        <v>349</v>
      </c>
      <c r="E5838" t="s">
        <v>473</v>
      </c>
      <c r="F5838" t="s">
        <v>18611</v>
      </c>
      <c r="G5838" s="177">
        <v>44847</v>
      </c>
      <c r="H5838" t="s">
        <v>352</v>
      </c>
      <c r="I5838" t="s">
        <v>18181</v>
      </c>
      <c r="J5838" t="s">
        <v>17658</v>
      </c>
      <c r="K5838" t="s">
        <v>353</v>
      </c>
      <c r="L5838" t="s">
        <v>397</v>
      </c>
      <c r="M5838" s="29" t="str">
        <f>IF(O5838 &lt;&gt; "", VLOOKUP(O5838,'CLASSIFICAÇÃO - ÁREA DE ATUAÇÃO'!$A:$C,2,0),"")</f>
        <v>C</v>
      </c>
      <c r="N5838" s="29" t="str">
        <f>IF(O5838 &lt;&gt; "",VLOOKUP(O5838,'CLASSIFICAÇÃO - ÁREA DE ATUAÇÃO'!$A:$C,3,0), "")</f>
        <v>REDE DE URGÊNCIA</v>
      </c>
      <c r="O5838" t="str">
        <f>'Lotações convertidas'!B5840</f>
        <v>UNIDADE DE PRONTO ATENDIMENTO OESTE</v>
      </c>
    </row>
    <row r="5839" spans="1:15" x14ac:dyDescent="0.25">
      <c r="A5839">
        <v>1399096</v>
      </c>
      <c r="B5839" t="s">
        <v>17659</v>
      </c>
      <c r="C5839" t="s">
        <v>17660</v>
      </c>
      <c r="D5839" t="s">
        <v>368</v>
      </c>
      <c r="E5839" t="s">
        <v>369</v>
      </c>
      <c r="F5839" t="s">
        <v>18611</v>
      </c>
      <c r="G5839" s="177">
        <v>44846</v>
      </c>
      <c r="H5839" t="s">
        <v>425</v>
      </c>
      <c r="I5839" t="s">
        <v>18168</v>
      </c>
      <c r="J5839" t="s">
        <v>17661</v>
      </c>
      <c r="K5839" t="s">
        <v>353</v>
      </c>
      <c r="L5839" t="s">
        <v>397</v>
      </c>
      <c r="M5839" s="29" t="str">
        <f>IF(O5839 &lt;&gt; "", VLOOKUP(O5839,'CLASSIFICAÇÃO - ÁREA DE ATUAÇÃO'!$A:$C,2,0),"")</f>
        <v>C</v>
      </c>
      <c r="N5839" s="29" t="str">
        <f>IF(O5839 &lt;&gt; "",VLOOKUP(O5839,'CLASSIFICAÇÃO - ÁREA DE ATUAÇÃO'!$A:$C,3,0), "")</f>
        <v>REDE DE URGÊNCIA</v>
      </c>
      <c r="O5839" t="str">
        <f>'Lotações convertidas'!B5841</f>
        <v>UNIDADE DE PRONTO ATENDIMENTO OESTE</v>
      </c>
    </row>
    <row r="5840" spans="1:15" x14ac:dyDescent="0.25">
      <c r="A5840" t="s">
        <v>17533</v>
      </c>
      <c r="B5840" t="s">
        <v>17534</v>
      </c>
      <c r="C5840" t="s">
        <v>17535</v>
      </c>
      <c r="D5840" t="s">
        <v>349</v>
      </c>
      <c r="E5840" t="s">
        <v>473</v>
      </c>
      <c r="F5840" t="s">
        <v>686</v>
      </c>
      <c r="G5840" s="177">
        <v>44845</v>
      </c>
      <c r="H5840" t="s">
        <v>352</v>
      </c>
      <c r="I5840" t="s">
        <v>18181</v>
      </c>
      <c r="J5840" t="s">
        <v>17536</v>
      </c>
      <c r="K5840" t="s">
        <v>353</v>
      </c>
      <c r="L5840" t="s">
        <v>397</v>
      </c>
      <c r="M5840" s="29" t="str">
        <f>IF(O5840 &lt;&gt; "", VLOOKUP(O5840,'CLASSIFICAÇÃO - ÁREA DE ATUAÇÃO'!$A:$C,2,0),"")</f>
        <v>C</v>
      </c>
      <c r="N5840" s="29" t="str">
        <f>IF(O5840 &lt;&gt; "",VLOOKUP(O5840,'CLASSIFICAÇÃO - ÁREA DE ATUAÇÃO'!$A:$C,3,0), "")</f>
        <v>ATENÇÃO PRIMÁRIA</v>
      </c>
      <c r="O5840" t="str">
        <f>'Lotações convertidas'!B5842</f>
        <v>CENTRO DE SAÚDE CÍCERO ILDEFONSO</v>
      </c>
    </row>
    <row r="5841" spans="1:15" x14ac:dyDescent="0.25">
      <c r="A5841">
        <v>1399118</v>
      </c>
      <c r="B5841" t="s">
        <v>17662</v>
      </c>
      <c r="C5841" t="s">
        <v>17663</v>
      </c>
      <c r="D5841" t="s">
        <v>362</v>
      </c>
      <c r="F5841" t="s">
        <v>3561</v>
      </c>
      <c r="G5841" s="177">
        <v>44851</v>
      </c>
      <c r="H5841" t="s">
        <v>352</v>
      </c>
      <c r="I5841" t="s">
        <v>18168</v>
      </c>
      <c r="J5841" t="s">
        <v>17664</v>
      </c>
      <c r="K5841" t="s">
        <v>353</v>
      </c>
      <c r="L5841" t="s">
        <v>427</v>
      </c>
      <c r="M5841" s="29" t="str">
        <f>IF(O5841 &lt;&gt; "", VLOOKUP(O5841,'CLASSIFICAÇÃO - ÁREA DE ATUAÇÃO'!$A:$C,2,0),"")</f>
        <v>A</v>
      </c>
      <c r="N5841" s="29" t="str">
        <f>IF(O5841 &lt;&gt; "",VLOOKUP(O5841,'CLASSIFICAÇÃO - ÁREA DE ATUAÇÃO'!$A:$C,3,0), "")</f>
        <v>GESTÃO</v>
      </c>
      <c r="O5841" t="str">
        <f>'Lotações convertidas'!B5843</f>
        <v>GERÊNCIA DE INTEGRAÇÃO DO CUIDADO À SAÚDE</v>
      </c>
    </row>
    <row r="5842" spans="1:15" x14ac:dyDescent="0.25">
      <c r="A5842">
        <v>1399126</v>
      </c>
      <c r="B5842" t="s">
        <v>17665</v>
      </c>
      <c r="C5842" t="s">
        <v>17666</v>
      </c>
      <c r="D5842" t="s">
        <v>368</v>
      </c>
      <c r="E5842" t="s">
        <v>369</v>
      </c>
      <c r="F5842" t="s">
        <v>587</v>
      </c>
      <c r="G5842" s="177">
        <v>44851</v>
      </c>
      <c r="H5842" t="s">
        <v>417</v>
      </c>
      <c r="I5842" t="s">
        <v>18168</v>
      </c>
      <c r="J5842" t="s">
        <v>17667</v>
      </c>
      <c r="K5842" t="s">
        <v>353</v>
      </c>
      <c r="L5842" t="s">
        <v>382</v>
      </c>
      <c r="M5842" s="29" t="str">
        <f>IF(O5842 &lt;&gt; "", VLOOKUP(O5842,'CLASSIFICAÇÃO - ÁREA DE ATUAÇÃO'!$A:$C,2,0),"")</f>
        <v>B</v>
      </c>
      <c r="N5842" s="29" t="str">
        <f>IF(O5842 &lt;&gt; "",VLOOKUP(O5842,'CLASSIFICAÇÃO - ÁREA DE ATUAÇÃO'!$A:$C,3,0), "")</f>
        <v>REDE COMPLEMENTAR</v>
      </c>
      <c r="O5842" t="str">
        <f>'Lotações convertidas'!B5844</f>
        <v>UNIDADE DE REFERENCIA SECUNDARIA SAUDADE</v>
      </c>
    </row>
    <row r="5843" spans="1:15" x14ac:dyDescent="0.25">
      <c r="A5843">
        <v>1399134</v>
      </c>
      <c r="B5843" t="s">
        <v>17668</v>
      </c>
      <c r="C5843" t="s">
        <v>17669</v>
      </c>
      <c r="D5843" t="s">
        <v>520</v>
      </c>
      <c r="F5843" t="s">
        <v>606</v>
      </c>
      <c r="G5843" s="177">
        <v>44851</v>
      </c>
      <c r="H5843" t="s">
        <v>395</v>
      </c>
      <c r="I5843" t="s">
        <v>18175</v>
      </c>
      <c r="J5843" t="s">
        <v>17670</v>
      </c>
      <c r="K5843" t="s">
        <v>353</v>
      </c>
      <c r="L5843" t="s">
        <v>382</v>
      </c>
      <c r="M5843" s="29" t="str">
        <f>IF(O5843 &lt;&gt; "", VLOOKUP(O5843,'CLASSIFICAÇÃO - ÁREA DE ATUAÇÃO'!$A:$C,2,0),"")</f>
        <v>D</v>
      </c>
      <c r="N5843" s="29" t="str">
        <f>IF(O5843 &lt;&gt; "",VLOOKUP(O5843,'CLASSIFICAÇÃO - ÁREA DE ATUAÇÃO'!$A:$C,3,0), "")</f>
        <v>ATENÇÃO PRIMÁRIA</v>
      </c>
      <c r="O5843" t="str">
        <f>'Lotações convertidas'!B5845</f>
        <v>CENTRO DE SAÚDE ALTO VERA CRUZ</v>
      </c>
    </row>
    <row r="5844" spans="1:15" x14ac:dyDescent="0.25">
      <c r="A5844">
        <v>1399142</v>
      </c>
      <c r="B5844" t="s">
        <v>17671</v>
      </c>
      <c r="C5844" t="s">
        <v>17672</v>
      </c>
      <c r="D5844" t="s">
        <v>520</v>
      </c>
      <c r="F5844" t="s">
        <v>1256</v>
      </c>
      <c r="G5844" s="177">
        <v>44851</v>
      </c>
      <c r="H5844" t="s">
        <v>364</v>
      </c>
      <c r="I5844" t="s">
        <v>18175</v>
      </c>
      <c r="J5844" t="s">
        <v>17673</v>
      </c>
      <c r="K5844" t="s">
        <v>353</v>
      </c>
      <c r="L5844" t="s">
        <v>372</v>
      </c>
      <c r="M5844" s="29" t="str">
        <f>IF(O5844 &lt;&gt; "", VLOOKUP(O5844,'CLASSIFICAÇÃO - ÁREA DE ATUAÇÃO'!$A:$C,2,0),"")</f>
        <v>C</v>
      </c>
      <c r="N5844" s="29" t="str">
        <f>IF(O5844 &lt;&gt; "",VLOOKUP(O5844,'CLASSIFICAÇÃO - ÁREA DE ATUAÇÃO'!$A:$C,3,0), "")</f>
        <v>ATENÇÃO PRIMÁRIA</v>
      </c>
      <c r="O5844" t="str">
        <f>'Lotações convertidas'!B5846</f>
        <v>CENTRO DE SAÚDE ALAMEDA DOS IPÊS</v>
      </c>
    </row>
    <row r="5845" spans="1:15" x14ac:dyDescent="0.25">
      <c r="A5845">
        <v>1399150</v>
      </c>
      <c r="B5845" t="s">
        <v>15421</v>
      </c>
      <c r="C5845" t="s">
        <v>15422</v>
      </c>
      <c r="D5845" t="s">
        <v>368</v>
      </c>
      <c r="E5845" t="s">
        <v>369</v>
      </c>
      <c r="F5845" t="s">
        <v>18620</v>
      </c>
      <c r="G5845" s="177">
        <v>44847</v>
      </c>
      <c r="H5845" t="s">
        <v>441</v>
      </c>
      <c r="I5845" t="s">
        <v>18168</v>
      </c>
      <c r="J5845" t="s">
        <v>15423</v>
      </c>
      <c r="K5845" t="s">
        <v>353</v>
      </c>
      <c r="L5845" t="s">
        <v>372</v>
      </c>
      <c r="M5845" s="29" t="str">
        <f>IF(O5845 &lt;&gt; "", VLOOKUP(O5845,'CLASSIFICAÇÃO - ÁREA DE ATUAÇÃO'!$A:$C,2,0),"")</f>
        <v>D</v>
      </c>
      <c r="N5845" s="29" t="str">
        <f>IF(O5845 &lt;&gt; "",VLOOKUP(O5845,'CLASSIFICAÇÃO - ÁREA DE ATUAÇÃO'!$A:$C,3,0), "")</f>
        <v>REDE DE URGÊNCIA</v>
      </c>
      <c r="O5845" t="str">
        <f>'Lotações convertidas'!B5847</f>
        <v>UNIDADE DE PRONTO ATENDIMENTO VENDA NOVA</v>
      </c>
    </row>
    <row r="5846" spans="1:15" x14ac:dyDescent="0.25">
      <c r="A5846">
        <v>1399169</v>
      </c>
      <c r="B5846" t="s">
        <v>17674</v>
      </c>
      <c r="C5846" t="s">
        <v>17675</v>
      </c>
      <c r="D5846" t="s">
        <v>349</v>
      </c>
      <c r="E5846" t="s">
        <v>403</v>
      </c>
      <c r="F5846" t="s">
        <v>713</v>
      </c>
      <c r="G5846" s="177">
        <v>44848</v>
      </c>
      <c r="H5846" t="s">
        <v>395</v>
      </c>
      <c r="I5846" t="s">
        <v>18170</v>
      </c>
      <c r="J5846" t="s">
        <v>17676</v>
      </c>
      <c r="K5846" t="s">
        <v>353</v>
      </c>
      <c r="L5846" t="s">
        <v>382</v>
      </c>
      <c r="M5846" s="29" t="str">
        <f>IF(O5846 &lt;&gt; "", VLOOKUP(O5846,'CLASSIFICAÇÃO - ÁREA DE ATUAÇÃO'!$A:$C,2,0),"")</f>
        <v>B</v>
      </c>
      <c r="N5846" s="29" t="str">
        <f>IF(O5846 &lt;&gt; "",VLOOKUP(O5846,'CLASSIFICAÇÃO - ÁREA DE ATUAÇÃO'!$A:$C,3,0), "")</f>
        <v>ATENÇÃO PRIMÁRIA</v>
      </c>
      <c r="O5846" t="str">
        <f>'Lotações convertidas'!B5848</f>
        <v>CENTRO DE SAÚDE POMPÉIA</v>
      </c>
    </row>
    <row r="5847" spans="1:15" x14ac:dyDescent="0.25">
      <c r="A5847">
        <v>1399177</v>
      </c>
      <c r="B5847" t="s">
        <v>17677</v>
      </c>
      <c r="C5847" t="s">
        <v>17678</v>
      </c>
      <c r="D5847" t="s">
        <v>362</v>
      </c>
      <c r="F5847" t="s">
        <v>603</v>
      </c>
      <c r="G5847" s="177">
        <v>44851</v>
      </c>
      <c r="H5847" t="s">
        <v>352</v>
      </c>
      <c r="I5847" t="s">
        <v>18168</v>
      </c>
      <c r="J5847" t="s">
        <v>17679</v>
      </c>
      <c r="K5847" t="s">
        <v>353</v>
      </c>
      <c r="L5847" t="s">
        <v>374</v>
      </c>
      <c r="M5847" s="29" t="str">
        <f>IF(O5847 &lt;&gt; "", VLOOKUP(O5847,'CLASSIFICAÇÃO - ÁREA DE ATUAÇÃO'!$A:$C,2,0),"")</f>
        <v>D</v>
      </c>
      <c r="N5847" s="29" t="str">
        <f>IF(O5847 &lt;&gt; "",VLOOKUP(O5847,'CLASSIFICAÇÃO - ÁREA DE ATUAÇÃO'!$A:$C,3,0), "")</f>
        <v>ATENÇÃO PRIMÁRIA</v>
      </c>
      <c r="O5847" t="str">
        <f>'Lotações convertidas'!B5849</f>
        <v>CENTRO DE SAÚDE RIBEIRO DE ABREU</v>
      </c>
    </row>
    <row r="5848" spans="1:15" x14ac:dyDescent="0.25">
      <c r="A5848">
        <v>1399185</v>
      </c>
      <c r="B5848" t="s">
        <v>17680</v>
      </c>
      <c r="C5848" t="s">
        <v>17681</v>
      </c>
      <c r="D5848" t="s">
        <v>362</v>
      </c>
      <c r="F5848" t="s">
        <v>1591</v>
      </c>
      <c r="G5848" s="177">
        <v>44848</v>
      </c>
      <c r="H5848" t="s">
        <v>364</v>
      </c>
      <c r="I5848" t="s">
        <v>18168</v>
      </c>
      <c r="J5848" t="s">
        <v>17682</v>
      </c>
      <c r="K5848" t="s">
        <v>353</v>
      </c>
      <c r="L5848" t="s">
        <v>374</v>
      </c>
      <c r="M5848" s="29" t="str">
        <f>IF(O5848 &lt;&gt; "", VLOOKUP(O5848,'CLASSIFICAÇÃO - ÁREA DE ATUAÇÃO'!$A:$C,2,0),"")</f>
        <v>D</v>
      </c>
      <c r="N5848" s="29" t="str">
        <f>IF(O5848 &lt;&gt; "",VLOOKUP(O5848,'CLASSIFICAÇÃO - ÁREA DE ATUAÇÃO'!$A:$C,3,0), "")</f>
        <v>ATENÇÃO PRIMÁRIA</v>
      </c>
      <c r="O5848" t="str">
        <f>'Lotações convertidas'!B5850</f>
        <v>CENTRO DE SAÚDE CONJUNTO PAULO VI</v>
      </c>
    </row>
    <row r="5849" spans="1:15" x14ac:dyDescent="0.25">
      <c r="A5849">
        <v>1399193</v>
      </c>
      <c r="B5849" t="s">
        <v>17683</v>
      </c>
      <c r="C5849" t="s">
        <v>17684</v>
      </c>
      <c r="D5849" t="s">
        <v>368</v>
      </c>
      <c r="E5849" t="s">
        <v>524</v>
      </c>
      <c r="F5849" t="s">
        <v>18616</v>
      </c>
      <c r="G5849" s="177">
        <v>44848</v>
      </c>
      <c r="H5849" t="s">
        <v>441</v>
      </c>
      <c r="I5849" t="s">
        <v>18179</v>
      </c>
      <c r="J5849" t="s">
        <v>17685</v>
      </c>
      <c r="K5849" t="s">
        <v>353</v>
      </c>
      <c r="L5849" t="s">
        <v>361</v>
      </c>
      <c r="M5849" s="29" t="str">
        <f>IF(O5849 &lt;&gt; "", VLOOKUP(O5849,'CLASSIFICAÇÃO - ÁREA DE ATUAÇÃO'!$A:$C,2,0),"")</f>
        <v>C</v>
      </c>
      <c r="N5849" s="29" t="str">
        <f>IF(O5849 &lt;&gt; "",VLOOKUP(O5849,'CLASSIFICAÇÃO - ÁREA DE ATUAÇÃO'!$A:$C,3,0), "")</f>
        <v>REDE DE URGÊNCIA</v>
      </c>
      <c r="O5849" t="str">
        <f>'Lotações convertidas'!B5851</f>
        <v>UNIDADE DE PRONTO ATENDIMENTO PAMPULHA</v>
      </c>
    </row>
    <row r="5850" spans="1:15" x14ac:dyDescent="0.25">
      <c r="A5850">
        <v>1399207</v>
      </c>
      <c r="B5850" t="s">
        <v>3305</v>
      </c>
      <c r="C5850" t="s">
        <v>3306</v>
      </c>
      <c r="D5850" t="s">
        <v>379</v>
      </c>
      <c r="F5850" t="s">
        <v>4223</v>
      </c>
      <c r="G5850" s="177">
        <v>44851</v>
      </c>
      <c r="H5850" t="s">
        <v>352</v>
      </c>
      <c r="I5850" t="s">
        <v>18171</v>
      </c>
      <c r="J5850" t="s">
        <v>3308</v>
      </c>
      <c r="K5850" t="s">
        <v>353</v>
      </c>
      <c r="L5850" t="s">
        <v>382</v>
      </c>
      <c r="M5850" s="29" t="str">
        <f>IF(O5850 &lt;&gt; "", VLOOKUP(O5850,'CLASSIFICAÇÃO - ÁREA DE ATUAÇÃO'!$A:$C,2,0),"")</f>
        <v>B</v>
      </c>
      <c r="N5850" s="29" t="str">
        <f>IF(O5850 &lt;&gt; "",VLOOKUP(O5850,'CLASSIFICAÇÃO - ÁREA DE ATUAÇÃO'!$A:$C,3,0), "")</f>
        <v>ATENÇÃO PRIMÁRIA</v>
      </c>
      <c r="O5850" t="str">
        <f>'Lotações convertidas'!B5852</f>
        <v>CENTRO DE SAÚDE PARAÍSO</v>
      </c>
    </row>
    <row r="5851" spans="1:15" x14ac:dyDescent="0.25">
      <c r="A5851">
        <v>1399215</v>
      </c>
      <c r="B5851" t="s">
        <v>17686</v>
      </c>
      <c r="C5851" t="s">
        <v>17687</v>
      </c>
      <c r="D5851" t="s">
        <v>368</v>
      </c>
      <c r="E5851" t="s">
        <v>369</v>
      </c>
      <c r="F5851" t="s">
        <v>1249</v>
      </c>
      <c r="G5851" s="177">
        <v>44851</v>
      </c>
      <c r="H5851" t="s">
        <v>417</v>
      </c>
      <c r="I5851" t="s">
        <v>18168</v>
      </c>
      <c r="J5851" t="s">
        <v>17688</v>
      </c>
      <c r="K5851" t="s">
        <v>353</v>
      </c>
      <c r="L5851" t="s">
        <v>361</v>
      </c>
      <c r="M5851" s="29" t="str">
        <f>IF(O5851 &lt;&gt; "", VLOOKUP(O5851,'CLASSIFICAÇÃO - ÁREA DE ATUAÇÃO'!$A:$C,2,0),"")</f>
        <v>C</v>
      </c>
      <c r="N5851" s="29" t="str">
        <f>IF(O5851 &lt;&gt; "",VLOOKUP(O5851,'CLASSIFICAÇÃO - ÁREA DE ATUAÇÃO'!$A:$C,3,0), "")</f>
        <v>ATENÇÃO PRIMÁRIA</v>
      </c>
      <c r="O5851" t="str">
        <f>'Lotações convertidas'!B5853</f>
        <v>CENTRO DE SAÚDE OURO PRETO</v>
      </c>
    </row>
    <row r="5852" spans="1:15" x14ac:dyDescent="0.25">
      <c r="A5852">
        <v>1399223</v>
      </c>
      <c r="B5852" t="s">
        <v>17689</v>
      </c>
      <c r="C5852" t="s">
        <v>17690</v>
      </c>
      <c r="D5852" t="s">
        <v>379</v>
      </c>
      <c r="F5852" t="s">
        <v>18680</v>
      </c>
      <c r="G5852" s="177">
        <v>44851</v>
      </c>
      <c r="H5852" t="s">
        <v>17691</v>
      </c>
      <c r="I5852" t="s">
        <v>18171</v>
      </c>
      <c r="J5852" t="s">
        <v>17692</v>
      </c>
      <c r="K5852" t="s">
        <v>353</v>
      </c>
      <c r="L5852" t="s">
        <v>427</v>
      </c>
      <c r="M5852" s="29" t="str">
        <f>IF(O5852 &lt;&gt; "", VLOOKUP(O5852,'CLASSIFICAÇÃO - ÁREA DE ATUAÇÃO'!$A:$C,2,0),"")</f>
        <v>A</v>
      </c>
      <c r="N5852" s="29" t="str">
        <f>IF(O5852 &lt;&gt; "",VLOOKUP(O5852,'CLASSIFICAÇÃO - ÁREA DE ATUAÇÃO'!$A:$C,3,0), "")</f>
        <v>GESTÃO</v>
      </c>
      <c r="O5852" t="str">
        <f>'Lotações convertidas'!B5854</f>
        <v>GERENCIA DE URGENCIA E EMERGENCIA</v>
      </c>
    </row>
    <row r="5853" spans="1:15" x14ac:dyDescent="0.25">
      <c r="A5853">
        <v>1399231</v>
      </c>
      <c r="B5853" t="s">
        <v>17693</v>
      </c>
      <c r="C5853" t="s">
        <v>17694</v>
      </c>
      <c r="D5853" t="s">
        <v>349</v>
      </c>
      <c r="E5853" t="s">
        <v>350</v>
      </c>
      <c r="F5853" t="s">
        <v>394</v>
      </c>
      <c r="G5853" s="177">
        <v>44851</v>
      </c>
      <c r="H5853" t="s">
        <v>13285</v>
      </c>
      <c r="I5853" t="s">
        <v>18169</v>
      </c>
      <c r="J5853" t="s">
        <v>17695</v>
      </c>
      <c r="K5853" t="s">
        <v>353</v>
      </c>
      <c r="L5853" t="s">
        <v>397</v>
      </c>
      <c r="M5853" s="29" t="str">
        <f>IF(O5853 &lt;&gt; "", VLOOKUP(O5853,'CLASSIFICAÇÃO - ÁREA DE ATUAÇÃO'!$A:$C,2,0),"")</f>
        <v>C</v>
      </c>
      <c r="N5853" s="29" t="str">
        <f>IF(O5853 &lt;&gt; "",VLOOKUP(O5853,'CLASSIFICAÇÃO - ÁREA DE ATUAÇÃO'!$A:$C,3,0), "")</f>
        <v>ATENÇÃO PRIMÁRIA</v>
      </c>
      <c r="O5853" t="str">
        <f>'Lotações convertidas'!B5855</f>
        <v>CENTRO DE SAÚDE CABANA</v>
      </c>
    </row>
    <row r="5854" spans="1:15" x14ac:dyDescent="0.25">
      <c r="A5854" t="s">
        <v>17696</v>
      </c>
      <c r="B5854" t="s">
        <v>17697</v>
      </c>
      <c r="C5854" t="s">
        <v>17698</v>
      </c>
      <c r="D5854" t="s">
        <v>362</v>
      </c>
      <c r="F5854" t="s">
        <v>298</v>
      </c>
      <c r="G5854" s="177">
        <v>44848</v>
      </c>
      <c r="H5854" t="s">
        <v>364</v>
      </c>
      <c r="I5854" t="s">
        <v>18168</v>
      </c>
      <c r="J5854" t="s">
        <v>17699</v>
      </c>
      <c r="K5854" t="s">
        <v>353</v>
      </c>
      <c r="L5854" t="s">
        <v>374</v>
      </c>
      <c r="M5854" s="29" t="str">
        <f>IF(O5854 &lt;&gt; "", VLOOKUP(O5854,'CLASSIFICAÇÃO - ÁREA DE ATUAÇÃO'!$A:$C,2,0),"")</f>
        <v>D</v>
      </c>
      <c r="N5854" s="29" t="str">
        <f>IF(O5854 &lt;&gt; "",VLOOKUP(O5854,'CLASSIFICAÇÃO - ÁREA DE ATUAÇÃO'!$A:$C,3,0), "")</f>
        <v>ATENÇÃO PRIMÁRIA</v>
      </c>
      <c r="O5854" t="str">
        <f>'Lotações convertidas'!B5856</f>
        <v>CENTRO DE SAÚDE VILA MARIA - JOÃO VITAL</v>
      </c>
    </row>
    <row r="5855" spans="1:15" x14ac:dyDescent="0.25">
      <c r="A5855">
        <v>1399258</v>
      </c>
      <c r="B5855" t="s">
        <v>17700</v>
      </c>
      <c r="C5855" t="s">
        <v>17701</v>
      </c>
      <c r="D5855" t="s">
        <v>349</v>
      </c>
      <c r="E5855" t="s">
        <v>445</v>
      </c>
      <c r="F5855" t="s">
        <v>1422</v>
      </c>
      <c r="G5855" s="177">
        <v>44851</v>
      </c>
      <c r="H5855" t="s">
        <v>395</v>
      </c>
      <c r="I5855" t="s">
        <v>18172</v>
      </c>
      <c r="J5855" t="s">
        <v>17702</v>
      </c>
      <c r="K5855" t="s">
        <v>353</v>
      </c>
      <c r="L5855" t="s">
        <v>382</v>
      </c>
      <c r="M5855" s="29" t="str">
        <f>IF(O5855 &lt;&gt; "", VLOOKUP(O5855,'CLASSIFICAÇÃO - ÁREA DE ATUAÇÃO'!$A:$C,2,0),"")</f>
        <v>D</v>
      </c>
      <c r="N5855" s="29" t="str">
        <f>IF(O5855 &lt;&gt; "",VLOOKUP(O5855,'CLASSIFICAÇÃO - ÁREA DE ATUAÇÃO'!$A:$C,3,0), "")</f>
        <v>ATENÇÃO PRIMÁRIA</v>
      </c>
      <c r="O5855" t="str">
        <f>'Lotações convertidas'!B5857</f>
        <v>CENTRO DE SAÚDE NOVO HORIZONTE</v>
      </c>
    </row>
    <row r="5856" spans="1:15" x14ac:dyDescent="0.25">
      <c r="A5856">
        <v>1399266</v>
      </c>
      <c r="B5856" t="s">
        <v>1057</v>
      </c>
      <c r="C5856" t="s">
        <v>1058</v>
      </c>
      <c r="D5856" t="s">
        <v>368</v>
      </c>
      <c r="E5856" t="s">
        <v>369</v>
      </c>
      <c r="F5856" t="s">
        <v>465</v>
      </c>
      <c r="G5856" s="177">
        <v>44847</v>
      </c>
      <c r="H5856" t="s">
        <v>441</v>
      </c>
      <c r="I5856" t="s">
        <v>18168</v>
      </c>
      <c r="J5856" t="s">
        <v>1059</v>
      </c>
      <c r="K5856" t="s">
        <v>353</v>
      </c>
      <c r="L5856" t="s">
        <v>361</v>
      </c>
      <c r="M5856" s="29" t="str">
        <f>IF(O5856 &lt;&gt; "", VLOOKUP(O5856,'CLASSIFICAÇÃO - ÁREA DE ATUAÇÃO'!$A:$C,2,0),"")</f>
        <v>C</v>
      </c>
      <c r="N5856" s="29" t="str">
        <f>IF(O5856 &lt;&gt; "",VLOOKUP(O5856,'CLASSIFICAÇÃO - ÁREA DE ATUAÇÃO'!$A:$C,3,0), "")</f>
        <v>REDE DE URGÊNCIA</v>
      </c>
      <c r="O5856" t="str">
        <f>'Lotações convertidas'!B5858</f>
        <v>CENTRO DE REFERÊNCIA EM SAÚDE MENTAL - ÁLCOOL E DROGAS PAMPULHA/NOROESTE</v>
      </c>
    </row>
    <row r="5857" spans="1:15" x14ac:dyDescent="0.25">
      <c r="A5857">
        <v>1399274</v>
      </c>
      <c r="B5857" t="s">
        <v>17703</v>
      </c>
      <c r="C5857" t="s">
        <v>17704</v>
      </c>
      <c r="D5857" t="s">
        <v>368</v>
      </c>
      <c r="E5857" t="s">
        <v>369</v>
      </c>
      <c r="F5857" t="s">
        <v>569</v>
      </c>
      <c r="G5857" s="177">
        <v>44852</v>
      </c>
      <c r="H5857" t="s">
        <v>417</v>
      </c>
      <c r="I5857" t="s">
        <v>18168</v>
      </c>
      <c r="J5857" t="s">
        <v>17705</v>
      </c>
      <c r="K5857" t="s">
        <v>353</v>
      </c>
      <c r="L5857" t="s">
        <v>406</v>
      </c>
      <c r="M5857" s="29" t="str">
        <f>IF(O5857 &lt;&gt; "", VLOOKUP(O5857,'CLASSIFICAÇÃO - ÁREA DE ATUAÇÃO'!$A:$C,2,0),"")</f>
        <v>C</v>
      </c>
      <c r="N5857" s="29" t="str">
        <f>IF(O5857 &lt;&gt; "",VLOOKUP(O5857,'CLASSIFICAÇÃO - ÁREA DE ATUAÇÃO'!$A:$C,3,0), "")</f>
        <v>ATENÇÃO PRIMÁRIA</v>
      </c>
      <c r="O5857" t="str">
        <f>'Lotações convertidas'!B5859</f>
        <v>CENTRO DE SAÚDE URUCUIA</v>
      </c>
    </row>
    <row r="5858" spans="1:15" x14ac:dyDescent="0.25">
      <c r="A5858">
        <v>1399282</v>
      </c>
      <c r="B5858" t="s">
        <v>14306</v>
      </c>
      <c r="C5858" t="s">
        <v>14307</v>
      </c>
      <c r="D5858" t="s">
        <v>362</v>
      </c>
      <c r="F5858" t="s">
        <v>18617</v>
      </c>
      <c r="G5858" s="177">
        <v>44849</v>
      </c>
      <c r="H5858" t="s">
        <v>466</v>
      </c>
      <c r="I5858" t="s">
        <v>18168</v>
      </c>
      <c r="J5858" t="s">
        <v>14308</v>
      </c>
      <c r="K5858" t="s">
        <v>353</v>
      </c>
      <c r="L5858" t="s">
        <v>406</v>
      </c>
      <c r="M5858" s="29" t="str">
        <f>IF(O5858 &lt;&gt; "", VLOOKUP(O5858,'CLASSIFICAÇÃO - ÁREA DE ATUAÇÃO'!$A:$C,2,0),"")</f>
        <v>D</v>
      </c>
      <c r="N5858" s="29" t="str">
        <f>IF(O5858 &lt;&gt; "",VLOOKUP(O5858,'CLASSIFICAÇÃO - ÁREA DE ATUAÇÃO'!$A:$C,3,0), "")</f>
        <v>REDE DE URGÊNCIA</v>
      </c>
      <c r="O5858" t="str">
        <f>'Lotações convertidas'!B5860</f>
        <v>UNIDADE DE PRONTO ATENDIMENTO BARREIRO</v>
      </c>
    </row>
    <row r="5859" spans="1:15" x14ac:dyDescent="0.25">
      <c r="A5859">
        <v>1399290</v>
      </c>
      <c r="B5859" t="s">
        <v>17706</v>
      </c>
      <c r="C5859" t="s">
        <v>17707</v>
      </c>
      <c r="D5859" t="s">
        <v>368</v>
      </c>
      <c r="E5859" t="s">
        <v>369</v>
      </c>
      <c r="F5859" t="s">
        <v>1483</v>
      </c>
      <c r="G5859" s="177">
        <v>44848</v>
      </c>
      <c r="H5859" t="s">
        <v>364</v>
      </c>
      <c r="I5859" t="s">
        <v>18168</v>
      </c>
      <c r="J5859" t="s">
        <v>17708</v>
      </c>
      <c r="K5859" t="s">
        <v>353</v>
      </c>
      <c r="L5859" t="s">
        <v>406</v>
      </c>
      <c r="M5859" s="29" t="str">
        <f>IF(O5859 &lt;&gt; "", VLOOKUP(O5859,'CLASSIFICAÇÃO - ÁREA DE ATUAÇÃO'!$A:$C,2,0),"")</f>
        <v>B</v>
      </c>
      <c r="N5859" s="29" t="str">
        <f>IF(O5859 &lt;&gt; "",VLOOKUP(O5859,'CLASSIFICAÇÃO - ÁREA DE ATUAÇÃO'!$A:$C,3,0), "")</f>
        <v>ATENÇÃO PRIMÁRIA</v>
      </c>
      <c r="O5859" t="str">
        <f>'Lotações convertidas'!B5861</f>
        <v>CENTRO DE SAÚDE BARREIRO DE CIMA</v>
      </c>
    </row>
    <row r="5860" spans="1:15" x14ac:dyDescent="0.25">
      <c r="A5860">
        <v>1399304</v>
      </c>
      <c r="B5860" t="s">
        <v>565</v>
      </c>
      <c r="C5860" t="s">
        <v>566</v>
      </c>
      <c r="D5860" t="s">
        <v>368</v>
      </c>
      <c r="E5860" t="s">
        <v>369</v>
      </c>
      <c r="F5860" t="s">
        <v>567</v>
      </c>
      <c r="G5860" s="177">
        <v>44853</v>
      </c>
      <c r="H5860" t="s">
        <v>441</v>
      </c>
      <c r="I5860" t="s">
        <v>18168</v>
      </c>
      <c r="J5860" t="s">
        <v>568</v>
      </c>
      <c r="K5860" t="s">
        <v>353</v>
      </c>
      <c r="L5860" t="s">
        <v>406</v>
      </c>
      <c r="M5860" s="29" t="str">
        <f>IF(O5860 &lt;&gt; "", VLOOKUP(O5860,'CLASSIFICAÇÃO - ÁREA DE ATUAÇÃO'!$A:$C,2,0),"")</f>
        <v>C</v>
      </c>
      <c r="N5860" s="29" t="str">
        <f>IF(O5860 &lt;&gt; "",VLOOKUP(O5860,'CLASSIFICAÇÃO - ÁREA DE ATUAÇÃO'!$A:$C,3,0), "")</f>
        <v>REDE DE URGÊNCIA</v>
      </c>
      <c r="O5860" t="str">
        <f>'Lotações convertidas'!B5862</f>
        <v>CENTRO DE REFERENCIA EM SAUDE MENTAL ALCOOL E DROGAS BARREIRO</v>
      </c>
    </row>
    <row r="5861" spans="1:15" x14ac:dyDescent="0.25">
      <c r="A5861">
        <v>1399312</v>
      </c>
      <c r="B5861" t="s">
        <v>17709</v>
      </c>
      <c r="C5861" t="s">
        <v>17710</v>
      </c>
      <c r="D5861" t="s">
        <v>368</v>
      </c>
      <c r="E5861" t="s">
        <v>369</v>
      </c>
      <c r="F5861" t="s">
        <v>556</v>
      </c>
      <c r="G5861" s="177">
        <v>44852</v>
      </c>
      <c r="H5861" t="s">
        <v>364</v>
      </c>
      <c r="I5861" t="s">
        <v>18168</v>
      </c>
      <c r="J5861" t="s">
        <v>17711</v>
      </c>
      <c r="K5861" t="s">
        <v>353</v>
      </c>
      <c r="L5861" t="s">
        <v>411</v>
      </c>
      <c r="M5861" s="29" t="str">
        <f>IF(O5861 &lt;&gt; "", VLOOKUP(O5861,'CLASSIFICAÇÃO - ÁREA DE ATUAÇÃO'!$A:$C,2,0),"")</f>
        <v>A</v>
      </c>
      <c r="N5861" s="29" t="str">
        <f>IF(O5861 &lt;&gt; "",VLOOKUP(O5861,'CLASSIFICAÇÃO - ÁREA DE ATUAÇÃO'!$A:$C,3,0), "")</f>
        <v>ATENÇÃO PRIMÁRIA</v>
      </c>
      <c r="O5861" t="str">
        <f>'Lotações convertidas'!B5863</f>
        <v>CENTRO DE SAÚDE CARLOS CHAGAS</v>
      </c>
    </row>
    <row r="5862" spans="1:15" x14ac:dyDescent="0.25">
      <c r="A5862">
        <v>1399339</v>
      </c>
      <c r="B5862" t="s">
        <v>17712</v>
      </c>
      <c r="C5862" t="s">
        <v>17713</v>
      </c>
      <c r="D5862" t="s">
        <v>368</v>
      </c>
      <c r="E5862" t="s">
        <v>390</v>
      </c>
      <c r="F5862" t="s">
        <v>391</v>
      </c>
      <c r="G5862" s="177">
        <v>44848</v>
      </c>
      <c r="H5862" t="s">
        <v>364</v>
      </c>
      <c r="I5862" t="s">
        <v>18175</v>
      </c>
      <c r="J5862" t="s">
        <v>17714</v>
      </c>
      <c r="K5862" t="s">
        <v>353</v>
      </c>
      <c r="L5862" t="s">
        <v>361</v>
      </c>
      <c r="M5862" s="29" t="str">
        <f>IF(O5862 &lt;&gt; "", VLOOKUP(O5862,'CLASSIFICAÇÃO - ÁREA DE ATUAÇÃO'!$A:$C,2,0),"")</f>
        <v>C</v>
      </c>
      <c r="N5862" s="29" t="str">
        <f>IF(O5862 &lt;&gt; "",VLOOKUP(O5862,'CLASSIFICAÇÃO - ÁREA DE ATUAÇÃO'!$A:$C,3,0), "")</f>
        <v>ATENÇÃO PRIMÁRIA</v>
      </c>
      <c r="O5862" t="str">
        <f>'Lotações convertidas'!B5864</f>
        <v>CENTRO DE SAÚDE SANTA TEREZINHA</v>
      </c>
    </row>
    <row r="5863" spans="1:15" x14ac:dyDescent="0.25">
      <c r="A5863">
        <v>1399347</v>
      </c>
      <c r="B5863" t="s">
        <v>17715</v>
      </c>
      <c r="C5863" t="s">
        <v>17716</v>
      </c>
      <c r="D5863" t="s">
        <v>368</v>
      </c>
      <c r="E5863" t="s">
        <v>369</v>
      </c>
      <c r="F5863" t="s">
        <v>576</v>
      </c>
      <c r="G5863" s="177">
        <v>44852</v>
      </c>
      <c r="H5863" t="s">
        <v>384</v>
      </c>
      <c r="I5863" t="s">
        <v>18168</v>
      </c>
      <c r="J5863" t="s">
        <v>17717</v>
      </c>
      <c r="K5863" t="s">
        <v>353</v>
      </c>
      <c r="L5863" t="s">
        <v>361</v>
      </c>
      <c r="M5863" s="29" t="str">
        <f>IF(O5863 &lt;&gt; "", VLOOKUP(O5863,'CLASSIFICAÇÃO - ÁREA DE ATUAÇÃO'!$A:$C,2,0),"")</f>
        <v>A</v>
      </c>
      <c r="N5863" s="29" t="str">
        <f>IF(O5863 &lt;&gt; "",VLOOKUP(O5863,'CLASSIFICAÇÃO - ÁREA DE ATUAÇÃO'!$A:$C,3,0), "")</f>
        <v>ATENÇÃO PRIMÁRIA</v>
      </c>
      <c r="O5863" t="str">
        <f>'Lotações convertidas'!B5865</f>
        <v>CENTRO DE SAÚDE SÃO FRANCISCO</v>
      </c>
    </row>
    <row r="5864" spans="1:15" x14ac:dyDescent="0.25">
      <c r="A5864">
        <v>1399355</v>
      </c>
      <c r="B5864" t="s">
        <v>544</v>
      </c>
      <c r="C5864" t="s">
        <v>545</v>
      </c>
      <c r="D5864" t="s">
        <v>349</v>
      </c>
      <c r="E5864" t="s">
        <v>445</v>
      </c>
      <c r="F5864" t="s">
        <v>18633</v>
      </c>
      <c r="G5864" s="177">
        <v>44851</v>
      </c>
      <c r="H5864" t="s">
        <v>395</v>
      </c>
      <c r="I5864" t="s">
        <v>18172</v>
      </c>
      <c r="J5864" t="s">
        <v>547</v>
      </c>
      <c r="K5864" t="s">
        <v>353</v>
      </c>
      <c r="L5864" t="s">
        <v>382</v>
      </c>
      <c r="M5864" s="29" t="str">
        <f>IF(O5864 &lt;&gt; "", VLOOKUP(O5864,'CLASSIFICAÇÃO - ÁREA DE ATUAÇÃO'!$A:$C,2,0),"")</f>
        <v>A</v>
      </c>
      <c r="N5864" s="29" t="str">
        <f>IF(O5864 &lt;&gt; "",VLOOKUP(O5864,'CLASSIFICAÇÃO - ÁREA DE ATUAÇÃO'!$A:$C,3,0), "")</f>
        <v>REDE COMPLEMENTAR</v>
      </c>
      <c r="O5864" t="str">
        <f>'Lotações convertidas'!B5866</f>
        <v>CENTRO DE REFERENCIA EM REABILITACAO LESTE</v>
      </c>
    </row>
    <row r="5865" spans="1:15" x14ac:dyDescent="0.25">
      <c r="A5865">
        <v>1399363</v>
      </c>
      <c r="B5865" t="s">
        <v>17718</v>
      </c>
      <c r="C5865" t="s">
        <v>17719</v>
      </c>
      <c r="D5865" t="s">
        <v>362</v>
      </c>
      <c r="F5865" t="s">
        <v>18692</v>
      </c>
      <c r="G5865" s="177">
        <v>44852</v>
      </c>
      <c r="H5865" t="s">
        <v>364</v>
      </c>
      <c r="I5865" t="s">
        <v>18168</v>
      </c>
      <c r="J5865" t="s">
        <v>17720</v>
      </c>
      <c r="K5865" t="s">
        <v>353</v>
      </c>
      <c r="L5865" t="s">
        <v>365</v>
      </c>
      <c r="M5865" s="29" t="str">
        <f>IF(O5865 &lt;&gt; "", VLOOKUP(O5865,'CLASSIFICAÇÃO - ÁREA DE ATUAÇÃO'!$A:$C,2,0),"")</f>
        <v>B</v>
      </c>
      <c r="N5865" s="29" t="str">
        <f>IF(O5865 &lt;&gt; "",VLOOKUP(O5865,'CLASSIFICAÇÃO - ÁREA DE ATUAÇÃO'!$A:$C,3,0), "")</f>
        <v>REDE COMPLEMENTAR</v>
      </c>
      <c r="O5865" t="str">
        <f>'Lotações convertidas'!B5867</f>
        <v>CENTRO DE ESPECIALIDADES MEDICAS NORTE</v>
      </c>
    </row>
    <row r="5866" spans="1:15" x14ac:dyDescent="0.25">
      <c r="A5866">
        <v>1399371</v>
      </c>
      <c r="B5866" t="s">
        <v>17721</v>
      </c>
      <c r="C5866" t="s">
        <v>17722</v>
      </c>
      <c r="D5866" t="s">
        <v>379</v>
      </c>
      <c r="F5866" t="s">
        <v>18611</v>
      </c>
      <c r="G5866" s="177">
        <v>44850</v>
      </c>
      <c r="H5866" t="s">
        <v>482</v>
      </c>
      <c r="I5866" t="s">
        <v>18171</v>
      </c>
      <c r="J5866" t="s">
        <v>17723</v>
      </c>
      <c r="K5866" t="s">
        <v>353</v>
      </c>
      <c r="L5866" t="s">
        <v>397</v>
      </c>
      <c r="M5866" s="29" t="str">
        <f>IF(O5866 &lt;&gt; "", VLOOKUP(O5866,'CLASSIFICAÇÃO - ÁREA DE ATUAÇÃO'!$A:$C,2,0),"")</f>
        <v>C</v>
      </c>
      <c r="N5866" s="29" t="str">
        <f>IF(O5866 &lt;&gt; "",VLOOKUP(O5866,'CLASSIFICAÇÃO - ÁREA DE ATUAÇÃO'!$A:$C,3,0), "")</f>
        <v>REDE DE URGÊNCIA</v>
      </c>
      <c r="O5866" t="str">
        <f>'Lotações convertidas'!B5868</f>
        <v>UNIDADE DE PRONTO ATENDIMENTO OESTE</v>
      </c>
    </row>
    <row r="5867" spans="1:15" x14ac:dyDescent="0.25">
      <c r="A5867" t="s">
        <v>17724</v>
      </c>
      <c r="B5867" t="s">
        <v>17725</v>
      </c>
      <c r="C5867" t="s">
        <v>17726</v>
      </c>
      <c r="D5867" t="s">
        <v>368</v>
      </c>
      <c r="E5867" t="s">
        <v>369</v>
      </c>
      <c r="F5867" t="s">
        <v>18631</v>
      </c>
      <c r="G5867" s="177">
        <v>44851</v>
      </c>
      <c r="H5867" t="s">
        <v>441</v>
      </c>
      <c r="I5867" t="s">
        <v>18168</v>
      </c>
      <c r="J5867" t="s">
        <v>17727</v>
      </c>
      <c r="K5867" t="s">
        <v>353</v>
      </c>
      <c r="L5867" t="s">
        <v>374</v>
      </c>
      <c r="M5867" s="29" t="str">
        <f>IF(O5867 &lt;&gt; "", VLOOKUP(O5867,'CLASSIFICAÇÃO - ÁREA DE ATUAÇÃO'!$A:$C,2,0),"")</f>
        <v>A</v>
      </c>
      <c r="N5867" s="29" t="str">
        <f>IF(O5867 &lt;&gt; "",VLOOKUP(O5867,'CLASSIFICAÇÃO - ÁREA DE ATUAÇÃO'!$A:$C,3,0), "")</f>
        <v>REDE DE URGÊNCIA</v>
      </c>
      <c r="O5867" t="str">
        <f>'Lotações convertidas'!B5869</f>
        <v>CENTRO DE REFERENCIA EM SAUDE MENTAL NORDESTE</v>
      </c>
    </row>
    <row r="5868" spans="1:15" x14ac:dyDescent="0.25">
      <c r="A5868">
        <v>1399398</v>
      </c>
      <c r="B5868" t="s">
        <v>17728</v>
      </c>
      <c r="C5868" t="s">
        <v>17729</v>
      </c>
      <c r="D5868" t="s">
        <v>379</v>
      </c>
      <c r="F5868" t="s">
        <v>18620</v>
      </c>
      <c r="G5868" s="177">
        <v>44850</v>
      </c>
      <c r="H5868" t="s">
        <v>457</v>
      </c>
      <c r="I5868" t="s">
        <v>18171</v>
      </c>
      <c r="J5868" t="s">
        <v>17730</v>
      </c>
      <c r="K5868" t="s">
        <v>353</v>
      </c>
      <c r="L5868" t="s">
        <v>372</v>
      </c>
      <c r="M5868" s="29" t="str">
        <f>IF(O5868 &lt;&gt; "", VLOOKUP(O5868,'CLASSIFICAÇÃO - ÁREA DE ATUAÇÃO'!$A:$C,2,0),"")</f>
        <v>D</v>
      </c>
      <c r="N5868" s="29" t="str">
        <f>IF(O5868 &lt;&gt; "",VLOOKUP(O5868,'CLASSIFICAÇÃO - ÁREA DE ATUAÇÃO'!$A:$C,3,0), "")</f>
        <v>REDE DE URGÊNCIA</v>
      </c>
      <c r="O5868" t="str">
        <f>'Lotações convertidas'!B5870</f>
        <v>UNIDADE DE PRONTO ATENDIMENTO VENDA NOVA</v>
      </c>
    </row>
    <row r="5869" spans="1:15" x14ac:dyDescent="0.25">
      <c r="A5869">
        <v>1399401</v>
      </c>
      <c r="B5869" t="s">
        <v>17731</v>
      </c>
      <c r="C5869" t="s">
        <v>17732</v>
      </c>
      <c r="D5869" t="s">
        <v>368</v>
      </c>
      <c r="E5869" t="s">
        <v>634</v>
      </c>
      <c r="F5869" t="s">
        <v>18617</v>
      </c>
      <c r="G5869" s="177">
        <v>44848</v>
      </c>
      <c r="H5869" t="s">
        <v>3871</v>
      </c>
      <c r="I5869" t="s">
        <v>18174</v>
      </c>
      <c r="J5869" t="s">
        <v>17733</v>
      </c>
      <c r="K5869" t="s">
        <v>353</v>
      </c>
      <c r="L5869" t="s">
        <v>406</v>
      </c>
      <c r="M5869" s="29" t="str">
        <f>IF(O5869 &lt;&gt; "", VLOOKUP(O5869,'CLASSIFICAÇÃO - ÁREA DE ATUAÇÃO'!$A:$C,2,0),"")</f>
        <v>D</v>
      </c>
      <c r="N5869" s="29" t="str">
        <f>IF(O5869 &lt;&gt; "",VLOOKUP(O5869,'CLASSIFICAÇÃO - ÁREA DE ATUAÇÃO'!$A:$C,3,0), "")</f>
        <v>REDE DE URGÊNCIA</v>
      </c>
      <c r="O5869" t="str">
        <f>'Lotações convertidas'!B5871</f>
        <v>UNIDADE DE PRONTO ATENDIMENTO BARREIRO</v>
      </c>
    </row>
    <row r="5870" spans="1:15" x14ac:dyDescent="0.25">
      <c r="A5870" t="s">
        <v>17734</v>
      </c>
      <c r="B5870" t="s">
        <v>17735</v>
      </c>
      <c r="C5870" t="s">
        <v>17736</v>
      </c>
      <c r="D5870" t="s">
        <v>379</v>
      </c>
      <c r="F5870" t="s">
        <v>18617</v>
      </c>
      <c r="G5870" s="177">
        <v>44853</v>
      </c>
      <c r="H5870" t="s">
        <v>457</v>
      </c>
      <c r="I5870" t="s">
        <v>18171</v>
      </c>
      <c r="J5870" t="s">
        <v>17737</v>
      </c>
      <c r="K5870" t="s">
        <v>353</v>
      </c>
      <c r="L5870" t="s">
        <v>406</v>
      </c>
      <c r="M5870" s="29" t="str">
        <f>IF(O5870 &lt;&gt; "", VLOOKUP(O5870,'CLASSIFICAÇÃO - ÁREA DE ATUAÇÃO'!$A:$C,2,0),"")</f>
        <v>D</v>
      </c>
      <c r="N5870" s="29" t="str">
        <f>IF(O5870 &lt;&gt; "",VLOOKUP(O5870,'CLASSIFICAÇÃO - ÁREA DE ATUAÇÃO'!$A:$C,3,0), "")</f>
        <v>REDE DE URGÊNCIA</v>
      </c>
      <c r="O5870" t="str">
        <f>'Lotações convertidas'!B5872</f>
        <v>UNIDADE DE PRONTO ATENDIMENTO BARREIRO</v>
      </c>
    </row>
    <row r="5871" spans="1:15" x14ac:dyDescent="0.25">
      <c r="A5871">
        <v>1399428</v>
      </c>
      <c r="B5871" t="s">
        <v>17738</v>
      </c>
      <c r="C5871" t="s">
        <v>17739</v>
      </c>
      <c r="D5871" t="s">
        <v>368</v>
      </c>
      <c r="E5871" t="s">
        <v>369</v>
      </c>
      <c r="F5871" t="s">
        <v>18615</v>
      </c>
      <c r="G5871" s="177">
        <v>44851</v>
      </c>
      <c r="H5871" t="s">
        <v>425</v>
      </c>
      <c r="I5871" t="s">
        <v>18168</v>
      </c>
      <c r="J5871" t="s">
        <v>17740</v>
      </c>
      <c r="K5871" t="s">
        <v>353</v>
      </c>
      <c r="L5871" t="s">
        <v>365</v>
      </c>
      <c r="M5871" s="29" t="str">
        <f>IF(O5871 &lt;&gt; "", VLOOKUP(O5871,'CLASSIFICAÇÃO - ÁREA DE ATUAÇÃO'!$A:$C,2,0),"")</f>
        <v>D</v>
      </c>
      <c r="N5871" s="29" t="str">
        <f>IF(O5871 &lt;&gt; "",VLOOKUP(O5871,'CLASSIFICAÇÃO - ÁREA DE ATUAÇÃO'!$A:$C,3,0), "")</f>
        <v>REDE DE URGÊNCIA</v>
      </c>
      <c r="O5871" t="str">
        <f>'Lotações convertidas'!B5873</f>
        <v>UNIDADE DE PRONTO ATENDIMENTO NORTE</v>
      </c>
    </row>
    <row r="5872" spans="1:15" x14ac:dyDescent="0.25">
      <c r="A5872">
        <v>1399436</v>
      </c>
      <c r="B5872" t="s">
        <v>17741</v>
      </c>
      <c r="C5872" t="s">
        <v>17742</v>
      </c>
      <c r="D5872" t="s">
        <v>349</v>
      </c>
      <c r="E5872" t="s">
        <v>445</v>
      </c>
      <c r="F5872" t="s">
        <v>574</v>
      </c>
      <c r="G5872" s="177">
        <v>44852</v>
      </c>
      <c r="H5872" t="s">
        <v>352</v>
      </c>
      <c r="I5872" t="s">
        <v>18172</v>
      </c>
      <c r="J5872" t="s">
        <v>17743</v>
      </c>
      <c r="K5872" t="s">
        <v>353</v>
      </c>
      <c r="L5872" t="s">
        <v>397</v>
      </c>
      <c r="M5872" s="29" t="str">
        <f>IF(O5872 &lt;&gt; "", VLOOKUP(O5872,'CLASSIFICAÇÃO - ÁREA DE ATUAÇÃO'!$A:$C,2,0),"")</f>
        <v>A</v>
      </c>
      <c r="N5872" s="29" t="str">
        <f>IF(O5872 &lt;&gt; "",VLOOKUP(O5872,'CLASSIFICAÇÃO - ÁREA DE ATUAÇÃO'!$A:$C,3,0), "")</f>
        <v>ATENÇÃO PRIMÁRIA</v>
      </c>
      <c r="O5872" t="str">
        <f>'Lotações convertidas'!B5874</f>
        <v>CENTRO DE SAÚDE SALGADO FILHO</v>
      </c>
    </row>
    <row r="5873" spans="1:15" x14ac:dyDescent="0.25">
      <c r="A5873">
        <v>1399444</v>
      </c>
      <c r="B5873" t="s">
        <v>17744</v>
      </c>
      <c r="C5873" t="s">
        <v>17745</v>
      </c>
      <c r="D5873" t="s">
        <v>349</v>
      </c>
      <c r="E5873" t="s">
        <v>350</v>
      </c>
      <c r="F5873" t="s">
        <v>18663</v>
      </c>
      <c r="G5873" s="177">
        <v>44852</v>
      </c>
      <c r="H5873" t="s">
        <v>364</v>
      </c>
      <c r="I5873" t="s">
        <v>18169</v>
      </c>
      <c r="J5873" t="s">
        <v>17746</v>
      </c>
      <c r="K5873" t="s">
        <v>353</v>
      </c>
      <c r="L5873" t="s">
        <v>406</v>
      </c>
      <c r="M5873" s="29" t="str">
        <f>IF(O5873 &lt;&gt; "", VLOOKUP(O5873,'CLASSIFICAÇÃO - ÁREA DE ATUAÇÃO'!$A:$C,2,0),"")</f>
        <v>C</v>
      </c>
      <c r="N5873" s="29" t="str">
        <f>IF(O5873 &lt;&gt; "",VLOOKUP(O5873,'CLASSIFICAÇÃO - ÁREA DE ATUAÇÃO'!$A:$C,3,0), "")</f>
        <v>GESTÃO</v>
      </c>
      <c r="O5873" t="str">
        <f>'Lotações convertidas'!B5875</f>
        <v>GERENCIA DE ASSISTENCIA, EPIDEMIOLOGIA E REGULACAO BARREIRO</v>
      </c>
    </row>
    <row r="5874" spans="1:15" x14ac:dyDescent="0.25">
      <c r="A5874">
        <v>1399452</v>
      </c>
      <c r="B5874" t="s">
        <v>17747</v>
      </c>
      <c r="C5874" t="s">
        <v>17748</v>
      </c>
      <c r="D5874" t="s">
        <v>368</v>
      </c>
      <c r="E5874" t="s">
        <v>369</v>
      </c>
      <c r="F5874" t="s">
        <v>1591</v>
      </c>
      <c r="G5874" s="177">
        <v>44852</v>
      </c>
      <c r="H5874" t="s">
        <v>364</v>
      </c>
      <c r="I5874" t="s">
        <v>18168</v>
      </c>
      <c r="J5874" t="s">
        <v>17749</v>
      </c>
      <c r="K5874" t="s">
        <v>353</v>
      </c>
      <c r="L5874" t="s">
        <v>374</v>
      </c>
      <c r="M5874" s="29" t="str">
        <f>IF(O5874 &lt;&gt; "", VLOOKUP(O5874,'CLASSIFICAÇÃO - ÁREA DE ATUAÇÃO'!$A:$C,2,0),"")</f>
        <v>D</v>
      </c>
      <c r="N5874" s="29" t="str">
        <f>IF(O5874 &lt;&gt; "",VLOOKUP(O5874,'CLASSIFICAÇÃO - ÁREA DE ATUAÇÃO'!$A:$C,3,0), "")</f>
        <v>ATENÇÃO PRIMÁRIA</v>
      </c>
      <c r="O5874" t="str">
        <f>'Lotações convertidas'!B5876</f>
        <v>CENTRO DE SAÚDE CONJUNTO PAULO VI</v>
      </c>
    </row>
    <row r="5875" spans="1:15" x14ac:dyDescent="0.25">
      <c r="A5875">
        <v>1399479</v>
      </c>
      <c r="B5875" t="s">
        <v>17750</v>
      </c>
      <c r="C5875" t="s">
        <v>17751</v>
      </c>
      <c r="D5875" t="s">
        <v>368</v>
      </c>
      <c r="E5875" t="s">
        <v>369</v>
      </c>
      <c r="F5875" t="s">
        <v>589</v>
      </c>
      <c r="G5875" s="177">
        <v>44852</v>
      </c>
      <c r="H5875" t="s">
        <v>417</v>
      </c>
      <c r="I5875" t="s">
        <v>18168</v>
      </c>
      <c r="J5875" t="s">
        <v>17752</v>
      </c>
      <c r="K5875" t="s">
        <v>353</v>
      </c>
      <c r="L5875" t="s">
        <v>397</v>
      </c>
      <c r="M5875" s="29" t="str">
        <f>IF(O5875 &lt;&gt; "", VLOOKUP(O5875,'CLASSIFICAÇÃO - ÁREA DE ATUAÇÃO'!$A:$C,2,0),"")</f>
        <v>A</v>
      </c>
      <c r="N5875" s="29" t="str">
        <f>IF(O5875 &lt;&gt; "",VLOOKUP(O5875,'CLASSIFICAÇÃO - ÁREA DE ATUAÇÃO'!$A:$C,3,0), "")</f>
        <v>REDE COMPLEMENTAR</v>
      </c>
      <c r="O5875" t="str">
        <f>'Lotações convertidas'!B5877</f>
        <v>UNIDADE DE REFERENCIA SECUNDARIA CAMPOS SALES</v>
      </c>
    </row>
    <row r="5876" spans="1:15" x14ac:dyDescent="0.25">
      <c r="A5876">
        <v>1399487</v>
      </c>
      <c r="B5876" t="s">
        <v>764</v>
      </c>
      <c r="C5876" t="s">
        <v>765</v>
      </c>
      <c r="D5876" t="s">
        <v>368</v>
      </c>
      <c r="E5876" t="s">
        <v>369</v>
      </c>
      <c r="F5876" t="s">
        <v>18616</v>
      </c>
      <c r="G5876" s="177">
        <v>44852</v>
      </c>
      <c r="H5876" t="s">
        <v>441</v>
      </c>
      <c r="I5876" t="s">
        <v>18168</v>
      </c>
      <c r="J5876" t="s">
        <v>766</v>
      </c>
      <c r="K5876" t="s">
        <v>353</v>
      </c>
      <c r="L5876" t="s">
        <v>361</v>
      </c>
      <c r="M5876" s="29" t="str">
        <f>IF(O5876 &lt;&gt; "", VLOOKUP(O5876,'CLASSIFICAÇÃO - ÁREA DE ATUAÇÃO'!$A:$C,2,0),"")</f>
        <v>C</v>
      </c>
      <c r="N5876" s="29" t="str">
        <f>IF(O5876 &lt;&gt; "",VLOOKUP(O5876,'CLASSIFICAÇÃO - ÁREA DE ATUAÇÃO'!$A:$C,3,0), "")</f>
        <v>REDE DE URGÊNCIA</v>
      </c>
      <c r="O5876" t="str">
        <f>'Lotações convertidas'!B5878</f>
        <v>UNIDADE DE PRONTO ATENDIMENTO PAMPULHA</v>
      </c>
    </row>
    <row r="5877" spans="1:15" x14ac:dyDescent="0.25">
      <c r="A5877">
        <v>1399495</v>
      </c>
      <c r="B5877" t="s">
        <v>17753</v>
      </c>
      <c r="C5877" t="s">
        <v>17754</v>
      </c>
      <c r="D5877" t="s">
        <v>368</v>
      </c>
      <c r="E5877" t="s">
        <v>369</v>
      </c>
      <c r="F5877" t="s">
        <v>424</v>
      </c>
      <c r="G5877" s="177">
        <v>44852</v>
      </c>
      <c r="H5877" t="s">
        <v>425</v>
      </c>
      <c r="I5877" t="s">
        <v>18168</v>
      </c>
      <c r="J5877" t="s">
        <v>17755</v>
      </c>
      <c r="K5877" t="s">
        <v>353</v>
      </c>
      <c r="L5877" t="s">
        <v>427</v>
      </c>
      <c r="M5877" s="29" t="str">
        <f>IF(O5877 &lt;&gt; "", VLOOKUP(O5877,'CLASSIFICAÇÃO - ÁREA DE ATUAÇÃO'!$A:$C,2,0),"")</f>
        <v>D</v>
      </c>
      <c r="N5877" s="29" t="str">
        <f>IF(O5877 &lt;&gt; "",VLOOKUP(O5877,'CLASSIFICAÇÃO - ÁREA DE ATUAÇÃO'!$A:$C,3,0), "")</f>
        <v>REDE DE URGÊNCIA</v>
      </c>
      <c r="O5877" t="str">
        <f>'Lotações convertidas'!B5879</f>
        <v>SERVIÇO DE ATENDIMENTO MÓVEL DE URGÊNCIA E TRANSPORTE EM SAÚDE</v>
      </c>
    </row>
    <row r="5878" spans="1:15" x14ac:dyDescent="0.25">
      <c r="A5878">
        <v>1399509</v>
      </c>
      <c r="B5878" t="s">
        <v>17756</v>
      </c>
      <c r="C5878" t="s">
        <v>17757</v>
      </c>
      <c r="D5878" t="s">
        <v>349</v>
      </c>
      <c r="E5878" t="s">
        <v>403</v>
      </c>
      <c r="F5878" t="s">
        <v>404</v>
      </c>
      <c r="G5878" s="177">
        <v>44852</v>
      </c>
      <c r="H5878" t="s">
        <v>395</v>
      </c>
      <c r="I5878" t="s">
        <v>18170</v>
      </c>
      <c r="J5878" t="s">
        <v>17758</v>
      </c>
      <c r="K5878" t="s">
        <v>353</v>
      </c>
      <c r="L5878" t="s">
        <v>406</v>
      </c>
      <c r="M5878" s="29" t="str">
        <f>IF(O5878 &lt;&gt; "", VLOOKUP(O5878,'CLASSIFICAÇÃO - ÁREA DE ATUAÇÃO'!$A:$C,2,0),"")</f>
        <v>D</v>
      </c>
      <c r="N5878" s="29" t="str">
        <f>IF(O5878 &lt;&gt; "",VLOOKUP(O5878,'CLASSIFICAÇÃO - ÁREA DE ATUAÇÃO'!$A:$C,3,0), "")</f>
        <v>ATENÇÃO PRIMÁRIA</v>
      </c>
      <c r="O5878" t="str">
        <f>'Lotações convertidas'!B5880</f>
        <v>CENTRO DE SAÚDE REGINA</v>
      </c>
    </row>
    <row r="5879" spans="1:15" x14ac:dyDescent="0.25">
      <c r="A5879">
        <v>1399517</v>
      </c>
      <c r="B5879" t="s">
        <v>17759</v>
      </c>
      <c r="C5879" t="s">
        <v>17760</v>
      </c>
      <c r="D5879" t="s">
        <v>362</v>
      </c>
      <c r="F5879" t="s">
        <v>587</v>
      </c>
      <c r="G5879" s="177">
        <v>44852</v>
      </c>
      <c r="H5879" t="s">
        <v>434</v>
      </c>
      <c r="I5879" t="s">
        <v>18168</v>
      </c>
      <c r="J5879" t="s">
        <v>17761</v>
      </c>
      <c r="K5879" t="s">
        <v>353</v>
      </c>
      <c r="L5879" t="s">
        <v>382</v>
      </c>
      <c r="M5879" s="29" t="str">
        <f>IF(O5879 &lt;&gt; "", VLOOKUP(O5879,'CLASSIFICAÇÃO - ÁREA DE ATUAÇÃO'!$A:$C,2,0),"")</f>
        <v>B</v>
      </c>
      <c r="N5879" s="29" t="str">
        <f>IF(O5879 &lt;&gt; "",VLOOKUP(O5879,'CLASSIFICAÇÃO - ÁREA DE ATUAÇÃO'!$A:$C,3,0), "")</f>
        <v>REDE COMPLEMENTAR</v>
      </c>
      <c r="O5879" t="str">
        <f>'Lotações convertidas'!B5881</f>
        <v>UNIDADE DE REFERENCIA SECUNDARIA SAUDADE</v>
      </c>
    </row>
    <row r="5880" spans="1:15" x14ac:dyDescent="0.25">
      <c r="A5880">
        <v>1399525</v>
      </c>
      <c r="B5880" t="s">
        <v>813</v>
      </c>
      <c r="C5880" t="s">
        <v>814</v>
      </c>
      <c r="D5880" t="s">
        <v>362</v>
      </c>
      <c r="F5880" t="s">
        <v>18611</v>
      </c>
      <c r="G5880" s="177">
        <v>44853</v>
      </c>
      <c r="H5880" t="s">
        <v>466</v>
      </c>
      <c r="I5880" t="s">
        <v>18168</v>
      </c>
      <c r="J5880" t="s">
        <v>815</v>
      </c>
      <c r="K5880" t="s">
        <v>353</v>
      </c>
      <c r="L5880" t="s">
        <v>397</v>
      </c>
      <c r="M5880" s="29" t="str">
        <f>IF(O5880 &lt;&gt; "", VLOOKUP(O5880,'CLASSIFICAÇÃO - ÁREA DE ATUAÇÃO'!$A:$C,2,0),"")</f>
        <v>C</v>
      </c>
      <c r="N5880" s="29" t="str">
        <f>IF(O5880 &lt;&gt; "",VLOOKUP(O5880,'CLASSIFICAÇÃO - ÁREA DE ATUAÇÃO'!$A:$C,3,0), "")</f>
        <v>REDE DE URGÊNCIA</v>
      </c>
      <c r="O5880" t="str">
        <f>'Lotações convertidas'!B5882</f>
        <v>UNIDADE DE PRONTO ATENDIMENTO OESTE</v>
      </c>
    </row>
    <row r="5881" spans="1:15" x14ac:dyDescent="0.25">
      <c r="A5881">
        <v>1399533</v>
      </c>
      <c r="B5881" t="s">
        <v>17762</v>
      </c>
      <c r="C5881" t="s">
        <v>17763</v>
      </c>
      <c r="D5881" t="s">
        <v>368</v>
      </c>
      <c r="E5881" t="s">
        <v>369</v>
      </c>
      <c r="F5881" t="s">
        <v>424</v>
      </c>
      <c r="G5881" s="177">
        <v>44852</v>
      </c>
      <c r="H5881" t="s">
        <v>441</v>
      </c>
      <c r="I5881" t="s">
        <v>18168</v>
      </c>
      <c r="J5881" t="s">
        <v>17764</v>
      </c>
      <c r="K5881" t="s">
        <v>353</v>
      </c>
      <c r="L5881" t="s">
        <v>427</v>
      </c>
      <c r="M5881" s="29" t="str">
        <f>IF(O5881 &lt;&gt; "", VLOOKUP(O5881,'CLASSIFICAÇÃO - ÁREA DE ATUAÇÃO'!$A:$C,2,0),"")</f>
        <v>D</v>
      </c>
      <c r="N5881" s="29" t="str">
        <f>IF(O5881 &lt;&gt; "",VLOOKUP(O5881,'CLASSIFICAÇÃO - ÁREA DE ATUAÇÃO'!$A:$C,3,0), "")</f>
        <v>REDE DE URGÊNCIA</v>
      </c>
      <c r="O5881" t="str">
        <f>'Lotações convertidas'!B5883</f>
        <v>SERVIÇO DE ATENDIMENTO MÓVEL DE URGÊNCIA E TRANSPORTE EM SAÚDE</v>
      </c>
    </row>
    <row r="5882" spans="1:15" x14ac:dyDescent="0.25">
      <c r="A5882">
        <v>1399541</v>
      </c>
      <c r="B5882" t="s">
        <v>12509</v>
      </c>
      <c r="C5882" t="s">
        <v>12510</v>
      </c>
      <c r="D5882" t="s">
        <v>379</v>
      </c>
      <c r="F5882" t="s">
        <v>18611</v>
      </c>
      <c r="G5882" s="177">
        <v>44852</v>
      </c>
      <c r="H5882" t="s">
        <v>466</v>
      </c>
      <c r="I5882" t="s">
        <v>18171</v>
      </c>
      <c r="J5882" t="s">
        <v>12511</v>
      </c>
      <c r="K5882" t="s">
        <v>353</v>
      </c>
      <c r="L5882" t="s">
        <v>397</v>
      </c>
      <c r="M5882" s="29" t="str">
        <f>IF(O5882 &lt;&gt; "", VLOOKUP(O5882,'CLASSIFICAÇÃO - ÁREA DE ATUAÇÃO'!$A:$C,2,0),"")</f>
        <v>C</v>
      </c>
      <c r="N5882" s="29" t="str">
        <f>IF(O5882 &lt;&gt; "",VLOOKUP(O5882,'CLASSIFICAÇÃO - ÁREA DE ATUAÇÃO'!$A:$C,3,0), "")</f>
        <v>REDE DE URGÊNCIA</v>
      </c>
      <c r="O5882" t="str">
        <f>'Lotações convertidas'!B5884</f>
        <v>UNIDADE DE PRONTO ATENDIMENTO OESTE</v>
      </c>
    </row>
    <row r="5883" spans="1:15" x14ac:dyDescent="0.25">
      <c r="A5883" t="s">
        <v>17765</v>
      </c>
      <c r="B5883" t="s">
        <v>17766</v>
      </c>
      <c r="C5883" t="s">
        <v>17767</v>
      </c>
      <c r="D5883" t="s">
        <v>368</v>
      </c>
      <c r="E5883" t="s">
        <v>369</v>
      </c>
      <c r="F5883" t="s">
        <v>5826</v>
      </c>
      <c r="G5883" s="177">
        <v>44852</v>
      </c>
      <c r="H5883" t="s">
        <v>417</v>
      </c>
      <c r="I5883" t="s">
        <v>18168</v>
      </c>
      <c r="J5883" t="s">
        <v>17768</v>
      </c>
      <c r="K5883" t="s">
        <v>353</v>
      </c>
      <c r="L5883" t="s">
        <v>372</v>
      </c>
      <c r="M5883" s="29" t="str">
        <f>IF(O5883 &lt;&gt; "", VLOOKUP(O5883,'CLASSIFICAÇÃO - ÁREA DE ATUAÇÃO'!$A:$C,2,0),"")</f>
        <v>C</v>
      </c>
      <c r="N5883" s="29" t="str">
        <f>IF(O5883 &lt;&gt; "",VLOOKUP(O5883,'CLASSIFICAÇÃO - ÁREA DE ATUAÇÃO'!$A:$C,3,0), "")</f>
        <v>ATENÇÃO PRIMÁRIA</v>
      </c>
      <c r="O5883" t="str">
        <f>'Lotações convertidas'!B5885</f>
        <v>CENTRO DE SAÚDE SERRA VERDE</v>
      </c>
    </row>
    <row r="5884" spans="1:15" x14ac:dyDescent="0.25">
      <c r="A5884">
        <v>1399568</v>
      </c>
      <c r="B5884" t="s">
        <v>17769</v>
      </c>
      <c r="C5884" t="s">
        <v>17770</v>
      </c>
      <c r="D5884" t="s">
        <v>368</v>
      </c>
      <c r="E5884" t="s">
        <v>369</v>
      </c>
      <c r="F5884" t="s">
        <v>201</v>
      </c>
      <c r="G5884" s="177">
        <v>44852</v>
      </c>
      <c r="H5884" t="s">
        <v>417</v>
      </c>
      <c r="I5884" t="s">
        <v>18168</v>
      </c>
      <c r="J5884" t="s">
        <v>17771</v>
      </c>
      <c r="K5884" t="s">
        <v>353</v>
      </c>
      <c r="L5884" t="s">
        <v>406</v>
      </c>
      <c r="M5884" s="29" t="str">
        <f>IF(O5884 &lt;&gt; "", VLOOKUP(O5884,'CLASSIFICAÇÃO - ÁREA DE ATUAÇÃO'!$A:$C,2,0),"")</f>
        <v>C</v>
      </c>
      <c r="N5884" s="29" t="str">
        <f>IF(O5884 &lt;&gt; "",VLOOKUP(O5884,'CLASSIFICAÇÃO - ÁREA DE ATUAÇÃO'!$A:$C,3,0), "")</f>
        <v>ATENÇÃO PRIMÁRIA</v>
      </c>
      <c r="O5884" t="str">
        <f>'Lotações convertidas'!B5886</f>
        <v>CENTRO DE SAÚDE DIAMANTE - TEIXEIRA DIAS</v>
      </c>
    </row>
    <row r="5885" spans="1:15" x14ac:dyDescent="0.25">
      <c r="A5885">
        <v>1399584</v>
      </c>
      <c r="B5885" t="s">
        <v>17772</v>
      </c>
      <c r="C5885" t="s">
        <v>17773</v>
      </c>
      <c r="D5885" t="s">
        <v>368</v>
      </c>
      <c r="E5885" t="s">
        <v>524</v>
      </c>
      <c r="F5885" t="s">
        <v>259</v>
      </c>
      <c r="G5885" s="177">
        <v>44852</v>
      </c>
      <c r="H5885" t="s">
        <v>364</v>
      </c>
      <c r="I5885" t="s">
        <v>18176</v>
      </c>
      <c r="J5885" t="s">
        <v>11780</v>
      </c>
      <c r="K5885" t="s">
        <v>353</v>
      </c>
      <c r="L5885" t="s">
        <v>372</v>
      </c>
      <c r="M5885" s="29" t="str">
        <f>IF(O5885 &lt;&gt; "", VLOOKUP(O5885,'CLASSIFICAÇÃO - ÁREA DE ATUAÇÃO'!$A:$C,2,0),"")</f>
        <v>C</v>
      </c>
      <c r="N5885" s="29" t="str">
        <f>IF(O5885 &lt;&gt; "",VLOOKUP(O5885,'CLASSIFICAÇÃO - ÁREA DE ATUAÇÃO'!$A:$C,3,0), "")</f>
        <v>REDE COMPLEMENTAR</v>
      </c>
      <c r="O5885" t="str">
        <f>'Lotações convertidas'!B5887</f>
        <v>LABORATORIO REGIONAL NORTE/VENDA NOVA</v>
      </c>
    </row>
    <row r="5886" spans="1:15" x14ac:dyDescent="0.25">
      <c r="A5886">
        <v>1399592</v>
      </c>
      <c r="B5886" t="s">
        <v>17774</v>
      </c>
      <c r="C5886" t="s">
        <v>17775</v>
      </c>
      <c r="D5886" t="s">
        <v>368</v>
      </c>
      <c r="E5886" t="s">
        <v>369</v>
      </c>
      <c r="F5886" t="s">
        <v>967</v>
      </c>
      <c r="G5886" s="177">
        <v>44852</v>
      </c>
      <c r="H5886" t="s">
        <v>417</v>
      </c>
      <c r="I5886" t="s">
        <v>18168</v>
      </c>
      <c r="J5886" t="s">
        <v>17776</v>
      </c>
      <c r="K5886" t="s">
        <v>353</v>
      </c>
      <c r="L5886" t="s">
        <v>382</v>
      </c>
      <c r="M5886" s="29" t="str">
        <f>IF(O5886 &lt;&gt; "", VLOOKUP(O5886,'CLASSIFICAÇÃO - ÁREA DE ATUAÇÃO'!$A:$C,2,0),"")</f>
        <v>B</v>
      </c>
      <c r="N5886" s="29" t="str">
        <f>IF(O5886 &lt;&gt; "",VLOOKUP(O5886,'CLASSIFICAÇÃO - ÁREA DE ATUAÇÃO'!$A:$C,3,0), "")</f>
        <v>ATENÇÃO PRIMÁRIA</v>
      </c>
      <c r="O5886" t="str">
        <f>'Lotações convertidas'!B5888</f>
        <v>CENTRO DE SAÚDE HORTO</v>
      </c>
    </row>
    <row r="5887" spans="1:15" x14ac:dyDescent="0.25">
      <c r="A5887">
        <v>1399606</v>
      </c>
      <c r="B5887" t="s">
        <v>17777</v>
      </c>
      <c r="C5887" t="s">
        <v>17778</v>
      </c>
      <c r="D5887" t="s">
        <v>368</v>
      </c>
      <c r="E5887" t="s">
        <v>390</v>
      </c>
      <c r="F5887" t="s">
        <v>438</v>
      </c>
      <c r="G5887" s="177">
        <v>44855</v>
      </c>
      <c r="H5887" t="s">
        <v>364</v>
      </c>
      <c r="I5887" t="s">
        <v>18175</v>
      </c>
      <c r="J5887" t="s">
        <v>17779</v>
      </c>
      <c r="K5887" t="s">
        <v>353</v>
      </c>
      <c r="L5887" t="s">
        <v>382</v>
      </c>
      <c r="M5887" s="29" t="str">
        <f>IF(O5887 &lt;&gt; "", VLOOKUP(O5887,'CLASSIFICAÇÃO - ÁREA DE ATUAÇÃO'!$A:$C,2,0),"")</f>
        <v>C</v>
      </c>
      <c r="N5887" s="29" t="str">
        <f>IF(O5887 &lt;&gt; "",VLOOKUP(O5887,'CLASSIFICAÇÃO - ÁREA DE ATUAÇÃO'!$A:$C,3,0), "")</f>
        <v>ATENÇÃO PRIMÁRIA</v>
      </c>
      <c r="O5887" t="str">
        <f>'Lotações convertidas'!B5889</f>
        <v>CENTRO DE SAÚDE GRANJA DE FREITAS</v>
      </c>
    </row>
    <row r="5888" spans="1:15" x14ac:dyDescent="0.25">
      <c r="A5888">
        <v>1399614</v>
      </c>
      <c r="B5888" t="s">
        <v>17780</v>
      </c>
      <c r="C5888" t="s">
        <v>17781</v>
      </c>
      <c r="D5888" t="s">
        <v>368</v>
      </c>
      <c r="E5888" t="s">
        <v>369</v>
      </c>
      <c r="F5888" t="s">
        <v>424</v>
      </c>
      <c r="G5888" s="177">
        <v>44853</v>
      </c>
      <c r="H5888" t="s">
        <v>441</v>
      </c>
      <c r="I5888" t="s">
        <v>18168</v>
      </c>
      <c r="J5888" t="s">
        <v>17782</v>
      </c>
      <c r="K5888" t="s">
        <v>353</v>
      </c>
      <c r="L5888" t="s">
        <v>427</v>
      </c>
      <c r="M5888" s="29" t="str">
        <f>IF(O5888 &lt;&gt; "", VLOOKUP(O5888,'CLASSIFICAÇÃO - ÁREA DE ATUAÇÃO'!$A:$C,2,0),"")</f>
        <v>D</v>
      </c>
      <c r="N5888" s="29" t="str">
        <f>IF(O5888 &lt;&gt; "",VLOOKUP(O5888,'CLASSIFICAÇÃO - ÁREA DE ATUAÇÃO'!$A:$C,3,0), "")</f>
        <v>REDE DE URGÊNCIA</v>
      </c>
      <c r="O5888" t="str">
        <f>'Lotações convertidas'!B5890</f>
        <v>SERVIÇO DE ATENDIMENTO MÓVEL DE URGÊNCIA E TRANSPORTE EM SAÚDE</v>
      </c>
    </row>
    <row r="5889" spans="1:15" x14ac:dyDescent="0.25">
      <c r="A5889">
        <v>1399622</v>
      </c>
      <c r="B5889" t="s">
        <v>17783</v>
      </c>
      <c r="C5889" t="s">
        <v>17784</v>
      </c>
      <c r="D5889" t="s">
        <v>368</v>
      </c>
      <c r="E5889" t="s">
        <v>369</v>
      </c>
      <c r="F5889" t="s">
        <v>575</v>
      </c>
      <c r="G5889" s="177">
        <v>44853</v>
      </c>
      <c r="H5889" t="s">
        <v>384</v>
      </c>
      <c r="I5889" t="s">
        <v>18168</v>
      </c>
      <c r="J5889" t="s">
        <v>17785</v>
      </c>
      <c r="K5889" t="s">
        <v>353</v>
      </c>
      <c r="L5889" t="s">
        <v>374</v>
      </c>
      <c r="M5889" s="29" t="str">
        <f>IF(O5889 &lt;&gt; "", VLOOKUP(O5889,'CLASSIFICAÇÃO - ÁREA DE ATUAÇÃO'!$A:$C,2,0),"")</f>
        <v>A</v>
      </c>
      <c r="N5889" s="29" t="str">
        <f>IF(O5889 &lt;&gt; "",VLOOKUP(O5889,'CLASSIFICAÇÃO - ÁREA DE ATUAÇÃO'!$A:$C,3,0), "")</f>
        <v>ATENÇÃO PRIMÁRIA</v>
      </c>
      <c r="O5889" t="str">
        <f>'Lotações convertidas'!B5891</f>
        <v>CENTRO DE SAÚDE LEOPOLDO CHRISOSTOMO DE CASTRO</v>
      </c>
    </row>
    <row r="5890" spans="1:15" x14ac:dyDescent="0.25">
      <c r="A5890">
        <v>1399630</v>
      </c>
      <c r="B5890" t="s">
        <v>537</v>
      </c>
      <c r="C5890" t="s">
        <v>538</v>
      </c>
      <c r="D5890" t="s">
        <v>368</v>
      </c>
      <c r="E5890" t="s">
        <v>369</v>
      </c>
      <c r="F5890" t="s">
        <v>465</v>
      </c>
      <c r="G5890" s="177">
        <v>44854</v>
      </c>
      <c r="H5890" t="s">
        <v>441</v>
      </c>
      <c r="I5890" t="s">
        <v>18168</v>
      </c>
      <c r="J5890" t="s">
        <v>540</v>
      </c>
      <c r="K5890" t="s">
        <v>353</v>
      </c>
      <c r="L5890" t="s">
        <v>361</v>
      </c>
      <c r="M5890" s="29" t="str">
        <f>IF(O5890 &lt;&gt; "", VLOOKUP(O5890,'CLASSIFICAÇÃO - ÁREA DE ATUAÇÃO'!$A:$C,2,0),"")</f>
        <v>C</v>
      </c>
      <c r="N5890" s="29" t="str">
        <f>IF(O5890 &lt;&gt; "",VLOOKUP(O5890,'CLASSIFICAÇÃO - ÁREA DE ATUAÇÃO'!$A:$C,3,0), "")</f>
        <v>REDE DE URGÊNCIA</v>
      </c>
      <c r="O5890" t="str">
        <f>'Lotações convertidas'!B5892</f>
        <v>CENTRO DE REFERÊNCIA EM SAÚDE MENTAL - ÁLCOOL E DROGAS PAMPULHA/NOROESTE</v>
      </c>
    </row>
    <row r="5891" spans="1:15" x14ac:dyDescent="0.25">
      <c r="A5891">
        <v>1399649</v>
      </c>
      <c r="B5891" t="s">
        <v>17786</v>
      </c>
      <c r="C5891" t="s">
        <v>17787</v>
      </c>
      <c r="D5891" t="s">
        <v>368</v>
      </c>
      <c r="E5891" t="s">
        <v>369</v>
      </c>
      <c r="F5891" t="s">
        <v>18621</v>
      </c>
      <c r="G5891" s="177">
        <v>44852</v>
      </c>
      <c r="H5891" t="s">
        <v>441</v>
      </c>
      <c r="I5891" t="s">
        <v>18168</v>
      </c>
      <c r="J5891" t="s">
        <v>17788</v>
      </c>
      <c r="K5891" t="s">
        <v>353</v>
      </c>
      <c r="L5891" t="s">
        <v>397</v>
      </c>
      <c r="M5891" s="29" t="str">
        <f>IF(O5891 &lt;&gt; "", VLOOKUP(O5891,'CLASSIFICAÇÃO - ÁREA DE ATUAÇÃO'!$A:$C,2,0),"")</f>
        <v>A</v>
      </c>
      <c r="N5891" s="29" t="str">
        <f>IF(O5891 &lt;&gt; "",VLOOKUP(O5891,'CLASSIFICAÇÃO - ÁREA DE ATUAÇÃO'!$A:$C,3,0), "")</f>
        <v>REDE DE URGÊNCIA</v>
      </c>
      <c r="O5891" t="str">
        <f>'Lotações convertidas'!B5893</f>
        <v>CENTRO DE REFERENCIA EM SAUDE MENTAL OESTE</v>
      </c>
    </row>
    <row r="5892" spans="1:15" x14ac:dyDescent="0.25">
      <c r="A5892">
        <v>1399657</v>
      </c>
      <c r="B5892" t="s">
        <v>17789</v>
      </c>
      <c r="C5892" t="s">
        <v>17790</v>
      </c>
      <c r="D5892" t="s">
        <v>349</v>
      </c>
      <c r="E5892" t="s">
        <v>357</v>
      </c>
      <c r="F5892" t="s">
        <v>358</v>
      </c>
      <c r="G5892" s="177">
        <v>44852</v>
      </c>
      <c r="H5892" t="s">
        <v>746</v>
      </c>
      <c r="I5892" t="s">
        <v>18167</v>
      </c>
      <c r="J5892" t="s">
        <v>17791</v>
      </c>
      <c r="K5892" t="s">
        <v>353</v>
      </c>
      <c r="L5892" t="s">
        <v>361</v>
      </c>
      <c r="M5892" s="29" t="str">
        <f>IF(O5892 &lt;&gt; "", VLOOKUP(O5892,'CLASSIFICAÇÃO - ÁREA DE ATUAÇÃO'!$A:$C,2,0),"")</f>
        <v>B</v>
      </c>
      <c r="N5892" s="29" t="str">
        <f>IF(O5892 &lt;&gt; "",VLOOKUP(O5892,'CLASSIFICAÇÃO - ÁREA DE ATUAÇÃO'!$A:$C,3,0), "")</f>
        <v>ATENÇÃO PRIMÁRIA</v>
      </c>
      <c r="O5892" t="str">
        <f>'Lotações convertidas'!B5894</f>
        <v>CENTRO DE SAÚDE SANTA ROSA</v>
      </c>
    </row>
    <row r="5893" spans="1:15" x14ac:dyDescent="0.25">
      <c r="A5893">
        <v>1399665</v>
      </c>
      <c r="B5893" t="s">
        <v>577</v>
      </c>
      <c r="C5893" t="s">
        <v>578</v>
      </c>
      <c r="D5893" t="s">
        <v>368</v>
      </c>
      <c r="E5893" t="s">
        <v>369</v>
      </c>
      <c r="F5893" t="s">
        <v>579</v>
      </c>
      <c r="G5893" s="177">
        <v>44853</v>
      </c>
      <c r="H5893" t="s">
        <v>364</v>
      </c>
      <c r="I5893" t="s">
        <v>18168</v>
      </c>
      <c r="J5893" t="s">
        <v>580</v>
      </c>
      <c r="K5893" t="s">
        <v>353</v>
      </c>
      <c r="L5893" t="s">
        <v>397</v>
      </c>
      <c r="M5893" s="29" t="str">
        <f>IF(O5893 &lt;&gt; "", VLOOKUP(O5893,'CLASSIFICAÇÃO - ÁREA DE ATUAÇÃO'!$A:$C,2,0),"")</f>
        <v>B</v>
      </c>
      <c r="N5893" s="29" t="str">
        <f>IF(O5893 &lt;&gt; "",VLOOKUP(O5893,'CLASSIFICAÇÃO - ÁREA DE ATUAÇÃO'!$A:$C,3,0), "")</f>
        <v>ATENÇÃO PRIMÁRIA</v>
      </c>
      <c r="O5893" t="str">
        <f>'Lotações convertidas'!B5895</f>
        <v>CENTRO DE SAÚDE JOÃO XXIII</v>
      </c>
    </row>
    <row r="5894" spans="1:15" x14ac:dyDescent="0.25">
      <c r="A5894">
        <v>1399673</v>
      </c>
      <c r="B5894" t="s">
        <v>17792</v>
      </c>
      <c r="C5894" t="s">
        <v>17793</v>
      </c>
      <c r="D5894" t="s">
        <v>368</v>
      </c>
      <c r="E5894" t="s">
        <v>369</v>
      </c>
      <c r="F5894" t="s">
        <v>18617</v>
      </c>
      <c r="G5894" s="177">
        <v>44853</v>
      </c>
      <c r="H5894" t="s">
        <v>441</v>
      </c>
      <c r="I5894" t="s">
        <v>18168</v>
      </c>
      <c r="J5894" t="s">
        <v>17794</v>
      </c>
      <c r="K5894" t="s">
        <v>353</v>
      </c>
      <c r="L5894" t="s">
        <v>406</v>
      </c>
      <c r="M5894" s="29" t="str">
        <f>IF(O5894 &lt;&gt; "", VLOOKUP(O5894,'CLASSIFICAÇÃO - ÁREA DE ATUAÇÃO'!$A:$C,2,0),"")</f>
        <v>D</v>
      </c>
      <c r="N5894" s="29" t="str">
        <f>IF(O5894 &lt;&gt; "",VLOOKUP(O5894,'CLASSIFICAÇÃO - ÁREA DE ATUAÇÃO'!$A:$C,3,0), "")</f>
        <v>REDE DE URGÊNCIA</v>
      </c>
      <c r="O5894" t="str">
        <f>'Lotações convertidas'!B5896</f>
        <v>UNIDADE DE PRONTO ATENDIMENTO BARREIRO</v>
      </c>
    </row>
    <row r="5895" spans="1:15" x14ac:dyDescent="0.25">
      <c r="A5895">
        <v>1399681</v>
      </c>
      <c r="B5895" t="s">
        <v>8858</v>
      </c>
      <c r="C5895" t="s">
        <v>8859</v>
      </c>
      <c r="D5895" t="s">
        <v>379</v>
      </c>
      <c r="F5895" t="s">
        <v>561</v>
      </c>
      <c r="G5895" s="177">
        <v>44859</v>
      </c>
      <c r="H5895" t="s">
        <v>457</v>
      </c>
      <c r="I5895" t="s">
        <v>18171</v>
      </c>
      <c r="J5895" t="s">
        <v>8860</v>
      </c>
      <c r="K5895" t="s">
        <v>353</v>
      </c>
      <c r="L5895" t="s">
        <v>374</v>
      </c>
      <c r="M5895" s="29" t="str">
        <f>IF(O5895 &lt;&gt; "", VLOOKUP(O5895,'CLASSIFICAÇÃO - ÁREA DE ATUAÇÃO'!$A:$C,2,0),"")</f>
        <v>C</v>
      </c>
      <c r="N5895" s="29" t="str">
        <f>IF(O5895 &lt;&gt; "",VLOOKUP(O5895,'CLASSIFICAÇÃO - ÁREA DE ATUAÇÃO'!$A:$C,3,0), "")</f>
        <v>REDE DE URGÊNCIA</v>
      </c>
      <c r="O5895" t="str">
        <f>'Lotações convertidas'!B5897</f>
        <v>CENTRO DE REFERENCIA EM SAUDE MENTAL ALCOOL E DROGAS NORDESTE</v>
      </c>
    </row>
    <row r="5896" spans="1:15" x14ac:dyDescent="0.25">
      <c r="A5896" t="s">
        <v>17795</v>
      </c>
      <c r="B5896" t="s">
        <v>17796</v>
      </c>
      <c r="C5896" t="s">
        <v>17797</v>
      </c>
      <c r="D5896" t="s">
        <v>429</v>
      </c>
      <c r="E5896" t="s">
        <v>430</v>
      </c>
      <c r="F5896" t="s">
        <v>1373</v>
      </c>
      <c r="G5896" s="177">
        <v>44854</v>
      </c>
      <c r="H5896" t="s">
        <v>417</v>
      </c>
      <c r="I5896" t="s">
        <v>18175</v>
      </c>
      <c r="J5896" t="s">
        <v>17798</v>
      </c>
      <c r="K5896" t="s">
        <v>353</v>
      </c>
      <c r="L5896" t="s">
        <v>397</v>
      </c>
      <c r="M5896" s="29" t="str">
        <f>IF(O5896 &lt;&gt; "", VLOOKUP(O5896,'CLASSIFICAÇÃO - ÁREA DE ATUAÇÃO'!$A:$C,2,0),"")</f>
        <v>B</v>
      </c>
      <c r="N5896" s="29" t="str">
        <f>IF(O5896 &lt;&gt; "",VLOOKUP(O5896,'CLASSIFICAÇÃO - ÁREA DE ATUAÇÃO'!$A:$C,3,0), "")</f>
        <v>ATENÇÃO PRIMÁRIA</v>
      </c>
      <c r="O5896" t="str">
        <f>'Lotações convertidas'!B5898</f>
        <v>CENTRO DE SAÚDE HAVAÍ</v>
      </c>
    </row>
    <row r="5897" spans="1:15" x14ac:dyDescent="0.25">
      <c r="A5897">
        <v>1399703</v>
      </c>
      <c r="B5897" t="s">
        <v>14403</v>
      </c>
      <c r="C5897" t="s">
        <v>14404</v>
      </c>
      <c r="D5897" t="s">
        <v>368</v>
      </c>
      <c r="E5897" t="s">
        <v>369</v>
      </c>
      <c r="F5897" t="s">
        <v>18623</v>
      </c>
      <c r="G5897" s="177">
        <v>44854</v>
      </c>
      <c r="H5897" t="s">
        <v>425</v>
      </c>
      <c r="I5897" t="s">
        <v>18168</v>
      </c>
      <c r="J5897" t="s">
        <v>14405</v>
      </c>
      <c r="K5897" t="s">
        <v>353</v>
      </c>
      <c r="L5897" t="s">
        <v>374</v>
      </c>
      <c r="M5897" s="29" t="str">
        <f>IF(O5897 &lt;&gt; "", VLOOKUP(O5897,'CLASSIFICAÇÃO - ÁREA DE ATUAÇÃO'!$A:$C,2,0),"")</f>
        <v>C</v>
      </c>
      <c r="N5897" s="29" t="str">
        <f>IF(O5897 &lt;&gt; "",VLOOKUP(O5897,'CLASSIFICAÇÃO - ÁREA DE ATUAÇÃO'!$A:$C,3,0), "")</f>
        <v>REDE DE URGÊNCIA</v>
      </c>
      <c r="O5897" t="str">
        <f>'Lotações convertidas'!B5899</f>
        <v>UNIDADE DE PRONTO ATENDIMENTO NORDESTE</v>
      </c>
    </row>
    <row r="5898" spans="1:15" x14ac:dyDescent="0.25">
      <c r="A5898">
        <v>1399711</v>
      </c>
      <c r="B5898" t="s">
        <v>581</v>
      </c>
      <c r="C5898" t="s">
        <v>582</v>
      </c>
      <c r="D5898" t="s">
        <v>349</v>
      </c>
      <c r="E5898" t="s">
        <v>350</v>
      </c>
      <c r="F5898" t="s">
        <v>583</v>
      </c>
      <c r="G5898" s="177">
        <v>44854</v>
      </c>
      <c r="H5898" t="s">
        <v>395</v>
      </c>
      <c r="I5898" t="s">
        <v>18169</v>
      </c>
      <c r="J5898" t="s">
        <v>584</v>
      </c>
      <c r="K5898" t="s">
        <v>353</v>
      </c>
      <c r="L5898" t="s">
        <v>354</v>
      </c>
      <c r="M5898" s="29" t="str">
        <f>IF(O5898 &lt;&gt; "", VLOOKUP(O5898,'CLASSIFICAÇÃO - ÁREA DE ATUAÇÃO'!$A:$C,2,0),"")</f>
        <v>A</v>
      </c>
      <c r="N5898" s="29" t="str">
        <f>IF(O5898 &lt;&gt; "",VLOOKUP(O5898,'CLASSIFICAÇÃO - ÁREA DE ATUAÇÃO'!$A:$C,3,0), "")</f>
        <v>REDE COMPLEMENTAR</v>
      </c>
      <c r="O5898" t="str">
        <f>'Lotações convertidas'!B5900</f>
        <v>UNIDADE DE REFERENCIA SECUNDARIA PADRE EUSTAQUIO</v>
      </c>
    </row>
    <row r="5899" spans="1:15" x14ac:dyDescent="0.25">
      <c r="A5899" t="s">
        <v>17799</v>
      </c>
      <c r="B5899" t="s">
        <v>17800</v>
      </c>
      <c r="C5899" t="s">
        <v>17801</v>
      </c>
      <c r="D5899" t="s">
        <v>429</v>
      </c>
      <c r="E5899" t="s">
        <v>430</v>
      </c>
      <c r="F5899" t="s">
        <v>735</v>
      </c>
      <c r="G5899" s="177">
        <v>44855</v>
      </c>
      <c r="H5899" t="s">
        <v>818</v>
      </c>
      <c r="I5899" t="s">
        <v>18175</v>
      </c>
      <c r="J5899" t="s">
        <v>17802</v>
      </c>
      <c r="K5899" t="s">
        <v>353</v>
      </c>
      <c r="L5899" t="s">
        <v>411</v>
      </c>
      <c r="M5899" s="29" t="str">
        <f>IF(O5899 &lt;&gt; "", VLOOKUP(O5899,'CLASSIFICAÇÃO - ÁREA DE ATUAÇÃO'!$A:$C,2,0),"")</f>
        <v>A</v>
      </c>
      <c r="N5899" s="29" t="str">
        <f>IF(O5899 &lt;&gt; "",VLOOKUP(O5899,'CLASSIFICAÇÃO - ÁREA DE ATUAÇÃO'!$A:$C,3,0), "")</f>
        <v>REDE COMPLEMENTAR</v>
      </c>
      <c r="O5899" t="str">
        <f>'Lotações convertidas'!B5901</f>
        <v>CENTRO DE ESPECIALIDADES ODONTOLÓGICAS PARACATU</v>
      </c>
    </row>
    <row r="5900" spans="1:15" x14ac:dyDescent="0.25">
      <c r="A5900">
        <v>1399738</v>
      </c>
      <c r="B5900" t="s">
        <v>585</v>
      </c>
      <c r="C5900" t="s">
        <v>586</v>
      </c>
      <c r="D5900" t="s">
        <v>368</v>
      </c>
      <c r="E5900" t="s">
        <v>369</v>
      </c>
      <c r="F5900" t="s">
        <v>587</v>
      </c>
      <c r="G5900" s="177">
        <v>44853</v>
      </c>
      <c r="H5900" t="s">
        <v>417</v>
      </c>
      <c r="I5900" t="s">
        <v>18168</v>
      </c>
      <c r="J5900" t="s">
        <v>588</v>
      </c>
      <c r="K5900" t="s">
        <v>353</v>
      </c>
      <c r="L5900" t="s">
        <v>382</v>
      </c>
      <c r="M5900" s="29" t="str">
        <f>IF(O5900 &lt;&gt; "", VLOOKUP(O5900,'CLASSIFICAÇÃO - ÁREA DE ATUAÇÃO'!$A:$C,2,0),"")</f>
        <v>B</v>
      </c>
      <c r="N5900" s="29" t="str">
        <f>IF(O5900 &lt;&gt; "",VLOOKUP(O5900,'CLASSIFICAÇÃO - ÁREA DE ATUAÇÃO'!$A:$C,3,0), "")</f>
        <v>REDE COMPLEMENTAR</v>
      </c>
      <c r="O5900" t="str">
        <f>'Lotações convertidas'!B5902</f>
        <v>UNIDADE DE REFERENCIA SECUNDARIA SAUDADE</v>
      </c>
    </row>
    <row r="5901" spans="1:15" x14ac:dyDescent="0.25">
      <c r="A5901">
        <v>1399746</v>
      </c>
      <c r="B5901" t="s">
        <v>17803</v>
      </c>
      <c r="C5901" t="s">
        <v>17804</v>
      </c>
      <c r="D5901" t="s">
        <v>368</v>
      </c>
      <c r="E5901" t="s">
        <v>369</v>
      </c>
      <c r="F5901" t="s">
        <v>424</v>
      </c>
      <c r="G5901" s="177">
        <v>44855</v>
      </c>
      <c r="H5901" t="s">
        <v>441</v>
      </c>
      <c r="I5901" t="s">
        <v>18168</v>
      </c>
      <c r="J5901" t="s">
        <v>17805</v>
      </c>
      <c r="K5901" t="s">
        <v>353</v>
      </c>
      <c r="L5901" t="s">
        <v>427</v>
      </c>
      <c r="M5901" s="29" t="str">
        <f>IF(O5901 &lt;&gt; "", VLOOKUP(O5901,'CLASSIFICAÇÃO - ÁREA DE ATUAÇÃO'!$A:$C,2,0),"")</f>
        <v>D</v>
      </c>
      <c r="N5901" s="29" t="str">
        <f>IF(O5901 &lt;&gt; "",VLOOKUP(O5901,'CLASSIFICAÇÃO - ÁREA DE ATUAÇÃO'!$A:$C,3,0), "")</f>
        <v>REDE DE URGÊNCIA</v>
      </c>
      <c r="O5901" t="str">
        <f>'Lotações convertidas'!B5903</f>
        <v>SERVIÇO DE ATENDIMENTO MÓVEL DE URGÊNCIA E TRANSPORTE EM SAÚDE</v>
      </c>
    </row>
    <row r="5902" spans="1:15" x14ac:dyDescent="0.25">
      <c r="A5902">
        <v>1399754</v>
      </c>
      <c r="B5902" t="s">
        <v>17806</v>
      </c>
      <c r="C5902" t="s">
        <v>17807</v>
      </c>
      <c r="D5902" t="s">
        <v>368</v>
      </c>
      <c r="E5902" t="s">
        <v>369</v>
      </c>
      <c r="F5902" t="s">
        <v>18616</v>
      </c>
      <c r="G5902" s="177">
        <v>44854</v>
      </c>
      <c r="H5902" t="s">
        <v>425</v>
      </c>
      <c r="I5902" t="s">
        <v>18168</v>
      </c>
      <c r="J5902" t="s">
        <v>17808</v>
      </c>
      <c r="K5902" t="s">
        <v>353</v>
      </c>
      <c r="L5902" t="s">
        <v>361</v>
      </c>
      <c r="M5902" s="29" t="str">
        <f>IF(O5902 &lt;&gt; "", VLOOKUP(O5902,'CLASSIFICAÇÃO - ÁREA DE ATUAÇÃO'!$A:$C,2,0),"")</f>
        <v>C</v>
      </c>
      <c r="N5902" s="29" t="str">
        <f>IF(O5902 &lt;&gt; "",VLOOKUP(O5902,'CLASSIFICAÇÃO - ÁREA DE ATUAÇÃO'!$A:$C,3,0), "")</f>
        <v>REDE DE URGÊNCIA</v>
      </c>
      <c r="O5902" t="str">
        <f>'Lotações convertidas'!B5904</f>
        <v>UNIDADE DE PRONTO ATENDIMENTO PAMPULHA</v>
      </c>
    </row>
    <row r="5903" spans="1:15" x14ac:dyDescent="0.25">
      <c r="A5903">
        <v>1399762</v>
      </c>
      <c r="B5903" t="s">
        <v>17829</v>
      </c>
      <c r="C5903" t="s">
        <v>17830</v>
      </c>
      <c r="D5903" t="s">
        <v>368</v>
      </c>
      <c r="E5903" t="s">
        <v>728</v>
      </c>
      <c r="F5903" t="s">
        <v>654</v>
      </c>
      <c r="G5903" s="177">
        <v>44858</v>
      </c>
      <c r="H5903" t="s">
        <v>384</v>
      </c>
      <c r="I5903" t="s">
        <v>18176</v>
      </c>
      <c r="K5903" t="s">
        <v>495</v>
      </c>
      <c r="L5903" t="s">
        <v>365</v>
      </c>
      <c r="M5903" s="29" t="str">
        <f>IF(O5903 &lt;&gt; "", VLOOKUP(O5903,'CLASSIFICAÇÃO - ÁREA DE ATUAÇÃO'!$A:$C,2,0),"")</f>
        <v>C</v>
      </c>
      <c r="N5903" s="29" t="str">
        <f>IF(O5903 &lt;&gt; "",VLOOKUP(O5903,'CLASSIFICAÇÃO - ÁREA DE ATUAÇÃO'!$A:$C,3,0), "")</f>
        <v>ATENÇÃO PRIMÁRIA</v>
      </c>
      <c r="O5903" t="str">
        <f>'Lotações convertidas'!B5905</f>
        <v>CENTRO DE SAÚDE ETELVINA CARNEIRO</v>
      </c>
    </row>
    <row r="5904" spans="1:15" x14ac:dyDescent="0.25">
      <c r="A5904">
        <v>1399770</v>
      </c>
      <c r="B5904" t="s">
        <v>17809</v>
      </c>
      <c r="C5904" t="s">
        <v>17810</v>
      </c>
      <c r="D5904" t="s">
        <v>349</v>
      </c>
      <c r="E5904" t="s">
        <v>473</v>
      </c>
      <c r="F5904" t="s">
        <v>428</v>
      </c>
      <c r="G5904" s="177">
        <v>44854</v>
      </c>
      <c r="H5904" t="s">
        <v>352</v>
      </c>
      <c r="I5904" t="s">
        <v>18181</v>
      </c>
      <c r="J5904" t="s">
        <v>17811</v>
      </c>
      <c r="K5904" t="s">
        <v>353</v>
      </c>
      <c r="L5904" t="s">
        <v>382</v>
      </c>
      <c r="M5904" s="29" t="str">
        <f>IF(O5904 &lt;&gt; "", VLOOKUP(O5904,'CLASSIFICAÇÃO - ÁREA DE ATUAÇÃO'!$A:$C,2,0),"")</f>
        <v>B</v>
      </c>
      <c r="N5904" s="29" t="str">
        <f>IF(O5904 &lt;&gt; "",VLOOKUP(O5904,'CLASSIFICAÇÃO - ÁREA DE ATUAÇÃO'!$A:$C,3,0), "")</f>
        <v>ATENÇÃO PRIMÁRIA</v>
      </c>
      <c r="O5904" t="str">
        <f>'Lotações convertidas'!B5906</f>
        <v>CENTRO DE SAÚDE VERA CRUZ</v>
      </c>
    </row>
    <row r="5905" spans="1:15" x14ac:dyDescent="0.25">
      <c r="A5905">
        <v>1399789</v>
      </c>
      <c r="B5905" t="s">
        <v>17812</v>
      </c>
      <c r="C5905" t="s">
        <v>17813</v>
      </c>
      <c r="D5905" t="s">
        <v>368</v>
      </c>
      <c r="E5905" t="s">
        <v>369</v>
      </c>
      <c r="F5905" t="s">
        <v>424</v>
      </c>
      <c r="G5905" s="177">
        <v>44854</v>
      </c>
      <c r="H5905" t="s">
        <v>425</v>
      </c>
      <c r="I5905" t="s">
        <v>18168</v>
      </c>
      <c r="J5905" t="s">
        <v>17814</v>
      </c>
      <c r="K5905" t="s">
        <v>353</v>
      </c>
      <c r="L5905" t="s">
        <v>427</v>
      </c>
      <c r="M5905" s="29" t="str">
        <f>IF(O5905 &lt;&gt; "", VLOOKUP(O5905,'CLASSIFICAÇÃO - ÁREA DE ATUAÇÃO'!$A:$C,2,0),"")</f>
        <v>D</v>
      </c>
      <c r="N5905" s="29" t="str">
        <f>IF(O5905 &lt;&gt; "",VLOOKUP(O5905,'CLASSIFICAÇÃO - ÁREA DE ATUAÇÃO'!$A:$C,3,0), "")</f>
        <v>REDE DE URGÊNCIA</v>
      </c>
      <c r="O5905" t="str">
        <f>'Lotações convertidas'!B5907</f>
        <v>SERVIÇO DE ATENDIMENTO MÓVEL DE URGÊNCIA E TRANSPORTE EM SAÚDE</v>
      </c>
    </row>
    <row r="5906" spans="1:15" x14ac:dyDescent="0.25">
      <c r="A5906">
        <v>1399797</v>
      </c>
      <c r="B5906" t="s">
        <v>17815</v>
      </c>
      <c r="C5906" t="s">
        <v>17816</v>
      </c>
      <c r="D5906" t="s">
        <v>362</v>
      </c>
      <c r="F5906" t="s">
        <v>768</v>
      </c>
      <c r="G5906" s="177">
        <v>44854</v>
      </c>
      <c r="H5906" t="s">
        <v>364</v>
      </c>
      <c r="I5906" t="s">
        <v>18168</v>
      </c>
      <c r="J5906" t="s">
        <v>17817</v>
      </c>
      <c r="K5906" t="s">
        <v>353</v>
      </c>
      <c r="L5906" t="s">
        <v>406</v>
      </c>
      <c r="M5906" s="29" t="str">
        <f>IF(O5906 &lt;&gt; "", VLOOKUP(O5906,'CLASSIFICAÇÃO - ÁREA DE ATUAÇÃO'!$A:$C,2,0),"")</f>
        <v>C</v>
      </c>
      <c r="N5906" s="29" t="str">
        <f>IF(O5906 &lt;&gt; "",VLOOKUP(O5906,'CLASSIFICAÇÃO - ÁREA DE ATUAÇÃO'!$A:$C,3,0), "")</f>
        <v>ATENÇÃO PRIMÁRIA</v>
      </c>
      <c r="O5906" t="str">
        <f>'Lotações convertidas'!B5908</f>
        <v>CENTRO DE SAÚDE BOMSUCESSO</v>
      </c>
    </row>
    <row r="5907" spans="1:15" x14ac:dyDescent="0.25">
      <c r="A5907">
        <v>1399800</v>
      </c>
      <c r="B5907" t="s">
        <v>17818</v>
      </c>
      <c r="C5907" t="s">
        <v>17819</v>
      </c>
      <c r="D5907" t="s">
        <v>349</v>
      </c>
      <c r="E5907" t="s">
        <v>528</v>
      </c>
      <c r="F5907" t="s">
        <v>630</v>
      </c>
      <c r="G5907" s="177">
        <v>44854</v>
      </c>
      <c r="H5907" t="s">
        <v>352</v>
      </c>
      <c r="I5907" t="s">
        <v>18176</v>
      </c>
      <c r="J5907" t="s">
        <v>17820</v>
      </c>
      <c r="K5907" t="s">
        <v>353</v>
      </c>
      <c r="L5907" t="s">
        <v>406</v>
      </c>
      <c r="M5907" s="29" t="str">
        <f>IF(O5907 &lt;&gt; "", VLOOKUP(O5907,'CLASSIFICAÇÃO - ÁREA DE ATUAÇÃO'!$A:$C,2,0),"")</f>
        <v>D</v>
      </c>
      <c r="N5907" s="29" t="str">
        <f>IF(O5907 &lt;&gt; "",VLOOKUP(O5907,'CLASSIFICAÇÃO - ÁREA DE ATUAÇÃO'!$A:$C,3,0), "")</f>
        <v>ATENÇÃO PRIMÁRIA</v>
      </c>
      <c r="O5907" t="str">
        <f>'Lotações convertidas'!B5909</f>
        <v>CENTRO DE SAÚDE INDEPENDÊNCIA</v>
      </c>
    </row>
    <row r="5908" spans="1:15" x14ac:dyDescent="0.25">
      <c r="A5908">
        <v>1399819</v>
      </c>
      <c r="B5908" t="s">
        <v>17821</v>
      </c>
      <c r="C5908" t="s">
        <v>17822</v>
      </c>
      <c r="D5908" t="s">
        <v>594</v>
      </c>
      <c r="F5908" t="s">
        <v>1227</v>
      </c>
      <c r="G5908" s="177">
        <v>44854</v>
      </c>
      <c r="H5908" t="s">
        <v>364</v>
      </c>
      <c r="I5908" t="s">
        <v>495</v>
      </c>
      <c r="K5908" t="s">
        <v>495</v>
      </c>
      <c r="L5908" t="s">
        <v>365</v>
      </c>
      <c r="M5908" s="29" t="str">
        <f>IF(O5908 &lt;&gt; "", VLOOKUP(O5908,'CLASSIFICAÇÃO - ÁREA DE ATUAÇÃO'!$A:$C,2,0),"")</f>
        <v>D</v>
      </c>
      <c r="N5908" s="29" t="str">
        <f>IF(O5908 &lt;&gt; "",VLOOKUP(O5908,'CLASSIFICAÇÃO - ÁREA DE ATUAÇÃO'!$A:$C,3,0), "")</f>
        <v>ATENÇÃO PRIMÁRIA</v>
      </c>
      <c r="O5908" t="str">
        <f>'Lotações convertidas'!B5910</f>
        <v>CENTRO DE SAÚDE FELICIDADE II</v>
      </c>
    </row>
    <row r="5909" spans="1:15" x14ac:dyDescent="0.25">
      <c r="A5909">
        <v>1399827</v>
      </c>
      <c r="B5909" t="s">
        <v>17831</v>
      </c>
      <c r="C5909" t="s">
        <v>17832</v>
      </c>
      <c r="D5909" t="s">
        <v>368</v>
      </c>
      <c r="E5909" t="s">
        <v>369</v>
      </c>
      <c r="F5909" t="s">
        <v>18640</v>
      </c>
      <c r="G5909" s="177">
        <v>44858</v>
      </c>
      <c r="H5909" t="s">
        <v>417</v>
      </c>
      <c r="I5909" t="s">
        <v>18168</v>
      </c>
      <c r="J5909" t="s">
        <v>17932</v>
      </c>
      <c r="K5909" t="s">
        <v>353</v>
      </c>
      <c r="L5909" t="s">
        <v>411</v>
      </c>
      <c r="M5909" s="29" t="str">
        <f>IF(O5909 &lt;&gt; "", VLOOKUP(O5909,'CLASSIFICAÇÃO - ÁREA DE ATUAÇÃO'!$A:$C,2,0),"")</f>
        <v>B</v>
      </c>
      <c r="N5909" s="29" t="str">
        <f>IF(O5909 &lt;&gt; "",VLOOKUP(O5909,'CLASSIFICAÇÃO - ÁREA DE ATUAÇÃO'!$A:$C,3,0), "")</f>
        <v>REDE COMPLEMENTAR</v>
      </c>
      <c r="O5909" t="str">
        <f>'Lotações convertidas'!B5911</f>
        <v>CENTRAL DE ESTERILIZACAO CENTRO-SUL</v>
      </c>
    </row>
    <row r="5910" spans="1:15" x14ac:dyDescent="0.25">
      <c r="A5910">
        <v>1399835</v>
      </c>
      <c r="B5910" t="s">
        <v>11707</v>
      </c>
      <c r="C5910" t="s">
        <v>11708</v>
      </c>
      <c r="D5910" t="s">
        <v>368</v>
      </c>
      <c r="E5910" t="s">
        <v>369</v>
      </c>
      <c r="F5910" t="s">
        <v>18632</v>
      </c>
      <c r="G5910" s="177">
        <v>44856</v>
      </c>
      <c r="H5910" t="s">
        <v>425</v>
      </c>
      <c r="I5910" t="s">
        <v>18168</v>
      </c>
      <c r="J5910" t="s">
        <v>11709</v>
      </c>
      <c r="K5910" t="s">
        <v>353</v>
      </c>
      <c r="L5910" t="s">
        <v>365</v>
      </c>
      <c r="M5910" s="29" t="str">
        <f>IF(O5910 &lt;&gt; "", VLOOKUP(O5910,'CLASSIFICAÇÃO - ÁREA DE ATUAÇÃO'!$A:$C,2,0),"")</f>
        <v>C</v>
      </c>
      <c r="N5910" s="29" t="str">
        <f>IF(O5910 &lt;&gt; "",VLOOKUP(O5910,'CLASSIFICAÇÃO - ÁREA DE ATUAÇÃO'!$A:$C,3,0), "")</f>
        <v>REDE DE URGÊNCIA</v>
      </c>
      <c r="O5910" t="str">
        <f>'Lotações convertidas'!B5912</f>
        <v>CENTRO DE REFERENCIA EM SAUDE MENTAL NORTE</v>
      </c>
    </row>
    <row r="5911" spans="1:15" x14ac:dyDescent="0.25">
      <c r="A5911">
        <v>1399843</v>
      </c>
      <c r="B5911" t="s">
        <v>17833</v>
      </c>
      <c r="C5911" t="s">
        <v>17834</v>
      </c>
      <c r="D5911" t="s">
        <v>368</v>
      </c>
      <c r="E5911" t="s">
        <v>369</v>
      </c>
      <c r="F5911" t="s">
        <v>18611</v>
      </c>
      <c r="G5911" s="177">
        <v>44856</v>
      </c>
      <c r="H5911" t="s">
        <v>441</v>
      </c>
      <c r="I5911" t="s">
        <v>18168</v>
      </c>
      <c r="J5911" t="s">
        <v>17933</v>
      </c>
      <c r="K5911" t="s">
        <v>353</v>
      </c>
      <c r="L5911" t="s">
        <v>397</v>
      </c>
      <c r="M5911" s="29" t="str">
        <f>IF(O5911 &lt;&gt; "", VLOOKUP(O5911,'CLASSIFICAÇÃO - ÁREA DE ATUAÇÃO'!$A:$C,2,0),"")</f>
        <v>C</v>
      </c>
      <c r="N5911" s="29" t="str">
        <f>IF(O5911 &lt;&gt; "",VLOOKUP(O5911,'CLASSIFICAÇÃO - ÁREA DE ATUAÇÃO'!$A:$C,3,0), "")</f>
        <v>REDE DE URGÊNCIA</v>
      </c>
      <c r="O5911" t="str">
        <f>'Lotações convertidas'!B5913</f>
        <v>UNIDADE DE PRONTO ATENDIMENTO OESTE</v>
      </c>
    </row>
    <row r="5912" spans="1:15" x14ac:dyDescent="0.25">
      <c r="A5912">
        <v>1399851</v>
      </c>
      <c r="B5912" t="s">
        <v>17835</v>
      </c>
      <c r="C5912" t="s">
        <v>17836</v>
      </c>
      <c r="D5912" t="s">
        <v>368</v>
      </c>
      <c r="E5912" t="s">
        <v>369</v>
      </c>
      <c r="F5912" t="s">
        <v>399</v>
      </c>
      <c r="G5912" s="177">
        <v>44858</v>
      </c>
      <c r="H5912" t="s">
        <v>364</v>
      </c>
      <c r="I5912" t="s">
        <v>18168</v>
      </c>
      <c r="J5912" t="s">
        <v>17934</v>
      </c>
      <c r="K5912" t="s">
        <v>353</v>
      </c>
      <c r="L5912" t="s">
        <v>374</v>
      </c>
      <c r="M5912" s="29" t="str">
        <f>IF(O5912 &lt;&gt; "", VLOOKUP(O5912,'CLASSIFICAÇÃO - ÁREA DE ATUAÇÃO'!$A:$C,2,0),"")</f>
        <v>A</v>
      </c>
      <c r="N5912" s="29" t="str">
        <f>IF(O5912 &lt;&gt; "",VLOOKUP(O5912,'CLASSIFICAÇÃO - ÁREA DE ATUAÇÃO'!$A:$C,3,0), "")</f>
        <v>ATENÇÃO PRIMÁRIA</v>
      </c>
      <c r="O5912" t="str">
        <f>'Lotações convertidas'!B5914</f>
        <v>CENTRO DE SAÚDE ALCIDES LINS</v>
      </c>
    </row>
    <row r="5913" spans="1:15" x14ac:dyDescent="0.25">
      <c r="A5913" t="s">
        <v>17837</v>
      </c>
      <c r="B5913" t="s">
        <v>17838</v>
      </c>
      <c r="C5913" t="s">
        <v>17839</v>
      </c>
      <c r="D5913" t="s">
        <v>349</v>
      </c>
      <c r="E5913" t="s">
        <v>350</v>
      </c>
      <c r="F5913" t="s">
        <v>18643</v>
      </c>
      <c r="G5913" s="177">
        <v>44858</v>
      </c>
      <c r="H5913" t="s">
        <v>395</v>
      </c>
      <c r="I5913" t="s">
        <v>18169</v>
      </c>
      <c r="J5913" t="s">
        <v>17935</v>
      </c>
      <c r="K5913" t="s">
        <v>353</v>
      </c>
      <c r="L5913" t="s">
        <v>411</v>
      </c>
      <c r="M5913" s="29" t="str">
        <f>IF(O5913 &lt;&gt; "", VLOOKUP(O5913,'CLASSIFICAÇÃO - ÁREA DE ATUAÇÃO'!$A:$C,2,0),"")</f>
        <v>A</v>
      </c>
      <c r="N5913" s="29" t="str">
        <f>IF(O5913 &lt;&gt; "",VLOOKUP(O5913,'CLASSIFICAÇÃO - ÁREA DE ATUAÇÃO'!$A:$C,3,0), "")</f>
        <v>REDE COMPLEMENTAR</v>
      </c>
      <c r="O5913" t="str">
        <f>'Lotações convertidas'!B5915</f>
        <v>CENTRO DE REFERENCIA EM REABILITACAO CENTRO-SUL</v>
      </c>
    </row>
    <row r="5914" spans="1:15" x14ac:dyDescent="0.25">
      <c r="A5914">
        <v>1399878</v>
      </c>
      <c r="B5914" t="s">
        <v>17823</v>
      </c>
      <c r="C5914" t="s">
        <v>17824</v>
      </c>
      <c r="D5914" t="s">
        <v>349</v>
      </c>
      <c r="E5914" t="s">
        <v>2855</v>
      </c>
      <c r="F5914" t="s">
        <v>18629</v>
      </c>
      <c r="G5914" s="177">
        <v>44855</v>
      </c>
      <c r="H5914" t="s">
        <v>364</v>
      </c>
      <c r="I5914" t="s">
        <v>495</v>
      </c>
      <c r="K5914" t="s">
        <v>495</v>
      </c>
      <c r="L5914" t="s">
        <v>411</v>
      </c>
      <c r="M5914" s="29" t="str">
        <f>IF(O5914 &lt;&gt; "", VLOOKUP(O5914,'CLASSIFICAÇÃO - ÁREA DE ATUAÇÃO'!$A:$C,2,0),"")</f>
        <v>A</v>
      </c>
      <c r="N5914" s="29" t="str">
        <f>IF(O5914 &lt;&gt; "",VLOOKUP(O5914,'CLASSIFICAÇÃO - ÁREA DE ATUAÇÃO'!$A:$C,3,0), "")</f>
        <v>GESTÃO</v>
      </c>
      <c r="O5914" t="str">
        <f>'Lotações convertidas'!B5916</f>
        <v>DIRETORIA REGIONAL DE SAUDE CENTRO-SUL</v>
      </c>
    </row>
    <row r="5915" spans="1:15" x14ac:dyDescent="0.25">
      <c r="A5915">
        <v>1399886</v>
      </c>
      <c r="B5915" t="s">
        <v>17825</v>
      </c>
      <c r="C5915" t="s">
        <v>17826</v>
      </c>
      <c r="D5915" t="s">
        <v>368</v>
      </c>
      <c r="E5915" t="s">
        <v>369</v>
      </c>
      <c r="F5915" t="s">
        <v>554</v>
      </c>
      <c r="G5915" s="177">
        <v>44855</v>
      </c>
      <c r="H5915" t="s">
        <v>364</v>
      </c>
      <c r="I5915" t="s">
        <v>18168</v>
      </c>
      <c r="J5915" t="s">
        <v>17827</v>
      </c>
      <c r="K5915" t="s">
        <v>353</v>
      </c>
      <c r="L5915" t="s">
        <v>397</v>
      </c>
      <c r="M5915" s="29" t="str">
        <f>IF(O5915 &lt;&gt; "", VLOOKUP(O5915,'CLASSIFICAÇÃO - ÁREA DE ATUAÇÃO'!$A:$C,2,0),"")</f>
        <v>B</v>
      </c>
      <c r="N5915" s="29" t="str">
        <f>IF(O5915 &lt;&gt; "",VLOOKUP(O5915,'CLASSIFICAÇÃO - ÁREA DE ATUAÇÃO'!$A:$C,3,0), "")</f>
        <v>ATENÇÃO PRIMÁRIA</v>
      </c>
      <c r="O5915" t="str">
        <f>'Lotações convertidas'!B5917</f>
        <v>CENTRO DE SAÚDE VISTA ALEGRE</v>
      </c>
    </row>
    <row r="5916" spans="1:15" x14ac:dyDescent="0.25">
      <c r="A5916">
        <v>1399894</v>
      </c>
      <c r="B5916" t="s">
        <v>17840</v>
      </c>
      <c r="C5916" t="s">
        <v>17841</v>
      </c>
      <c r="D5916" t="s">
        <v>379</v>
      </c>
      <c r="F5916" t="s">
        <v>465</v>
      </c>
      <c r="G5916" s="177">
        <v>44859</v>
      </c>
      <c r="H5916" t="s">
        <v>17936</v>
      </c>
      <c r="I5916" t="s">
        <v>18171</v>
      </c>
      <c r="J5916" t="s">
        <v>17937</v>
      </c>
      <c r="K5916" t="s">
        <v>353</v>
      </c>
      <c r="L5916" t="s">
        <v>361</v>
      </c>
      <c r="M5916" s="29" t="str">
        <f>IF(O5916 &lt;&gt; "", VLOOKUP(O5916,'CLASSIFICAÇÃO - ÁREA DE ATUAÇÃO'!$A:$C,2,0),"")</f>
        <v>C</v>
      </c>
      <c r="N5916" s="29" t="str">
        <f>IF(O5916 &lt;&gt; "",VLOOKUP(O5916,'CLASSIFICAÇÃO - ÁREA DE ATUAÇÃO'!$A:$C,3,0), "")</f>
        <v>REDE DE URGÊNCIA</v>
      </c>
      <c r="O5916" t="str">
        <f>'Lotações convertidas'!B5918</f>
        <v>CENTRO DE REFERÊNCIA EM SAÚDE MENTAL - ÁLCOOL E DROGAS PAMPULHA/NOROESTE</v>
      </c>
    </row>
    <row r="5917" spans="1:15" x14ac:dyDescent="0.25">
      <c r="A5917">
        <v>1399908</v>
      </c>
      <c r="B5917" t="s">
        <v>8401</v>
      </c>
      <c r="C5917" t="s">
        <v>8402</v>
      </c>
      <c r="D5917" t="s">
        <v>368</v>
      </c>
      <c r="E5917" t="s">
        <v>369</v>
      </c>
      <c r="F5917" t="s">
        <v>18649</v>
      </c>
      <c r="G5917" s="177">
        <v>44856</v>
      </c>
      <c r="H5917" t="s">
        <v>441</v>
      </c>
      <c r="I5917" t="s">
        <v>18168</v>
      </c>
      <c r="J5917" t="s">
        <v>8403</v>
      </c>
      <c r="K5917" t="s">
        <v>353</v>
      </c>
      <c r="L5917" t="s">
        <v>382</v>
      </c>
      <c r="M5917" s="29" t="str">
        <f>IF(O5917 &lt;&gt; "", VLOOKUP(O5917,'CLASSIFICAÇÃO - ÁREA DE ATUAÇÃO'!$A:$C,2,0),"")</f>
        <v>A</v>
      </c>
      <c r="N5917" s="29" t="str">
        <f>IF(O5917 &lt;&gt; "",VLOOKUP(O5917,'CLASSIFICAÇÃO - ÁREA DE ATUAÇÃO'!$A:$C,3,0), "")</f>
        <v>REDE DE URGÊNCIA</v>
      </c>
      <c r="O5917" t="str">
        <f>'Lotações convertidas'!B5919</f>
        <v>CENTRO DE REFERENCIA EM SAUDE MENTAL LESTE</v>
      </c>
    </row>
    <row r="5918" spans="1:15" x14ac:dyDescent="0.25">
      <c r="A5918">
        <v>1399916</v>
      </c>
      <c r="B5918" t="s">
        <v>17842</v>
      </c>
      <c r="C5918" t="s">
        <v>17843</v>
      </c>
      <c r="D5918" t="s">
        <v>368</v>
      </c>
      <c r="E5918" t="s">
        <v>369</v>
      </c>
      <c r="F5918" t="s">
        <v>559</v>
      </c>
      <c r="G5918" s="177">
        <v>44855</v>
      </c>
      <c r="H5918" t="s">
        <v>441</v>
      </c>
      <c r="I5918" t="s">
        <v>18168</v>
      </c>
      <c r="J5918" t="s">
        <v>17938</v>
      </c>
      <c r="K5918" t="s">
        <v>353</v>
      </c>
      <c r="L5918" t="s">
        <v>354</v>
      </c>
      <c r="M5918" s="29" t="str">
        <f>IF(O5918 &lt;&gt; "", VLOOKUP(O5918,'CLASSIFICAÇÃO - ÁREA DE ATUAÇÃO'!$A:$C,2,0),"")</f>
        <v>A</v>
      </c>
      <c r="N5918" s="29" t="str">
        <f>IF(O5918 &lt;&gt; "",VLOOKUP(O5918,'CLASSIFICAÇÃO - ÁREA DE ATUAÇÃO'!$A:$C,3,0), "")</f>
        <v>REDE DE URGÊNCIA</v>
      </c>
      <c r="O5918" t="str">
        <f>'Lotações convertidas'!B5920</f>
        <v>CENTRO DE REFERENCIA EM SAUDE MENTAL INFANTIL NOROESTE</v>
      </c>
    </row>
    <row r="5919" spans="1:15" x14ac:dyDescent="0.25">
      <c r="A5919">
        <v>1399924</v>
      </c>
      <c r="B5919" t="s">
        <v>17844</v>
      </c>
      <c r="C5919" t="s">
        <v>17845</v>
      </c>
      <c r="D5919" t="s">
        <v>368</v>
      </c>
      <c r="E5919" t="s">
        <v>390</v>
      </c>
      <c r="F5919" t="s">
        <v>1194</v>
      </c>
      <c r="G5919" s="177">
        <v>44855</v>
      </c>
      <c r="H5919" t="s">
        <v>364</v>
      </c>
      <c r="I5919" t="s">
        <v>18175</v>
      </c>
      <c r="J5919" t="s">
        <v>17939</v>
      </c>
      <c r="K5919" t="s">
        <v>353</v>
      </c>
      <c r="L5919" t="s">
        <v>406</v>
      </c>
      <c r="M5919" s="29" t="str">
        <f>IF(O5919 &lt;&gt; "", VLOOKUP(O5919,'CLASSIFICAÇÃO - ÁREA DE ATUAÇÃO'!$A:$C,2,0),"")</f>
        <v>C</v>
      </c>
      <c r="N5919" s="29" t="str">
        <f>IF(O5919 &lt;&gt; "",VLOOKUP(O5919,'CLASSIFICAÇÃO - ÁREA DE ATUAÇÃO'!$A:$C,3,0), "")</f>
        <v>ATENÇÃO PRIMÁRIA</v>
      </c>
      <c r="O5919" t="str">
        <f>'Lotações convertidas'!B5921</f>
        <v>CENTRO DE SAÚDE MILIONÁRIOS</v>
      </c>
    </row>
    <row r="5920" spans="1:15" x14ac:dyDescent="0.25">
      <c r="A5920">
        <v>1399932</v>
      </c>
      <c r="B5920" t="s">
        <v>17846</v>
      </c>
      <c r="C5920" t="s">
        <v>17847</v>
      </c>
      <c r="D5920" t="s">
        <v>368</v>
      </c>
      <c r="E5920" t="s">
        <v>369</v>
      </c>
      <c r="F5920" t="s">
        <v>424</v>
      </c>
      <c r="G5920" s="177">
        <v>44855</v>
      </c>
      <c r="H5920" t="s">
        <v>441</v>
      </c>
      <c r="I5920" t="s">
        <v>18168</v>
      </c>
      <c r="J5920" t="s">
        <v>17940</v>
      </c>
      <c r="K5920" t="s">
        <v>353</v>
      </c>
      <c r="L5920" t="s">
        <v>427</v>
      </c>
      <c r="M5920" s="29" t="str">
        <f>IF(O5920 &lt;&gt; "", VLOOKUP(O5920,'CLASSIFICAÇÃO - ÁREA DE ATUAÇÃO'!$A:$C,2,0),"")</f>
        <v>D</v>
      </c>
      <c r="N5920" s="29" t="str">
        <f>IF(O5920 &lt;&gt; "",VLOOKUP(O5920,'CLASSIFICAÇÃO - ÁREA DE ATUAÇÃO'!$A:$C,3,0), "")</f>
        <v>REDE DE URGÊNCIA</v>
      </c>
      <c r="O5920" t="str">
        <f>'Lotações convertidas'!B5922</f>
        <v>SERVIÇO DE ATENDIMENTO MÓVEL DE URGÊNCIA E TRANSPORTE EM SAÚDE</v>
      </c>
    </row>
    <row r="5921" spans="1:15" x14ac:dyDescent="0.25">
      <c r="A5921">
        <v>1399940</v>
      </c>
      <c r="B5921" t="s">
        <v>17848</v>
      </c>
      <c r="C5921" t="s">
        <v>17849</v>
      </c>
      <c r="D5921" t="s">
        <v>368</v>
      </c>
      <c r="E5921" t="s">
        <v>369</v>
      </c>
      <c r="F5921" t="s">
        <v>1559</v>
      </c>
      <c r="G5921" s="177">
        <v>44858</v>
      </c>
      <c r="H5921" t="s">
        <v>417</v>
      </c>
      <c r="I5921" t="s">
        <v>18168</v>
      </c>
      <c r="J5921" t="s">
        <v>17941</v>
      </c>
      <c r="K5921" t="s">
        <v>353</v>
      </c>
      <c r="L5921" t="s">
        <v>411</v>
      </c>
      <c r="M5921" s="29" t="str">
        <f>IF(O5921 &lt;&gt; "", VLOOKUP(O5921,'CLASSIFICAÇÃO - ÁREA DE ATUAÇÃO'!$A:$C,2,0),"")</f>
        <v>C</v>
      </c>
      <c r="N5921" s="29" t="str">
        <f>IF(O5921 &lt;&gt; "",VLOOKUP(O5921,'CLASSIFICAÇÃO - ÁREA DE ATUAÇÃO'!$A:$C,3,0), "")</f>
        <v>ATENÇÃO PRIMÁRIA</v>
      </c>
      <c r="O5921" t="str">
        <f>'Lotações convertidas'!B5923</f>
        <v>CENTRO DE SAÚDE NOSSA SENHORA APARECIDA</v>
      </c>
    </row>
    <row r="5922" spans="1:15" x14ac:dyDescent="0.25">
      <c r="A5922">
        <v>1399959</v>
      </c>
      <c r="B5922" t="s">
        <v>774</v>
      </c>
      <c r="C5922" t="s">
        <v>775</v>
      </c>
      <c r="D5922" t="s">
        <v>362</v>
      </c>
      <c r="F5922" t="s">
        <v>18615</v>
      </c>
      <c r="G5922" s="177">
        <v>44857</v>
      </c>
      <c r="H5922" t="s">
        <v>466</v>
      </c>
      <c r="I5922" t="s">
        <v>18168</v>
      </c>
      <c r="J5922" t="s">
        <v>776</v>
      </c>
      <c r="K5922" t="s">
        <v>353</v>
      </c>
      <c r="L5922" t="s">
        <v>365</v>
      </c>
      <c r="M5922" s="29" t="str">
        <f>IF(O5922 &lt;&gt; "", VLOOKUP(O5922,'CLASSIFICAÇÃO - ÁREA DE ATUAÇÃO'!$A:$C,2,0),"")</f>
        <v>D</v>
      </c>
      <c r="N5922" s="29" t="str">
        <f>IF(O5922 &lt;&gt; "",VLOOKUP(O5922,'CLASSIFICAÇÃO - ÁREA DE ATUAÇÃO'!$A:$C,3,0), "")</f>
        <v>REDE DE URGÊNCIA</v>
      </c>
      <c r="O5922" t="str">
        <f>'Lotações convertidas'!B5924</f>
        <v>UNIDADE DE PRONTO ATENDIMENTO NORTE</v>
      </c>
    </row>
    <row r="5923" spans="1:15" x14ac:dyDescent="0.25">
      <c r="A5923">
        <v>1399967</v>
      </c>
      <c r="B5923" t="s">
        <v>10564</v>
      </c>
      <c r="C5923" t="s">
        <v>10565</v>
      </c>
      <c r="D5923" t="s">
        <v>379</v>
      </c>
      <c r="F5923" t="s">
        <v>18617</v>
      </c>
      <c r="G5923" s="177">
        <v>44859</v>
      </c>
      <c r="H5923" t="s">
        <v>482</v>
      </c>
      <c r="I5923" t="s">
        <v>18171</v>
      </c>
      <c r="J5923" t="s">
        <v>10566</v>
      </c>
      <c r="K5923" t="s">
        <v>353</v>
      </c>
      <c r="L5923" t="s">
        <v>406</v>
      </c>
      <c r="M5923" s="29" t="str">
        <f>IF(O5923 &lt;&gt; "", VLOOKUP(O5923,'CLASSIFICAÇÃO - ÁREA DE ATUAÇÃO'!$A:$C,2,0),"")</f>
        <v>D</v>
      </c>
      <c r="N5923" s="29" t="str">
        <f>IF(O5923 &lt;&gt; "",VLOOKUP(O5923,'CLASSIFICAÇÃO - ÁREA DE ATUAÇÃO'!$A:$C,3,0), "")</f>
        <v>REDE DE URGÊNCIA</v>
      </c>
      <c r="O5923" t="str">
        <f>'Lotações convertidas'!B5925</f>
        <v>UNIDADE DE PRONTO ATENDIMENTO BARREIRO</v>
      </c>
    </row>
    <row r="5924" spans="1:15" x14ac:dyDescent="0.25">
      <c r="A5924">
        <v>1399975</v>
      </c>
      <c r="B5924" t="s">
        <v>17850</v>
      </c>
      <c r="C5924" t="s">
        <v>17851</v>
      </c>
      <c r="D5924" t="s">
        <v>349</v>
      </c>
      <c r="E5924" t="s">
        <v>350</v>
      </c>
      <c r="F5924" t="s">
        <v>9090</v>
      </c>
      <c r="G5924" s="177">
        <v>44858</v>
      </c>
      <c r="H5924" t="s">
        <v>364</v>
      </c>
      <c r="I5924" t="s">
        <v>18169</v>
      </c>
      <c r="J5924" t="s">
        <v>17942</v>
      </c>
      <c r="K5924" t="s">
        <v>353</v>
      </c>
      <c r="L5924" t="s">
        <v>427</v>
      </c>
      <c r="M5924" s="29" t="str">
        <f>IF(O5924 &lt;&gt; "", VLOOKUP(O5924,'CLASSIFICAÇÃO - ÁREA DE ATUAÇÃO'!$A:$C,2,0),"")</f>
        <v>A</v>
      </c>
      <c r="N5924" s="29" t="str">
        <f>IF(O5924 &lt;&gt; "",VLOOKUP(O5924,'CLASSIFICAÇÃO - ÁREA DE ATUAÇÃO'!$A:$C,3,0), "")</f>
        <v>GESTÃO</v>
      </c>
      <c r="O5924" t="str">
        <f>'Lotações convertidas'!B5926</f>
        <v>GERÊNCIA DE GESTÃO DOS CONTRATOS ADMINISTRATIVOS TEMPORÁRIOS</v>
      </c>
    </row>
    <row r="5925" spans="1:15" x14ac:dyDescent="0.25">
      <c r="A5925">
        <v>1399983</v>
      </c>
      <c r="B5925" t="s">
        <v>17852</v>
      </c>
      <c r="C5925" t="s">
        <v>17853</v>
      </c>
      <c r="D5925" t="s">
        <v>368</v>
      </c>
      <c r="E5925" t="s">
        <v>369</v>
      </c>
      <c r="F5925" t="s">
        <v>626</v>
      </c>
      <c r="G5925" s="177">
        <v>44858</v>
      </c>
      <c r="H5925" t="s">
        <v>417</v>
      </c>
      <c r="I5925" t="s">
        <v>18168</v>
      </c>
      <c r="J5925" t="s">
        <v>17943</v>
      </c>
      <c r="K5925" t="s">
        <v>353</v>
      </c>
      <c r="L5925" t="s">
        <v>365</v>
      </c>
      <c r="M5925" s="29" t="str">
        <f>IF(O5925 &lt;&gt; "", VLOOKUP(O5925,'CLASSIFICAÇÃO - ÁREA DE ATUAÇÃO'!$A:$C,2,0),"")</f>
        <v>C</v>
      </c>
      <c r="N5925" s="29" t="str">
        <f>IF(O5925 &lt;&gt; "",VLOOKUP(O5925,'CLASSIFICAÇÃO - ÁREA DE ATUAÇÃO'!$A:$C,3,0), "")</f>
        <v>ATENÇÃO PRIMÁRIA</v>
      </c>
      <c r="O5925" t="str">
        <f>'Lotações convertidas'!B5927</f>
        <v>CENTRO DE SAÚDE JARDIM GUANABARA</v>
      </c>
    </row>
    <row r="5926" spans="1:15" x14ac:dyDescent="0.25">
      <c r="A5926">
        <v>1399991</v>
      </c>
      <c r="B5926" t="s">
        <v>17854</v>
      </c>
      <c r="C5926" t="s">
        <v>17855</v>
      </c>
      <c r="D5926" t="s">
        <v>349</v>
      </c>
      <c r="E5926" t="s">
        <v>350</v>
      </c>
      <c r="F5926" t="s">
        <v>9090</v>
      </c>
      <c r="G5926" s="177">
        <v>44858</v>
      </c>
      <c r="H5926" t="s">
        <v>364</v>
      </c>
      <c r="I5926" t="s">
        <v>18169</v>
      </c>
      <c r="J5926" t="s">
        <v>17944</v>
      </c>
      <c r="K5926" t="s">
        <v>353</v>
      </c>
      <c r="L5926" t="s">
        <v>427</v>
      </c>
      <c r="M5926" s="29" t="str">
        <f>IF(O5926 &lt;&gt; "", VLOOKUP(O5926,'CLASSIFICAÇÃO - ÁREA DE ATUAÇÃO'!$A:$C,2,0),"")</f>
        <v>A</v>
      </c>
      <c r="N5926" s="29" t="str">
        <f>IF(O5926 &lt;&gt; "",VLOOKUP(O5926,'CLASSIFICAÇÃO - ÁREA DE ATUAÇÃO'!$A:$C,3,0), "")</f>
        <v>GESTÃO</v>
      </c>
      <c r="O5926" t="str">
        <f>'Lotações convertidas'!B5928</f>
        <v>GERÊNCIA DE GESTÃO DOS CONTRATOS ADMINISTRATIVOS TEMPORÁRIOS</v>
      </c>
    </row>
    <row r="5927" spans="1:15" x14ac:dyDescent="0.25">
      <c r="A5927">
        <v>1400000</v>
      </c>
      <c r="B5927" t="s">
        <v>753</v>
      </c>
      <c r="C5927" t="s">
        <v>754</v>
      </c>
      <c r="D5927" t="s">
        <v>362</v>
      </c>
      <c r="F5927" t="s">
        <v>18623</v>
      </c>
      <c r="G5927" s="177">
        <v>44856</v>
      </c>
      <c r="H5927" t="s">
        <v>466</v>
      </c>
      <c r="I5927" t="s">
        <v>18168</v>
      </c>
      <c r="J5927" t="s">
        <v>756</v>
      </c>
      <c r="K5927" t="s">
        <v>353</v>
      </c>
      <c r="L5927" t="s">
        <v>374</v>
      </c>
      <c r="M5927" s="29" t="str">
        <f>IF(O5927 &lt;&gt; "", VLOOKUP(O5927,'CLASSIFICAÇÃO - ÁREA DE ATUAÇÃO'!$A:$C,2,0),"")</f>
        <v>C</v>
      </c>
      <c r="N5927" s="29" t="str">
        <f>IF(O5927 &lt;&gt; "",VLOOKUP(O5927,'CLASSIFICAÇÃO - ÁREA DE ATUAÇÃO'!$A:$C,3,0), "")</f>
        <v>REDE DE URGÊNCIA</v>
      </c>
      <c r="O5927" t="str">
        <f>'Lotações convertidas'!B5929</f>
        <v>UNIDADE DE PRONTO ATENDIMENTO NORDESTE</v>
      </c>
    </row>
    <row r="5928" spans="1:15" x14ac:dyDescent="0.25">
      <c r="A5928">
        <v>1400019</v>
      </c>
      <c r="B5928" t="s">
        <v>17856</v>
      </c>
      <c r="C5928" t="s">
        <v>17857</v>
      </c>
      <c r="D5928" t="s">
        <v>362</v>
      </c>
      <c r="F5928" t="s">
        <v>18669</v>
      </c>
      <c r="G5928" s="177">
        <v>44858</v>
      </c>
      <c r="H5928" t="s">
        <v>736</v>
      </c>
      <c r="I5928" t="s">
        <v>18168</v>
      </c>
      <c r="J5928" t="s">
        <v>17945</v>
      </c>
      <c r="K5928" t="s">
        <v>353</v>
      </c>
      <c r="L5928" t="s">
        <v>361</v>
      </c>
      <c r="M5928" s="29" t="str">
        <f>IF(O5928 &lt;&gt; "", VLOOKUP(O5928,'CLASSIFICAÇÃO - ÁREA DE ATUAÇÃO'!$A:$C,2,0),"")</f>
        <v>A</v>
      </c>
      <c r="N5928" s="29" t="str">
        <f>IF(O5928 &lt;&gt; "",VLOOKUP(O5928,'CLASSIFICAÇÃO - ÁREA DE ATUAÇÃO'!$A:$C,3,0), "")</f>
        <v>REDE COMPLEMENTAR</v>
      </c>
      <c r="O5928" t="str">
        <f>'Lotações convertidas'!B5930</f>
        <v>CENTRO DE ESPECIALIDADES MEDICAS PAMPULHA</v>
      </c>
    </row>
    <row r="5929" spans="1:15" x14ac:dyDescent="0.25">
      <c r="A5929">
        <v>1400027</v>
      </c>
      <c r="B5929" t="s">
        <v>17858</v>
      </c>
      <c r="C5929" t="s">
        <v>17859</v>
      </c>
      <c r="D5929" t="s">
        <v>368</v>
      </c>
      <c r="E5929" t="s">
        <v>524</v>
      </c>
      <c r="F5929" t="s">
        <v>93</v>
      </c>
      <c r="G5929" s="177">
        <v>44858</v>
      </c>
      <c r="H5929" t="s">
        <v>384</v>
      </c>
      <c r="I5929" t="s">
        <v>18179</v>
      </c>
      <c r="J5929" t="s">
        <v>17946</v>
      </c>
      <c r="K5929" t="s">
        <v>353</v>
      </c>
      <c r="L5929" t="s">
        <v>354</v>
      </c>
      <c r="M5929" s="29" t="str">
        <f>IF(O5929 &lt;&gt; "", VLOOKUP(O5929,'CLASSIFICAÇÃO - ÁREA DE ATUAÇÃO'!$A:$C,2,0),"")</f>
        <v>A</v>
      </c>
      <c r="N5929" s="29" t="str">
        <f>IF(O5929 &lt;&gt; "",VLOOKUP(O5929,'CLASSIFICAÇÃO - ÁREA DE ATUAÇÃO'!$A:$C,3,0), "")</f>
        <v>REDE COMPLEMENTAR</v>
      </c>
      <c r="O5929" t="str">
        <f>'Lotações convertidas'!B5931</f>
        <v>LABORATORIO MUNICIPAL DE REFERENCIA DE ANALISES CLINICAS E CITOPATOLOGIA</v>
      </c>
    </row>
    <row r="5930" spans="1:15" x14ac:dyDescent="0.25">
      <c r="A5930">
        <v>1400035</v>
      </c>
      <c r="B5930" t="s">
        <v>17860</v>
      </c>
      <c r="C5930" t="s">
        <v>17861</v>
      </c>
      <c r="D5930" t="s">
        <v>368</v>
      </c>
      <c r="E5930" t="s">
        <v>369</v>
      </c>
      <c r="F5930" t="s">
        <v>768</v>
      </c>
      <c r="G5930" s="177">
        <v>44858</v>
      </c>
      <c r="H5930" t="s">
        <v>417</v>
      </c>
      <c r="I5930" t="s">
        <v>18168</v>
      </c>
      <c r="J5930" t="s">
        <v>17947</v>
      </c>
      <c r="K5930" t="s">
        <v>353</v>
      </c>
      <c r="L5930" t="s">
        <v>406</v>
      </c>
      <c r="M5930" s="29" t="str">
        <f>IF(O5930 &lt;&gt; "", VLOOKUP(O5930,'CLASSIFICAÇÃO - ÁREA DE ATUAÇÃO'!$A:$C,2,0),"")</f>
        <v>C</v>
      </c>
      <c r="N5930" s="29" t="str">
        <f>IF(O5930 &lt;&gt; "",VLOOKUP(O5930,'CLASSIFICAÇÃO - ÁREA DE ATUAÇÃO'!$A:$C,3,0), "")</f>
        <v>ATENÇÃO PRIMÁRIA</v>
      </c>
      <c r="O5930" t="str">
        <f>'Lotações convertidas'!B5932</f>
        <v>CENTRO DE SAÚDE BOMSUCESSO</v>
      </c>
    </row>
    <row r="5931" spans="1:15" x14ac:dyDescent="0.25">
      <c r="A5931">
        <v>1400043</v>
      </c>
      <c r="B5931" t="s">
        <v>17862</v>
      </c>
      <c r="C5931" t="s">
        <v>17863</v>
      </c>
      <c r="D5931" t="s">
        <v>349</v>
      </c>
      <c r="E5931" t="s">
        <v>445</v>
      </c>
      <c r="F5931" t="s">
        <v>1227</v>
      </c>
      <c r="G5931" s="177">
        <v>44858</v>
      </c>
      <c r="H5931" t="s">
        <v>352</v>
      </c>
      <c r="I5931" t="s">
        <v>18172</v>
      </c>
      <c r="J5931" t="s">
        <v>17948</v>
      </c>
      <c r="K5931" t="s">
        <v>353</v>
      </c>
      <c r="L5931" t="s">
        <v>365</v>
      </c>
      <c r="M5931" s="29" t="str">
        <f>IF(O5931 &lt;&gt; "", VLOOKUP(O5931,'CLASSIFICAÇÃO - ÁREA DE ATUAÇÃO'!$A:$C,2,0),"")</f>
        <v>D</v>
      </c>
      <c r="N5931" s="29" t="str">
        <f>IF(O5931 &lt;&gt; "",VLOOKUP(O5931,'CLASSIFICAÇÃO - ÁREA DE ATUAÇÃO'!$A:$C,3,0), "")</f>
        <v>ATENÇÃO PRIMÁRIA</v>
      </c>
      <c r="O5931" t="str">
        <f>'Lotações convertidas'!B5933</f>
        <v>CENTRO DE SAÚDE FELICIDADE II</v>
      </c>
    </row>
    <row r="5932" spans="1:15" x14ac:dyDescent="0.25">
      <c r="A5932">
        <v>1400051</v>
      </c>
      <c r="B5932" t="s">
        <v>17864</v>
      </c>
      <c r="C5932" t="s">
        <v>17865</v>
      </c>
      <c r="D5932" t="s">
        <v>429</v>
      </c>
      <c r="E5932" t="s">
        <v>430</v>
      </c>
      <c r="F5932" t="s">
        <v>4353</v>
      </c>
      <c r="G5932" s="177">
        <v>44858</v>
      </c>
      <c r="H5932" t="s">
        <v>364</v>
      </c>
      <c r="I5932" t="s">
        <v>18175</v>
      </c>
      <c r="J5932" t="s">
        <v>17949</v>
      </c>
      <c r="K5932" t="s">
        <v>353</v>
      </c>
      <c r="L5932" t="s">
        <v>397</v>
      </c>
      <c r="M5932" s="29" t="str">
        <f>IF(O5932 &lt;&gt; "", VLOOKUP(O5932,'CLASSIFICAÇÃO - ÁREA DE ATUAÇÃO'!$A:$C,2,0),"")</f>
        <v>B</v>
      </c>
      <c r="N5932" s="29" t="str">
        <f>IF(O5932 &lt;&gt; "",VLOOKUP(O5932,'CLASSIFICAÇÃO - ÁREA DE ATUAÇÃO'!$A:$C,3,0), "")</f>
        <v>ATENÇÃO PRIMÁRIA</v>
      </c>
      <c r="O5932" t="str">
        <f>'Lotações convertidas'!B5934</f>
        <v>CENTRO DE SAÚDE PALMEIRAS</v>
      </c>
    </row>
    <row r="5933" spans="1:15" x14ac:dyDescent="0.25">
      <c r="A5933" t="s">
        <v>17866</v>
      </c>
      <c r="B5933" t="s">
        <v>17867</v>
      </c>
      <c r="C5933" t="s">
        <v>17868</v>
      </c>
      <c r="D5933" t="s">
        <v>429</v>
      </c>
      <c r="E5933" t="s">
        <v>430</v>
      </c>
      <c r="F5933" t="s">
        <v>394</v>
      </c>
      <c r="G5933" s="177">
        <v>44858</v>
      </c>
      <c r="H5933" t="s">
        <v>364</v>
      </c>
      <c r="I5933" t="s">
        <v>18175</v>
      </c>
      <c r="J5933" t="s">
        <v>17950</v>
      </c>
      <c r="K5933" t="s">
        <v>353</v>
      </c>
      <c r="L5933" t="s">
        <v>397</v>
      </c>
      <c r="M5933" s="29" t="str">
        <f>IF(O5933 &lt;&gt; "", VLOOKUP(O5933,'CLASSIFICAÇÃO - ÁREA DE ATUAÇÃO'!$A:$C,2,0),"")</f>
        <v>C</v>
      </c>
      <c r="N5933" s="29" t="str">
        <f>IF(O5933 &lt;&gt; "",VLOOKUP(O5933,'CLASSIFICAÇÃO - ÁREA DE ATUAÇÃO'!$A:$C,3,0), "")</f>
        <v>ATENÇÃO PRIMÁRIA</v>
      </c>
      <c r="O5933" t="str">
        <f>'Lotações convertidas'!B5935</f>
        <v>CENTRO DE SAÚDE CABANA</v>
      </c>
    </row>
    <row r="5934" spans="1:15" x14ac:dyDescent="0.25">
      <c r="A5934">
        <v>1400078</v>
      </c>
      <c r="B5934" t="s">
        <v>17869</v>
      </c>
      <c r="C5934" t="s">
        <v>17870</v>
      </c>
      <c r="D5934" t="s">
        <v>362</v>
      </c>
      <c r="F5934" t="s">
        <v>421</v>
      </c>
      <c r="G5934" s="177">
        <v>44859</v>
      </c>
      <c r="H5934" t="s">
        <v>364</v>
      </c>
      <c r="I5934" t="s">
        <v>18168</v>
      </c>
      <c r="J5934" t="s">
        <v>17951</v>
      </c>
      <c r="K5934" t="s">
        <v>353</v>
      </c>
      <c r="L5934" t="s">
        <v>365</v>
      </c>
      <c r="M5934" s="29" t="str">
        <f>IF(O5934 &lt;&gt; "", VLOOKUP(O5934,'CLASSIFICAÇÃO - ÁREA DE ATUAÇÃO'!$A:$C,2,0),"")</f>
        <v>C</v>
      </c>
      <c r="N5934" s="29" t="str">
        <f>IF(O5934 &lt;&gt; "",VLOOKUP(O5934,'CLASSIFICAÇÃO - ÁREA DE ATUAÇÃO'!$A:$C,3,0), "")</f>
        <v>ATENÇÃO PRIMÁRIA</v>
      </c>
      <c r="O5934" t="str">
        <f>'Lotações convertidas'!B5936</f>
        <v>CENTRO DE SAÚDE MG20</v>
      </c>
    </row>
    <row r="5935" spans="1:15" x14ac:dyDescent="0.25">
      <c r="A5935">
        <v>1400086</v>
      </c>
      <c r="B5935" t="s">
        <v>17871</v>
      </c>
      <c r="C5935" t="s">
        <v>17872</v>
      </c>
      <c r="D5935" t="s">
        <v>368</v>
      </c>
      <c r="E5935" t="s">
        <v>369</v>
      </c>
      <c r="F5935" t="s">
        <v>18631</v>
      </c>
      <c r="G5935" s="177">
        <v>44858</v>
      </c>
      <c r="H5935" t="s">
        <v>441</v>
      </c>
      <c r="I5935" t="s">
        <v>18168</v>
      </c>
      <c r="J5935" t="s">
        <v>17952</v>
      </c>
      <c r="K5935" t="s">
        <v>353</v>
      </c>
      <c r="L5935" t="s">
        <v>374</v>
      </c>
      <c r="M5935" s="29" t="str">
        <f>IF(O5935 &lt;&gt; "", VLOOKUP(O5935,'CLASSIFICAÇÃO - ÁREA DE ATUAÇÃO'!$A:$C,2,0),"")</f>
        <v>A</v>
      </c>
      <c r="N5935" s="29" t="str">
        <f>IF(O5935 &lt;&gt; "",VLOOKUP(O5935,'CLASSIFICAÇÃO - ÁREA DE ATUAÇÃO'!$A:$C,3,0), "")</f>
        <v>REDE DE URGÊNCIA</v>
      </c>
      <c r="O5935" t="str">
        <f>'Lotações convertidas'!B5937</f>
        <v>CENTRO DE REFERENCIA EM SAUDE MENTAL NORDESTE</v>
      </c>
    </row>
    <row r="5936" spans="1:15" x14ac:dyDescent="0.25">
      <c r="A5936">
        <v>1400094</v>
      </c>
      <c r="B5936" t="s">
        <v>17873</v>
      </c>
      <c r="C5936" t="s">
        <v>17874</v>
      </c>
      <c r="D5936" t="s">
        <v>368</v>
      </c>
      <c r="E5936" t="s">
        <v>369</v>
      </c>
      <c r="F5936" t="s">
        <v>18615</v>
      </c>
      <c r="G5936" s="177">
        <v>44857</v>
      </c>
      <c r="H5936" t="s">
        <v>425</v>
      </c>
      <c r="I5936" t="s">
        <v>18168</v>
      </c>
      <c r="J5936" t="s">
        <v>17953</v>
      </c>
      <c r="K5936" t="s">
        <v>353</v>
      </c>
      <c r="L5936" t="s">
        <v>365</v>
      </c>
      <c r="M5936" s="29" t="str">
        <f>IF(O5936 &lt;&gt; "", VLOOKUP(O5936,'CLASSIFICAÇÃO - ÁREA DE ATUAÇÃO'!$A:$C,2,0),"")</f>
        <v>D</v>
      </c>
      <c r="N5936" s="29" t="str">
        <f>IF(O5936 &lt;&gt; "",VLOOKUP(O5936,'CLASSIFICAÇÃO - ÁREA DE ATUAÇÃO'!$A:$C,3,0), "")</f>
        <v>REDE DE URGÊNCIA</v>
      </c>
      <c r="O5936" t="str">
        <f>'Lotações convertidas'!B5938</f>
        <v>UNIDADE DE PRONTO ATENDIMENTO NORTE</v>
      </c>
    </row>
    <row r="5937" spans="1:15" x14ac:dyDescent="0.25">
      <c r="A5937">
        <v>1400108</v>
      </c>
      <c r="B5937" t="s">
        <v>17875</v>
      </c>
      <c r="C5937" t="s">
        <v>17876</v>
      </c>
      <c r="D5937" t="s">
        <v>379</v>
      </c>
      <c r="F5937" t="s">
        <v>274</v>
      </c>
      <c r="G5937" s="177">
        <v>44860</v>
      </c>
      <c r="H5937" t="s">
        <v>352</v>
      </c>
      <c r="I5937" t="s">
        <v>18171</v>
      </c>
      <c r="J5937" t="s">
        <v>17954</v>
      </c>
      <c r="K5937" t="s">
        <v>353</v>
      </c>
      <c r="L5937" t="s">
        <v>406</v>
      </c>
      <c r="M5937" s="29" t="str">
        <f>IF(O5937 &lt;&gt; "", VLOOKUP(O5937,'CLASSIFICAÇÃO - ÁREA DE ATUAÇÃO'!$A:$C,2,0),"")</f>
        <v>D</v>
      </c>
      <c r="N5937" s="29" t="str">
        <f>IF(O5937 &lt;&gt; "",VLOOKUP(O5937,'CLASSIFICAÇÃO - ÁREA DE ATUAÇÃO'!$A:$C,3,0), "")</f>
        <v>ATENÇÃO PRIMÁRIA</v>
      </c>
      <c r="O5937" t="str">
        <f>'Lotações convertidas'!B5939</f>
        <v>CENTRO DE SAÚDE ITAIPU - JATOBÁ</v>
      </c>
    </row>
    <row r="5938" spans="1:15" x14ac:dyDescent="0.25">
      <c r="A5938">
        <v>1400116</v>
      </c>
      <c r="B5938" t="s">
        <v>17877</v>
      </c>
      <c r="C5938" t="s">
        <v>17878</v>
      </c>
      <c r="D5938" t="s">
        <v>368</v>
      </c>
      <c r="E5938" t="s">
        <v>369</v>
      </c>
      <c r="F5938" t="s">
        <v>606</v>
      </c>
      <c r="G5938" s="177">
        <v>44859</v>
      </c>
      <c r="H5938" t="s">
        <v>384</v>
      </c>
      <c r="I5938" t="s">
        <v>18168</v>
      </c>
      <c r="J5938" t="s">
        <v>17955</v>
      </c>
      <c r="K5938" t="s">
        <v>353</v>
      </c>
      <c r="L5938" t="s">
        <v>382</v>
      </c>
      <c r="M5938" s="29" t="str">
        <f>IF(O5938 &lt;&gt; "", VLOOKUP(O5938,'CLASSIFICAÇÃO - ÁREA DE ATUAÇÃO'!$A:$C,2,0),"")</f>
        <v>D</v>
      </c>
      <c r="N5938" s="29" t="str">
        <f>IF(O5938 &lt;&gt; "",VLOOKUP(O5938,'CLASSIFICAÇÃO - ÁREA DE ATUAÇÃO'!$A:$C,3,0), "")</f>
        <v>ATENÇÃO PRIMÁRIA</v>
      </c>
      <c r="O5938" t="str">
        <f>'Lotações convertidas'!B5940</f>
        <v>CENTRO DE SAÚDE ALTO VERA CRUZ</v>
      </c>
    </row>
    <row r="5939" spans="1:15" x14ac:dyDescent="0.25">
      <c r="A5939">
        <v>1400124</v>
      </c>
      <c r="B5939" t="s">
        <v>17879</v>
      </c>
      <c r="C5939" t="s">
        <v>17880</v>
      </c>
      <c r="D5939" t="s">
        <v>368</v>
      </c>
      <c r="E5939" t="s">
        <v>369</v>
      </c>
      <c r="F5939" t="s">
        <v>409</v>
      </c>
      <c r="G5939" s="177">
        <v>44859</v>
      </c>
      <c r="H5939" t="s">
        <v>417</v>
      </c>
      <c r="I5939" t="s">
        <v>18168</v>
      </c>
      <c r="J5939" t="s">
        <v>17956</v>
      </c>
      <c r="K5939" t="s">
        <v>353</v>
      </c>
      <c r="L5939" t="s">
        <v>411</v>
      </c>
      <c r="M5939" s="29" t="str">
        <f>IF(O5939 &lt;&gt; "", VLOOKUP(O5939,'CLASSIFICAÇÃO - ÁREA DE ATUAÇÃO'!$A:$C,2,0),"")</f>
        <v>A</v>
      </c>
      <c r="N5939" s="29" t="str">
        <f>IF(O5939 &lt;&gt; "",VLOOKUP(O5939,'CLASSIFICAÇÃO - ÁREA DE ATUAÇÃO'!$A:$C,3,0), "")</f>
        <v>REDE COMPLEMENTAR</v>
      </c>
      <c r="O5939" t="str">
        <f>'Lotações convertidas'!B5941</f>
        <v>UNIDADE DE REFERENCIA SECUNDARIA CENTRO-SUL</v>
      </c>
    </row>
    <row r="5940" spans="1:15" x14ac:dyDescent="0.25">
      <c r="A5940">
        <v>1400132</v>
      </c>
      <c r="B5940" t="s">
        <v>17881</v>
      </c>
      <c r="C5940" t="s">
        <v>17882</v>
      </c>
      <c r="D5940" t="s">
        <v>368</v>
      </c>
      <c r="E5940" t="s">
        <v>369</v>
      </c>
      <c r="F5940" t="s">
        <v>603</v>
      </c>
      <c r="G5940" s="177">
        <v>44859</v>
      </c>
      <c r="H5940" t="s">
        <v>384</v>
      </c>
      <c r="I5940" t="s">
        <v>18168</v>
      </c>
      <c r="J5940" t="s">
        <v>17957</v>
      </c>
      <c r="K5940" t="s">
        <v>353</v>
      </c>
      <c r="L5940" t="s">
        <v>374</v>
      </c>
      <c r="M5940" s="29" t="str">
        <f>IF(O5940 &lt;&gt; "", VLOOKUP(O5940,'CLASSIFICAÇÃO - ÁREA DE ATUAÇÃO'!$A:$C,2,0),"")</f>
        <v>D</v>
      </c>
      <c r="N5940" s="29" t="str">
        <f>IF(O5940 &lt;&gt; "",VLOOKUP(O5940,'CLASSIFICAÇÃO - ÁREA DE ATUAÇÃO'!$A:$C,3,0), "")</f>
        <v>ATENÇÃO PRIMÁRIA</v>
      </c>
      <c r="O5940" t="str">
        <f>'Lotações convertidas'!B5942</f>
        <v>CENTRO DE SAÚDE RIBEIRO DE ABREU</v>
      </c>
    </row>
    <row r="5941" spans="1:15" x14ac:dyDescent="0.25">
      <c r="A5941">
        <v>1400140</v>
      </c>
      <c r="B5941" t="s">
        <v>17883</v>
      </c>
      <c r="C5941" t="s">
        <v>17884</v>
      </c>
      <c r="D5941" t="s">
        <v>362</v>
      </c>
      <c r="F5941" t="s">
        <v>2760</v>
      </c>
      <c r="G5941" s="177">
        <v>44859</v>
      </c>
      <c r="H5941" t="s">
        <v>364</v>
      </c>
      <c r="I5941" t="s">
        <v>18168</v>
      </c>
      <c r="J5941" t="s">
        <v>17958</v>
      </c>
      <c r="K5941" t="s">
        <v>353</v>
      </c>
      <c r="L5941" t="s">
        <v>361</v>
      </c>
      <c r="M5941" s="29" t="str">
        <f>IF(O5941 &lt;&gt; "", VLOOKUP(O5941,'CLASSIFICAÇÃO - ÁREA DE ATUAÇÃO'!$A:$C,2,0),"")</f>
        <v>D</v>
      </c>
      <c r="N5941" s="29" t="str">
        <f>IF(O5941 &lt;&gt; "",VLOOKUP(O5941,'CLASSIFICAÇÃO - ÁREA DE ATUAÇÃO'!$A:$C,3,0), "")</f>
        <v>ATENÇÃO PRIMÁRIA</v>
      </c>
      <c r="O5941" t="str">
        <f>'Lotações convertidas'!B5943</f>
        <v>CENTRO DE SAÚDE PADRE TIAGO</v>
      </c>
    </row>
    <row r="5942" spans="1:15" x14ac:dyDescent="0.25">
      <c r="A5942">
        <v>1400159</v>
      </c>
      <c r="B5942" t="s">
        <v>17885</v>
      </c>
      <c r="C5942" t="s">
        <v>17886</v>
      </c>
      <c r="D5942" t="s">
        <v>349</v>
      </c>
      <c r="E5942" t="s">
        <v>403</v>
      </c>
      <c r="F5942" t="s">
        <v>2110</v>
      </c>
      <c r="G5942" s="177">
        <v>44859</v>
      </c>
      <c r="H5942" t="s">
        <v>395</v>
      </c>
      <c r="I5942" t="s">
        <v>18170</v>
      </c>
      <c r="J5942" t="s">
        <v>17959</v>
      </c>
      <c r="K5942" t="s">
        <v>353</v>
      </c>
      <c r="L5942" t="s">
        <v>397</v>
      </c>
      <c r="M5942" s="29" t="str">
        <f>IF(O5942 &lt;&gt; "", VLOOKUP(O5942,'CLASSIFICAÇÃO - ÁREA DE ATUAÇÃO'!$A:$C,2,0),"")</f>
        <v>B</v>
      </c>
      <c r="N5942" s="29" t="str">
        <f>IF(O5942 &lt;&gt; "",VLOOKUP(O5942,'CLASSIFICAÇÃO - ÁREA DE ATUAÇÃO'!$A:$C,3,0), "")</f>
        <v>ATENÇÃO PRIMÁRIA</v>
      </c>
      <c r="O5942" t="str">
        <f>'Lotações convertidas'!B5944</f>
        <v>CENTRO DE SAÚDE WALDOMIRO LOBO</v>
      </c>
    </row>
    <row r="5943" spans="1:15" x14ac:dyDescent="0.25">
      <c r="A5943">
        <v>1400167</v>
      </c>
      <c r="B5943" t="s">
        <v>17887</v>
      </c>
      <c r="C5943" t="s">
        <v>17888</v>
      </c>
      <c r="D5943" t="s">
        <v>368</v>
      </c>
      <c r="E5943" t="s">
        <v>369</v>
      </c>
      <c r="F5943" t="s">
        <v>605</v>
      </c>
      <c r="G5943" s="177">
        <v>44859</v>
      </c>
      <c r="H5943" t="s">
        <v>417</v>
      </c>
      <c r="I5943" t="s">
        <v>18168</v>
      </c>
      <c r="J5943" t="s">
        <v>17960</v>
      </c>
      <c r="K5943" t="s">
        <v>353</v>
      </c>
      <c r="L5943" t="s">
        <v>365</v>
      </c>
      <c r="M5943" s="29" t="str">
        <f>IF(O5943 &lt;&gt; "", VLOOKUP(O5943,'CLASSIFICAÇÃO - ÁREA DE ATUAÇÃO'!$A:$C,2,0),"")</f>
        <v>C</v>
      </c>
      <c r="N5943" s="29" t="str">
        <f>IF(O5943 &lt;&gt; "",VLOOKUP(O5943,'CLASSIFICAÇÃO - ÁREA DE ATUAÇÃO'!$A:$C,3,0), "")</f>
        <v>ATENÇÃO PRIMÁRIA</v>
      </c>
      <c r="O5943" t="str">
        <f>'Lotações convertidas'!B5945</f>
        <v>CENTRO DE SAÚDE SÃO BERNARDO</v>
      </c>
    </row>
    <row r="5944" spans="1:15" x14ac:dyDescent="0.25">
      <c r="A5944">
        <v>1400175</v>
      </c>
      <c r="B5944" t="s">
        <v>17889</v>
      </c>
      <c r="C5944" t="s">
        <v>17890</v>
      </c>
      <c r="D5944" t="s">
        <v>520</v>
      </c>
      <c r="F5944" t="s">
        <v>609</v>
      </c>
      <c r="G5944" s="177">
        <v>44859</v>
      </c>
      <c r="H5944" t="s">
        <v>364</v>
      </c>
      <c r="I5944" t="s">
        <v>18175</v>
      </c>
      <c r="J5944" t="s">
        <v>17961</v>
      </c>
      <c r="K5944" t="s">
        <v>353</v>
      </c>
      <c r="L5944" t="s">
        <v>374</v>
      </c>
      <c r="M5944" s="29" t="str">
        <f>IF(O5944 &lt;&gt; "", VLOOKUP(O5944,'CLASSIFICAÇÃO - ÁREA DE ATUAÇÃO'!$A:$C,2,0),"")</f>
        <v>B</v>
      </c>
      <c r="N5944" s="29" t="str">
        <f>IF(O5944 &lt;&gt; "",VLOOKUP(O5944,'CLASSIFICAÇÃO - ÁREA DE ATUAÇÃO'!$A:$C,3,0), "")</f>
        <v>ATENÇÃO PRIMÁRIA</v>
      </c>
      <c r="O5944" t="str">
        <f>'Lotações convertidas'!B5946</f>
        <v>CENTRO DE SAÚDE GENTIL GOMES</v>
      </c>
    </row>
    <row r="5945" spans="1:15" x14ac:dyDescent="0.25">
      <c r="A5945">
        <v>1400183</v>
      </c>
      <c r="B5945" t="s">
        <v>17891</v>
      </c>
      <c r="C5945" t="s">
        <v>17892</v>
      </c>
      <c r="D5945" t="s">
        <v>368</v>
      </c>
      <c r="E5945" t="s">
        <v>369</v>
      </c>
      <c r="F5945" t="s">
        <v>518</v>
      </c>
      <c r="G5945" s="177">
        <v>44859</v>
      </c>
      <c r="H5945" t="s">
        <v>364</v>
      </c>
      <c r="I5945" t="s">
        <v>18168</v>
      </c>
      <c r="J5945" t="s">
        <v>17962</v>
      </c>
      <c r="K5945" t="s">
        <v>353</v>
      </c>
      <c r="L5945" t="s">
        <v>365</v>
      </c>
      <c r="M5945" s="29" t="str">
        <f>IF(O5945 &lt;&gt; "", VLOOKUP(O5945,'CLASSIFICAÇÃO - ÁREA DE ATUAÇÃO'!$A:$C,2,0),"")</f>
        <v>C</v>
      </c>
      <c r="N5945" s="29" t="str">
        <f>IF(O5945 &lt;&gt; "",VLOOKUP(O5945,'CLASSIFICAÇÃO - ÁREA DE ATUAÇÃO'!$A:$C,3,0), "")</f>
        <v>ATENÇÃO PRIMÁRIA</v>
      </c>
      <c r="O5945" t="str">
        <f>'Lotações convertidas'!B5947</f>
        <v>CENTRO DE SAÚDE NOVO AARÃO REIS</v>
      </c>
    </row>
    <row r="5946" spans="1:15" x14ac:dyDescent="0.25">
      <c r="A5946">
        <v>1400191</v>
      </c>
      <c r="B5946" t="s">
        <v>17893</v>
      </c>
      <c r="C5946" t="s">
        <v>17894</v>
      </c>
      <c r="D5946" t="s">
        <v>368</v>
      </c>
      <c r="E5946" t="s">
        <v>369</v>
      </c>
      <c r="F5946" t="s">
        <v>617</v>
      </c>
      <c r="G5946" s="177">
        <v>44861</v>
      </c>
      <c r="H5946" t="s">
        <v>417</v>
      </c>
      <c r="I5946" t="s">
        <v>18168</v>
      </c>
      <c r="J5946" t="s">
        <v>17963</v>
      </c>
      <c r="K5946" t="s">
        <v>353</v>
      </c>
      <c r="L5946" t="s">
        <v>354</v>
      </c>
      <c r="M5946" s="29" t="str">
        <f>IF(O5946 &lt;&gt; "", VLOOKUP(O5946,'CLASSIFICAÇÃO - ÁREA DE ATUAÇÃO'!$A:$C,2,0),"")</f>
        <v>B</v>
      </c>
      <c r="N5946" s="29" t="str">
        <f>IF(O5946 &lt;&gt; "",VLOOKUP(O5946,'CLASSIFICAÇÃO - ÁREA DE ATUAÇÃO'!$A:$C,3,0), "")</f>
        <v>ATENÇÃO PRIMÁRIA</v>
      </c>
      <c r="O5946" t="str">
        <f>'Lotações convertidas'!B5948</f>
        <v>CENTRO DE SAÚDE DOM CABRAL</v>
      </c>
    </row>
    <row r="5947" spans="1:15" x14ac:dyDescent="0.25">
      <c r="A5947">
        <v>1400205</v>
      </c>
      <c r="B5947" t="s">
        <v>17895</v>
      </c>
      <c r="C5947" t="s">
        <v>17896</v>
      </c>
      <c r="D5947" t="s">
        <v>368</v>
      </c>
      <c r="E5947" t="s">
        <v>390</v>
      </c>
      <c r="F5947" t="s">
        <v>2151</v>
      </c>
      <c r="G5947" s="177">
        <v>44859</v>
      </c>
      <c r="H5947" t="s">
        <v>417</v>
      </c>
      <c r="I5947" t="s">
        <v>18175</v>
      </c>
      <c r="J5947" t="s">
        <v>17758</v>
      </c>
      <c r="K5947" t="s">
        <v>353</v>
      </c>
      <c r="L5947" t="s">
        <v>372</v>
      </c>
      <c r="M5947" s="29" t="str">
        <f>IF(O5947 &lt;&gt; "", VLOOKUP(O5947,'CLASSIFICAÇÃO - ÁREA DE ATUAÇÃO'!$A:$C,2,0),"")</f>
        <v>C</v>
      </c>
      <c r="N5947" s="29" t="str">
        <f>IF(O5947 &lt;&gt; "",VLOOKUP(O5947,'CLASSIFICAÇÃO - ÁREA DE ATUAÇÃO'!$A:$C,3,0), "")</f>
        <v>REDE COMPLEMENTAR</v>
      </c>
      <c r="O5947" t="str">
        <f>'Lotações convertidas'!B5949</f>
        <v>CENTRO DE ESPECIALIDADES ODONTOLOGICAS VENDA NOVA</v>
      </c>
    </row>
    <row r="5948" spans="1:15" x14ac:dyDescent="0.25">
      <c r="A5948">
        <v>1400213</v>
      </c>
      <c r="B5948" t="s">
        <v>12157</v>
      </c>
      <c r="C5948" t="s">
        <v>12158</v>
      </c>
      <c r="D5948" t="s">
        <v>362</v>
      </c>
      <c r="F5948" t="s">
        <v>465</v>
      </c>
      <c r="G5948" s="177">
        <v>44861</v>
      </c>
      <c r="H5948" t="s">
        <v>466</v>
      </c>
      <c r="I5948" t="s">
        <v>18168</v>
      </c>
      <c r="J5948" t="s">
        <v>12159</v>
      </c>
      <c r="K5948" t="s">
        <v>353</v>
      </c>
      <c r="L5948" t="s">
        <v>361</v>
      </c>
      <c r="M5948" s="29" t="str">
        <f>IF(O5948 &lt;&gt; "", VLOOKUP(O5948,'CLASSIFICAÇÃO - ÁREA DE ATUAÇÃO'!$A:$C,2,0),"")</f>
        <v>C</v>
      </c>
      <c r="N5948" s="29" t="str">
        <f>IF(O5948 &lt;&gt; "",VLOOKUP(O5948,'CLASSIFICAÇÃO - ÁREA DE ATUAÇÃO'!$A:$C,3,0), "")</f>
        <v>REDE DE URGÊNCIA</v>
      </c>
      <c r="O5948" t="str">
        <f>'Lotações convertidas'!B5950</f>
        <v>CENTRO DE REFERÊNCIA EM SAÚDE MENTAL - ÁLCOOL E DROGAS PAMPULHA/NOROESTE</v>
      </c>
    </row>
    <row r="5949" spans="1:15" x14ac:dyDescent="0.25">
      <c r="A5949">
        <v>1400221</v>
      </c>
      <c r="B5949" t="s">
        <v>17897</v>
      </c>
      <c r="C5949" t="s">
        <v>17898</v>
      </c>
      <c r="D5949" t="s">
        <v>362</v>
      </c>
      <c r="F5949" t="s">
        <v>5826</v>
      </c>
      <c r="G5949" s="177">
        <v>44859</v>
      </c>
      <c r="H5949" t="s">
        <v>395</v>
      </c>
      <c r="I5949" t="s">
        <v>18168</v>
      </c>
      <c r="J5949" t="s">
        <v>17964</v>
      </c>
      <c r="K5949" t="s">
        <v>353</v>
      </c>
      <c r="L5949" t="s">
        <v>372</v>
      </c>
      <c r="M5949" s="29" t="str">
        <f>IF(O5949 &lt;&gt; "", VLOOKUP(O5949,'CLASSIFICAÇÃO - ÁREA DE ATUAÇÃO'!$A:$C,2,0),"")</f>
        <v>C</v>
      </c>
      <c r="N5949" s="29" t="str">
        <f>IF(O5949 &lt;&gt; "",VLOOKUP(O5949,'CLASSIFICAÇÃO - ÁREA DE ATUAÇÃO'!$A:$C,3,0), "")</f>
        <v>ATENÇÃO PRIMÁRIA</v>
      </c>
      <c r="O5949" t="str">
        <f>'Lotações convertidas'!B5951</f>
        <v>CENTRO DE SAÚDE SERRA VERDE</v>
      </c>
    </row>
    <row r="5950" spans="1:15" x14ac:dyDescent="0.25">
      <c r="A5950" t="s">
        <v>17899</v>
      </c>
      <c r="B5950" t="s">
        <v>17900</v>
      </c>
      <c r="C5950" t="s">
        <v>17901</v>
      </c>
      <c r="D5950" t="s">
        <v>368</v>
      </c>
      <c r="E5950" t="s">
        <v>369</v>
      </c>
      <c r="F5950" t="s">
        <v>416</v>
      </c>
      <c r="G5950" s="177">
        <v>44859</v>
      </c>
      <c r="H5950" t="s">
        <v>384</v>
      </c>
      <c r="I5950" t="s">
        <v>18168</v>
      </c>
      <c r="J5950" t="s">
        <v>17965</v>
      </c>
      <c r="K5950" t="s">
        <v>353</v>
      </c>
      <c r="L5950" t="s">
        <v>361</v>
      </c>
      <c r="M5950" s="29" t="str">
        <f>IF(O5950 &lt;&gt; "", VLOOKUP(O5950,'CLASSIFICAÇÃO - ÁREA DE ATUAÇÃO'!$A:$C,2,0),"")</f>
        <v>D</v>
      </c>
      <c r="N5950" s="29" t="str">
        <f>IF(O5950 &lt;&gt; "",VLOOKUP(O5950,'CLASSIFICAÇÃO - ÁREA DE ATUAÇÃO'!$A:$C,3,0), "")</f>
        <v>ATENÇÃO PRIMÁRIA</v>
      </c>
      <c r="O5950" t="str">
        <f>'Lotações convertidas'!B5952</f>
        <v>CENTRO DE SAÚDE SÃO JOSÉ</v>
      </c>
    </row>
    <row r="5951" spans="1:15" x14ac:dyDescent="0.25">
      <c r="A5951">
        <v>1400248</v>
      </c>
      <c r="B5951" t="s">
        <v>17902</v>
      </c>
      <c r="C5951" t="s">
        <v>17903</v>
      </c>
      <c r="D5951" t="s">
        <v>379</v>
      </c>
      <c r="F5951" t="s">
        <v>18622</v>
      </c>
      <c r="G5951" s="177">
        <v>44859</v>
      </c>
      <c r="H5951" t="s">
        <v>17966</v>
      </c>
      <c r="I5951" t="s">
        <v>18171</v>
      </c>
      <c r="J5951" t="s">
        <v>17967</v>
      </c>
      <c r="K5951" t="s">
        <v>353</v>
      </c>
      <c r="L5951" t="s">
        <v>372</v>
      </c>
      <c r="M5951" s="29" t="str">
        <f>IF(O5951 &lt;&gt; "", VLOOKUP(O5951,'CLASSIFICAÇÃO - ÁREA DE ATUAÇÃO'!$A:$C,2,0),"")</f>
        <v>C</v>
      </c>
      <c r="N5951" s="29" t="str">
        <f>IF(O5951 &lt;&gt; "",VLOOKUP(O5951,'CLASSIFICAÇÃO - ÁREA DE ATUAÇÃO'!$A:$C,3,0), "")</f>
        <v>REDE DE URGÊNCIA</v>
      </c>
      <c r="O5951" t="str">
        <f>'Lotações convertidas'!B5953</f>
        <v>CENTRO DE REFERENCIA EM SAUDE MENTAL VENDA NOVA</v>
      </c>
    </row>
    <row r="5952" spans="1:15" x14ac:dyDescent="0.25">
      <c r="A5952">
        <v>1400256</v>
      </c>
      <c r="B5952" t="s">
        <v>17904</v>
      </c>
      <c r="C5952" t="s">
        <v>17905</v>
      </c>
      <c r="D5952" t="s">
        <v>362</v>
      </c>
      <c r="F5952" t="s">
        <v>610</v>
      </c>
      <c r="G5952" s="177">
        <v>44862</v>
      </c>
      <c r="H5952" t="s">
        <v>352</v>
      </c>
      <c r="I5952" t="s">
        <v>18168</v>
      </c>
      <c r="J5952" t="s">
        <v>17968</v>
      </c>
      <c r="K5952" t="s">
        <v>353</v>
      </c>
      <c r="L5952" t="s">
        <v>372</v>
      </c>
      <c r="M5952" s="29" t="str">
        <f>IF(O5952 &lt;&gt; "", VLOOKUP(O5952,'CLASSIFICAÇÃO - ÁREA DE ATUAÇÃO'!$A:$C,2,0),"")</f>
        <v>C</v>
      </c>
      <c r="N5952" s="29" t="str">
        <f>IF(O5952 &lt;&gt; "",VLOOKUP(O5952,'CLASSIFICAÇÃO - ÁREA DE ATUAÇÃO'!$A:$C,3,0), "")</f>
        <v>ATENÇÃO PRIMÁRIA</v>
      </c>
      <c r="O5952" t="str">
        <f>'Lotações convertidas'!B5954</f>
        <v>CENTRO DE SAÚDE PIRATININGA</v>
      </c>
    </row>
    <row r="5953" spans="1:15" x14ac:dyDescent="0.25">
      <c r="A5953">
        <v>1400264</v>
      </c>
      <c r="B5953" t="s">
        <v>17906</v>
      </c>
      <c r="C5953" t="s">
        <v>17907</v>
      </c>
      <c r="D5953" t="s">
        <v>368</v>
      </c>
      <c r="E5953" t="s">
        <v>369</v>
      </c>
      <c r="F5953" t="s">
        <v>1042</v>
      </c>
      <c r="G5953" s="177">
        <v>44860</v>
      </c>
      <c r="H5953" t="s">
        <v>417</v>
      </c>
      <c r="I5953" t="s">
        <v>18168</v>
      </c>
      <c r="J5953" t="s">
        <v>17969</v>
      </c>
      <c r="K5953" t="s">
        <v>353</v>
      </c>
      <c r="L5953" t="s">
        <v>406</v>
      </c>
      <c r="M5953" s="29" t="str">
        <f>IF(O5953 &lt;&gt; "", VLOOKUP(O5953,'CLASSIFICAÇÃO - ÁREA DE ATUAÇÃO'!$A:$C,2,0),"")</f>
        <v>B</v>
      </c>
      <c r="N5953" s="29" t="str">
        <f>IF(O5953 &lt;&gt; "",VLOOKUP(O5953,'CLASSIFICAÇÃO - ÁREA DE ATUAÇÃO'!$A:$C,3,0), "")</f>
        <v>ATENÇÃO PRIMÁRIA</v>
      </c>
      <c r="O5953" t="str">
        <f>'Lotações convertidas'!B5955</f>
        <v>CENTRO DE SAÚDE DR. JOSÉ DOMINGOS</v>
      </c>
    </row>
    <row r="5954" spans="1:15" x14ac:dyDescent="0.25">
      <c r="A5954">
        <v>1400272</v>
      </c>
      <c r="B5954" t="s">
        <v>17908</v>
      </c>
      <c r="C5954" t="s">
        <v>17909</v>
      </c>
      <c r="D5954" t="s">
        <v>368</v>
      </c>
      <c r="E5954" t="s">
        <v>369</v>
      </c>
      <c r="F5954" t="s">
        <v>424</v>
      </c>
      <c r="G5954" s="177">
        <v>44861</v>
      </c>
      <c r="H5954" t="s">
        <v>441</v>
      </c>
      <c r="I5954" t="s">
        <v>18168</v>
      </c>
      <c r="J5954" t="s">
        <v>17970</v>
      </c>
      <c r="K5954" t="s">
        <v>353</v>
      </c>
      <c r="L5954" t="s">
        <v>427</v>
      </c>
      <c r="M5954" s="29" t="str">
        <f>IF(O5954 &lt;&gt; "", VLOOKUP(O5954,'CLASSIFICAÇÃO - ÁREA DE ATUAÇÃO'!$A:$C,2,0),"")</f>
        <v>D</v>
      </c>
      <c r="N5954" s="29" t="str">
        <f>IF(O5954 &lt;&gt; "",VLOOKUP(O5954,'CLASSIFICAÇÃO - ÁREA DE ATUAÇÃO'!$A:$C,3,0), "")</f>
        <v>REDE DE URGÊNCIA</v>
      </c>
      <c r="O5954" t="str">
        <f>'Lotações convertidas'!B5956</f>
        <v>SERVIÇO DE ATENDIMENTO MÓVEL DE URGÊNCIA E TRANSPORTE EM SAÚDE</v>
      </c>
    </row>
    <row r="5955" spans="1:15" x14ac:dyDescent="0.25">
      <c r="A5955">
        <v>1400299</v>
      </c>
      <c r="B5955" t="s">
        <v>17910</v>
      </c>
      <c r="C5955" t="s">
        <v>17911</v>
      </c>
      <c r="D5955" t="s">
        <v>368</v>
      </c>
      <c r="E5955" t="s">
        <v>369</v>
      </c>
      <c r="F5955" t="s">
        <v>18637</v>
      </c>
      <c r="G5955" s="177">
        <v>44860</v>
      </c>
      <c r="H5955" t="s">
        <v>364</v>
      </c>
      <c r="I5955" t="s">
        <v>18168</v>
      </c>
      <c r="J5955" t="s">
        <v>17971</v>
      </c>
      <c r="K5955" t="s">
        <v>353</v>
      </c>
      <c r="L5955" t="s">
        <v>411</v>
      </c>
      <c r="M5955" s="29" t="str">
        <f>IF(O5955 &lt;&gt; "", VLOOKUP(O5955,'CLASSIFICAÇÃO - ÁREA DE ATUAÇÃO'!$A:$C,2,0),"")</f>
        <v>A</v>
      </c>
      <c r="N5955" s="29" t="str">
        <f>IF(O5955 &lt;&gt; "",VLOOKUP(O5955,'CLASSIFICAÇÃO - ÁREA DE ATUAÇÃO'!$A:$C,3,0), "")</f>
        <v>ATENÇÃO PRIMÁRIA</v>
      </c>
      <c r="O5955" t="str">
        <f>'Lotações convertidas'!B5957</f>
        <v>CENTRO DE SAÚDE OSWALDO CRUZ</v>
      </c>
    </row>
    <row r="5956" spans="1:15" x14ac:dyDescent="0.25">
      <c r="A5956">
        <v>1400302</v>
      </c>
      <c r="B5956" t="s">
        <v>17912</v>
      </c>
      <c r="C5956" t="s">
        <v>17913</v>
      </c>
      <c r="D5956" t="s">
        <v>349</v>
      </c>
      <c r="E5956" t="s">
        <v>473</v>
      </c>
      <c r="F5956" t="s">
        <v>559</v>
      </c>
      <c r="G5956" s="177">
        <v>44859</v>
      </c>
      <c r="H5956" t="s">
        <v>18109</v>
      </c>
      <c r="I5956" t="s">
        <v>18181</v>
      </c>
      <c r="J5956" t="s">
        <v>17972</v>
      </c>
      <c r="K5956" t="s">
        <v>353</v>
      </c>
      <c r="L5956" t="s">
        <v>354</v>
      </c>
      <c r="M5956" s="29" t="str">
        <f>IF(O5956 &lt;&gt; "", VLOOKUP(O5956,'CLASSIFICAÇÃO - ÁREA DE ATUAÇÃO'!$A:$C,2,0),"")</f>
        <v>A</v>
      </c>
      <c r="N5956" s="29" t="str">
        <f>IF(O5956 &lt;&gt; "",VLOOKUP(O5956,'CLASSIFICAÇÃO - ÁREA DE ATUAÇÃO'!$A:$C,3,0), "")</f>
        <v>REDE DE URGÊNCIA</v>
      </c>
      <c r="O5956" t="str">
        <f>'Lotações convertidas'!B5958</f>
        <v>CENTRO DE REFERENCIA EM SAUDE MENTAL INFANTIL NOROESTE</v>
      </c>
    </row>
    <row r="5957" spans="1:15" x14ac:dyDescent="0.25">
      <c r="A5957">
        <v>1400310</v>
      </c>
      <c r="B5957" t="s">
        <v>17914</v>
      </c>
      <c r="C5957" t="s">
        <v>17915</v>
      </c>
      <c r="D5957" t="s">
        <v>349</v>
      </c>
      <c r="E5957" t="s">
        <v>350</v>
      </c>
      <c r="F5957" t="s">
        <v>18656</v>
      </c>
      <c r="G5957" s="177">
        <v>44859</v>
      </c>
      <c r="H5957" t="s">
        <v>395</v>
      </c>
      <c r="I5957" t="s">
        <v>18169</v>
      </c>
      <c r="J5957" t="s">
        <v>17973</v>
      </c>
      <c r="K5957" t="s">
        <v>353</v>
      </c>
      <c r="L5957" t="s">
        <v>372</v>
      </c>
      <c r="M5957" s="29" t="str">
        <f>IF(O5957 &lt;&gt; "", VLOOKUP(O5957,'CLASSIFICAÇÃO - ÁREA DE ATUAÇÃO'!$A:$C,2,0),"")</f>
        <v>C</v>
      </c>
      <c r="N5957" s="29" t="str">
        <f>IF(O5957 &lt;&gt; "",VLOOKUP(O5957,'CLASSIFICAÇÃO - ÁREA DE ATUAÇÃO'!$A:$C,3,0), "")</f>
        <v>REDE COMPLEMENTAR</v>
      </c>
      <c r="O5957" t="str">
        <f>'Lotações convertidas'!B5959</f>
        <v>CENTRO DE REFERENCIA EM REABILITACAO VENDA NOVA</v>
      </c>
    </row>
    <row r="5958" spans="1:15" x14ac:dyDescent="0.25">
      <c r="A5958">
        <v>1400329</v>
      </c>
      <c r="B5958" t="s">
        <v>17916</v>
      </c>
      <c r="C5958" t="s">
        <v>17917</v>
      </c>
      <c r="D5958" t="s">
        <v>368</v>
      </c>
      <c r="E5958" t="s">
        <v>369</v>
      </c>
      <c r="F5958" t="s">
        <v>554</v>
      </c>
      <c r="G5958" s="177">
        <v>44860</v>
      </c>
      <c r="H5958" t="s">
        <v>417</v>
      </c>
      <c r="I5958" t="s">
        <v>18168</v>
      </c>
      <c r="J5958" t="s">
        <v>17974</v>
      </c>
      <c r="K5958" t="s">
        <v>353</v>
      </c>
      <c r="L5958" t="s">
        <v>397</v>
      </c>
      <c r="M5958" s="29" t="str">
        <f>IF(O5958 &lt;&gt; "", VLOOKUP(O5958,'CLASSIFICAÇÃO - ÁREA DE ATUAÇÃO'!$A:$C,2,0),"")</f>
        <v>B</v>
      </c>
      <c r="N5958" s="29" t="str">
        <f>IF(O5958 &lt;&gt; "",VLOOKUP(O5958,'CLASSIFICAÇÃO - ÁREA DE ATUAÇÃO'!$A:$C,3,0), "")</f>
        <v>ATENÇÃO PRIMÁRIA</v>
      </c>
      <c r="O5958" t="str">
        <f>'Lotações convertidas'!B5960</f>
        <v>CENTRO DE SAÚDE VISTA ALEGRE</v>
      </c>
    </row>
    <row r="5959" spans="1:15" x14ac:dyDescent="0.25">
      <c r="A5959">
        <v>1400337</v>
      </c>
      <c r="B5959" t="s">
        <v>17918</v>
      </c>
      <c r="C5959" t="s">
        <v>17919</v>
      </c>
      <c r="D5959" t="s">
        <v>349</v>
      </c>
      <c r="E5959" t="s">
        <v>541</v>
      </c>
      <c r="F5959" t="s">
        <v>18656</v>
      </c>
      <c r="G5959" s="177">
        <v>44861</v>
      </c>
      <c r="H5959" t="s">
        <v>395</v>
      </c>
      <c r="I5959" t="s">
        <v>18172</v>
      </c>
      <c r="J5959" t="s">
        <v>17975</v>
      </c>
      <c r="K5959" t="s">
        <v>353</v>
      </c>
      <c r="L5959" t="s">
        <v>372</v>
      </c>
      <c r="M5959" s="29" t="str">
        <f>IF(O5959 &lt;&gt; "", VLOOKUP(O5959,'CLASSIFICAÇÃO - ÁREA DE ATUAÇÃO'!$A:$C,2,0),"")</f>
        <v>C</v>
      </c>
      <c r="N5959" s="29" t="str">
        <f>IF(O5959 &lt;&gt; "",VLOOKUP(O5959,'CLASSIFICAÇÃO - ÁREA DE ATUAÇÃO'!$A:$C,3,0), "")</f>
        <v>REDE COMPLEMENTAR</v>
      </c>
      <c r="O5959" t="str">
        <f>'Lotações convertidas'!B5961</f>
        <v>CENTRO DE REFERENCIA EM REABILITACAO VENDA NOVA</v>
      </c>
    </row>
    <row r="5960" spans="1:15" x14ac:dyDescent="0.25">
      <c r="A5960">
        <v>1400345</v>
      </c>
      <c r="B5960" t="s">
        <v>17989</v>
      </c>
      <c r="C5960" t="s">
        <v>17990</v>
      </c>
      <c r="D5960" t="s">
        <v>349</v>
      </c>
      <c r="E5960" t="s">
        <v>350</v>
      </c>
      <c r="F5960" t="s">
        <v>18619</v>
      </c>
      <c r="G5960" s="177">
        <v>44865</v>
      </c>
      <c r="H5960" t="s">
        <v>352</v>
      </c>
      <c r="I5960" t="s">
        <v>18169</v>
      </c>
      <c r="J5960" t="s">
        <v>18110</v>
      </c>
      <c r="K5960" t="s">
        <v>353</v>
      </c>
      <c r="L5960" t="s">
        <v>361</v>
      </c>
      <c r="M5960" s="29" t="str">
        <f>IF(O5960 &lt;&gt; "", VLOOKUP(O5960,'CLASSIFICAÇÃO - ÁREA DE ATUAÇÃO'!$A:$C,2,0),"")</f>
        <v>B</v>
      </c>
      <c r="N5960" s="29" t="str">
        <f>IF(O5960 &lt;&gt; "",VLOOKUP(O5960,'CLASSIFICAÇÃO - ÁREA DE ATUAÇÃO'!$A:$C,3,0), "")</f>
        <v>REDE DE URGÊNCIA</v>
      </c>
      <c r="O5960" t="str">
        <f>'Lotações convertidas'!B5962</f>
        <v>CENTRO DE REFERENCIA EM SAUDE MENTAL PAMPULHA</v>
      </c>
    </row>
    <row r="5961" spans="1:15" x14ac:dyDescent="0.25">
      <c r="A5961">
        <v>1400353</v>
      </c>
      <c r="B5961" t="s">
        <v>17991</v>
      </c>
      <c r="C5961" t="s">
        <v>17992</v>
      </c>
      <c r="D5961" t="s">
        <v>379</v>
      </c>
      <c r="F5961" t="s">
        <v>821</v>
      </c>
      <c r="G5961" s="177">
        <v>44862</v>
      </c>
      <c r="H5961" t="s">
        <v>352</v>
      </c>
      <c r="I5961" t="s">
        <v>18171</v>
      </c>
      <c r="J5961" t="s">
        <v>18111</v>
      </c>
      <c r="K5961" t="s">
        <v>353</v>
      </c>
      <c r="L5961" t="s">
        <v>372</v>
      </c>
      <c r="M5961" s="29" t="str">
        <f>IF(O5961 &lt;&gt; "", VLOOKUP(O5961,'CLASSIFICAÇÃO - ÁREA DE ATUAÇÃO'!$A:$C,2,0),"")</f>
        <v>C</v>
      </c>
      <c r="N5961" s="29" t="str">
        <f>IF(O5961 &lt;&gt; "",VLOOKUP(O5961,'CLASSIFICAÇÃO - ÁREA DE ATUAÇÃO'!$A:$C,3,0), "")</f>
        <v>ATENÇÃO PRIMÁRIA</v>
      </c>
      <c r="O5961" t="str">
        <f>'Lotações convertidas'!B5963</f>
        <v>CENTRO DE SAÚDE SANTA MÔNICA</v>
      </c>
    </row>
    <row r="5962" spans="1:15" x14ac:dyDescent="0.25">
      <c r="A5962">
        <v>1400361</v>
      </c>
      <c r="B5962" t="s">
        <v>17993</v>
      </c>
      <c r="C5962" t="s">
        <v>17994</v>
      </c>
      <c r="D5962" t="s">
        <v>368</v>
      </c>
      <c r="E5962" t="s">
        <v>369</v>
      </c>
      <c r="F5962" t="s">
        <v>298</v>
      </c>
      <c r="G5962" s="177">
        <v>44862</v>
      </c>
      <c r="H5962" t="s">
        <v>364</v>
      </c>
      <c r="I5962" t="s">
        <v>18168</v>
      </c>
      <c r="J5962" t="s">
        <v>18112</v>
      </c>
      <c r="K5962" t="s">
        <v>353</v>
      </c>
      <c r="L5962" t="s">
        <v>374</v>
      </c>
      <c r="M5962" s="29" t="str">
        <f>IF(O5962 &lt;&gt; "", VLOOKUP(O5962,'CLASSIFICAÇÃO - ÁREA DE ATUAÇÃO'!$A:$C,2,0),"")</f>
        <v>D</v>
      </c>
      <c r="N5962" s="29" t="str">
        <f>IF(O5962 &lt;&gt; "",VLOOKUP(O5962,'CLASSIFICAÇÃO - ÁREA DE ATUAÇÃO'!$A:$C,3,0), "")</f>
        <v>ATENÇÃO PRIMÁRIA</v>
      </c>
      <c r="O5962" t="str">
        <f>'Lotações convertidas'!B5964</f>
        <v>CENTRO DE SAÚDE VILA MARIA - JOÃO VITAL</v>
      </c>
    </row>
    <row r="5963" spans="1:15" x14ac:dyDescent="0.25">
      <c r="A5963" t="s">
        <v>17920</v>
      </c>
      <c r="B5963" t="s">
        <v>17921</v>
      </c>
      <c r="C5963" t="s">
        <v>17922</v>
      </c>
      <c r="D5963" t="s">
        <v>368</v>
      </c>
      <c r="E5963" t="s">
        <v>369</v>
      </c>
      <c r="F5963" t="s">
        <v>18615</v>
      </c>
      <c r="G5963" s="177">
        <v>44860</v>
      </c>
      <c r="H5963" t="s">
        <v>425</v>
      </c>
      <c r="I5963" t="s">
        <v>18168</v>
      </c>
      <c r="J5963" t="s">
        <v>17976</v>
      </c>
      <c r="K5963" t="s">
        <v>353</v>
      </c>
      <c r="L5963" t="s">
        <v>365</v>
      </c>
      <c r="M5963" s="29" t="str">
        <f>IF(O5963 &lt;&gt; "", VLOOKUP(O5963,'CLASSIFICAÇÃO - ÁREA DE ATUAÇÃO'!$A:$C,2,0),"")</f>
        <v>D</v>
      </c>
      <c r="N5963" s="29" t="str">
        <f>IF(O5963 &lt;&gt; "",VLOOKUP(O5963,'CLASSIFICAÇÃO - ÁREA DE ATUAÇÃO'!$A:$C,3,0), "")</f>
        <v>REDE DE URGÊNCIA</v>
      </c>
      <c r="O5963" t="str">
        <f>'Lotações convertidas'!B5965</f>
        <v>UNIDADE DE PRONTO ATENDIMENTO NORTE</v>
      </c>
    </row>
    <row r="5964" spans="1:15" x14ac:dyDescent="0.25">
      <c r="A5964">
        <v>1400388</v>
      </c>
      <c r="B5964" t="s">
        <v>17995</v>
      </c>
      <c r="C5964" t="s">
        <v>17996</v>
      </c>
      <c r="D5964" t="s">
        <v>379</v>
      </c>
      <c r="F5964" t="s">
        <v>1042</v>
      </c>
      <c r="G5964" s="177">
        <v>44862</v>
      </c>
      <c r="H5964" t="s">
        <v>364</v>
      </c>
      <c r="I5964" t="s">
        <v>18171</v>
      </c>
      <c r="J5964" t="s">
        <v>18113</v>
      </c>
      <c r="K5964" t="s">
        <v>353</v>
      </c>
      <c r="L5964" t="s">
        <v>406</v>
      </c>
      <c r="M5964" s="29" t="str">
        <f>IF(O5964 &lt;&gt; "", VLOOKUP(O5964,'CLASSIFICAÇÃO - ÁREA DE ATUAÇÃO'!$A:$C,2,0),"")</f>
        <v>B</v>
      </c>
      <c r="N5964" s="29" t="str">
        <f>IF(O5964 &lt;&gt; "",VLOOKUP(O5964,'CLASSIFICAÇÃO - ÁREA DE ATUAÇÃO'!$A:$C,3,0), "")</f>
        <v>ATENÇÃO PRIMÁRIA</v>
      </c>
      <c r="O5964" t="str">
        <f>'Lotações convertidas'!B5966</f>
        <v>CENTRO DE SAÚDE DR. JOSÉ DOMINGOS</v>
      </c>
    </row>
    <row r="5965" spans="1:15" x14ac:dyDescent="0.25">
      <c r="A5965">
        <v>1400396</v>
      </c>
      <c r="B5965" t="s">
        <v>17923</v>
      </c>
      <c r="C5965" t="s">
        <v>17924</v>
      </c>
      <c r="D5965" t="s">
        <v>362</v>
      </c>
      <c r="F5965" t="s">
        <v>1245</v>
      </c>
      <c r="G5965" s="177">
        <v>44860</v>
      </c>
      <c r="H5965" t="s">
        <v>364</v>
      </c>
      <c r="I5965" t="s">
        <v>18168</v>
      </c>
      <c r="J5965" t="s">
        <v>17977</v>
      </c>
      <c r="K5965" t="s">
        <v>353</v>
      </c>
      <c r="L5965" t="s">
        <v>374</v>
      </c>
      <c r="M5965" s="29" t="str">
        <f>IF(O5965 &lt;&gt; "", VLOOKUP(O5965,'CLASSIFICAÇÃO - ÁREA DE ATUAÇÃO'!$A:$C,2,0),"")</f>
        <v>D</v>
      </c>
      <c r="N5965" s="29" t="str">
        <f>IF(O5965 &lt;&gt; "",VLOOKUP(O5965,'CLASSIFICAÇÃO - ÁREA DE ATUAÇÃO'!$A:$C,3,0), "")</f>
        <v>ATENÇÃO PRIMÁRIA</v>
      </c>
      <c r="O5965" t="str">
        <f>'Lotações convertidas'!B5967</f>
        <v>CENTRO DE SAÚDE GOIÂNIA</v>
      </c>
    </row>
    <row r="5966" spans="1:15" x14ac:dyDescent="0.25">
      <c r="A5966" t="s">
        <v>17925</v>
      </c>
      <c r="B5966" t="s">
        <v>17926</v>
      </c>
      <c r="C5966" t="s">
        <v>17927</v>
      </c>
      <c r="D5966" t="s">
        <v>362</v>
      </c>
      <c r="F5966" t="s">
        <v>18617</v>
      </c>
      <c r="G5966" s="177">
        <v>44860</v>
      </c>
      <c r="H5966" t="s">
        <v>1635</v>
      </c>
      <c r="I5966" t="s">
        <v>18168</v>
      </c>
      <c r="J5966" t="s">
        <v>17978</v>
      </c>
      <c r="K5966" t="s">
        <v>353</v>
      </c>
      <c r="L5966" t="s">
        <v>406</v>
      </c>
      <c r="M5966" s="29" t="str">
        <f>IF(O5966 &lt;&gt; "", VLOOKUP(O5966,'CLASSIFICAÇÃO - ÁREA DE ATUAÇÃO'!$A:$C,2,0),"")</f>
        <v>D</v>
      </c>
      <c r="N5966" s="29" t="str">
        <f>IF(O5966 &lt;&gt; "",VLOOKUP(O5966,'CLASSIFICAÇÃO - ÁREA DE ATUAÇÃO'!$A:$C,3,0), "")</f>
        <v>REDE DE URGÊNCIA</v>
      </c>
      <c r="O5966" t="str">
        <f>'Lotações convertidas'!B5968</f>
        <v>UNIDADE DE PRONTO ATENDIMENTO BARREIRO</v>
      </c>
    </row>
    <row r="5967" spans="1:15" x14ac:dyDescent="0.25">
      <c r="A5967">
        <v>1400418</v>
      </c>
      <c r="B5967" t="s">
        <v>17997</v>
      </c>
      <c r="C5967" t="s">
        <v>17998</v>
      </c>
      <c r="D5967" t="s">
        <v>379</v>
      </c>
      <c r="F5967" t="s">
        <v>2110</v>
      </c>
      <c r="G5967" s="177">
        <v>44862</v>
      </c>
      <c r="H5967" t="s">
        <v>364</v>
      </c>
      <c r="I5967" t="s">
        <v>18171</v>
      </c>
      <c r="J5967" t="s">
        <v>18114</v>
      </c>
      <c r="K5967" t="s">
        <v>353</v>
      </c>
      <c r="L5967" t="s">
        <v>397</v>
      </c>
      <c r="M5967" s="29" t="str">
        <f>IF(O5967 &lt;&gt; "", VLOOKUP(O5967,'CLASSIFICAÇÃO - ÁREA DE ATUAÇÃO'!$A:$C,2,0),"")</f>
        <v>B</v>
      </c>
      <c r="N5967" s="29" t="str">
        <f>IF(O5967 &lt;&gt; "",VLOOKUP(O5967,'CLASSIFICAÇÃO - ÁREA DE ATUAÇÃO'!$A:$C,3,0), "")</f>
        <v>ATENÇÃO PRIMÁRIA</v>
      </c>
      <c r="O5967" t="str">
        <f>'Lotações convertidas'!B5969</f>
        <v>CENTRO DE SAÚDE WALDOMIRO LOBO</v>
      </c>
    </row>
    <row r="5968" spans="1:15" x14ac:dyDescent="0.25">
      <c r="A5968">
        <v>1400426</v>
      </c>
      <c r="B5968" t="s">
        <v>17928</v>
      </c>
      <c r="C5968" t="s">
        <v>17929</v>
      </c>
      <c r="D5968" t="s">
        <v>362</v>
      </c>
      <c r="F5968" t="s">
        <v>4637</v>
      </c>
      <c r="G5968" s="177">
        <v>44861</v>
      </c>
      <c r="H5968" t="s">
        <v>395</v>
      </c>
      <c r="I5968" t="s">
        <v>18168</v>
      </c>
      <c r="J5968" t="s">
        <v>17979</v>
      </c>
      <c r="K5968" t="s">
        <v>353</v>
      </c>
      <c r="L5968" t="s">
        <v>427</v>
      </c>
      <c r="M5968" s="29" t="str">
        <f>IF(O5968 &lt;&gt; "", VLOOKUP(O5968,'CLASSIFICAÇÃO - ÁREA DE ATUAÇÃO'!$A:$C,2,0),"")</f>
        <v>A</v>
      </c>
      <c r="N5968" s="29" t="str">
        <f>IF(O5968 &lt;&gt; "",VLOOKUP(O5968,'CLASSIFICAÇÃO - ÁREA DE ATUAÇÃO'!$A:$C,3,0), "")</f>
        <v>GESTÃO</v>
      </c>
      <c r="O5968" t="str">
        <f>'Lotações convertidas'!B5970</f>
        <v>GERÊNCIA DE APOIO TÉCNICO À SAÚDE</v>
      </c>
    </row>
    <row r="5969" spans="1:15" x14ac:dyDescent="0.25">
      <c r="A5969">
        <v>1400434</v>
      </c>
      <c r="B5969" t="s">
        <v>17999</v>
      </c>
      <c r="C5969" t="s">
        <v>18000</v>
      </c>
      <c r="D5969" t="s">
        <v>379</v>
      </c>
      <c r="F5969" t="s">
        <v>18623</v>
      </c>
      <c r="G5969" s="177">
        <v>44863</v>
      </c>
      <c r="H5969" t="s">
        <v>457</v>
      </c>
      <c r="I5969" t="s">
        <v>18171</v>
      </c>
      <c r="J5969" t="s">
        <v>18115</v>
      </c>
      <c r="K5969" t="s">
        <v>353</v>
      </c>
      <c r="L5969" t="s">
        <v>374</v>
      </c>
      <c r="M5969" s="29" t="str">
        <f>IF(O5969 &lt;&gt; "", VLOOKUP(O5969,'CLASSIFICAÇÃO - ÁREA DE ATUAÇÃO'!$A:$C,2,0),"")</f>
        <v>C</v>
      </c>
      <c r="N5969" s="29" t="str">
        <f>IF(O5969 &lt;&gt; "",VLOOKUP(O5969,'CLASSIFICAÇÃO - ÁREA DE ATUAÇÃO'!$A:$C,3,0), "")</f>
        <v>REDE DE URGÊNCIA</v>
      </c>
      <c r="O5969" t="str">
        <f>'Lotações convertidas'!B5971</f>
        <v>UNIDADE DE PRONTO ATENDIMENTO NORDESTE</v>
      </c>
    </row>
    <row r="5970" spans="1:15" x14ac:dyDescent="0.25">
      <c r="A5970">
        <v>1400442</v>
      </c>
      <c r="B5970" t="s">
        <v>18001</v>
      </c>
      <c r="C5970" t="s">
        <v>18002</v>
      </c>
      <c r="D5970" t="s">
        <v>362</v>
      </c>
      <c r="F5970" t="s">
        <v>18616</v>
      </c>
      <c r="G5970" s="177">
        <v>44862</v>
      </c>
      <c r="H5970" t="s">
        <v>466</v>
      </c>
      <c r="I5970" t="s">
        <v>18168</v>
      </c>
      <c r="J5970" t="s">
        <v>18116</v>
      </c>
      <c r="K5970" t="s">
        <v>353</v>
      </c>
      <c r="L5970" t="s">
        <v>361</v>
      </c>
      <c r="M5970" s="29" t="str">
        <f>IF(O5970 &lt;&gt; "", VLOOKUP(O5970,'CLASSIFICAÇÃO - ÁREA DE ATUAÇÃO'!$A:$C,2,0),"")</f>
        <v>C</v>
      </c>
      <c r="N5970" s="29" t="str">
        <f>IF(O5970 &lt;&gt; "",VLOOKUP(O5970,'CLASSIFICAÇÃO - ÁREA DE ATUAÇÃO'!$A:$C,3,0), "")</f>
        <v>REDE DE URGÊNCIA</v>
      </c>
      <c r="O5970" t="str">
        <f>'Lotações convertidas'!B5972</f>
        <v>UNIDADE DE PRONTO ATENDIMENTO PAMPULHA</v>
      </c>
    </row>
    <row r="5971" spans="1:15" x14ac:dyDescent="0.25">
      <c r="A5971">
        <v>1400450</v>
      </c>
      <c r="B5971" t="s">
        <v>18003</v>
      </c>
      <c r="C5971" t="s">
        <v>18004</v>
      </c>
      <c r="D5971" t="s">
        <v>520</v>
      </c>
      <c r="F5971" t="s">
        <v>575</v>
      </c>
      <c r="G5971" s="177">
        <v>44865</v>
      </c>
      <c r="H5971" t="s">
        <v>395</v>
      </c>
      <c r="I5971" t="s">
        <v>18175</v>
      </c>
      <c r="J5971" t="s">
        <v>18117</v>
      </c>
      <c r="K5971" t="s">
        <v>353</v>
      </c>
      <c r="L5971" t="s">
        <v>374</v>
      </c>
      <c r="M5971" s="29" t="str">
        <f>IF(O5971 &lt;&gt; "", VLOOKUP(O5971,'CLASSIFICAÇÃO - ÁREA DE ATUAÇÃO'!$A:$C,2,0),"")</f>
        <v>A</v>
      </c>
      <c r="N5971" s="29" t="str">
        <f>IF(O5971 &lt;&gt; "",VLOOKUP(O5971,'CLASSIFICAÇÃO - ÁREA DE ATUAÇÃO'!$A:$C,3,0), "")</f>
        <v>ATENÇÃO PRIMÁRIA</v>
      </c>
      <c r="O5971" t="str">
        <f>'Lotações convertidas'!B5973</f>
        <v>CENTRO DE SAÚDE LEOPOLDO CHRISOSTOMO DE CASTRO</v>
      </c>
    </row>
    <row r="5972" spans="1:15" x14ac:dyDescent="0.25">
      <c r="A5972">
        <v>1400469</v>
      </c>
      <c r="B5972" t="s">
        <v>18005</v>
      </c>
      <c r="C5972" t="s">
        <v>18006</v>
      </c>
      <c r="D5972" t="s">
        <v>379</v>
      </c>
      <c r="F5972" t="s">
        <v>424</v>
      </c>
      <c r="G5972" s="177">
        <v>44866</v>
      </c>
      <c r="H5972" t="s">
        <v>466</v>
      </c>
      <c r="I5972" t="s">
        <v>18171</v>
      </c>
      <c r="J5972" t="s">
        <v>18118</v>
      </c>
      <c r="K5972" t="s">
        <v>353</v>
      </c>
      <c r="L5972" t="s">
        <v>427</v>
      </c>
      <c r="M5972" s="29" t="str">
        <f>IF(O5972 &lt;&gt; "", VLOOKUP(O5972,'CLASSIFICAÇÃO - ÁREA DE ATUAÇÃO'!$A:$C,2,0),"")</f>
        <v>D</v>
      </c>
      <c r="N5972" s="29" t="str">
        <f>IF(O5972 &lt;&gt; "",VLOOKUP(O5972,'CLASSIFICAÇÃO - ÁREA DE ATUAÇÃO'!$A:$C,3,0), "")</f>
        <v>REDE DE URGÊNCIA</v>
      </c>
      <c r="O5972" t="str">
        <f>'Lotações convertidas'!B5974</f>
        <v>SERVIÇO DE ATENDIMENTO MÓVEL DE URGÊNCIA E TRANSPORTE EM SAÚDE</v>
      </c>
    </row>
    <row r="5973" spans="1:15" x14ac:dyDescent="0.25">
      <c r="A5973">
        <v>1400477</v>
      </c>
      <c r="B5973" t="s">
        <v>18007</v>
      </c>
      <c r="C5973" t="s">
        <v>18008</v>
      </c>
      <c r="D5973" t="s">
        <v>368</v>
      </c>
      <c r="E5973" t="s">
        <v>369</v>
      </c>
      <c r="F5973" t="s">
        <v>4353</v>
      </c>
      <c r="G5973" s="177">
        <v>44862</v>
      </c>
      <c r="H5973" t="s">
        <v>417</v>
      </c>
      <c r="I5973" t="s">
        <v>18168</v>
      </c>
      <c r="J5973" t="s">
        <v>18119</v>
      </c>
      <c r="K5973" t="s">
        <v>353</v>
      </c>
      <c r="L5973" t="s">
        <v>397</v>
      </c>
      <c r="M5973" s="29" t="str">
        <f>IF(O5973 &lt;&gt; "", VLOOKUP(O5973,'CLASSIFICAÇÃO - ÁREA DE ATUAÇÃO'!$A:$C,2,0),"")</f>
        <v>B</v>
      </c>
      <c r="N5973" s="29" t="str">
        <f>IF(O5973 &lt;&gt; "",VLOOKUP(O5973,'CLASSIFICAÇÃO - ÁREA DE ATUAÇÃO'!$A:$C,3,0), "")</f>
        <v>ATENÇÃO PRIMÁRIA</v>
      </c>
      <c r="O5973" t="str">
        <f>'Lotações convertidas'!B5975</f>
        <v>CENTRO DE SAÚDE PALMEIRAS</v>
      </c>
    </row>
    <row r="5974" spans="1:15" x14ac:dyDescent="0.25">
      <c r="A5974">
        <v>1400485</v>
      </c>
      <c r="B5974" t="s">
        <v>17930</v>
      </c>
      <c r="C5974" t="s">
        <v>17931</v>
      </c>
      <c r="D5974" t="s">
        <v>368</v>
      </c>
      <c r="E5974" t="s">
        <v>369</v>
      </c>
      <c r="F5974" t="s">
        <v>18621</v>
      </c>
      <c r="G5974" s="177">
        <v>44861</v>
      </c>
      <c r="H5974" t="s">
        <v>1635</v>
      </c>
      <c r="I5974" t="s">
        <v>18168</v>
      </c>
      <c r="J5974" t="s">
        <v>17980</v>
      </c>
      <c r="K5974" t="s">
        <v>353</v>
      </c>
      <c r="L5974" t="s">
        <v>397</v>
      </c>
      <c r="M5974" s="29" t="str">
        <f>IF(O5974 &lt;&gt; "", VLOOKUP(O5974,'CLASSIFICAÇÃO - ÁREA DE ATUAÇÃO'!$A:$C,2,0),"")</f>
        <v>A</v>
      </c>
      <c r="N5974" s="29" t="str">
        <f>IF(O5974 &lt;&gt; "",VLOOKUP(O5974,'CLASSIFICAÇÃO - ÁREA DE ATUAÇÃO'!$A:$C,3,0), "")</f>
        <v>REDE DE URGÊNCIA</v>
      </c>
      <c r="O5974" t="str">
        <f>'Lotações convertidas'!B5976</f>
        <v>CENTRO DE REFERENCIA EM SAUDE MENTAL OESTE</v>
      </c>
    </row>
    <row r="5975" spans="1:15" x14ac:dyDescent="0.25">
      <c r="A5975">
        <v>1400493</v>
      </c>
      <c r="B5975" t="s">
        <v>6357</v>
      </c>
      <c r="C5975" t="s">
        <v>6358</v>
      </c>
      <c r="D5975" t="s">
        <v>379</v>
      </c>
      <c r="F5975" t="s">
        <v>18615</v>
      </c>
      <c r="G5975" s="177">
        <v>44861</v>
      </c>
      <c r="H5975" t="s">
        <v>457</v>
      </c>
      <c r="I5975" t="s">
        <v>18171</v>
      </c>
      <c r="J5975" t="s">
        <v>6359</v>
      </c>
      <c r="K5975" t="s">
        <v>353</v>
      </c>
      <c r="L5975" t="s">
        <v>365</v>
      </c>
      <c r="M5975" s="29" t="str">
        <f>IF(O5975 &lt;&gt; "", VLOOKUP(O5975,'CLASSIFICAÇÃO - ÁREA DE ATUAÇÃO'!$A:$C,2,0),"")</f>
        <v>D</v>
      </c>
      <c r="N5975" s="29" t="str">
        <f>IF(O5975 &lt;&gt; "",VLOOKUP(O5975,'CLASSIFICAÇÃO - ÁREA DE ATUAÇÃO'!$A:$C,3,0), "")</f>
        <v>REDE DE URGÊNCIA</v>
      </c>
      <c r="O5975" t="str">
        <f>'Lotações convertidas'!B5977</f>
        <v>UNIDADE DE PRONTO ATENDIMENTO NORTE</v>
      </c>
    </row>
    <row r="5976" spans="1:15" x14ac:dyDescent="0.25">
      <c r="A5976">
        <v>1400507</v>
      </c>
      <c r="B5976" t="s">
        <v>13245</v>
      </c>
      <c r="C5976" t="s">
        <v>13246</v>
      </c>
      <c r="D5976" t="s">
        <v>368</v>
      </c>
      <c r="E5976" t="s">
        <v>369</v>
      </c>
      <c r="F5976" t="s">
        <v>18617</v>
      </c>
      <c r="G5976" s="177">
        <v>44862</v>
      </c>
      <c r="H5976" t="s">
        <v>441</v>
      </c>
      <c r="I5976" t="s">
        <v>18168</v>
      </c>
      <c r="J5976" t="s">
        <v>13247</v>
      </c>
      <c r="K5976" t="s">
        <v>353</v>
      </c>
      <c r="L5976" t="s">
        <v>406</v>
      </c>
      <c r="M5976" s="29" t="str">
        <f>IF(O5976 &lt;&gt; "", VLOOKUP(O5976,'CLASSIFICAÇÃO - ÁREA DE ATUAÇÃO'!$A:$C,2,0),"")</f>
        <v>D</v>
      </c>
      <c r="N5976" s="29" t="str">
        <f>IF(O5976 &lt;&gt; "",VLOOKUP(O5976,'CLASSIFICAÇÃO - ÁREA DE ATUAÇÃO'!$A:$C,3,0), "")</f>
        <v>REDE DE URGÊNCIA</v>
      </c>
      <c r="O5976" t="str">
        <f>'Lotações convertidas'!B5978</f>
        <v>UNIDADE DE PRONTO ATENDIMENTO BARREIRO</v>
      </c>
    </row>
    <row r="5977" spans="1:15" x14ac:dyDescent="0.25">
      <c r="A5977">
        <v>1400515</v>
      </c>
      <c r="B5977" t="s">
        <v>18009</v>
      </c>
      <c r="C5977" t="s">
        <v>18010</v>
      </c>
      <c r="D5977" t="s">
        <v>379</v>
      </c>
      <c r="F5977" t="s">
        <v>18611</v>
      </c>
      <c r="G5977" s="177">
        <v>44866</v>
      </c>
      <c r="H5977" t="s">
        <v>457</v>
      </c>
      <c r="I5977" t="s">
        <v>18171</v>
      </c>
      <c r="J5977" t="s">
        <v>18120</v>
      </c>
      <c r="K5977" t="s">
        <v>353</v>
      </c>
      <c r="L5977" t="s">
        <v>397</v>
      </c>
      <c r="M5977" s="29" t="str">
        <f>IF(O5977 &lt;&gt; "", VLOOKUP(O5977,'CLASSIFICAÇÃO - ÁREA DE ATUAÇÃO'!$A:$C,2,0),"")</f>
        <v>C</v>
      </c>
      <c r="N5977" s="29" t="str">
        <f>IF(O5977 &lt;&gt; "",VLOOKUP(O5977,'CLASSIFICAÇÃO - ÁREA DE ATUAÇÃO'!$A:$C,3,0), "")</f>
        <v>REDE DE URGÊNCIA</v>
      </c>
      <c r="O5977" t="str">
        <f>'Lotações convertidas'!B5979</f>
        <v>UNIDADE DE PRONTO ATENDIMENTO OESTE</v>
      </c>
    </row>
    <row r="5978" spans="1:15" x14ac:dyDescent="0.25">
      <c r="A5978">
        <v>1400531</v>
      </c>
      <c r="B5978" t="s">
        <v>18011</v>
      </c>
      <c r="C5978" t="s">
        <v>18012</v>
      </c>
      <c r="D5978" t="s">
        <v>379</v>
      </c>
      <c r="F5978" t="s">
        <v>18613</v>
      </c>
      <c r="G5978" s="177">
        <v>44866</v>
      </c>
      <c r="H5978" t="s">
        <v>482</v>
      </c>
      <c r="I5978" t="s">
        <v>18171</v>
      </c>
      <c r="J5978" t="s">
        <v>18121</v>
      </c>
      <c r="K5978" t="s">
        <v>353</v>
      </c>
      <c r="L5978" t="s">
        <v>382</v>
      </c>
      <c r="M5978" s="29" t="str">
        <f>IF(O5978 &lt;&gt; "", VLOOKUP(O5978,'CLASSIFICAÇÃO - ÁREA DE ATUAÇÃO'!$A:$C,2,0),"")</f>
        <v>C</v>
      </c>
      <c r="N5978" s="29" t="str">
        <f>IF(O5978 &lt;&gt; "",VLOOKUP(O5978,'CLASSIFICAÇÃO - ÁREA DE ATUAÇÃO'!$A:$C,3,0), "")</f>
        <v>REDE DE URGÊNCIA</v>
      </c>
      <c r="O5978" t="str">
        <f>'Lotações convertidas'!B5980</f>
        <v>UNIDADE DE PRONTO ATENDIMENTO LESTE</v>
      </c>
    </row>
    <row r="5979" spans="1:15" x14ac:dyDescent="0.25">
      <c r="A5979" t="s">
        <v>18013</v>
      </c>
      <c r="B5979" t="s">
        <v>18014</v>
      </c>
      <c r="C5979" t="s">
        <v>18015</v>
      </c>
      <c r="D5979" t="s">
        <v>368</v>
      </c>
      <c r="E5979" t="s">
        <v>524</v>
      </c>
      <c r="F5979" t="s">
        <v>494</v>
      </c>
      <c r="G5979" s="177">
        <v>44865</v>
      </c>
      <c r="H5979" t="s">
        <v>818</v>
      </c>
      <c r="I5979" t="s">
        <v>18179</v>
      </c>
      <c r="J5979" t="s">
        <v>18122</v>
      </c>
      <c r="K5979" t="s">
        <v>353</v>
      </c>
      <c r="L5979" t="s">
        <v>397</v>
      </c>
      <c r="M5979" s="29" t="str">
        <f>IF(O5979 &lt;&gt; "", VLOOKUP(O5979,'CLASSIFICAÇÃO - ÁREA DE ATUAÇÃO'!$A:$C,2,0),"")</f>
        <v>B</v>
      </c>
      <c r="N5979" s="29" t="str">
        <f>IF(O5979 &lt;&gt; "",VLOOKUP(O5979,'CLASSIFICAÇÃO - ÁREA DE ATUAÇÃO'!$A:$C,3,0), "")</f>
        <v>REDE COMPLEMENTAR</v>
      </c>
      <c r="O5979" t="str">
        <f>'Lotações convertidas'!B5981</f>
        <v>LABORATORIO REGIONAL OESTE/BARREIRO</v>
      </c>
    </row>
    <row r="5980" spans="1:15" x14ac:dyDescent="0.25">
      <c r="A5980">
        <v>1400558</v>
      </c>
      <c r="B5980" t="s">
        <v>18016</v>
      </c>
      <c r="C5980" t="s">
        <v>18017</v>
      </c>
      <c r="D5980" t="s">
        <v>379</v>
      </c>
      <c r="F5980" t="s">
        <v>424</v>
      </c>
      <c r="G5980" s="177">
        <v>44868</v>
      </c>
      <c r="H5980" t="s">
        <v>466</v>
      </c>
      <c r="I5980" t="s">
        <v>18171</v>
      </c>
      <c r="J5980" t="s">
        <v>18123</v>
      </c>
      <c r="K5980" t="s">
        <v>353</v>
      </c>
      <c r="L5980" t="s">
        <v>427</v>
      </c>
      <c r="M5980" s="29" t="str">
        <f>IF(O5980 &lt;&gt; "", VLOOKUP(O5980,'CLASSIFICAÇÃO - ÁREA DE ATUAÇÃO'!$A:$C,2,0),"")</f>
        <v>D</v>
      </c>
      <c r="N5980" s="29" t="str">
        <f>IF(O5980 &lt;&gt; "",VLOOKUP(O5980,'CLASSIFICAÇÃO - ÁREA DE ATUAÇÃO'!$A:$C,3,0), "")</f>
        <v>REDE DE URGÊNCIA</v>
      </c>
      <c r="O5980" t="str">
        <f>'Lotações convertidas'!B5982</f>
        <v>SERVIÇO DE ATENDIMENTO MÓVEL DE URGÊNCIA E TRANSPORTE EM SAÚDE</v>
      </c>
    </row>
    <row r="5981" spans="1:15" x14ac:dyDescent="0.25">
      <c r="A5981">
        <v>1400566</v>
      </c>
      <c r="B5981" t="s">
        <v>18018</v>
      </c>
      <c r="C5981" t="s">
        <v>18019</v>
      </c>
      <c r="D5981" t="s">
        <v>362</v>
      </c>
      <c r="F5981" t="s">
        <v>18615</v>
      </c>
      <c r="G5981" s="177">
        <v>44865</v>
      </c>
      <c r="H5981" t="s">
        <v>466</v>
      </c>
      <c r="I5981" t="s">
        <v>18168</v>
      </c>
      <c r="J5981" t="s">
        <v>18124</v>
      </c>
      <c r="K5981" t="s">
        <v>353</v>
      </c>
      <c r="L5981" t="s">
        <v>365</v>
      </c>
      <c r="M5981" s="29" t="str">
        <f>IF(O5981 &lt;&gt; "", VLOOKUP(O5981,'CLASSIFICAÇÃO - ÁREA DE ATUAÇÃO'!$A:$C,2,0),"")</f>
        <v>D</v>
      </c>
      <c r="N5981" s="29" t="str">
        <f>IF(O5981 &lt;&gt; "",VLOOKUP(O5981,'CLASSIFICAÇÃO - ÁREA DE ATUAÇÃO'!$A:$C,3,0), "")</f>
        <v>REDE DE URGÊNCIA</v>
      </c>
      <c r="O5981" t="str">
        <f>'Lotações convertidas'!B5983</f>
        <v>UNIDADE DE PRONTO ATENDIMENTO NORTE</v>
      </c>
    </row>
    <row r="5982" spans="1:15" x14ac:dyDescent="0.25">
      <c r="A5982">
        <v>1400574</v>
      </c>
      <c r="B5982" t="s">
        <v>18020</v>
      </c>
      <c r="C5982" t="s">
        <v>18021</v>
      </c>
      <c r="D5982" t="s">
        <v>368</v>
      </c>
      <c r="E5982" t="s">
        <v>369</v>
      </c>
      <c r="F5982" t="s">
        <v>596</v>
      </c>
      <c r="G5982" s="177">
        <v>44865</v>
      </c>
      <c r="H5982" t="s">
        <v>384</v>
      </c>
      <c r="I5982" t="s">
        <v>18168</v>
      </c>
      <c r="J5982" t="s">
        <v>18125</v>
      </c>
      <c r="K5982" t="s">
        <v>353</v>
      </c>
      <c r="L5982" t="s">
        <v>411</v>
      </c>
      <c r="M5982" s="29" t="str">
        <f>IF(O5982 &lt;&gt; "", VLOOKUP(O5982,'CLASSIFICAÇÃO - ÁREA DE ATUAÇÃO'!$A:$C,2,0),"")</f>
        <v>B</v>
      </c>
      <c r="N5982" s="29" t="str">
        <f>IF(O5982 &lt;&gt; "",VLOOKUP(O5982,'CLASSIFICAÇÃO - ÁREA DE ATUAÇÃO'!$A:$C,3,0), "")</f>
        <v>ATENÇÃO PRIMÁRIA</v>
      </c>
      <c r="O5982" t="str">
        <f>'Lotações convertidas'!B5984</f>
        <v>CENTRO DE SAÚDE CONJUNTO SANTA MARIA</v>
      </c>
    </row>
    <row r="5983" spans="1:15" x14ac:dyDescent="0.25">
      <c r="A5983">
        <v>1400582</v>
      </c>
      <c r="B5983" t="s">
        <v>622</v>
      </c>
      <c r="C5983" t="s">
        <v>623</v>
      </c>
      <c r="D5983" t="s">
        <v>368</v>
      </c>
      <c r="E5983" t="s">
        <v>369</v>
      </c>
      <c r="F5983" t="s">
        <v>587</v>
      </c>
      <c r="G5983" s="177">
        <v>44866</v>
      </c>
      <c r="H5983" t="s">
        <v>384</v>
      </c>
      <c r="I5983" t="s">
        <v>18168</v>
      </c>
      <c r="J5983" t="s">
        <v>624</v>
      </c>
      <c r="K5983" t="s">
        <v>353</v>
      </c>
      <c r="L5983" t="s">
        <v>382</v>
      </c>
      <c r="M5983" s="29" t="str">
        <f>IF(O5983 &lt;&gt; "", VLOOKUP(O5983,'CLASSIFICAÇÃO - ÁREA DE ATUAÇÃO'!$A:$C,2,0),"")</f>
        <v>B</v>
      </c>
      <c r="N5983" s="29" t="str">
        <f>IF(O5983 &lt;&gt; "",VLOOKUP(O5983,'CLASSIFICAÇÃO - ÁREA DE ATUAÇÃO'!$A:$C,3,0), "")</f>
        <v>REDE COMPLEMENTAR</v>
      </c>
      <c r="O5983" t="str">
        <f>'Lotações convertidas'!B5985</f>
        <v>UNIDADE DE REFERENCIA SECUNDARIA SAUDADE</v>
      </c>
    </row>
    <row r="5984" spans="1:15" x14ac:dyDescent="0.25">
      <c r="A5984">
        <v>1400590</v>
      </c>
      <c r="B5984" t="s">
        <v>590</v>
      </c>
      <c r="C5984" t="s">
        <v>591</v>
      </c>
      <c r="D5984" t="s">
        <v>349</v>
      </c>
      <c r="E5984" t="s">
        <v>350</v>
      </c>
      <c r="F5984" t="s">
        <v>592</v>
      </c>
      <c r="G5984" s="177">
        <v>44866</v>
      </c>
      <c r="H5984" t="s">
        <v>352</v>
      </c>
      <c r="I5984" t="s">
        <v>18169</v>
      </c>
      <c r="J5984" t="s">
        <v>593</v>
      </c>
      <c r="K5984" t="s">
        <v>353</v>
      </c>
      <c r="L5984" t="s">
        <v>372</v>
      </c>
      <c r="M5984" s="29" t="str">
        <f>IF(O5984 &lt;&gt; "", VLOOKUP(O5984,'CLASSIFICAÇÃO - ÁREA DE ATUAÇÃO'!$A:$C,2,0),"")</f>
        <v>C</v>
      </c>
      <c r="N5984" s="29" t="str">
        <f>IF(O5984 &lt;&gt; "",VLOOKUP(O5984,'CLASSIFICAÇÃO - ÁREA DE ATUAÇÃO'!$A:$C,3,0), "")</f>
        <v>ATENÇÃO PRIMÁRIA</v>
      </c>
      <c r="O5984" t="str">
        <f>'Lotações convertidas'!B5986</f>
        <v>CENTRO DE SAÚDE JARDIM LEBLON</v>
      </c>
    </row>
    <row r="5985" spans="1:15" x14ac:dyDescent="0.25">
      <c r="A5985">
        <v>1400604</v>
      </c>
      <c r="B5985" t="s">
        <v>18022</v>
      </c>
      <c r="C5985" t="s">
        <v>18023</v>
      </c>
      <c r="D5985" t="s">
        <v>368</v>
      </c>
      <c r="E5985" t="s">
        <v>369</v>
      </c>
      <c r="F5985" t="s">
        <v>625</v>
      </c>
      <c r="G5985" s="177">
        <v>44866</v>
      </c>
      <c r="H5985" t="s">
        <v>417</v>
      </c>
      <c r="I5985" t="s">
        <v>18168</v>
      </c>
      <c r="J5985" t="s">
        <v>18126</v>
      </c>
      <c r="K5985" t="s">
        <v>353</v>
      </c>
      <c r="L5985" t="s">
        <v>411</v>
      </c>
      <c r="M5985" s="29" t="str">
        <f>IF(O5985 &lt;&gt; "", VLOOKUP(O5985,'CLASSIFICAÇÃO - ÁREA DE ATUAÇÃO'!$A:$C,2,0),"")</f>
        <v>C</v>
      </c>
      <c r="N5985" s="29" t="str">
        <f>IF(O5985 &lt;&gt; "",VLOOKUP(O5985,'CLASSIFICAÇÃO - ÁREA DE ATUAÇÃO'!$A:$C,3,0), "")</f>
        <v>ATENÇÃO PRIMÁRIA</v>
      </c>
      <c r="O5985" t="str">
        <f>'Lotações convertidas'!B5987</f>
        <v>CENTRO DE SAÚDE NOSSA SENHORA DE FÁTIMA</v>
      </c>
    </row>
    <row r="5986" spans="1:15" x14ac:dyDescent="0.25">
      <c r="A5986">
        <v>1400612</v>
      </c>
      <c r="B5986" t="s">
        <v>9562</v>
      </c>
      <c r="C5986" t="s">
        <v>9563</v>
      </c>
      <c r="D5986" t="s">
        <v>368</v>
      </c>
      <c r="E5986" t="s">
        <v>369</v>
      </c>
      <c r="F5986" t="s">
        <v>18617</v>
      </c>
      <c r="G5986" s="177">
        <v>44866</v>
      </c>
      <c r="H5986" t="s">
        <v>441</v>
      </c>
      <c r="I5986" t="s">
        <v>18168</v>
      </c>
      <c r="J5986" t="s">
        <v>9564</v>
      </c>
      <c r="K5986" t="s">
        <v>353</v>
      </c>
      <c r="L5986" t="s">
        <v>406</v>
      </c>
      <c r="M5986" s="29" t="str">
        <f>IF(O5986 &lt;&gt; "", VLOOKUP(O5986,'CLASSIFICAÇÃO - ÁREA DE ATUAÇÃO'!$A:$C,2,0),"")</f>
        <v>D</v>
      </c>
      <c r="N5986" s="29" t="str">
        <f>IF(O5986 &lt;&gt; "",VLOOKUP(O5986,'CLASSIFICAÇÃO - ÁREA DE ATUAÇÃO'!$A:$C,3,0), "")</f>
        <v>REDE DE URGÊNCIA</v>
      </c>
      <c r="O5986" t="str">
        <f>'Lotações convertidas'!B5988</f>
        <v>UNIDADE DE PRONTO ATENDIMENTO BARREIRO</v>
      </c>
    </row>
    <row r="5987" spans="1:15" x14ac:dyDescent="0.25">
      <c r="A5987">
        <v>1400620</v>
      </c>
      <c r="B5987" t="s">
        <v>18024</v>
      </c>
      <c r="C5987" t="s">
        <v>18025</v>
      </c>
      <c r="D5987" t="s">
        <v>368</v>
      </c>
      <c r="E5987" t="s">
        <v>369</v>
      </c>
      <c r="F5987" t="s">
        <v>274</v>
      </c>
      <c r="G5987" s="177">
        <v>44866</v>
      </c>
      <c r="H5987" t="s">
        <v>364</v>
      </c>
      <c r="I5987" t="s">
        <v>18168</v>
      </c>
      <c r="J5987" t="s">
        <v>18127</v>
      </c>
      <c r="K5987" t="s">
        <v>353</v>
      </c>
      <c r="L5987" t="s">
        <v>406</v>
      </c>
      <c r="M5987" s="29" t="str">
        <f>IF(O5987 &lt;&gt; "", VLOOKUP(O5987,'CLASSIFICAÇÃO - ÁREA DE ATUAÇÃO'!$A:$C,2,0),"")</f>
        <v>D</v>
      </c>
      <c r="N5987" s="29" t="str">
        <f>IF(O5987 &lt;&gt; "",VLOOKUP(O5987,'CLASSIFICAÇÃO - ÁREA DE ATUAÇÃO'!$A:$C,3,0), "")</f>
        <v>ATENÇÃO PRIMÁRIA</v>
      </c>
      <c r="O5987" t="str">
        <f>'Lotações convertidas'!B5989</f>
        <v>CENTRO DE SAÚDE ITAIPU - JATOBÁ</v>
      </c>
    </row>
    <row r="5988" spans="1:15" x14ac:dyDescent="0.25">
      <c r="A5988">
        <v>1400639</v>
      </c>
      <c r="B5988" t="s">
        <v>10779</v>
      </c>
      <c r="C5988" t="s">
        <v>10780</v>
      </c>
      <c r="D5988" t="s">
        <v>368</v>
      </c>
      <c r="E5988" t="s">
        <v>369</v>
      </c>
      <c r="F5988" t="s">
        <v>715</v>
      </c>
      <c r="G5988" s="177">
        <v>44866</v>
      </c>
      <c r="H5988" t="s">
        <v>441</v>
      </c>
      <c r="I5988" t="s">
        <v>18168</v>
      </c>
      <c r="J5988" t="s">
        <v>10781</v>
      </c>
      <c r="K5988" t="s">
        <v>353</v>
      </c>
      <c r="L5988" t="s">
        <v>374</v>
      </c>
      <c r="M5988" s="29" t="str">
        <f>IF(O5988 &lt;&gt; "", VLOOKUP(O5988,'CLASSIFICAÇÃO - ÁREA DE ATUAÇÃO'!$A:$C,2,0),"")</f>
        <v>A</v>
      </c>
      <c r="N5988" s="29" t="str">
        <f>IF(O5988 &lt;&gt; "",VLOOKUP(O5988,'CLASSIFICAÇÃO - ÁREA DE ATUAÇÃO'!$A:$C,3,0), "")</f>
        <v>REDE DE URGÊNCIA</v>
      </c>
      <c r="O5988" t="str">
        <f>'Lotações convertidas'!B5990</f>
        <v>CENTRO DE REFERENCIA EM SAUDE MENTAL INFANTIL NORDESTE</v>
      </c>
    </row>
    <row r="5989" spans="1:15" x14ac:dyDescent="0.25">
      <c r="A5989">
        <v>1400647</v>
      </c>
      <c r="B5989" t="s">
        <v>18026</v>
      </c>
      <c r="C5989" t="s">
        <v>18027</v>
      </c>
      <c r="D5989" t="s">
        <v>379</v>
      </c>
      <c r="F5989" t="s">
        <v>18617</v>
      </c>
      <c r="G5989" s="177">
        <v>44865</v>
      </c>
      <c r="H5989" t="s">
        <v>18128</v>
      </c>
      <c r="I5989" t="s">
        <v>18171</v>
      </c>
      <c r="J5989" t="s">
        <v>18129</v>
      </c>
      <c r="K5989" t="s">
        <v>353</v>
      </c>
      <c r="L5989" t="s">
        <v>406</v>
      </c>
      <c r="M5989" s="29" t="str">
        <f>IF(O5989 &lt;&gt; "", VLOOKUP(O5989,'CLASSIFICAÇÃO - ÁREA DE ATUAÇÃO'!$A:$C,2,0),"")</f>
        <v>D</v>
      </c>
      <c r="N5989" s="29" t="str">
        <f>IF(O5989 &lt;&gt; "",VLOOKUP(O5989,'CLASSIFICAÇÃO - ÁREA DE ATUAÇÃO'!$A:$C,3,0), "")</f>
        <v>REDE DE URGÊNCIA</v>
      </c>
      <c r="O5989" t="str">
        <f>'Lotações convertidas'!B5991</f>
        <v>UNIDADE DE PRONTO ATENDIMENTO BARREIRO</v>
      </c>
    </row>
    <row r="5990" spans="1:15" x14ac:dyDescent="0.25">
      <c r="A5990">
        <v>1400655</v>
      </c>
      <c r="B5990" t="s">
        <v>18028</v>
      </c>
      <c r="C5990" t="s">
        <v>18029</v>
      </c>
      <c r="D5990" t="s">
        <v>368</v>
      </c>
      <c r="E5990" t="s">
        <v>369</v>
      </c>
      <c r="F5990" t="s">
        <v>612</v>
      </c>
      <c r="G5990" s="177">
        <v>44865</v>
      </c>
      <c r="H5990" t="s">
        <v>384</v>
      </c>
      <c r="I5990" t="s">
        <v>18168</v>
      </c>
      <c r="J5990" t="s">
        <v>18130</v>
      </c>
      <c r="K5990" t="s">
        <v>353</v>
      </c>
      <c r="L5990" t="s">
        <v>365</v>
      </c>
      <c r="M5990" s="29" t="str">
        <f>IF(O5990 &lt;&gt; "", VLOOKUP(O5990,'CLASSIFICAÇÃO - ÁREA DE ATUAÇÃO'!$A:$C,2,0),"")</f>
        <v>B</v>
      </c>
      <c r="N5990" s="29" t="str">
        <f>IF(O5990 &lt;&gt; "",VLOOKUP(O5990,'CLASSIFICAÇÃO - ÁREA DE ATUAÇÃO'!$A:$C,3,0), "")</f>
        <v>ATENÇÃO PRIMÁRIA</v>
      </c>
      <c r="O5990" t="str">
        <f>'Lotações convertidas'!B5992</f>
        <v>CENTRO DE SAÚDE PROVIDÊNCIA</v>
      </c>
    </row>
    <row r="5991" spans="1:15" x14ac:dyDescent="0.25">
      <c r="A5991">
        <v>1400663</v>
      </c>
      <c r="B5991" t="s">
        <v>18030</v>
      </c>
      <c r="C5991" t="s">
        <v>18031</v>
      </c>
      <c r="D5991" t="s">
        <v>379</v>
      </c>
      <c r="F5991" t="s">
        <v>606</v>
      </c>
      <c r="G5991" s="177">
        <v>44865</v>
      </c>
      <c r="H5991" t="s">
        <v>364</v>
      </c>
      <c r="I5991" t="s">
        <v>18171</v>
      </c>
      <c r="J5991" t="s">
        <v>18131</v>
      </c>
      <c r="K5991" t="s">
        <v>353</v>
      </c>
      <c r="L5991" t="s">
        <v>382</v>
      </c>
      <c r="M5991" s="29" t="str">
        <f>IF(O5991 &lt;&gt; "", VLOOKUP(O5991,'CLASSIFICAÇÃO - ÁREA DE ATUAÇÃO'!$A:$C,2,0),"")</f>
        <v>D</v>
      </c>
      <c r="N5991" s="29" t="str">
        <f>IF(O5991 &lt;&gt; "",VLOOKUP(O5991,'CLASSIFICAÇÃO - ÁREA DE ATUAÇÃO'!$A:$C,3,0), "")</f>
        <v>ATENÇÃO PRIMÁRIA</v>
      </c>
      <c r="O5991" t="str">
        <f>'Lotações convertidas'!B5993</f>
        <v>CENTRO DE SAÚDE ALTO VERA CRUZ</v>
      </c>
    </row>
    <row r="5992" spans="1:15" x14ac:dyDescent="0.25">
      <c r="A5992">
        <v>1400671</v>
      </c>
      <c r="B5992" t="s">
        <v>3532</v>
      </c>
      <c r="C5992" t="s">
        <v>3533</v>
      </c>
      <c r="D5992" t="s">
        <v>379</v>
      </c>
      <c r="F5992" t="s">
        <v>18623</v>
      </c>
      <c r="G5992" s="177">
        <v>44864</v>
      </c>
      <c r="H5992" t="s">
        <v>482</v>
      </c>
      <c r="I5992" t="s">
        <v>18171</v>
      </c>
      <c r="J5992" t="s">
        <v>3534</v>
      </c>
      <c r="K5992" t="s">
        <v>353</v>
      </c>
      <c r="L5992" t="s">
        <v>374</v>
      </c>
      <c r="M5992" s="29" t="str">
        <f>IF(O5992 &lt;&gt; "", VLOOKUP(O5992,'CLASSIFICAÇÃO - ÁREA DE ATUAÇÃO'!$A:$C,2,0),"")</f>
        <v>C</v>
      </c>
      <c r="N5992" s="29" t="str">
        <f>IF(O5992 &lt;&gt; "",VLOOKUP(O5992,'CLASSIFICAÇÃO - ÁREA DE ATUAÇÃO'!$A:$C,3,0), "")</f>
        <v>REDE DE URGÊNCIA</v>
      </c>
      <c r="O5992" t="str">
        <f>'Lotações convertidas'!B5994</f>
        <v>UNIDADE DE PRONTO ATENDIMENTO NORDESTE</v>
      </c>
    </row>
    <row r="5993" spans="1:15" x14ac:dyDescent="0.25">
      <c r="A5993" t="s">
        <v>18032</v>
      </c>
      <c r="B5993" t="s">
        <v>18033</v>
      </c>
      <c r="C5993" t="s">
        <v>18034</v>
      </c>
      <c r="D5993" t="s">
        <v>368</v>
      </c>
      <c r="E5993" t="s">
        <v>390</v>
      </c>
      <c r="F5993" t="s">
        <v>773</v>
      </c>
      <c r="G5993" s="177">
        <v>44866</v>
      </c>
      <c r="H5993" t="s">
        <v>364</v>
      </c>
      <c r="I5993" t="s">
        <v>18175</v>
      </c>
      <c r="J5993" t="s">
        <v>18132</v>
      </c>
      <c r="K5993" t="s">
        <v>353</v>
      </c>
      <c r="L5993" t="s">
        <v>365</v>
      </c>
      <c r="M5993" s="29" t="str">
        <f>IF(O5993 &lt;&gt; "", VLOOKUP(O5993,'CLASSIFICAÇÃO - ÁREA DE ATUAÇÃO'!$A:$C,2,0),"")</f>
        <v>B</v>
      </c>
      <c r="N5993" s="29" t="str">
        <f>IF(O5993 &lt;&gt; "",VLOOKUP(O5993,'CLASSIFICAÇÃO - ÁREA DE ATUAÇÃO'!$A:$C,3,0), "")</f>
        <v>ATENÇÃO PRIMÁRIA</v>
      </c>
      <c r="O5993" t="str">
        <f>'Lotações convertidas'!B5995</f>
        <v>CENTRO DE SAÚDE GUARANI</v>
      </c>
    </row>
    <row r="5994" spans="1:15" x14ac:dyDescent="0.25">
      <c r="A5994">
        <v>1400698</v>
      </c>
      <c r="B5994" t="s">
        <v>18035</v>
      </c>
      <c r="C5994" t="s">
        <v>18036</v>
      </c>
      <c r="D5994" t="s">
        <v>368</v>
      </c>
      <c r="E5994" t="s">
        <v>369</v>
      </c>
      <c r="F5994" t="s">
        <v>626</v>
      </c>
      <c r="G5994" s="177">
        <v>44866</v>
      </c>
      <c r="H5994" t="s">
        <v>384</v>
      </c>
      <c r="I5994" t="s">
        <v>18168</v>
      </c>
      <c r="J5994" t="s">
        <v>18133</v>
      </c>
      <c r="K5994" t="s">
        <v>353</v>
      </c>
      <c r="L5994" t="s">
        <v>365</v>
      </c>
      <c r="M5994" s="29" t="str">
        <f>IF(O5994 &lt;&gt; "", VLOOKUP(O5994,'CLASSIFICAÇÃO - ÁREA DE ATUAÇÃO'!$A:$C,2,0),"")</f>
        <v>C</v>
      </c>
      <c r="N5994" s="29" t="str">
        <f>IF(O5994 &lt;&gt; "",VLOOKUP(O5994,'CLASSIFICAÇÃO - ÁREA DE ATUAÇÃO'!$A:$C,3,0), "")</f>
        <v>ATENÇÃO PRIMÁRIA</v>
      </c>
      <c r="O5994" t="str">
        <f>'Lotações convertidas'!B5996</f>
        <v>CENTRO DE SAÚDE JARDIM GUANABARA</v>
      </c>
    </row>
    <row r="5995" spans="1:15" x14ac:dyDescent="0.25">
      <c r="A5995">
        <v>1400701</v>
      </c>
      <c r="B5995" t="s">
        <v>18037</v>
      </c>
      <c r="C5995" t="s">
        <v>18038</v>
      </c>
      <c r="D5995" t="s">
        <v>379</v>
      </c>
      <c r="F5995" t="s">
        <v>2223</v>
      </c>
      <c r="G5995" s="177">
        <v>44866</v>
      </c>
      <c r="H5995" t="s">
        <v>17988</v>
      </c>
      <c r="I5995" t="s">
        <v>18171</v>
      </c>
      <c r="J5995" t="s">
        <v>18134</v>
      </c>
      <c r="K5995" t="s">
        <v>353</v>
      </c>
      <c r="L5995" t="s">
        <v>372</v>
      </c>
      <c r="M5995" s="29" t="str">
        <f>IF(O5995 &lt;&gt; "", VLOOKUP(O5995,'CLASSIFICAÇÃO - ÁREA DE ATUAÇÃO'!$A:$C,2,0),"")</f>
        <v>C</v>
      </c>
      <c r="N5995" s="29" t="str">
        <f>IF(O5995 &lt;&gt; "",VLOOKUP(O5995,'CLASSIFICAÇÃO - ÁREA DE ATUAÇÃO'!$A:$C,3,0), "")</f>
        <v>ATENÇÃO PRIMÁRIA</v>
      </c>
      <c r="O5995" t="str">
        <f>'Lotações convertidas'!B5997</f>
        <v>CENTRO DE SAÚDE SANTO ANTÔNIO</v>
      </c>
    </row>
    <row r="5996" spans="1:15" x14ac:dyDescent="0.25">
      <c r="A5996" t="s">
        <v>18039</v>
      </c>
      <c r="B5996" t="s">
        <v>18040</v>
      </c>
      <c r="C5996" t="s">
        <v>18041</v>
      </c>
      <c r="D5996" t="s">
        <v>349</v>
      </c>
      <c r="E5996" t="s">
        <v>541</v>
      </c>
      <c r="F5996" t="s">
        <v>18633</v>
      </c>
      <c r="G5996" s="177">
        <v>44865</v>
      </c>
      <c r="H5996" t="s">
        <v>364</v>
      </c>
      <c r="I5996" t="s">
        <v>18172</v>
      </c>
      <c r="J5996" t="s">
        <v>18135</v>
      </c>
      <c r="K5996" t="s">
        <v>353</v>
      </c>
      <c r="L5996" t="s">
        <v>382</v>
      </c>
      <c r="M5996" s="29" t="str">
        <f>IF(O5996 &lt;&gt; "", VLOOKUP(O5996,'CLASSIFICAÇÃO - ÁREA DE ATUAÇÃO'!$A:$C,2,0),"")</f>
        <v>A</v>
      </c>
      <c r="N5996" s="29" t="str">
        <f>IF(O5996 &lt;&gt; "",VLOOKUP(O5996,'CLASSIFICAÇÃO - ÁREA DE ATUAÇÃO'!$A:$C,3,0), "")</f>
        <v>REDE COMPLEMENTAR</v>
      </c>
      <c r="O5996" t="str">
        <f>'Lotações convertidas'!B5998</f>
        <v>CENTRO DE REFERENCIA EM REABILITACAO LESTE</v>
      </c>
    </row>
    <row r="5997" spans="1:15" x14ac:dyDescent="0.25">
      <c r="A5997">
        <v>1400728</v>
      </c>
      <c r="B5997" t="s">
        <v>18042</v>
      </c>
      <c r="C5997" t="s">
        <v>18043</v>
      </c>
      <c r="D5997" t="s">
        <v>349</v>
      </c>
      <c r="E5997" t="s">
        <v>350</v>
      </c>
      <c r="F5997" t="s">
        <v>602</v>
      </c>
      <c r="G5997" s="177">
        <v>44865</v>
      </c>
      <c r="H5997" t="s">
        <v>395</v>
      </c>
      <c r="I5997" t="s">
        <v>18169</v>
      </c>
      <c r="J5997" t="s">
        <v>18136</v>
      </c>
      <c r="K5997" t="s">
        <v>353</v>
      </c>
      <c r="L5997" t="s">
        <v>372</v>
      </c>
      <c r="M5997" s="29" t="str">
        <f>IF(O5997 &lt;&gt; "", VLOOKUP(O5997,'CLASSIFICAÇÃO - ÁREA DE ATUAÇÃO'!$A:$C,2,0),"")</f>
        <v>D</v>
      </c>
      <c r="N5997" s="29" t="str">
        <f>IF(O5997 &lt;&gt; "",VLOOKUP(O5997,'CLASSIFICAÇÃO - ÁREA DE ATUAÇÃO'!$A:$C,3,0), "")</f>
        <v>ATENÇÃO PRIMÁRIA</v>
      </c>
      <c r="O5997" t="str">
        <f>'Lotações convertidas'!B5999</f>
        <v>CENTRO DE SAÚDE JARDIM COMERCIÁRIOS</v>
      </c>
    </row>
    <row r="5998" spans="1:15" x14ac:dyDescent="0.25">
      <c r="A5998">
        <v>1400736</v>
      </c>
      <c r="B5998" t="s">
        <v>18044</v>
      </c>
      <c r="C5998" t="s">
        <v>18045</v>
      </c>
      <c r="D5998" t="s">
        <v>368</v>
      </c>
      <c r="E5998" t="s">
        <v>369</v>
      </c>
      <c r="F5998" t="s">
        <v>629</v>
      </c>
      <c r="G5998" s="177">
        <v>44866</v>
      </c>
      <c r="H5998" t="s">
        <v>384</v>
      </c>
      <c r="I5998" t="s">
        <v>18168</v>
      </c>
      <c r="J5998" t="s">
        <v>18137</v>
      </c>
      <c r="K5998" t="s">
        <v>353</v>
      </c>
      <c r="L5998" t="s">
        <v>354</v>
      </c>
      <c r="M5998" s="29" t="str">
        <f>IF(O5998 &lt;&gt; "", VLOOKUP(O5998,'CLASSIFICAÇÃO - ÁREA DE ATUAÇÃO'!$A:$C,2,0),"")</f>
        <v>A</v>
      </c>
      <c r="N5998" s="29" t="str">
        <f>IF(O5998 &lt;&gt; "",VLOOKUP(O5998,'CLASSIFICAÇÃO - ÁREA DE ATUAÇÃO'!$A:$C,3,0), "")</f>
        <v>ATENÇÃO PRIMÁRIA</v>
      </c>
      <c r="O5998" t="str">
        <f>'Lotações convertidas'!B6000</f>
        <v>CENTRO DE SAÚDE PADRE EUSTÁQUIO</v>
      </c>
    </row>
    <row r="5999" spans="1:15" x14ac:dyDescent="0.25">
      <c r="A5999">
        <v>1400744</v>
      </c>
      <c r="B5999" t="s">
        <v>18046</v>
      </c>
      <c r="C5999" t="s">
        <v>18047</v>
      </c>
      <c r="D5999" t="s">
        <v>349</v>
      </c>
      <c r="E5999" t="s">
        <v>473</v>
      </c>
      <c r="F5999" t="s">
        <v>2099</v>
      </c>
      <c r="G5999" s="177">
        <v>44866</v>
      </c>
      <c r="H5999" t="s">
        <v>395</v>
      </c>
      <c r="I5999" t="s">
        <v>18181</v>
      </c>
      <c r="J5999" t="s">
        <v>18138</v>
      </c>
      <c r="K5999" t="s">
        <v>353</v>
      </c>
      <c r="L5999" t="s">
        <v>397</v>
      </c>
      <c r="M5999" s="29" t="str">
        <f>IF(O5999 &lt;&gt; "", VLOOKUP(O5999,'CLASSIFICAÇÃO - ÁREA DE ATUAÇÃO'!$A:$C,2,0),"")</f>
        <v>B</v>
      </c>
      <c r="N5999" s="29" t="str">
        <f>IF(O5999 &lt;&gt; "",VLOOKUP(O5999,'CLASSIFICAÇÃO - ÁREA DE ATUAÇÃO'!$A:$C,3,0), "")</f>
        <v>ATENÇÃO PRIMÁRIA</v>
      </c>
      <c r="O5999" t="str">
        <f>'Lotações convertidas'!B6001</f>
        <v>CENTRO DE SAÚDE AMÍLCAR VIANNA MARTINS</v>
      </c>
    </row>
    <row r="6000" spans="1:15" x14ac:dyDescent="0.25">
      <c r="A6000">
        <v>1400752</v>
      </c>
      <c r="B6000" t="s">
        <v>18048</v>
      </c>
      <c r="C6000" t="s">
        <v>18049</v>
      </c>
      <c r="D6000" t="s">
        <v>368</v>
      </c>
      <c r="E6000" t="s">
        <v>369</v>
      </c>
      <c r="F6000" t="s">
        <v>18613</v>
      </c>
      <c r="G6000" s="177">
        <v>44866</v>
      </c>
      <c r="H6000" t="s">
        <v>425</v>
      </c>
      <c r="I6000" t="s">
        <v>18168</v>
      </c>
      <c r="J6000" t="s">
        <v>18139</v>
      </c>
      <c r="K6000" t="s">
        <v>353</v>
      </c>
      <c r="L6000" t="s">
        <v>382</v>
      </c>
      <c r="M6000" s="29" t="str">
        <f>IF(O6000 &lt;&gt; "", VLOOKUP(O6000,'CLASSIFICAÇÃO - ÁREA DE ATUAÇÃO'!$A:$C,2,0),"")</f>
        <v>C</v>
      </c>
      <c r="N6000" s="29" t="str">
        <f>IF(O6000 &lt;&gt; "",VLOOKUP(O6000,'CLASSIFICAÇÃO - ÁREA DE ATUAÇÃO'!$A:$C,3,0), "")</f>
        <v>REDE DE URGÊNCIA</v>
      </c>
      <c r="O6000" t="str">
        <f>'Lotações convertidas'!B6002</f>
        <v>UNIDADE DE PRONTO ATENDIMENTO LESTE</v>
      </c>
    </row>
    <row r="6001" spans="1:15" x14ac:dyDescent="0.25">
      <c r="A6001">
        <v>1400760</v>
      </c>
      <c r="B6001" t="s">
        <v>18050</v>
      </c>
      <c r="C6001" t="s">
        <v>18051</v>
      </c>
      <c r="D6001" t="s">
        <v>379</v>
      </c>
      <c r="F6001" t="s">
        <v>1548</v>
      </c>
      <c r="G6001" s="177">
        <v>44866</v>
      </c>
      <c r="H6001" t="s">
        <v>364</v>
      </c>
      <c r="I6001" t="s">
        <v>18171</v>
      </c>
      <c r="J6001" t="s">
        <v>18140</v>
      </c>
      <c r="K6001" t="s">
        <v>353</v>
      </c>
      <c r="L6001" t="s">
        <v>374</v>
      </c>
      <c r="M6001" s="29" t="str">
        <f>IF(O6001 &lt;&gt; "", VLOOKUP(O6001,'CLASSIFICAÇÃO - ÁREA DE ATUAÇÃO'!$A:$C,2,0),"")</f>
        <v>D</v>
      </c>
      <c r="N6001" s="29" t="str">
        <f>IF(O6001 &lt;&gt; "",VLOOKUP(O6001,'CLASSIFICAÇÃO - ÁREA DE ATUAÇÃO'!$A:$C,3,0), "")</f>
        <v>ATENÇÃO PRIMÁRIA</v>
      </c>
      <c r="O6001" t="str">
        <f>'Lotações convertidas'!B6003</f>
        <v>CENTRO DE SAÚDE NAZARÉ</v>
      </c>
    </row>
    <row r="6002" spans="1:15" x14ac:dyDescent="0.25">
      <c r="A6002">
        <v>1400779</v>
      </c>
      <c r="B6002" t="s">
        <v>18052</v>
      </c>
      <c r="C6002" t="s">
        <v>18053</v>
      </c>
      <c r="D6002" t="s">
        <v>362</v>
      </c>
      <c r="F6002" t="s">
        <v>18667</v>
      </c>
      <c r="G6002" s="177">
        <v>44866</v>
      </c>
      <c r="H6002" t="s">
        <v>364</v>
      </c>
      <c r="I6002" t="s">
        <v>18168</v>
      </c>
      <c r="J6002" t="s">
        <v>18141</v>
      </c>
      <c r="K6002" t="s">
        <v>353</v>
      </c>
      <c r="L6002" t="s">
        <v>411</v>
      </c>
      <c r="M6002" s="29" t="str">
        <f>IF(O6002 &lt;&gt; "", VLOOKUP(O6002,'CLASSIFICAÇÃO - ÁREA DE ATUAÇÃO'!$A:$C,2,0),"")</f>
        <v>A</v>
      </c>
      <c r="N6002" s="29" t="str">
        <f>IF(O6002 &lt;&gt; "",VLOOKUP(O6002,'CLASSIFICAÇÃO - ÁREA DE ATUAÇÃO'!$A:$C,3,0), "")</f>
        <v>GESTÃO</v>
      </c>
      <c r="O6002" t="str">
        <f>'Lotações convertidas'!B6004</f>
        <v>GERENCIA DE ASSISTENCIA, EPIDEMIOLOGIA E REGULACAO CENTRO-SUL</v>
      </c>
    </row>
    <row r="6003" spans="1:15" x14ac:dyDescent="0.25">
      <c r="A6003">
        <v>1400787</v>
      </c>
      <c r="B6003" t="s">
        <v>18054</v>
      </c>
      <c r="C6003" t="s">
        <v>18055</v>
      </c>
      <c r="D6003" t="s">
        <v>368</v>
      </c>
      <c r="E6003" t="s">
        <v>524</v>
      </c>
      <c r="F6003" t="s">
        <v>259</v>
      </c>
      <c r="G6003" s="177">
        <v>44868</v>
      </c>
      <c r="H6003" t="s">
        <v>417</v>
      </c>
      <c r="I6003" t="s">
        <v>18179</v>
      </c>
      <c r="J6003" t="s">
        <v>18142</v>
      </c>
      <c r="K6003" t="s">
        <v>353</v>
      </c>
      <c r="L6003" t="s">
        <v>372</v>
      </c>
      <c r="M6003" s="29" t="str">
        <f>IF(O6003 &lt;&gt; "", VLOOKUP(O6003,'CLASSIFICAÇÃO - ÁREA DE ATUAÇÃO'!$A:$C,2,0),"")</f>
        <v>C</v>
      </c>
      <c r="N6003" s="29" t="str">
        <f>IF(O6003 &lt;&gt; "",VLOOKUP(O6003,'CLASSIFICAÇÃO - ÁREA DE ATUAÇÃO'!$A:$C,3,0), "")</f>
        <v>REDE COMPLEMENTAR</v>
      </c>
      <c r="O6003" t="str">
        <f>'Lotações convertidas'!B6005</f>
        <v>LABORATORIO REGIONAL NORTE/VENDA NOVA</v>
      </c>
    </row>
    <row r="6004" spans="1:15" x14ac:dyDescent="0.25">
      <c r="A6004">
        <v>1400795</v>
      </c>
      <c r="B6004" t="s">
        <v>14788</v>
      </c>
      <c r="C6004" t="s">
        <v>14789</v>
      </c>
      <c r="D6004" t="s">
        <v>379</v>
      </c>
      <c r="F6004" t="s">
        <v>18629</v>
      </c>
      <c r="G6004" s="177">
        <v>44868</v>
      </c>
      <c r="H6004" t="s">
        <v>736</v>
      </c>
      <c r="I6004" t="s">
        <v>18171</v>
      </c>
      <c r="J6004" t="s">
        <v>14790</v>
      </c>
      <c r="K6004" t="s">
        <v>353</v>
      </c>
      <c r="L6004" t="s">
        <v>411</v>
      </c>
      <c r="M6004" s="29" t="str">
        <f>IF(O6004 &lt;&gt; "", VLOOKUP(O6004,'CLASSIFICAÇÃO - ÁREA DE ATUAÇÃO'!$A:$C,2,0),"")</f>
        <v>A</v>
      </c>
      <c r="N6004" s="29" t="str">
        <f>IF(O6004 &lt;&gt; "",VLOOKUP(O6004,'CLASSIFICAÇÃO - ÁREA DE ATUAÇÃO'!$A:$C,3,0), "")</f>
        <v>GESTÃO</v>
      </c>
      <c r="O6004" t="str">
        <f>'Lotações convertidas'!B6006</f>
        <v>DIRETORIA REGIONAL DE SAUDE CENTRO-SUL</v>
      </c>
    </row>
    <row r="6005" spans="1:15" x14ac:dyDescent="0.25">
      <c r="A6005">
        <v>1400809</v>
      </c>
      <c r="B6005" t="s">
        <v>18056</v>
      </c>
      <c r="C6005" t="s">
        <v>18057</v>
      </c>
      <c r="D6005" t="s">
        <v>362</v>
      </c>
      <c r="F6005" t="s">
        <v>18613</v>
      </c>
      <c r="G6005" s="177">
        <v>44866</v>
      </c>
      <c r="H6005" t="s">
        <v>364</v>
      </c>
      <c r="I6005" t="s">
        <v>18168</v>
      </c>
      <c r="J6005" t="s">
        <v>18143</v>
      </c>
      <c r="K6005" t="s">
        <v>353</v>
      </c>
      <c r="L6005" t="s">
        <v>382</v>
      </c>
      <c r="M6005" s="29" t="str">
        <f>IF(O6005 &lt;&gt; "", VLOOKUP(O6005,'CLASSIFICAÇÃO - ÁREA DE ATUAÇÃO'!$A:$C,2,0),"")</f>
        <v>C</v>
      </c>
      <c r="N6005" s="29" t="str">
        <f>IF(O6005 &lt;&gt; "",VLOOKUP(O6005,'CLASSIFICAÇÃO - ÁREA DE ATUAÇÃO'!$A:$C,3,0), "")</f>
        <v>REDE DE URGÊNCIA</v>
      </c>
      <c r="O6005" t="str">
        <f>'Lotações convertidas'!B6007</f>
        <v>UNIDADE DE PRONTO ATENDIMENTO LESTE</v>
      </c>
    </row>
    <row r="6006" spans="1:15" x14ac:dyDescent="0.25">
      <c r="A6006">
        <v>1400817</v>
      </c>
      <c r="B6006" t="s">
        <v>18058</v>
      </c>
      <c r="C6006" t="s">
        <v>18059</v>
      </c>
      <c r="D6006" t="s">
        <v>362</v>
      </c>
      <c r="F6006" t="s">
        <v>18686</v>
      </c>
      <c r="G6006" s="177">
        <v>44866</v>
      </c>
      <c r="H6006" t="s">
        <v>364</v>
      </c>
      <c r="I6006" t="s">
        <v>18168</v>
      </c>
      <c r="J6006" t="s">
        <v>18144</v>
      </c>
      <c r="K6006" t="s">
        <v>353</v>
      </c>
      <c r="L6006" t="s">
        <v>354</v>
      </c>
      <c r="M6006" s="29" t="str">
        <f>IF(O6006 &lt;&gt; "", VLOOKUP(O6006,'CLASSIFICAÇÃO - ÁREA DE ATUAÇÃO'!$A:$C,2,0),"")</f>
        <v>A</v>
      </c>
      <c r="N6006" s="29" t="str">
        <f>IF(O6006 &lt;&gt; "",VLOOKUP(O6006,'CLASSIFICAÇÃO - ÁREA DE ATUAÇÃO'!$A:$C,3,0), "")</f>
        <v>GESTÃO</v>
      </c>
      <c r="O6006" t="str">
        <f>'Lotações convertidas'!B6008</f>
        <v>GERENCIA DE ASSISTENCIA, EPIDEMIOLOGIA E REGULACAO NOROESTE</v>
      </c>
    </row>
    <row r="6007" spans="1:15" x14ac:dyDescent="0.25">
      <c r="A6007">
        <v>1400825</v>
      </c>
      <c r="B6007" t="s">
        <v>18060</v>
      </c>
      <c r="C6007" t="s">
        <v>18061</v>
      </c>
      <c r="D6007" t="s">
        <v>368</v>
      </c>
      <c r="E6007" t="s">
        <v>369</v>
      </c>
      <c r="F6007" t="s">
        <v>1194</v>
      </c>
      <c r="G6007" s="177">
        <v>44866</v>
      </c>
      <c r="H6007" t="s">
        <v>364</v>
      </c>
      <c r="I6007" t="s">
        <v>18168</v>
      </c>
      <c r="J6007" t="s">
        <v>18145</v>
      </c>
      <c r="K6007" t="s">
        <v>353</v>
      </c>
      <c r="L6007" t="s">
        <v>406</v>
      </c>
      <c r="M6007" s="29" t="str">
        <f>IF(O6007 &lt;&gt; "", VLOOKUP(O6007,'CLASSIFICAÇÃO - ÁREA DE ATUAÇÃO'!$A:$C,2,0),"")</f>
        <v>C</v>
      </c>
      <c r="N6007" s="29" t="str">
        <f>IF(O6007 &lt;&gt; "",VLOOKUP(O6007,'CLASSIFICAÇÃO - ÁREA DE ATUAÇÃO'!$A:$C,3,0), "")</f>
        <v>ATENÇÃO PRIMÁRIA</v>
      </c>
      <c r="O6007" t="str">
        <f>'Lotações convertidas'!B6009</f>
        <v>CENTRO DE SAÚDE MILIONÁRIOS</v>
      </c>
    </row>
    <row r="6008" spans="1:15" x14ac:dyDescent="0.25">
      <c r="A6008">
        <v>1400833</v>
      </c>
      <c r="B6008" t="s">
        <v>18062</v>
      </c>
      <c r="C6008" t="s">
        <v>18063</v>
      </c>
      <c r="D6008" t="s">
        <v>379</v>
      </c>
      <c r="F6008" t="s">
        <v>3561</v>
      </c>
      <c r="G6008" s="177">
        <v>44866</v>
      </c>
      <c r="H6008" t="s">
        <v>395</v>
      </c>
      <c r="I6008" t="s">
        <v>18171</v>
      </c>
      <c r="J6008" t="s">
        <v>18146</v>
      </c>
      <c r="K6008" t="s">
        <v>353</v>
      </c>
      <c r="L6008" t="s">
        <v>427</v>
      </c>
      <c r="M6008" s="29" t="str">
        <f>IF(O6008 &lt;&gt; "", VLOOKUP(O6008,'CLASSIFICAÇÃO - ÁREA DE ATUAÇÃO'!$A:$C,2,0),"")</f>
        <v>A</v>
      </c>
      <c r="N6008" s="29" t="str">
        <f>IF(O6008 &lt;&gt; "",VLOOKUP(O6008,'CLASSIFICAÇÃO - ÁREA DE ATUAÇÃO'!$A:$C,3,0), "")</f>
        <v>GESTÃO</v>
      </c>
      <c r="O6008" t="str">
        <f>'Lotações convertidas'!B6010</f>
        <v>GERÊNCIA DE INTEGRAÇÃO DO CUIDADO À SAÚDE</v>
      </c>
    </row>
    <row r="6009" spans="1:15" x14ac:dyDescent="0.25">
      <c r="A6009">
        <v>1400841</v>
      </c>
      <c r="B6009" t="s">
        <v>641</v>
      </c>
      <c r="C6009" t="s">
        <v>642</v>
      </c>
      <c r="D6009" t="s">
        <v>349</v>
      </c>
      <c r="E6009" t="s">
        <v>350</v>
      </c>
      <c r="F6009" t="s">
        <v>18657</v>
      </c>
      <c r="G6009" s="177">
        <v>44868</v>
      </c>
      <c r="H6009" t="s">
        <v>395</v>
      </c>
      <c r="I6009" t="s">
        <v>18169</v>
      </c>
      <c r="J6009" t="s">
        <v>644</v>
      </c>
      <c r="K6009" t="s">
        <v>353</v>
      </c>
      <c r="L6009" t="s">
        <v>361</v>
      </c>
      <c r="M6009" s="29" t="str">
        <f>IF(O6009 &lt;&gt; "", VLOOKUP(O6009,'CLASSIFICAÇÃO - ÁREA DE ATUAÇÃO'!$A:$C,2,0),"")</f>
        <v>B</v>
      </c>
      <c r="N6009" s="29" t="str">
        <f>IF(O6009 &lt;&gt; "",VLOOKUP(O6009,'CLASSIFICAÇÃO - ÁREA DE ATUAÇÃO'!$A:$C,3,0), "")</f>
        <v>GESTÃO</v>
      </c>
      <c r="O6009" t="str">
        <f>'Lotações convertidas'!B6011</f>
        <v>GERENCIA DE ASSISTENCIA, EPIDEMIOLOGIA E REGULACAO PAMPULHA</v>
      </c>
    </row>
    <row r="6010" spans="1:15" x14ac:dyDescent="0.25">
      <c r="A6010" t="s">
        <v>18064</v>
      </c>
      <c r="B6010" t="s">
        <v>18065</v>
      </c>
      <c r="C6010" t="s">
        <v>18066</v>
      </c>
      <c r="D6010" t="s">
        <v>368</v>
      </c>
      <c r="E6010" t="s">
        <v>369</v>
      </c>
      <c r="F6010" t="s">
        <v>519</v>
      </c>
      <c r="G6010" s="177">
        <v>44868</v>
      </c>
      <c r="H6010" t="s">
        <v>417</v>
      </c>
      <c r="I6010" t="s">
        <v>18168</v>
      </c>
      <c r="J6010" t="s">
        <v>18147</v>
      </c>
      <c r="K6010" t="s">
        <v>353</v>
      </c>
      <c r="L6010" t="s">
        <v>406</v>
      </c>
      <c r="M6010" s="29" t="str">
        <f>IF(O6010 &lt;&gt; "", VLOOKUP(O6010,'CLASSIFICAÇÃO - ÁREA DE ATUAÇÃO'!$A:$C,2,0),"")</f>
        <v>B</v>
      </c>
      <c r="N6010" s="29" t="str">
        <f>IF(O6010 &lt;&gt; "",VLOOKUP(O6010,'CLASSIFICAÇÃO - ÁREA DE ATUAÇÃO'!$A:$C,3,0), "")</f>
        <v>ATENÇÃO PRIMÁRIA</v>
      </c>
      <c r="O6010" t="str">
        <f>'Lotações convertidas'!B6012</f>
        <v>CENTRO DE SAÚDE CARLOS RENATO DIAS</v>
      </c>
    </row>
    <row r="6011" spans="1:15" x14ac:dyDescent="0.25">
      <c r="A6011">
        <v>1400868</v>
      </c>
      <c r="B6011" t="s">
        <v>18067</v>
      </c>
      <c r="C6011" t="s">
        <v>18068</v>
      </c>
      <c r="D6011" t="s">
        <v>362</v>
      </c>
      <c r="F6011" t="s">
        <v>18623</v>
      </c>
      <c r="G6011" s="177">
        <v>44867</v>
      </c>
      <c r="H6011" t="s">
        <v>466</v>
      </c>
      <c r="I6011" t="s">
        <v>18168</v>
      </c>
      <c r="J6011" t="s">
        <v>18148</v>
      </c>
      <c r="K6011" t="s">
        <v>353</v>
      </c>
      <c r="L6011" t="s">
        <v>374</v>
      </c>
      <c r="M6011" s="29" t="str">
        <f>IF(O6011 &lt;&gt; "", VLOOKUP(O6011,'CLASSIFICAÇÃO - ÁREA DE ATUAÇÃO'!$A:$C,2,0),"")</f>
        <v>C</v>
      </c>
      <c r="N6011" s="29" t="str">
        <f>IF(O6011 &lt;&gt; "",VLOOKUP(O6011,'CLASSIFICAÇÃO - ÁREA DE ATUAÇÃO'!$A:$C,3,0), "")</f>
        <v>REDE DE URGÊNCIA</v>
      </c>
      <c r="O6011" t="str">
        <f>'Lotações convertidas'!B6013</f>
        <v>UNIDADE DE PRONTO ATENDIMENTO NORDESTE</v>
      </c>
    </row>
    <row r="6012" spans="1:15" x14ac:dyDescent="0.25">
      <c r="A6012">
        <v>1400876</v>
      </c>
      <c r="B6012" t="s">
        <v>18069</v>
      </c>
      <c r="C6012" t="s">
        <v>18070</v>
      </c>
      <c r="D6012" t="s">
        <v>349</v>
      </c>
      <c r="E6012" t="s">
        <v>403</v>
      </c>
      <c r="F6012" t="s">
        <v>627</v>
      </c>
      <c r="G6012" s="177">
        <v>44868</v>
      </c>
      <c r="H6012" t="s">
        <v>352</v>
      </c>
      <c r="I6012" t="s">
        <v>18170</v>
      </c>
      <c r="J6012" t="s">
        <v>18149</v>
      </c>
      <c r="K6012" t="s">
        <v>353</v>
      </c>
      <c r="L6012" t="s">
        <v>361</v>
      </c>
      <c r="M6012" s="29" t="str">
        <f>IF(O6012 &lt;&gt; "", VLOOKUP(O6012,'CLASSIFICAÇÃO - ÁREA DE ATUAÇÃO'!$A:$C,2,0),"")</f>
        <v>B</v>
      </c>
      <c r="N6012" s="29" t="str">
        <f>IF(O6012 &lt;&gt; "",VLOOKUP(O6012,'CLASSIFICAÇÃO - ÁREA DE ATUAÇÃO'!$A:$C,3,0), "")</f>
        <v>ATENÇÃO PRIMÁRIA</v>
      </c>
      <c r="O6012" t="str">
        <f>'Lotações convertidas'!B6014</f>
        <v>CENTRO DE SAÚDE SANTA AMÉLIA</v>
      </c>
    </row>
    <row r="6013" spans="1:15" x14ac:dyDescent="0.25">
      <c r="A6013">
        <v>1400884</v>
      </c>
      <c r="B6013" t="s">
        <v>18071</v>
      </c>
      <c r="C6013" t="s">
        <v>18072</v>
      </c>
      <c r="D6013" t="s">
        <v>349</v>
      </c>
      <c r="E6013" t="s">
        <v>445</v>
      </c>
      <c r="F6013" t="s">
        <v>18656</v>
      </c>
      <c r="G6013" s="177">
        <v>44868</v>
      </c>
      <c r="H6013" t="s">
        <v>352</v>
      </c>
      <c r="I6013" t="s">
        <v>18172</v>
      </c>
      <c r="J6013" t="s">
        <v>18150</v>
      </c>
      <c r="K6013" t="s">
        <v>353</v>
      </c>
      <c r="L6013" t="s">
        <v>372</v>
      </c>
      <c r="M6013" s="29" t="str">
        <f>IF(O6013 &lt;&gt; "", VLOOKUP(O6013,'CLASSIFICAÇÃO - ÁREA DE ATUAÇÃO'!$A:$C,2,0),"")</f>
        <v>C</v>
      </c>
      <c r="N6013" s="29" t="str">
        <f>IF(O6013 &lt;&gt; "",VLOOKUP(O6013,'CLASSIFICAÇÃO - ÁREA DE ATUAÇÃO'!$A:$C,3,0), "")</f>
        <v>REDE COMPLEMENTAR</v>
      </c>
      <c r="O6013" t="str">
        <f>'Lotações convertidas'!B6015</f>
        <v>CENTRO DE REFERENCIA EM REABILITACAO VENDA NOVA</v>
      </c>
    </row>
    <row r="6014" spans="1:15" x14ac:dyDescent="0.25">
      <c r="A6014">
        <v>1400892</v>
      </c>
      <c r="B6014" t="s">
        <v>18073</v>
      </c>
      <c r="C6014" t="s">
        <v>18074</v>
      </c>
      <c r="D6014" t="s">
        <v>368</v>
      </c>
      <c r="E6014" t="s">
        <v>524</v>
      </c>
      <c r="F6014" t="s">
        <v>18616</v>
      </c>
      <c r="G6014" s="177">
        <v>44867</v>
      </c>
      <c r="H6014" t="s">
        <v>425</v>
      </c>
      <c r="I6014" t="s">
        <v>18179</v>
      </c>
      <c r="J6014" t="s">
        <v>18151</v>
      </c>
      <c r="K6014" t="s">
        <v>353</v>
      </c>
      <c r="L6014" t="s">
        <v>361</v>
      </c>
      <c r="M6014" s="29" t="str">
        <f>IF(O6014 &lt;&gt; "", VLOOKUP(O6014,'CLASSIFICAÇÃO - ÁREA DE ATUAÇÃO'!$A:$C,2,0),"")</f>
        <v>C</v>
      </c>
      <c r="N6014" s="29" t="str">
        <f>IF(O6014 &lt;&gt; "",VLOOKUP(O6014,'CLASSIFICAÇÃO - ÁREA DE ATUAÇÃO'!$A:$C,3,0), "")</f>
        <v>REDE DE URGÊNCIA</v>
      </c>
      <c r="O6014" t="str">
        <f>'Lotações convertidas'!B6016</f>
        <v>UNIDADE DE PRONTO ATENDIMENTO PAMPULHA</v>
      </c>
    </row>
    <row r="6015" spans="1:15" x14ac:dyDescent="0.25">
      <c r="A6015">
        <v>1400906</v>
      </c>
      <c r="B6015" t="s">
        <v>18075</v>
      </c>
      <c r="C6015" t="s">
        <v>18076</v>
      </c>
      <c r="D6015" t="s">
        <v>429</v>
      </c>
      <c r="E6015" t="s">
        <v>430</v>
      </c>
      <c r="F6015" t="s">
        <v>227</v>
      </c>
      <c r="G6015" s="177">
        <v>44866</v>
      </c>
      <c r="H6015" t="s">
        <v>364</v>
      </c>
      <c r="I6015" t="s">
        <v>18175</v>
      </c>
      <c r="J6015" t="s">
        <v>18152</v>
      </c>
      <c r="K6015" t="s">
        <v>353</v>
      </c>
      <c r="L6015" t="s">
        <v>406</v>
      </c>
      <c r="M6015" s="29" t="str">
        <f>IF(O6015 &lt;&gt; "", VLOOKUP(O6015,'CLASSIFICAÇÃO - ÁREA DE ATUAÇÃO'!$A:$C,2,0),"")</f>
        <v>C</v>
      </c>
      <c r="N6015" s="29" t="str">
        <f>IF(O6015 &lt;&gt; "",VLOOKUP(O6015,'CLASSIFICAÇÃO - ÁREA DE ATUAÇÃO'!$A:$C,3,0), "")</f>
        <v>ATENÇÃO PRIMÁRIA</v>
      </c>
      <c r="O6015" t="str">
        <f>'Lotações convertidas'!B6017</f>
        <v>CENTRO DE SAÚDE PILAR - OLHOS D'ÁGUA</v>
      </c>
    </row>
    <row r="6016" spans="1:15" x14ac:dyDescent="0.25">
      <c r="A6016">
        <v>1400914</v>
      </c>
      <c r="B6016" t="s">
        <v>14412</v>
      </c>
      <c r="C6016" t="s">
        <v>14413</v>
      </c>
      <c r="D6016" t="s">
        <v>379</v>
      </c>
      <c r="F6016" t="s">
        <v>18616</v>
      </c>
      <c r="G6016" s="177">
        <v>44870</v>
      </c>
      <c r="H6016" t="s">
        <v>482</v>
      </c>
      <c r="I6016" t="s">
        <v>18171</v>
      </c>
      <c r="J6016" t="s">
        <v>14414</v>
      </c>
      <c r="K6016" t="s">
        <v>353</v>
      </c>
      <c r="L6016" t="s">
        <v>361</v>
      </c>
      <c r="M6016" s="29" t="str">
        <f>IF(O6016 &lt;&gt; "", VLOOKUP(O6016,'CLASSIFICAÇÃO - ÁREA DE ATUAÇÃO'!$A:$C,2,0),"")</f>
        <v>C</v>
      </c>
      <c r="N6016" s="29" t="str">
        <f>IF(O6016 &lt;&gt; "",VLOOKUP(O6016,'CLASSIFICAÇÃO - ÁREA DE ATUAÇÃO'!$A:$C,3,0), "")</f>
        <v>REDE DE URGÊNCIA</v>
      </c>
      <c r="O6016" t="str">
        <f>'Lotações convertidas'!B6018</f>
        <v>UNIDADE DE PRONTO ATENDIMENTO PAMPULHA</v>
      </c>
    </row>
    <row r="6017" spans="1:15" x14ac:dyDescent="0.25">
      <c r="A6017">
        <v>1400922</v>
      </c>
      <c r="B6017" t="s">
        <v>18077</v>
      </c>
      <c r="C6017" t="s">
        <v>18078</v>
      </c>
      <c r="D6017" t="s">
        <v>349</v>
      </c>
      <c r="E6017" t="s">
        <v>674</v>
      </c>
      <c r="F6017" t="s">
        <v>1129</v>
      </c>
      <c r="G6017" s="177">
        <v>44868</v>
      </c>
      <c r="H6017" t="s">
        <v>364</v>
      </c>
      <c r="I6017" t="s">
        <v>18185</v>
      </c>
      <c r="J6017" t="s">
        <v>18153</v>
      </c>
      <c r="K6017" t="s">
        <v>353</v>
      </c>
      <c r="L6017" t="s">
        <v>365</v>
      </c>
      <c r="M6017" s="29" t="str">
        <f>IF(O6017 &lt;&gt; "", VLOOKUP(O6017,'CLASSIFICAÇÃO - ÁREA DE ATUAÇÃO'!$A:$C,2,0),"")</f>
        <v>B</v>
      </c>
      <c r="N6017" s="29" t="str">
        <f>IF(O6017 &lt;&gt; "",VLOOKUP(O6017,'CLASSIFICAÇÃO - ÁREA DE ATUAÇÃO'!$A:$C,3,0), "")</f>
        <v>REDE COMPLEMENTAR</v>
      </c>
      <c r="O6017" t="str">
        <f>'Lotações convertidas'!B6019</f>
        <v>CENTRO DE CONTROLE DE ZOONOSES</v>
      </c>
    </row>
    <row r="6018" spans="1:15" x14ac:dyDescent="0.25">
      <c r="A6018">
        <v>1400930</v>
      </c>
      <c r="B6018" t="s">
        <v>18079</v>
      </c>
      <c r="C6018" t="s">
        <v>18080</v>
      </c>
      <c r="D6018" t="s">
        <v>379</v>
      </c>
      <c r="E6018" t="s">
        <v>620</v>
      </c>
      <c r="F6018" t="s">
        <v>612</v>
      </c>
      <c r="G6018" s="177">
        <v>44868</v>
      </c>
      <c r="H6018" t="s">
        <v>395</v>
      </c>
      <c r="I6018" t="s">
        <v>18171</v>
      </c>
      <c r="J6018" t="s">
        <v>18154</v>
      </c>
      <c r="K6018" t="s">
        <v>353</v>
      </c>
      <c r="L6018" t="s">
        <v>365</v>
      </c>
      <c r="M6018" s="29" t="str">
        <f>IF(O6018 &lt;&gt; "", VLOOKUP(O6018,'CLASSIFICAÇÃO - ÁREA DE ATUAÇÃO'!$A:$C,2,0),"")</f>
        <v>B</v>
      </c>
      <c r="N6018" s="29" t="str">
        <f>IF(O6018 &lt;&gt; "",VLOOKUP(O6018,'CLASSIFICAÇÃO - ÁREA DE ATUAÇÃO'!$A:$C,3,0), "")</f>
        <v>ATENÇÃO PRIMÁRIA</v>
      </c>
      <c r="O6018" t="str">
        <f>'Lotações convertidas'!B6020</f>
        <v>CENTRO DE SAÚDE PROVIDÊNCIA</v>
      </c>
    </row>
    <row r="6019" spans="1:15" x14ac:dyDescent="0.25">
      <c r="A6019">
        <v>1400949</v>
      </c>
      <c r="B6019" t="s">
        <v>18081</v>
      </c>
      <c r="C6019" t="s">
        <v>18082</v>
      </c>
      <c r="D6019" t="s">
        <v>362</v>
      </c>
      <c r="F6019" t="s">
        <v>1015</v>
      </c>
      <c r="G6019" s="177">
        <v>44866</v>
      </c>
      <c r="H6019" t="s">
        <v>434</v>
      </c>
      <c r="I6019" t="s">
        <v>18168</v>
      </c>
      <c r="J6019" t="s">
        <v>18155</v>
      </c>
      <c r="K6019" t="s">
        <v>353</v>
      </c>
      <c r="L6019" t="s">
        <v>406</v>
      </c>
      <c r="M6019" s="29" t="str">
        <f>IF(O6019 &lt;&gt; "", VLOOKUP(O6019,'CLASSIFICAÇÃO - ÁREA DE ATUAÇÃO'!$A:$C,2,0),"")</f>
        <v>C</v>
      </c>
      <c r="N6019" s="29" t="str">
        <f>IF(O6019 &lt;&gt; "",VLOOKUP(O6019,'CLASSIFICAÇÃO - ÁREA DE ATUAÇÃO'!$A:$C,3,0), "")</f>
        <v>ATENÇÃO PRIMÁRIA</v>
      </c>
      <c r="O6019" t="str">
        <f>'Lotações convertidas'!B6021</f>
        <v>CENTRO DE SAÚDE EDUARDO MAURO DE ARAÚJO - MIRAMAR</v>
      </c>
    </row>
    <row r="6020" spans="1:15" x14ac:dyDescent="0.25">
      <c r="A6020">
        <v>1400957</v>
      </c>
      <c r="B6020" t="s">
        <v>18083</v>
      </c>
      <c r="C6020" t="s">
        <v>18084</v>
      </c>
      <c r="D6020" t="s">
        <v>349</v>
      </c>
      <c r="E6020" t="s">
        <v>528</v>
      </c>
      <c r="F6020" t="s">
        <v>93</v>
      </c>
      <c r="G6020" s="177">
        <v>44866</v>
      </c>
      <c r="H6020" t="s">
        <v>395</v>
      </c>
      <c r="I6020" t="s">
        <v>18176</v>
      </c>
      <c r="J6020" t="s">
        <v>18156</v>
      </c>
      <c r="K6020" t="s">
        <v>353</v>
      </c>
      <c r="L6020" t="s">
        <v>354</v>
      </c>
      <c r="M6020" s="29" t="str">
        <f>IF(O6020 &lt;&gt; "", VLOOKUP(O6020,'CLASSIFICAÇÃO - ÁREA DE ATUAÇÃO'!$A:$C,2,0),"")</f>
        <v>A</v>
      </c>
      <c r="N6020" s="29" t="str">
        <f>IF(O6020 &lt;&gt; "",VLOOKUP(O6020,'CLASSIFICAÇÃO - ÁREA DE ATUAÇÃO'!$A:$C,3,0), "")</f>
        <v>REDE COMPLEMENTAR</v>
      </c>
      <c r="O6020" t="str">
        <f>'Lotações convertidas'!B6022</f>
        <v>LABORATORIO MUNICIPAL DE REFERENCIA DE ANALISES CLINICAS E CITOPATOLOGIA</v>
      </c>
    </row>
    <row r="6021" spans="1:15" x14ac:dyDescent="0.25">
      <c r="A6021">
        <v>1400965</v>
      </c>
      <c r="B6021" t="s">
        <v>18085</v>
      </c>
      <c r="C6021" t="s">
        <v>18086</v>
      </c>
      <c r="D6021" t="s">
        <v>362</v>
      </c>
      <c r="F6021" t="s">
        <v>18611</v>
      </c>
      <c r="G6021" s="177">
        <v>44868</v>
      </c>
      <c r="H6021" t="s">
        <v>466</v>
      </c>
      <c r="I6021" t="s">
        <v>18168</v>
      </c>
      <c r="J6021" t="s">
        <v>18157</v>
      </c>
      <c r="K6021" t="s">
        <v>353</v>
      </c>
      <c r="L6021" t="s">
        <v>397</v>
      </c>
      <c r="M6021" s="29" t="str">
        <f>IF(O6021 &lt;&gt; "", VLOOKUP(O6021,'CLASSIFICAÇÃO - ÁREA DE ATUAÇÃO'!$A:$C,2,0),"")</f>
        <v>C</v>
      </c>
      <c r="N6021" s="29" t="str">
        <f>IF(O6021 &lt;&gt; "",VLOOKUP(O6021,'CLASSIFICAÇÃO - ÁREA DE ATUAÇÃO'!$A:$C,3,0), "")</f>
        <v>REDE DE URGÊNCIA</v>
      </c>
      <c r="O6021" t="str">
        <f>'Lotações convertidas'!B6023</f>
        <v>UNIDADE DE PRONTO ATENDIMENTO OESTE</v>
      </c>
    </row>
    <row r="6022" spans="1:15" x14ac:dyDescent="0.25">
      <c r="A6022">
        <v>1400973</v>
      </c>
      <c r="B6022" t="s">
        <v>18087</v>
      </c>
      <c r="C6022" t="s">
        <v>18088</v>
      </c>
      <c r="D6022" t="s">
        <v>368</v>
      </c>
      <c r="E6022" t="s">
        <v>369</v>
      </c>
      <c r="F6022" t="s">
        <v>4139</v>
      </c>
      <c r="G6022" s="177">
        <v>44868</v>
      </c>
      <c r="H6022" t="s">
        <v>384</v>
      </c>
      <c r="I6022" t="s">
        <v>18168</v>
      </c>
      <c r="J6022" t="s">
        <v>18158</v>
      </c>
      <c r="K6022" t="s">
        <v>353</v>
      </c>
      <c r="L6022" t="s">
        <v>354</v>
      </c>
      <c r="M6022" s="29" t="str">
        <f>IF(O6022 &lt;&gt; "", VLOOKUP(O6022,'CLASSIFICAÇÃO - ÁREA DE ATUAÇÃO'!$A:$C,2,0),"")</f>
        <v>C</v>
      </c>
      <c r="N6022" s="29" t="str">
        <f>IF(O6022 &lt;&gt; "",VLOOKUP(O6022,'CLASSIFICAÇÃO - ÁREA DE ATUAÇÃO'!$A:$C,3,0), "")</f>
        <v>ATENÇÃO PRIMÁRIA</v>
      </c>
      <c r="O6022" t="str">
        <f>'Lotações convertidas'!B6024</f>
        <v>CENTRO DE SAÚDE PINDORAMA - ELZA MARTINS</v>
      </c>
    </row>
    <row r="6023" spans="1:15" x14ac:dyDescent="0.25">
      <c r="A6023">
        <v>1400981</v>
      </c>
      <c r="B6023" t="s">
        <v>18089</v>
      </c>
      <c r="C6023" t="s">
        <v>18090</v>
      </c>
      <c r="D6023" t="s">
        <v>362</v>
      </c>
      <c r="F6023" t="s">
        <v>592</v>
      </c>
      <c r="G6023" s="177">
        <v>44868</v>
      </c>
      <c r="H6023" t="s">
        <v>364</v>
      </c>
      <c r="I6023" t="s">
        <v>18168</v>
      </c>
      <c r="J6023" t="s">
        <v>18159</v>
      </c>
      <c r="K6023" t="s">
        <v>353</v>
      </c>
      <c r="L6023" t="s">
        <v>372</v>
      </c>
      <c r="M6023" s="29" t="str">
        <f>IF(O6023 &lt;&gt; "", VLOOKUP(O6023,'CLASSIFICAÇÃO - ÁREA DE ATUAÇÃO'!$A:$C,2,0),"")</f>
        <v>C</v>
      </c>
      <c r="N6023" s="29" t="str">
        <f>IF(O6023 &lt;&gt; "",VLOOKUP(O6023,'CLASSIFICAÇÃO - ÁREA DE ATUAÇÃO'!$A:$C,3,0), "")</f>
        <v>ATENÇÃO PRIMÁRIA</v>
      </c>
      <c r="O6023" t="str">
        <f>'Lotações convertidas'!B6025</f>
        <v>CENTRO DE SAÚDE JARDIM LEBLON</v>
      </c>
    </row>
    <row r="6024" spans="1:15" x14ac:dyDescent="0.25">
      <c r="A6024" t="s">
        <v>18091</v>
      </c>
      <c r="B6024" t="s">
        <v>18071</v>
      </c>
      <c r="C6024" t="s">
        <v>18072</v>
      </c>
      <c r="D6024" t="s">
        <v>349</v>
      </c>
      <c r="E6024" t="s">
        <v>445</v>
      </c>
      <c r="F6024" t="s">
        <v>18656</v>
      </c>
      <c r="G6024" s="177">
        <v>44868</v>
      </c>
      <c r="H6024" t="s">
        <v>395</v>
      </c>
      <c r="I6024" t="s">
        <v>18172</v>
      </c>
      <c r="J6024" t="s">
        <v>18150</v>
      </c>
      <c r="K6024" t="s">
        <v>353</v>
      </c>
      <c r="L6024" t="s">
        <v>372</v>
      </c>
      <c r="M6024" s="29" t="str">
        <f>IF(O6024 &lt;&gt; "", VLOOKUP(O6024,'CLASSIFICAÇÃO - ÁREA DE ATUAÇÃO'!$A:$C,2,0),"")</f>
        <v>C</v>
      </c>
      <c r="N6024" s="29" t="str">
        <f>IF(O6024 &lt;&gt; "",VLOOKUP(O6024,'CLASSIFICAÇÃO - ÁREA DE ATUAÇÃO'!$A:$C,3,0), "")</f>
        <v>REDE COMPLEMENTAR</v>
      </c>
      <c r="O6024" t="str">
        <f>'Lotações convertidas'!B6026</f>
        <v>CENTRO DE REFERENCIA EM REABILITACAO VENDA NOVA</v>
      </c>
    </row>
    <row r="6025" spans="1:15" x14ac:dyDescent="0.25">
      <c r="A6025">
        <v>1401007</v>
      </c>
      <c r="B6025" t="s">
        <v>618</v>
      </c>
      <c r="C6025" t="s">
        <v>619</v>
      </c>
      <c r="D6025" t="s">
        <v>368</v>
      </c>
      <c r="E6025" t="s">
        <v>369</v>
      </c>
      <c r="F6025" t="s">
        <v>414</v>
      </c>
      <c r="G6025" s="177">
        <v>44868</v>
      </c>
      <c r="H6025" t="s">
        <v>384</v>
      </c>
      <c r="I6025" t="s">
        <v>18168</v>
      </c>
      <c r="J6025" t="s">
        <v>17986</v>
      </c>
      <c r="K6025" t="s">
        <v>353</v>
      </c>
      <c r="L6025" t="s">
        <v>354</v>
      </c>
      <c r="M6025" s="29" t="str">
        <f>IF(O6025 &lt;&gt; "", VLOOKUP(O6025,'CLASSIFICAÇÃO - ÁREA DE ATUAÇÃO'!$A:$C,2,0),"")</f>
        <v>A</v>
      </c>
      <c r="N6025" s="29" t="str">
        <f>IF(O6025 &lt;&gt; "",VLOOKUP(O6025,'CLASSIFICAÇÃO - ÁREA DE ATUAÇÃO'!$A:$C,3,0), "")</f>
        <v>ATENÇÃO PRIMÁRIA</v>
      </c>
      <c r="O6025" t="str">
        <f>'Lotações convertidas'!B6027</f>
        <v>CENTRO DE SAÚDE CARLOS PRATES</v>
      </c>
    </row>
    <row r="6026" spans="1:15" x14ac:dyDescent="0.25">
      <c r="A6026">
        <v>1401015</v>
      </c>
      <c r="B6026" t="s">
        <v>18198</v>
      </c>
      <c r="C6026" t="s">
        <v>18199</v>
      </c>
      <c r="D6026" t="s">
        <v>379</v>
      </c>
      <c r="F6026" t="s">
        <v>18616</v>
      </c>
      <c r="G6026" s="177">
        <v>44872</v>
      </c>
      <c r="H6026" t="s">
        <v>457</v>
      </c>
      <c r="I6026" t="s">
        <v>18171</v>
      </c>
      <c r="J6026" t="s">
        <v>18200</v>
      </c>
      <c r="K6026" t="s">
        <v>353</v>
      </c>
      <c r="L6026" t="s">
        <v>361</v>
      </c>
      <c r="M6026" s="29" t="str">
        <f>IF(O6026 &lt;&gt; "", VLOOKUP(O6026,'CLASSIFICAÇÃO - ÁREA DE ATUAÇÃO'!$A:$C,2,0),"")</f>
        <v>C</v>
      </c>
      <c r="N6026" s="29" t="str">
        <f>IF(O6026 &lt;&gt; "",VLOOKUP(O6026,'CLASSIFICAÇÃO - ÁREA DE ATUAÇÃO'!$A:$C,3,0), "")</f>
        <v>REDE DE URGÊNCIA</v>
      </c>
      <c r="O6026" t="str">
        <f>'Lotações convertidas'!B6028</f>
        <v>UNIDADE DE PRONTO ATENDIMENTO PAMPULHA</v>
      </c>
    </row>
    <row r="6027" spans="1:15" x14ac:dyDescent="0.25">
      <c r="A6027">
        <v>1401023</v>
      </c>
      <c r="B6027" t="s">
        <v>2920</v>
      </c>
      <c r="C6027" t="s">
        <v>2921</v>
      </c>
      <c r="D6027" t="s">
        <v>429</v>
      </c>
      <c r="E6027" t="s">
        <v>430</v>
      </c>
      <c r="F6027" t="s">
        <v>767</v>
      </c>
      <c r="G6027" s="177">
        <v>44868</v>
      </c>
      <c r="H6027" t="s">
        <v>417</v>
      </c>
      <c r="I6027" t="s">
        <v>18175</v>
      </c>
      <c r="J6027" t="s">
        <v>2922</v>
      </c>
      <c r="K6027" t="s">
        <v>353</v>
      </c>
      <c r="L6027" t="s">
        <v>411</v>
      </c>
      <c r="M6027" s="29" t="str">
        <f>IF(O6027 &lt;&gt; "", VLOOKUP(O6027,'CLASSIFICAÇÃO - ÁREA DE ATUAÇÃO'!$A:$C,2,0),"")</f>
        <v>A</v>
      </c>
      <c r="N6027" s="29" t="str">
        <f>IF(O6027 &lt;&gt; "",VLOOKUP(O6027,'CLASSIFICAÇÃO - ÁREA DE ATUAÇÃO'!$A:$C,3,0), "")</f>
        <v>REDE COMPLEMENTAR</v>
      </c>
      <c r="O6027" t="str">
        <f>'Lotações convertidas'!B6029</f>
        <v>CENTRO DE ESPECIALIDADES ODONTOLOGICAS CENTRO-SUL</v>
      </c>
    </row>
    <row r="6028" spans="1:15" x14ac:dyDescent="0.25">
      <c r="A6028">
        <v>1401031</v>
      </c>
      <c r="B6028" t="s">
        <v>18201</v>
      </c>
      <c r="C6028" t="s">
        <v>18202</v>
      </c>
      <c r="D6028" t="s">
        <v>349</v>
      </c>
      <c r="E6028" t="s">
        <v>403</v>
      </c>
      <c r="F6028" t="s">
        <v>18633</v>
      </c>
      <c r="G6028" s="177">
        <v>44872</v>
      </c>
      <c r="H6028" t="s">
        <v>352</v>
      </c>
      <c r="I6028" t="s">
        <v>18170</v>
      </c>
      <c r="J6028" t="s">
        <v>18203</v>
      </c>
      <c r="K6028" t="s">
        <v>353</v>
      </c>
      <c r="L6028" t="s">
        <v>382</v>
      </c>
      <c r="M6028" s="29" t="str">
        <f>IF(O6028 &lt;&gt; "", VLOOKUP(O6028,'CLASSIFICAÇÃO - ÁREA DE ATUAÇÃO'!$A:$C,2,0),"")</f>
        <v>A</v>
      </c>
      <c r="N6028" s="29" t="str">
        <f>IF(O6028 &lt;&gt; "",VLOOKUP(O6028,'CLASSIFICAÇÃO - ÁREA DE ATUAÇÃO'!$A:$C,3,0), "")</f>
        <v>REDE COMPLEMENTAR</v>
      </c>
      <c r="O6028" t="str">
        <f>'Lotações convertidas'!B6030</f>
        <v>CENTRO DE REFERENCIA EM REABILITACAO LESTE</v>
      </c>
    </row>
    <row r="6029" spans="1:15" x14ac:dyDescent="0.25">
      <c r="A6029" t="s">
        <v>18092</v>
      </c>
      <c r="B6029" t="s">
        <v>18093</v>
      </c>
      <c r="C6029" t="s">
        <v>18094</v>
      </c>
      <c r="D6029" t="s">
        <v>520</v>
      </c>
      <c r="F6029" t="s">
        <v>201</v>
      </c>
      <c r="G6029" s="177">
        <v>44868</v>
      </c>
      <c r="H6029" t="s">
        <v>364</v>
      </c>
      <c r="I6029" t="s">
        <v>18175</v>
      </c>
      <c r="J6029" t="s">
        <v>18160</v>
      </c>
      <c r="K6029" t="s">
        <v>353</v>
      </c>
      <c r="L6029" t="s">
        <v>406</v>
      </c>
      <c r="M6029" s="29" t="str">
        <f>IF(O6029 &lt;&gt; "", VLOOKUP(O6029,'CLASSIFICAÇÃO - ÁREA DE ATUAÇÃO'!$A:$C,2,0),"")</f>
        <v>C</v>
      </c>
      <c r="N6029" s="29" t="str">
        <f>IF(O6029 &lt;&gt; "",VLOOKUP(O6029,'CLASSIFICAÇÃO - ÁREA DE ATUAÇÃO'!$A:$C,3,0), "")</f>
        <v>ATENÇÃO PRIMÁRIA</v>
      </c>
      <c r="O6029" t="str">
        <f>'Lotações convertidas'!B6031</f>
        <v>CENTRO DE SAÚDE DIAMANTE - TEIXEIRA DIAS</v>
      </c>
    </row>
    <row r="6030" spans="1:15" x14ac:dyDescent="0.25">
      <c r="A6030">
        <v>1401058</v>
      </c>
      <c r="B6030" t="s">
        <v>18095</v>
      </c>
      <c r="C6030" t="s">
        <v>18096</v>
      </c>
      <c r="D6030" t="s">
        <v>368</v>
      </c>
      <c r="E6030" t="s">
        <v>369</v>
      </c>
      <c r="F6030" t="s">
        <v>201</v>
      </c>
      <c r="G6030" s="177">
        <v>44868</v>
      </c>
      <c r="H6030" t="s">
        <v>417</v>
      </c>
      <c r="I6030" t="s">
        <v>18168</v>
      </c>
      <c r="J6030" t="s">
        <v>18161</v>
      </c>
      <c r="K6030" t="s">
        <v>353</v>
      </c>
      <c r="L6030" t="s">
        <v>406</v>
      </c>
      <c r="M6030" s="29" t="str">
        <f>IF(O6030 &lt;&gt; "", VLOOKUP(O6030,'CLASSIFICAÇÃO - ÁREA DE ATUAÇÃO'!$A:$C,2,0),"")</f>
        <v>C</v>
      </c>
      <c r="N6030" s="29" t="str">
        <f>IF(O6030 &lt;&gt; "",VLOOKUP(O6030,'CLASSIFICAÇÃO - ÁREA DE ATUAÇÃO'!$A:$C,3,0), "")</f>
        <v>ATENÇÃO PRIMÁRIA</v>
      </c>
      <c r="O6030" t="str">
        <f>'Lotações convertidas'!B6032</f>
        <v>CENTRO DE SAÚDE DIAMANTE - TEIXEIRA DIAS</v>
      </c>
    </row>
    <row r="6031" spans="1:15" x14ac:dyDescent="0.25">
      <c r="A6031">
        <v>1401066</v>
      </c>
      <c r="B6031" t="s">
        <v>18097</v>
      </c>
      <c r="C6031" t="s">
        <v>18098</v>
      </c>
      <c r="D6031" t="s">
        <v>368</v>
      </c>
      <c r="E6031" t="s">
        <v>728</v>
      </c>
      <c r="F6031" t="s">
        <v>598</v>
      </c>
      <c r="G6031" s="177">
        <v>44868</v>
      </c>
      <c r="H6031" t="s">
        <v>384</v>
      </c>
      <c r="I6031" t="s">
        <v>495</v>
      </c>
      <c r="K6031" t="s">
        <v>495</v>
      </c>
      <c r="L6031" t="s">
        <v>406</v>
      </c>
      <c r="M6031" s="29" t="str">
        <f>IF(O6031 &lt;&gt; "", VLOOKUP(O6031,'CLASSIFICAÇÃO - ÁREA DE ATUAÇÃO'!$A:$C,2,0),"")</f>
        <v>D</v>
      </c>
      <c r="N6031" s="29" t="str">
        <f>IF(O6031 &lt;&gt; "",VLOOKUP(O6031,'CLASSIFICAÇÃO - ÁREA DE ATUAÇÃO'!$A:$C,3,0), "")</f>
        <v>ATENÇÃO PRIMÁRIA</v>
      </c>
      <c r="O6031" t="str">
        <f>'Lotações convertidas'!B6033</f>
        <v>CENTRO DE SAÚDE VILA PINHO</v>
      </c>
    </row>
    <row r="6032" spans="1:15" x14ac:dyDescent="0.25">
      <c r="A6032">
        <v>1401074</v>
      </c>
      <c r="B6032" t="s">
        <v>18099</v>
      </c>
      <c r="C6032" t="s">
        <v>18100</v>
      </c>
      <c r="D6032" t="s">
        <v>368</v>
      </c>
      <c r="E6032" t="s">
        <v>369</v>
      </c>
      <c r="F6032" t="s">
        <v>363</v>
      </c>
      <c r="G6032" s="177">
        <v>44868</v>
      </c>
      <c r="H6032" t="s">
        <v>384</v>
      </c>
      <c r="I6032" t="s">
        <v>18168</v>
      </c>
      <c r="J6032" t="s">
        <v>18162</v>
      </c>
      <c r="K6032" t="s">
        <v>353</v>
      </c>
      <c r="L6032" t="s">
        <v>365</v>
      </c>
      <c r="M6032" s="29" t="str">
        <f>IF(O6032 &lt;&gt; "", VLOOKUP(O6032,'CLASSIFICAÇÃO - ÁREA DE ATUAÇÃO'!$A:$C,2,0),"")</f>
        <v>D</v>
      </c>
      <c r="N6032" s="29" t="str">
        <f>IF(O6032 &lt;&gt; "",VLOOKUP(O6032,'CLASSIFICAÇÃO - ÁREA DE ATUAÇÃO'!$A:$C,3,0), "")</f>
        <v>ATENÇÃO PRIMÁRIA</v>
      </c>
      <c r="O6032" t="str">
        <f>'Lotações convertidas'!B6034</f>
        <v>CENTRO DE SAÚDE ZILAH SPÓSITO</v>
      </c>
    </row>
    <row r="6033" spans="1:15" x14ac:dyDescent="0.25">
      <c r="A6033">
        <v>1401082</v>
      </c>
      <c r="B6033" t="s">
        <v>18101</v>
      </c>
      <c r="C6033" t="s">
        <v>18102</v>
      </c>
      <c r="D6033" t="s">
        <v>368</v>
      </c>
      <c r="E6033" t="s">
        <v>524</v>
      </c>
      <c r="F6033" t="s">
        <v>695</v>
      </c>
      <c r="G6033" s="177">
        <v>44868</v>
      </c>
      <c r="H6033" t="s">
        <v>417</v>
      </c>
      <c r="I6033" t="s">
        <v>18179</v>
      </c>
      <c r="J6033" t="s">
        <v>18163</v>
      </c>
      <c r="K6033" t="s">
        <v>353</v>
      </c>
      <c r="L6033" t="s">
        <v>382</v>
      </c>
      <c r="M6033" s="29" t="str">
        <f>IF(O6033 &lt;&gt; "", VLOOKUP(O6033,'CLASSIFICAÇÃO - ÁREA DE ATUAÇÃO'!$A:$C,2,0),"")</f>
        <v>A</v>
      </c>
      <c r="N6033" s="29" t="str">
        <f>IF(O6033 &lt;&gt; "",VLOOKUP(O6033,'CLASSIFICAÇÃO - ÁREA DE ATUAÇÃO'!$A:$C,3,0), "")</f>
        <v>REDE COMPLEMENTAR</v>
      </c>
      <c r="O6033" t="str">
        <f>'Lotações convertidas'!B6035</f>
        <v>LABORATORIO REGIONAL LESTE/NORDESTE</v>
      </c>
    </row>
    <row r="6034" spans="1:15" x14ac:dyDescent="0.25">
      <c r="A6034">
        <v>1401090</v>
      </c>
      <c r="B6034" t="s">
        <v>18103</v>
      </c>
      <c r="C6034" t="s">
        <v>18104</v>
      </c>
      <c r="D6034" t="s">
        <v>368</v>
      </c>
      <c r="E6034" t="s">
        <v>369</v>
      </c>
      <c r="F6034" t="s">
        <v>1937</v>
      </c>
      <c r="G6034" s="177">
        <v>44868</v>
      </c>
      <c r="H6034" t="s">
        <v>364</v>
      </c>
      <c r="I6034" t="s">
        <v>18168</v>
      </c>
      <c r="J6034" t="s">
        <v>18164</v>
      </c>
      <c r="K6034" t="s">
        <v>353</v>
      </c>
      <c r="L6034" t="s">
        <v>374</v>
      </c>
      <c r="M6034" s="29" t="str">
        <f>IF(O6034 &lt;&gt; "", VLOOKUP(O6034,'CLASSIFICAÇÃO - ÁREA DE ATUAÇÃO'!$A:$C,2,0),"")</f>
        <v>C</v>
      </c>
      <c r="N6034" s="29" t="str">
        <f>IF(O6034 &lt;&gt; "",VLOOKUP(O6034,'CLASSIFICAÇÃO - ÁREA DE ATUAÇÃO'!$A:$C,3,0), "")</f>
        <v>ATENÇÃO PRIMÁRIA</v>
      </c>
      <c r="O6034" t="str">
        <f>'Lotações convertidas'!B6036</f>
        <v>CENTRO DE SAÚDE OLAVO ALBINO CORREIA</v>
      </c>
    </row>
    <row r="6035" spans="1:15" x14ac:dyDescent="0.25">
      <c r="A6035">
        <v>1401104</v>
      </c>
      <c r="B6035" t="s">
        <v>9614</v>
      </c>
      <c r="C6035" t="s">
        <v>9615</v>
      </c>
      <c r="D6035" t="s">
        <v>368</v>
      </c>
      <c r="E6035" t="s">
        <v>369</v>
      </c>
      <c r="F6035" t="s">
        <v>18617</v>
      </c>
      <c r="G6035" s="177">
        <v>44871</v>
      </c>
      <c r="H6035" t="s">
        <v>441</v>
      </c>
      <c r="I6035" t="s">
        <v>18168</v>
      </c>
      <c r="J6035" t="s">
        <v>9616</v>
      </c>
      <c r="K6035" t="s">
        <v>353</v>
      </c>
      <c r="L6035" t="s">
        <v>406</v>
      </c>
      <c r="M6035" s="29" t="str">
        <f>IF(O6035 &lt;&gt; "", VLOOKUP(O6035,'CLASSIFICAÇÃO - ÁREA DE ATUAÇÃO'!$A:$C,2,0),"")</f>
        <v>D</v>
      </c>
      <c r="N6035" s="29" t="str">
        <f>IF(O6035 &lt;&gt; "",VLOOKUP(O6035,'CLASSIFICAÇÃO - ÁREA DE ATUAÇÃO'!$A:$C,3,0), "")</f>
        <v>REDE DE URGÊNCIA</v>
      </c>
      <c r="O6035" t="str">
        <f>'Lotações convertidas'!B6037</f>
        <v>UNIDADE DE PRONTO ATENDIMENTO BARREIRO</v>
      </c>
    </row>
    <row r="6036" spans="1:15" x14ac:dyDescent="0.25">
      <c r="A6036">
        <v>1401112</v>
      </c>
      <c r="B6036" t="s">
        <v>962</v>
      </c>
      <c r="C6036" t="s">
        <v>963</v>
      </c>
      <c r="D6036" t="s">
        <v>362</v>
      </c>
      <c r="F6036" t="s">
        <v>18613</v>
      </c>
      <c r="G6036" s="177">
        <v>44871</v>
      </c>
      <c r="H6036" t="s">
        <v>466</v>
      </c>
      <c r="I6036" t="s">
        <v>18168</v>
      </c>
      <c r="J6036" t="s">
        <v>964</v>
      </c>
      <c r="K6036" t="s">
        <v>353</v>
      </c>
      <c r="L6036" t="s">
        <v>382</v>
      </c>
      <c r="M6036" s="29" t="str">
        <f>IF(O6036 &lt;&gt; "", VLOOKUP(O6036,'CLASSIFICAÇÃO - ÁREA DE ATUAÇÃO'!$A:$C,2,0),"")</f>
        <v>C</v>
      </c>
      <c r="N6036" s="29" t="str">
        <f>IF(O6036 &lt;&gt; "",VLOOKUP(O6036,'CLASSIFICAÇÃO - ÁREA DE ATUAÇÃO'!$A:$C,3,0), "")</f>
        <v>REDE DE URGÊNCIA</v>
      </c>
      <c r="O6036" t="str">
        <f>'Lotações convertidas'!B6038</f>
        <v>UNIDADE DE PRONTO ATENDIMENTO LESTE</v>
      </c>
    </row>
    <row r="6037" spans="1:15" x14ac:dyDescent="0.25">
      <c r="A6037">
        <v>1401120</v>
      </c>
      <c r="B6037" t="s">
        <v>18105</v>
      </c>
      <c r="C6037" t="s">
        <v>18106</v>
      </c>
      <c r="D6037" t="s">
        <v>362</v>
      </c>
      <c r="F6037" t="s">
        <v>616</v>
      </c>
      <c r="G6037" s="177">
        <v>44869</v>
      </c>
      <c r="H6037" t="s">
        <v>364</v>
      </c>
      <c r="I6037" t="s">
        <v>18168</v>
      </c>
      <c r="J6037" t="s">
        <v>18165</v>
      </c>
      <c r="K6037" t="s">
        <v>353</v>
      </c>
      <c r="L6037" t="s">
        <v>382</v>
      </c>
      <c r="M6037" s="29" t="str">
        <f>IF(O6037 &lt;&gt; "", VLOOKUP(O6037,'CLASSIFICAÇÃO - ÁREA DE ATUAÇÃO'!$A:$C,2,0),"")</f>
        <v>A</v>
      </c>
      <c r="N6037" s="29" t="str">
        <f>IF(O6037 &lt;&gt; "",VLOOKUP(O6037,'CLASSIFICAÇÃO - ÁREA DE ATUAÇÃO'!$A:$C,3,0), "")</f>
        <v>ATENÇÃO PRIMÁRIA</v>
      </c>
      <c r="O6037" t="str">
        <f>'Lotações convertidas'!B6039</f>
        <v>CENTRO DE SAÚDE MARCO ANTÔNIO DE MENEZES</v>
      </c>
    </row>
    <row r="6038" spans="1:15" x14ac:dyDescent="0.25">
      <c r="A6038">
        <v>1401139</v>
      </c>
      <c r="B6038" t="s">
        <v>14903</v>
      </c>
      <c r="C6038" t="s">
        <v>14904</v>
      </c>
      <c r="D6038" t="s">
        <v>362</v>
      </c>
      <c r="F6038" t="s">
        <v>933</v>
      </c>
      <c r="G6038" s="177">
        <v>44869</v>
      </c>
      <c r="H6038" t="s">
        <v>364</v>
      </c>
      <c r="I6038" t="s">
        <v>18168</v>
      </c>
      <c r="J6038" t="s">
        <v>14905</v>
      </c>
      <c r="K6038" t="s">
        <v>353</v>
      </c>
      <c r="L6038" t="s">
        <v>397</v>
      </c>
      <c r="M6038" s="29" t="str">
        <f>IF(O6038 &lt;&gt; "", VLOOKUP(O6038,'CLASSIFICAÇÃO - ÁREA DE ATUAÇÃO'!$A:$C,2,0),"")</f>
        <v>B</v>
      </c>
      <c r="N6038" s="29" t="str">
        <f>IF(O6038 &lt;&gt; "",VLOOKUP(O6038,'CLASSIFICAÇÃO - ÁREA DE ATUAÇÃO'!$A:$C,3,0), "")</f>
        <v>ATENÇÃO PRIMÁRIA</v>
      </c>
      <c r="O6038" t="str">
        <f>'Lotações convertidas'!B6040</f>
        <v>CENTRO DE SAÚDE CAMARGOS</v>
      </c>
    </row>
    <row r="6039" spans="1:15" x14ac:dyDescent="0.25">
      <c r="A6039">
        <v>1401147</v>
      </c>
      <c r="B6039" t="s">
        <v>18204</v>
      </c>
      <c r="C6039" t="s">
        <v>18205</v>
      </c>
      <c r="D6039" t="s">
        <v>379</v>
      </c>
      <c r="F6039" t="s">
        <v>574</v>
      </c>
      <c r="G6039" s="177">
        <v>44872</v>
      </c>
      <c r="H6039" t="s">
        <v>364</v>
      </c>
      <c r="I6039" t="s">
        <v>18171</v>
      </c>
      <c r="J6039" t="s">
        <v>18206</v>
      </c>
      <c r="K6039" t="s">
        <v>353</v>
      </c>
      <c r="L6039" t="s">
        <v>397</v>
      </c>
      <c r="M6039" s="29" t="str">
        <f>IF(O6039 &lt;&gt; "", VLOOKUP(O6039,'CLASSIFICAÇÃO - ÁREA DE ATUAÇÃO'!$A:$C,2,0),"")</f>
        <v>A</v>
      </c>
      <c r="N6039" s="29" t="str">
        <f>IF(O6039 &lt;&gt; "",VLOOKUP(O6039,'CLASSIFICAÇÃO - ÁREA DE ATUAÇÃO'!$A:$C,3,0), "")</f>
        <v>ATENÇÃO PRIMÁRIA</v>
      </c>
      <c r="O6039" t="str">
        <f>'Lotações convertidas'!B6041</f>
        <v>CENTRO DE SAÚDE SALGADO FILHO</v>
      </c>
    </row>
    <row r="6040" spans="1:15" x14ac:dyDescent="0.25">
      <c r="A6040">
        <v>1401155</v>
      </c>
      <c r="B6040" t="s">
        <v>9636</v>
      </c>
      <c r="C6040" t="s">
        <v>9637</v>
      </c>
      <c r="D6040" t="s">
        <v>379</v>
      </c>
      <c r="F6040" t="s">
        <v>18617</v>
      </c>
      <c r="G6040" s="177">
        <v>44870</v>
      </c>
      <c r="H6040" t="s">
        <v>457</v>
      </c>
      <c r="I6040" t="s">
        <v>18171</v>
      </c>
      <c r="J6040" t="s">
        <v>9638</v>
      </c>
      <c r="K6040" t="s">
        <v>353</v>
      </c>
      <c r="L6040" t="s">
        <v>406</v>
      </c>
      <c r="M6040" s="29" t="str">
        <f>IF(O6040 &lt;&gt; "", VLOOKUP(O6040,'CLASSIFICAÇÃO - ÁREA DE ATUAÇÃO'!$A:$C,2,0),"")</f>
        <v>D</v>
      </c>
      <c r="N6040" s="29" t="str">
        <f>IF(O6040 &lt;&gt; "",VLOOKUP(O6040,'CLASSIFICAÇÃO - ÁREA DE ATUAÇÃO'!$A:$C,3,0), "")</f>
        <v>REDE DE URGÊNCIA</v>
      </c>
      <c r="O6040" t="str">
        <f>'Lotações convertidas'!B6042</f>
        <v>UNIDADE DE PRONTO ATENDIMENTO BARREIRO</v>
      </c>
    </row>
    <row r="6041" spans="1:15" x14ac:dyDescent="0.25">
      <c r="A6041">
        <v>1401163</v>
      </c>
      <c r="B6041" t="s">
        <v>18107</v>
      </c>
      <c r="C6041" t="s">
        <v>18108</v>
      </c>
      <c r="D6041" t="s">
        <v>349</v>
      </c>
      <c r="E6041" t="s">
        <v>350</v>
      </c>
      <c r="F6041" t="s">
        <v>630</v>
      </c>
      <c r="G6041" s="177">
        <v>44869</v>
      </c>
      <c r="H6041" t="s">
        <v>395</v>
      </c>
      <c r="I6041" t="s">
        <v>18169</v>
      </c>
      <c r="J6041" t="s">
        <v>18166</v>
      </c>
      <c r="K6041" t="s">
        <v>353</v>
      </c>
      <c r="L6041" t="s">
        <v>406</v>
      </c>
      <c r="M6041" s="29" t="str">
        <f>IF(O6041 &lt;&gt; "", VLOOKUP(O6041,'CLASSIFICAÇÃO - ÁREA DE ATUAÇÃO'!$A:$C,2,0),"")</f>
        <v>D</v>
      </c>
      <c r="N6041" s="29" t="str">
        <f>IF(O6041 &lt;&gt; "",VLOOKUP(O6041,'CLASSIFICAÇÃO - ÁREA DE ATUAÇÃO'!$A:$C,3,0), "")</f>
        <v>ATENÇÃO PRIMÁRIA</v>
      </c>
      <c r="O6041" t="str">
        <f>'Lotações convertidas'!B6043</f>
        <v>CENTRO DE SAÚDE INDEPENDÊNCIA</v>
      </c>
    </row>
    <row r="6042" spans="1:15" x14ac:dyDescent="0.25">
      <c r="A6042">
        <v>1401171</v>
      </c>
      <c r="B6042" t="s">
        <v>18207</v>
      </c>
      <c r="C6042" t="s">
        <v>18208</v>
      </c>
      <c r="D6042" t="s">
        <v>379</v>
      </c>
      <c r="F6042" t="s">
        <v>18615</v>
      </c>
      <c r="G6042" s="177">
        <v>44872</v>
      </c>
      <c r="H6042" t="s">
        <v>482</v>
      </c>
      <c r="I6042" t="s">
        <v>18171</v>
      </c>
      <c r="J6042" t="s">
        <v>18209</v>
      </c>
      <c r="K6042" t="s">
        <v>353</v>
      </c>
      <c r="L6042" t="s">
        <v>365</v>
      </c>
      <c r="M6042" s="29" t="str">
        <f>IF(O6042 &lt;&gt; "", VLOOKUP(O6042,'CLASSIFICAÇÃO - ÁREA DE ATUAÇÃO'!$A:$C,2,0),"")</f>
        <v>D</v>
      </c>
      <c r="N6042" s="29" t="str">
        <f>IF(O6042 &lt;&gt; "",VLOOKUP(O6042,'CLASSIFICAÇÃO - ÁREA DE ATUAÇÃO'!$A:$C,3,0), "")</f>
        <v>REDE DE URGÊNCIA</v>
      </c>
      <c r="O6042" t="str">
        <f>'Lotações convertidas'!B6044</f>
        <v>UNIDADE DE PRONTO ATENDIMENTO NORTE</v>
      </c>
    </row>
    <row r="6043" spans="1:15" x14ac:dyDescent="0.25">
      <c r="A6043" t="s">
        <v>18210</v>
      </c>
      <c r="B6043" t="s">
        <v>18207</v>
      </c>
      <c r="C6043" t="s">
        <v>18208</v>
      </c>
      <c r="D6043" t="s">
        <v>379</v>
      </c>
      <c r="F6043" t="s">
        <v>18615</v>
      </c>
      <c r="G6043" s="177">
        <v>44874</v>
      </c>
      <c r="H6043" t="s">
        <v>457</v>
      </c>
      <c r="I6043" t="s">
        <v>18171</v>
      </c>
      <c r="J6043" t="s">
        <v>18209</v>
      </c>
      <c r="K6043" t="s">
        <v>353</v>
      </c>
      <c r="L6043" t="s">
        <v>365</v>
      </c>
      <c r="M6043" s="29" t="str">
        <f>IF(O6043 &lt;&gt; "", VLOOKUP(O6043,'CLASSIFICAÇÃO - ÁREA DE ATUAÇÃO'!$A:$C,2,0),"")</f>
        <v>D</v>
      </c>
      <c r="N6043" s="29" t="str">
        <f>IF(O6043 &lt;&gt; "",VLOOKUP(O6043,'CLASSIFICAÇÃO - ÁREA DE ATUAÇÃO'!$A:$C,3,0), "")</f>
        <v>REDE DE URGÊNCIA</v>
      </c>
      <c r="O6043" t="str">
        <f>'Lotações convertidas'!B6045</f>
        <v>UNIDADE DE PRONTO ATENDIMENTO NORTE</v>
      </c>
    </row>
    <row r="6044" spans="1:15" x14ac:dyDescent="0.25">
      <c r="A6044">
        <v>1401198</v>
      </c>
      <c r="B6044" t="s">
        <v>18211</v>
      </c>
      <c r="C6044" t="s">
        <v>18212</v>
      </c>
      <c r="D6044" t="s">
        <v>368</v>
      </c>
      <c r="E6044" t="s">
        <v>369</v>
      </c>
      <c r="F6044" t="s">
        <v>18617</v>
      </c>
      <c r="G6044" s="177">
        <v>44871</v>
      </c>
      <c r="H6044" t="s">
        <v>1635</v>
      </c>
      <c r="I6044" t="s">
        <v>18168</v>
      </c>
      <c r="J6044" t="s">
        <v>18213</v>
      </c>
      <c r="K6044" t="s">
        <v>353</v>
      </c>
      <c r="L6044" t="s">
        <v>406</v>
      </c>
      <c r="M6044" s="29" t="str">
        <f>IF(O6044 &lt;&gt; "", VLOOKUP(O6044,'CLASSIFICAÇÃO - ÁREA DE ATUAÇÃO'!$A:$C,2,0),"")</f>
        <v>D</v>
      </c>
      <c r="N6044" s="29" t="str">
        <f>IF(O6044 &lt;&gt; "",VLOOKUP(O6044,'CLASSIFICAÇÃO - ÁREA DE ATUAÇÃO'!$A:$C,3,0), "")</f>
        <v>REDE DE URGÊNCIA</v>
      </c>
      <c r="O6044" t="str">
        <f>'Lotações convertidas'!B6046</f>
        <v>UNIDADE DE PRONTO ATENDIMENTO BARREIRO</v>
      </c>
    </row>
    <row r="6045" spans="1:15" x14ac:dyDescent="0.25">
      <c r="A6045">
        <v>1401201</v>
      </c>
      <c r="B6045" t="s">
        <v>637</v>
      </c>
      <c r="C6045" t="s">
        <v>638</v>
      </c>
      <c r="D6045" t="s">
        <v>368</v>
      </c>
      <c r="E6045" t="s">
        <v>369</v>
      </c>
      <c r="F6045" t="s">
        <v>639</v>
      </c>
      <c r="G6045" s="177">
        <v>44869</v>
      </c>
      <c r="H6045" t="s">
        <v>364</v>
      </c>
      <c r="I6045" t="s">
        <v>18168</v>
      </c>
      <c r="J6045" t="s">
        <v>640</v>
      </c>
      <c r="K6045" t="s">
        <v>353</v>
      </c>
      <c r="L6045" t="s">
        <v>354</v>
      </c>
      <c r="M6045" s="29" t="str">
        <f>IF(O6045 &lt;&gt; "", VLOOKUP(O6045,'CLASSIFICAÇÃO - ÁREA DE ATUAÇÃO'!$A:$C,2,0),"")</f>
        <v>C</v>
      </c>
      <c r="N6045" s="29" t="str">
        <f>IF(O6045 &lt;&gt; "",VLOOKUP(O6045,'CLASSIFICAÇÃO - ÁREA DE ATUAÇÃO'!$A:$C,3,0), "")</f>
        <v>ATENÇÃO PRIMÁRIA</v>
      </c>
      <c r="O6045" t="str">
        <f>'Lotações convertidas'!B6047</f>
        <v>CENTRO DE SAÚDE ERMELINDA</v>
      </c>
    </row>
    <row r="6046" spans="1:15" x14ac:dyDescent="0.25">
      <c r="A6046" t="s">
        <v>18214</v>
      </c>
      <c r="B6046" t="s">
        <v>18215</v>
      </c>
      <c r="C6046" t="s">
        <v>18216</v>
      </c>
      <c r="D6046" t="s">
        <v>379</v>
      </c>
      <c r="F6046" t="s">
        <v>1686</v>
      </c>
      <c r="G6046" s="177">
        <v>44869</v>
      </c>
      <c r="H6046" t="s">
        <v>364</v>
      </c>
      <c r="I6046" t="s">
        <v>18171</v>
      </c>
      <c r="J6046" t="s">
        <v>18217</v>
      </c>
      <c r="K6046" t="s">
        <v>353</v>
      </c>
      <c r="L6046" t="s">
        <v>361</v>
      </c>
      <c r="M6046" s="29" t="str">
        <f>IF(O6046 &lt;&gt; "", VLOOKUP(O6046,'CLASSIFICAÇÃO - ÁREA DE ATUAÇÃO'!$A:$C,2,0),"")</f>
        <v>B</v>
      </c>
      <c r="N6046" s="29" t="str">
        <f>IF(O6046 &lt;&gt; "",VLOOKUP(O6046,'CLASSIFICAÇÃO - ÁREA DE ATUAÇÃO'!$A:$C,3,0), "")</f>
        <v>ATENÇÃO PRIMÁRIA</v>
      </c>
      <c r="O6046" t="str">
        <f>'Lotações convertidas'!B6048</f>
        <v>CENTRO DE SAÚDE ITAMARATI</v>
      </c>
    </row>
    <row r="6047" spans="1:15" x14ac:dyDescent="0.25">
      <c r="A6047">
        <v>1401228</v>
      </c>
      <c r="B6047" t="s">
        <v>613</v>
      </c>
      <c r="C6047" t="s">
        <v>614</v>
      </c>
      <c r="D6047" t="s">
        <v>362</v>
      </c>
      <c r="F6047" t="s">
        <v>438</v>
      </c>
      <c r="G6047" s="177">
        <v>44872</v>
      </c>
      <c r="H6047" t="s">
        <v>352</v>
      </c>
      <c r="I6047" t="s">
        <v>18168</v>
      </c>
      <c r="J6047" t="s">
        <v>615</v>
      </c>
      <c r="K6047" t="s">
        <v>353</v>
      </c>
      <c r="L6047" t="s">
        <v>382</v>
      </c>
      <c r="M6047" s="29" t="str">
        <f>IF(O6047 &lt;&gt; "", VLOOKUP(O6047,'CLASSIFICAÇÃO - ÁREA DE ATUAÇÃO'!$A:$C,2,0),"")</f>
        <v>C</v>
      </c>
      <c r="N6047" s="29" t="str">
        <f>IF(O6047 &lt;&gt; "",VLOOKUP(O6047,'CLASSIFICAÇÃO - ÁREA DE ATUAÇÃO'!$A:$C,3,0), "")</f>
        <v>ATENÇÃO PRIMÁRIA</v>
      </c>
      <c r="O6047" t="str">
        <f>'Lotações convertidas'!B6049</f>
        <v>CENTRO DE SAÚDE GRANJA DE FREITAS</v>
      </c>
    </row>
    <row r="6048" spans="1:15" x14ac:dyDescent="0.25">
      <c r="A6048">
        <v>1401236</v>
      </c>
      <c r="B6048" t="s">
        <v>12290</v>
      </c>
      <c r="C6048" t="s">
        <v>12291</v>
      </c>
      <c r="D6048" t="s">
        <v>379</v>
      </c>
      <c r="F6048" t="s">
        <v>424</v>
      </c>
      <c r="G6048" s="177">
        <v>44871</v>
      </c>
      <c r="H6048" t="s">
        <v>466</v>
      </c>
      <c r="I6048" t="s">
        <v>18171</v>
      </c>
      <c r="J6048" t="s">
        <v>12292</v>
      </c>
      <c r="K6048" t="s">
        <v>353</v>
      </c>
      <c r="L6048" t="s">
        <v>427</v>
      </c>
      <c r="M6048" s="29" t="str">
        <f>IF(O6048 &lt;&gt; "", VLOOKUP(O6048,'CLASSIFICAÇÃO - ÁREA DE ATUAÇÃO'!$A:$C,2,0),"")</f>
        <v>D</v>
      </c>
      <c r="N6048" s="29" t="str">
        <f>IF(O6048 &lt;&gt; "",VLOOKUP(O6048,'CLASSIFICAÇÃO - ÁREA DE ATUAÇÃO'!$A:$C,3,0), "")</f>
        <v>REDE DE URGÊNCIA</v>
      </c>
      <c r="O6048" t="str">
        <f>'Lotações convertidas'!B6050</f>
        <v>SERVIÇO DE ATENDIMENTO MÓVEL DE URGÊNCIA E TRANSPORTE EM SAÚDE</v>
      </c>
    </row>
    <row r="6049" spans="1:15" x14ac:dyDescent="0.25">
      <c r="A6049">
        <v>1401252</v>
      </c>
      <c r="B6049" t="s">
        <v>18218</v>
      </c>
      <c r="C6049" t="s">
        <v>18219</v>
      </c>
      <c r="D6049" t="s">
        <v>368</v>
      </c>
      <c r="E6049" t="s">
        <v>728</v>
      </c>
      <c r="F6049" t="s">
        <v>489</v>
      </c>
      <c r="G6049" s="177">
        <v>44872</v>
      </c>
      <c r="H6049" t="s">
        <v>417</v>
      </c>
      <c r="I6049" t="s">
        <v>495</v>
      </c>
      <c r="K6049" t="s">
        <v>495</v>
      </c>
      <c r="L6049" t="s">
        <v>397</v>
      </c>
      <c r="M6049" s="29" t="str">
        <f>IF(O6049 &lt;&gt; "", VLOOKUP(O6049,'CLASSIFICAÇÃO - ÁREA DE ATUAÇÃO'!$A:$C,2,0),"")</f>
        <v>C</v>
      </c>
      <c r="N6049" s="29" t="str">
        <f>IF(O6049 &lt;&gt; "",VLOOKUP(O6049,'CLASSIFICAÇÃO - ÁREA DE ATUAÇÃO'!$A:$C,3,0), "")</f>
        <v>ATENÇÃO PRIMÁRIA</v>
      </c>
      <c r="O6049" t="str">
        <f>'Lotações convertidas'!B6051</f>
        <v>CENTRO DE SAÚDE VILA LEONINA</v>
      </c>
    </row>
    <row r="6050" spans="1:15" x14ac:dyDescent="0.25">
      <c r="A6050">
        <v>1401260</v>
      </c>
      <c r="B6050" t="s">
        <v>18220</v>
      </c>
      <c r="C6050" t="s">
        <v>18221</v>
      </c>
      <c r="D6050" t="s">
        <v>368</v>
      </c>
      <c r="E6050" t="s">
        <v>369</v>
      </c>
      <c r="F6050" t="s">
        <v>18660</v>
      </c>
      <c r="G6050" s="177">
        <v>44872</v>
      </c>
      <c r="H6050" t="s">
        <v>417</v>
      </c>
      <c r="I6050" t="s">
        <v>18168</v>
      </c>
      <c r="J6050" t="s">
        <v>18222</v>
      </c>
      <c r="K6050" t="s">
        <v>353</v>
      </c>
      <c r="L6050" t="s">
        <v>406</v>
      </c>
      <c r="M6050" s="29" t="str">
        <f>IF(O6050 &lt;&gt; "", VLOOKUP(O6050,'CLASSIFICAÇÃO - ÁREA DE ATUAÇÃO'!$A:$C,2,0),"")</f>
        <v>C</v>
      </c>
      <c r="N6050" s="29" t="str">
        <f>IF(O6050 &lt;&gt; "",VLOOKUP(O6050,'CLASSIFICAÇÃO - ÁREA DE ATUAÇÃO'!$A:$C,3,0), "")</f>
        <v>REDE COMPLEMENTAR</v>
      </c>
      <c r="O6050" t="str">
        <f>'Lotações convertidas'!B6052</f>
        <v>CENTRAL DE ESTERILIZACAO BARREIRO</v>
      </c>
    </row>
    <row r="6051" spans="1:15" x14ac:dyDescent="0.25">
      <c r="A6051">
        <v>1401279</v>
      </c>
      <c r="B6051" t="s">
        <v>18223</v>
      </c>
      <c r="C6051" t="s">
        <v>18224</v>
      </c>
      <c r="D6051" t="s">
        <v>362</v>
      </c>
      <c r="F6051" t="s">
        <v>282</v>
      </c>
      <c r="G6051" s="177">
        <v>44872</v>
      </c>
      <c r="H6051" t="s">
        <v>364</v>
      </c>
      <c r="I6051" t="s">
        <v>18168</v>
      </c>
      <c r="J6051" t="s">
        <v>18225</v>
      </c>
      <c r="K6051" t="s">
        <v>353</v>
      </c>
      <c r="L6051" t="s">
        <v>406</v>
      </c>
      <c r="M6051" s="29" t="str">
        <f>IF(O6051 &lt;&gt; "", VLOOKUP(O6051,'CLASSIFICAÇÃO - ÁREA DE ATUAÇÃO'!$A:$C,2,0),"")</f>
        <v>D</v>
      </c>
      <c r="N6051" s="29" t="str">
        <f>IF(O6051 &lt;&gt; "",VLOOKUP(O6051,'CLASSIFICAÇÃO - ÁREA DE ATUAÇÃO'!$A:$C,3,0), "")</f>
        <v>ATENÇÃO PRIMÁRIA</v>
      </c>
      <c r="O6051" t="str">
        <f>'Lotações convertidas'!B6053</f>
        <v>CENTRO DE SAÚDE MANGUEIRAS</v>
      </c>
    </row>
    <row r="6052" spans="1:15" x14ac:dyDescent="0.25">
      <c r="A6052">
        <v>1401287</v>
      </c>
      <c r="B6052" t="s">
        <v>18226</v>
      </c>
      <c r="C6052" t="s">
        <v>18227</v>
      </c>
      <c r="D6052" t="s">
        <v>362</v>
      </c>
      <c r="F6052" t="s">
        <v>18613</v>
      </c>
      <c r="G6052" s="177">
        <v>44871</v>
      </c>
      <c r="H6052" t="s">
        <v>466</v>
      </c>
      <c r="I6052" t="s">
        <v>18168</v>
      </c>
      <c r="J6052" t="s">
        <v>18228</v>
      </c>
      <c r="K6052" t="s">
        <v>353</v>
      </c>
      <c r="L6052" t="s">
        <v>382</v>
      </c>
      <c r="M6052" s="29" t="str">
        <f>IF(O6052 &lt;&gt; "", VLOOKUP(O6052,'CLASSIFICAÇÃO - ÁREA DE ATUAÇÃO'!$A:$C,2,0),"")</f>
        <v>C</v>
      </c>
      <c r="N6052" s="29" t="str">
        <f>IF(O6052 &lt;&gt; "",VLOOKUP(O6052,'CLASSIFICAÇÃO - ÁREA DE ATUAÇÃO'!$A:$C,3,0), "")</f>
        <v>REDE DE URGÊNCIA</v>
      </c>
      <c r="O6052" t="str">
        <f>'Lotações convertidas'!B6054</f>
        <v>UNIDADE DE PRONTO ATENDIMENTO LESTE</v>
      </c>
    </row>
    <row r="6053" spans="1:15" x14ac:dyDescent="0.25">
      <c r="A6053">
        <v>1401295</v>
      </c>
      <c r="B6053" t="s">
        <v>18229</v>
      </c>
      <c r="C6053" t="s">
        <v>18230</v>
      </c>
      <c r="D6053" t="s">
        <v>379</v>
      </c>
      <c r="E6053" t="s">
        <v>380</v>
      </c>
      <c r="F6053" t="s">
        <v>381</v>
      </c>
      <c r="G6053" s="177">
        <v>44872</v>
      </c>
      <c r="H6053" t="s">
        <v>18395</v>
      </c>
      <c r="I6053" t="s">
        <v>18171</v>
      </c>
      <c r="J6053" t="s">
        <v>18231</v>
      </c>
      <c r="K6053" t="s">
        <v>353</v>
      </c>
      <c r="L6053" t="s">
        <v>382</v>
      </c>
      <c r="M6053" s="29" t="str">
        <f>IF(O6053 &lt;&gt; "", VLOOKUP(O6053,'CLASSIFICAÇÃO - ÁREA DE ATUAÇÃO'!$A:$C,2,0),"")</f>
        <v>A</v>
      </c>
      <c r="N6053" s="29" t="str">
        <f>IF(O6053 &lt;&gt; "",VLOOKUP(O6053,'CLASSIFICAÇÃO - ÁREA DE ATUAÇÃO'!$A:$C,3,0), "")</f>
        <v>REDE COMPLEMENTAR</v>
      </c>
      <c r="O6053" t="str">
        <f>'Lotações convertidas'!B6055</f>
        <v>UNIDADE DE REFERENCIA SECUNDARIA SAGRADA FAMILIA</v>
      </c>
    </row>
    <row r="6054" spans="1:15" x14ac:dyDescent="0.25">
      <c r="A6054">
        <v>1401309</v>
      </c>
      <c r="B6054" t="s">
        <v>18232</v>
      </c>
      <c r="C6054" t="s">
        <v>18233</v>
      </c>
      <c r="D6054" t="s">
        <v>362</v>
      </c>
      <c r="F6054" t="s">
        <v>1227</v>
      </c>
      <c r="G6054" s="177">
        <v>44872</v>
      </c>
      <c r="H6054" t="s">
        <v>364</v>
      </c>
      <c r="I6054" t="s">
        <v>18168</v>
      </c>
      <c r="J6054" t="s">
        <v>18234</v>
      </c>
      <c r="K6054" t="s">
        <v>353</v>
      </c>
      <c r="L6054" t="s">
        <v>365</v>
      </c>
      <c r="M6054" s="29" t="str">
        <f>IF(O6054 &lt;&gt; "", VLOOKUP(O6054,'CLASSIFICAÇÃO - ÁREA DE ATUAÇÃO'!$A:$C,2,0),"")</f>
        <v>D</v>
      </c>
      <c r="N6054" s="29" t="str">
        <f>IF(O6054 &lt;&gt; "",VLOOKUP(O6054,'CLASSIFICAÇÃO - ÁREA DE ATUAÇÃO'!$A:$C,3,0), "")</f>
        <v>ATENÇÃO PRIMÁRIA</v>
      </c>
      <c r="O6054" t="str">
        <f>'Lotações convertidas'!B6056</f>
        <v>CENTRO DE SAÚDE FELICIDADE II</v>
      </c>
    </row>
    <row r="6055" spans="1:15" x14ac:dyDescent="0.25">
      <c r="A6055">
        <v>1401317</v>
      </c>
      <c r="B6055" t="s">
        <v>8025</v>
      </c>
      <c r="C6055" t="s">
        <v>8026</v>
      </c>
      <c r="D6055" t="s">
        <v>349</v>
      </c>
      <c r="E6055" t="s">
        <v>350</v>
      </c>
      <c r="F6055" t="s">
        <v>18614</v>
      </c>
      <c r="G6055" s="177">
        <v>44872</v>
      </c>
      <c r="H6055" t="s">
        <v>18235</v>
      </c>
      <c r="I6055" t="s">
        <v>18169</v>
      </c>
      <c r="J6055" t="s">
        <v>8027</v>
      </c>
      <c r="K6055" t="s">
        <v>353</v>
      </c>
      <c r="L6055" t="s">
        <v>354</v>
      </c>
      <c r="M6055" s="29" t="str">
        <f>IF(O6055 &lt;&gt; "", VLOOKUP(O6055,'CLASSIFICAÇÃO - ÁREA DE ATUAÇÃO'!$A:$C,2,0),"")</f>
        <v>A</v>
      </c>
      <c r="N6055" s="29" t="str">
        <f>IF(O6055 &lt;&gt; "",VLOOKUP(O6055,'CLASSIFICAÇÃO - ÁREA DE ATUAÇÃO'!$A:$C,3,0), "")</f>
        <v>REDE DE URGÊNCIA</v>
      </c>
      <c r="O6055" t="str">
        <f>'Lotações convertidas'!B6057</f>
        <v>CENTRO DE REFERENCIA EM SAUDE MENTAL NOROESTE</v>
      </c>
    </row>
    <row r="6056" spans="1:15" x14ac:dyDescent="0.25">
      <c r="A6056">
        <v>1401325</v>
      </c>
      <c r="B6056" t="s">
        <v>632</v>
      </c>
      <c r="C6056" t="s">
        <v>633</v>
      </c>
      <c r="D6056" t="s">
        <v>368</v>
      </c>
      <c r="E6056" t="s">
        <v>634</v>
      </c>
      <c r="F6056" t="s">
        <v>635</v>
      </c>
      <c r="G6056" s="177">
        <v>44872</v>
      </c>
      <c r="H6056" t="s">
        <v>466</v>
      </c>
      <c r="I6056" t="s">
        <v>18174</v>
      </c>
      <c r="J6056" t="s">
        <v>636</v>
      </c>
      <c r="K6056" t="s">
        <v>353</v>
      </c>
      <c r="L6056" t="s">
        <v>406</v>
      </c>
      <c r="M6056" s="29" t="str">
        <f>IF(O6056 &lt;&gt; "", VLOOKUP(O6056,'CLASSIFICAÇÃO - ÁREA DE ATUAÇÃO'!$A:$C,2,0),"")</f>
        <v>C</v>
      </c>
      <c r="N6056" s="29" t="str">
        <f>IF(O6056 &lt;&gt; "",VLOOKUP(O6056,'CLASSIFICAÇÃO - ÁREA DE ATUAÇÃO'!$A:$C,3,0), "")</f>
        <v>REDE COMPLEMENTAR</v>
      </c>
      <c r="O6056" t="str">
        <f>'Lotações convertidas'!B6058</f>
        <v>CENTRO DE ESPECIALIDADES ODONTOLOGICAS BARREIRO</v>
      </c>
    </row>
    <row r="6057" spans="1:15" x14ac:dyDescent="0.25">
      <c r="A6057">
        <v>1401333</v>
      </c>
      <c r="B6057" t="s">
        <v>18236</v>
      </c>
      <c r="C6057" t="s">
        <v>18237</v>
      </c>
      <c r="D6057" t="s">
        <v>379</v>
      </c>
      <c r="E6057" t="s">
        <v>2138</v>
      </c>
      <c r="F6057" t="s">
        <v>589</v>
      </c>
      <c r="G6057" s="177">
        <v>44873</v>
      </c>
      <c r="H6057" t="s">
        <v>736</v>
      </c>
      <c r="I6057" t="s">
        <v>18171</v>
      </c>
      <c r="J6057" t="s">
        <v>18238</v>
      </c>
      <c r="K6057" t="s">
        <v>353</v>
      </c>
      <c r="L6057" t="s">
        <v>397</v>
      </c>
      <c r="M6057" s="29" t="str">
        <f>IF(O6057 &lt;&gt; "", VLOOKUP(O6057,'CLASSIFICAÇÃO - ÁREA DE ATUAÇÃO'!$A:$C,2,0),"")</f>
        <v>A</v>
      </c>
      <c r="N6057" s="29" t="str">
        <f>IF(O6057 &lt;&gt; "",VLOOKUP(O6057,'CLASSIFICAÇÃO - ÁREA DE ATUAÇÃO'!$A:$C,3,0), "")</f>
        <v>REDE COMPLEMENTAR</v>
      </c>
      <c r="O6057" t="str">
        <f>'Lotações convertidas'!B6059</f>
        <v>UNIDADE DE REFERENCIA SECUNDARIA CAMPOS SALES</v>
      </c>
    </row>
    <row r="6058" spans="1:15" x14ac:dyDescent="0.25">
      <c r="A6058">
        <v>1401341</v>
      </c>
      <c r="B6058" t="s">
        <v>18239</v>
      </c>
      <c r="C6058" t="s">
        <v>18240</v>
      </c>
      <c r="D6058" t="s">
        <v>368</v>
      </c>
      <c r="E6058" t="s">
        <v>728</v>
      </c>
      <c r="F6058" t="s">
        <v>18617</v>
      </c>
      <c r="G6058" s="177">
        <v>44873</v>
      </c>
      <c r="H6058" t="s">
        <v>441</v>
      </c>
      <c r="I6058" t="s">
        <v>495</v>
      </c>
      <c r="K6058" t="s">
        <v>495</v>
      </c>
      <c r="L6058" t="s">
        <v>406</v>
      </c>
      <c r="M6058" s="29" t="str">
        <f>IF(O6058 &lt;&gt; "", VLOOKUP(O6058,'CLASSIFICAÇÃO - ÁREA DE ATUAÇÃO'!$A:$C,2,0),"")</f>
        <v>D</v>
      </c>
      <c r="N6058" s="29" t="str">
        <f>IF(O6058 &lt;&gt; "",VLOOKUP(O6058,'CLASSIFICAÇÃO - ÁREA DE ATUAÇÃO'!$A:$C,3,0), "")</f>
        <v>REDE DE URGÊNCIA</v>
      </c>
      <c r="O6058" t="str">
        <f>'Lotações convertidas'!B6060</f>
        <v>UNIDADE DE PRONTO ATENDIMENTO BARREIRO</v>
      </c>
    </row>
    <row r="6059" spans="1:15" x14ac:dyDescent="0.25">
      <c r="A6059" t="s">
        <v>18241</v>
      </c>
      <c r="B6059" t="s">
        <v>18242</v>
      </c>
      <c r="C6059" t="s">
        <v>18243</v>
      </c>
      <c r="D6059" t="s">
        <v>594</v>
      </c>
      <c r="F6059" t="s">
        <v>474</v>
      </c>
      <c r="G6059" s="177">
        <v>44872</v>
      </c>
      <c r="H6059" t="s">
        <v>364</v>
      </c>
      <c r="I6059" t="s">
        <v>495</v>
      </c>
      <c r="K6059" t="s">
        <v>495</v>
      </c>
      <c r="L6059" t="s">
        <v>374</v>
      </c>
      <c r="M6059" s="29" t="str">
        <f>IF(O6059 &lt;&gt; "", VLOOKUP(O6059,'CLASSIFICAÇÃO - ÁREA DE ATUAÇÃO'!$A:$C,2,0),"")</f>
        <v>D</v>
      </c>
      <c r="N6059" s="29" t="str">
        <f>IF(O6059 &lt;&gt; "",VLOOKUP(O6059,'CLASSIFICAÇÃO - ÁREA DE ATUAÇÃO'!$A:$C,3,0), "")</f>
        <v>ATENÇÃO PRIMÁRIA</v>
      </c>
      <c r="O6059" t="str">
        <f>'Lotações convertidas'!B6061</f>
        <v>CENTRO DE SAÚDE CAPITÃO EDUARDO</v>
      </c>
    </row>
    <row r="6060" spans="1:15" x14ac:dyDescent="0.25">
      <c r="A6060">
        <v>1401368</v>
      </c>
      <c r="B6060" t="s">
        <v>669</v>
      </c>
      <c r="C6060" t="s">
        <v>670</v>
      </c>
      <c r="D6060" t="s">
        <v>362</v>
      </c>
      <c r="F6060" t="s">
        <v>18657</v>
      </c>
      <c r="G6060" s="177">
        <v>44873</v>
      </c>
      <c r="H6060" t="s">
        <v>364</v>
      </c>
      <c r="I6060" t="s">
        <v>18168</v>
      </c>
      <c r="J6060" t="s">
        <v>671</v>
      </c>
      <c r="K6060" t="s">
        <v>353</v>
      </c>
      <c r="L6060" t="s">
        <v>361</v>
      </c>
      <c r="M6060" s="29" t="str">
        <f>IF(O6060 &lt;&gt; "", VLOOKUP(O6060,'CLASSIFICAÇÃO - ÁREA DE ATUAÇÃO'!$A:$C,2,0),"")</f>
        <v>B</v>
      </c>
      <c r="N6060" s="29" t="str">
        <f>IF(O6060 &lt;&gt; "",VLOOKUP(O6060,'CLASSIFICAÇÃO - ÁREA DE ATUAÇÃO'!$A:$C,3,0), "")</f>
        <v>GESTÃO</v>
      </c>
      <c r="O6060" t="str">
        <f>'Lotações convertidas'!B6062</f>
        <v>GERENCIA DE ASSISTENCIA, EPIDEMIOLOGIA E REGULACAO PAMPULHA</v>
      </c>
    </row>
    <row r="6061" spans="1:15" x14ac:dyDescent="0.25">
      <c r="A6061">
        <v>1401384</v>
      </c>
      <c r="B6061" t="s">
        <v>18244</v>
      </c>
      <c r="C6061" t="s">
        <v>18245</v>
      </c>
      <c r="D6061" t="s">
        <v>362</v>
      </c>
      <c r="F6061" t="s">
        <v>575</v>
      </c>
      <c r="G6061" s="177">
        <v>44873</v>
      </c>
      <c r="H6061" t="s">
        <v>434</v>
      </c>
      <c r="I6061" t="s">
        <v>18168</v>
      </c>
      <c r="J6061" t="s">
        <v>18246</v>
      </c>
      <c r="K6061" t="s">
        <v>353</v>
      </c>
      <c r="L6061" t="s">
        <v>374</v>
      </c>
      <c r="M6061" s="29" t="str">
        <f>IF(O6061 &lt;&gt; "", VLOOKUP(O6061,'CLASSIFICAÇÃO - ÁREA DE ATUAÇÃO'!$A:$C,2,0),"")</f>
        <v>A</v>
      </c>
      <c r="N6061" s="29" t="str">
        <f>IF(O6061 &lt;&gt; "",VLOOKUP(O6061,'CLASSIFICAÇÃO - ÁREA DE ATUAÇÃO'!$A:$C,3,0), "")</f>
        <v>ATENÇÃO PRIMÁRIA</v>
      </c>
      <c r="O6061" t="str">
        <f>'Lotações convertidas'!B6063</f>
        <v>CENTRO DE SAÚDE LEOPOLDO CHRISOSTOMO DE CASTRO</v>
      </c>
    </row>
    <row r="6062" spans="1:15" x14ac:dyDescent="0.25">
      <c r="A6062">
        <v>1401392</v>
      </c>
      <c r="B6062" t="s">
        <v>11226</v>
      </c>
      <c r="C6062" t="s">
        <v>11227</v>
      </c>
      <c r="D6062" t="s">
        <v>379</v>
      </c>
      <c r="F6062" t="s">
        <v>625</v>
      </c>
      <c r="G6062" s="177">
        <v>44873</v>
      </c>
      <c r="H6062" t="s">
        <v>434</v>
      </c>
      <c r="I6062" t="s">
        <v>18171</v>
      </c>
      <c r="J6062" t="s">
        <v>11228</v>
      </c>
      <c r="K6062" t="s">
        <v>353</v>
      </c>
      <c r="L6062" t="s">
        <v>411</v>
      </c>
      <c r="M6062" s="29" t="str">
        <f>IF(O6062 &lt;&gt; "", VLOOKUP(O6062,'CLASSIFICAÇÃO - ÁREA DE ATUAÇÃO'!$A:$C,2,0),"")</f>
        <v>C</v>
      </c>
      <c r="N6062" s="29" t="str">
        <f>IF(O6062 &lt;&gt; "",VLOOKUP(O6062,'CLASSIFICAÇÃO - ÁREA DE ATUAÇÃO'!$A:$C,3,0), "")</f>
        <v>ATENÇÃO PRIMÁRIA</v>
      </c>
      <c r="O6062" t="str">
        <f>'Lotações convertidas'!B6064</f>
        <v>CENTRO DE SAÚDE NOSSA SENHORA DE FÁTIMA</v>
      </c>
    </row>
    <row r="6063" spans="1:15" x14ac:dyDescent="0.25">
      <c r="A6063">
        <v>1401406</v>
      </c>
      <c r="B6063" t="s">
        <v>18177</v>
      </c>
      <c r="C6063" t="s">
        <v>659</v>
      </c>
      <c r="D6063" t="s">
        <v>368</v>
      </c>
      <c r="E6063" t="s">
        <v>369</v>
      </c>
      <c r="F6063" t="s">
        <v>629</v>
      </c>
      <c r="G6063" s="177">
        <v>44873</v>
      </c>
      <c r="H6063" t="s">
        <v>417</v>
      </c>
      <c r="I6063" t="s">
        <v>18168</v>
      </c>
      <c r="J6063" t="s">
        <v>660</v>
      </c>
      <c r="K6063" t="s">
        <v>353</v>
      </c>
      <c r="L6063" t="s">
        <v>354</v>
      </c>
      <c r="M6063" s="29" t="str">
        <f>IF(O6063 &lt;&gt; "", VLOOKUP(O6063,'CLASSIFICAÇÃO - ÁREA DE ATUAÇÃO'!$A:$C,2,0),"")</f>
        <v>A</v>
      </c>
      <c r="N6063" s="29" t="str">
        <f>IF(O6063 &lt;&gt; "",VLOOKUP(O6063,'CLASSIFICAÇÃO - ÁREA DE ATUAÇÃO'!$A:$C,3,0), "")</f>
        <v>ATENÇÃO PRIMÁRIA</v>
      </c>
      <c r="O6063" t="str">
        <f>'Lotações convertidas'!B6065</f>
        <v>CENTRO DE SAÚDE PADRE EUSTÁQUIO</v>
      </c>
    </row>
    <row r="6064" spans="1:15" x14ac:dyDescent="0.25">
      <c r="A6064">
        <v>1401414</v>
      </c>
      <c r="B6064" t="s">
        <v>656</v>
      </c>
      <c r="C6064" t="s">
        <v>657</v>
      </c>
      <c r="D6064" t="s">
        <v>368</v>
      </c>
      <c r="E6064" t="s">
        <v>524</v>
      </c>
      <c r="F6064" t="s">
        <v>494</v>
      </c>
      <c r="G6064" s="177">
        <v>44873</v>
      </c>
      <c r="H6064" t="s">
        <v>364</v>
      </c>
      <c r="I6064" t="s">
        <v>18176</v>
      </c>
      <c r="J6064" t="s">
        <v>658</v>
      </c>
      <c r="K6064" t="s">
        <v>353</v>
      </c>
      <c r="L6064" t="s">
        <v>397</v>
      </c>
      <c r="M6064" s="29" t="str">
        <f>IF(O6064 &lt;&gt; "", VLOOKUP(O6064,'CLASSIFICAÇÃO - ÁREA DE ATUAÇÃO'!$A:$C,2,0),"")</f>
        <v>B</v>
      </c>
      <c r="N6064" s="29" t="str">
        <f>IF(O6064 &lt;&gt; "",VLOOKUP(O6064,'CLASSIFICAÇÃO - ÁREA DE ATUAÇÃO'!$A:$C,3,0), "")</f>
        <v>REDE COMPLEMENTAR</v>
      </c>
      <c r="O6064" t="str">
        <f>'Lotações convertidas'!B6066</f>
        <v>LABORATORIO REGIONAL OESTE/BARREIRO</v>
      </c>
    </row>
    <row r="6065" spans="1:15" x14ac:dyDescent="0.25">
      <c r="A6065">
        <v>1401422</v>
      </c>
      <c r="B6065" t="s">
        <v>18247</v>
      </c>
      <c r="C6065" t="s">
        <v>18248</v>
      </c>
      <c r="D6065" t="s">
        <v>349</v>
      </c>
      <c r="E6065" t="s">
        <v>350</v>
      </c>
      <c r="F6065" t="s">
        <v>18666</v>
      </c>
      <c r="G6065" s="177">
        <v>44873</v>
      </c>
      <c r="H6065" t="s">
        <v>364</v>
      </c>
      <c r="I6065" t="s">
        <v>18169</v>
      </c>
      <c r="J6065" t="s">
        <v>18249</v>
      </c>
      <c r="K6065" t="s">
        <v>353</v>
      </c>
      <c r="L6065" t="s">
        <v>361</v>
      </c>
      <c r="M6065" s="29" t="str">
        <f>IF(O6065 &lt;&gt; "", VLOOKUP(O6065,'CLASSIFICAÇÃO - ÁREA DE ATUAÇÃO'!$A:$C,2,0),"")</f>
        <v>B</v>
      </c>
      <c r="N6065" s="29" t="str">
        <f>IF(O6065 &lt;&gt; "",VLOOKUP(O6065,'CLASSIFICAÇÃO - ÁREA DE ATUAÇÃO'!$A:$C,3,0), "")</f>
        <v>GESTÃO</v>
      </c>
      <c r="O6065" t="str">
        <f>'Lotações convertidas'!B6067</f>
        <v>DIRETORIA REGIONAL DE SAUDE PAMPULHA</v>
      </c>
    </row>
    <row r="6066" spans="1:15" x14ac:dyDescent="0.25">
      <c r="A6066">
        <v>1401430</v>
      </c>
      <c r="B6066" t="s">
        <v>18250</v>
      </c>
      <c r="C6066" t="s">
        <v>18251</v>
      </c>
      <c r="D6066" t="s">
        <v>349</v>
      </c>
      <c r="E6066" t="s">
        <v>473</v>
      </c>
      <c r="F6066" t="s">
        <v>18667</v>
      </c>
      <c r="G6066" s="177">
        <v>44873</v>
      </c>
      <c r="H6066" t="s">
        <v>434</v>
      </c>
      <c r="I6066" t="s">
        <v>18181</v>
      </c>
      <c r="J6066" t="s">
        <v>18252</v>
      </c>
      <c r="K6066" t="s">
        <v>353</v>
      </c>
      <c r="L6066" t="s">
        <v>411</v>
      </c>
      <c r="M6066" s="29" t="str">
        <f>IF(O6066 &lt;&gt; "", VLOOKUP(O6066,'CLASSIFICAÇÃO - ÁREA DE ATUAÇÃO'!$A:$C,2,0),"")</f>
        <v>A</v>
      </c>
      <c r="N6066" s="29" t="str">
        <f>IF(O6066 &lt;&gt; "",VLOOKUP(O6066,'CLASSIFICAÇÃO - ÁREA DE ATUAÇÃO'!$A:$C,3,0), "")</f>
        <v>GESTÃO</v>
      </c>
      <c r="O6066" t="str">
        <f>'Lotações convertidas'!B6068</f>
        <v>GERENCIA DE ASSISTENCIA, EPIDEMIOLOGIA E REGULACAO CENTRO-SUL</v>
      </c>
    </row>
    <row r="6067" spans="1:15" x14ac:dyDescent="0.25">
      <c r="A6067">
        <v>1401449</v>
      </c>
      <c r="B6067" t="s">
        <v>11288</v>
      </c>
      <c r="C6067" t="s">
        <v>11289</v>
      </c>
      <c r="D6067" t="s">
        <v>368</v>
      </c>
      <c r="E6067" t="s">
        <v>369</v>
      </c>
      <c r="F6067" t="s">
        <v>424</v>
      </c>
      <c r="G6067" s="177">
        <v>44873</v>
      </c>
      <c r="H6067" t="s">
        <v>441</v>
      </c>
      <c r="I6067" t="s">
        <v>18168</v>
      </c>
      <c r="J6067" t="s">
        <v>11290</v>
      </c>
      <c r="K6067" t="s">
        <v>353</v>
      </c>
      <c r="L6067" t="s">
        <v>427</v>
      </c>
      <c r="M6067" s="29" t="str">
        <f>IF(O6067 &lt;&gt; "", VLOOKUP(O6067,'CLASSIFICAÇÃO - ÁREA DE ATUAÇÃO'!$A:$C,2,0),"")</f>
        <v>D</v>
      </c>
      <c r="N6067" s="29" t="str">
        <f>IF(O6067 &lt;&gt; "",VLOOKUP(O6067,'CLASSIFICAÇÃO - ÁREA DE ATUAÇÃO'!$A:$C,3,0), "")</f>
        <v>REDE DE URGÊNCIA</v>
      </c>
      <c r="O6067" t="str">
        <f>'Lotações convertidas'!B6069</f>
        <v>SERVIÇO DE ATENDIMENTO MÓVEL DE URGÊNCIA E TRANSPORTE EM SAÚDE</v>
      </c>
    </row>
    <row r="6068" spans="1:15" x14ac:dyDescent="0.25">
      <c r="A6068">
        <v>1401457</v>
      </c>
      <c r="B6068" t="s">
        <v>652</v>
      </c>
      <c r="C6068" t="s">
        <v>653</v>
      </c>
      <c r="D6068" t="s">
        <v>368</v>
      </c>
      <c r="E6068" t="s">
        <v>369</v>
      </c>
      <c r="F6068" t="s">
        <v>654</v>
      </c>
      <c r="G6068" s="177">
        <v>44873</v>
      </c>
      <c r="H6068" t="s">
        <v>417</v>
      </c>
      <c r="I6068" t="s">
        <v>18168</v>
      </c>
      <c r="J6068" t="s">
        <v>655</v>
      </c>
      <c r="K6068" t="s">
        <v>353</v>
      </c>
      <c r="L6068" t="s">
        <v>365</v>
      </c>
      <c r="M6068" s="29" t="str">
        <f>IF(O6068 &lt;&gt; "", VLOOKUP(O6068,'CLASSIFICAÇÃO - ÁREA DE ATUAÇÃO'!$A:$C,2,0),"")</f>
        <v>C</v>
      </c>
      <c r="N6068" s="29" t="str">
        <f>IF(O6068 &lt;&gt; "",VLOOKUP(O6068,'CLASSIFICAÇÃO - ÁREA DE ATUAÇÃO'!$A:$C,3,0), "")</f>
        <v>ATENÇÃO PRIMÁRIA</v>
      </c>
      <c r="O6068" t="str">
        <f>'Lotações convertidas'!B6070</f>
        <v>CENTRO DE SAÚDE ETELVINA CARNEIRO</v>
      </c>
    </row>
    <row r="6069" spans="1:15" x14ac:dyDescent="0.25">
      <c r="A6069">
        <v>1401465</v>
      </c>
      <c r="B6069" t="s">
        <v>3938</v>
      </c>
      <c r="C6069" t="s">
        <v>3939</v>
      </c>
      <c r="D6069" t="s">
        <v>349</v>
      </c>
      <c r="E6069" t="s">
        <v>473</v>
      </c>
      <c r="F6069" t="s">
        <v>2301</v>
      </c>
      <c r="G6069" s="177">
        <v>44873</v>
      </c>
      <c r="H6069" t="s">
        <v>395</v>
      </c>
      <c r="I6069" t="s">
        <v>18181</v>
      </c>
      <c r="J6069" t="s">
        <v>3940</v>
      </c>
      <c r="K6069" t="s">
        <v>353</v>
      </c>
      <c r="L6069" t="s">
        <v>354</v>
      </c>
      <c r="M6069" s="29" t="str">
        <f>IF(O6069 &lt;&gt; "", VLOOKUP(O6069,'CLASSIFICAÇÃO - ÁREA DE ATUAÇÃO'!$A:$C,2,0),"")</f>
        <v>A</v>
      </c>
      <c r="N6069" s="29" t="str">
        <f>IF(O6069 &lt;&gt; "",VLOOKUP(O6069,'CLASSIFICAÇÃO - ÁREA DE ATUAÇÃO'!$A:$C,3,0), "")</f>
        <v>ATENÇÃO PRIMÁRIA</v>
      </c>
      <c r="O6069" t="str">
        <f>'Lotações convertidas'!B6071</f>
        <v>CENTRO DE SAÚDE SANTOS ANJOS</v>
      </c>
    </row>
    <row r="6070" spans="1:15" x14ac:dyDescent="0.25">
      <c r="A6070">
        <v>1401473</v>
      </c>
      <c r="B6070" t="s">
        <v>18253</v>
      </c>
      <c r="C6070" t="s">
        <v>18254</v>
      </c>
      <c r="D6070" t="s">
        <v>349</v>
      </c>
      <c r="E6070" t="s">
        <v>350</v>
      </c>
      <c r="F6070" t="s">
        <v>9090</v>
      </c>
      <c r="G6070" s="177">
        <v>44872</v>
      </c>
      <c r="H6070" t="s">
        <v>364</v>
      </c>
      <c r="I6070" t="s">
        <v>18169</v>
      </c>
      <c r="J6070" t="s">
        <v>18255</v>
      </c>
      <c r="K6070" t="s">
        <v>353</v>
      </c>
      <c r="L6070" t="s">
        <v>427</v>
      </c>
      <c r="M6070" s="29" t="str">
        <f>IF(O6070 &lt;&gt; "", VLOOKUP(O6070,'CLASSIFICAÇÃO - ÁREA DE ATUAÇÃO'!$A:$C,2,0),"")</f>
        <v>A</v>
      </c>
      <c r="N6070" s="29" t="str">
        <f>IF(O6070 &lt;&gt; "",VLOOKUP(O6070,'CLASSIFICAÇÃO - ÁREA DE ATUAÇÃO'!$A:$C,3,0), "")</f>
        <v>GESTÃO</v>
      </c>
      <c r="O6070" t="str">
        <f>'Lotações convertidas'!B6072</f>
        <v>GERÊNCIA DE GESTÃO DOS CONTRATOS ADMINISTRATIVOS TEMPORÁRIOS</v>
      </c>
    </row>
    <row r="6071" spans="1:15" x14ac:dyDescent="0.25">
      <c r="A6071">
        <v>1401481</v>
      </c>
      <c r="B6071" t="s">
        <v>18256</v>
      </c>
      <c r="C6071" t="s">
        <v>18257</v>
      </c>
      <c r="D6071" t="s">
        <v>362</v>
      </c>
      <c r="F6071" t="s">
        <v>18610</v>
      </c>
      <c r="G6071" s="177">
        <v>44873</v>
      </c>
      <c r="H6071" t="s">
        <v>352</v>
      </c>
      <c r="I6071" t="s">
        <v>18168</v>
      </c>
      <c r="J6071" t="s">
        <v>18258</v>
      </c>
      <c r="K6071" t="s">
        <v>353</v>
      </c>
      <c r="L6071" t="s">
        <v>397</v>
      </c>
      <c r="M6071" s="29" t="str">
        <f>IF(O6071 &lt;&gt; "", VLOOKUP(O6071,'CLASSIFICAÇÃO - ÁREA DE ATUAÇÃO'!$A:$C,2,0),"")</f>
        <v>A</v>
      </c>
      <c r="N6071" s="29" t="str">
        <f>IF(O6071 &lt;&gt; "",VLOOKUP(O6071,'CLASSIFICAÇÃO - ÁREA DE ATUAÇÃO'!$A:$C,3,0), "")</f>
        <v>GESTÃO</v>
      </c>
      <c r="O6071" t="str">
        <f>'Lotações convertidas'!B6073</f>
        <v>DIRETORIA REGIONAL DE SAUDE OESTE</v>
      </c>
    </row>
    <row r="6072" spans="1:15" x14ac:dyDescent="0.25">
      <c r="A6072" t="s">
        <v>18259</v>
      </c>
      <c r="B6072" t="s">
        <v>18256</v>
      </c>
      <c r="C6072" t="s">
        <v>18257</v>
      </c>
      <c r="D6072" t="s">
        <v>362</v>
      </c>
      <c r="F6072" t="s">
        <v>18610</v>
      </c>
      <c r="G6072" s="177">
        <v>44873</v>
      </c>
      <c r="H6072" t="s">
        <v>395</v>
      </c>
      <c r="I6072" t="s">
        <v>18168</v>
      </c>
      <c r="J6072" t="s">
        <v>18258</v>
      </c>
      <c r="K6072" t="s">
        <v>353</v>
      </c>
      <c r="L6072" t="s">
        <v>397</v>
      </c>
      <c r="M6072" s="29" t="str">
        <f>IF(O6072 &lt;&gt; "", VLOOKUP(O6072,'CLASSIFICAÇÃO - ÁREA DE ATUAÇÃO'!$A:$C,2,0),"")</f>
        <v>A</v>
      </c>
      <c r="N6072" s="29" t="str">
        <f>IF(O6072 &lt;&gt; "",VLOOKUP(O6072,'CLASSIFICAÇÃO - ÁREA DE ATUAÇÃO'!$A:$C,3,0), "")</f>
        <v>GESTÃO</v>
      </c>
      <c r="O6072" t="str">
        <f>'Lotações convertidas'!B6074</f>
        <v>DIRETORIA REGIONAL DE SAUDE OESTE</v>
      </c>
    </row>
    <row r="6073" spans="1:15" x14ac:dyDescent="0.25">
      <c r="A6073">
        <v>1401503</v>
      </c>
      <c r="B6073" t="s">
        <v>18260</v>
      </c>
      <c r="C6073" t="s">
        <v>18261</v>
      </c>
      <c r="D6073" t="s">
        <v>349</v>
      </c>
      <c r="E6073" t="s">
        <v>357</v>
      </c>
      <c r="F6073" t="s">
        <v>18644</v>
      </c>
      <c r="G6073" s="177">
        <v>44874</v>
      </c>
      <c r="H6073" t="s">
        <v>384</v>
      </c>
      <c r="I6073" t="s">
        <v>18167</v>
      </c>
      <c r="J6073" t="s">
        <v>18262</v>
      </c>
      <c r="K6073" t="s">
        <v>353</v>
      </c>
      <c r="L6073" t="s">
        <v>411</v>
      </c>
      <c r="M6073" s="29" t="str">
        <f>IF(O6073 &lt;&gt; "", VLOOKUP(O6073,'CLASSIFICAÇÃO - ÁREA DE ATUAÇÃO'!$A:$C,2,0),"")</f>
        <v>C</v>
      </c>
      <c r="N6073" s="29" t="str">
        <f>IF(O6073 &lt;&gt; "",VLOOKUP(O6073,'CLASSIFICAÇÃO - ÁREA DE ATUAÇÃO'!$A:$C,3,0), "")</f>
        <v>ATENÇÃO PRIMÁRIA</v>
      </c>
      <c r="O6073" t="str">
        <f>'Lotações convertidas'!B6075</f>
        <v>CENTRO DE SAÚDE SÃO MIGUEL ARCANJO</v>
      </c>
    </row>
    <row r="6074" spans="1:15" x14ac:dyDescent="0.25">
      <c r="A6074">
        <v>1401511</v>
      </c>
      <c r="B6074" t="s">
        <v>646</v>
      </c>
      <c r="C6074" t="s">
        <v>647</v>
      </c>
      <c r="D6074" t="s">
        <v>368</v>
      </c>
      <c r="E6074" t="s">
        <v>390</v>
      </c>
      <c r="F6074" t="s">
        <v>442</v>
      </c>
      <c r="G6074" s="177">
        <v>44874</v>
      </c>
      <c r="H6074" t="s">
        <v>364</v>
      </c>
      <c r="I6074" t="s">
        <v>18175</v>
      </c>
      <c r="J6074" t="s">
        <v>648</v>
      </c>
      <c r="K6074" t="s">
        <v>353</v>
      </c>
      <c r="L6074" t="s">
        <v>406</v>
      </c>
      <c r="M6074" s="29" t="str">
        <f>IF(O6074 &lt;&gt; "", VLOOKUP(O6074,'CLASSIFICAÇÃO - ÁREA DE ATUAÇÃO'!$A:$C,2,0),"")</f>
        <v>C</v>
      </c>
      <c r="N6074" s="29" t="str">
        <f>IF(O6074 &lt;&gt; "",VLOOKUP(O6074,'CLASSIFICAÇÃO - ÁREA DE ATUAÇÃO'!$A:$C,3,0), "")</f>
        <v>ATENÇÃO PRIMÁRIA</v>
      </c>
      <c r="O6074" t="str">
        <f>'Lotações convertidas'!B6076</f>
        <v>CENTRO DE SAÚDE VALE DO JATOBÁ</v>
      </c>
    </row>
    <row r="6075" spans="1:15" x14ac:dyDescent="0.25">
      <c r="A6075" t="s">
        <v>18263</v>
      </c>
      <c r="B6075" t="s">
        <v>18264</v>
      </c>
      <c r="C6075" t="s">
        <v>18265</v>
      </c>
      <c r="D6075" t="s">
        <v>349</v>
      </c>
      <c r="E6075" t="s">
        <v>528</v>
      </c>
      <c r="F6075" t="s">
        <v>18673</v>
      </c>
      <c r="G6075" s="177">
        <v>44873</v>
      </c>
      <c r="H6075" t="s">
        <v>352</v>
      </c>
      <c r="I6075" t="s">
        <v>18176</v>
      </c>
      <c r="J6075" t="s">
        <v>18266</v>
      </c>
      <c r="K6075" t="s">
        <v>353</v>
      </c>
      <c r="L6075" t="s">
        <v>361</v>
      </c>
      <c r="M6075" s="29" t="str">
        <f>IF(O6075 &lt;&gt; "", VLOOKUP(O6075,'CLASSIFICAÇÃO - ÁREA DE ATUAÇÃO'!$A:$C,2,0),"")</f>
        <v>B</v>
      </c>
      <c r="N6075" s="29" t="str">
        <f>IF(O6075 &lt;&gt; "",VLOOKUP(O6075,'CLASSIFICAÇÃO - ÁREA DE ATUAÇÃO'!$A:$C,3,0), "")</f>
        <v>GESTÃO</v>
      </c>
      <c r="O6075" t="str">
        <f>'Lotações convertidas'!B6077</f>
        <v>GERENCIA DE VIGILANCIA SANITARIA PAMPULHA</v>
      </c>
    </row>
    <row r="6076" spans="1:15" x14ac:dyDescent="0.25">
      <c r="A6076">
        <v>1401538</v>
      </c>
      <c r="B6076" t="s">
        <v>375</v>
      </c>
      <c r="C6076" t="s">
        <v>376</v>
      </c>
      <c r="D6076" t="s">
        <v>362</v>
      </c>
      <c r="F6076" t="s">
        <v>370</v>
      </c>
      <c r="G6076" s="177">
        <v>44874</v>
      </c>
      <c r="H6076" t="s">
        <v>395</v>
      </c>
      <c r="I6076" t="s">
        <v>18168</v>
      </c>
      <c r="J6076" t="s">
        <v>378</v>
      </c>
      <c r="K6076" t="s">
        <v>353</v>
      </c>
      <c r="L6076" t="s">
        <v>372</v>
      </c>
      <c r="M6076" s="29" t="str">
        <f>IF(O6076 &lt;&gt; "", VLOOKUP(O6076,'CLASSIFICAÇÃO - ÁREA DE ATUAÇÃO'!$A:$C,2,0),"")</f>
        <v>D</v>
      </c>
      <c r="N6076" s="29" t="str">
        <f>IF(O6076 &lt;&gt; "",VLOOKUP(O6076,'CLASSIFICAÇÃO - ÁREA DE ATUAÇÃO'!$A:$C,3,0), "")</f>
        <v>ATENÇÃO PRIMÁRIA</v>
      </c>
      <c r="O6076" t="str">
        <f>'Lotações convertidas'!B6078</f>
        <v>CENTRO DE SAÚDE PARAÚNA</v>
      </c>
    </row>
    <row r="6077" spans="1:15" x14ac:dyDescent="0.25">
      <c r="A6077">
        <v>1401546</v>
      </c>
      <c r="B6077" t="s">
        <v>5147</v>
      </c>
      <c r="C6077" t="s">
        <v>5148</v>
      </c>
      <c r="D6077" t="s">
        <v>368</v>
      </c>
      <c r="E6077" t="s">
        <v>524</v>
      </c>
      <c r="F6077" t="s">
        <v>1976</v>
      </c>
      <c r="G6077" s="177">
        <v>44874</v>
      </c>
      <c r="H6077" t="s">
        <v>417</v>
      </c>
      <c r="I6077" t="s">
        <v>18176</v>
      </c>
      <c r="J6077" t="s">
        <v>5149</v>
      </c>
      <c r="K6077" t="s">
        <v>353</v>
      </c>
      <c r="L6077" t="s">
        <v>354</v>
      </c>
      <c r="M6077" s="29" t="str">
        <f>IF(O6077 &lt;&gt; "", VLOOKUP(O6077,'CLASSIFICAÇÃO - ÁREA DE ATUAÇÃO'!$A:$C,2,0),"")</f>
        <v>A</v>
      </c>
      <c r="N6077" s="29" t="str">
        <f>IF(O6077 &lt;&gt; "",VLOOKUP(O6077,'CLASSIFICAÇÃO - ÁREA DE ATUAÇÃO'!$A:$C,3,0), "")</f>
        <v>REDE COMPLEMENTAR</v>
      </c>
      <c r="O6077" t="str">
        <f>'Lotações convertidas'!B6079</f>
        <v>LABORATORIO REGIONAL NOROESTE</v>
      </c>
    </row>
    <row r="6078" spans="1:15" x14ac:dyDescent="0.25">
      <c r="A6078">
        <v>1401554</v>
      </c>
      <c r="B6078" t="s">
        <v>18267</v>
      </c>
      <c r="C6078" t="s">
        <v>18268</v>
      </c>
      <c r="D6078" t="s">
        <v>379</v>
      </c>
      <c r="F6078" t="s">
        <v>1227</v>
      </c>
      <c r="G6078" s="177">
        <v>44873</v>
      </c>
      <c r="H6078" t="s">
        <v>395</v>
      </c>
      <c r="I6078" t="s">
        <v>18171</v>
      </c>
      <c r="J6078" t="s">
        <v>18269</v>
      </c>
      <c r="K6078" t="s">
        <v>353</v>
      </c>
      <c r="L6078" t="s">
        <v>365</v>
      </c>
      <c r="M6078" s="29" t="str">
        <f>IF(O6078 &lt;&gt; "", VLOOKUP(O6078,'CLASSIFICAÇÃO - ÁREA DE ATUAÇÃO'!$A:$C,2,0),"")</f>
        <v>D</v>
      </c>
      <c r="N6078" s="29" t="str">
        <f>IF(O6078 &lt;&gt; "",VLOOKUP(O6078,'CLASSIFICAÇÃO - ÁREA DE ATUAÇÃO'!$A:$C,3,0), "")</f>
        <v>ATENÇÃO PRIMÁRIA</v>
      </c>
      <c r="O6078" t="str">
        <f>'Lotações convertidas'!B6080</f>
        <v>CENTRO DE SAÚDE FELICIDADE II</v>
      </c>
    </row>
    <row r="6079" spans="1:15" x14ac:dyDescent="0.25">
      <c r="A6079">
        <v>1401562</v>
      </c>
      <c r="B6079" t="s">
        <v>18270</v>
      </c>
      <c r="C6079" t="s">
        <v>18271</v>
      </c>
      <c r="D6079" t="s">
        <v>368</v>
      </c>
      <c r="E6079" t="s">
        <v>369</v>
      </c>
      <c r="F6079" t="s">
        <v>381</v>
      </c>
      <c r="G6079" s="177">
        <v>44874</v>
      </c>
      <c r="H6079" t="s">
        <v>417</v>
      </c>
      <c r="I6079" t="s">
        <v>18168</v>
      </c>
      <c r="J6079" t="s">
        <v>18272</v>
      </c>
      <c r="K6079" t="s">
        <v>353</v>
      </c>
      <c r="L6079" t="s">
        <v>382</v>
      </c>
      <c r="M6079" s="29" t="str">
        <f>IF(O6079 &lt;&gt; "", VLOOKUP(O6079,'CLASSIFICAÇÃO - ÁREA DE ATUAÇÃO'!$A:$C,2,0),"")</f>
        <v>A</v>
      </c>
      <c r="N6079" s="29" t="str">
        <f>IF(O6079 &lt;&gt; "",VLOOKUP(O6079,'CLASSIFICAÇÃO - ÁREA DE ATUAÇÃO'!$A:$C,3,0), "")</f>
        <v>REDE COMPLEMENTAR</v>
      </c>
      <c r="O6079" t="str">
        <f>'Lotações convertidas'!B6081</f>
        <v>UNIDADE DE REFERENCIA SECUNDARIA SAGRADA FAMILIA</v>
      </c>
    </row>
    <row r="6080" spans="1:15" x14ac:dyDescent="0.25">
      <c r="A6080">
        <v>1401570</v>
      </c>
      <c r="B6080" t="s">
        <v>676</v>
      </c>
      <c r="C6080" t="s">
        <v>677</v>
      </c>
      <c r="D6080" t="s">
        <v>349</v>
      </c>
      <c r="E6080" t="s">
        <v>357</v>
      </c>
      <c r="F6080" t="s">
        <v>472</v>
      </c>
      <c r="G6080" s="177">
        <v>44874</v>
      </c>
      <c r="H6080" t="s">
        <v>384</v>
      </c>
      <c r="I6080" t="s">
        <v>18167</v>
      </c>
      <c r="J6080" t="s">
        <v>678</v>
      </c>
      <c r="K6080" t="s">
        <v>353</v>
      </c>
      <c r="L6080" t="s">
        <v>382</v>
      </c>
      <c r="M6080" s="29" t="str">
        <f>IF(O6080 &lt;&gt; "", VLOOKUP(O6080,'CLASSIFICAÇÃO - ÁREA DE ATUAÇÃO'!$A:$C,2,0),"")</f>
        <v>B</v>
      </c>
      <c r="N6080" s="29" t="str">
        <f>IF(O6080 &lt;&gt; "",VLOOKUP(O6080,'CLASSIFICAÇÃO - ÁREA DE ATUAÇÃO'!$A:$C,3,0), "")</f>
        <v>ATENÇÃO PRIMÁRIA</v>
      </c>
      <c r="O6080" t="str">
        <f>'Lotações convertidas'!B6082</f>
        <v>CENTRO DE SAÚDE TAQUARIL</v>
      </c>
    </row>
    <row r="6081" spans="1:15" x14ac:dyDescent="0.25">
      <c r="A6081">
        <v>1401589</v>
      </c>
      <c r="B6081" t="s">
        <v>18273</v>
      </c>
      <c r="C6081" t="s">
        <v>18274</v>
      </c>
      <c r="D6081" t="s">
        <v>349</v>
      </c>
      <c r="E6081" t="s">
        <v>528</v>
      </c>
      <c r="F6081" t="s">
        <v>409</v>
      </c>
      <c r="G6081" s="177">
        <v>44874</v>
      </c>
      <c r="H6081" t="s">
        <v>1006</v>
      </c>
      <c r="I6081" t="s">
        <v>18176</v>
      </c>
      <c r="J6081" t="s">
        <v>18275</v>
      </c>
      <c r="K6081" t="s">
        <v>353</v>
      </c>
      <c r="L6081" t="s">
        <v>411</v>
      </c>
      <c r="M6081" s="29" t="str">
        <f>IF(O6081 &lt;&gt; "", VLOOKUP(O6081,'CLASSIFICAÇÃO - ÁREA DE ATUAÇÃO'!$A:$C,2,0),"")</f>
        <v>A</v>
      </c>
      <c r="N6081" s="29" t="str">
        <f>IF(O6081 &lt;&gt; "",VLOOKUP(O6081,'CLASSIFICAÇÃO - ÁREA DE ATUAÇÃO'!$A:$C,3,0), "")</f>
        <v>REDE COMPLEMENTAR</v>
      </c>
      <c r="O6081" t="str">
        <f>'Lotações convertidas'!B6083</f>
        <v>UNIDADE DE REFERENCIA SECUNDARIA CENTRO-SUL</v>
      </c>
    </row>
    <row r="6082" spans="1:15" x14ac:dyDescent="0.25">
      <c r="A6082">
        <v>1401597</v>
      </c>
      <c r="B6082" t="s">
        <v>18276</v>
      </c>
      <c r="C6082" t="s">
        <v>18277</v>
      </c>
      <c r="D6082" t="s">
        <v>379</v>
      </c>
      <c r="F6082" t="s">
        <v>465</v>
      </c>
      <c r="G6082" s="177">
        <v>44874</v>
      </c>
      <c r="H6082" t="s">
        <v>457</v>
      </c>
      <c r="I6082" t="s">
        <v>18171</v>
      </c>
      <c r="J6082" t="s">
        <v>18278</v>
      </c>
      <c r="K6082" t="s">
        <v>353</v>
      </c>
      <c r="L6082" t="s">
        <v>361</v>
      </c>
      <c r="M6082" s="29" t="str">
        <f>IF(O6082 &lt;&gt; "", VLOOKUP(O6082,'CLASSIFICAÇÃO - ÁREA DE ATUAÇÃO'!$A:$C,2,0),"")</f>
        <v>C</v>
      </c>
      <c r="N6082" s="29" t="str">
        <f>IF(O6082 &lt;&gt; "",VLOOKUP(O6082,'CLASSIFICAÇÃO - ÁREA DE ATUAÇÃO'!$A:$C,3,0), "")</f>
        <v>REDE DE URGÊNCIA</v>
      </c>
      <c r="O6082" t="str">
        <f>'Lotações convertidas'!B6084</f>
        <v>CENTRO DE REFERÊNCIA EM SAÚDE MENTAL - ÁLCOOL E DROGAS PAMPULHA/NOROESTE</v>
      </c>
    </row>
    <row r="6083" spans="1:15" x14ac:dyDescent="0.25">
      <c r="A6083">
        <v>1401600</v>
      </c>
      <c r="B6083" t="s">
        <v>662</v>
      </c>
      <c r="C6083" t="s">
        <v>663</v>
      </c>
      <c r="D6083" t="s">
        <v>368</v>
      </c>
      <c r="E6083" t="s">
        <v>369</v>
      </c>
      <c r="F6083" t="s">
        <v>424</v>
      </c>
      <c r="G6083" s="177">
        <v>44875</v>
      </c>
      <c r="H6083" t="s">
        <v>441</v>
      </c>
      <c r="I6083" t="s">
        <v>18168</v>
      </c>
      <c r="J6083" t="s">
        <v>664</v>
      </c>
      <c r="K6083" t="s">
        <v>353</v>
      </c>
      <c r="L6083" t="s">
        <v>427</v>
      </c>
      <c r="M6083" s="29" t="str">
        <f>IF(O6083 &lt;&gt; "", VLOOKUP(O6083,'CLASSIFICAÇÃO - ÁREA DE ATUAÇÃO'!$A:$C,2,0),"")</f>
        <v>D</v>
      </c>
      <c r="N6083" s="29" t="str">
        <f>IF(O6083 &lt;&gt; "",VLOOKUP(O6083,'CLASSIFICAÇÃO - ÁREA DE ATUAÇÃO'!$A:$C,3,0), "")</f>
        <v>REDE DE URGÊNCIA</v>
      </c>
      <c r="O6083" t="str">
        <f>'Lotações convertidas'!B6085</f>
        <v>SERVIÇO DE ATENDIMENTO MÓVEL DE URGÊNCIA E TRANSPORTE EM SAÚDE</v>
      </c>
    </row>
    <row r="6084" spans="1:15" x14ac:dyDescent="0.25">
      <c r="A6084">
        <v>1401619</v>
      </c>
      <c r="B6084" t="s">
        <v>956</v>
      </c>
      <c r="C6084" t="s">
        <v>957</v>
      </c>
      <c r="D6084" t="s">
        <v>368</v>
      </c>
      <c r="E6084" t="s">
        <v>524</v>
      </c>
      <c r="F6084" t="s">
        <v>18620</v>
      </c>
      <c r="G6084" s="177">
        <v>44875</v>
      </c>
      <c r="H6084" t="s">
        <v>441</v>
      </c>
      <c r="I6084" t="s">
        <v>18179</v>
      </c>
      <c r="J6084" t="s">
        <v>18180</v>
      </c>
      <c r="K6084" t="s">
        <v>353</v>
      </c>
      <c r="L6084" t="s">
        <v>372</v>
      </c>
      <c r="M6084" s="29" t="str">
        <f>IF(O6084 &lt;&gt; "", VLOOKUP(O6084,'CLASSIFICAÇÃO - ÁREA DE ATUAÇÃO'!$A:$C,2,0),"")</f>
        <v>D</v>
      </c>
      <c r="N6084" s="29" t="str">
        <f>IF(O6084 &lt;&gt; "",VLOOKUP(O6084,'CLASSIFICAÇÃO - ÁREA DE ATUAÇÃO'!$A:$C,3,0), "")</f>
        <v>REDE DE URGÊNCIA</v>
      </c>
      <c r="O6084" t="str">
        <f>'Lotações convertidas'!B6086</f>
        <v>UNIDADE DE PRONTO ATENDIMENTO VENDA NOVA</v>
      </c>
    </row>
    <row r="6085" spans="1:15" x14ac:dyDescent="0.25">
      <c r="A6085">
        <v>1401627</v>
      </c>
      <c r="B6085" t="s">
        <v>18279</v>
      </c>
      <c r="C6085" t="s">
        <v>18280</v>
      </c>
      <c r="D6085" t="s">
        <v>368</v>
      </c>
      <c r="E6085" t="s">
        <v>524</v>
      </c>
      <c r="F6085" t="s">
        <v>792</v>
      </c>
      <c r="G6085" s="177">
        <v>44875</v>
      </c>
      <c r="H6085" t="s">
        <v>508</v>
      </c>
      <c r="I6085" t="s">
        <v>18183</v>
      </c>
      <c r="J6085" t="s">
        <v>18281</v>
      </c>
      <c r="K6085" t="s">
        <v>353</v>
      </c>
      <c r="L6085" t="s">
        <v>411</v>
      </c>
      <c r="M6085" s="29" t="str">
        <f>IF(O6085 &lt;&gt; "", VLOOKUP(O6085,'CLASSIFICAÇÃO - ÁREA DE ATUAÇÃO'!$A:$C,2,0),"")</f>
        <v>A</v>
      </c>
      <c r="N6085" s="29" t="str">
        <f>IF(O6085 &lt;&gt; "",VLOOKUP(O6085,'CLASSIFICAÇÃO - ÁREA DE ATUAÇÃO'!$A:$C,3,0), "")</f>
        <v>REDE COMPLEMENTAR</v>
      </c>
      <c r="O6085" t="str">
        <f>'Lotações convertidas'!B6087</f>
        <v>LABORATORIO REGIONAL CENTRO-SUL/PAMPULHA</v>
      </c>
    </row>
    <row r="6086" spans="1:15" x14ac:dyDescent="0.25">
      <c r="A6086">
        <v>1401635</v>
      </c>
      <c r="B6086" t="s">
        <v>18282</v>
      </c>
      <c r="C6086" t="s">
        <v>18283</v>
      </c>
      <c r="D6086" t="s">
        <v>349</v>
      </c>
      <c r="E6086" t="s">
        <v>350</v>
      </c>
      <c r="F6086" t="s">
        <v>9090</v>
      </c>
      <c r="G6086" s="177">
        <v>44874</v>
      </c>
      <c r="H6086" t="s">
        <v>364</v>
      </c>
      <c r="I6086" t="s">
        <v>18169</v>
      </c>
      <c r="J6086" t="s">
        <v>18284</v>
      </c>
      <c r="K6086" t="s">
        <v>353</v>
      </c>
      <c r="L6086" t="s">
        <v>427</v>
      </c>
      <c r="M6086" s="29" t="str">
        <f>IF(O6086 &lt;&gt; "", VLOOKUP(O6086,'CLASSIFICAÇÃO - ÁREA DE ATUAÇÃO'!$A:$C,2,0),"")</f>
        <v>A</v>
      </c>
      <c r="N6086" s="29" t="str">
        <f>IF(O6086 &lt;&gt; "",VLOOKUP(O6086,'CLASSIFICAÇÃO - ÁREA DE ATUAÇÃO'!$A:$C,3,0), "")</f>
        <v>GESTÃO</v>
      </c>
      <c r="O6086" t="str">
        <f>'Lotações convertidas'!B6088</f>
        <v>GERÊNCIA DE GESTÃO DOS CONTRATOS ADMINISTRATIVOS TEMPORÁRIOS</v>
      </c>
    </row>
    <row r="6087" spans="1:15" x14ac:dyDescent="0.25">
      <c r="A6087">
        <v>1401643</v>
      </c>
      <c r="B6087" t="s">
        <v>665</v>
      </c>
      <c r="C6087" t="s">
        <v>666</v>
      </c>
      <c r="D6087" t="s">
        <v>362</v>
      </c>
      <c r="F6087" t="s">
        <v>18615</v>
      </c>
      <c r="G6087" s="177">
        <v>44874</v>
      </c>
      <c r="H6087" t="s">
        <v>466</v>
      </c>
      <c r="I6087" t="s">
        <v>18168</v>
      </c>
      <c r="J6087" t="s">
        <v>668</v>
      </c>
      <c r="K6087" t="s">
        <v>353</v>
      </c>
      <c r="L6087" t="s">
        <v>365</v>
      </c>
      <c r="M6087" s="29" t="str">
        <f>IF(O6087 &lt;&gt; "", VLOOKUP(O6087,'CLASSIFICAÇÃO - ÁREA DE ATUAÇÃO'!$A:$C,2,0),"")</f>
        <v>D</v>
      </c>
      <c r="N6087" s="29" t="str">
        <f>IF(O6087 &lt;&gt; "",VLOOKUP(O6087,'CLASSIFICAÇÃO - ÁREA DE ATUAÇÃO'!$A:$C,3,0), "")</f>
        <v>REDE DE URGÊNCIA</v>
      </c>
      <c r="O6087" t="str">
        <f>'Lotações convertidas'!B6089</f>
        <v>UNIDADE DE PRONTO ATENDIMENTO NORTE</v>
      </c>
    </row>
    <row r="6088" spans="1:15" x14ac:dyDescent="0.25">
      <c r="A6088">
        <v>1401651</v>
      </c>
      <c r="B6088" t="s">
        <v>681</v>
      </c>
      <c r="C6088" t="s">
        <v>682</v>
      </c>
      <c r="D6088" t="s">
        <v>368</v>
      </c>
      <c r="E6088" t="s">
        <v>369</v>
      </c>
      <c r="F6088" t="s">
        <v>518</v>
      </c>
      <c r="G6088" s="177">
        <v>44874</v>
      </c>
      <c r="H6088" t="s">
        <v>417</v>
      </c>
      <c r="I6088" t="s">
        <v>18168</v>
      </c>
      <c r="J6088" t="s">
        <v>683</v>
      </c>
      <c r="K6088" t="s">
        <v>353</v>
      </c>
      <c r="L6088" t="s">
        <v>365</v>
      </c>
      <c r="M6088" s="29" t="str">
        <f>IF(O6088 &lt;&gt; "", VLOOKUP(O6088,'CLASSIFICAÇÃO - ÁREA DE ATUAÇÃO'!$A:$C,2,0),"")</f>
        <v>C</v>
      </c>
      <c r="N6088" s="29" t="str">
        <f>IF(O6088 &lt;&gt; "",VLOOKUP(O6088,'CLASSIFICAÇÃO - ÁREA DE ATUAÇÃO'!$A:$C,3,0), "")</f>
        <v>ATENÇÃO PRIMÁRIA</v>
      </c>
      <c r="O6088" t="str">
        <f>'Lotações convertidas'!B6090</f>
        <v>CENTRO DE SAÚDE NOVO AARÃO REIS</v>
      </c>
    </row>
    <row r="6089" spans="1:15" x14ac:dyDescent="0.25">
      <c r="A6089" t="s">
        <v>18285</v>
      </c>
      <c r="B6089" t="s">
        <v>18286</v>
      </c>
      <c r="C6089" t="s">
        <v>18287</v>
      </c>
      <c r="D6089" t="s">
        <v>362</v>
      </c>
      <c r="F6089" t="s">
        <v>559</v>
      </c>
      <c r="G6089" s="177">
        <v>44874</v>
      </c>
      <c r="H6089" t="s">
        <v>6976</v>
      </c>
      <c r="I6089" t="s">
        <v>18168</v>
      </c>
      <c r="J6089" t="s">
        <v>18288</v>
      </c>
      <c r="K6089" t="s">
        <v>353</v>
      </c>
      <c r="L6089" t="s">
        <v>354</v>
      </c>
      <c r="M6089" s="29" t="str">
        <f>IF(O6089 &lt;&gt; "", VLOOKUP(O6089,'CLASSIFICAÇÃO - ÁREA DE ATUAÇÃO'!$A:$C,2,0),"")</f>
        <v>A</v>
      </c>
      <c r="N6089" s="29" t="str">
        <f>IF(O6089 &lt;&gt; "",VLOOKUP(O6089,'CLASSIFICAÇÃO - ÁREA DE ATUAÇÃO'!$A:$C,3,0), "")</f>
        <v>REDE DE URGÊNCIA</v>
      </c>
      <c r="O6089" t="str">
        <f>'Lotações convertidas'!B6091</f>
        <v>CENTRO DE REFERENCIA EM SAUDE MENTAL INFANTIL NOROESTE</v>
      </c>
    </row>
    <row r="6090" spans="1:15" x14ac:dyDescent="0.25">
      <c r="A6090">
        <v>1401678</v>
      </c>
      <c r="B6090" t="s">
        <v>11620</v>
      </c>
      <c r="C6090" t="s">
        <v>11621</v>
      </c>
      <c r="D6090" t="s">
        <v>349</v>
      </c>
      <c r="E6090" t="s">
        <v>403</v>
      </c>
      <c r="F6090" t="s">
        <v>18639</v>
      </c>
      <c r="G6090" s="177">
        <v>44874</v>
      </c>
      <c r="H6090" t="s">
        <v>395</v>
      </c>
      <c r="I6090" t="s">
        <v>18170</v>
      </c>
      <c r="J6090" t="s">
        <v>11622</v>
      </c>
      <c r="K6090" t="s">
        <v>353</v>
      </c>
      <c r="L6090" t="s">
        <v>354</v>
      </c>
      <c r="M6090" s="29" t="str">
        <f>IF(O6090 &lt;&gt; "", VLOOKUP(O6090,'CLASSIFICAÇÃO - ÁREA DE ATUAÇÃO'!$A:$C,2,0),"")</f>
        <v>A</v>
      </c>
      <c r="N6090" s="29" t="str">
        <f>IF(O6090 &lt;&gt; "",VLOOKUP(O6090,'CLASSIFICAÇÃO - ÁREA DE ATUAÇÃO'!$A:$C,3,0), "")</f>
        <v>REDE COMPLEMENTAR</v>
      </c>
      <c r="O6090" t="str">
        <f>'Lotações convertidas'!B6092</f>
        <v>CENTRO DE REFERENCIA EM REABILITACAO NOROESTE</v>
      </c>
    </row>
    <row r="6091" spans="1:15" x14ac:dyDescent="0.25">
      <c r="A6091">
        <v>1401686</v>
      </c>
      <c r="B6091" t="s">
        <v>18289</v>
      </c>
      <c r="C6091" t="s">
        <v>18290</v>
      </c>
      <c r="D6091" t="s">
        <v>368</v>
      </c>
      <c r="E6091" t="s">
        <v>524</v>
      </c>
      <c r="F6091" t="s">
        <v>494</v>
      </c>
      <c r="G6091" s="177">
        <v>44875</v>
      </c>
      <c r="H6091" t="s">
        <v>417</v>
      </c>
      <c r="I6091" t="s">
        <v>18179</v>
      </c>
      <c r="J6091" t="s">
        <v>18291</v>
      </c>
      <c r="K6091" t="s">
        <v>353</v>
      </c>
      <c r="L6091" t="s">
        <v>397</v>
      </c>
      <c r="M6091" s="29" t="str">
        <f>IF(O6091 &lt;&gt; "", VLOOKUP(O6091,'CLASSIFICAÇÃO - ÁREA DE ATUAÇÃO'!$A:$C,2,0),"")</f>
        <v>B</v>
      </c>
      <c r="N6091" s="29" t="str">
        <f>IF(O6091 &lt;&gt; "",VLOOKUP(O6091,'CLASSIFICAÇÃO - ÁREA DE ATUAÇÃO'!$A:$C,3,0), "")</f>
        <v>REDE COMPLEMENTAR</v>
      </c>
      <c r="O6091" t="str">
        <f>'Lotações convertidas'!B6093</f>
        <v>LABORATORIO REGIONAL OESTE/BARREIRO</v>
      </c>
    </row>
    <row r="6092" spans="1:15" x14ac:dyDescent="0.25">
      <c r="A6092">
        <v>1401694</v>
      </c>
      <c r="B6092" t="s">
        <v>14647</v>
      </c>
      <c r="C6092" t="s">
        <v>14648</v>
      </c>
      <c r="D6092" t="s">
        <v>379</v>
      </c>
      <c r="F6092" t="s">
        <v>18615</v>
      </c>
      <c r="G6092" s="177">
        <v>44876</v>
      </c>
      <c r="H6092" t="s">
        <v>482</v>
      </c>
      <c r="I6092" t="s">
        <v>18171</v>
      </c>
      <c r="J6092" t="s">
        <v>14649</v>
      </c>
      <c r="K6092" t="s">
        <v>353</v>
      </c>
      <c r="L6092" t="s">
        <v>365</v>
      </c>
      <c r="M6092" s="29" t="str">
        <f>IF(O6092 &lt;&gt; "", VLOOKUP(O6092,'CLASSIFICAÇÃO - ÁREA DE ATUAÇÃO'!$A:$C,2,0),"")</f>
        <v>D</v>
      </c>
      <c r="N6092" s="29" t="str">
        <f>IF(O6092 &lt;&gt; "",VLOOKUP(O6092,'CLASSIFICAÇÃO - ÁREA DE ATUAÇÃO'!$A:$C,3,0), "")</f>
        <v>REDE DE URGÊNCIA</v>
      </c>
      <c r="O6092" t="str">
        <f>'Lotações convertidas'!B6094</f>
        <v>UNIDADE DE PRONTO ATENDIMENTO NORTE</v>
      </c>
    </row>
    <row r="6093" spans="1:15" x14ac:dyDescent="0.25">
      <c r="A6093">
        <v>1401708</v>
      </c>
      <c r="B6093" t="s">
        <v>18292</v>
      </c>
      <c r="C6093" t="s">
        <v>18293</v>
      </c>
      <c r="D6093" t="s">
        <v>349</v>
      </c>
      <c r="E6093" t="s">
        <v>473</v>
      </c>
      <c r="F6093" t="s">
        <v>567</v>
      </c>
      <c r="G6093" s="177">
        <v>44874</v>
      </c>
      <c r="H6093" t="s">
        <v>18294</v>
      </c>
      <c r="I6093" t="s">
        <v>18181</v>
      </c>
      <c r="J6093" t="s">
        <v>18295</v>
      </c>
      <c r="K6093" t="s">
        <v>353</v>
      </c>
      <c r="L6093" t="s">
        <v>406</v>
      </c>
      <c r="M6093" s="29" t="str">
        <f>IF(O6093 &lt;&gt; "", VLOOKUP(O6093,'CLASSIFICAÇÃO - ÁREA DE ATUAÇÃO'!$A:$C,2,0),"")</f>
        <v>C</v>
      </c>
      <c r="N6093" s="29" t="str">
        <f>IF(O6093 &lt;&gt; "",VLOOKUP(O6093,'CLASSIFICAÇÃO - ÁREA DE ATUAÇÃO'!$A:$C,3,0), "")</f>
        <v>REDE DE URGÊNCIA</v>
      </c>
      <c r="O6093" t="str">
        <f>'Lotações convertidas'!B6095</f>
        <v>CENTRO DE REFERENCIA EM SAUDE MENTAL ALCOOL E DROGAS BARREIRO</v>
      </c>
    </row>
    <row r="6094" spans="1:15" x14ac:dyDescent="0.25">
      <c r="A6094">
        <v>1401716</v>
      </c>
      <c r="B6094" t="s">
        <v>687</v>
      </c>
      <c r="C6094" t="s">
        <v>688</v>
      </c>
      <c r="D6094" t="s">
        <v>368</v>
      </c>
      <c r="E6094" t="s">
        <v>369</v>
      </c>
      <c r="F6094" t="s">
        <v>561</v>
      </c>
      <c r="G6094" s="177">
        <v>44875</v>
      </c>
      <c r="H6094" t="s">
        <v>441</v>
      </c>
      <c r="I6094" t="s">
        <v>18168</v>
      </c>
      <c r="J6094" t="s">
        <v>689</v>
      </c>
      <c r="K6094" t="s">
        <v>353</v>
      </c>
      <c r="L6094" t="s">
        <v>374</v>
      </c>
      <c r="M6094" s="29" t="str">
        <f>IF(O6094 &lt;&gt; "", VLOOKUP(O6094,'CLASSIFICAÇÃO - ÁREA DE ATUAÇÃO'!$A:$C,2,0),"")</f>
        <v>C</v>
      </c>
      <c r="N6094" s="29" t="str">
        <f>IF(O6094 &lt;&gt; "",VLOOKUP(O6094,'CLASSIFICAÇÃO - ÁREA DE ATUAÇÃO'!$A:$C,3,0), "")</f>
        <v>REDE DE URGÊNCIA</v>
      </c>
      <c r="O6094" t="str">
        <f>'Lotações convertidas'!B6096</f>
        <v>CENTRO DE REFERENCIA EM SAUDE MENTAL ALCOOL E DROGAS NORDESTE</v>
      </c>
    </row>
    <row r="6095" spans="1:15" x14ac:dyDescent="0.25">
      <c r="A6095">
        <v>1401724</v>
      </c>
      <c r="B6095" t="s">
        <v>672</v>
      </c>
      <c r="C6095" t="s">
        <v>673</v>
      </c>
      <c r="D6095" t="s">
        <v>349</v>
      </c>
      <c r="E6095" t="s">
        <v>674</v>
      </c>
      <c r="F6095" t="s">
        <v>373</v>
      </c>
      <c r="G6095" s="177">
        <v>44875</v>
      </c>
      <c r="H6095" t="s">
        <v>364</v>
      </c>
      <c r="I6095" t="s">
        <v>18178</v>
      </c>
      <c r="J6095" t="s">
        <v>675</v>
      </c>
      <c r="K6095" t="s">
        <v>353</v>
      </c>
      <c r="L6095" t="s">
        <v>374</v>
      </c>
      <c r="M6095" s="29" t="str">
        <f>IF(O6095 &lt;&gt; "", VLOOKUP(O6095,'CLASSIFICAÇÃO - ÁREA DE ATUAÇÃO'!$A:$C,2,0),"")</f>
        <v>C</v>
      </c>
      <c r="N6095" s="29" t="str">
        <f>IF(O6095 &lt;&gt; "",VLOOKUP(O6095,'CLASSIFICAÇÃO - ÁREA DE ATUAÇÃO'!$A:$C,3,0), "")</f>
        <v>ATENÇÃO PRIMÁRIA</v>
      </c>
      <c r="O6095" t="str">
        <f>'Lotações convertidas'!B6097</f>
        <v>CENTRO DE SAÚDE EFIGÊNIA MURTA DE FIGUEIREDO</v>
      </c>
    </row>
    <row r="6096" spans="1:15" x14ac:dyDescent="0.25">
      <c r="A6096">
        <v>1401732</v>
      </c>
      <c r="B6096" t="s">
        <v>18302</v>
      </c>
      <c r="C6096" t="s">
        <v>18332</v>
      </c>
      <c r="D6096" t="s">
        <v>379</v>
      </c>
      <c r="F6096" t="s">
        <v>18623</v>
      </c>
      <c r="G6096" s="177">
        <v>44876</v>
      </c>
      <c r="H6096" t="s">
        <v>466</v>
      </c>
      <c r="I6096" t="s">
        <v>18171</v>
      </c>
      <c r="J6096" t="s">
        <v>18367</v>
      </c>
      <c r="K6096" t="s">
        <v>353</v>
      </c>
      <c r="L6096" t="s">
        <v>374</v>
      </c>
      <c r="M6096" s="29" t="str">
        <f>IF(O6096 &lt;&gt; "", VLOOKUP(O6096,'CLASSIFICAÇÃO - ÁREA DE ATUAÇÃO'!$A:$C,2,0),"")</f>
        <v>C</v>
      </c>
      <c r="N6096" s="29" t="str">
        <f>IF(O6096 &lt;&gt; "",VLOOKUP(O6096,'CLASSIFICAÇÃO - ÁREA DE ATUAÇÃO'!$A:$C,3,0), "")</f>
        <v>REDE DE URGÊNCIA</v>
      </c>
      <c r="O6096" t="str">
        <f>'Lotações convertidas'!B6098</f>
        <v>UNIDADE DE PRONTO ATENDIMENTO NORDESTE</v>
      </c>
    </row>
    <row r="6097" spans="1:15" x14ac:dyDescent="0.25">
      <c r="A6097">
        <v>1401740</v>
      </c>
      <c r="B6097" t="s">
        <v>692</v>
      </c>
      <c r="C6097" t="s">
        <v>693</v>
      </c>
      <c r="D6097" t="s">
        <v>368</v>
      </c>
      <c r="E6097" t="s">
        <v>369</v>
      </c>
      <c r="F6097" t="s">
        <v>612</v>
      </c>
      <c r="G6097" s="177">
        <v>44875</v>
      </c>
      <c r="H6097" t="s">
        <v>364</v>
      </c>
      <c r="I6097" t="s">
        <v>18168</v>
      </c>
      <c r="J6097" t="s">
        <v>694</v>
      </c>
      <c r="K6097" t="s">
        <v>353</v>
      </c>
      <c r="L6097" t="s">
        <v>365</v>
      </c>
      <c r="M6097" s="29" t="str">
        <f>IF(O6097 &lt;&gt; "", VLOOKUP(O6097,'CLASSIFICAÇÃO - ÁREA DE ATUAÇÃO'!$A:$C,2,0),"")</f>
        <v>B</v>
      </c>
      <c r="N6097" s="29" t="str">
        <f>IF(O6097 &lt;&gt; "",VLOOKUP(O6097,'CLASSIFICAÇÃO - ÁREA DE ATUAÇÃO'!$A:$C,3,0), "")</f>
        <v>ATENÇÃO PRIMÁRIA</v>
      </c>
      <c r="O6097" t="str">
        <f>'Lotações convertidas'!B6099</f>
        <v>CENTRO DE SAÚDE PROVIDÊNCIA</v>
      </c>
    </row>
    <row r="6098" spans="1:15" x14ac:dyDescent="0.25">
      <c r="A6098">
        <v>1401759</v>
      </c>
      <c r="B6098" t="s">
        <v>18303</v>
      </c>
      <c r="C6098" t="s">
        <v>18333</v>
      </c>
      <c r="D6098" t="s">
        <v>368</v>
      </c>
      <c r="E6098" t="s">
        <v>369</v>
      </c>
      <c r="F6098" t="s">
        <v>18649</v>
      </c>
      <c r="G6098" s="177">
        <v>44876</v>
      </c>
      <c r="H6098" t="s">
        <v>441</v>
      </c>
      <c r="I6098" t="s">
        <v>18168</v>
      </c>
      <c r="J6098" t="s">
        <v>18368</v>
      </c>
      <c r="K6098" t="s">
        <v>353</v>
      </c>
      <c r="L6098" t="s">
        <v>382</v>
      </c>
      <c r="M6098" s="29" t="str">
        <f>IF(O6098 &lt;&gt; "", VLOOKUP(O6098,'CLASSIFICAÇÃO - ÁREA DE ATUAÇÃO'!$A:$C,2,0),"")</f>
        <v>A</v>
      </c>
      <c r="N6098" s="29" t="str">
        <f>IF(O6098 &lt;&gt; "",VLOOKUP(O6098,'CLASSIFICAÇÃO - ÁREA DE ATUAÇÃO'!$A:$C,3,0), "")</f>
        <v>REDE DE URGÊNCIA</v>
      </c>
      <c r="O6098" t="str">
        <f>'Lotações convertidas'!B6100</f>
        <v>CENTRO DE REFERENCIA EM SAUDE MENTAL LESTE</v>
      </c>
    </row>
    <row r="6099" spans="1:15" x14ac:dyDescent="0.25">
      <c r="A6099">
        <v>1401767</v>
      </c>
      <c r="B6099" t="s">
        <v>18296</v>
      </c>
      <c r="C6099" t="s">
        <v>18297</v>
      </c>
      <c r="D6099" t="s">
        <v>362</v>
      </c>
      <c r="F6099" t="s">
        <v>1227</v>
      </c>
      <c r="G6099" s="177">
        <v>44875</v>
      </c>
      <c r="H6099" t="s">
        <v>417</v>
      </c>
      <c r="I6099" t="s">
        <v>18168</v>
      </c>
      <c r="J6099" t="s">
        <v>18298</v>
      </c>
      <c r="K6099" t="s">
        <v>353</v>
      </c>
      <c r="L6099" t="s">
        <v>365</v>
      </c>
      <c r="M6099" s="29" t="str">
        <f>IF(O6099 &lt;&gt; "", VLOOKUP(O6099,'CLASSIFICAÇÃO - ÁREA DE ATUAÇÃO'!$A:$C,2,0),"")</f>
        <v>D</v>
      </c>
      <c r="N6099" s="29" t="str">
        <f>IF(O6099 &lt;&gt; "",VLOOKUP(O6099,'CLASSIFICAÇÃO - ÁREA DE ATUAÇÃO'!$A:$C,3,0), "")</f>
        <v>ATENÇÃO PRIMÁRIA</v>
      </c>
      <c r="O6099" t="str">
        <f>'Lotações convertidas'!B6101</f>
        <v>CENTRO DE SAÚDE FELICIDADE II</v>
      </c>
    </row>
    <row r="6100" spans="1:15" x14ac:dyDescent="0.25">
      <c r="A6100">
        <v>1401775</v>
      </c>
      <c r="B6100" t="s">
        <v>690</v>
      </c>
      <c r="C6100" t="s">
        <v>691</v>
      </c>
      <c r="D6100" t="s">
        <v>429</v>
      </c>
      <c r="E6100" t="s">
        <v>493</v>
      </c>
      <c r="F6100" t="s">
        <v>494</v>
      </c>
      <c r="G6100" s="177">
        <v>44875</v>
      </c>
      <c r="H6100" t="s">
        <v>417</v>
      </c>
      <c r="I6100" t="s">
        <v>495</v>
      </c>
      <c r="K6100" t="s">
        <v>495</v>
      </c>
      <c r="L6100" t="s">
        <v>397</v>
      </c>
      <c r="M6100" s="29" t="str">
        <f>IF(O6100 &lt;&gt; "", VLOOKUP(O6100,'CLASSIFICAÇÃO - ÁREA DE ATUAÇÃO'!$A:$C,2,0),"")</f>
        <v>B</v>
      </c>
      <c r="N6100" s="29" t="str">
        <f>IF(O6100 &lt;&gt; "",VLOOKUP(O6100,'CLASSIFICAÇÃO - ÁREA DE ATUAÇÃO'!$A:$C,3,0), "")</f>
        <v>REDE COMPLEMENTAR</v>
      </c>
      <c r="O6100" t="str">
        <f>'Lotações convertidas'!B6102</f>
        <v>LABORATORIO REGIONAL OESTE/BARREIRO</v>
      </c>
    </row>
    <row r="6101" spans="1:15" x14ac:dyDescent="0.25">
      <c r="A6101">
        <v>1401783</v>
      </c>
      <c r="B6101" t="s">
        <v>679</v>
      </c>
      <c r="C6101" t="s">
        <v>680</v>
      </c>
      <c r="D6101" t="s">
        <v>349</v>
      </c>
      <c r="E6101" t="s">
        <v>445</v>
      </c>
      <c r="F6101" t="s">
        <v>18633</v>
      </c>
      <c r="G6101" s="177">
        <v>44876</v>
      </c>
      <c r="H6101" t="s">
        <v>352</v>
      </c>
      <c r="I6101" t="s">
        <v>18172</v>
      </c>
      <c r="J6101" t="s">
        <v>18365</v>
      </c>
      <c r="K6101" t="s">
        <v>353</v>
      </c>
      <c r="L6101" t="s">
        <v>382</v>
      </c>
      <c r="M6101" s="29" t="str">
        <f>IF(O6101 &lt;&gt; "", VLOOKUP(O6101,'CLASSIFICAÇÃO - ÁREA DE ATUAÇÃO'!$A:$C,2,0),"")</f>
        <v>A</v>
      </c>
      <c r="N6101" s="29" t="str">
        <f>IF(O6101 &lt;&gt; "",VLOOKUP(O6101,'CLASSIFICAÇÃO - ÁREA DE ATUAÇÃO'!$A:$C,3,0), "")</f>
        <v>REDE COMPLEMENTAR</v>
      </c>
      <c r="O6101" t="str">
        <f>'Lotações convertidas'!B6103</f>
        <v>CENTRO DE REFERENCIA EM REABILITACAO LESTE</v>
      </c>
    </row>
    <row r="6102" spans="1:15" x14ac:dyDescent="0.25">
      <c r="A6102">
        <v>1401791</v>
      </c>
      <c r="B6102" t="s">
        <v>18304</v>
      </c>
      <c r="C6102" t="s">
        <v>18334</v>
      </c>
      <c r="D6102" t="s">
        <v>379</v>
      </c>
      <c r="F6102" t="s">
        <v>2538</v>
      </c>
      <c r="G6102" s="177">
        <v>44879</v>
      </c>
      <c r="H6102" t="s">
        <v>364</v>
      </c>
      <c r="I6102" t="s">
        <v>18171</v>
      </c>
      <c r="J6102" t="s">
        <v>18369</v>
      </c>
      <c r="K6102" t="s">
        <v>353</v>
      </c>
      <c r="L6102" t="s">
        <v>354</v>
      </c>
      <c r="M6102" s="29" t="str">
        <f>IF(O6102 &lt;&gt; "", VLOOKUP(O6102,'CLASSIFICAÇÃO - ÁREA DE ATUAÇÃO'!$A:$C,2,0),"")</f>
        <v>C</v>
      </c>
      <c r="N6102" s="29" t="str">
        <f>IF(O6102 &lt;&gt; "",VLOOKUP(O6102,'CLASSIFICAÇÃO - ÁREA DE ATUAÇÃO'!$A:$C,3,0), "")</f>
        <v>ATENÇÃO PRIMÁRIA</v>
      </c>
      <c r="O6102" t="str">
        <f>'Lotações convertidas'!B6104</f>
        <v>CENTRO DE SAÚDE COQUEIROS</v>
      </c>
    </row>
    <row r="6103" spans="1:15" x14ac:dyDescent="0.25">
      <c r="A6103">
        <v>1401805</v>
      </c>
      <c r="B6103" t="s">
        <v>18305</v>
      </c>
      <c r="C6103" t="s">
        <v>18335</v>
      </c>
      <c r="D6103" t="s">
        <v>379</v>
      </c>
      <c r="F6103" t="s">
        <v>18617</v>
      </c>
      <c r="G6103" s="177">
        <v>44876</v>
      </c>
      <c r="H6103" t="s">
        <v>482</v>
      </c>
      <c r="I6103" t="s">
        <v>18171</v>
      </c>
      <c r="J6103" t="s">
        <v>18370</v>
      </c>
      <c r="K6103" t="s">
        <v>353</v>
      </c>
      <c r="L6103" t="s">
        <v>406</v>
      </c>
      <c r="M6103" s="29" t="str">
        <f>IF(O6103 &lt;&gt; "", VLOOKUP(O6103,'CLASSIFICAÇÃO - ÁREA DE ATUAÇÃO'!$A:$C,2,0),"")</f>
        <v>D</v>
      </c>
      <c r="N6103" s="29" t="str">
        <f>IF(O6103 &lt;&gt; "",VLOOKUP(O6103,'CLASSIFICAÇÃO - ÁREA DE ATUAÇÃO'!$A:$C,3,0), "")</f>
        <v>REDE DE URGÊNCIA</v>
      </c>
      <c r="O6103" t="str">
        <f>'Lotações convertidas'!B6105</f>
        <v>UNIDADE DE PRONTO ATENDIMENTO BARREIRO</v>
      </c>
    </row>
    <row r="6104" spans="1:15" x14ac:dyDescent="0.25">
      <c r="A6104">
        <v>1401813</v>
      </c>
      <c r="B6104" t="s">
        <v>18306</v>
      </c>
      <c r="C6104" t="s">
        <v>18336</v>
      </c>
      <c r="D6104" t="s">
        <v>368</v>
      </c>
      <c r="E6104" t="s">
        <v>369</v>
      </c>
      <c r="F6104" t="s">
        <v>554</v>
      </c>
      <c r="G6104" s="177">
        <v>44876</v>
      </c>
      <c r="H6104" t="s">
        <v>364</v>
      </c>
      <c r="I6104" t="s">
        <v>18168</v>
      </c>
      <c r="J6104" t="s">
        <v>18371</v>
      </c>
      <c r="K6104" t="s">
        <v>353</v>
      </c>
      <c r="L6104" t="s">
        <v>397</v>
      </c>
      <c r="M6104" s="29" t="str">
        <f>IF(O6104 &lt;&gt; "", VLOOKUP(O6104,'CLASSIFICAÇÃO - ÁREA DE ATUAÇÃO'!$A:$C,2,0),"")</f>
        <v>B</v>
      </c>
      <c r="N6104" s="29" t="str">
        <f>IF(O6104 &lt;&gt; "",VLOOKUP(O6104,'CLASSIFICAÇÃO - ÁREA DE ATUAÇÃO'!$A:$C,3,0), "")</f>
        <v>ATENÇÃO PRIMÁRIA</v>
      </c>
      <c r="O6104" t="str">
        <f>'Lotações convertidas'!B6106</f>
        <v>CENTRO DE SAÚDE VISTA ALEGRE</v>
      </c>
    </row>
    <row r="6105" spans="1:15" x14ac:dyDescent="0.25">
      <c r="A6105">
        <v>1401821</v>
      </c>
      <c r="B6105" t="s">
        <v>18307</v>
      </c>
      <c r="C6105" t="s">
        <v>18337</v>
      </c>
      <c r="D6105" t="s">
        <v>362</v>
      </c>
      <c r="F6105" t="s">
        <v>18613</v>
      </c>
      <c r="G6105" s="177">
        <v>44878</v>
      </c>
      <c r="H6105" t="s">
        <v>466</v>
      </c>
      <c r="I6105" t="s">
        <v>18168</v>
      </c>
      <c r="J6105" t="s">
        <v>18372</v>
      </c>
      <c r="K6105" t="s">
        <v>353</v>
      </c>
      <c r="L6105" t="s">
        <v>382</v>
      </c>
      <c r="M6105" s="29" t="str">
        <f>IF(O6105 &lt;&gt; "", VLOOKUP(O6105,'CLASSIFICAÇÃO - ÁREA DE ATUAÇÃO'!$A:$C,2,0),"")</f>
        <v>C</v>
      </c>
      <c r="N6105" s="29" t="str">
        <f>IF(O6105 &lt;&gt; "",VLOOKUP(O6105,'CLASSIFICAÇÃO - ÁREA DE ATUAÇÃO'!$A:$C,3,0), "")</f>
        <v>REDE DE URGÊNCIA</v>
      </c>
      <c r="O6105" t="str">
        <f>'Lotações convertidas'!B6107</f>
        <v>UNIDADE DE PRONTO ATENDIMENTO LESTE</v>
      </c>
    </row>
    <row r="6106" spans="1:15" x14ac:dyDescent="0.25">
      <c r="A6106" t="s">
        <v>18308</v>
      </c>
      <c r="B6106" t="s">
        <v>18309</v>
      </c>
      <c r="C6106" t="s">
        <v>18338</v>
      </c>
      <c r="D6106" t="s">
        <v>520</v>
      </c>
      <c r="F6106" t="s">
        <v>394</v>
      </c>
      <c r="G6106" s="177">
        <v>44881</v>
      </c>
      <c r="H6106" t="s">
        <v>364</v>
      </c>
      <c r="I6106" t="s">
        <v>18175</v>
      </c>
      <c r="J6106" t="s">
        <v>18373</v>
      </c>
      <c r="K6106" t="s">
        <v>353</v>
      </c>
      <c r="L6106" t="s">
        <v>397</v>
      </c>
      <c r="M6106" s="29" t="str">
        <f>IF(O6106 &lt;&gt; "", VLOOKUP(O6106,'CLASSIFICAÇÃO - ÁREA DE ATUAÇÃO'!$A:$C,2,0),"")</f>
        <v>C</v>
      </c>
      <c r="N6106" s="29" t="str">
        <f>IF(O6106 &lt;&gt; "",VLOOKUP(O6106,'CLASSIFICAÇÃO - ÁREA DE ATUAÇÃO'!$A:$C,3,0), "")</f>
        <v>ATENÇÃO PRIMÁRIA</v>
      </c>
      <c r="O6106" t="str">
        <f>'Lotações convertidas'!B6108</f>
        <v>CENTRO DE SAÚDE CABANA</v>
      </c>
    </row>
    <row r="6107" spans="1:15" x14ac:dyDescent="0.25">
      <c r="A6107">
        <v>1401848</v>
      </c>
      <c r="B6107" t="s">
        <v>18299</v>
      </c>
      <c r="C6107" t="s">
        <v>18300</v>
      </c>
      <c r="D6107" t="s">
        <v>379</v>
      </c>
      <c r="F6107" t="s">
        <v>18617</v>
      </c>
      <c r="G6107" s="177">
        <v>44841</v>
      </c>
      <c r="H6107" t="s">
        <v>457</v>
      </c>
      <c r="I6107" t="s">
        <v>18171</v>
      </c>
      <c r="J6107" t="s">
        <v>18301</v>
      </c>
      <c r="K6107" t="s">
        <v>353</v>
      </c>
      <c r="L6107" t="s">
        <v>406</v>
      </c>
      <c r="M6107" s="29" t="str">
        <f>IF(O6107 &lt;&gt; "", VLOOKUP(O6107,'CLASSIFICAÇÃO - ÁREA DE ATUAÇÃO'!$A:$C,2,0),"")</f>
        <v>D</v>
      </c>
      <c r="N6107" s="29" t="str">
        <f>IF(O6107 &lt;&gt; "",VLOOKUP(O6107,'CLASSIFICAÇÃO - ÁREA DE ATUAÇÃO'!$A:$C,3,0), "")</f>
        <v>REDE DE URGÊNCIA</v>
      </c>
      <c r="O6107" t="str">
        <f>'Lotações convertidas'!B6109</f>
        <v>UNIDADE DE PRONTO ATENDIMENTO BARREIRO</v>
      </c>
    </row>
    <row r="6108" spans="1:15" x14ac:dyDescent="0.25">
      <c r="A6108">
        <v>1401856</v>
      </c>
      <c r="B6108" t="s">
        <v>684</v>
      </c>
      <c r="C6108" t="s">
        <v>685</v>
      </c>
      <c r="D6108" t="s">
        <v>349</v>
      </c>
      <c r="E6108" t="s">
        <v>541</v>
      </c>
      <c r="F6108" t="s">
        <v>686</v>
      </c>
      <c r="G6108" s="177">
        <v>44876</v>
      </c>
      <c r="H6108" t="s">
        <v>352</v>
      </c>
      <c r="I6108" t="s">
        <v>18172</v>
      </c>
      <c r="J6108" t="s">
        <v>18374</v>
      </c>
      <c r="K6108" t="s">
        <v>353</v>
      </c>
      <c r="L6108" t="s">
        <v>397</v>
      </c>
      <c r="M6108" s="29" t="str">
        <f>IF(O6108 &lt;&gt; "", VLOOKUP(O6108,'CLASSIFICAÇÃO - ÁREA DE ATUAÇÃO'!$A:$C,2,0),"")</f>
        <v>C</v>
      </c>
      <c r="N6108" s="29" t="str">
        <f>IF(O6108 &lt;&gt; "",VLOOKUP(O6108,'CLASSIFICAÇÃO - ÁREA DE ATUAÇÃO'!$A:$C,3,0), "")</f>
        <v>ATENÇÃO PRIMÁRIA</v>
      </c>
      <c r="O6108" t="str">
        <f>'Lotações convertidas'!B6110</f>
        <v>CENTRO DE SAÚDE CÍCERO ILDEFONSO</v>
      </c>
    </row>
    <row r="6109" spans="1:15" x14ac:dyDescent="0.25">
      <c r="A6109">
        <v>1401864</v>
      </c>
      <c r="B6109" t="s">
        <v>1163</v>
      </c>
      <c r="C6109" t="s">
        <v>1164</v>
      </c>
      <c r="D6109" t="s">
        <v>368</v>
      </c>
      <c r="E6109" t="s">
        <v>369</v>
      </c>
      <c r="F6109" t="s">
        <v>18616</v>
      </c>
      <c r="G6109" s="177">
        <v>44878</v>
      </c>
      <c r="H6109" t="s">
        <v>425</v>
      </c>
      <c r="I6109" t="s">
        <v>18168</v>
      </c>
      <c r="J6109" t="s">
        <v>1165</v>
      </c>
      <c r="K6109" t="s">
        <v>353</v>
      </c>
      <c r="L6109" t="s">
        <v>361</v>
      </c>
      <c r="M6109" s="29" t="str">
        <f>IF(O6109 &lt;&gt; "", VLOOKUP(O6109,'CLASSIFICAÇÃO - ÁREA DE ATUAÇÃO'!$A:$C,2,0),"")</f>
        <v>C</v>
      </c>
      <c r="N6109" s="29" t="str">
        <f>IF(O6109 &lt;&gt; "",VLOOKUP(O6109,'CLASSIFICAÇÃO - ÁREA DE ATUAÇÃO'!$A:$C,3,0), "")</f>
        <v>REDE DE URGÊNCIA</v>
      </c>
      <c r="O6109" t="str">
        <f>'Lotações convertidas'!B6111</f>
        <v>UNIDADE DE PRONTO ATENDIMENTO PAMPULHA</v>
      </c>
    </row>
    <row r="6110" spans="1:15" x14ac:dyDescent="0.25">
      <c r="A6110">
        <v>1401872</v>
      </c>
      <c r="B6110" t="s">
        <v>18310</v>
      </c>
      <c r="C6110" t="s">
        <v>18339</v>
      </c>
      <c r="D6110" t="s">
        <v>368</v>
      </c>
      <c r="E6110" t="s">
        <v>390</v>
      </c>
      <c r="F6110" t="s">
        <v>630</v>
      </c>
      <c r="G6110" s="177">
        <v>44881</v>
      </c>
      <c r="H6110" t="s">
        <v>364</v>
      </c>
      <c r="I6110" t="s">
        <v>18175</v>
      </c>
      <c r="J6110" t="s">
        <v>18375</v>
      </c>
      <c r="K6110" t="s">
        <v>353</v>
      </c>
      <c r="L6110" t="s">
        <v>406</v>
      </c>
      <c r="M6110" s="29" t="str">
        <f>IF(O6110 &lt;&gt; "", VLOOKUP(O6110,'CLASSIFICAÇÃO - ÁREA DE ATUAÇÃO'!$A:$C,2,0),"")</f>
        <v>D</v>
      </c>
      <c r="N6110" s="29" t="str">
        <f>IF(O6110 &lt;&gt; "",VLOOKUP(O6110,'CLASSIFICAÇÃO - ÁREA DE ATUAÇÃO'!$A:$C,3,0), "")</f>
        <v>ATENÇÃO PRIMÁRIA</v>
      </c>
      <c r="O6110" t="str">
        <f>'Lotações convertidas'!B6112</f>
        <v>CENTRO DE SAÚDE INDEPENDÊNCIA</v>
      </c>
    </row>
    <row r="6111" spans="1:15" x14ac:dyDescent="0.25">
      <c r="A6111">
        <v>1401880</v>
      </c>
      <c r="B6111" t="s">
        <v>18311</v>
      </c>
      <c r="C6111" t="s">
        <v>18340</v>
      </c>
      <c r="D6111" t="s">
        <v>379</v>
      </c>
      <c r="F6111" t="s">
        <v>18613</v>
      </c>
      <c r="G6111" s="177">
        <v>44876</v>
      </c>
      <c r="H6111" t="s">
        <v>457</v>
      </c>
      <c r="I6111" t="s">
        <v>18171</v>
      </c>
      <c r="J6111" t="s">
        <v>18376</v>
      </c>
      <c r="K6111" t="s">
        <v>353</v>
      </c>
      <c r="L6111" t="s">
        <v>382</v>
      </c>
      <c r="M6111" s="29" t="str">
        <f>IF(O6111 &lt;&gt; "", VLOOKUP(O6111,'CLASSIFICAÇÃO - ÁREA DE ATUAÇÃO'!$A:$C,2,0),"")</f>
        <v>C</v>
      </c>
      <c r="N6111" s="29" t="str">
        <f>IF(O6111 &lt;&gt; "",VLOOKUP(O6111,'CLASSIFICAÇÃO - ÁREA DE ATUAÇÃO'!$A:$C,3,0), "")</f>
        <v>REDE DE URGÊNCIA</v>
      </c>
      <c r="O6111" t="str">
        <f>'Lotações convertidas'!B6113</f>
        <v>UNIDADE DE PRONTO ATENDIMENTO LESTE</v>
      </c>
    </row>
    <row r="6112" spans="1:15" x14ac:dyDescent="0.25">
      <c r="A6112">
        <v>1401899</v>
      </c>
      <c r="B6112" t="s">
        <v>18312</v>
      </c>
      <c r="C6112" t="s">
        <v>18341</v>
      </c>
      <c r="D6112" t="s">
        <v>379</v>
      </c>
      <c r="F6112" t="s">
        <v>18623</v>
      </c>
      <c r="G6112" s="177">
        <v>44876</v>
      </c>
      <c r="H6112" t="s">
        <v>457</v>
      </c>
      <c r="I6112" t="s">
        <v>18171</v>
      </c>
      <c r="J6112" t="s">
        <v>18377</v>
      </c>
      <c r="K6112" t="s">
        <v>353</v>
      </c>
      <c r="L6112" t="s">
        <v>374</v>
      </c>
      <c r="M6112" s="29" t="str">
        <f>IF(O6112 &lt;&gt; "", VLOOKUP(O6112,'CLASSIFICAÇÃO - ÁREA DE ATUAÇÃO'!$A:$C,2,0),"")</f>
        <v>C</v>
      </c>
      <c r="N6112" s="29" t="str">
        <f>IF(O6112 &lt;&gt; "",VLOOKUP(O6112,'CLASSIFICAÇÃO - ÁREA DE ATUAÇÃO'!$A:$C,3,0), "")</f>
        <v>REDE DE URGÊNCIA</v>
      </c>
      <c r="O6112" t="str">
        <f>'Lotações convertidas'!B6114</f>
        <v>UNIDADE DE PRONTO ATENDIMENTO NORDESTE</v>
      </c>
    </row>
    <row r="6113" spans="1:15" x14ac:dyDescent="0.25">
      <c r="A6113">
        <v>1401902</v>
      </c>
      <c r="B6113" t="s">
        <v>18313</v>
      </c>
      <c r="C6113" t="s">
        <v>18342</v>
      </c>
      <c r="D6113" t="s">
        <v>379</v>
      </c>
      <c r="F6113" t="s">
        <v>18623</v>
      </c>
      <c r="G6113" s="177">
        <v>44877</v>
      </c>
      <c r="H6113" t="s">
        <v>457</v>
      </c>
      <c r="I6113" t="s">
        <v>18171</v>
      </c>
      <c r="J6113" t="s">
        <v>18378</v>
      </c>
      <c r="K6113" t="s">
        <v>353</v>
      </c>
      <c r="L6113" t="s">
        <v>374</v>
      </c>
      <c r="M6113" s="29" t="str">
        <f>IF(O6113 &lt;&gt; "", VLOOKUP(O6113,'CLASSIFICAÇÃO - ÁREA DE ATUAÇÃO'!$A:$C,2,0),"")</f>
        <v>C</v>
      </c>
      <c r="N6113" s="29" t="str">
        <f>IF(O6113 &lt;&gt; "",VLOOKUP(O6113,'CLASSIFICAÇÃO - ÁREA DE ATUAÇÃO'!$A:$C,3,0), "")</f>
        <v>REDE DE URGÊNCIA</v>
      </c>
      <c r="O6113" t="str">
        <f>'Lotações convertidas'!B6115</f>
        <v>UNIDADE DE PRONTO ATENDIMENTO NORDESTE</v>
      </c>
    </row>
    <row r="6114" spans="1:15" x14ac:dyDescent="0.25">
      <c r="A6114">
        <v>1401910</v>
      </c>
      <c r="B6114" t="s">
        <v>18314</v>
      </c>
      <c r="C6114" t="s">
        <v>18343</v>
      </c>
      <c r="D6114" t="s">
        <v>368</v>
      </c>
      <c r="E6114" t="s">
        <v>728</v>
      </c>
      <c r="F6114" t="s">
        <v>3754</v>
      </c>
      <c r="G6114" s="177">
        <v>44881</v>
      </c>
      <c r="H6114" t="s">
        <v>384</v>
      </c>
      <c r="I6114" t="s">
        <v>495</v>
      </c>
      <c r="K6114" t="s">
        <v>495</v>
      </c>
      <c r="L6114" t="s">
        <v>365</v>
      </c>
      <c r="M6114" s="29" t="str">
        <f>IF(O6114 &lt;&gt; "", VLOOKUP(O6114,'CLASSIFICAÇÃO - ÁREA DE ATUAÇÃO'!$A:$C,2,0),"")</f>
        <v>B</v>
      </c>
      <c r="N6114" s="29" t="str">
        <f>IF(O6114 &lt;&gt; "",VLOOKUP(O6114,'CLASSIFICAÇÃO - ÁREA DE ATUAÇÃO'!$A:$C,3,0), "")</f>
        <v>ATENÇÃO PRIMÁRIA</v>
      </c>
      <c r="O6114" t="str">
        <f>'Lotações convertidas'!B6116</f>
        <v>CENTRO DE SAÚDE CAMPO ALEGRE</v>
      </c>
    </row>
    <row r="6115" spans="1:15" x14ac:dyDescent="0.25">
      <c r="A6115">
        <v>1401929</v>
      </c>
      <c r="B6115" t="s">
        <v>15217</v>
      </c>
      <c r="C6115" t="s">
        <v>15218</v>
      </c>
      <c r="D6115" t="s">
        <v>349</v>
      </c>
      <c r="E6115" t="s">
        <v>350</v>
      </c>
      <c r="F6115" t="s">
        <v>598</v>
      </c>
      <c r="G6115" s="177">
        <v>44881</v>
      </c>
      <c r="H6115" t="s">
        <v>352</v>
      </c>
      <c r="I6115" t="s">
        <v>18169</v>
      </c>
      <c r="J6115" t="s">
        <v>15219</v>
      </c>
      <c r="K6115" t="s">
        <v>353</v>
      </c>
      <c r="L6115" t="s">
        <v>406</v>
      </c>
      <c r="M6115" s="29" t="str">
        <f>IF(O6115 &lt;&gt; "", VLOOKUP(O6115,'CLASSIFICAÇÃO - ÁREA DE ATUAÇÃO'!$A:$C,2,0),"")</f>
        <v>D</v>
      </c>
      <c r="N6115" s="29" t="str">
        <f>IF(O6115 &lt;&gt; "",VLOOKUP(O6115,'CLASSIFICAÇÃO - ÁREA DE ATUAÇÃO'!$A:$C,3,0), "")</f>
        <v>ATENÇÃO PRIMÁRIA</v>
      </c>
      <c r="O6115" t="str">
        <f>'Lotações convertidas'!B6117</f>
        <v>CENTRO DE SAÚDE VILA PINHO</v>
      </c>
    </row>
    <row r="6116" spans="1:15" x14ac:dyDescent="0.25">
      <c r="A6116">
        <v>1401937</v>
      </c>
      <c r="B6116" t="s">
        <v>18315</v>
      </c>
      <c r="C6116" t="s">
        <v>18344</v>
      </c>
      <c r="D6116" t="s">
        <v>368</v>
      </c>
      <c r="E6116" t="s">
        <v>390</v>
      </c>
      <c r="F6116" t="s">
        <v>4135</v>
      </c>
      <c r="G6116" s="177">
        <v>44881</v>
      </c>
      <c r="H6116" t="s">
        <v>364</v>
      </c>
      <c r="I6116" t="s">
        <v>18175</v>
      </c>
      <c r="J6116" t="s">
        <v>18379</v>
      </c>
      <c r="K6116" t="s">
        <v>353</v>
      </c>
      <c r="L6116" t="s">
        <v>361</v>
      </c>
      <c r="M6116" s="29" t="str">
        <f>IF(O6116 &lt;&gt; "", VLOOKUP(O6116,'CLASSIFICAÇÃO - ÁREA DE ATUAÇÃO'!$A:$C,2,0),"")</f>
        <v>D</v>
      </c>
      <c r="N6116" s="29" t="str">
        <f>IF(O6116 &lt;&gt; "",VLOOKUP(O6116,'CLASSIFICAÇÃO - ÁREA DE ATUAÇÃO'!$A:$C,3,0), "")</f>
        <v>ATENÇÃO PRIMÁRIA</v>
      </c>
      <c r="O6116" t="str">
        <f>'Lotações convertidas'!B6118</f>
        <v>CENTRO DE SAÚDE CONFISCO</v>
      </c>
    </row>
    <row r="6117" spans="1:15" x14ac:dyDescent="0.25">
      <c r="A6117">
        <v>1401945</v>
      </c>
      <c r="B6117" t="s">
        <v>18286</v>
      </c>
      <c r="C6117" t="s">
        <v>18287</v>
      </c>
      <c r="D6117" t="s">
        <v>362</v>
      </c>
      <c r="F6117" t="s">
        <v>18648</v>
      </c>
      <c r="G6117" s="177">
        <v>44881</v>
      </c>
      <c r="H6117" t="s">
        <v>13169</v>
      </c>
      <c r="I6117" t="s">
        <v>18168</v>
      </c>
      <c r="J6117" t="s">
        <v>18288</v>
      </c>
      <c r="K6117" t="s">
        <v>353</v>
      </c>
      <c r="L6117" t="s">
        <v>406</v>
      </c>
      <c r="M6117" s="29" t="str">
        <f>IF(O6117 &lt;&gt; "", VLOOKUP(O6117,'CLASSIFICAÇÃO - ÁREA DE ATUAÇÃO'!$A:$C,2,0),"")</f>
        <v>B</v>
      </c>
      <c r="N6117" s="29" t="str">
        <f>IF(O6117 &lt;&gt; "",VLOOKUP(O6117,'CLASSIFICAÇÃO - ÁREA DE ATUAÇÃO'!$A:$C,3,0), "")</f>
        <v>REDE DE URGÊNCIA</v>
      </c>
      <c r="O6117" t="str">
        <f>'Lotações convertidas'!B6119</f>
        <v>CENTRO DE REFERENCIA EM SAUDE MENTAL BARREIRO</v>
      </c>
    </row>
    <row r="6118" spans="1:15" x14ac:dyDescent="0.25">
      <c r="A6118">
        <v>1401953</v>
      </c>
      <c r="B6118" t="s">
        <v>18316</v>
      </c>
      <c r="C6118" t="s">
        <v>18345</v>
      </c>
      <c r="D6118" t="s">
        <v>349</v>
      </c>
      <c r="E6118" t="s">
        <v>350</v>
      </c>
      <c r="F6118" t="s">
        <v>18631</v>
      </c>
      <c r="G6118" s="177">
        <v>44879</v>
      </c>
      <c r="H6118" t="s">
        <v>15432</v>
      </c>
      <c r="I6118" t="s">
        <v>18169</v>
      </c>
      <c r="J6118" t="s">
        <v>18380</v>
      </c>
      <c r="K6118" t="s">
        <v>353</v>
      </c>
      <c r="L6118" t="s">
        <v>374</v>
      </c>
      <c r="M6118" s="29" t="str">
        <f>IF(O6118 &lt;&gt; "", VLOOKUP(O6118,'CLASSIFICAÇÃO - ÁREA DE ATUAÇÃO'!$A:$C,2,0),"")</f>
        <v>A</v>
      </c>
      <c r="N6118" s="29" t="str">
        <f>IF(O6118 &lt;&gt; "",VLOOKUP(O6118,'CLASSIFICAÇÃO - ÁREA DE ATUAÇÃO'!$A:$C,3,0), "")</f>
        <v>REDE DE URGÊNCIA</v>
      </c>
      <c r="O6118" t="str">
        <f>'Lotações convertidas'!B6120</f>
        <v>CENTRO DE REFERENCIA EM SAUDE MENTAL NORDESTE</v>
      </c>
    </row>
    <row r="6119" spans="1:15" x14ac:dyDescent="0.25">
      <c r="A6119">
        <v>1401961</v>
      </c>
      <c r="B6119" t="s">
        <v>18317</v>
      </c>
      <c r="C6119" t="s">
        <v>18346</v>
      </c>
      <c r="D6119" t="s">
        <v>349</v>
      </c>
      <c r="E6119" t="s">
        <v>2690</v>
      </c>
      <c r="F6119" t="s">
        <v>18667</v>
      </c>
      <c r="G6119" s="177">
        <v>44881</v>
      </c>
      <c r="H6119" t="s">
        <v>395</v>
      </c>
      <c r="I6119" t="s">
        <v>18184</v>
      </c>
      <c r="J6119" t="s">
        <v>18381</v>
      </c>
      <c r="K6119" t="s">
        <v>353</v>
      </c>
      <c r="L6119" t="s">
        <v>411</v>
      </c>
      <c r="M6119" s="29" t="str">
        <f>IF(O6119 &lt;&gt; "", VLOOKUP(O6119,'CLASSIFICAÇÃO - ÁREA DE ATUAÇÃO'!$A:$C,2,0),"")</f>
        <v>A</v>
      </c>
      <c r="N6119" s="29" t="str">
        <f>IF(O6119 &lt;&gt; "",VLOOKUP(O6119,'CLASSIFICAÇÃO - ÁREA DE ATUAÇÃO'!$A:$C,3,0), "")</f>
        <v>GESTÃO</v>
      </c>
      <c r="O6119" t="str">
        <f>'Lotações convertidas'!B6121</f>
        <v>GERENCIA DE ASSISTENCIA, EPIDEMIOLOGIA E REGULACAO CENTRO-SUL</v>
      </c>
    </row>
    <row r="6120" spans="1:15" x14ac:dyDescent="0.25">
      <c r="A6120" t="s">
        <v>18318</v>
      </c>
      <c r="B6120" t="s">
        <v>18319</v>
      </c>
      <c r="C6120" t="s">
        <v>18347</v>
      </c>
      <c r="D6120" t="s">
        <v>349</v>
      </c>
      <c r="E6120" t="s">
        <v>674</v>
      </c>
      <c r="F6120" t="s">
        <v>625</v>
      </c>
      <c r="G6120" s="177">
        <v>44881</v>
      </c>
      <c r="H6120" t="s">
        <v>364</v>
      </c>
      <c r="I6120" t="s">
        <v>18185</v>
      </c>
      <c r="J6120" t="s">
        <v>18382</v>
      </c>
      <c r="K6120" t="s">
        <v>353</v>
      </c>
      <c r="L6120" t="s">
        <v>411</v>
      </c>
      <c r="M6120" s="29" t="str">
        <f>IF(O6120 &lt;&gt; "", VLOOKUP(O6120,'CLASSIFICAÇÃO - ÁREA DE ATUAÇÃO'!$A:$C,2,0),"")</f>
        <v>C</v>
      </c>
      <c r="N6120" s="29" t="str">
        <f>IF(O6120 &lt;&gt; "",VLOOKUP(O6120,'CLASSIFICAÇÃO - ÁREA DE ATUAÇÃO'!$A:$C,3,0), "")</f>
        <v>ATENÇÃO PRIMÁRIA</v>
      </c>
      <c r="O6120" t="str">
        <f>'Lotações convertidas'!B6122</f>
        <v>CENTRO DE SAÚDE NOSSA SENHORA DE FÁTIMA</v>
      </c>
    </row>
    <row r="6121" spans="1:15" x14ac:dyDescent="0.25">
      <c r="A6121">
        <v>1401988</v>
      </c>
      <c r="B6121" t="s">
        <v>18320</v>
      </c>
      <c r="C6121" t="s">
        <v>18348</v>
      </c>
      <c r="D6121" t="s">
        <v>368</v>
      </c>
      <c r="E6121" t="s">
        <v>634</v>
      </c>
      <c r="F6121" t="s">
        <v>381</v>
      </c>
      <c r="G6121" s="177">
        <v>44879</v>
      </c>
      <c r="H6121" t="s">
        <v>466</v>
      </c>
      <c r="I6121" t="s">
        <v>18174</v>
      </c>
      <c r="J6121" t="s">
        <v>18383</v>
      </c>
      <c r="K6121" t="s">
        <v>353</v>
      </c>
      <c r="L6121" t="s">
        <v>382</v>
      </c>
      <c r="M6121" s="29" t="str">
        <f>IF(O6121 &lt;&gt; "", VLOOKUP(O6121,'CLASSIFICAÇÃO - ÁREA DE ATUAÇÃO'!$A:$C,2,0),"")</f>
        <v>A</v>
      </c>
      <c r="N6121" s="29" t="str">
        <f>IF(O6121 &lt;&gt; "",VLOOKUP(O6121,'CLASSIFICAÇÃO - ÁREA DE ATUAÇÃO'!$A:$C,3,0), "")</f>
        <v>REDE COMPLEMENTAR</v>
      </c>
      <c r="O6121" t="str">
        <f>'Lotações convertidas'!B6123</f>
        <v>UNIDADE DE REFERENCIA SECUNDARIA SAGRADA FAMILIA</v>
      </c>
    </row>
    <row r="6122" spans="1:15" x14ac:dyDescent="0.25">
      <c r="A6122">
        <v>1401996</v>
      </c>
      <c r="B6122" t="s">
        <v>14874</v>
      </c>
      <c r="C6122" t="s">
        <v>14875</v>
      </c>
      <c r="D6122" t="s">
        <v>362</v>
      </c>
      <c r="F6122" t="s">
        <v>282</v>
      </c>
      <c r="G6122" s="177">
        <v>44881</v>
      </c>
      <c r="H6122" t="s">
        <v>352</v>
      </c>
      <c r="I6122" t="s">
        <v>18168</v>
      </c>
      <c r="J6122" t="s">
        <v>14876</v>
      </c>
      <c r="K6122" t="s">
        <v>353</v>
      </c>
      <c r="L6122" t="s">
        <v>406</v>
      </c>
      <c r="M6122" s="29" t="str">
        <f>IF(O6122 &lt;&gt; "", VLOOKUP(O6122,'CLASSIFICAÇÃO - ÁREA DE ATUAÇÃO'!$A:$C,2,0),"")</f>
        <v>D</v>
      </c>
      <c r="N6122" s="29" t="str">
        <f>IF(O6122 &lt;&gt; "",VLOOKUP(O6122,'CLASSIFICAÇÃO - ÁREA DE ATUAÇÃO'!$A:$C,3,0), "")</f>
        <v>ATENÇÃO PRIMÁRIA</v>
      </c>
      <c r="O6122" t="str">
        <f>'Lotações convertidas'!B6124</f>
        <v>CENTRO DE SAÚDE MANGUEIRAS</v>
      </c>
    </row>
    <row r="6123" spans="1:15" x14ac:dyDescent="0.25">
      <c r="A6123">
        <v>1402003</v>
      </c>
      <c r="B6123" t="s">
        <v>18321</v>
      </c>
      <c r="C6123" t="s">
        <v>18349</v>
      </c>
      <c r="D6123" t="s">
        <v>368</v>
      </c>
      <c r="E6123" t="s">
        <v>369</v>
      </c>
      <c r="F6123" t="s">
        <v>18623</v>
      </c>
      <c r="G6123" s="177">
        <v>44879</v>
      </c>
      <c r="H6123" t="s">
        <v>441</v>
      </c>
      <c r="I6123" t="s">
        <v>18168</v>
      </c>
      <c r="J6123" t="s">
        <v>18384</v>
      </c>
      <c r="K6123" t="s">
        <v>353</v>
      </c>
      <c r="L6123" t="s">
        <v>374</v>
      </c>
      <c r="M6123" s="29" t="str">
        <f>IF(O6123 &lt;&gt; "", VLOOKUP(O6123,'CLASSIFICAÇÃO - ÁREA DE ATUAÇÃO'!$A:$C,2,0),"")</f>
        <v>C</v>
      </c>
      <c r="N6123" s="29" t="str">
        <f>IF(O6123 &lt;&gt; "",VLOOKUP(O6123,'CLASSIFICAÇÃO - ÁREA DE ATUAÇÃO'!$A:$C,3,0), "")</f>
        <v>REDE DE URGÊNCIA</v>
      </c>
      <c r="O6123" t="str">
        <f>'Lotações convertidas'!B6125</f>
        <v>UNIDADE DE PRONTO ATENDIMENTO NORDESTE</v>
      </c>
    </row>
    <row r="6124" spans="1:15" x14ac:dyDescent="0.25">
      <c r="A6124">
        <v>1402011</v>
      </c>
      <c r="B6124" t="s">
        <v>18322</v>
      </c>
      <c r="C6124" t="s">
        <v>18350</v>
      </c>
      <c r="D6124" t="s">
        <v>362</v>
      </c>
      <c r="F6124" t="s">
        <v>18611</v>
      </c>
      <c r="G6124" s="177">
        <v>44881</v>
      </c>
      <c r="H6124" t="s">
        <v>466</v>
      </c>
      <c r="I6124" t="s">
        <v>18168</v>
      </c>
      <c r="J6124" t="s">
        <v>18385</v>
      </c>
      <c r="K6124" t="s">
        <v>353</v>
      </c>
      <c r="L6124" t="s">
        <v>397</v>
      </c>
      <c r="M6124" s="29" t="str">
        <f>IF(O6124 &lt;&gt; "", VLOOKUP(O6124,'CLASSIFICAÇÃO - ÁREA DE ATUAÇÃO'!$A:$C,2,0),"")</f>
        <v>C</v>
      </c>
      <c r="N6124" s="29" t="str">
        <f>IF(O6124 &lt;&gt; "",VLOOKUP(O6124,'CLASSIFICAÇÃO - ÁREA DE ATUAÇÃO'!$A:$C,3,0), "")</f>
        <v>REDE DE URGÊNCIA</v>
      </c>
      <c r="O6124" t="str">
        <f>'Lotações convertidas'!B6126</f>
        <v>UNIDADE DE PRONTO ATENDIMENTO OESTE</v>
      </c>
    </row>
    <row r="6125" spans="1:15" x14ac:dyDescent="0.25">
      <c r="A6125" t="s">
        <v>18323</v>
      </c>
      <c r="B6125" t="s">
        <v>4910</v>
      </c>
      <c r="C6125" t="s">
        <v>4911</v>
      </c>
      <c r="D6125" t="s">
        <v>349</v>
      </c>
      <c r="E6125" t="s">
        <v>350</v>
      </c>
      <c r="F6125" t="s">
        <v>561</v>
      </c>
      <c r="G6125" s="177">
        <v>44879</v>
      </c>
      <c r="H6125" t="s">
        <v>18363</v>
      </c>
      <c r="I6125" t="s">
        <v>18169</v>
      </c>
      <c r="J6125" t="s">
        <v>4912</v>
      </c>
      <c r="K6125" t="s">
        <v>353</v>
      </c>
      <c r="L6125" t="s">
        <v>374</v>
      </c>
      <c r="M6125" s="29" t="str">
        <f>IF(O6125 &lt;&gt; "", VLOOKUP(O6125,'CLASSIFICAÇÃO - ÁREA DE ATUAÇÃO'!$A:$C,2,0),"")</f>
        <v>C</v>
      </c>
      <c r="N6125" s="29" t="str">
        <f>IF(O6125 &lt;&gt; "",VLOOKUP(O6125,'CLASSIFICAÇÃO - ÁREA DE ATUAÇÃO'!$A:$C,3,0), "")</f>
        <v>REDE DE URGÊNCIA</v>
      </c>
      <c r="O6125" t="str">
        <f>'Lotações convertidas'!B6127</f>
        <v>CENTRO DE REFERENCIA EM SAUDE MENTAL ALCOOL E DROGAS NORDESTE</v>
      </c>
    </row>
    <row r="6126" spans="1:15" x14ac:dyDescent="0.25">
      <c r="A6126">
        <v>1402038</v>
      </c>
      <c r="B6126" t="s">
        <v>711</v>
      </c>
      <c r="C6126" t="s">
        <v>712</v>
      </c>
      <c r="D6126" t="s">
        <v>368</v>
      </c>
      <c r="E6126" t="s">
        <v>369</v>
      </c>
      <c r="F6126" t="s">
        <v>713</v>
      </c>
      <c r="G6126" s="177">
        <v>44882</v>
      </c>
      <c r="H6126" t="s">
        <v>417</v>
      </c>
      <c r="I6126" t="s">
        <v>18168</v>
      </c>
      <c r="J6126" t="s">
        <v>714</v>
      </c>
      <c r="K6126" t="s">
        <v>353</v>
      </c>
      <c r="L6126" t="s">
        <v>382</v>
      </c>
      <c r="M6126" s="29" t="str">
        <f>IF(O6126 &lt;&gt; "", VLOOKUP(O6126,'CLASSIFICAÇÃO - ÁREA DE ATUAÇÃO'!$A:$C,2,0),"")</f>
        <v>B</v>
      </c>
      <c r="N6126" s="29" t="str">
        <f>IF(O6126 &lt;&gt; "",VLOOKUP(O6126,'CLASSIFICAÇÃO - ÁREA DE ATUAÇÃO'!$A:$C,3,0), "")</f>
        <v>ATENÇÃO PRIMÁRIA</v>
      </c>
      <c r="O6126" t="str">
        <f>'Lotações convertidas'!B6128</f>
        <v>CENTRO DE SAÚDE POMPÉIA</v>
      </c>
    </row>
    <row r="6127" spans="1:15" x14ac:dyDescent="0.25">
      <c r="A6127">
        <v>1402046</v>
      </c>
      <c r="B6127" t="s">
        <v>702</v>
      </c>
      <c r="C6127" t="s">
        <v>703</v>
      </c>
      <c r="D6127" t="s">
        <v>368</v>
      </c>
      <c r="E6127" t="s">
        <v>369</v>
      </c>
      <c r="F6127" t="s">
        <v>18613</v>
      </c>
      <c r="G6127" s="177">
        <v>44884</v>
      </c>
      <c r="H6127" t="s">
        <v>441</v>
      </c>
      <c r="I6127" t="s">
        <v>18168</v>
      </c>
      <c r="J6127" t="s">
        <v>704</v>
      </c>
      <c r="K6127" t="s">
        <v>353</v>
      </c>
      <c r="L6127" t="s">
        <v>382</v>
      </c>
      <c r="M6127" s="29" t="str">
        <f>IF(O6127 &lt;&gt; "", VLOOKUP(O6127,'CLASSIFICAÇÃO - ÁREA DE ATUAÇÃO'!$A:$C,2,0),"")</f>
        <v>C</v>
      </c>
      <c r="N6127" s="29" t="str">
        <f>IF(O6127 &lt;&gt; "",VLOOKUP(O6127,'CLASSIFICAÇÃO - ÁREA DE ATUAÇÃO'!$A:$C,3,0), "")</f>
        <v>REDE DE URGÊNCIA</v>
      </c>
      <c r="O6127" t="str">
        <f>'Lotações convertidas'!B6129</f>
        <v>UNIDADE DE PRONTO ATENDIMENTO LESTE</v>
      </c>
    </row>
    <row r="6128" spans="1:15" x14ac:dyDescent="0.25">
      <c r="A6128">
        <v>1402054</v>
      </c>
      <c r="B6128" t="s">
        <v>18324</v>
      </c>
      <c r="C6128" t="s">
        <v>18351</v>
      </c>
      <c r="D6128" t="s">
        <v>349</v>
      </c>
      <c r="E6128" t="s">
        <v>473</v>
      </c>
      <c r="F6128" t="s">
        <v>18614</v>
      </c>
      <c r="G6128" s="177">
        <v>44882</v>
      </c>
      <c r="H6128" t="s">
        <v>12410</v>
      </c>
      <c r="I6128" t="s">
        <v>18181</v>
      </c>
      <c r="J6128" t="s">
        <v>18386</v>
      </c>
      <c r="K6128" t="s">
        <v>353</v>
      </c>
      <c r="L6128" t="s">
        <v>354</v>
      </c>
      <c r="M6128" s="29" t="str">
        <f>IF(O6128 &lt;&gt; "", VLOOKUP(O6128,'CLASSIFICAÇÃO - ÁREA DE ATUAÇÃO'!$A:$C,2,0),"")</f>
        <v>A</v>
      </c>
      <c r="N6128" s="29" t="str">
        <f>IF(O6128 &lt;&gt; "",VLOOKUP(O6128,'CLASSIFICAÇÃO - ÁREA DE ATUAÇÃO'!$A:$C,3,0), "")</f>
        <v>REDE DE URGÊNCIA</v>
      </c>
      <c r="O6128" t="str">
        <f>'Lotações convertidas'!B6130</f>
        <v>CENTRO DE REFERENCIA EM SAUDE MENTAL NOROESTE</v>
      </c>
    </row>
    <row r="6129" spans="1:15" x14ac:dyDescent="0.25">
      <c r="A6129">
        <v>1402062</v>
      </c>
      <c r="B6129" t="s">
        <v>18325</v>
      </c>
      <c r="C6129" t="s">
        <v>18352</v>
      </c>
      <c r="D6129" t="s">
        <v>368</v>
      </c>
      <c r="E6129" t="s">
        <v>369</v>
      </c>
      <c r="F6129" t="s">
        <v>18615</v>
      </c>
      <c r="G6129" s="177">
        <v>44877</v>
      </c>
      <c r="H6129" t="s">
        <v>441</v>
      </c>
      <c r="I6129" t="s">
        <v>18168</v>
      </c>
      <c r="J6129" t="s">
        <v>18387</v>
      </c>
      <c r="K6129" t="s">
        <v>353</v>
      </c>
      <c r="L6129" t="s">
        <v>365</v>
      </c>
      <c r="M6129" s="29" t="str">
        <f>IF(O6129 &lt;&gt; "", VLOOKUP(O6129,'CLASSIFICAÇÃO - ÁREA DE ATUAÇÃO'!$A:$C,2,0),"")</f>
        <v>D</v>
      </c>
      <c r="N6129" s="29" t="str">
        <f>IF(O6129 &lt;&gt; "",VLOOKUP(O6129,'CLASSIFICAÇÃO - ÁREA DE ATUAÇÃO'!$A:$C,3,0), "")</f>
        <v>REDE DE URGÊNCIA</v>
      </c>
      <c r="O6129" t="str">
        <f>'Lotações convertidas'!B6131</f>
        <v>UNIDADE DE PRONTO ATENDIMENTO NORTE</v>
      </c>
    </row>
    <row r="6130" spans="1:15" x14ac:dyDescent="0.25">
      <c r="A6130">
        <v>1402070</v>
      </c>
      <c r="B6130" t="s">
        <v>18326</v>
      </c>
      <c r="C6130" t="s">
        <v>18353</v>
      </c>
      <c r="D6130" t="s">
        <v>379</v>
      </c>
      <c r="E6130" t="s">
        <v>645</v>
      </c>
      <c r="F6130" t="s">
        <v>409</v>
      </c>
      <c r="G6130" s="177">
        <v>44882</v>
      </c>
      <c r="H6130" t="s">
        <v>395</v>
      </c>
      <c r="I6130" t="s">
        <v>18171</v>
      </c>
      <c r="J6130" t="s">
        <v>18388</v>
      </c>
      <c r="K6130" t="s">
        <v>353</v>
      </c>
      <c r="L6130" t="s">
        <v>411</v>
      </c>
      <c r="M6130" s="29" t="str">
        <f>IF(O6130 &lt;&gt; "", VLOOKUP(O6130,'CLASSIFICAÇÃO - ÁREA DE ATUAÇÃO'!$A:$C,2,0),"")</f>
        <v>A</v>
      </c>
      <c r="N6130" s="29" t="str">
        <f>IF(O6130 &lt;&gt; "",VLOOKUP(O6130,'CLASSIFICAÇÃO - ÁREA DE ATUAÇÃO'!$A:$C,3,0), "")</f>
        <v>REDE COMPLEMENTAR</v>
      </c>
      <c r="O6130" t="str">
        <f>'Lotações convertidas'!B6132</f>
        <v>UNIDADE DE REFERENCIA SECUNDARIA CENTRO-SUL</v>
      </c>
    </row>
    <row r="6131" spans="1:15" x14ac:dyDescent="0.25">
      <c r="A6131">
        <v>1402089</v>
      </c>
      <c r="B6131" t="s">
        <v>11375</v>
      </c>
      <c r="C6131" t="s">
        <v>11376</v>
      </c>
      <c r="D6131" t="s">
        <v>520</v>
      </c>
      <c r="F6131" t="s">
        <v>518</v>
      </c>
      <c r="G6131" s="177">
        <v>44882</v>
      </c>
      <c r="H6131" t="s">
        <v>364</v>
      </c>
      <c r="I6131" t="s">
        <v>18175</v>
      </c>
      <c r="J6131" t="s">
        <v>11377</v>
      </c>
      <c r="K6131" t="s">
        <v>353</v>
      </c>
      <c r="L6131" t="s">
        <v>365</v>
      </c>
      <c r="M6131" s="29" t="str">
        <f>IF(O6131 &lt;&gt; "", VLOOKUP(O6131,'CLASSIFICAÇÃO - ÁREA DE ATUAÇÃO'!$A:$C,2,0),"")</f>
        <v>C</v>
      </c>
      <c r="N6131" s="29" t="str">
        <f>IF(O6131 &lt;&gt; "",VLOOKUP(O6131,'CLASSIFICAÇÃO - ÁREA DE ATUAÇÃO'!$A:$C,3,0), "")</f>
        <v>ATENÇÃO PRIMÁRIA</v>
      </c>
      <c r="O6131" t="str">
        <f>'Lotações convertidas'!B6133</f>
        <v>CENTRO DE SAÚDE NOVO AARÃO REIS</v>
      </c>
    </row>
    <row r="6132" spans="1:15" x14ac:dyDescent="0.25">
      <c r="A6132">
        <v>1402097</v>
      </c>
      <c r="B6132" t="s">
        <v>699</v>
      </c>
      <c r="C6132" t="s">
        <v>700</v>
      </c>
      <c r="D6132" t="s">
        <v>368</v>
      </c>
      <c r="E6132" t="s">
        <v>369</v>
      </c>
      <c r="F6132" t="s">
        <v>274</v>
      </c>
      <c r="G6132" s="177">
        <v>44882</v>
      </c>
      <c r="H6132" t="s">
        <v>417</v>
      </c>
      <c r="I6132" t="s">
        <v>18168</v>
      </c>
      <c r="J6132" t="s">
        <v>701</v>
      </c>
      <c r="K6132" t="s">
        <v>353</v>
      </c>
      <c r="L6132" t="s">
        <v>406</v>
      </c>
      <c r="M6132" s="29" t="str">
        <f>IF(O6132 &lt;&gt; "", VLOOKUP(O6132,'CLASSIFICAÇÃO - ÁREA DE ATUAÇÃO'!$A:$C,2,0),"")</f>
        <v>D</v>
      </c>
      <c r="N6132" s="29" t="str">
        <f>IF(O6132 &lt;&gt; "",VLOOKUP(O6132,'CLASSIFICAÇÃO - ÁREA DE ATUAÇÃO'!$A:$C,3,0), "")</f>
        <v>ATENÇÃO PRIMÁRIA</v>
      </c>
      <c r="O6132" t="str">
        <f>'Lotações convertidas'!B6134</f>
        <v>CENTRO DE SAÚDE ITAIPU - JATOBÁ</v>
      </c>
    </row>
    <row r="6133" spans="1:15" x14ac:dyDescent="0.25">
      <c r="A6133">
        <v>1402100</v>
      </c>
      <c r="B6133" t="s">
        <v>16238</v>
      </c>
      <c r="C6133" t="s">
        <v>16239</v>
      </c>
      <c r="D6133" t="s">
        <v>349</v>
      </c>
      <c r="E6133" t="s">
        <v>1022</v>
      </c>
      <c r="F6133" t="s">
        <v>792</v>
      </c>
      <c r="G6133" s="177">
        <v>44882</v>
      </c>
      <c r="H6133" t="s">
        <v>395</v>
      </c>
      <c r="I6133" t="s">
        <v>18183</v>
      </c>
      <c r="J6133" t="s">
        <v>16240</v>
      </c>
      <c r="K6133" t="s">
        <v>353</v>
      </c>
      <c r="L6133" t="s">
        <v>411</v>
      </c>
      <c r="M6133" s="29" t="str">
        <f>IF(O6133 &lt;&gt; "", VLOOKUP(O6133,'CLASSIFICAÇÃO - ÁREA DE ATUAÇÃO'!$A:$C,2,0),"")</f>
        <v>A</v>
      </c>
      <c r="N6133" s="29" t="str">
        <f>IF(O6133 &lt;&gt; "",VLOOKUP(O6133,'CLASSIFICAÇÃO - ÁREA DE ATUAÇÃO'!$A:$C,3,0), "")</f>
        <v>REDE COMPLEMENTAR</v>
      </c>
      <c r="O6133" t="str">
        <f>'Lotações convertidas'!B6135</f>
        <v>LABORATORIO REGIONAL CENTRO-SUL/PAMPULHA</v>
      </c>
    </row>
    <row r="6134" spans="1:15" x14ac:dyDescent="0.25">
      <c r="A6134">
        <v>1402119</v>
      </c>
      <c r="B6134" t="s">
        <v>18327</v>
      </c>
      <c r="C6134" t="s">
        <v>18354</v>
      </c>
      <c r="D6134" t="s">
        <v>368</v>
      </c>
      <c r="E6134" t="s">
        <v>369</v>
      </c>
      <c r="F6134" t="s">
        <v>18617</v>
      </c>
      <c r="G6134" s="177">
        <v>44882</v>
      </c>
      <c r="H6134" t="s">
        <v>441</v>
      </c>
      <c r="I6134" t="s">
        <v>18168</v>
      </c>
      <c r="J6134" t="s">
        <v>18389</v>
      </c>
      <c r="K6134" t="s">
        <v>353</v>
      </c>
      <c r="L6134" t="s">
        <v>406</v>
      </c>
      <c r="M6134" s="29" t="str">
        <f>IF(O6134 &lt;&gt; "", VLOOKUP(O6134,'CLASSIFICAÇÃO - ÁREA DE ATUAÇÃO'!$A:$C,2,0),"")</f>
        <v>D</v>
      </c>
      <c r="N6134" s="29" t="str">
        <f>IF(O6134 &lt;&gt; "",VLOOKUP(O6134,'CLASSIFICAÇÃO - ÁREA DE ATUAÇÃO'!$A:$C,3,0), "")</f>
        <v>REDE DE URGÊNCIA</v>
      </c>
      <c r="O6134" t="str">
        <f>'Lotações convertidas'!B6136</f>
        <v>UNIDADE DE PRONTO ATENDIMENTO BARREIRO</v>
      </c>
    </row>
    <row r="6135" spans="1:15" x14ac:dyDescent="0.25">
      <c r="A6135">
        <v>1402127</v>
      </c>
      <c r="B6135" t="s">
        <v>18328</v>
      </c>
      <c r="C6135" t="s">
        <v>18355</v>
      </c>
      <c r="D6135" t="s">
        <v>379</v>
      </c>
      <c r="E6135" t="s">
        <v>18358</v>
      </c>
      <c r="F6135" t="s">
        <v>18624</v>
      </c>
      <c r="G6135" s="177">
        <v>44882</v>
      </c>
      <c r="H6135" t="s">
        <v>395</v>
      </c>
      <c r="I6135" t="s">
        <v>18171</v>
      </c>
      <c r="J6135" t="s">
        <v>18390</v>
      </c>
      <c r="K6135" t="s">
        <v>353</v>
      </c>
      <c r="L6135" t="s">
        <v>374</v>
      </c>
      <c r="M6135" s="29" t="str">
        <f>IF(O6135 &lt;&gt; "", VLOOKUP(O6135,'CLASSIFICAÇÃO - ÁREA DE ATUAÇÃO'!$A:$C,2,0),"")</f>
        <v>A</v>
      </c>
      <c r="N6135" s="29" t="str">
        <f>IF(O6135 &lt;&gt; "",VLOOKUP(O6135,'CLASSIFICAÇÃO - ÁREA DE ATUAÇÃO'!$A:$C,3,0), "")</f>
        <v>REDE COMPLEMENTAR</v>
      </c>
      <c r="O6135" t="str">
        <f>'Lotações convertidas'!B6137</f>
        <v>CENTRO DE ESPECIALIDADES MEDICAS NORDESTE</v>
      </c>
    </row>
    <row r="6136" spans="1:15" x14ac:dyDescent="0.25">
      <c r="A6136">
        <v>1402135</v>
      </c>
      <c r="B6136" t="s">
        <v>18396</v>
      </c>
      <c r="C6136" t="s">
        <v>18397</v>
      </c>
      <c r="D6136" t="s">
        <v>379</v>
      </c>
      <c r="F6136" t="s">
        <v>567</v>
      </c>
      <c r="G6136" s="177">
        <v>44883</v>
      </c>
      <c r="H6136" t="s">
        <v>18398</v>
      </c>
      <c r="I6136" t="s">
        <v>18171</v>
      </c>
      <c r="J6136" t="s">
        <v>18399</v>
      </c>
      <c r="K6136" t="s">
        <v>353</v>
      </c>
      <c r="L6136" t="s">
        <v>406</v>
      </c>
      <c r="M6136" s="29" t="str">
        <f>IF(O6136 &lt;&gt; "", VLOOKUP(O6136,'CLASSIFICAÇÃO - ÁREA DE ATUAÇÃO'!$A:$C,2,0),"")</f>
        <v>C</v>
      </c>
      <c r="N6136" s="29" t="str">
        <f>IF(O6136 &lt;&gt; "",VLOOKUP(O6136,'CLASSIFICAÇÃO - ÁREA DE ATUAÇÃO'!$A:$C,3,0), "")</f>
        <v>REDE DE URGÊNCIA</v>
      </c>
      <c r="O6136" t="str">
        <f>'Lotações convertidas'!B6138</f>
        <v>CENTRO DE REFERENCIA EM SAUDE MENTAL ALCOOL E DROGAS BARREIRO</v>
      </c>
    </row>
    <row r="6137" spans="1:15" x14ac:dyDescent="0.25">
      <c r="A6137">
        <v>1402143</v>
      </c>
      <c r="B6137" t="s">
        <v>18329</v>
      </c>
      <c r="C6137" t="s">
        <v>18356</v>
      </c>
      <c r="D6137" t="s">
        <v>368</v>
      </c>
      <c r="E6137" t="s">
        <v>369</v>
      </c>
      <c r="F6137" t="s">
        <v>1139</v>
      </c>
      <c r="G6137" s="177">
        <v>44882</v>
      </c>
      <c r="H6137" t="s">
        <v>417</v>
      </c>
      <c r="I6137" t="s">
        <v>18168</v>
      </c>
      <c r="J6137" t="s">
        <v>18391</v>
      </c>
      <c r="K6137" t="s">
        <v>353</v>
      </c>
      <c r="L6137" t="s">
        <v>406</v>
      </c>
      <c r="M6137" s="29" t="str">
        <f>IF(O6137 &lt;&gt; "", VLOOKUP(O6137,'CLASSIFICAÇÃO - ÁREA DE ATUAÇÃO'!$A:$C,2,0),"")</f>
        <v>D</v>
      </c>
      <c r="N6137" s="29" t="str">
        <f>IF(O6137 &lt;&gt; "",VLOOKUP(O6137,'CLASSIFICAÇÃO - ÁREA DE ATUAÇÃO'!$A:$C,3,0), "")</f>
        <v>ATENÇÃO PRIMÁRIA</v>
      </c>
      <c r="O6137" t="str">
        <f>'Lotações convertidas'!B6139</f>
        <v>CENTRO DE SAÚDE SANTA CECÍLIA</v>
      </c>
    </row>
    <row r="6138" spans="1:15" x14ac:dyDescent="0.25">
      <c r="A6138">
        <v>1402151</v>
      </c>
      <c r="B6138" t="s">
        <v>696</v>
      </c>
      <c r="C6138" t="s">
        <v>697</v>
      </c>
      <c r="D6138" t="s">
        <v>368</v>
      </c>
      <c r="E6138" t="s">
        <v>369</v>
      </c>
      <c r="F6138" t="s">
        <v>18637</v>
      </c>
      <c r="G6138" s="177">
        <v>44882</v>
      </c>
      <c r="H6138" t="s">
        <v>384</v>
      </c>
      <c r="I6138" t="s">
        <v>18168</v>
      </c>
      <c r="J6138" t="s">
        <v>698</v>
      </c>
      <c r="K6138" t="s">
        <v>353</v>
      </c>
      <c r="L6138" t="s">
        <v>411</v>
      </c>
      <c r="M6138" s="29" t="str">
        <f>IF(O6138 &lt;&gt; "", VLOOKUP(O6138,'CLASSIFICAÇÃO - ÁREA DE ATUAÇÃO'!$A:$C,2,0),"")</f>
        <v>A</v>
      </c>
      <c r="N6138" s="29" t="str">
        <f>IF(O6138 &lt;&gt; "",VLOOKUP(O6138,'CLASSIFICAÇÃO - ÁREA DE ATUAÇÃO'!$A:$C,3,0), "")</f>
        <v>ATENÇÃO PRIMÁRIA</v>
      </c>
      <c r="O6138" t="str">
        <f>'Lotações convertidas'!B6140</f>
        <v>CENTRO DE SAÚDE OSWALDO CRUZ</v>
      </c>
    </row>
    <row r="6139" spans="1:15" x14ac:dyDescent="0.25">
      <c r="A6139" t="s">
        <v>18330</v>
      </c>
      <c r="B6139" t="s">
        <v>9435</v>
      </c>
      <c r="C6139" t="s">
        <v>9436</v>
      </c>
      <c r="D6139" t="s">
        <v>368</v>
      </c>
      <c r="E6139" t="s">
        <v>369</v>
      </c>
      <c r="F6139" t="s">
        <v>424</v>
      </c>
      <c r="G6139" s="177">
        <v>44882</v>
      </c>
      <c r="H6139" t="s">
        <v>425</v>
      </c>
      <c r="I6139" t="s">
        <v>18168</v>
      </c>
      <c r="J6139" t="s">
        <v>9437</v>
      </c>
      <c r="K6139" t="s">
        <v>353</v>
      </c>
      <c r="L6139" t="s">
        <v>427</v>
      </c>
      <c r="M6139" s="29" t="str">
        <f>IF(O6139 &lt;&gt; "", VLOOKUP(O6139,'CLASSIFICAÇÃO - ÁREA DE ATUAÇÃO'!$A:$C,2,0),"")</f>
        <v>D</v>
      </c>
      <c r="N6139" s="29" t="str">
        <f>IF(O6139 &lt;&gt; "",VLOOKUP(O6139,'CLASSIFICAÇÃO - ÁREA DE ATUAÇÃO'!$A:$C,3,0), "")</f>
        <v>REDE DE URGÊNCIA</v>
      </c>
      <c r="O6139" t="str">
        <f>'Lotações convertidas'!B6141</f>
        <v>SERVIÇO DE ATENDIMENTO MÓVEL DE URGÊNCIA E TRANSPORTE EM SAÚDE</v>
      </c>
    </row>
    <row r="6140" spans="1:15" x14ac:dyDescent="0.25">
      <c r="A6140">
        <v>1402178</v>
      </c>
      <c r="B6140" t="s">
        <v>18331</v>
      </c>
      <c r="C6140" t="s">
        <v>18357</v>
      </c>
      <c r="D6140" t="s">
        <v>379</v>
      </c>
      <c r="F6140" t="s">
        <v>18632</v>
      </c>
      <c r="G6140" s="177">
        <v>44882</v>
      </c>
      <c r="H6140" t="s">
        <v>18364</v>
      </c>
      <c r="I6140" t="s">
        <v>18171</v>
      </c>
      <c r="J6140" t="s">
        <v>18392</v>
      </c>
      <c r="K6140" t="s">
        <v>353</v>
      </c>
      <c r="L6140" t="s">
        <v>365</v>
      </c>
      <c r="M6140" s="29" t="str">
        <f>IF(O6140 &lt;&gt; "", VLOOKUP(O6140,'CLASSIFICAÇÃO - ÁREA DE ATUAÇÃO'!$A:$C,2,0),"")</f>
        <v>C</v>
      </c>
      <c r="N6140" s="29" t="str">
        <f>IF(O6140 &lt;&gt; "",VLOOKUP(O6140,'CLASSIFICAÇÃO - ÁREA DE ATUAÇÃO'!$A:$C,3,0), "")</f>
        <v>REDE DE URGÊNCIA</v>
      </c>
      <c r="O6140" t="str">
        <f>'Lotações convertidas'!B6142</f>
        <v>CENTRO DE REFERENCIA EM SAUDE MENTAL NORTE</v>
      </c>
    </row>
    <row r="6141" spans="1:15" x14ac:dyDescent="0.25">
      <c r="A6141">
        <v>1402186</v>
      </c>
      <c r="B6141" t="s">
        <v>707</v>
      </c>
      <c r="C6141" t="s">
        <v>708</v>
      </c>
      <c r="D6141" t="s">
        <v>349</v>
      </c>
      <c r="E6141" t="s">
        <v>350</v>
      </c>
      <c r="F6141" t="s">
        <v>18664</v>
      </c>
      <c r="G6141" s="177">
        <v>44882</v>
      </c>
      <c r="H6141" t="s">
        <v>364</v>
      </c>
      <c r="I6141" t="s">
        <v>18169</v>
      </c>
      <c r="J6141" t="s">
        <v>710</v>
      </c>
      <c r="K6141" t="s">
        <v>353</v>
      </c>
      <c r="L6141" t="s">
        <v>365</v>
      </c>
      <c r="M6141" s="29" t="str">
        <f>IF(O6141 &lt;&gt; "", VLOOKUP(O6141,'CLASSIFICAÇÃO - ÁREA DE ATUAÇÃO'!$A:$C,2,0),"")</f>
        <v>C</v>
      </c>
      <c r="N6141" s="29" t="str">
        <f>IF(O6141 &lt;&gt; "",VLOOKUP(O6141,'CLASSIFICAÇÃO - ÁREA DE ATUAÇÃO'!$A:$C,3,0), "")</f>
        <v>GESTÃO</v>
      </c>
      <c r="O6141" t="str">
        <f>'Lotações convertidas'!B6143</f>
        <v>DIRETORIA REGIONAL DE SAUDE NORTE</v>
      </c>
    </row>
    <row r="6142" spans="1:15" x14ac:dyDescent="0.25">
      <c r="A6142">
        <v>1402194</v>
      </c>
      <c r="B6142" t="s">
        <v>18400</v>
      </c>
      <c r="C6142" t="s">
        <v>18401</v>
      </c>
      <c r="D6142" t="s">
        <v>379</v>
      </c>
      <c r="F6142" t="s">
        <v>446</v>
      </c>
      <c r="G6142" s="177">
        <v>44886</v>
      </c>
      <c r="H6142" t="s">
        <v>395</v>
      </c>
      <c r="I6142" t="s">
        <v>18171</v>
      </c>
      <c r="J6142" t="s">
        <v>18402</v>
      </c>
      <c r="K6142" t="s">
        <v>353</v>
      </c>
      <c r="L6142" t="s">
        <v>372</v>
      </c>
      <c r="M6142" s="29" t="str">
        <f>IF(O6142 &lt;&gt; "", VLOOKUP(O6142,'CLASSIFICAÇÃO - ÁREA DE ATUAÇÃO'!$A:$C,2,0),"")</f>
        <v>D</v>
      </c>
      <c r="N6142" s="29" t="str">
        <f>IF(O6142 &lt;&gt; "",VLOOKUP(O6142,'CLASSIFICAÇÃO - ÁREA DE ATUAÇÃO'!$A:$C,3,0), "")</f>
        <v>ATENÇÃO PRIMÁRIA</v>
      </c>
      <c r="O6142" t="str">
        <f>'Lotações convertidas'!B6144</f>
        <v>CENTRO DE SAÚDE LAGOA</v>
      </c>
    </row>
    <row r="6143" spans="1:15" x14ac:dyDescent="0.25">
      <c r="A6143">
        <v>1402208</v>
      </c>
      <c r="B6143" t="s">
        <v>18403</v>
      </c>
      <c r="C6143" t="s">
        <v>18404</v>
      </c>
      <c r="D6143" t="s">
        <v>368</v>
      </c>
      <c r="E6143" t="s">
        <v>369</v>
      </c>
      <c r="F6143" t="s">
        <v>351</v>
      </c>
      <c r="G6143" s="177">
        <v>44883</v>
      </c>
      <c r="H6143" t="s">
        <v>364</v>
      </c>
      <c r="I6143" t="s">
        <v>18168</v>
      </c>
      <c r="J6143" t="s">
        <v>18405</v>
      </c>
      <c r="K6143" t="s">
        <v>353</v>
      </c>
      <c r="L6143" t="s">
        <v>354</v>
      </c>
      <c r="M6143" s="29" t="str">
        <f>IF(O6143 &lt;&gt; "", VLOOKUP(O6143,'CLASSIFICAÇÃO - ÁREA DE ATUAÇÃO'!$A:$C,2,0),"")</f>
        <v>D</v>
      </c>
      <c r="N6143" s="29" t="str">
        <f>IF(O6143 &lt;&gt; "",VLOOKUP(O6143,'CLASSIFICAÇÃO - ÁREA DE ATUAÇÃO'!$A:$C,3,0), "")</f>
        <v>ATENÇÃO PRIMÁRIA</v>
      </c>
      <c r="O6143" t="str">
        <f>'Lotações convertidas'!B6145</f>
        <v>CENTRO DE SAÚDE PEDREIRA PRADO LOPES</v>
      </c>
    </row>
    <row r="6144" spans="1:15" x14ac:dyDescent="0.25">
      <c r="A6144">
        <v>1402216</v>
      </c>
      <c r="B6144" t="s">
        <v>18406</v>
      </c>
      <c r="C6144" t="s">
        <v>18407</v>
      </c>
      <c r="D6144" t="s">
        <v>520</v>
      </c>
      <c r="F6144" t="s">
        <v>617</v>
      </c>
      <c r="G6144" s="177">
        <v>44886</v>
      </c>
      <c r="H6144" t="s">
        <v>364</v>
      </c>
      <c r="I6144" t="s">
        <v>18175</v>
      </c>
      <c r="J6144" t="s">
        <v>18408</v>
      </c>
      <c r="K6144" t="s">
        <v>353</v>
      </c>
      <c r="L6144" t="s">
        <v>354</v>
      </c>
      <c r="M6144" s="29" t="str">
        <f>IF(O6144 &lt;&gt; "", VLOOKUP(O6144,'CLASSIFICAÇÃO - ÁREA DE ATUAÇÃO'!$A:$C,2,0),"")</f>
        <v>B</v>
      </c>
      <c r="N6144" s="29" t="str">
        <f>IF(O6144 &lt;&gt; "",VLOOKUP(O6144,'CLASSIFICAÇÃO - ÁREA DE ATUAÇÃO'!$A:$C,3,0), "")</f>
        <v>ATENÇÃO PRIMÁRIA</v>
      </c>
      <c r="O6144" t="str">
        <f>'Lotações convertidas'!B6146</f>
        <v>CENTRO DE SAÚDE DOM CABRAL</v>
      </c>
    </row>
    <row r="6145" spans="1:15" x14ac:dyDescent="0.25">
      <c r="A6145">
        <v>1402224</v>
      </c>
      <c r="B6145" t="s">
        <v>9339</v>
      </c>
      <c r="C6145" t="s">
        <v>9340</v>
      </c>
      <c r="D6145" t="s">
        <v>368</v>
      </c>
      <c r="E6145" t="s">
        <v>369</v>
      </c>
      <c r="F6145" t="s">
        <v>18621</v>
      </c>
      <c r="G6145" s="177">
        <v>44886</v>
      </c>
      <c r="H6145" t="s">
        <v>441</v>
      </c>
      <c r="I6145" t="s">
        <v>18168</v>
      </c>
      <c r="J6145" t="s">
        <v>9341</v>
      </c>
      <c r="K6145" t="s">
        <v>353</v>
      </c>
      <c r="L6145" t="s">
        <v>397</v>
      </c>
      <c r="M6145" s="29" t="str">
        <f>IF(O6145 &lt;&gt; "", VLOOKUP(O6145,'CLASSIFICAÇÃO - ÁREA DE ATUAÇÃO'!$A:$C,2,0),"")</f>
        <v>A</v>
      </c>
      <c r="N6145" s="29" t="str">
        <f>IF(O6145 &lt;&gt; "",VLOOKUP(O6145,'CLASSIFICAÇÃO - ÁREA DE ATUAÇÃO'!$A:$C,3,0), "")</f>
        <v>REDE DE URGÊNCIA</v>
      </c>
      <c r="O6145" t="str">
        <f>'Lotações convertidas'!B6147</f>
        <v>CENTRO DE REFERENCIA EM SAUDE MENTAL OESTE</v>
      </c>
    </row>
    <row r="6146" spans="1:15" x14ac:dyDescent="0.25">
      <c r="A6146">
        <v>1402232</v>
      </c>
      <c r="B6146" t="s">
        <v>18409</v>
      </c>
      <c r="C6146" t="s">
        <v>18410</v>
      </c>
      <c r="D6146" t="s">
        <v>362</v>
      </c>
      <c r="F6146" t="s">
        <v>627</v>
      </c>
      <c r="G6146" s="177">
        <v>44886</v>
      </c>
      <c r="H6146" t="s">
        <v>434</v>
      </c>
      <c r="I6146" t="s">
        <v>18168</v>
      </c>
      <c r="J6146" t="s">
        <v>18411</v>
      </c>
      <c r="K6146" t="s">
        <v>353</v>
      </c>
      <c r="L6146" t="s">
        <v>361</v>
      </c>
      <c r="M6146" s="29" t="str">
        <f>IF(O6146 &lt;&gt; "", VLOOKUP(O6146,'CLASSIFICAÇÃO - ÁREA DE ATUAÇÃO'!$A:$C,2,0),"")</f>
        <v>B</v>
      </c>
      <c r="N6146" s="29" t="str">
        <f>IF(O6146 &lt;&gt; "",VLOOKUP(O6146,'CLASSIFICAÇÃO - ÁREA DE ATUAÇÃO'!$A:$C,3,0), "")</f>
        <v>ATENÇÃO PRIMÁRIA</v>
      </c>
      <c r="O6146" t="str">
        <f>'Lotações convertidas'!B6148</f>
        <v>CENTRO DE SAÚDE SANTA AMÉLIA</v>
      </c>
    </row>
    <row r="6147" spans="1:15" x14ac:dyDescent="0.25">
      <c r="A6147">
        <v>1402240</v>
      </c>
      <c r="B6147" t="s">
        <v>18412</v>
      </c>
      <c r="C6147" t="s">
        <v>18413</v>
      </c>
      <c r="D6147" t="s">
        <v>362</v>
      </c>
      <c r="F6147" t="s">
        <v>414</v>
      </c>
      <c r="G6147" s="177">
        <v>44883</v>
      </c>
      <c r="H6147" t="s">
        <v>364</v>
      </c>
      <c r="I6147" t="s">
        <v>18168</v>
      </c>
      <c r="J6147" t="s">
        <v>18414</v>
      </c>
      <c r="K6147" t="s">
        <v>353</v>
      </c>
      <c r="L6147" t="s">
        <v>354</v>
      </c>
      <c r="M6147" s="29" t="str">
        <f>IF(O6147 &lt;&gt; "", VLOOKUP(O6147,'CLASSIFICAÇÃO - ÁREA DE ATUAÇÃO'!$A:$C,2,0),"")</f>
        <v>A</v>
      </c>
      <c r="N6147" s="29" t="str">
        <f>IF(O6147 &lt;&gt; "",VLOOKUP(O6147,'CLASSIFICAÇÃO - ÁREA DE ATUAÇÃO'!$A:$C,3,0), "")</f>
        <v>ATENÇÃO PRIMÁRIA</v>
      </c>
      <c r="O6147" t="str">
        <f>'Lotações convertidas'!B6149</f>
        <v>CENTRO DE SAÚDE CARLOS PRATES</v>
      </c>
    </row>
    <row r="6148" spans="1:15" x14ac:dyDescent="0.25">
      <c r="A6148">
        <v>1402259</v>
      </c>
      <c r="B6148" t="s">
        <v>18415</v>
      </c>
      <c r="C6148" t="s">
        <v>18416</v>
      </c>
      <c r="D6148" t="s">
        <v>379</v>
      </c>
      <c r="F6148" t="s">
        <v>18617</v>
      </c>
      <c r="G6148" s="177">
        <v>44883</v>
      </c>
      <c r="H6148" t="s">
        <v>457</v>
      </c>
      <c r="I6148" t="s">
        <v>18171</v>
      </c>
      <c r="J6148" t="s">
        <v>18417</v>
      </c>
      <c r="K6148" t="s">
        <v>353</v>
      </c>
      <c r="L6148" t="s">
        <v>406</v>
      </c>
      <c r="M6148" s="29" t="str">
        <f>IF(O6148 &lt;&gt; "", VLOOKUP(O6148,'CLASSIFICAÇÃO - ÁREA DE ATUAÇÃO'!$A:$C,2,0),"")</f>
        <v>D</v>
      </c>
      <c r="N6148" s="29" t="str">
        <f>IF(O6148 &lt;&gt; "",VLOOKUP(O6148,'CLASSIFICAÇÃO - ÁREA DE ATUAÇÃO'!$A:$C,3,0), "")</f>
        <v>REDE DE URGÊNCIA</v>
      </c>
      <c r="O6148" t="str">
        <f>'Lotações convertidas'!B6150</f>
        <v>UNIDADE DE PRONTO ATENDIMENTO BARREIRO</v>
      </c>
    </row>
    <row r="6149" spans="1:15" x14ac:dyDescent="0.25">
      <c r="A6149">
        <v>1402267</v>
      </c>
      <c r="B6149" t="s">
        <v>16375</v>
      </c>
      <c r="C6149" t="s">
        <v>16376</v>
      </c>
      <c r="D6149" t="s">
        <v>349</v>
      </c>
      <c r="E6149" t="s">
        <v>403</v>
      </c>
      <c r="F6149" t="s">
        <v>512</v>
      </c>
      <c r="G6149" s="177">
        <v>44883</v>
      </c>
      <c r="H6149" t="s">
        <v>434</v>
      </c>
      <c r="I6149" t="s">
        <v>18170</v>
      </c>
      <c r="J6149" t="s">
        <v>18366</v>
      </c>
      <c r="K6149" t="s">
        <v>353</v>
      </c>
      <c r="L6149" t="s">
        <v>397</v>
      </c>
      <c r="M6149" s="29" t="str">
        <f>IF(O6149 &lt;&gt; "", VLOOKUP(O6149,'CLASSIFICAÇÃO - ÁREA DE ATUAÇÃO'!$A:$C,2,0),"")</f>
        <v>B</v>
      </c>
      <c r="N6149" s="29" t="str">
        <f>IF(O6149 &lt;&gt; "",VLOOKUP(O6149,'CLASSIFICAÇÃO - ÁREA DE ATUAÇÃO'!$A:$C,3,0), "")</f>
        <v>ATENÇÃO PRIMÁRIA</v>
      </c>
      <c r="O6149" t="str">
        <f>'Lotações convertidas'!B6151</f>
        <v>CENTRO DE SAÚDE SANTA MARIA</v>
      </c>
    </row>
    <row r="6150" spans="1:15" x14ac:dyDescent="0.25">
      <c r="A6150">
        <v>1402275</v>
      </c>
      <c r="B6150" t="s">
        <v>18418</v>
      </c>
      <c r="C6150" t="s">
        <v>18419</v>
      </c>
      <c r="D6150" t="s">
        <v>594</v>
      </c>
      <c r="F6150" t="s">
        <v>1227</v>
      </c>
      <c r="G6150" s="177">
        <v>44883</v>
      </c>
      <c r="H6150" t="s">
        <v>364</v>
      </c>
      <c r="I6150" t="s">
        <v>18175</v>
      </c>
      <c r="J6150" t="s">
        <v>18420</v>
      </c>
      <c r="K6150" t="s">
        <v>353</v>
      </c>
      <c r="L6150" t="s">
        <v>365</v>
      </c>
      <c r="M6150" s="29" t="str">
        <f>IF(O6150 &lt;&gt; "", VLOOKUP(O6150,'CLASSIFICAÇÃO - ÁREA DE ATUAÇÃO'!$A:$C,2,0),"")</f>
        <v>D</v>
      </c>
      <c r="N6150" s="29" t="str">
        <f>IF(O6150 &lt;&gt; "",VLOOKUP(O6150,'CLASSIFICAÇÃO - ÁREA DE ATUAÇÃO'!$A:$C,3,0), "")</f>
        <v>ATENÇÃO PRIMÁRIA</v>
      </c>
      <c r="O6150" t="str">
        <f>'Lotações convertidas'!B6152</f>
        <v>CENTRO DE SAÚDE FELICIDADE II</v>
      </c>
    </row>
    <row r="6151" spans="1:15" x14ac:dyDescent="0.25">
      <c r="A6151">
        <v>1402283</v>
      </c>
      <c r="B6151" t="s">
        <v>18421</v>
      </c>
      <c r="C6151" t="s">
        <v>18422</v>
      </c>
      <c r="D6151" t="s">
        <v>379</v>
      </c>
      <c r="F6151" t="s">
        <v>1937</v>
      </c>
      <c r="G6151" s="177">
        <v>44886</v>
      </c>
      <c r="H6151" t="s">
        <v>395</v>
      </c>
      <c r="I6151" t="s">
        <v>18171</v>
      </c>
      <c r="J6151" t="s">
        <v>18423</v>
      </c>
      <c r="K6151" t="s">
        <v>353</v>
      </c>
      <c r="L6151" t="s">
        <v>374</v>
      </c>
      <c r="M6151" s="29" t="str">
        <f>IF(O6151 &lt;&gt; "", VLOOKUP(O6151,'CLASSIFICAÇÃO - ÁREA DE ATUAÇÃO'!$A:$C,2,0),"")</f>
        <v>C</v>
      </c>
      <c r="N6151" s="29" t="str">
        <f>IF(O6151 &lt;&gt; "",VLOOKUP(O6151,'CLASSIFICAÇÃO - ÁREA DE ATUAÇÃO'!$A:$C,3,0), "")</f>
        <v>ATENÇÃO PRIMÁRIA</v>
      </c>
      <c r="O6151" t="str">
        <f>'Lotações convertidas'!B6153</f>
        <v>CENTRO DE SAÚDE OLAVO ALBINO CORREIA</v>
      </c>
    </row>
    <row r="6152" spans="1:15" x14ac:dyDescent="0.25">
      <c r="A6152">
        <v>1402291</v>
      </c>
      <c r="B6152" t="s">
        <v>18424</v>
      </c>
      <c r="C6152" t="s">
        <v>18425</v>
      </c>
      <c r="D6152" t="s">
        <v>362</v>
      </c>
      <c r="F6152" t="s">
        <v>3156</v>
      </c>
      <c r="G6152" s="177">
        <v>44883</v>
      </c>
      <c r="H6152" t="s">
        <v>364</v>
      </c>
      <c r="I6152" t="s">
        <v>18168</v>
      </c>
      <c r="J6152" t="s">
        <v>18426</v>
      </c>
      <c r="K6152" t="s">
        <v>353</v>
      </c>
      <c r="L6152" t="s">
        <v>411</v>
      </c>
      <c r="M6152" s="29" t="str">
        <f>IF(O6152 &lt;&gt; "", VLOOKUP(O6152,'CLASSIFICAÇÃO - ÁREA DE ATUAÇÃO'!$A:$C,2,0),"")</f>
        <v>B</v>
      </c>
      <c r="N6152" s="29" t="str">
        <f>IF(O6152 &lt;&gt; "",VLOOKUP(O6152,'CLASSIFICAÇÃO - ÁREA DE ATUAÇÃO'!$A:$C,3,0), "")</f>
        <v>ATENÇÃO PRIMÁRIA</v>
      </c>
      <c r="O6152" t="str">
        <f>'Lotações convertidas'!B6154</f>
        <v>CENTRO DE SAÚDE SANTA RITA DE CÁSSIA</v>
      </c>
    </row>
    <row r="6153" spans="1:15" x14ac:dyDescent="0.25">
      <c r="A6153">
        <v>1402305</v>
      </c>
      <c r="B6153" t="s">
        <v>18427</v>
      </c>
      <c r="C6153" t="s">
        <v>18428</v>
      </c>
      <c r="D6153" t="s">
        <v>368</v>
      </c>
      <c r="E6153" t="s">
        <v>369</v>
      </c>
      <c r="F6153" t="s">
        <v>18645</v>
      </c>
      <c r="G6153" s="177">
        <v>44886</v>
      </c>
      <c r="H6153" t="s">
        <v>508</v>
      </c>
      <c r="I6153" t="s">
        <v>18168</v>
      </c>
      <c r="J6153" t="s">
        <v>18429</v>
      </c>
      <c r="K6153" t="s">
        <v>353</v>
      </c>
      <c r="L6153" t="s">
        <v>397</v>
      </c>
      <c r="M6153" s="29" t="str">
        <f>IF(O6153 &lt;&gt; "", VLOOKUP(O6153,'CLASSIFICAÇÃO - ÁREA DE ATUAÇÃO'!$A:$C,2,0),"")</f>
        <v>A</v>
      </c>
      <c r="N6153" s="29" t="str">
        <f>IF(O6153 &lt;&gt; "",VLOOKUP(O6153,'CLASSIFICAÇÃO - ÁREA DE ATUAÇÃO'!$A:$C,3,0), "")</f>
        <v>REDE COMPLEMENTAR</v>
      </c>
      <c r="O6153" t="str">
        <f>'Lotações convertidas'!B6155</f>
        <v>CENTRAL DE ESTERILIZACAO OESTE</v>
      </c>
    </row>
    <row r="6154" spans="1:15" x14ac:dyDescent="0.25">
      <c r="A6154">
        <v>1402313</v>
      </c>
      <c r="B6154" t="s">
        <v>18430</v>
      </c>
      <c r="C6154" t="s">
        <v>18431</v>
      </c>
      <c r="D6154" t="s">
        <v>368</v>
      </c>
      <c r="E6154" t="s">
        <v>524</v>
      </c>
      <c r="F6154" t="s">
        <v>18611</v>
      </c>
      <c r="G6154" s="177">
        <v>44886</v>
      </c>
      <c r="H6154" t="s">
        <v>425</v>
      </c>
      <c r="I6154" t="s">
        <v>18183</v>
      </c>
      <c r="J6154" t="s">
        <v>18432</v>
      </c>
      <c r="K6154" t="s">
        <v>353</v>
      </c>
      <c r="L6154" t="s">
        <v>397</v>
      </c>
      <c r="M6154" s="29" t="str">
        <f>IF(O6154 &lt;&gt; "", VLOOKUP(O6154,'CLASSIFICAÇÃO - ÁREA DE ATUAÇÃO'!$A:$C,2,0),"")</f>
        <v>C</v>
      </c>
      <c r="N6154" s="29" t="str">
        <f>IF(O6154 &lt;&gt; "",VLOOKUP(O6154,'CLASSIFICAÇÃO - ÁREA DE ATUAÇÃO'!$A:$C,3,0), "")</f>
        <v>REDE DE URGÊNCIA</v>
      </c>
      <c r="O6154" t="str">
        <f>'Lotações convertidas'!B6156</f>
        <v>UNIDADE DE PRONTO ATENDIMENTO OESTE</v>
      </c>
    </row>
    <row r="6155" spans="1:15" x14ac:dyDescent="0.25">
      <c r="A6155">
        <v>1402321</v>
      </c>
      <c r="B6155" t="s">
        <v>18433</v>
      </c>
      <c r="C6155" t="s">
        <v>18434</v>
      </c>
      <c r="D6155" t="s">
        <v>368</v>
      </c>
      <c r="E6155" t="s">
        <v>369</v>
      </c>
      <c r="F6155" t="s">
        <v>18645</v>
      </c>
      <c r="G6155" s="177">
        <v>44886</v>
      </c>
      <c r="H6155" t="s">
        <v>508</v>
      </c>
      <c r="I6155" t="s">
        <v>18168</v>
      </c>
      <c r="J6155" t="s">
        <v>18435</v>
      </c>
      <c r="K6155" t="s">
        <v>353</v>
      </c>
      <c r="L6155" t="s">
        <v>397</v>
      </c>
      <c r="M6155" s="29" t="str">
        <f>IF(O6155 &lt;&gt; "", VLOOKUP(O6155,'CLASSIFICAÇÃO - ÁREA DE ATUAÇÃO'!$A:$C,2,0),"")</f>
        <v>A</v>
      </c>
      <c r="N6155" s="29" t="str">
        <f>IF(O6155 &lt;&gt; "",VLOOKUP(O6155,'CLASSIFICAÇÃO - ÁREA DE ATUAÇÃO'!$A:$C,3,0), "")</f>
        <v>REDE COMPLEMENTAR</v>
      </c>
      <c r="O6155" t="str">
        <f>'Lotações convertidas'!B6157</f>
        <v>CENTRAL DE ESTERILIZACAO OESTE</v>
      </c>
    </row>
    <row r="6156" spans="1:15" x14ac:dyDescent="0.25">
      <c r="A6156">
        <v>1402348</v>
      </c>
      <c r="B6156" t="s">
        <v>18436</v>
      </c>
      <c r="C6156" t="s">
        <v>18437</v>
      </c>
      <c r="D6156" t="s">
        <v>368</v>
      </c>
      <c r="E6156" t="s">
        <v>369</v>
      </c>
      <c r="F6156" t="s">
        <v>461</v>
      </c>
      <c r="G6156" s="177">
        <v>44886</v>
      </c>
      <c r="H6156" t="s">
        <v>417</v>
      </c>
      <c r="I6156" t="s">
        <v>18168</v>
      </c>
      <c r="J6156" t="s">
        <v>18438</v>
      </c>
      <c r="K6156" t="s">
        <v>353</v>
      </c>
      <c r="L6156" t="s">
        <v>354</v>
      </c>
      <c r="M6156" s="29" t="str">
        <f>IF(O6156 &lt;&gt; "", VLOOKUP(O6156,'CLASSIFICAÇÃO - ÁREA DE ATUAÇÃO'!$A:$C,2,0),"")</f>
        <v>D</v>
      </c>
      <c r="N6156" s="29" t="str">
        <f>IF(O6156 &lt;&gt; "",VLOOKUP(O6156,'CLASSIFICAÇÃO - ÁREA DE ATUAÇÃO'!$A:$C,3,0), "")</f>
        <v>ATENÇÃO PRIMÁRIA</v>
      </c>
      <c r="O6156" t="str">
        <f>'Lotações convertidas'!B6158</f>
        <v>CENTRO DE SAÚDE CALIFÓRNIA</v>
      </c>
    </row>
    <row r="6157" spans="1:15" x14ac:dyDescent="0.25">
      <c r="A6157">
        <v>1402356</v>
      </c>
      <c r="B6157" t="s">
        <v>18439</v>
      </c>
      <c r="C6157" t="s">
        <v>18440</v>
      </c>
      <c r="D6157" t="s">
        <v>368</v>
      </c>
      <c r="E6157" t="s">
        <v>369</v>
      </c>
      <c r="F6157" t="s">
        <v>18621</v>
      </c>
      <c r="G6157" s="177">
        <v>44884</v>
      </c>
      <c r="H6157" t="s">
        <v>1635</v>
      </c>
      <c r="I6157" t="s">
        <v>18168</v>
      </c>
      <c r="J6157" t="s">
        <v>18441</v>
      </c>
      <c r="K6157" t="s">
        <v>353</v>
      </c>
      <c r="L6157" t="s">
        <v>397</v>
      </c>
      <c r="M6157" s="29" t="str">
        <f>IF(O6157 &lt;&gt; "", VLOOKUP(O6157,'CLASSIFICAÇÃO - ÁREA DE ATUAÇÃO'!$A:$C,2,0),"")</f>
        <v>A</v>
      </c>
      <c r="N6157" s="29" t="str">
        <f>IF(O6157 &lt;&gt; "",VLOOKUP(O6157,'CLASSIFICAÇÃO - ÁREA DE ATUAÇÃO'!$A:$C,3,0), "")</f>
        <v>REDE DE URGÊNCIA</v>
      </c>
      <c r="O6157" t="str">
        <f>'Lotações convertidas'!B6159</f>
        <v>CENTRO DE REFERENCIA EM SAUDE MENTAL OESTE</v>
      </c>
    </row>
    <row r="6158" spans="1:15" x14ac:dyDescent="0.25">
      <c r="A6158">
        <v>1402364</v>
      </c>
      <c r="B6158" t="s">
        <v>17728</v>
      </c>
      <c r="C6158" t="s">
        <v>17729</v>
      </c>
      <c r="D6158" t="s">
        <v>379</v>
      </c>
      <c r="F6158" t="s">
        <v>446</v>
      </c>
      <c r="G6158" s="177">
        <v>44886</v>
      </c>
      <c r="H6158" t="s">
        <v>395</v>
      </c>
      <c r="I6158" t="s">
        <v>18171</v>
      </c>
      <c r="J6158" t="s">
        <v>17730</v>
      </c>
      <c r="K6158" t="s">
        <v>353</v>
      </c>
      <c r="L6158" t="s">
        <v>372</v>
      </c>
      <c r="M6158" s="29" t="str">
        <f>IF(O6158 &lt;&gt; "", VLOOKUP(O6158,'CLASSIFICAÇÃO - ÁREA DE ATUAÇÃO'!$A:$C,2,0),"")</f>
        <v>D</v>
      </c>
      <c r="N6158" s="29" t="str">
        <f>IF(O6158 &lt;&gt; "",VLOOKUP(O6158,'CLASSIFICAÇÃO - ÁREA DE ATUAÇÃO'!$A:$C,3,0), "")</f>
        <v>ATENÇÃO PRIMÁRIA</v>
      </c>
      <c r="O6158" t="str">
        <f>'Lotações convertidas'!B6160</f>
        <v>CENTRO DE SAÚDE LAGOA</v>
      </c>
    </row>
    <row r="6159" spans="1:15" x14ac:dyDescent="0.25">
      <c r="A6159">
        <v>1402372</v>
      </c>
      <c r="B6159" t="s">
        <v>18442</v>
      </c>
      <c r="C6159" t="s">
        <v>18443</v>
      </c>
      <c r="D6159" t="s">
        <v>379</v>
      </c>
      <c r="F6159" t="s">
        <v>18617</v>
      </c>
      <c r="G6159" s="177">
        <v>44884</v>
      </c>
      <c r="H6159" t="s">
        <v>482</v>
      </c>
      <c r="I6159" t="s">
        <v>18171</v>
      </c>
      <c r="J6159" t="s">
        <v>18444</v>
      </c>
      <c r="K6159" t="s">
        <v>353</v>
      </c>
      <c r="L6159" t="s">
        <v>406</v>
      </c>
      <c r="M6159" s="29" t="str">
        <f>IF(O6159 &lt;&gt; "", VLOOKUP(O6159,'CLASSIFICAÇÃO - ÁREA DE ATUAÇÃO'!$A:$C,2,0),"")</f>
        <v>D</v>
      </c>
      <c r="N6159" s="29" t="str">
        <f>IF(O6159 &lt;&gt; "",VLOOKUP(O6159,'CLASSIFICAÇÃO - ÁREA DE ATUAÇÃO'!$A:$C,3,0), "")</f>
        <v>REDE DE URGÊNCIA</v>
      </c>
      <c r="O6159" t="str">
        <f>'Lotações convertidas'!B6161</f>
        <v>UNIDADE DE PRONTO ATENDIMENTO BARREIRO</v>
      </c>
    </row>
    <row r="6160" spans="1:15" x14ac:dyDescent="0.25">
      <c r="A6160">
        <v>1402380</v>
      </c>
      <c r="B6160" t="s">
        <v>18445</v>
      </c>
      <c r="C6160" t="s">
        <v>18446</v>
      </c>
      <c r="D6160" t="s">
        <v>368</v>
      </c>
      <c r="E6160" t="s">
        <v>728</v>
      </c>
      <c r="F6160" t="s">
        <v>18693</v>
      </c>
      <c r="G6160" s="177">
        <v>44887</v>
      </c>
      <c r="H6160" t="s">
        <v>364</v>
      </c>
      <c r="I6160" t="s">
        <v>495</v>
      </c>
      <c r="K6160" t="s">
        <v>495</v>
      </c>
      <c r="L6160" t="s">
        <v>365</v>
      </c>
      <c r="M6160" s="29" t="str">
        <f>IF(O6160 &lt;&gt; "", VLOOKUP(O6160,'CLASSIFICAÇÃO - ÁREA DE ATUAÇÃO'!$A:$C,2,0),"")</f>
        <v>B</v>
      </c>
      <c r="N6160" s="29" t="str">
        <f>IF(O6160 &lt;&gt; "",VLOOKUP(O6160,'CLASSIFICAÇÃO - ÁREA DE ATUAÇÃO'!$A:$C,3,0), "")</f>
        <v>ATENÇÃO PRIMÁRIA</v>
      </c>
      <c r="O6160" t="str">
        <f>'Lotações convertidas'!B6162</f>
        <v>FARMACIA REGIONAL NORTE</v>
      </c>
    </row>
    <row r="6161" spans="1:15" x14ac:dyDescent="0.25">
      <c r="A6161">
        <v>1402399</v>
      </c>
      <c r="B6161" t="s">
        <v>18447</v>
      </c>
      <c r="C6161" t="s">
        <v>18448</v>
      </c>
      <c r="D6161" t="s">
        <v>362</v>
      </c>
      <c r="F6161" t="s">
        <v>3561</v>
      </c>
      <c r="G6161" s="177">
        <v>44886</v>
      </c>
      <c r="H6161" t="s">
        <v>395</v>
      </c>
      <c r="I6161" t="s">
        <v>18168</v>
      </c>
      <c r="J6161" t="s">
        <v>18449</v>
      </c>
      <c r="K6161" t="s">
        <v>353</v>
      </c>
      <c r="L6161" t="s">
        <v>427</v>
      </c>
      <c r="M6161" s="29" t="str">
        <f>IF(O6161 &lt;&gt; "", VLOOKUP(O6161,'CLASSIFICAÇÃO - ÁREA DE ATUAÇÃO'!$A:$C,2,0),"")</f>
        <v>A</v>
      </c>
      <c r="N6161" s="29" t="str">
        <f>IF(O6161 &lt;&gt; "",VLOOKUP(O6161,'CLASSIFICAÇÃO - ÁREA DE ATUAÇÃO'!$A:$C,3,0), "")</f>
        <v>GESTÃO</v>
      </c>
      <c r="O6161" t="str">
        <f>'Lotações convertidas'!B6163</f>
        <v>GERÊNCIA DE INTEGRAÇÃO DO CUIDADO À SAÚDE</v>
      </c>
    </row>
    <row r="6162" spans="1:15" x14ac:dyDescent="0.25">
      <c r="A6162">
        <v>1402402</v>
      </c>
      <c r="B6162" t="s">
        <v>18450</v>
      </c>
      <c r="C6162" t="s">
        <v>18451</v>
      </c>
      <c r="D6162" t="s">
        <v>368</v>
      </c>
      <c r="E6162" t="s">
        <v>369</v>
      </c>
      <c r="F6162" t="s">
        <v>607</v>
      </c>
      <c r="G6162" s="177">
        <v>44887</v>
      </c>
      <c r="H6162" t="s">
        <v>417</v>
      </c>
      <c r="I6162" t="s">
        <v>18168</v>
      </c>
      <c r="J6162" t="s">
        <v>18452</v>
      </c>
      <c r="K6162" t="s">
        <v>353</v>
      </c>
      <c r="L6162" t="s">
        <v>365</v>
      </c>
      <c r="M6162" s="29" t="str">
        <f>IF(O6162 &lt;&gt; "", VLOOKUP(O6162,'CLASSIFICAÇÃO - ÁREA DE ATUAÇÃO'!$A:$C,2,0),"")</f>
        <v>D</v>
      </c>
      <c r="N6162" s="29" t="str">
        <f>IF(O6162 &lt;&gt; "",VLOOKUP(O6162,'CLASSIFICAÇÃO - ÁREA DE ATUAÇÃO'!$A:$C,3,0), "")</f>
        <v>ATENÇÃO PRIMÁRIA</v>
      </c>
      <c r="O6162" t="str">
        <f>'Lotações convertidas'!B6164</f>
        <v>CENTRO DE SAÚDE SÃO TOMÁS</v>
      </c>
    </row>
    <row r="6163" spans="1:15" x14ac:dyDescent="0.25">
      <c r="A6163">
        <v>1402410</v>
      </c>
      <c r="B6163" t="s">
        <v>18453</v>
      </c>
      <c r="C6163" t="s">
        <v>18454</v>
      </c>
      <c r="D6163" t="s">
        <v>368</v>
      </c>
      <c r="E6163" t="s">
        <v>369</v>
      </c>
      <c r="F6163" t="s">
        <v>589</v>
      </c>
      <c r="G6163" s="177">
        <v>44887</v>
      </c>
      <c r="H6163" t="s">
        <v>384</v>
      </c>
      <c r="I6163" t="s">
        <v>18168</v>
      </c>
      <c r="J6163" t="s">
        <v>18455</v>
      </c>
      <c r="K6163" t="s">
        <v>353</v>
      </c>
      <c r="L6163" t="s">
        <v>397</v>
      </c>
      <c r="M6163" s="29" t="str">
        <f>IF(O6163 &lt;&gt; "", VLOOKUP(O6163,'CLASSIFICAÇÃO - ÁREA DE ATUAÇÃO'!$A:$C,2,0),"")</f>
        <v>A</v>
      </c>
      <c r="N6163" s="29" t="str">
        <f>IF(O6163 &lt;&gt; "",VLOOKUP(O6163,'CLASSIFICAÇÃO - ÁREA DE ATUAÇÃO'!$A:$C,3,0), "")</f>
        <v>REDE COMPLEMENTAR</v>
      </c>
      <c r="O6163" t="str">
        <f>'Lotações convertidas'!B6165</f>
        <v>UNIDADE DE REFERENCIA SECUNDARIA CAMPOS SALES</v>
      </c>
    </row>
    <row r="6164" spans="1:15" x14ac:dyDescent="0.25">
      <c r="A6164">
        <v>1402429</v>
      </c>
      <c r="B6164" t="s">
        <v>18456</v>
      </c>
      <c r="C6164" t="s">
        <v>18457</v>
      </c>
      <c r="D6164" t="s">
        <v>379</v>
      </c>
      <c r="F6164" t="s">
        <v>18611</v>
      </c>
      <c r="G6164" s="177">
        <v>44885</v>
      </c>
      <c r="H6164" t="s">
        <v>457</v>
      </c>
      <c r="I6164" t="s">
        <v>18171</v>
      </c>
      <c r="J6164" t="s">
        <v>18458</v>
      </c>
      <c r="K6164" t="s">
        <v>353</v>
      </c>
      <c r="L6164" t="s">
        <v>397</v>
      </c>
      <c r="M6164" s="29" t="str">
        <f>IF(O6164 &lt;&gt; "", VLOOKUP(O6164,'CLASSIFICAÇÃO - ÁREA DE ATUAÇÃO'!$A:$C,2,0),"")</f>
        <v>C</v>
      </c>
      <c r="N6164" s="29" t="str">
        <f>IF(O6164 &lt;&gt; "",VLOOKUP(O6164,'CLASSIFICAÇÃO - ÁREA DE ATUAÇÃO'!$A:$C,3,0), "")</f>
        <v>REDE DE URGÊNCIA</v>
      </c>
      <c r="O6164" t="str">
        <f>'Lotações convertidas'!B6166</f>
        <v>UNIDADE DE PRONTO ATENDIMENTO OESTE</v>
      </c>
    </row>
    <row r="6165" spans="1:15" x14ac:dyDescent="0.25">
      <c r="A6165">
        <v>1402437</v>
      </c>
      <c r="B6165" t="s">
        <v>18459</v>
      </c>
      <c r="C6165" t="s">
        <v>18460</v>
      </c>
      <c r="D6165" t="s">
        <v>368</v>
      </c>
      <c r="E6165" t="s">
        <v>369</v>
      </c>
      <c r="F6165" t="s">
        <v>18632</v>
      </c>
      <c r="G6165" s="177">
        <v>44887</v>
      </c>
      <c r="H6165" t="s">
        <v>441</v>
      </c>
      <c r="I6165" t="s">
        <v>18168</v>
      </c>
      <c r="J6165" t="s">
        <v>18461</v>
      </c>
      <c r="K6165" t="s">
        <v>353</v>
      </c>
      <c r="L6165" t="s">
        <v>365</v>
      </c>
      <c r="M6165" s="29" t="str">
        <f>IF(O6165 &lt;&gt; "", VLOOKUP(O6165,'CLASSIFICAÇÃO - ÁREA DE ATUAÇÃO'!$A:$C,2,0),"")</f>
        <v>C</v>
      </c>
      <c r="N6165" s="29" t="str">
        <f>IF(O6165 &lt;&gt; "",VLOOKUP(O6165,'CLASSIFICAÇÃO - ÁREA DE ATUAÇÃO'!$A:$C,3,0), "")</f>
        <v>REDE DE URGÊNCIA</v>
      </c>
      <c r="O6165" t="str">
        <f>'Lotações convertidas'!B6167</f>
        <v>CENTRO DE REFERENCIA EM SAUDE MENTAL NORTE</v>
      </c>
    </row>
    <row r="6166" spans="1:15" x14ac:dyDescent="0.25">
      <c r="A6166">
        <v>1402445</v>
      </c>
      <c r="B6166" t="s">
        <v>18462</v>
      </c>
      <c r="C6166" t="s">
        <v>18463</v>
      </c>
      <c r="D6166" t="s">
        <v>429</v>
      </c>
      <c r="E6166" t="s">
        <v>493</v>
      </c>
      <c r="F6166" t="s">
        <v>730</v>
      </c>
      <c r="G6166" s="177">
        <v>44887</v>
      </c>
      <c r="H6166" t="s">
        <v>384</v>
      </c>
      <c r="I6166" t="s">
        <v>495</v>
      </c>
      <c r="K6166" t="s">
        <v>495</v>
      </c>
      <c r="L6166" t="s">
        <v>365</v>
      </c>
      <c r="M6166" s="29" t="str">
        <f>IF(O6166 &lt;&gt; "", VLOOKUP(O6166,'CLASSIFICAÇÃO - ÁREA DE ATUAÇÃO'!$A:$C,2,0),"")</f>
        <v>B</v>
      </c>
      <c r="N6166" s="29" t="str">
        <f>IF(O6166 &lt;&gt; "",VLOOKUP(O6166,'CLASSIFICAÇÃO - ÁREA DE ATUAÇÃO'!$A:$C,3,0), "")</f>
        <v>REDE COMPLEMENTAR</v>
      </c>
      <c r="O6166" t="str">
        <f>'Lotações convertidas'!B6168</f>
        <v>LABORATORIO DE ZOONOSES</v>
      </c>
    </row>
    <row r="6167" spans="1:15" x14ac:dyDescent="0.25">
      <c r="A6167">
        <v>1402453</v>
      </c>
      <c r="B6167" t="s">
        <v>18464</v>
      </c>
      <c r="C6167" t="s">
        <v>18465</v>
      </c>
      <c r="D6167" t="s">
        <v>368</v>
      </c>
      <c r="E6167" t="s">
        <v>369</v>
      </c>
      <c r="F6167" t="s">
        <v>503</v>
      </c>
      <c r="G6167" s="177">
        <v>44887</v>
      </c>
      <c r="H6167" t="s">
        <v>417</v>
      </c>
      <c r="I6167" t="s">
        <v>18168</v>
      </c>
      <c r="J6167" t="s">
        <v>18466</v>
      </c>
      <c r="K6167" t="s">
        <v>353</v>
      </c>
      <c r="L6167" t="s">
        <v>397</v>
      </c>
      <c r="M6167" s="29" t="str">
        <f>IF(O6167 &lt;&gt; "", VLOOKUP(O6167,'CLASSIFICAÇÃO - ÁREA DE ATUAÇÃO'!$A:$C,2,0),"")</f>
        <v>B</v>
      </c>
      <c r="N6167" s="29" t="str">
        <f>IF(O6167 &lt;&gt; "",VLOOKUP(O6167,'CLASSIFICAÇÃO - ÁREA DE ATUAÇÃO'!$A:$C,3,0), "")</f>
        <v>ATENÇÃO PRIMÁRIA</v>
      </c>
      <c r="O6167" t="str">
        <f>'Lotações convertidas'!B6169</f>
        <v>CENTRO DE SAÚDE BETÂNIA</v>
      </c>
    </row>
    <row r="6168" spans="1:15" x14ac:dyDescent="0.25">
      <c r="A6168">
        <v>1402461</v>
      </c>
      <c r="B6168" t="s">
        <v>17217</v>
      </c>
      <c r="C6168" t="s">
        <v>17218</v>
      </c>
      <c r="D6168" t="s">
        <v>362</v>
      </c>
      <c r="F6168" t="s">
        <v>424</v>
      </c>
      <c r="G6168" s="177">
        <v>44889</v>
      </c>
      <c r="H6168" t="s">
        <v>466</v>
      </c>
      <c r="I6168" t="s">
        <v>18168</v>
      </c>
      <c r="J6168" t="s">
        <v>17323</v>
      </c>
      <c r="K6168" t="s">
        <v>353</v>
      </c>
      <c r="L6168" t="s">
        <v>427</v>
      </c>
      <c r="M6168" s="29" t="str">
        <f>IF(O6168 &lt;&gt; "", VLOOKUP(O6168,'CLASSIFICAÇÃO - ÁREA DE ATUAÇÃO'!$A:$C,2,0),"")</f>
        <v>D</v>
      </c>
      <c r="N6168" s="29" t="str">
        <f>IF(O6168 &lt;&gt; "",VLOOKUP(O6168,'CLASSIFICAÇÃO - ÁREA DE ATUAÇÃO'!$A:$C,3,0), "")</f>
        <v>REDE DE URGÊNCIA</v>
      </c>
      <c r="O6168" t="str">
        <f>'Lotações convertidas'!B6170</f>
        <v>SERVIÇO DE ATENDIMENTO MÓVEL DE URGÊNCIA E TRANSPORTE EM SAÚDE</v>
      </c>
    </row>
    <row r="6169" spans="1:15" x14ac:dyDescent="0.25">
      <c r="A6169" t="s">
        <v>18524</v>
      </c>
      <c r="B6169" t="s">
        <v>1815</v>
      </c>
      <c r="C6169" t="s">
        <v>1816</v>
      </c>
      <c r="D6169" t="s">
        <v>368</v>
      </c>
      <c r="E6169" t="s">
        <v>369</v>
      </c>
      <c r="F6169" t="s">
        <v>424</v>
      </c>
      <c r="G6169" s="177">
        <v>44887</v>
      </c>
      <c r="H6169" t="s">
        <v>441</v>
      </c>
      <c r="I6169" t="s">
        <v>18168</v>
      </c>
      <c r="J6169" t="s">
        <v>1817</v>
      </c>
      <c r="K6169" t="s">
        <v>353</v>
      </c>
      <c r="L6169" t="s">
        <v>427</v>
      </c>
      <c r="M6169" s="29" t="str">
        <f>IF(O6169 &lt;&gt; "", VLOOKUP(O6169,'CLASSIFICAÇÃO - ÁREA DE ATUAÇÃO'!$A:$C,2,0),"")</f>
        <v>D</v>
      </c>
      <c r="N6169" s="29" t="str">
        <f>IF(O6169 &lt;&gt; "",VLOOKUP(O6169,'CLASSIFICAÇÃO - ÁREA DE ATUAÇÃO'!$A:$C,3,0), "")</f>
        <v>REDE DE URGÊNCIA</v>
      </c>
      <c r="O6169" t="str">
        <f>'Lotações convertidas'!B6171</f>
        <v>SERVIÇO DE ATENDIMENTO MÓVEL DE URGÊNCIA E TRANSPORTE EM SAÚDE</v>
      </c>
    </row>
    <row r="6170" spans="1:15" x14ac:dyDescent="0.25">
      <c r="A6170">
        <v>1402488</v>
      </c>
      <c r="B6170" t="s">
        <v>18467</v>
      </c>
      <c r="C6170" t="s">
        <v>18468</v>
      </c>
      <c r="D6170" t="s">
        <v>362</v>
      </c>
      <c r="F6170" t="s">
        <v>18663</v>
      </c>
      <c r="G6170" s="177">
        <v>44887</v>
      </c>
      <c r="H6170" t="s">
        <v>352</v>
      </c>
      <c r="I6170" t="s">
        <v>18168</v>
      </c>
      <c r="J6170" t="s">
        <v>18469</v>
      </c>
      <c r="K6170" t="s">
        <v>353</v>
      </c>
      <c r="L6170" t="s">
        <v>406</v>
      </c>
      <c r="M6170" s="29" t="str">
        <f>IF(O6170 &lt;&gt; "", VLOOKUP(O6170,'CLASSIFICAÇÃO - ÁREA DE ATUAÇÃO'!$A:$C,2,0),"")</f>
        <v>C</v>
      </c>
      <c r="N6170" s="29" t="str">
        <f>IF(O6170 &lt;&gt; "",VLOOKUP(O6170,'CLASSIFICAÇÃO - ÁREA DE ATUAÇÃO'!$A:$C,3,0), "")</f>
        <v>GESTÃO</v>
      </c>
      <c r="O6170" t="str">
        <f>'Lotações convertidas'!B6172</f>
        <v>GERENCIA DE ASSISTENCIA, EPIDEMIOLOGIA E REGULACAO BARREIRO</v>
      </c>
    </row>
    <row r="6171" spans="1:15" x14ac:dyDescent="0.25">
      <c r="A6171">
        <v>1402496</v>
      </c>
      <c r="B6171" t="s">
        <v>18470</v>
      </c>
      <c r="C6171" t="s">
        <v>18471</v>
      </c>
      <c r="D6171" t="s">
        <v>362</v>
      </c>
      <c r="F6171" t="s">
        <v>18638</v>
      </c>
      <c r="G6171" s="177">
        <v>44887</v>
      </c>
      <c r="H6171" t="s">
        <v>395</v>
      </c>
      <c r="I6171" t="s">
        <v>18168</v>
      </c>
      <c r="J6171" t="s">
        <v>18472</v>
      </c>
      <c r="K6171" t="s">
        <v>353</v>
      </c>
      <c r="L6171" t="s">
        <v>427</v>
      </c>
      <c r="M6171" s="29" t="str">
        <f>IF(O6171 &lt;&gt; "", VLOOKUP(O6171,'CLASSIFICAÇÃO - ÁREA DE ATUAÇÃO'!$A:$C,2,0),"")</f>
        <v>A</v>
      </c>
      <c r="N6171" s="29" t="str">
        <f>IF(O6171 &lt;&gt; "",VLOOKUP(O6171,'CLASSIFICAÇÃO - ÁREA DE ATUAÇÃO'!$A:$C,3,0), "")</f>
        <v>GESTÃO</v>
      </c>
      <c r="O6171" t="str">
        <f>'Lotações convertidas'!B6173</f>
        <v>GERENCIA DE VIGILANCIA EPIDEMIOLOGICA</v>
      </c>
    </row>
    <row r="6172" spans="1:15" x14ac:dyDescent="0.25">
      <c r="A6172" t="s">
        <v>18525</v>
      </c>
      <c r="B6172" t="s">
        <v>18473</v>
      </c>
      <c r="C6172" t="s">
        <v>18474</v>
      </c>
      <c r="D6172" t="s">
        <v>368</v>
      </c>
      <c r="E6172" t="s">
        <v>369</v>
      </c>
      <c r="F6172" t="s">
        <v>18615</v>
      </c>
      <c r="G6172" s="177">
        <v>44887</v>
      </c>
      <c r="H6172" t="s">
        <v>441</v>
      </c>
      <c r="I6172" t="s">
        <v>18168</v>
      </c>
      <c r="J6172" t="s">
        <v>18475</v>
      </c>
      <c r="K6172" t="s">
        <v>353</v>
      </c>
      <c r="L6172" t="s">
        <v>365</v>
      </c>
      <c r="M6172" s="29" t="str">
        <f>IF(O6172 &lt;&gt; "", VLOOKUP(O6172,'CLASSIFICAÇÃO - ÁREA DE ATUAÇÃO'!$A:$C,2,0),"")</f>
        <v>D</v>
      </c>
      <c r="N6172" s="29" t="str">
        <f>IF(O6172 &lt;&gt; "",VLOOKUP(O6172,'CLASSIFICAÇÃO - ÁREA DE ATUAÇÃO'!$A:$C,3,0), "")</f>
        <v>REDE DE URGÊNCIA</v>
      </c>
      <c r="O6172" t="str">
        <f>'Lotações convertidas'!B6174</f>
        <v>UNIDADE DE PRONTO ATENDIMENTO NORTE</v>
      </c>
    </row>
    <row r="6173" spans="1:15" x14ac:dyDescent="0.25">
      <c r="A6173">
        <v>1402518</v>
      </c>
      <c r="B6173" t="s">
        <v>18476</v>
      </c>
      <c r="C6173" t="s">
        <v>18477</v>
      </c>
      <c r="D6173" t="s">
        <v>368</v>
      </c>
      <c r="E6173" t="s">
        <v>369</v>
      </c>
      <c r="F6173" t="s">
        <v>18616</v>
      </c>
      <c r="G6173" s="177">
        <v>44888</v>
      </c>
      <c r="H6173" t="s">
        <v>425</v>
      </c>
      <c r="I6173" t="s">
        <v>18168</v>
      </c>
      <c r="J6173" t="s">
        <v>18478</v>
      </c>
      <c r="K6173" t="s">
        <v>353</v>
      </c>
      <c r="L6173" t="s">
        <v>361</v>
      </c>
      <c r="M6173" s="29" t="str">
        <f>IF(O6173 &lt;&gt; "", VLOOKUP(O6173,'CLASSIFICAÇÃO - ÁREA DE ATUAÇÃO'!$A:$C,2,0),"")</f>
        <v>C</v>
      </c>
      <c r="N6173" s="29" t="str">
        <f>IF(O6173 &lt;&gt; "",VLOOKUP(O6173,'CLASSIFICAÇÃO - ÁREA DE ATUAÇÃO'!$A:$C,3,0), "")</f>
        <v>REDE DE URGÊNCIA</v>
      </c>
      <c r="O6173" t="str">
        <f>'Lotações convertidas'!B6175</f>
        <v>UNIDADE DE PRONTO ATENDIMENTO PAMPULHA</v>
      </c>
    </row>
    <row r="6174" spans="1:15" x14ac:dyDescent="0.25">
      <c r="A6174">
        <v>1402526</v>
      </c>
      <c r="B6174" t="s">
        <v>18479</v>
      </c>
      <c r="C6174" t="s">
        <v>18480</v>
      </c>
      <c r="D6174" t="s">
        <v>379</v>
      </c>
      <c r="F6174" t="s">
        <v>18620</v>
      </c>
      <c r="G6174" s="177">
        <v>44887</v>
      </c>
      <c r="H6174" t="s">
        <v>457</v>
      </c>
      <c r="I6174" t="s">
        <v>18171</v>
      </c>
      <c r="J6174" t="s">
        <v>18481</v>
      </c>
      <c r="K6174" t="s">
        <v>353</v>
      </c>
      <c r="L6174" t="s">
        <v>372</v>
      </c>
      <c r="M6174" s="29" t="str">
        <f>IF(O6174 &lt;&gt; "", VLOOKUP(O6174,'CLASSIFICAÇÃO - ÁREA DE ATUAÇÃO'!$A:$C,2,0),"")</f>
        <v>D</v>
      </c>
      <c r="N6174" s="29" t="str">
        <f>IF(O6174 &lt;&gt; "",VLOOKUP(O6174,'CLASSIFICAÇÃO - ÁREA DE ATUAÇÃO'!$A:$C,3,0), "")</f>
        <v>REDE DE URGÊNCIA</v>
      </c>
      <c r="O6174" t="str">
        <f>'Lotações convertidas'!B6176</f>
        <v>UNIDADE DE PRONTO ATENDIMENTO VENDA NOVA</v>
      </c>
    </row>
    <row r="6175" spans="1:15" x14ac:dyDescent="0.25">
      <c r="A6175">
        <v>1402534</v>
      </c>
      <c r="B6175" t="s">
        <v>18482</v>
      </c>
      <c r="C6175" t="s">
        <v>18483</v>
      </c>
      <c r="D6175" t="s">
        <v>368</v>
      </c>
      <c r="E6175" t="s">
        <v>369</v>
      </c>
      <c r="F6175" t="s">
        <v>424</v>
      </c>
      <c r="G6175" s="177">
        <v>44887</v>
      </c>
      <c r="H6175" t="s">
        <v>425</v>
      </c>
      <c r="I6175" t="s">
        <v>18168</v>
      </c>
      <c r="J6175" t="s">
        <v>18484</v>
      </c>
      <c r="K6175" t="s">
        <v>353</v>
      </c>
      <c r="L6175" t="s">
        <v>427</v>
      </c>
      <c r="M6175" s="29" t="str">
        <f>IF(O6175 &lt;&gt; "", VLOOKUP(O6175,'CLASSIFICAÇÃO - ÁREA DE ATUAÇÃO'!$A:$C,2,0),"")</f>
        <v>D</v>
      </c>
      <c r="N6175" s="29" t="str">
        <f>IF(O6175 &lt;&gt; "",VLOOKUP(O6175,'CLASSIFICAÇÃO - ÁREA DE ATUAÇÃO'!$A:$C,3,0), "")</f>
        <v>REDE DE URGÊNCIA</v>
      </c>
      <c r="O6175" t="str">
        <f>'Lotações convertidas'!B6177</f>
        <v>SERVIÇO DE ATENDIMENTO MÓVEL DE URGÊNCIA E TRANSPORTE EM SAÚDE</v>
      </c>
    </row>
    <row r="6176" spans="1:15" x14ac:dyDescent="0.25">
      <c r="A6176">
        <v>1402542</v>
      </c>
      <c r="B6176" t="s">
        <v>18485</v>
      </c>
      <c r="C6176" t="s">
        <v>18486</v>
      </c>
      <c r="D6176" t="s">
        <v>379</v>
      </c>
      <c r="E6176" t="s">
        <v>597</v>
      </c>
      <c r="F6176" t="s">
        <v>598</v>
      </c>
      <c r="G6176" s="177">
        <v>44888</v>
      </c>
      <c r="H6176" t="s">
        <v>352</v>
      </c>
      <c r="I6176" t="s">
        <v>18171</v>
      </c>
      <c r="J6176" t="s">
        <v>18487</v>
      </c>
      <c r="K6176" t="s">
        <v>353</v>
      </c>
      <c r="L6176" t="s">
        <v>406</v>
      </c>
      <c r="M6176" s="29" t="str">
        <f>IF(O6176 &lt;&gt; "", VLOOKUP(O6176,'CLASSIFICAÇÃO - ÁREA DE ATUAÇÃO'!$A:$C,2,0),"")</f>
        <v>D</v>
      </c>
      <c r="N6176" s="29" t="str">
        <f>IF(O6176 &lt;&gt; "",VLOOKUP(O6176,'CLASSIFICAÇÃO - ÁREA DE ATUAÇÃO'!$A:$C,3,0), "")</f>
        <v>ATENÇÃO PRIMÁRIA</v>
      </c>
      <c r="O6176" t="str">
        <f>'Lotações convertidas'!B6178</f>
        <v>CENTRO DE SAÚDE VILA PINHO</v>
      </c>
    </row>
    <row r="6177" spans="1:15" x14ac:dyDescent="0.25">
      <c r="A6177">
        <v>1402550</v>
      </c>
      <c r="B6177" t="s">
        <v>18488</v>
      </c>
      <c r="C6177" t="s">
        <v>18489</v>
      </c>
      <c r="D6177" t="s">
        <v>379</v>
      </c>
      <c r="F6177" t="s">
        <v>561</v>
      </c>
      <c r="G6177" s="177">
        <v>44889</v>
      </c>
      <c r="H6177" t="s">
        <v>18490</v>
      </c>
      <c r="I6177" t="s">
        <v>18171</v>
      </c>
      <c r="J6177" t="s">
        <v>18491</v>
      </c>
      <c r="K6177" t="s">
        <v>353</v>
      </c>
      <c r="L6177" t="s">
        <v>374</v>
      </c>
      <c r="M6177" s="29" t="str">
        <f>IF(O6177 &lt;&gt; "", VLOOKUP(O6177,'CLASSIFICAÇÃO - ÁREA DE ATUAÇÃO'!$A:$C,2,0),"")</f>
        <v>C</v>
      </c>
      <c r="N6177" s="29" t="str">
        <f>IF(O6177 &lt;&gt; "",VLOOKUP(O6177,'CLASSIFICAÇÃO - ÁREA DE ATUAÇÃO'!$A:$C,3,0), "")</f>
        <v>REDE DE URGÊNCIA</v>
      </c>
      <c r="O6177" t="str">
        <f>'Lotações convertidas'!B6179</f>
        <v>CENTRO DE REFERENCIA EM SAUDE MENTAL ALCOOL E DROGAS NORDESTE</v>
      </c>
    </row>
    <row r="6178" spans="1:15" x14ac:dyDescent="0.25">
      <c r="A6178">
        <v>1402569</v>
      </c>
      <c r="B6178" t="s">
        <v>18492</v>
      </c>
      <c r="C6178" t="s">
        <v>18493</v>
      </c>
      <c r="D6178" t="s">
        <v>349</v>
      </c>
      <c r="E6178" t="s">
        <v>350</v>
      </c>
      <c r="F6178" t="s">
        <v>596</v>
      </c>
      <c r="G6178" s="177">
        <v>44888</v>
      </c>
      <c r="H6178" t="s">
        <v>395</v>
      </c>
      <c r="I6178" t="s">
        <v>18169</v>
      </c>
      <c r="J6178" t="s">
        <v>18494</v>
      </c>
      <c r="K6178" t="s">
        <v>353</v>
      </c>
      <c r="L6178" t="s">
        <v>411</v>
      </c>
      <c r="M6178" s="29" t="str">
        <f>IF(O6178 &lt;&gt; "", VLOOKUP(O6178,'CLASSIFICAÇÃO - ÁREA DE ATUAÇÃO'!$A:$C,2,0),"")</f>
        <v>B</v>
      </c>
      <c r="N6178" s="29" t="str">
        <f>IF(O6178 &lt;&gt; "",VLOOKUP(O6178,'CLASSIFICAÇÃO - ÁREA DE ATUAÇÃO'!$A:$C,3,0), "")</f>
        <v>ATENÇÃO PRIMÁRIA</v>
      </c>
      <c r="O6178" t="str">
        <f>'Lotações convertidas'!B6180</f>
        <v>CENTRO DE SAÚDE CONJUNTO SANTA MARIA</v>
      </c>
    </row>
    <row r="6179" spans="1:15" x14ac:dyDescent="0.25">
      <c r="A6179">
        <v>1402577</v>
      </c>
      <c r="B6179" t="s">
        <v>18495</v>
      </c>
      <c r="C6179" t="s">
        <v>18496</v>
      </c>
      <c r="D6179" t="s">
        <v>368</v>
      </c>
      <c r="E6179" t="s">
        <v>369</v>
      </c>
      <c r="F6179" t="s">
        <v>424</v>
      </c>
      <c r="G6179" s="177">
        <v>44888</v>
      </c>
      <c r="H6179" t="s">
        <v>425</v>
      </c>
      <c r="I6179" t="s">
        <v>18168</v>
      </c>
      <c r="J6179" t="s">
        <v>18497</v>
      </c>
      <c r="K6179" t="s">
        <v>353</v>
      </c>
      <c r="L6179" t="s">
        <v>427</v>
      </c>
      <c r="M6179" s="29" t="str">
        <f>IF(O6179 &lt;&gt; "", VLOOKUP(O6179,'CLASSIFICAÇÃO - ÁREA DE ATUAÇÃO'!$A:$C,2,0),"")</f>
        <v>D</v>
      </c>
      <c r="N6179" s="29" t="str">
        <f>IF(O6179 &lt;&gt; "",VLOOKUP(O6179,'CLASSIFICAÇÃO - ÁREA DE ATUAÇÃO'!$A:$C,3,0), "")</f>
        <v>REDE DE URGÊNCIA</v>
      </c>
      <c r="O6179" t="str">
        <f>'Lotações convertidas'!B6181</f>
        <v>SERVIÇO DE ATENDIMENTO MÓVEL DE URGÊNCIA E TRANSPORTE EM SAÚDE</v>
      </c>
    </row>
    <row r="6180" spans="1:15" x14ac:dyDescent="0.25">
      <c r="A6180">
        <v>1402585</v>
      </c>
      <c r="B6180" t="s">
        <v>18528</v>
      </c>
      <c r="C6180" t="s">
        <v>18572</v>
      </c>
      <c r="D6180" t="s">
        <v>349</v>
      </c>
      <c r="E6180" t="s">
        <v>674</v>
      </c>
      <c r="F6180" t="s">
        <v>1212</v>
      </c>
      <c r="G6180" s="177">
        <v>44890</v>
      </c>
      <c r="H6180" t="s">
        <v>364</v>
      </c>
      <c r="I6180" t="s">
        <v>18185</v>
      </c>
      <c r="J6180" t="s">
        <v>18697</v>
      </c>
      <c r="K6180" t="s">
        <v>353</v>
      </c>
      <c r="L6180" t="s">
        <v>354</v>
      </c>
      <c r="M6180" s="29" t="str">
        <f>IF(O6180 &lt;&gt; "", VLOOKUP(O6180,'CLASSIFICAÇÃO - ÁREA DE ATUAÇÃO'!$A:$C,2,0),"")</f>
        <v>A</v>
      </c>
      <c r="N6180" s="29" t="str">
        <f>IF(O6180 &lt;&gt; "",VLOOKUP(O6180,'CLASSIFICAÇÃO - ÁREA DE ATUAÇÃO'!$A:$C,3,0), "")</f>
        <v>GESTÃO</v>
      </c>
      <c r="O6180" t="str">
        <f>'Lotações convertidas'!B6182</f>
        <v>GERENCIA DE ZOONOSES NOROESTE</v>
      </c>
    </row>
    <row r="6181" spans="1:15" x14ac:dyDescent="0.25">
      <c r="A6181">
        <v>1402593</v>
      </c>
      <c r="B6181" t="s">
        <v>18498</v>
      </c>
      <c r="C6181" t="s">
        <v>18499</v>
      </c>
      <c r="D6181" t="s">
        <v>368</v>
      </c>
      <c r="E6181" t="s">
        <v>369</v>
      </c>
      <c r="F6181" t="s">
        <v>719</v>
      </c>
      <c r="G6181" s="177">
        <v>44888</v>
      </c>
      <c r="H6181" t="s">
        <v>384</v>
      </c>
      <c r="I6181" t="s">
        <v>18168</v>
      </c>
      <c r="J6181" t="s">
        <v>18500</v>
      </c>
      <c r="K6181" t="s">
        <v>353</v>
      </c>
      <c r="L6181" t="s">
        <v>365</v>
      </c>
      <c r="M6181" s="29" t="str">
        <f>IF(O6181 &lt;&gt; "", VLOOKUP(O6181,'CLASSIFICAÇÃO - ÁREA DE ATUAÇÃO'!$A:$C,2,0),"")</f>
        <v>D</v>
      </c>
      <c r="N6181" s="29" t="str">
        <f>IF(O6181 &lt;&gt; "",VLOOKUP(O6181,'CLASSIFICAÇÃO - ÁREA DE ATUAÇÃO'!$A:$C,3,0), "")</f>
        <v>ATENÇÃO PRIMÁRIA</v>
      </c>
      <c r="O6181" t="str">
        <f>'Lotações convertidas'!B6183</f>
        <v>CENTRO DE SAÚDE JAQUELINE</v>
      </c>
    </row>
    <row r="6182" spans="1:15" x14ac:dyDescent="0.25">
      <c r="A6182">
        <v>1402607</v>
      </c>
      <c r="B6182" t="s">
        <v>18501</v>
      </c>
      <c r="C6182" t="s">
        <v>18502</v>
      </c>
      <c r="D6182" t="s">
        <v>349</v>
      </c>
      <c r="E6182" t="s">
        <v>445</v>
      </c>
      <c r="F6182" t="s">
        <v>274</v>
      </c>
      <c r="G6182" s="177">
        <v>44888</v>
      </c>
      <c r="H6182" t="s">
        <v>352</v>
      </c>
      <c r="I6182" t="s">
        <v>18172</v>
      </c>
      <c r="J6182" t="s">
        <v>18503</v>
      </c>
      <c r="K6182" t="s">
        <v>353</v>
      </c>
      <c r="L6182" t="s">
        <v>406</v>
      </c>
      <c r="M6182" s="29" t="str">
        <f>IF(O6182 &lt;&gt; "", VLOOKUP(O6182,'CLASSIFICAÇÃO - ÁREA DE ATUAÇÃO'!$A:$C,2,0),"")</f>
        <v>D</v>
      </c>
      <c r="N6182" s="29" t="str">
        <f>IF(O6182 &lt;&gt; "",VLOOKUP(O6182,'CLASSIFICAÇÃO - ÁREA DE ATUAÇÃO'!$A:$C,3,0), "")</f>
        <v>ATENÇÃO PRIMÁRIA</v>
      </c>
      <c r="O6182" t="str">
        <f>'Lotações convertidas'!B6184</f>
        <v>CENTRO DE SAÚDE ITAIPU - JATOBÁ</v>
      </c>
    </row>
    <row r="6183" spans="1:15" x14ac:dyDescent="0.25">
      <c r="A6183">
        <v>1402615</v>
      </c>
      <c r="B6183" t="s">
        <v>750</v>
      </c>
      <c r="C6183" t="s">
        <v>751</v>
      </c>
      <c r="D6183" t="s">
        <v>368</v>
      </c>
      <c r="E6183" t="s">
        <v>369</v>
      </c>
      <c r="F6183" t="s">
        <v>18623</v>
      </c>
      <c r="G6183" s="177">
        <v>44890</v>
      </c>
      <c r="H6183" t="s">
        <v>441</v>
      </c>
      <c r="I6183" t="s">
        <v>18168</v>
      </c>
      <c r="J6183" t="s">
        <v>752</v>
      </c>
      <c r="K6183" t="s">
        <v>353</v>
      </c>
      <c r="L6183" t="s">
        <v>374</v>
      </c>
      <c r="M6183" s="29" t="str">
        <f>IF(O6183 &lt;&gt; "", VLOOKUP(O6183,'CLASSIFICAÇÃO - ÁREA DE ATUAÇÃO'!$A:$C,2,0),"")</f>
        <v>C</v>
      </c>
      <c r="N6183" s="29" t="str">
        <f>IF(O6183 &lt;&gt; "",VLOOKUP(O6183,'CLASSIFICAÇÃO - ÁREA DE ATUAÇÃO'!$A:$C,3,0), "")</f>
        <v>REDE DE URGÊNCIA</v>
      </c>
      <c r="O6183" t="str">
        <f>'Lotações convertidas'!B6185</f>
        <v>UNIDADE DE PRONTO ATENDIMENTO NORDESTE</v>
      </c>
    </row>
    <row r="6184" spans="1:15" x14ac:dyDescent="0.25">
      <c r="A6184">
        <v>1402623</v>
      </c>
      <c r="B6184" t="s">
        <v>18504</v>
      </c>
      <c r="C6184" t="s">
        <v>18505</v>
      </c>
      <c r="D6184" t="s">
        <v>368</v>
      </c>
      <c r="E6184" t="s">
        <v>369</v>
      </c>
      <c r="F6184" t="s">
        <v>731</v>
      </c>
      <c r="G6184" s="177">
        <v>44888</v>
      </c>
      <c r="H6184" t="s">
        <v>364</v>
      </c>
      <c r="I6184" t="s">
        <v>18168</v>
      </c>
      <c r="J6184" t="s">
        <v>18506</v>
      </c>
      <c r="K6184" t="s">
        <v>353</v>
      </c>
      <c r="L6184" t="s">
        <v>361</v>
      </c>
      <c r="M6184" s="29" t="str">
        <f>IF(O6184 &lt;&gt; "", VLOOKUP(O6184,'CLASSIFICAÇÃO - ÁREA DE ATUAÇÃO'!$A:$C,2,0),"")</f>
        <v>B</v>
      </c>
      <c r="N6184" s="29" t="str">
        <f>IF(O6184 &lt;&gt; "",VLOOKUP(O6184,'CLASSIFICAÇÃO - ÁREA DE ATUAÇÃO'!$A:$C,3,0), "")</f>
        <v>ATENÇÃO PRIMÁRIA</v>
      </c>
      <c r="O6184" t="str">
        <f>'Lotações convertidas'!B6186</f>
        <v>CENTRO DE SAÚDE DOM ORIONE</v>
      </c>
    </row>
    <row r="6185" spans="1:15" x14ac:dyDescent="0.25">
      <c r="A6185">
        <v>1402631</v>
      </c>
      <c r="B6185" t="s">
        <v>18507</v>
      </c>
      <c r="C6185" t="s">
        <v>18508</v>
      </c>
      <c r="D6185" t="s">
        <v>368</v>
      </c>
      <c r="E6185" t="s">
        <v>369</v>
      </c>
      <c r="F6185" t="s">
        <v>18611</v>
      </c>
      <c r="G6185" s="177">
        <v>44888</v>
      </c>
      <c r="H6185" t="s">
        <v>425</v>
      </c>
      <c r="I6185" t="s">
        <v>18168</v>
      </c>
      <c r="J6185" t="s">
        <v>18509</v>
      </c>
      <c r="K6185" t="s">
        <v>353</v>
      </c>
      <c r="L6185" t="s">
        <v>397</v>
      </c>
      <c r="M6185" s="29" t="str">
        <f>IF(O6185 &lt;&gt; "", VLOOKUP(O6185,'CLASSIFICAÇÃO - ÁREA DE ATUAÇÃO'!$A:$C,2,0),"")</f>
        <v>C</v>
      </c>
      <c r="N6185" s="29" t="str">
        <f>IF(O6185 &lt;&gt; "",VLOOKUP(O6185,'CLASSIFICAÇÃO - ÁREA DE ATUAÇÃO'!$A:$C,3,0), "")</f>
        <v>REDE DE URGÊNCIA</v>
      </c>
      <c r="O6185" t="str">
        <f>'Lotações convertidas'!B6187</f>
        <v>UNIDADE DE PRONTO ATENDIMENTO OESTE</v>
      </c>
    </row>
    <row r="6186" spans="1:15" x14ac:dyDescent="0.25">
      <c r="A6186" t="s">
        <v>18526</v>
      </c>
      <c r="B6186" t="s">
        <v>13583</v>
      </c>
      <c r="C6186" t="s">
        <v>13584</v>
      </c>
      <c r="D6186" t="s">
        <v>429</v>
      </c>
      <c r="E6186" t="s">
        <v>493</v>
      </c>
      <c r="F6186" t="s">
        <v>93</v>
      </c>
      <c r="G6186" s="177">
        <v>44888</v>
      </c>
      <c r="H6186" t="s">
        <v>417</v>
      </c>
      <c r="I6186" t="s">
        <v>495</v>
      </c>
      <c r="K6186" t="s">
        <v>495</v>
      </c>
      <c r="L6186" t="s">
        <v>354</v>
      </c>
      <c r="M6186" s="29" t="str">
        <f>IF(O6186 &lt;&gt; "", VLOOKUP(O6186,'CLASSIFICAÇÃO - ÁREA DE ATUAÇÃO'!$A:$C,2,0),"")</f>
        <v>A</v>
      </c>
      <c r="N6186" s="29" t="str">
        <f>IF(O6186 &lt;&gt; "",VLOOKUP(O6186,'CLASSIFICAÇÃO - ÁREA DE ATUAÇÃO'!$A:$C,3,0), "")</f>
        <v>REDE COMPLEMENTAR</v>
      </c>
      <c r="O6186" t="str">
        <f>'Lotações convertidas'!B6188</f>
        <v>LABORATORIO MUNICIPAL DE REFERENCIA DE ANALISES CLINICAS E CITOPATOLOGIA</v>
      </c>
    </row>
    <row r="6187" spans="1:15" x14ac:dyDescent="0.25">
      <c r="A6187">
        <v>1402658</v>
      </c>
      <c r="B6187" t="s">
        <v>3752</v>
      </c>
      <c r="C6187" t="s">
        <v>3753</v>
      </c>
      <c r="D6187" t="s">
        <v>379</v>
      </c>
      <c r="F6187" t="s">
        <v>18613</v>
      </c>
      <c r="G6187" s="177">
        <v>44892</v>
      </c>
      <c r="H6187" t="s">
        <v>482</v>
      </c>
      <c r="I6187" t="s">
        <v>18171</v>
      </c>
      <c r="J6187" t="s">
        <v>3755</v>
      </c>
      <c r="K6187" t="s">
        <v>353</v>
      </c>
      <c r="L6187" t="s">
        <v>382</v>
      </c>
      <c r="M6187" s="29" t="str">
        <f>IF(O6187 &lt;&gt; "", VLOOKUP(O6187,'CLASSIFICAÇÃO - ÁREA DE ATUAÇÃO'!$A:$C,2,0),"")</f>
        <v>C</v>
      </c>
      <c r="N6187" s="29" t="str">
        <f>IF(O6187 &lt;&gt; "",VLOOKUP(O6187,'CLASSIFICAÇÃO - ÁREA DE ATUAÇÃO'!$A:$C,3,0), "")</f>
        <v>REDE DE URGÊNCIA</v>
      </c>
      <c r="O6187" t="str">
        <f>'Lotações convertidas'!B6189</f>
        <v>UNIDADE DE PRONTO ATENDIMENTO LESTE</v>
      </c>
    </row>
    <row r="6188" spans="1:15" x14ac:dyDescent="0.25">
      <c r="A6188">
        <v>1402666</v>
      </c>
      <c r="B6188" t="s">
        <v>18510</v>
      </c>
      <c r="C6188" t="s">
        <v>18511</v>
      </c>
      <c r="D6188" t="s">
        <v>379</v>
      </c>
      <c r="F6188" t="s">
        <v>2635</v>
      </c>
      <c r="G6188" s="177">
        <v>44888</v>
      </c>
      <c r="H6188" t="s">
        <v>364</v>
      </c>
      <c r="I6188" t="s">
        <v>18171</v>
      </c>
      <c r="J6188" t="s">
        <v>18512</v>
      </c>
      <c r="K6188" t="s">
        <v>353</v>
      </c>
      <c r="L6188" t="s">
        <v>354</v>
      </c>
      <c r="M6188" s="29" t="str">
        <f>IF(O6188 &lt;&gt; "", VLOOKUP(O6188,'CLASSIFICAÇÃO - ÁREA DE ATUAÇÃO'!$A:$C,2,0),"")</f>
        <v>A</v>
      </c>
      <c r="N6188" s="29" t="str">
        <f>IF(O6188 &lt;&gt; "",VLOOKUP(O6188,'CLASSIFICAÇÃO - ÁREA DE ATUAÇÃO'!$A:$C,3,0), "")</f>
        <v>ATENÇÃO PRIMÁRIA</v>
      </c>
      <c r="O6188" t="str">
        <f>'Lotações convertidas'!B6190</f>
        <v>CENTRO DE SAÚDE BOM JESUS</v>
      </c>
    </row>
    <row r="6189" spans="1:15" x14ac:dyDescent="0.25">
      <c r="A6189">
        <v>1402674</v>
      </c>
      <c r="B6189" t="s">
        <v>18529</v>
      </c>
      <c r="C6189" t="s">
        <v>18573</v>
      </c>
      <c r="D6189" t="s">
        <v>520</v>
      </c>
      <c r="E6189" t="s">
        <v>734</v>
      </c>
      <c r="F6189" t="s">
        <v>735</v>
      </c>
      <c r="G6189" s="177">
        <v>44890</v>
      </c>
      <c r="H6189" t="s">
        <v>736</v>
      </c>
      <c r="I6189" t="s">
        <v>18175</v>
      </c>
      <c r="J6189" t="s">
        <v>18698</v>
      </c>
      <c r="K6189" t="s">
        <v>353</v>
      </c>
      <c r="L6189" t="s">
        <v>411</v>
      </c>
      <c r="M6189" s="29" t="str">
        <f>IF(O6189 &lt;&gt; "", VLOOKUP(O6189,'CLASSIFICAÇÃO - ÁREA DE ATUAÇÃO'!$A:$C,2,0),"")</f>
        <v>A</v>
      </c>
      <c r="N6189" s="29" t="str">
        <f>IF(O6189 &lt;&gt; "",VLOOKUP(O6189,'CLASSIFICAÇÃO - ÁREA DE ATUAÇÃO'!$A:$C,3,0), "")</f>
        <v>REDE COMPLEMENTAR</v>
      </c>
      <c r="O6189" t="str">
        <f>'Lotações convertidas'!B6191</f>
        <v>CENTRO DE ESPECIALIDADES ODONTOLÓGICAS PARACATU</v>
      </c>
    </row>
    <row r="6190" spans="1:15" x14ac:dyDescent="0.25">
      <c r="A6190">
        <v>1402682</v>
      </c>
      <c r="B6190" t="s">
        <v>18513</v>
      </c>
      <c r="C6190" t="s">
        <v>18514</v>
      </c>
      <c r="D6190" t="s">
        <v>379</v>
      </c>
      <c r="F6190" t="s">
        <v>284</v>
      </c>
      <c r="G6190" s="177">
        <v>44889</v>
      </c>
      <c r="H6190" t="s">
        <v>364</v>
      </c>
      <c r="I6190" t="s">
        <v>18171</v>
      </c>
      <c r="J6190" t="s">
        <v>18515</v>
      </c>
      <c r="K6190" t="s">
        <v>353</v>
      </c>
      <c r="L6190" t="s">
        <v>374</v>
      </c>
      <c r="M6190" s="29" t="str">
        <f>IF(O6190 &lt;&gt; "", VLOOKUP(O6190,'CLASSIFICAÇÃO - ÁREA DE ATUAÇÃO'!$A:$C,2,0),"")</f>
        <v>D</v>
      </c>
      <c r="N6190" s="29" t="str">
        <f>IF(O6190 &lt;&gt; "",VLOOKUP(O6190,'CLASSIFICAÇÃO - ÁREA DE ATUAÇÃO'!$A:$C,3,0), "")</f>
        <v>ATENÇÃO PRIMÁRIA</v>
      </c>
      <c r="O6190" t="str">
        <f>'Lotações convertidas'!B6192</f>
        <v>CENTRO DE SAÚDE MARIVANDA BALEEIRO - PAULO VI</v>
      </c>
    </row>
    <row r="6191" spans="1:15" x14ac:dyDescent="0.25">
      <c r="A6191">
        <v>1402690</v>
      </c>
      <c r="B6191" t="s">
        <v>8981</v>
      </c>
      <c r="C6191" t="s">
        <v>8982</v>
      </c>
      <c r="D6191" t="s">
        <v>362</v>
      </c>
      <c r="F6191" t="s">
        <v>18616</v>
      </c>
      <c r="G6191" s="177">
        <v>44889</v>
      </c>
      <c r="H6191" t="s">
        <v>466</v>
      </c>
      <c r="I6191" t="s">
        <v>18168</v>
      </c>
      <c r="J6191" t="s">
        <v>8983</v>
      </c>
      <c r="K6191" t="s">
        <v>353</v>
      </c>
      <c r="L6191" t="s">
        <v>361</v>
      </c>
      <c r="M6191" s="29" t="str">
        <f>IF(O6191 &lt;&gt; "", VLOOKUP(O6191,'CLASSIFICAÇÃO - ÁREA DE ATUAÇÃO'!$A:$C,2,0),"")</f>
        <v>C</v>
      </c>
      <c r="N6191" s="29" t="str">
        <f>IF(O6191 &lt;&gt; "",VLOOKUP(O6191,'CLASSIFICAÇÃO - ÁREA DE ATUAÇÃO'!$A:$C,3,0), "")</f>
        <v>REDE DE URGÊNCIA</v>
      </c>
      <c r="O6191" t="str">
        <f>'Lotações convertidas'!B6193</f>
        <v>UNIDADE DE PRONTO ATENDIMENTO PAMPULHA</v>
      </c>
    </row>
    <row r="6192" spans="1:15" x14ac:dyDescent="0.25">
      <c r="A6192">
        <v>1402704</v>
      </c>
      <c r="B6192" t="s">
        <v>18516</v>
      </c>
      <c r="C6192" t="s">
        <v>18517</v>
      </c>
      <c r="D6192" t="s">
        <v>349</v>
      </c>
      <c r="E6192" t="s">
        <v>350</v>
      </c>
      <c r="F6192" t="s">
        <v>1559</v>
      </c>
      <c r="G6192" s="177">
        <v>44889</v>
      </c>
      <c r="H6192" t="s">
        <v>395</v>
      </c>
      <c r="I6192" t="s">
        <v>18169</v>
      </c>
      <c r="J6192" t="s">
        <v>18518</v>
      </c>
      <c r="K6192" t="s">
        <v>353</v>
      </c>
      <c r="L6192" t="s">
        <v>411</v>
      </c>
      <c r="M6192" s="29" t="str">
        <f>IF(O6192 &lt;&gt; "", VLOOKUP(O6192,'CLASSIFICAÇÃO - ÁREA DE ATUAÇÃO'!$A:$C,2,0),"")</f>
        <v>C</v>
      </c>
      <c r="N6192" s="29" t="str">
        <f>IF(O6192 &lt;&gt; "",VLOOKUP(O6192,'CLASSIFICAÇÃO - ÁREA DE ATUAÇÃO'!$A:$C,3,0), "")</f>
        <v>ATENÇÃO PRIMÁRIA</v>
      </c>
      <c r="O6192" t="str">
        <f>'Lotações convertidas'!B6194</f>
        <v>CENTRO DE SAÚDE NOSSA SENHORA APARECIDA</v>
      </c>
    </row>
    <row r="6193" spans="1:15" x14ac:dyDescent="0.25">
      <c r="A6193">
        <v>1402712</v>
      </c>
      <c r="B6193" t="s">
        <v>721</v>
      </c>
      <c r="C6193" t="s">
        <v>722</v>
      </c>
      <c r="D6193" t="s">
        <v>368</v>
      </c>
      <c r="E6193" t="s">
        <v>369</v>
      </c>
      <c r="F6193" t="s">
        <v>18613</v>
      </c>
      <c r="G6193" s="177">
        <v>44890</v>
      </c>
      <c r="H6193" t="s">
        <v>441</v>
      </c>
      <c r="I6193" t="s">
        <v>18168</v>
      </c>
      <c r="J6193" t="s">
        <v>723</v>
      </c>
      <c r="K6193" t="s">
        <v>353</v>
      </c>
      <c r="L6193" t="s">
        <v>382</v>
      </c>
      <c r="M6193" s="29" t="str">
        <f>IF(O6193 &lt;&gt; "", VLOOKUP(O6193,'CLASSIFICAÇÃO - ÁREA DE ATUAÇÃO'!$A:$C,2,0),"")</f>
        <v>C</v>
      </c>
      <c r="N6193" s="29" t="str">
        <f>IF(O6193 &lt;&gt; "",VLOOKUP(O6193,'CLASSIFICAÇÃO - ÁREA DE ATUAÇÃO'!$A:$C,3,0), "")</f>
        <v>REDE DE URGÊNCIA</v>
      </c>
      <c r="O6193" t="str">
        <f>'Lotações convertidas'!B6195</f>
        <v>UNIDADE DE PRONTO ATENDIMENTO LESTE</v>
      </c>
    </row>
    <row r="6194" spans="1:15" x14ac:dyDescent="0.25">
      <c r="A6194">
        <v>1402720</v>
      </c>
      <c r="B6194" t="s">
        <v>18519</v>
      </c>
      <c r="C6194" t="s">
        <v>18520</v>
      </c>
      <c r="D6194" t="s">
        <v>349</v>
      </c>
      <c r="E6194" t="s">
        <v>541</v>
      </c>
      <c r="F6194" t="s">
        <v>626</v>
      </c>
      <c r="G6194" s="177">
        <v>44889</v>
      </c>
      <c r="H6194" t="s">
        <v>395</v>
      </c>
      <c r="I6194" t="s">
        <v>18172</v>
      </c>
      <c r="J6194" t="s">
        <v>18521</v>
      </c>
      <c r="K6194" t="s">
        <v>353</v>
      </c>
      <c r="L6194" t="s">
        <v>365</v>
      </c>
      <c r="M6194" s="29" t="str">
        <f>IF(O6194 &lt;&gt; "", VLOOKUP(O6194,'CLASSIFICAÇÃO - ÁREA DE ATUAÇÃO'!$A:$C,2,0),"")</f>
        <v>C</v>
      </c>
      <c r="N6194" s="29" t="str">
        <f>IF(O6194 &lt;&gt; "",VLOOKUP(O6194,'CLASSIFICAÇÃO - ÁREA DE ATUAÇÃO'!$A:$C,3,0), "")</f>
        <v>ATENÇÃO PRIMÁRIA</v>
      </c>
      <c r="O6194" t="str">
        <f>'Lotações convertidas'!B6196</f>
        <v>CENTRO DE SAÚDE JARDIM GUANABARA</v>
      </c>
    </row>
    <row r="6195" spans="1:15" x14ac:dyDescent="0.25">
      <c r="A6195">
        <v>1402739</v>
      </c>
      <c r="B6195" t="s">
        <v>18530</v>
      </c>
      <c r="C6195" t="s">
        <v>18574</v>
      </c>
      <c r="D6195" t="s">
        <v>349</v>
      </c>
      <c r="E6195" t="s">
        <v>528</v>
      </c>
      <c r="F6195" t="s">
        <v>2635</v>
      </c>
      <c r="G6195" s="177">
        <v>44893</v>
      </c>
      <c r="H6195" t="s">
        <v>364</v>
      </c>
      <c r="I6195" t="s">
        <v>18176</v>
      </c>
      <c r="J6195" t="s">
        <v>18699</v>
      </c>
      <c r="K6195" t="s">
        <v>353</v>
      </c>
      <c r="L6195" t="s">
        <v>354</v>
      </c>
      <c r="M6195" s="29" t="str">
        <f>IF(O6195 &lt;&gt; "", VLOOKUP(O6195,'CLASSIFICAÇÃO - ÁREA DE ATUAÇÃO'!$A:$C,2,0),"")</f>
        <v>A</v>
      </c>
      <c r="N6195" s="29" t="str">
        <f>IF(O6195 &lt;&gt; "",VLOOKUP(O6195,'CLASSIFICAÇÃO - ÁREA DE ATUAÇÃO'!$A:$C,3,0), "")</f>
        <v>ATENÇÃO PRIMÁRIA</v>
      </c>
      <c r="O6195" t="str">
        <f>'Lotações convertidas'!B6197</f>
        <v>CENTRO DE SAÚDE BOM JESUS</v>
      </c>
    </row>
    <row r="6196" spans="1:15" x14ac:dyDescent="0.25">
      <c r="A6196">
        <v>1402747</v>
      </c>
      <c r="B6196" t="s">
        <v>18531</v>
      </c>
      <c r="C6196" t="s">
        <v>18575</v>
      </c>
      <c r="D6196" t="s">
        <v>362</v>
      </c>
      <c r="F6196" t="s">
        <v>373</v>
      </c>
      <c r="G6196" s="177">
        <v>44890</v>
      </c>
      <c r="H6196" t="s">
        <v>364</v>
      </c>
      <c r="I6196" t="s">
        <v>18168</v>
      </c>
      <c r="J6196" t="s">
        <v>18700</v>
      </c>
      <c r="K6196" t="s">
        <v>353</v>
      </c>
      <c r="L6196" t="s">
        <v>374</v>
      </c>
      <c r="M6196" s="29" t="str">
        <f>IF(O6196 &lt;&gt; "", VLOOKUP(O6196,'CLASSIFICAÇÃO - ÁREA DE ATUAÇÃO'!$A:$C,2,0),"")</f>
        <v>C</v>
      </c>
      <c r="N6196" s="29" t="str">
        <f>IF(O6196 &lt;&gt; "",VLOOKUP(O6196,'CLASSIFICAÇÃO - ÁREA DE ATUAÇÃO'!$A:$C,3,0), "")</f>
        <v>ATENÇÃO PRIMÁRIA</v>
      </c>
      <c r="O6196" t="str">
        <f>'Lotações convertidas'!B6198</f>
        <v>CENTRO DE SAÚDE EFIGÊNIA MURTA DE FIGUEIREDO</v>
      </c>
    </row>
    <row r="6197" spans="1:15" x14ac:dyDescent="0.25">
      <c r="A6197">
        <v>1402755</v>
      </c>
      <c r="B6197" t="s">
        <v>18532</v>
      </c>
      <c r="C6197" t="s">
        <v>18576</v>
      </c>
      <c r="D6197" t="s">
        <v>368</v>
      </c>
      <c r="E6197" t="s">
        <v>524</v>
      </c>
      <c r="F6197" t="s">
        <v>93</v>
      </c>
      <c r="G6197" s="177">
        <v>44890</v>
      </c>
      <c r="H6197" t="s">
        <v>417</v>
      </c>
      <c r="I6197" t="s">
        <v>18176</v>
      </c>
      <c r="J6197" t="s">
        <v>18701</v>
      </c>
      <c r="K6197" t="s">
        <v>353</v>
      </c>
      <c r="L6197" t="s">
        <v>354</v>
      </c>
      <c r="M6197" s="29" t="str">
        <f>IF(O6197 &lt;&gt; "", VLOOKUP(O6197,'CLASSIFICAÇÃO - ÁREA DE ATUAÇÃO'!$A:$C,2,0),"")</f>
        <v>A</v>
      </c>
      <c r="N6197" s="29" t="str">
        <f>IF(O6197 &lt;&gt; "",VLOOKUP(O6197,'CLASSIFICAÇÃO - ÁREA DE ATUAÇÃO'!$A:$C,3,0), "")</f>
        <v>REDE COMPLEMENTAR</v>
      </c>
      <c r="O6197" t="str">
        <f>'Lotações convertidas'!B6199</f>
        <v>LABORATORIO MUNICIPAL DE REFERENCIA DE ANALISES CLINICAS E CITOPATOLOGIA</v>
      </c>
    </row>
    <row r="6198" spans="1:15" x14ac:dyDescent="0.25">
      <c r="A6198">
        <v>1402763</v>
      </c>
      <c r="B6198" t="s">
        <v>18533</v>
      </c>
      <c r="C6198" t="s">
        <v>18577</v>
      </c>
      <c r="D6198" t="s">
        <v>349</v>
      </c>
      <c r="E6198" t="s">
        <v>350</v>
      </c>
      <c r="F6198" t="s">
        <v>1997</v>
      </c>
      <c r="G6198" s="177">
        <v>44893</v>
      </c>
      <c r="H6198" t="s">
        <v>384</v>
      </c>
      <c r="I6198" t="s">
        <v>18169</v>
      </c>
      <c r="J6198" t="s">
        <v>18702</v>
      </c>
      <c r="K6198" t="s">
        <v>353</v>
      </c>
      <c r="L6198" t="s">
        <v>411</v>
      </c>
      <c r="M6198" s="29" t="str">
        <f>IF(O6198 &lt;&gt; "", VLOOKUP(O6198,'CLASSIFICAÇÃO - ÁREA DE ATUAÇÃO'!$A:$C,2,0),"")</f>
        <v>A</v>
      </c>
      <c r="N6198" s="29" t="str">
        <f>IF(O6198 &lt;&gt; "",VLOOKUP(O6198,'CLASSIFICAÇÃO - ÁREA DE ATUAÇÃO'!$A:$C,3,0), "")</f>
        <v>ATENÇÃO PRIMÁRIA</v>
      </c>
      <c r="O6198" t="str">
        <f>'Lotações convertidas'!B6200</f>
        <v>CENTRO DE SAÚDE MENINO JESUS</v>
      </c>
    </row>
    <row r="6199" spans="1:15" x14ac:dyDescent="0.25">
      <c r="A6199">
        <v>1402771</v>
      </c>
      <c r="B6199" t="s">
        <v>757</v>
      </c>
      <c r="C6199" t="s">
        <v>758</v>
      </c>
      <c r="D6199" t="s">
        <v>349</v>
      </c>
      <c r="E6199" t="s">
        <v>541</v>
      </c>
      <c r="F6199" t="s">
        <v>370</v>
      </c>
      <c r="G6199" s="177">
        <v>44890</v>
      </c>
      <c r="H6199" t="s">
        <v>352</v>
      </c>
      <c r="I6199" t="s">
        <v>18172</v>
      </c>
      <c r="J6199" t="s">
        <v>759</v>
      </c>
      <c r="K6199" t="s">
        <v>353</v>
      </c>
      <c r="L6199" t="s">
        <v>372</v>
      </c>
      <c r="M6199" s="29" t="str">
        <f>IF(O6199 &lt;&gt; "", VLOOKUP(O6199,'CLASSIFICAÇÃO - ÁREA DE ATUAÇÃO'!$A:$C,2,0),"")</f>
        <v>D</v>
      </c>
      <c r="N6199" s="29" t="str">
        <f>IF(O6199 &lt;&gt; "",VLOOKUP(O6199,'CLASSIFICAÇÃO - ÁREA DE ATUAÇÃO'!$A:$C,3,0), "")</f>
        <v>ATENÇÃO PRIMÁRIA</v>
      </c>
      <c r="O6199" t="str">
        <f>'Lotações convertidas'!B6201</f>
        <v>CENTRO DE SAÚDE PARAÚNA</v>
      </c>
    </row>
    <row r="6200" spans="1:15" x14ac:dyDescent="0.25">
      <c r="A6200" t="s">
        <v>18534</v>
      </c>
      <c r="B6200" t="s">
        <v>18535</v>
      </c>
      <c r="C6200" t="s">
        <v>18578</v>
      </c>
      <c r="D6200" t="s">
        <v>379</v>
      </c>
      <c r="E6200" t="s">
        <v>16252</v>
      </c>
      <c r="F6200" t="s">
        <v>1509</v>
      </c>
      <c r="G6200" s="177">
        <v>44890</v>
      </c>
      <c r="H6200" t="s">
        <v>352</v>
      </c>
      <c r="I6200" t="s">
        <v>18171</v>
      </c>
      <c r="J6200" t="s">
        <v>18703</v>
      </c>
      <c r="K6200" t="s">
        <v>353</v>
      </c>
      <c r="L6200" t="s">
        <v>397</v>
      </c>
      <c r="M6200" s="29" t="str">
        <f>IF(O6200 &lt;&gt; "", VLOOKUP(O6200,'CLASSIFICAÇÃO - ÁREA DE ATUAÇÃO'!$A:$C,2,0),"")</f>
        <v>B</v>
      </c>
      <c r="N6200" s="29" t="str">
        <f>IF(O6200 &lt;&gt; "",VLOOKUP(O6200,'CLASSIFICAÇÃO - ÁREA DE ATUAÇÃO'!$A:$C,3,0), "")</f>
        <v>ATENÇÃO PRIMÁRIA</v>
      </c>
      <c r="O6200" t="str">
        <f>'Lotações convertidas'!B6202</f>
        <v>CENTRO DE SAÚDE SÃO JORGE</v>
      </c>
    </row>
    <row r="6201" spans="1:15" x14ac:dyDescent="0.25">
      <c r="A6201">
        <v>1402798</v>
      </c>
      <c r="B6201" t="s">
        <v>18536</v>
      </c>
      <c r="C6201" t="s">
        <v>18579</v>
      </c>
      <c r="D6201" t="s">
        <v>368</v>
      </c>
      <c r="E6201" t="s">
        <v>369</v>
      </c>
      <c r="F6201" t="s">
        <v>18615</v>
      </c>
      <c r="G6201" s="177">
        <v>44890</v>
      </c>
      <c r="H6201" t="s">
        <v>441</v>
      </c>
      <c r="I6201" t="s">
        <v>18168</v>
      </c>
      <c r="J6201" t="s">
        <v>18704</v>
      </c>
      <c r="K6201" t="s">
        <v>353</v>
      </c>
      <c r="L6201" t="s">
        <v>365</v>
      </c>
      <c r="M6201" s="29" t="str">
        <f>IF(O6201 &lt;&gt; "", VLOOKUP(O6201,'CLASSIFICAÇÃO - ÁREA DE ATUAÇÃO'!$A:$C,2,0),"")</f>
        <v>D</v>
      </c>
      <c r="N6201" s="29" t="str">
        <f>IF(O6201 &lt;&gt; "",VLOOKUP(O6201,'CLASSIFICAÇÃO - ÁREA DE ATUAÇÃO'!$A:$C,3,0), "")</f>
        <v>REDE DE URGÊNCIA</v>
      </c>
      <c r="O6201" t="str">
        <f>'Lotações convertidas'!B6203</f>
        <v>UNIDADE DE PRONTO ATENDIMENTO NORTE</v>
      </c>
    </row>
    <row r="6202" spans="1:15" x14ac:dyDescent="0.25">
      <c r="A6202">
        <v>1402801</v>
      </c>
      <c r="B6202" t="s">
        <v>18537</v>
      </c>
      <c r="C6202" t="s">
        <v>18580</v>
      </c>
      <c r="D6202" t="s">
        <v>368</v>
      </c>
      <c r="E6202" t="s">
        <v>369</v>
      </c>
      <c r="F6202" t="s">
        <v>605</v>
      </c>
      <c r="G6202" s="177">
        <v>44890</v>
      </c>
      <c r="H6202" t="s">
        <v>384</v>
      </c>
      <c r="I6202" t="s">
        <v>18168</v>
      </c>
      <c r="J6202" t="s">
        <v>18705</v>
      </c>
      <c r="K6202" t="s">
        <v>353</v>
      </c>
      <c r="L6202" t="s">
        <v>365</v>
      </c>
      <c r="M6202" s="29" t="str">
        <f>IF(O6202 &lt;&gt; "", VLOOKUP(O6202,'CLASSIFICAÇÃO - ÁREA DE ATUAÇÃO'!$A:$C,2,0),"")</f>
        <v>C</v>
      </c>
      <c r="N6202" s="29" t="str">
        <f>IF(O6202 &lt;&gt; "",VLOOKUP(O6202,'CLASSIFICAÇÃO - ÁREA DE ATUAÇÃO'!$A:$C,3,0), "")</f>
        <v>ATENÇÃO PRIMÁRIA</v>
      </c>
      <c r="O6202" t="str">
        <f>'Lotações convertidas'!B6204</f>
        <v>CENTRO DE SAÚDE SÃO BERNARDO</v>
      </c>
    </row>
    <row r="6203" spans="1:15" x14ac:dyDescent="0.25">
      <c r="A6203" t="s">
        <v>18538</v>
      </c>
      <c r="B6203" t="s">
        <v>18539</v>
      </c>
      <c r="C6203" t="s">
        <v>18581</v>
      </c>
      <c r="D6203" t="s">
        <v>368</v>
      </c>
      <c r="E6203" t="s">
        <v>728</v>
      </c>
      <c r="F6203" t="s">
        <v>1997</v>
      </c>
      <c r="G6203" s="177">
        <v>44890</v>
      </c>
      <c r="H6203" t="s">
        <v>417</v>
      </c>
      <c r="I6203" t="s">
        <v>495</v>
      </c>
      <c r="K6203" t="s">
        <v>495</v>
      </c>
      <c r="L6203" t="s">
        <v>411</v>
      </c>
      <c r="M6203" s="29" t="str">
        <f>IF(O6203 &lt;&gt; "", VLOOKUP(O6203,'CLASSIFICAÇÃO - ÁREA DE ATUAÇÃO'!$A:$C,2,0),"")</f>
        <v>A</v>
      </c>
      <c r="N6203" s="29" t="str">
        <f>IF(O6203 &lt;&gt; "",VLOOKUP(O6203,'CLASSIFICAÇÃO - ÁREA DE ATUAÇÃO'!$A:$C,3,0), "")</f>
        <v>ATENÇÃO PRIMÁRIA</v>
      </c>
      <c r="O6203" t="str">
        <f>'Lotações convertidas'!B6205</f>
        <v>CENTRO DE SAÚDE MENINO JESUS</v>
      </c>
    </row>
    <row r="6204" spans="1:15" x14ac:dyDescent="0.25">
      <c r="A6204">
        <v>1402828</v>
      </c>
      <c r="B6204" t="s">
        <v>8248</v>
      </c>
      <c r="C6204" t="s">
        <v>8249</v>
      </c>
      <c r="D6204" t="s">
        <v>368</v>
      </c>
      <c r="E6204" t="s">
        <v>524</v>
      </c>
      <c r="F6204" t="s">
        <v>695</v>
      </c>
      <c r="G6204" s="177">
        <v>44893</v>
      </c>
      <c r="H6204" t="s">
        <v>417</v>
      </c>
      <c r="I6204" t="s">
        <v>18179</v>
      </c>
      <c r="J6204" t="s">
        <v>8250</v>
      </c>
      <c r="K6204" t="s">
        <v>353</v>
      </c>
      <c r="L6204" t="s">
        <v>382</v>
      </c>
      <c r="M6204" s="29" t="str">
        <f>IF(O6204 &lt;&gt; "", VLOOKUP(O6204,'CLASSIFICAÇÃO - ÁREA DE ATUAÇÃO'!$A:$C,2,0),"")</f>
        <v>A</v>
      </c>
      <c r="N6204" s="29" t="str">
        <f>IF(O6204 &lt;&gt; "",VLOOKUP(O6204,'CLASSIFICAÇÃO - ÁREA DE ATUAÇÃO'!$A:$C,3,0), "")</f>
        <v>REDE COMPLEMENTAR</v>
      </c>
      <c r="O6204" t="str">
        <f>'Lotações convertidas'!B6206</f>
        <v>LABORATORIO REGIONAL LESTE/NORDESTE</v>
      </c>
    </row>
    <row r="6205" spans="1:15" x14ac:dyDescent="0.25">
      <c r="A6205">
        <v>1402836</v>
      </c>
      <c r="B6205" t="s">
        <v>18522</v>
      </c>
      <c r="C6205" t="s">
        <v>18523</v>
      </c>
      <c r="D6205" t="s">
        <v>429</v>
      </c>
      <c r="E6205" t="s">
        <v>493</v>
      </c>
      <c r="F6205" t="s">
        <v>494</v>
      </c>
      <c r="G6205" s="177">
        <v>44889</v>
      </c>
      <c r="H6205" t="s">
        <v>384</v>
      </c>
      <c r="I6205" t="s">
        <v>495</v>
      </c>
      <c r="K6205" t="s">
        <v>495</v>
      </c>
      <c r="L6205" t="s">
        <v>397</v>
      </c>
      <c r="M6205" s="29" t="str">
        <f>IF(O6205 &lt;&gt; "", VLOOKUP(O6205,'CLASSIFICAÇÃO - ÁREA DE ATUAÇÃO'!$A:$C,2,0),"")</f>
        <v>B</v>
      </c>
      <c r="N6205" s="29" t="str">
        <f>IF(O6205 &lt;&gt; "",VLOOKUP(O6205,'CLASSIFICAÇÃO - ÁREA DE ATUAÇÃO'!$A:$C,3,0), "")</f>
        <v>REDE COMPLEMENTAR</v>
      </c>
      <c r="O6205" t="str">
        <f>'Lotações convertidas'!B6207</f>
        <v>LABORATORIO REGIONAL OESTE/BARREIRO</v>
      </c>
    </row>
    <row r="6206" spans="1:15" x14ac:dyDescent="0.25">
      <c r="A6206">
        <v>1402844</v>
      </c>
      <c r="B6206" t="s">
        <v>13151</v>
      </c>
      <c r="C6206" t="s">
        <v>13152</v>
      </c>
      <c r="D6206" t="s">
        <v>349</v>
      </c>
      <c r="E6206" t="s">
        <v>350</v>
      </c>
      <c r="F6206" t="s">
        <v>298</v>
      </c>
      <c r="G6206" s="177">
        <v>44890</v>
      </c>
      <c r="H6206" t="s">
        <v>352</v>
      </c>
      <c r="I6206" t="s">
        <v>18169</v>
      </c>
      <c r="J6206" t="s">
        <v>13153</v>
      </c>
      <c r="K6206" t="s">
        <v>353</v>
      </c>
      <c r="L6206" t="s">
        <v>374</v>
      </c>
      <c r="M6206" s="29" t="str">
        <f>IF(O6206 &lt;&gt; "", VLOOKUP(O6206,'CLASSIFICAÇÃO - ÁREA DE ATUAÇÃO'!$A:$C,2,0),"")</f>
        <v>D</v>
      </c>
      <c r="N6206" s="29" t="str">
        <f>IF(O6206 &lt;&gt; "",VLOOKUP(O6206,'CLASSIFICAÇÃO - ÁREA DE ATUAÇÃO'!$A:$C,3,0), "")</f>
        <v>ATENÇÃO PRIMÁRIA</v>
      </c>
      <c r="O6206" t="str">
        <f>'Lotações convertidas'!B6208</f>
        <v>CENTRO DE SAÚDE VILA MARIA - JOÃO VITAL</v>
      </c>
    </row>
    <row r="6207" spans="1:15" x14ac:dyDescent="0.25">
      <c r="A6207">
        <v>1402852</v>
      </c>
      <c r="B6207" t="s">
        <v>18540</v>
      </c>
      <c r="C6207" t="s">
        <v>18582</v>
      </c>
      <c r="D6207" t="s">
        <v>368</v>
      </c>
      <c r="E6207" t="s">
        <v>369</v>
      </c>
      <c r="F6207" t="s">
        <v>424</v>
      </c>
      <c r="G6207" s="177">
        <v>44891</v>
      </c>
      <c r="H6207" t="s">
        <v>425</v>
      </c>
      <c r="I6207" t="s">
        <v>18168</v>
      </c>
      <c r="J6207" t="s">
        <v>18706</v>
      </c>
      <c r="K6207" t="s">
        <v>353</v>
      </c>
      <c r="L6207" t="s">
        <v>427</v>
      </c>
      <c r="M6207" s="29" t="str">
        <f>IF(O6207 &lt;&gt; "", VLOOKUP(O6207,'CLASSIFICAÇÃO - ÁREA DE ATUAÇÃO'!$A:$C,2,0),"")</f>
        <v>D</v>
      </c>
      <c r="N6207" s="29" t="str">
        <f>IF(O6207 &lt;&gt; "",VLOOKUP(O6207,'CLASSIFICAÇÃO - ÁREA DE ATUAÇÃO'!$A:$C,3,0), "")</f>
        <v>REDE DE URGÊNCIA</v>
      </c>
      <c r="O6207" t="str">
        <f>'Lotações convertidas'!B6209</f>
        <v>SERVIÇO DE ATENDIMENTO MÓVEL DE URGÊNCIA E TRANSPORTE EM SAÚDE</v>
      </c>
    </row>
    <row r="6208" spans="1:15" x14ac:dyDescent="0.25">
      <c r="A6208">
        <v>1402860</v>
      </c>
      <c r="B6208" t="s">
        <v>18541</v>
      </c>
      <c r="C6208" t="s">
        <v>18583</v>
      </c>
      <c r="D6208" t="s">
        <v>349</v>
      </c>
      <c r="E6208" t="s">
        <v>541</v>
      </c>
      <c r="F6208" t="s">
        <v>18633</v>
      </c>
      <c r="G6208" s="177">
        <v>44893</v>
      </c>
      <c r="H6208" t="s">
        <v>352</v>
      </c>
      <c r="I6208" t="s">
        <v>18172</v>
      </c>
      <c r="J6208" t="s">
        <v>18707</v>
      </c>
      <c r="K6208" t="s">
        <v>353</v>
      </c>
      <c r="L6208" t="s">
        <v>382</v>
      </c>
      <c r="M6208" s="29" t="str">
        <f>IF(O6208 &lt;&gt; "", VLOOKUP(O6208,'CLASSIFICAÇÃO - ÁREA DE ATUAÇÃO'!$A:$C,2,0),"")</f>
        <v>A</v>
      </c>
      <c r="N6208" s="29" t="str">
        <f>IF(O6208 &lt;&gt; "",VLOOKUP(O6208,'CLASSIFICAÇÃO - ÁREA DE ATUAÇÃO'!$A:$C,3,0), "")</f>
        <v>REDE COMPLEMENTAR</v>
      </c>
      <c r="O6208" t="str">
        <f>'Lotações convertidas'!B6210</f>
        <v>CENTRO DE REFERENCIA EM REABILITACAO LESTE</v>
      </c>
    </row>
    <row r="6209" spans="1:15" x14ac:dyDescent="0.25">
      <c r="A6209">
        <v>1402879</v>
      </c>
      <c r="B6209" t="s">
        <v>10165</v>
      </c>
      <c r="C6209" t="s">
        <v>10166</v>
      </c>
      <c r="D6209" t="s">
        <v>368</v>
      </c>
      <c r="E6209" t="s">
        <v>369</v>
      </c>
      <c r="F6209" t="s">
        <v>18617</v>
      </c>
      <c r="G6209" s="177">
        <v>44892</v>
      </c>
      <c r="H6209" t="s">
        <v>441</v>
      </c>
      <c r="I6209" t="s">
        <v>18168</v>
      </c>
      <c r="J6209" t="s">
        <v>10167</v>
      </c>
      <c r="K6209" t="s">
        <v>353</v>
      </c>
      <c r="L6209" t="s">
        <v>406</v>
      </c>
      <c r="M6209" s="29" t="str">
        <f>IF(O6209 &lt;&gt; "", VLOOKUP(O6209,'CLASSIFICAÇÃO - ÁREA DE ATUAÇÃO'!$A:$C,2,0),"")</f>
        <v>D</v>
      </c>
      <c r="N6209" s="29" t="str">
        <f>IF(O6209 &lt;&gt; "",VLOOKUP(O6209,'CLASSIFICAÇÃO - ÁREA DE ATUAÇÃO'!$A:$C,3,0), "")</f>
        <v>REDE DE URGÊNCIA</v>
      </c>
      <c r="O6209" t="str">
        <f>'Lotações convertidas'!B6211</f>
        <v>UNIDADE DE PRONTO ATENDIMENTO BARREIRO</v>
      </c>
    </row>
    <row r="6210" spans="1:15" x14ac:dyDescent="0.25">
      <c r="A6210">
        <v>1402887</v>
      </c>
      <c r="B6210" t="s">
        <v>18542</v>
      </c>
      <c r="C6210" t="s">
        <v>18584</v>
      </c>
      <c r="D6210" t="s">
        <v>379</v>
      </c>
      <c r="F6210" t="s">
        <v>18616</v>
      </c>
      <c r="G6210" s="177">
        <v>44894</v>
      </c>
      <c r="H6210" t="s">
        <v>482</v>
      </c>
      <c r="I6210" t="s">
        <v>18171</v>
      </c>
      <c r="J6210" t="s">
        <v>18708</v>
      </c>
      <c r="K6210" t="s">
        <v>353</v>
      </c>
      <c r="L6210" t="s">
        <v>361</v>
      </c>
      <c r="M6210" s="29" t="str">
        <f>IF(O6210 &lt;&gt; "", VLOOKUP(O6210,'CLASSIFICAÇÃO - ÁREA DE ATUAÇÃO'!$A:$C,2,0),"")</f>
        <v>C</v>
      </c>
      <c r="N6210" s="29" t="str">
        <f>IF(O6210 &lt;&gt; "",VLOOKUP(O6210,'CLASSIFICAÇÃO - ÁREA DE ATUAÇÃO'!$A:$C,3,0), "")</f>
        <v>REDE DE URGÊNCIA</v>
      </c>
      <c r="O6210" t="str">
        <f>'Lotações convertidas'!B6212</f>
        <v>UNIDADE DE PRONTO ATENDIMENTO PAMPULHA</v>
      </c>
    </row>
    <row r="6211" spans="1:15" x14ac:dyDescent="0.25">
      <c r="A6211">
        <v>1402895</v>
      </c>
      <c r="B6211" t="s">
        <v>18543</v>
      </c>
      <c r="C6211" t="s">
        <v>18585</v>
      </c>
      <c r="D6211" t="s">
        <v>368</v>
      </c>
      <c r="E6211" t="s">
        <v>390</v>
      </c>
      <c r="F6211" t="s">
        <v>732</v>
      </c>
      <c r="G6211" s="177">
        <v>44890</v>
      </c>
      <c r="H6211" t="s">
        <v>364</v>
      </c>
      <c r="I6211" t="s">
        <v>18175</v>
      </c>
      <c r="J6211" t="s">
        <v>18709</v>
      </c>
      <c r="K6211" t="s">
        <v>353</v>
      </c>
      <c r="L6211" t="s">
        <v>406</v>
      </c>
      <c r="M6211" s="29" t="str">
        <f>IF(O6211 &lt;&gt; "", VLOOKUP(O6211,'CLASSIFICAÇÃO - ÁREA DE ATUAÇÃO'!$A:$C,2,0),"")</f>
        <v>D</v>
      </c>
      <c r="N6211" s="29" t="str">
        <f>IF(O6211 &lt;&gt; "",VLOOKUP(O6211,'CLASSIFICAÇÃO - ÁREA DE ATUAÇÃO'!$A:$C,3,0), "")</f>
        <v>ATENÇÃO PRIMÁRIA</v>
      </c>
      <c r="O6211" t="str">
        <f>'Lotações convertidas'!B6213</f>
        <v>CENTRO DE SAÚDE VILA CEMIG</v>
      </c>
    </row>
    <row r="6212" spans="1:15" x14ac:dyDescent="0.25">
      <c r="A6212">
        <v>1402909</v>
      </c>
      <c r="B6212" t="s">
        <v>17213</v>
      </c>
      <c r="C6212" t="s">
        <v>17214</v>
      </c>
      <c r="D6212" t="s">
        <v>368</v>
      </c>
      <c r="E6212" t="s">
        <v>369</v>
      </c>
      <c r="F6212" t="s">
        <v>18611</v>
      </c>
      <c r="G6212" s="177">
        <v>44894</v>
      </c>
      <c r="H6212" t="s">
        <v>441</v>
      </c>
      <c r="I6212" t="s">
        <v>18168</v>
      </c>
      <c r="J6212" t="s">
        <v>17320</v>
      </c>
      <c r="K6212" t="s">
        <v>353</v>
      </c>
      <c r="L6212" t="s">
        <v>397</v>
      </c>
      <c r="M6212" s="29" t="str">
        <f>IF(O6212 &lt;&gt; "", VLOOKUP(O6212,'CLASSIFICAÇÃO - ÁREA DE ATUAÇÃO'!$A:$C,2,0),"")</f>
        <v>C</v>
      </c>
      <c r="N6212" s="29" t="str">
        <f>IF(O6212 &lt;&gt; "",VLOOKUP(O6212,'CLASSIFICAÇÃO - ÁREA DE ATUAÇÃO'!$A:$C,3,0), "")</f>
        <v>REDE DE URGÊNCIA</v>
      </c>
      <c r="O6212" t="str">
        <f>'Lotações convertidas'!B6214</f>
        <v>UNIDADE DE PRONTO ATENDIMENTO OESTE</v>
      </c>
    </row>
    <row r="6213" spans="1:15" x14ac:dyDescent="0.25">
      <c r="A6213">
        <v>1402917</v>
      </c>
      <c r="B6213" t="s">
        <v>18544</v>
      </c>
      <c r="C6213" t="s">
        <v>18586</v>
      </c>
      <c r="D6213" t="s">
        <v>349</v>
      </c>
      <c r="E6213" t="s">
        <v>473</v>
      </c>
      <c r="F6213" t="s">
        <v>414</v>
      </c>
      <c r="G6213" s="177">
        <v>44893</v>
      </c>
      <c r="H6213" t="s">
        <v>352</v>
      </c>
      <c r="I6213" t="s">
        <v>18181</v>
      </c>
      <c r="J6213" t="s">
        <v>18710</v>
      </c>
      <c r="K6213" t="s">
        <v>353</v>
      </c>
      <c r="L6213" t="s">
        <v>354</v>
      </c>
      <c r="M6213" s="29" t="str">
        <f>IF(O6213 &lt;&gt; "", VLOOKUP(O6213,'CLASSIFICAÇÃO - ÁREA DE ATUAÇÃO'!$A:$C,2,0),"")</f>
        <v>A</v>
      </c>
      <c r="N6213" s="29" t="str">
        <f>IF(O6213 &lt;&gt; "",VLOOKUP(O6213,'CLASSIFICAÇÃO - ÁREA DE ATUAÇÃO'!$A:$C,3,0), "")</f>
        <v>ATENÇÃO PRIMÁRIA</v>
      </c>
      <c r="O6213" t="str">
        <f>'Lotações convertidas'!B6215</f>
        <v>CENTRO DE SAÚDE CARLOS PRATES</v>
      </c>
    </row>
    <row r="6214" spans="1:15" x14ac:dyDescent="0.25">
      <c r="A6214">
        <v>1402925</v>
      </c>
      <c r="B6214" t="s">
        <v>18545</v>
      </c>
      <c r="C6214" t="s">
        <v>18587</v>
      </c>
      <c r="D6214" t="s">
        <v>379</v>
      </c>
      <c r="F6214" t="s">
        <v>394</v>
      </c>
      <c r="G6214" s="177">
        <v>44890</v>
      </c>
      <c r="H6214" t="s">
        <v>364</v>
      </c>
      <c r="I6214" t="s">
        <v>18171</v>
      </c>
      <c r="J6214" t="s">
        <v>18711</v>
      </c>
      <c r="K6214" t="s">
        <v>353</v>
      </c>
      <c r="L6214" t="s">
        <v>397</v>
      </c>
      <c r="M6214" s="29" t="str">
        <f>IF(O6214 &lt;&gt; "", VLOOKUP(O6214,'CLASSIFICAÇÃO - ÁREA DE ATUAÇÃO'!$A:$C,2,0),"")</f>
        <v>C</v>
      </c>
      <c r="N6214" s="29" t="str">
        <f>IF(O6214 &lt;&gt; "",VLOOKUP(O6214,'CLASSIFICAÇÃO - ÁREA DE ATUAÇÃO'!$A:$C,3,0), "")</f>
        <v>ATENÇÃO PRIMÁRIA</v>
      </c>
      <c r="O6214" t="str">
        <f>'Lotações convertidas'!B6216</f>
        <v>CENTRO DE SAÚDE CABANA</v>
      </c>
    </row>
    <row r="6215" spans="1:15" x14ac:dyDescent="0.25">
      <c r="A6215">
        <v>1402933</v>
      </c>
      <c r="B6215" t="s">
        <v>18546</v>
      </c>
      <c r="C6215" t="s">
        <v>18588</v>
      </c>
      <c r="D6215" t="s">
        <v>520</v>
      </c>
      <c r="F6215" t="s">
        <v>532</v>
      </c>
      <c r="G6215" s="177">
        <v>44894</v>
      </c>
      <c r="H6215" t="s">
        <v>395</v>
      </c>
      <c r="I6215" t="s">
        <v>18175</v>
      </c>
      <c r="J6215" t="s">
        <v>18712</v>
      </c>
      <c r="K6215" t="s">
        <v>353</v>
      </c>
      <c r="L6215" t="s">
        <v>354</v>
      </c>
      <c r="M6215" s="29" t="str">
        <f>IF(O6215 &lt;&gt; "", VLOOKUP(O6215,'CLASSIFICAÇÃO - ÁREA DE ATUAÇÃO'!$A:$C,2,0),"")</f>
        <v>B</v>
      </c>
      <c r="N6215" s="29" t="str">
        <f>IF(O6215 &lt;&gt; "",VLOOKUP(O6215,'CLASSIFICAÇÃO - ÁREA DE ATUAÇÃO'!$A:$C,3,0), "")</f>
        <v>ATENÇÃO PRIMÁRIA</v>
      </c>
      <c r="O6215" t="str">
        <f>'Lotações convertidas'!B6217</f>
        <v>CENTRO DE SAÚDE DOM BOSCO</v>
      </c>
    </row>
    <row r="6216" spans="1:15" x14ac:dyDescent="0.25">
      <c r="A6216">
        <v>1402941</v>
      </c>
      <c r="B6216" t="s">
        <v>13867</v>
      </c>
      <c r="C6216" t="s">
        <v>13868</v>
      </c>
      <c r="D6216" t="s">
        <v>362</v>
      </c>
      <c r="F6216" t="s">
        <v>18623</v>
      </c>
      <c r="G6216" s="177">
        <v>44891</v>
      </c>
      <c r="H6216" t="s">
        <v>466</v>
      </c>
      <c r="I6216" t="s">
        <v>18168</v>
      </c>
      <c r="J6216" t="s">
        <v>13869</v>
      </c>
      <c r="K6216" t="s">
        <v>353</v>
      </c>
      <c r="L6216" t="s">
        <v>374</v>
      </c>
      <c r="M6216" s="29" t="str">
        <f>IF(O6216 &lt;&gt; "", VLOOKUP(O6216,'CLASSIFICAÇÃO - ÁREA DE ATUAÇÃO'!$A:$C,2,0),"")</f>
        <v>C</v>
      </c>
      <c r="N6216" s="29" t="str">
        <f>IF(O6216 &lt;&gt; "",VLOOKUP(O6216,'CLASSIFICAÇÃO - ÁREA DE ATUAÇÃO'!$A:$C,3,0), "")</f>
        <v>REDE DE URGÊNCIA</v>
      </c>
      <c r="O6216" t="str">
        <f>'Lotações convertidas'!B6218</f>
        <v>UNIDADE DE PRONTO ATENDIMENTO NORDESTE</v>
      </c>
    </row>
    <row r="6217" spans="1:15" x14ac:dyDescent="0.25">
      <c r="A6217">
        <v>1404812</v>
      </c>
      <c r="B6217" t="s">
        <v>18547</v>
      </c>
      <c r="C6217" t="s">
        <v>18589</v>
      </c>
      <c r="D6217" t="s">
        <v>368</v>
      </c>
      <c r="E6217" t="s">
        <v>369</v>
      </c>
      <c r="F6217" t="s">
        <v>18611</v>
      </c>
      <c r="G6217" s="177">
        <v>44893</v>
      </c>
      <c r="H6217" t="s">
        <v>441</v>
      </c>
      <c r="I6217" t="s">
        <v>18168</v>
      </c>
      <c r="J6217" t="s">
        <v>18713</v>
      </c>
      <c r="K6217" t="s">
        <v>353</v>
      </c>
      <c r="L6217" t="s">
        <v>397</v>
      </c>
      <c r="M6217" s="29" t="str">
        <f>IF(O6217 &lt;&gt; "", VLOOKUP(O6217,'CLASSIFICAÇÃO - ÁREA DE ATUAÇÃO'!$A:$C,2,0),"")</f>
        <v>C</v>
      </c>
      <c r="N6217" s="29" t="str">
        <f>IF(O6217 &lt;&gt; "",VLOOKUP(O6217,'CLASSIFICAÇÃO - ÁREA DE ATUAÇÃO'!$A:$C,3,0), "")</f>
        <v>REDE DE URGÊNCIA</v>
      </c>
      <c r="O6217" t="str">
        <f>'Lotações convertidas'!B6219</f>
        <v>UNIDADE DE PRONTO ATENDIMENTO OESTE</v>
      </c>
    </row>
    <row r="6218" spans="1:15" x14ac:dyDescent="0.25">
      <c r="A6218">
        <v>1404820</v>
      </c>
      <c r="B6218" t="s">
        <v>18548</v>
      </c>
      <c r="C6218" t="s">
        <v>18590</v>
      </c>
      <c r="D6218" t="s">
        <v>368</v>
      </c>
      <c r="E6218" t="s">
        <v>369</v>
      </c>
      <c r="F6218" t="s">
        <v>589</v>
      </c>
      <c r="G6218" s="177">
        <v>44893</v>
      </c>
      <c r="H6218" t="s">
        <v>417</v>
      </c>
      <c r="I6218" t="s">
        <v>18168</v>
      </c>
      <c r="J6218" t="s">
        <v>18714</v>
      </c>
      <c r="K6218" t="s">
        <v>353</v>
      </c>
      <c r="L6218" t="s">
        <v>397</v>
      </c>
      <c r="M6218" s="29" t="str">
        <f>IF(O6218 &lt;&gt; "", VLOOKUP(O6218,'CLASSIFICAÇÃO - ÁREA DE ATUAÇÃO'!$A:$C,2,0),"")</f>
        <v>A</v>
      </c>
      <c r="N6218" s="29" t="str">
        <f>IF(O6218 &lt;&gt; "",VLOOKUP(O6218,'CLASSIFICAÇÃO - ÁREA DE ATUAÇÃO'!$A:$C,3,0), "")</f>
        <v>REDE COMPLEMENTAR</v>
      </c>
      <c r="O6218" t="str">
        <f>'Lotações convertidas'!B6220</f>
        <v>UNIDADE DE REFERENCIA SECUNDARIA CAMPOS SALES</v>
      </c>
    </row>
    <row r="6219" spans="1:15" x14ac:dyDescent="0.25">
      <c r="A6219">
        <v>1404839</v>
      </c>
      <c r="B6219" t="s">
        <v>18549</v>
      </c>
      <c r="C6219" t="s">
        <v>18591</v>
      </c>
      <c r="D6219" t="s">
        <v>368</v>
      </c>
      <c r="E6219" t="s">
        <v>390</v>
      </c>
      <c r="F6219" t="s">
        <v>576</v>
      </c>
      <c r="G6219" s="177">
        <v>44894</v>
      </c>
      <c r="H6219" t="s">
        <v>364</v>
      </c>
      <c r="I6219" t="s">
        <v>18175</v>
      </c>
      <c r="J6219" t="s">
        <v>18715</v>
      </c>
      <c r="K6219" t="s">
        <v>353</v>
      </c>
      <c r="L6219" t="s">
        <v>361</v>
      </c>
      <c r="M6219" s="29" t="str">
        <f>IF(O6219 &lt;&gt; "", VLOOKUP(O6219,'CLASSIFICAÇÃO - ÁREA DE ATUAÇÃO'!$A:$C,2,0),"")</f>
        <v>A</v>
      </c>
      <c r="N6219" s="29" t="str">
        <f>IF(O6219 &lt;&gt; "",VLOOKUP(O6219,'CLASSIFICAÇÃO - ÁREA DE ATUAÇÃO'!$A:$C,3,0), "")</f>
        <v>ATENÇÃO PRIMÁRIA</v>
      </c>
      <c r="O6219" t="str">
        <f>'Lotações convertidas'!B6221</f>
        <v>CENTRO DE SAÚDE SÃO FRANCISCO</v>
      </c>
    </row>
    <row r="6220" spans="1:15" x14ac:dyDescent="0.25">
      <c r="A6220">
        <v>1404847</v>
      </c>
      <c r="B6220" t="s">
        <v>18550</v>
      </c>
      <c r="C6220" t="s">
        <v>18592</v>
      </c>
      <c r="D6220" t="s">
        <v>379</v>
      </c>
      <c r="E6220" t="s">
        <v>597</v>
      </c>
      <c r="F6220" t="s">
        <v>18682</v>
      </c>
      <c r="G6220" s="177">
        <v>44894</v>
      </c>
      <c r="H6220" t="s">
        <v>395</v>
      </c>
      <c r="I6220" t="s">
        <v>18171</v>
      </c>
      <c r="J6220" t="s">
        <v>18716</v>
      </c>
      <c r="K6220" t="s">
        <v>353</v>
      </c>
      <c r="L6220" t="s">
        <v>372</v>
      </c>
      <c r="M6220" s="29" t="str">
        <f>IF(O6220 &lt;&gt; "", VLOOKUP(O6220,'CLASSIFICAÇÃO - ÁREA DE ATUAÇÃO'!$A:$C,2,0),"")</f>
        <v>C</v>
      </c>
      <c r="N6220" s="29" t="str">
        <f>IF(O6220 &lt;&gt; "",VLOOKUP(O6220,'CLASSIFICAÇÃO - ÁREA DE ATUAÇÃO'!$A:$C,3,0), "")</f>
        <v>REDE COMPLEMENTAR</v>
      </c>
      <c r="O6220" t="str">
        <f>'Lotações convertidas'!B6222</f>
        <v>CENTRO DE ESPECIALIDADES MEDICAS VENDA NOVA</v>
      </c>
    </row>
    <row r="6221" spans="1:15" x14ac:dyDescent="0.25">
      <c r="A6221">
        <v>1404855</v>
      </c>
      <c r="B6221" t="s">
        <v>18551</v>
      </c>
      <c r="C6221" t="s">
        <v>18593</v>
      </c>
      <c r="D6221" t="s">
        <v>368</v>
      </c>
      <c r="E6221" t="s">
        <v>369</v>
      </c>
      <c r="F6221" t="s">
        <v>1139</v>
      </c>
      <c r="G6221" s="177">
        <v>44893</v>
      </c>
      <c r="H6221" t="s">
        <v>384</v>
      </c>
      <c r="I6221" t="s">
        <v>18168</v>
      </c>
      <c r="J6221" t="s">
        <v>18717</v>
      </c>
      <c r="K6221" t="s">
        <v>353</v>
      </c>
      <c r="L6221" t="s">
        <v>406</v>
      </c>
      <c r="M6221" s="29" t="str">
        <f>IF(O6221 &lt;&gt; "", VLOOKUP(O6221,'CLASSIFICAÇÃO - ÁREA DE ATUAÇÃO'!$A:$C,2,0),"")</f>
        <v>D</v>
      </c>
      <c r="N6221" s="29" t="str">
        <f>IF(O6221 &lt;&gt; "",VLOOKUP(O6221,'CLASSIFICAÇÃO - ÁREA DE ATUAÇÃO'!$A:$C,3,0), "")</f>
        <v>ATENÇÃO PRIMÁRIA</v>
      </c>
      <c r="O6221" t="str">
        <f>'Lotações convertidas'!B6223</f>
        <v>CENTRO DE SAÚDE SANTA CECÍLIA</v>
      </c>
    </row>
    <row r="6222" spans="1:15" x14ac:dyDescent="0.25">
      <c r="A6222">
        <v>1404863</v>
      </c>
      <c r="B6222" t="s">
        <v>18552</v>
      </c>
      <c r="C6222" t="s">
        <v>18594</v>
      </c>
      <c r="D6222" t="s">
        <v>362</v>
      </c>
      <c r="F6222" t="s">
        <v>18623</v>
      </c>
      <c r="G6222" s="177">
        <v>44894</v>
      </c>
      <c r="H6222" t="s">
        <v>466</v>
      </c>
      <c r="I6222" t="s">
        <v>18168</v>
      </c>
      <c r="J6222" t="s">
        <v>18718</v>
      </c>
      <c r="K6222" t="s">
        <v>353</v>
      </c>
      <c r="L6222" t="s">
        <v>374</v>
      </c>
      <c r="M6222" s="29" t="str">
        <f>IF(O6222 &lt;&gt; "", VLOOKUP(O6222,'CLASSIFICAÇÃO - ÁREA DE ATUAÇÃO'!$A:$C,2,0),"")</f>
        <v>C</v>
      </c>
      <c r="N6222" s="29" t="str">
        <f>IF(O6222 &lt;&gt; "",VLOOKUP(O6222,'CLASSIFICAÇÃO - ÁREA DE ATUAÇÃO'!$A:$C,3,0), "")</f>
        <v>REDE DE URGÊNCIA</v>
      </c>
      <c r="O6222" t="str">
        <f>'Lotações convertidas'!B6224</f>
        <v>UNIDADE DE PRONTO ATENDIMENTO NORDESTE</v>
      </c>
    </row>
    <row r="6223" spans="1:15" x14ac:dyDescent="0.25">
      <c r="A6223">
        <v>1404871</v>
      </c>
      <c r="B6223" t="s">
        <v>18553</v>
      </c>
      <c r="C6223" t="s">
        <v>18595</v>
      </c>
      <c r="D6223" t="s">
        <v>368</v>
      </c>
      <c r="E6223" t="s">
        <v>369</v>
      </c>
      <c r="F6223" t="s">
        <v>363</v>
      </c>
      <c r="G6223" s="177">
        <v>44894</v>
      </c>
      <c r="H6223" t="s">
        <v>384</v>
      </c>
      <c r="I6223" t="s">
        <v>18168</v>
      </c>
      <c r="J6223" t="s">
        <v>18719</v>
      </c>
      <c r="K6223" t="s">
        <v>353</v>
      </c>
      <c r="L6223" t="s">
        <v>365</v>
      </c>
      <c r="M6223" s="29" t="str">
        <f>IF(O6223 &lt;&gt; "", VLOOKUP(O6223,'CLASSIFICAÇÃO - ÁREA DE ATUAÇÃO'!$A:$C,2,0),"")</f>
        <v>D</v>
      </c>
      <c r="N6223" s="29" t="str">
        <f>IF(O6223 &lt;&gt; "",VLOOKUP(O6223,'CLASSIFICAÇÃO - ÁREA DE ATUAÇÃO'!$A:$C,3,0), "")</f>
        <v>ATENÇÃO PRIMÁRIA</v>
      </c>
      <c r="O6223" t="str">
        <f>'Lotações convertidas'!B6225</f>
        <v>CENTRO DE SAÚDE ZILAH SPÓSITO</v>
      </c>
    </row>
    <row r="6224" spans="1:15" x14ac:dyDescent="0.25">
      <c r="A6224" t="s">
        <v>18554</v>
      </c>
      <c r="B6224" t="s">
        <v>18555</v>
      </c>
      <c r="C6224" t="s">
        <v>18596</v>
      </c>
      <c r="D6224" t="s">
        <v>429</v>
      </c>
      <c r="E6224" t="s">
        <v>430</v>
      </c>
      <c r="F6224" t="s">
        <v>531</v>
      </c>
      <c r="G6224" s="177">
        <v>44895</v>
      </c>
      <c r="H6224" t="s">
        <v>364</v>
      </c>
      <c r="I6224" t="s">
        <v>18175</v>
      </c>
      <c r="J6224" t="s">
        <v>18720</v>
      </c>
      <c r="K6224" t="s">
        <v>353</v>
      </c>
      <c r="L6224" t="s">
        <v>374</v>
      </c>
      <c r="M6224" s="29" t="str">
        <f>IF(O6224 &lt;&gt; "", VLOOKUP(O6224,'CLASSIFICAÇÃO - ÁREA DE ATUAÇÃO'!$A:$C,2,0),"")</f>
        <v>C</v>
      </c>
      <c r="N6224" s="29" t="str">
        <f>IF(O6224 &lt;&gt; "",VLOOKUP(O6224,'CLASSIFICAÇÃO - ÁREA DE ATUAÇÃO'!$A:$C,3,0), "")</f>
        <v>ATENÇÃO PRIMÁRIA</v>
      </c>
      <c r="O6224" t="str">
        <f>'Lotações convertidas'!B6226</f>
        <v>CENTRO DE SAÚDE MARIA GORETTI</v>
      </c>
    </row>
    <row r="6225" spans="1:15" x14ac:dyDescent="0.25">
      <c r="A6225">
        <v>1404898</v>
      </c>
      <c r="B6225" t="s">
        <v>18556</v>
      </c>
      <c r="C6225" t="s">
        <v>18597</v>
      </c>
      <c r="D6225" t="s">
        <v>349</v>
      </c>
      <c r="E6225" t="s">
        <v>541</v>
      </c>
      <c r="F6225" t="s">
        <v>608</v>
      </c>
      <c r="G6225" s="177">
        <v>44894</v>
      </c>
      <c r="H6225" t="s">
        <v>395</v>
      </c>
      <c r="I6225" t="s">
        <v>18172</v>
      </c>
      <c r="J6225" t="s">
        <v>18721</v>
      </c>
      <c r="K6225" t="s">
        <v>353</v>
      </c>
      <c r="L6225" t="s">
        <v>372</v>
      </c>
      <c r="M6225" s="29" t="str">
        <f>IF(O6225 &lt;&gt; "", VLOOKUP(O6225,'CLASSIFICAÇÃO - ÁREA DE ATUAÇÃO'!$A:$C,2,0),"")</f>
        <v>C</v>
      </c>
      <c r="N6225" s="29" t="str">
        <f>IF(O6225 &lt;&gt; "",VLOOKUP(O6225,'CLASSIFICAÇÃO - ÁREA DE ATUAÇÃO'!$A:$C,3,0), "")</f>
        <v>ATENÇÃO PRIMÁRIA</v>
      </c>
      <c r="O6225" t="str">
        <f>'Lotações convertidas'!B6227</f>
        <v>CENTRO DE SAÚDE RIO BRANCO</v>
      </c>
    </row>
    <row r="6226" spans="1:15" x14ac:dyDescent="0.25">
      <c r="A6226">
        <v>1404901</v>
      </c>
      <c r="B6226" t="s">
        <v>18009</v>
      </c>
      <c r="C6226" t="s">
        <v>18010</v>
      </c>
      <c r="D6226" t="s">
        <v>379</v>
      </c>
      <c r="F6226" t="s">
        <v>18623</v>
      </c>
      <c r="G6226" s="177">
        <v>44894</v>
      </c>
      <c r="H6226" t="s">
        <v>457</v>
      </c>
      <c r="I6226" t="s">
        <v>18171</v>
      </c>
      <c r="J6226" t="s">
        <v>18120</v>
      </c>
      <c r="K6226" t="s">
        <v>353</v>
      </c>
      <c r="L6226" t="s">
        <v>374</v>
      </c>
      <c r="M6226" s="29" t="str">
        <f>IF(O6226 &lt;&gt; "", VLOOKUP(O6226,'CLASSIFICAÇÃO - ÁREA DE ATUAÇÃO'!$A:$C,2,0),"")</f>
        <v>C</v>
      </c>
      <c r="N6226" s="29" t="str">
        <f>IF(O6226 &lt;&gt; "",VLOOKUP(O6226,'CLASSIFICAÇÃO - ÁREA DE ATUAÇÃO'!$A:$C,3,0), "")</f>
        <v>REDE DE URGÊNCIA</v>
      </c>
      <c r="O6226" t="str">
        <f>'Lotações convertidas'!B6228</f>
        <v>UNIDADE DE PRONTO ATENDIMENTO NORDESTE</v>
      </c>
    </row>
    <row r="6227" spans="1:15" x14ac:dyDescent="0.25">
      <c r="A6227" t="s">
        <v>18557</v>
      </c>
      <c r="B6227" t="s">
        <v>1189</v>
      </c>
      <c r="C6227" t="s">
        <v>1190</v>
      </c>
      <c r="D6227" t="s">
        <v>368</v>
      </c>
      <c r="E6227" t="s">
        <v>369</v>
      </c>
      <c r="F6227" t="s">
        <v>18611</v>
      </c>
      <c r="G6227" s="177">
        <v>44892</v>
      </c>
      <c r="H6227" t="s">
        <v>425</v>
      </c>
      <c r="I6227" t="s">
        <v>18168</v>
      </c>
      <c r="J6227" t="s">
        <v>1191</v>
      </c>
      <c r="K6227" t="s">
        <v>353</v>
      </c>
      <c r="L6227" t="s">
        <v>397</v>
      </c>
      <c r="M6227" s="29" t="str">
        <f>IF(O6227 &lt;&gt; "", VLOOKUP(O6227,'CLASSIFICAÇÃO - ÁREA DE ATUAÇÃO'!$A:$C,2,0),"")</f>
        <v>C</v>
      </c>
      <c r="N6227" s="29" t="str">
        <f>IF(O6227 &lt;&gt; "",VLOOKUP(O6227,'CLASSIFICAÇÃO - ÁREA DE ATUAÇÃO'!$A:$C,3,0), "")</f>
        <v>REDE DE URGÊNCIA</v>
      </c>
      <c r="O6227" t="str">
        <f>'Lotações convertidas'!B6229</f>
        <v>UNIDADE DE PRONTO ATENDIMENTO OESTE</v>
      </c>
    </row>
    <row r="6228" spans="1:15" x14ac:dyDescent="0.25">
      <c r="A6228">
        <v>1404928</v>
      </c>
      <c r="B6228" t="s">
        <v>18558</v>
      </c>
      <c r="C6228" t="s">
        <v>18598</v>
      </c>
      <c r="D6228" t="s">
        <v>349</v>
      </c>
      <c r="E6228" t="s">
        <v>350</v>
      </c>
      <c r="F6228" t="s">
        <v>18656</v>
      </c>
      <c r="G6228" s="177">
        <v>44894</v>
      </c>
      <c r="H6228" t="s">
        <v>395</v>
      </c>
      <c r="I6228" t="s">
        <v>18169</v>
      </c>
      <c r="J6228" t="s">
        <v>18722</v>
      </c>
      <c r="K6228" t="s">
        <v>353</v>
      </c>
      <c r="L6228" t="s">
        <v>372</v>
      </c>
      <c r="M6228" s="29" t="str">
        <f>IF(O6228 &lt;&gt; "", VLOOKUP(O6228,'CLASSIFICAÇÃO - ÁREA DE ATUAÇÃO'!$A:$C,2,0),"")</f>
        <v>C</v>
      </c>
      <c r="N6228" s="29" t="str">
        <f>IF(O6228 &lt;&gt; "",VLOOKUP(O6228,'CLASSIFICAÇÃO - ÁREA DE ATUAÇÃO'!$A:$C,3,0), "")</f>
        <v>REDE COMPLEMENTAR</v>
      </c>
      <c r="O6228" t="str">
        <f>'Lotações convertidas'!B6230</f>
        <v>CENTRO DE REFERENCIA EM REABILITACAO VENDA NOVA</v>
      </c>
    </row>
    <row r="6229" spans="1:15" x14ac:dyDescent="0.25">
      <c r="A6229">
        <v>1404936</v>
      </c>
      <c r="B6229" t="s">
        <v>18559</v>
      </c>
      <c r="C6229" t="s">
        <v>18599</v>
      </c>
      <c r="D6229" t="s">
        <v>362</v>
      </c>
      <c r="F6229" t="s">
        <v>18635</v>
      </c>
      <c r="G6229" s="177">
        <v>44894</v>
      </c>
      <c r="H6229" t="s">
        <v>395</v>
      </c>
      <c r="I6229" t="s">
        <v>18168</v>
      </c>
      <c r="J6229" t="s">
        <v>18723</v>
      </c>
      <c r="K6229" t="s">
        <v>353</v>
      </c>
      <c r="L6229" t="s">
        <v>397</v>
      </c>
      <c r="M6229" s="29" t="str">
        <f>IF(O6229 &lt;&gt; "", VLOOKUP(O6229,'CLASSIFICAÇÃO - ÁREA DE ATUAÇÃO'!$A:$C,2,0),"")</f>
        <v>A</v>
      </c>
      <c r="N6229" s="29" t="str">
        <f>IF(O6229 &lt;&gt; "",VLOOKUP(O6229,'CLASSIFICAÇÃO - ÁREA DE ATUAÇÃO'!$A:$C,3,0), "")</f>
        <v>GESTÃO</v>
      </c>
      <c r="O6229" t="str">
        <f>'Lotações convertidas'!B6231</f>
        <v>GERENCIA DE ASSISTENCIA, EPIDEMIOLOGIA E REGULACAO OESTE</v>
      </c>
    </row>
    <row r="6230" spans="1:15" x14ac:dyDescent="0.25">
      <c r="A6230">
        <v>1404944</v>
      </c>
      <c r="B6230" t="s">
        <v>18560</v>
      </c>
      <c r="C6230" t="s">
        <v>18600</v>
      </c>
      <c r="D6230" t="s">
        <v>368</v>
      </c>
      <c r="E6230" t="s">
        <v>390</v>
      </c>
      <c r="F6230" t="s">
        <v>507</v>
      </c>
      <c r="G6230" s="177">
        <v>44894</v>
      </c>
      <c r="H6230" t="s">
        <v>364</v>
      </c>
      <c r="I6230" t="s">
        <v>18175</v>
      </c>
      <c r="J6230" t="s">
        <v>18724</v>
      </c>
      <c r="K6230" t="s">
        <v>353</v>
      </c>
      <c r="L6230" t="s">
        <v>365</v>
      </c>
      <c r="M6230" s="29" t="str">
        <f>IF(O6230 &lt;&gt; "", VLOOKUP(O6230,'CLASSIFICAÇÃO - ÁREA DE ATUAÇÃO'!$A:$C,2,0),"")</f>
        <v>D</v>
      </c>
      <c r="N6230" s="29" t="str">
        <f>IF(O6230 &lt;&gt; "",VLOOKUP(O6230,'CLASSIFICAÇÃO - ÁREA DE ATUAÇÃO'!$A:$C,3,0), "")</f>
        <v>ATENÇÃO PRIMÁRIA</v>
      </c>
      <c r="O6230" t="str">
        <f>'Lotações convertidas'!B6232</f>
        <v>CENTRO DE SAÚDE JAQUELINE II</v>
      </c>
    </row>
    <row r="6231" spans="1:15" x14ac:dyDescent="0.25">
      <c r="A6231">
        <v>1404960</v>
      </c>
      <c r="B6231" t="s">
        <v>18561</v>
      </c>
      <c r="C6231" t="s">
        <v>18601</v>
      </c>
      <c r="D6231" t="s">
        <v>368</v>
      </c>
      <c r="E6231" t="s">
        <v>369</v>
      </c>
      <c r="F6231" t="s">
        <v>18623</v>
      </c>
      <c r="G6231" s="177">
        <v>44895</v>
      </c>
      <c r="H6231" t="s">
        <v>441</v>
      </c>
      <c r="I6231" t="s">
        <v>18168</v>
      </c>
      <c r="J6231" t="s">
        <v>18725</v>
      </c>
      <c r="K6231" t="s">
        <v>353</v>
      </c>
      <c r="L6231" t="s">
        <v>374</v>
      </c>
      <c r="M6231" s="29" t="str">
        <f>IF(O6231 &lt;&gt; "", VLOOKUP(O6231,'CLASSIFICAÇÃO - ÁREA DE ATUAÇÃO'!$A:$C,2,0),"")</f>
        <v>C</v>
      </c>
      <c r="N6231" s="29" t="str">
        <f>IF(O6231 &lt;&gt; "",VLOOKUP(O6231,'CLASSIFICAÇÃO - ÁREA DE ATUAÇÃO'!$A:$C,3,0), "")</f>
        <v>REDE DE URGÊNCIA</v>
      </c>
      <c r="O6231" t="str">
        <f>'Lotações convertidas'!B6233</f>
        <v>UNIDADE DE PRONTO ATENDIMENTO NORDESTE</v>
      </c>
    </row>
    <row r="6232" spans="1:15" x14ac:dyDescent="0.25">
      <c r="A6232">
        <v>1404979</v>
      </c>
      <c r="B6232" t="s">
        <v>18562</v>
      </c>
      <c r="C6232" t="s">
        <v>18602</v>
      </c>
      <c r="D6232" t="s">
        <v>429</v>
      </c>
      <c r="E6232" t="s">
        <v>493</v>
      </c>
      <c r="F6232" t="s">
        <v>730</v>
      </c>
      <c r="G6232" s="177">
        <v>44895</v>
      </c>
      <c r="H6232" t="s">
        <v>508</v>
      </c>
      <c r="I6232" t="s">
        <v>495</v>
      </c>
      <c r="K6232" t="s">
        <v>495</v>
      </c>
      <c r="L6232" t="s">
        <v>365</v>
      </c>
      <c r="M6232" s="29" t="str">
        <f>IF(O6232 &lt;&gt; "", VLOOKUP(O6232,'CLASSIFICAÇÃO - ÁREA DE ATUAÇÃO'!$A:$C,2,0),"")</f>
        <v>B</v>
      </c>
      <c r="N6232" s="29" t="str">
        <f>IF(O6232 &lt;&gt; "",VLOOKUP(O6232,'CLASSIFICAÇÃO - ÁREA DE ATUAÇÃO'!$A:$C,3,0), "")</f>
        <v>REDE COMPLEMENTAR</v>
      </c>
      <c r="O6232" t="str">
        <f>'Lotações convertidas'!B6234</f>
        <v>LABORATORIO DE ZOONOSES</v>
      </c>
    </row>
    <row r="6233" spans="1:15" x14ac:dyDescent="0.25">
      <c r="A6233">
        <v>1404987</v>
      </c>
      <c r="B6233" t="s">
        <v>18563</v>
      </c>
      <c r="C6233" t="s">
        <v>18603</v>
      </c>
      <c r="D6233" t="s">
        <v>429</v>
      </c>
      <c r="E6233" t="s">
        <v>493</v>
      </c>
      <c r="F6233" t="s">
        <v>792</v>
      </c>
      <c r="G6233" s="177">
        <v>44895</v>
      </c>
      <c r="H6233" t="s">
        <v>508</v>
      </c>
      <c r="I6233" t="s">
        <v>495</v>
      </c>
      <c r="K6233" t="s">
        <v>495</v>
      </c>
      <c r="L6233" t="s">
        <v>411</v>
      </c>
      <c r="M6233" s="29" t="str">
        <f>IF(O6233 &lt;&gt; "", VLOOKUP(O6233,'CLASSIFICAÇÃO - ÁREA DE ATUAÇÃO'!$A:$C,2,0),"")</f>
        <v>A</v>
      </c>
      <c r="N6233" s="29" t="str">
        <f>IF(O6233 &lt;&gt; "",VLOOKUP(O6233,'CLASSIFICAÇÃO - ÁREA DE ATUAÇÃO'!$A:$C,3,0), "")</f>
        <v>REDE COMPLEMENTAR</v>
      </c>
      <c r="O6233" t="str">
        <f>'Lotações convertidas'!B6235</f>
        <v>LABORATORIO REGIONAL CENTRO-SUL/PAMPULHA</v>
      </c>
    </row>
    <row r="6234" spans="1:15" x14ac:dyDescent="0.25">
      <c r="A6234">
        <v>1405002</v>
      </c>
      <c r="B6234" t="s">
        <v>18564</v>
      </c>
      <c r="C6234" t="s">
        <v>18604</v>
      </c>
      <c r="D6234" t="s">
        <v>368</v>
      </c>
      <c r="E6234" t="s">
        <v>369</v>
      </c>
      <c r="F6234" t="s">
        <v>18665</v>
      </c>
      <c r="G6234" s="177">
        <v>44895</v>
      </c>
      <c r="H6234" t="s">
        <v>364</v>
      </c>
      <c r="I6234" t="s">
        <v>18168</v>
      </c>
      <c r="J6234" t="s">
        <v>18726</v>
      </c>
      <c r="K6234" t="s">
        <v>353</v>
      </c>
      <c r="L6234" t="s">
        <v>382</v>
      </c>
      <c r="M6234" s="29" t="str">
        <f>IF(O6234 &lt;&gt; "", VLOOKUP(O6234,'CLASSIFICAÇÃO - ÁREA DE ATUAÇÃO'!$A:$C,2,0),"")</f>
        <v>A</v>
      </c>
      <c r="N6234" s="29" t="str">
        <f>IF(O6234 &lt;&gt; "",VLOOKUP(O6234,'CLASSIFICAÇÃO - ÁREA DE ATUAÇÃO'!$A:$C,3,0), "")</f>
        <v>REDE COMPLEMENTAR</v>
      </c>
      <c r="O6234" t="str">
        <f>'Lotações convertidas'!B6236</f>
        <v>CENTRAL DE ESTERILIZACAO LESTE</v>
      </c>
    </row>
    <row r="6235" spans="1:15" x14ac:dyDescent="0.25">
      <c r="A6235">
        <v>1405010</v>
      </c>
      <c r="B6235" t="s">
        <v>18565</v>
      </c>
      <c r="C6235" t="s">
        <v>18605</v>
      </c>
      <c r="D6235" t="s">
        <v>368</v>
      </c>
      <c r="E6235" t="s">
        <v>369</v>
      </c>
      <c r="F6235" t="s">
        <v>18617</v>
      </c>
      <c r="G6235" s="177">
        <v>44895</v>
      </c>
      <c r="H6235" t="s">
        <v>441</v>
      </c>
      <c r="I6235" t="s">
        <v>18168</v>
      </c>
      <c r="J6235" t="s">
        <v>18727</v>
      </c>
      <c r="K6235" t="s">
        <v>353</v>
      </c>
      <c r="L6235" t="s">
        <v>406</v>
      </c>
      <c r="M6235" s="29" t="str">
        <f>IF(O6235 &lt;&gt; "", VLOOKUP(O6235,'CLASSIFICAÇÃO - ÁREA DE ATUAÇÃO'!$A:$C,2,0),"")</f>
        <v>D</v>
      </c>
      <c r="N6235" s="29" t="str">
        <f>IF(O6235 &lt;&gt; "",VLOOKUP(O6235,'CLASSIFICAÇÃO - ÁREA DE ATUAÇÃO'!$A:$C,3,0), "")</f>
        <v>REDE DE URGÊNCIA</v>
      </c>
      <c r="O6235" t="str">
        <f>'Lotações convertidas'!B6237</f>
        <v>UNIDADE DE PRONTO ATENDIMENTO BARREIRO</v>
      </c>
    </row>
    <row r="6236" spans="1:15" x14ac:dyDescent="0.25">
      <c r="A6236">
        <v>1405029</v>
      </c>
      <c r="B6236" t="s">
        <v>18566</v>
      </c>
      <c r="C6236" t="s">
        <v>18606</v>
      </c>
      <c r="D6236" t="s">
        <v>349</v>
      </c>
      <c r="E6236" t="s">
        <v>350</v>
      </c>
      <c r="F6236" t="s">
        <v>18633</v>
      </c>
      <c r="G6236" s="177">
        <v>44895</v>
      </c>
      <c r="H6236" t="s">
        <v>395</v>
      </c>
      <c r="I6236" t="s">
        <v>18169</v>
      </c>
      <c r="J6236" t="s">
        <v>18728</v>
      </c>
      <c r="K6236" t="s">
        <v>353</v>
      </c>
      <c r="L6236" t="s">
        <v>382</v>
      </c>
      <c r="M6236" s="29" t="str">
        <f>IF(O6236 &lt;&gt; "", VLOOKUP(O6236,'CLASSIFICAÇÃO - ÁREA DE ATUAÇÃO'!$A:$C,2,0),"")</f>
        <v>A</v>
      </c>
      <c r="N6236" s="29" t="str">
        <f>IF(O6236 &lt;&gt; "",VLOOKUP(O6236,'CLASSIFICAÇÃO - ÁREA DE ATUAÇÃO'!$A:$C,3,0), "")</f>
        <v>REDE COMPLEMENTAR</v>
      </c>
      <c r="O6236" t="str">
        <f>'Lotações convertidas'!B6238</f>
        <v>CENTRO DE REFERENCIA EM REABILITACAO LESTE</v>
      </c>
    </row>
    <row r="6237" spans="1:15" x14ac:dyDescent="0.25">
      <c r="A6237">
        <v>1405053</v>
      </c>
      <c r="B6237" t="s">
        <v>18567</v>
      </c>
      <c r="C6237" t="s">
        <v>18607</v>
      </c>
      <c r="D6237" t="s">
        <v>349</v>
      </c>
      <c r="E6237" t="s">
        <v>473</v>
      </c>
      <c r="F6237" t="s">
        <v>1517</v>
      </c>
      <c r="G6237" s="177">
        <v>44895</v>
      </c>
      <c r="H6237" t="s">
        <v>352</v>
      </c>
      <c r="I6237" t="s">
        <v>18173</v>
      </c>
      <c r="J6237" t="s">
        <v>18729</v>
      </c>
      <c r="K6237" t="s">
        <v>353</v>
      </c>
      <c r="L6237" t="s">
        <v>365</v>
      </c>
      <c r="M6237" s="29" t="str">
        <f>IF(O6237 &lt;&gt; "", VLOOKUP(O6237,'CLASSIFICAÇÃO - ÁREA DE ATUAÇÃO'!$A:$C,2,0),"")</f>
        <v>D</v>
      </c>
      <c r="N6237" s="29" t="str">
        <f>IF(O6237 &lt;&gt; "",VLOOKUP(O6237,'CLASSIFICAÇÃO - ÁREA DE ATUAÇÃO'!$A:$C,3,0), "")</f>
        <v>ATENÇÃO PRIMÁRIA</v>
      </c>
      <c r="O6237" t="str">
        <f>'Lotações convertidas'!B6239</f>
        <v>CENTRO DE SAÚDE LAJEDO</v>
      </c>
    </row>
    <row r="6238" spans="1:15" x14ac:dyDescent="0.25">
      <c r="A6238">
        <v>1405061</v>
      </c>
      <c r="B6238" t="s">
        <v>1302</v>
      </c>
      <c r="C6238" t="s">
        <v>1303</v>
      </c>
      <c r="D6238" t="s">
        <v>368</v>
      </c>
      <c r="E6238" t="s">
        <v>369</v>
      </c>
      <c r="F6238" t="s">
        <v>18616</v>
      </c>
      <c r="G6238" s="177">
        <v>44895</v>
      </c>
      <c r="H6238" t="s">
        <v>441</v>
      </c>
      <c r="I6238" t="s">
        <v>18168</v>
      </c>
      <c r="J6238" t="s">
        <v>1304</v>
      </c>
      <c r="K6238" t="s">
        <v>353</v>
      </c>
      <c r="L6238" t="s">
        <v>361</v>
      </c>
      <c r="M6238" s="29" t="str">
        <f>IF(O6238 &lt;&gt; "", VLOOKUP(O6238,'CLASSIFICAÇÃO - ÁREA DE ATUAÇÃO'!$A:$C,2,0),"")</f>
        <v>C</v>
      </c>
      <c r="N6238" s="29" t="str">
        <f>IF(O6238 &lt;&gt; "",VLOOKUP(O6238,'CLASSIFICAÇÃO - ÁREA DE ATUAÇÃO'!$A:$C,3,0), "")</f>
        <v>REDE DE URGÊNCIA</v>
      </c>
      <c r="O6238" t="str">
        <f>'Lotações convertidas'!B6240</f>
        <v>UNIDADE DE PRONTO ATENDIMENTO PAMPULHA</v>
      </c>
    </row>
    <row r="6239" spans="1:15" x14ac:dyDescent="0.25">
      <c r="A6239" t="s">
        <v>18568</v>
      </c>
      <c r="B6239" t="s">
        <v>769</v>
      </c>
      <c r="C6239" t="s">
        <v>770</v>
      </c>
      <c r="D6239" t="s">
        <v>368</v>
      </c>
      <c r="E6239" t="s">
        <v>369</v>
      </c>
      <c r="F6239" t="s">
        <v>18622</v>
      </c>
      <c r="G6239" s="177">
        <v>44895</v>
      </c>
      <c r="H6239" t="s">
        <v>441</v>
      </c>
      <c r="I6239" t="s">
        <v>18168</v>
      </c>
      <c r="J6239" t="s">
        <v>772</v>
      </c>
      <c r="K6239" t="s">
        <v>353</v>
      </c>
      <c r="L6239" t="s">
        <v>372</v>
      </c>
      <c r="M6239" s="29" t="str">
        <f>IF(O6239 &lt;&gt; "", VLOOKUP(O6239,'CLASSIFICAÇÃO - ÁREA DE ATUAÇÃO'!$A:$C,2,0),"")</f>
        <v>C</v>
      </c>
      <c r="N6239" s="29" t="str">
        <f>IF(O6239 &lt;&gt; "",VLOOKUP(O6239,'CLASSIFICAÇÃO - ÁREA DE ATUAÇÃO'!$A:$C,3,0), "")</f>
        <v>REDE DE URGÊNCIA</v>
      </c>
      <c r="O6239" t="str">
        <f>'Lotações convertidas'!B6241</f>
        <v>CENTRO DE REFERENCIA EM SAUDE MENTAL VENDA NOVA</v>
      </c>
    </row>
    <row r="6240" spans="1:15" x14ac:dyDescent="0.25">
      <c r="A6240">
        <v>1405088</v>
      </c>
      <c r="B6240" t="s">
        <v>18569</v>
      </c>
      <c r="C6240" t="s">
        <v>18608</v>
      </c>
      <c r="D6240" t="s">
        <v>379</v>
      </c>
      <c r="F6240" t="s">
        <v>18644</v>
      </c>
      <c r="G6240" s="177">
        <v>44895</v>
      </c>
      <c r="H6240" t="s">
        <v>364</v>
      </c>
      <c r="I6240" t="s">
        <v>18171</v>
      </c>
      <c r="J6240" t="s">
        <v>18730</v>
      </c>
      <c r="K6240" t="s">
        <v>353</v>
      </c>
      <c r="L6240" t="s">
        <v>411</v>
      </c>
      <c r="M6240" s="29" t="str">
        <f>IF(O6240 &lt;&gt; "", VLOOKUP(O6240,'CLASSIFICAÇÃO - ÁREA DE ATUAÇÃO'!$A:$C,2,0),"")</f>
        <v>C</v>
      </c>
      <c r="N6240" s="29" t="str">
        <f>IF(O6240 &lt;&gt; "",VLOOKUP(O6240,'CLASSIFICAÇÃO - ÁREA DE ATUAÇÃO'!$A:$C,3,0), "")</f>
        <v>ATENÇÃO PRIMÁRIA</v>
      </c>
      <c r="O6240" t="str">
        <f>'Lotações convertidas'!B6242</f>
        <v>CENTRO DE SAÚDE SÃO MIGUEL ARCANJO</v>
      </c>
    </row>
    <row r="6241" spans="1:15" x14ac:dyDescent="0.25">
      <c r="A6241">
        <v>1405169</v>
      </c>
      <c r="B6241" t="s">
        <v>18570</v>
      </c>
      <c r="C6241" t="s">
        <v>18609</v>
      </c>
      <c r="D6241" t="s">
        <v>379</v>
      </c>
      <c r="F6241" t="s">
        <v>18617</v>
      </c>
      <c r="G6241" s="177">
        <v>44877</v>
      </c>
      <c r="H6241" t="s">
        <v>482</v>
      </c>
      <c r="I6241" t="s">
        <v>18171</v>
      </c>
      <c r="J6241" t="s">
        <v>18731</v>
      </c>
      <c r="K6241" t="s">
        <v>353</v>
      </c>
      <c r="L6241" t="s">
        <v>406</v>
      </c>
      <c r="M6241" s="29" t="str">
        <f>IF(O6241 &lt;&gt; "", VLOOKUP(O6241,'CLASSIFICAÇÃO - ÁREA DE ATUAÇÃO'!$A:$C,2,0),"")</f>
        <v>D</v>
      </c>
      <c r="N6241" s="29" t="str">
        <f>IF(O6241 &lt;&gt; "",VLOOKUP(O6241,'CLASSIFICAÇÃO - ÁREA DE ATUAÇÃO'!$A:$C,3,0), "")</f>
        <v>REDE DE URGÊNCIA</v>
      </c>
      <c r="O6241" t="str">
        <f>'Lotações convertidas'!B6243</f>
        <v>UNIDADE DE PRONTO ATENDIMENTO BARREIRO</v>
      </c>
    </row>
    <row r="6242" spans="1:15" x14ac:dyDescent="0.25">
      <c r="G6242" s="177"/>
      <c r="M6242" s="29" t="str">
        <f>IF(O6242 &lt;&gt; "", VLOOKUP(O6242,'CLASSIFICAÇÃO - ÁREA DE ATUAÇÃO'!$A:$C,2,0),"")</f>
        <v/>
      </c>
      <c r="N6242" s="29" t="str">
        <f>IF(O6242 &lt;&gt; "",VLOOKUP(O6242,'CLASSIFICAÇÃO - ÁREA DE ATUAÇÃO'!$A:$C,3,0), "")</f>
        <v/>
      </c>
      <c r="O6242" t="str">
        <f>'Lotações convertidas'!B6244</f>
        <v/>
      </c>
    </row>
    <row r="6243" spans="1:15" x14ac:dyDescent="0.25">
      <c r="G6243" s="177"/>
      <c r="M6243" s="29" t="str">
        <f>IF(O6243 &lt;&gt; "", VLOOKUP(O6243,'CLASSIFICAÇÃO - ÁREA DE ATUAÇÃO'!$A:$C,2,0),"")</f>
        <v/>
      </c>
      <c r="N6243" s="29" t="str">
        <f>IF(O6243 &lt;&gt; "",VLOOKUP(O6243,'CLASSIFICAÇÃO - ÁREA DE ATUAÇÃO'!$A:$C,3,0), "")</f>
        <v/>
      </c>
      <c r="O6243" t="str">
        <f>'Lotações convertidas'!B6245</f>
        <v/>
      </c>
    </row>
    <row r="6244" spans="1:15" x14ac:dyDescent="0.25">
      <c r="G6244" s="177"/>
      <c r="M6244" s="29" t="str">
        <f>IF(O6244 &lt;&gt; "", VLOOKUP(O6244,'CLASSIFICAÇÃO - ÁREA DE ATUAÇÃO'!$A:$C,2,0),"")</f>
        <v/>
      </c>
      <c r="N6244" s="29" t="str">
        <f>IF(O6244 &lt;&gt; "",VLOOKUP(O6244,'CLASSIFICAÇÃO - ÁREA DE ATUAÇÃO'!$A:$C,3,0), "")</f>
        <v/>
      </c>
      <c r="O6244" t="str">
        <f>'Lotações convertidas'!B6246</f>
        <v/>
      </c>
    </row>
    <row r="6245" spans="1:15" x14ac:dyDescent="0.25">
      <c r="G6245" s="177"/>
      <c r="M6245" s="29" t="str">
        <f>IF(O6245 &lt;&gt; "", VLOOKUP(O6245,'CLASSIFICAÇÃO - ÁREA DE ATUAÇÃO'!$A:$C,2,0),"")</f>
        <v/>
      </c>
      <c r="N6245" s="29" t="str">
        <f>IF(O6245 &lt;&gt; "",VLOOKUP(O6245,'CLASSIFICAÇÃO - ÁREA DE ATUAÇÃO'!$A:$C,3,0), "")</f>
        <v/>
      </c>
      <c r="O6245" t="str">
        <f>'Lotações convertidas'!B6247</f>
        <v/>
      </c>
    </row>
    <row r="6246" spans="1:15" x14ac:dyDescent="0.25">
      <c r="G6246" s="177"/>
      <c r="M6246" s="29" t="str">
        <f>IF(O6246 &lt;&gt; "", VLOOKUP(O6246,'CLASSIFICAÇÃO - ÁREA DE ATUAÇÃO'!$A:$C,2,0),"")</f>
        <v/>
      </c>
      <c r="N6246" s="29" t="str">
        <f>IF(O6246 &lt;&gt; "",VLOOKUP(O6246,'CLASSIFICAÇÃO - ÁREA DE ATUAÇÃO'!$A:$C,3,0), "")</f>
        <v/>
      </c>
      <c r="O6246" t="str">
        <f>'Lotações convertidas'!B6248</f>
        <v/>
      </c>
    </row>
    <row r="6247" spans="1:15" x14ac:dyDescent="0.25">
      <c r="G6247" s="177"/>
      <c r="M6247" s="29" t="str">
        <f>IF(O6247 &lt;&gt; "", VLOOKUP(O6247,'CLASSIFICAÇÃO - ÁREA DE ATUAÇÃO'!$A:$C,2,0),"")</f>
        <v/>
      </c>
      <c r="N6247" s="29" t="str">
        <f>IF(O6247 &lt;&gt; "",VLOOKUP(O6247,'CLASSIFICAÇÃO - ÁREA DE ATUAÇÃO'!$A:$C,3,0), "")</f>
        <v/>
      </c>
      <c r="O6247" t="str">
        <f>'Lotações convertidas'!B6249</f>
        <v/>
      </c>
    </row>
    <row r="6248" spans="1:15" x14ac:dyDescent="0.25">
      <c r="G6248" s="177"/>
      <c r="M6248" s="29" t="str">
        <f>IF(O6248 &lt;&gt; "", VLOOKUP(O6248,'CLASSIFICAÇÃO - ÁREA DE ATUAÇÃO'!$A:$C,2,0),"")</f>
        <v/>
      </c>
      <c r="N6248" s="29" t="str">
        <f>IF(O6248 &lt;&gt; "",VLOOKUP(O6248,'CLASSIFICAÇÃO - ÁREA DE ATUAÇÃO'!$A:$C,3,0), "")</f>
        <v/>
      </c>
      <c r="O6248" t="str">
        <f>'Lotações convertidas'!B6250</f>
        <v/>
      </c>
    </row>
    <row r="6249" spans="1:15" x14ac:dyDescent="0.25">
      <c r="G6249" s="177"/>
      <c r="M6249" s="29" t="str">
        <f>IF(O6249 &lt;&gt; "", VLOOKUP(O6249,'CLASSIFICAÇÃO - ÁREA DE ATUAÇÃO'!$A:$C,2,0),"")</f>
        <v/>
      </c>
      <c r="N6249" s="29" t="str">
        <f>IF(O6249 &lt;&gt; "",VLOOKUP(O6249,'CLASSIFICAÇÃO - ÁREA DE ATUAÇÃO'!$A:$C,3,0), "")</f>
        <v/>
      </c>
      <c r="O6249" t="str">
        <f>'Lotações convertidas'!B6251</f>
        <v/>
      </c>
    </row>
    <row r="6250" spans="1:15" x14ac:dyDescent="0.25">
      <c r="G6250" s="177"/>
      <c r="M6250" s="29" t="str">
        <f>IF(O6250 &lt;&gt; "", VLOOKUP(O6250,'CLASSIFICAÇÃO - ÁREA DE ATUAÇÃO'!$A:$C,2,0),"")</f>
        <v/>
      </c>
      <c r="N6250" s="29" t="str">
        <f>IF(O6250 &lt;&gt; "",VLOOKUP(O6250,'CLASSIFICAÇÃO - ÁREA DE ATUAÇÃO'!$A:$C,3,0), "")</f>
        <v/>
      </c>
      <c r="O6250" t="str">
        <f>'Lotações convertidas'!B6252</f>
        <v/>
      </c>
    </row>
    <row r="6251" spans="1:15" x14ac:dyDescent="0.25">
      <c r="G6251" s="177"/>
      <c r="M6251" s="29" t="str">
        <f>IF(O6251 &lt;&gt; "", VLOOKUP(O6251,'CLASSIFICAÇÃO - ÁREA DE ATUAÇÃO'!$A:$C,2,0),"")</f>
        <v/>
      </c>
      <c r="N6251" s="29" t="str">
        <f>IF(O6251 &lt;&gt; "",VLOOKUP(O6251,'CLASSIFICAÇÃO - ÁREA DE ATUAÇÃO'!$A:$C,3,0), "")</f>
        <v/>
      </c>
      <c r="O6251" t="str">
        <f>'Lotações convertidas'!B6253</f>
        <v/>
      </c>
    </row>
    <row r="6252" spans="1:15" x14ac:dyDescent="0.25">
      <c r="G6252" s="177"/>
      <c r="M6252" s="29" t="str">
        <f>IF(O6252 &lt;&gt; "", VLOOKUP(O6252,'CLASSIFICAÇÃO - ÁREA DE ATUAÇÃO'!$A:$C,2,0),"")</f>
        <v/>
      </c>
      <c r="N6252" s="29" t="str">
        <f>IF(O6252 &lt;&gt; "",VLOOKUP(O6252,'CLASSIFICAÇÃO - ÁREA DE ATUAÇÃO'!$A:$C,3,0), "")</f>
        <v/>
      </c>
      <c r="O6252" t="str">
        <f>'Lotações convertidas'!B6254</f>
        <v/>
      </c>
    </row>
    <row r="6253" spans="1:15" x14ac:dyDescent="0.25">
      <c r="G6253" s="177"/>
      <c r="M6253" s="29" t="str">
        <f>IF(O6253 &lt;&gt; "", VLOOKUP(O6253,'CLASSIFICAÇÃO - ÁREA DE ATUAÇÃO'!$A:$C,2,0),"")</f>
        <v/>
      </c>
      <c r="N6253" s="29" t="str">
        <f>IF(O6253 &lt;&gt; "",VLOOKUP(O6253,'CLASSIFICAÇÃO - ÁREA DE ATUAÇÃO'!$A:$C,3,0), "")</f>
        <v/>
      </c>
      <c r="O6253" t="str">
        <f>'Lotações convertidas'!B6255</f>
        <v/>
      </c>
    </row>
    <row r="6254" spans="1:15" x14ac:dyDescent="0.25">
      <c r="G6254" s="177"/>
      <c r="M6254" s="29" t="str">
        <f>IF(O6254 &lt;&gt; "", VLOOKUP(O6254,'CLASSIFICAÇÃO - ÁREA DE ATUAÇÃO'!$A:$C,2,0),"")</f>
        <v/>
      </c>
      <c r="N6254" s="29" t="str">
        <f>IF(O6254 &lt;&gt; "",VLOOKUP(O6254,'CLASSIFICAÇÃO - ÁREA DE ATUAÇÃO'!$A:$C,3,0), "")</f>
        <v/>
      </c>
      <c r="O6254" t="str">
        <f>'Lotações convertidas'!B6256</f>
        <v/>
      </c>
    </row>
    <row r="6255" spans="1:15" x14ac:dyDescent="0.25">
      <c r="G6255" s="177"/>
      <c r="M6255" s="29" t="str">
        <f>IF(O6255 &lt;&gt; "", VLOOKUP(O6255,'CLASSIFICAÇÃO - ÁREA DE ATUAÇÃO'!$A:$C,2,0),"")</f>
        <v/>
      </c>
      <c r="N6255" s="29" t="str">
        <f>IF(O6255 &lt;&gt; "",VLOOKUP(O6255,'CLASSIFICAÇÃO - ÁREA DE ATUAÇÃO'!$A:$C,3,0), "")</f>
        <v/>
      </c>
      <c r="O6255" t="str">
        <f>'Lotações convertidas'!B6257</f>
        <v/>
      </c>
    </row>
    <row r="6256" spans="1:15" x14ac:dyDescent="0.25">
      <c r="G6256" s="177"/>
      <c r="M6256" s="29" t="str">
        <f>IF(O6256 &lt;&gt; "", VLOOKUP(O6256,'CLASSIFICAÇÃO - ÁREA DE ATUAÇÃO'!$A:$C,2,0),"")</f>
        <v/>
      </c>
      <c r="N6256" s="29" t="str">
        <f>IF(O6256 &lt;&gt; "",VLOOKUP(O6256,'CLASSIFICAÇÃO - ÁREA DE ATUAÇÃO'!$A:$C,3,0), "")</f>
        <v/>
      </c>
      <c r="O6256" t="str">
        <f>'Lotações convertidas'!B6258</f>
        <v/>
      </c>
    </row>
    <row r="6257" spans="7:15" x14ac:dyDescent="0.25">
      <c r="G6257" s="177"/>
      <c r="M6257" s="29" t="str">
        <f>IF(O6257 &lt;&gt; "", VLOOKUP(O6257,'CLASSIFICAÇÃO - ÁREA DE ATUAÇÃO'!$A:$C,2,0),"")</f>
        <v/>
      </c>
      <c r="N6257" s="29" t="str">
        <f>IF(O6257 &lt;&gt; "",VLOOKUP(O6257,'CLASSIFICAÇÃO - ÁREA DE ATUAÇÃO'!$A:$C,3,0), "")</f>
        <v/>
      </c>
      <c r="O6257" t="str">
        <f>'Lotações convertidas'!B6259</f>
        <v/>
      </c>
    </row>
    <row r="6258" spans="7:15" x14ac:dyDescent="0.25">
      <c r="G6258" s="177"/>
      <c r="M6258" s="29" t="str">
        <f>IF(O6258 &lt;&gt; "", VLOOKUP(O6258,'CLASSIFICAÇÃO - ÁREA DE ATUAÇÃO'!$A:$C,2,0),"")</f>
        <v/>
      </c>
      <c r="N6258" s="29" t="str">
        <f>IF(O6258 &lt;&gt; "",VLOOKUP(O6258,'CLASSIFICAÇÃO - ÁREA DE ATUAÇÃO'!$A:$C,3,0), "")</f>
        <v/>
      </c>
      <c r="O6258" t="str">
        <f>'Lotações convertidas'!B6260</f>
        <v/>
      </c>
    </row>
    <row r="6259" spans="7:15" x14ac:dyDescent="0.25">
      <c r="G6259" s="177"/>
      <c r="M6259" s="29" t="str">
        <f>IF(O6259 &lt;&gt; "", VLOOKUP(O6259,'CLASSIFICAÇÃO - ÁREA DE ATUAÇÃO'!$A:$C,2,0),"")</f>
        <v/>
      </c>
      <c r="N6259" s="29" t="str">
        <f>IF(O6259 &lt;&gt; "",VLOOKUP(O6259,'CLASSIFICAÇÃO - ÁREA DE ATUAÇÃO'!$A:$C,3,0), "")</f>
        <v/>
      </c>
      <c r="O6259" t="str">
        <f>'Lotações convertidas'!B6261</f>
        <v/>
      </c>
    </row>
    <row r="6260" spans="7:15" x14ac:dyDescent="0.25">
      <c r="G6260" s="177"/>
      <c r="M6260" s="29" t="str">
        <f>IF(O6260 &lt;&gt; "", VLOOKUP(O6260,'CLASSIFICAÇÃO - ÁREA DE ATUAÇÃO'!$A:$C,2,0),"")</f>
        <v/>
      </c>
      <c r="N6260" s="29" t="str">
        <f>IF(O6260 &lt;&gt; "",VLOOKUP(O6260,'CLASSIFICAÇÃO - ÁREA DE ATUAÇÃO'!$A:$C,3,0), "")</f>
        <v/>
      </c>
      <c r="O6260" t="str">
        <f>'Lotações convertidas'!B6262</f>
        <v/>
      </c>
    </row>
    <row r="6261" spans="7:15" x14ac:dyDescent="0.25">
      <c r="G6261" s="177"/>
      <c r="M6261" s="29" t="str">
        <f>IF(O6261 &lt;&gt; "", VLOOKUP(O6261,'CLASSIFICAÇÃO - ÁREA DE ATUAÇÃO'!$A:$C,2,0),"")</f>
        <v/>
      </c>
      <c r="N6261" s="29" t="str">
        <f>IF(O6261 &lt;&gt; "",VLOOKUP(O6261,'CLASSIFICAÇÃO - ÁREA DE ATUAÇÃO'!$A:$C,3,0), "")</f>
        <v/>
      </c>
      <c r="O6261" t="str">
        <f>'Lotações convertidas'!B6263</f>
        <v/>
      </c>
    </row>
    <row r="6262" spans="7:15" x14ac:dyDescent="0.25">
      <c r="G6262" s="177"/>
      <c r="M6262" s="29" t="str">
        <f>IF(O6262 &lt;&gt; "", VLOOKUP(O6262,'CLASSIFICAÇÃO - ÁREA DE ATUAÇÃO'!$A:$C,2,0),"")</f>
        <v/>
      </c>
      <c r="N6262" s="29" t="str">
        <f>IF(O6262 &lt;&gt; "",VLOOKUP(O6262,'CLASSIFICAÇÃO - ÁREA DE ATUAÇÃO'!$A:$C,3,0), "")</f>
        <v/>
      </c>
      <c r="O6262" t="str">
        <f>'Lotações convertidas'!B6264</f>
        <v/>
      </c>
    </row>
    <row r="6263" spans="7:15" x14ac:dyDescent="0.25">
      <c r="G6263" s="177"/>
      <c r="M6263" s="29" t="str">
        <f>IF(O6263 &lt;&gt; "", VLOOKUP(O6263,'CLASSIFICAÇÃO - ÁREA DE ATUAÇÃO'!$A:$C,2,0),"")</f>
        <v/>
      </c>
      <c r="N6263" s="29" t="str">
        <f>IF(O6263 &lt;&gt; "",VLOOKUP(O6263,'CLASSIFICAÇÃO - ÁREA DE ATUAÇÃO'!$A:$C,3,0), "")</f>
        <v/>
      </c>
      <c r="O6263" t="str">
        <f>'Lotações convertidas'!B6265</f>
        <v/>
      </c>
    </row>
    <row r="6264" spans="7:15" x14ac:dyDescent="0.25">
      <c r="G6264" s="177"/>
      <c r="M6264" s="29" t="str">
        <f>IF(O6264 &lt;&gt; "", VLOOKUP(O6264,'CLASSIFICAÇÃO - ÁREA DE ATUAÇÃO'!$A:$C,2,0),"")</f>
        <v/>
      </c>
      <c r="N6264" s="29" t="str">
        <f>IF(O6264 &lt;&gt; "",VLOOKUP(O6264,'CLASSIFICAÇÃO - ÁREA DE ATUAÇÃO'!$A:$C,3,0), "")</f>
        <v/>
      </c>
      <c r="O6264" t="str">
        <f>'Lotações convertidas'!B6266</f>
        <v/>
      </c>
    </row>
    <row r="6265" spans="7:15" x14ac:dyDescent="0.25">
      <c r="G6265" s="177"/>
      <c r="M6265" s="29" t="str">
        <f>IF(O6265 &lt;&gt; "", VLOOKUP(O6265,'CLASSIFICAÇÃO - ÁREA DE ATUAÇÃO'!$A:$C,2,0),"")</f>
        <v/>
      </c>
      <c r="N6265" s="29" t="str">
        <f>IF(O6265 &lt;&gt; "",VLOOKUP(O6265,'CLASSIFICAÇÃO - ÁREA DE ATUAÇÃO'!$A:$C,3,0), "")</f>
        <v/>
      </c>
      <c r="O6265" t="str">
        <f>'Lotações convertidas'!B6267</f>
        <v/>
      </c>
    </row>
    <row r="6266" spans="7:15" x14ac:dyDescent="0.25">
      <c r="G6266" s="177"/>
      <c r="M6266" s="29" t="str">
        <f>IF(O6266 &lt;&gt; "", VLOOKUP(O6266,'CLASSIFICAÇÃO - ÁREA DE ATUAÇÃO'!$A:$C,2,0),"")</f>
        <v/>
      </c>
      <c r="N6266" s="29" t="str">
        <f>IF(O6266 &lt;&gt; "",VLOOKUP(O6266,'CLASSIFICAÇÃO - ÁREA DE ATUAÇÃO'!$A:$C,3,0), "")</f>
        <v/>
      </c>
      <c r="O6266" t="str">
        <f>'Lotações convertidas'!B6268</f>
        <v/>
      </c>
    </row>
    <row r="6267" spans="7:15" x14ac:dyDescent="0.25">
      <c r="G6267" s="177"/>
      <c r="M6267" s="29" t="str">
        <f>IF(O6267 &lt;&gt; "", VLOOKUP(O6267,'CLASSIFICAÇÃO - ÁREA DE ATUAÇÃO'!$A:$C,2,0),"")</f>
        <v/>
      </c>
      <c r="N6267" s="29" t="str">
        <f>IF(O6267 &lt;&gt; "",VLOOKUP(O6267,'CLASSIFICAÇÃO - ÁREA DE ATUAÇÃO'!$A:$C,3,0), "")</f>
        <v/>
      </c>
      <c r="O6267" t="str">
        <f>'Lotações convertidas'!B6269</f>
        <v/>
      </c>
    </row>
    <row r="6268" spans="7:15" x14ac:dyDescent="0.25">
      <c r="G6268" s="177"/>
      <c r="M6268" s="29" t="str">
        <f>IF(O6268 &lt;&gt; "", VLOOKUP(O6268,'CLASSIFICAÇÃO - ÁREA DE ATUAÇÃO'!$A:$C,2,0),"")</f>
        <v/>
      </c>
      <c r="N6268" s="29" t="str">
        <f>IF(O6268 &lt;&gt; "",VLOOKUP(O6268,'CLASSIFICAÇÃO - ÁREA DE ATUAÇÃO'!$A:$C,3,0), "")</f>
        <v/>
      </c>
      <c r="O6268" t="str">
        <f>'Lotações convertidas'!B6270</f>
        <v/>
      </c>
    </row>
    <row r="6269" spans="7:15" x14ac:dyDescent="0.25">
      <c r="G6269" s="177"/>
      <c r="M6269" s="29" t="str">
        <f>IF(O6269 &lt;&gt; "", VLOOKUP(O6269,'CLASSIFICAÇÃO - ÁREA DE ATUAÇÃO'!$A:$C,2,0),"")</f>
        <v/>
      </c>
      <c r="N6269" s="29" t="str">
        <f>IF(O6269 &lt;&gt; "",VLOOKUP(O6269,'CLASSIFICAÇÃO - ÁREA DE ATUAÇÃO'!$A:$C,3,0), "")</f>
        <v/>
      </c>
      <c r="O6269" t="str">
        <f>'Lotações convertidas'!B6271</f>
        <v/>
      </c>
    </row>
    <row r="6270" spans="7:15" x14ac:dyDescent="0.25">
      <c r="G6270" s="177"/>
      <c r="M6270" s="29" t="str">
        <f>IF(O6270 &lt;&gt; "", VLOOKUP(O6270,'CLASSIFICAÇÃO - ÁREA DE ATUAÇÃO'!$A:$C,2,0),"")</f>
        <v/>
      </c>
      <c r="N6270" s="29" t="str">
        <f>IF(O6270 &lt;&gt; "",VLOOKUP(O6270,'CLASSIFICAÇÃO - ÁREA DE ATUAÇÃO'!$A:$C,3,0), "")</f>
        <v/>
      </c>
      <c r="O6270" t="str">
        <f>'Lotações convertidas'!B6272</f>
        <v/>
      </c>
    </row>
    <row r="6271" spans="7:15" x14ac:dyDescent="0.25">
      <c r="G6271" s="177"/>
      <c r="M6271" s="29" t="str">
        <f>IF(O6271 &lt;&gt; "", VLOOKUP(O6271,'CLASSIFICAÇÃO - ÁREA DE ATUAÇÃO'!$A:$C,2,0),"")</f>
        <v/>
      </c>
      <c r="N6271" s="29" t="str">
        <f>IF(O6271 &lt;&gt; "",VLOOKUP(O6271,'CLASSIFICAÇÃO - ÁREA DE ATUAÇÃO'!$A:$C,3,0), "")</f>
        <v/>
      </c>
      <c r="O6271" t="str">
        <f>'Lotações convertidas'!B6273</f>
        <v/>
      </c>
    </row>
    <row r="6272" spans="7:15" x14ac:dyDescent="0.25">
      <c r="G6272" s="177"/>
      <c r="M6272" s="29" t="str">
        <f>IF(O6272 &lt;&gt; "", VLOOKUP(O6272,'CLASSIFICAÇÃO - ÁREA DE ATUAÇÃO'!$A:$C,2,0),"")</f>
        <v/>
      </c>
      <c r="N6272" s="29" t="str">
        <f>IF(O6272 &lt;&gt; "",VLOOKUP(O6272,'CLASSIFICAÇÃO - ÁREA DE ATUAÇÃO'!$A:$C,3,0), "")</f>
        <v/>
      </c>
      <c r="O6272" t="str">
        <f>'Lotações convertidas'!B6274</f>
        <v/>
      </c>
    </row>
    <row r="6273" spans="7:15" x14ac:dyDescent="0.25">
      <c r="G6273" s="177"/>
      <c r="M6273" s="29" t="str">
        <f>IF(O6273 &lt;&gt; "", VLOOKUP(O6273,'CLASSIFICAÇÃO - ÁREA DE ATUAÇÃO'!$A:$C,2,0),"")</f>
        <v/>
      </c>
      <c r="N6273" s="29" t="str">
        <f>IF(O6273 &lt;&gt; "",VLOOKUP(O6273,'CLASSIFICAÇÃO - ÁREA DE ATUAÇÃO'!$A:$C,3,0), "")</f>
        <v/>
      </c>
      <c r="O6273" t="str">
        <f>'Lotações convertidas'!B6275</f>
        <v/>
      </c>
    </row>
    <row r="6274" spans="7:15" x14ac:dyDescent="0.25">
      <c r="G6274" s="177"/>
      <c r="M6274" s="29" t="str">
        <f>IF(O6274 &lt;&gt; "", VLOOKUP(O6274,'CLASSIFICAÇÃO - ÁREA DE ATUAÇÃO'!$A:$C,2,0),"")</f>
        <v/>
      </c>
      <c r="N6274" s="29" t="str">
        <f>IF(O6274 &lt;&gt; "",VLOOKUP(O6274,'CLASSIFICAÇÃO - ÁREA DE ATUAÇÃO'!$A:$C,3,0), "")</f>
        <v/>
      </c>
      <c r="O6274" t="str">
        <f>'Lotações convertidas'!B6276</f>
        <v/>
      </c>
    </row>
    <row r="6275" spans="7:15" x14ac:dyDescent="0.25">
      <c r="G6275" s="177"/>
      <c r="M6275" s="29" t="str">
        <f>IF(O6275 &lt;&gt; "", VLOOKUP(O6275,'CLASSIFICAÇÃO - ÁREA DE ATUAÇÃO'!$A:$C,2,0),"")</f>
        <v/>
      </c>
      <c r="N6275" s="29" t="str">
        <f>IF(O6275 &lt;&gt; "",VLOOKUP(O6275,'CLASSIFICAÇÃO - ÁREA DE ATUAÇÃO'!$A:$C,3,0), "")</f>
        <v/>
      </c>
      <c r="O6275" t="str">
        <f>'Lotações convertidas'!B6277</f>
        <v/>
      </c>
    </row>
    <row r="6276" spans="7:15" x14ac:dyDescent="0.25">
      <c r="G6276" s="177"/>
      <c r="M6276" s="29" t="str">
        <f>IF(O6276 &lt;&gt; "", VLOOKUP(O6276,'CLASSIFICAÇÃO - ÁREA DE ATUAÇÃO'!$A:$C,2,0),"")</f>
        <v/>
      </c>
      <c r="N6276" s="29" t="str">
        <f>IF(O6276 &lt;&gt; "",VLOOKUP(O6276,'CLASSIFICAÇÃO - ÁREA DE ATUAÇÃO'!$A:$C,3,0), "")</f>
        <v/>
      </c>
      <c r="O6276" t="str">
        <f>'Lotações convertidas'!B6278</f>
        <v/>
      </c>
    </row>
    <row r="6277" spans="7:15" x14ac:dyDescent="0.25">
      <c r="G6277" s="177"/>
      <c r="M6277" s="29" t="str">
        <f>IF(O6277 &lt;&gt; "", VLOOKUP(O6277,'CLASSIFICAÇÃO - ÁREA DE ATUAÇÃO'!$A:$C,2,0),"")</f>
        <v/>
      </c>
      <c r="N6277" s="29" t="str">
        <f>IF(O6277 &lt;&gt; "",VLOOKUP(O6277,'CLASSIFICAÇÃO - ÁREA DE ATUAÇÃO'!$A:$C,3,0), "")</f>
        <v/>
      </c>
      <c r="O6277" t="str">
        <f>'Lotações convertidas'!B6279</f>
        <v/>
      </c>
    </row>
    <row r="6278" spans="7:15" x14ac:dyDescent="0.25">
      <c r="G6278" s="177"/>
      <c r="M6278" s="29" t="str">
        <f>IF(O6278 &lt;&gt; "", VLOOKUP(O6278,'CLASSIFICAÇÃO - ÁREA DE ATUAÇÃO'!$A:$C,2,0),"")</f>
        <v/>
      </c>
      <c r="N6278" s="29" t="str">
        <f>IF(O6278 &lt;&gt; "",VLOOKUP(O6278,'CLASSIFICAÇÃO - ÁREA DE ATUAÇÃO'!$A:$C,3,0), "")</f>
        <v/>
      </c>
      <c r="O6278" t="str">
        <f>'Lotações convertidas'!B6280</f>
        <v/>
      </c>
    </row>
    <row r="6279" spans="7:15" x14ac:dyDescent="0.25">
      <c r="G6279" s="177"/>
      <c r="M6279" s="29" t="str">
        <f>IF(O6279 &lt;&gt; "", VLOOKUP(O6279,'CLASSIFICAÇÃO - ÁREA DE ATUAÇÃO'!$A:$C,2,0),"")</f>
        <v/>
      </c>
      <c r="N6279" s="29" t="str">
        <f>IF(O6279 &lt;&gt; "",VLOOKUP(O6279,'CLASSIFICAÇÃO - ÁREA DE ATUAÇÃO'!$A:$C,3,0), "")</f>
        <v/>
      </c>
      <c r="O6279" t="str">
        <f>'Lotações convertidas'!B6281</f>
        <v/>
      </c>
    </row>
    <row r="6280" spans="7:15" x14ac:dyDescent="0.25">
      <c r="G6280" s="177"/>
      <c r="M6280" s="29" t="str">
        <f>IF(O6280 &lt;&gt; "", VLOOKUP(O6280,'CLASSIFICAÇÃO - ÁREA DE ATUAÇÃO'!$A:$C,2,0),"")</f>
        <v/>
      </c>
      <c r="N6280" s="29" t="str">
        <f>IF(O6280 &lt;&gt; "",VLOOKUP(O6280,'CLASSIFICAÇÃO - ÁREA DE ATUAÇÃO'!$A:$C,3,0), "")</f>
        <v/>
      </c>
      <c r="O6280" t="str">
        <f>'Lotações convertidas'!B6282</f>
        <v/>
      </c>
    </row>
    <row r="6281" spans="7:15" x14ac:dyDescent="0.25">
      <c r="G6281" s="177"/>
      <c r="M6281" s="29" t="str">
        <f>IF(O6281 &lt;&gt; "", VLOOKUP(O6281,'CLASSIFICAÇÃO - ÁREA DE ATUAÇÃO'!$A:$C,2,0),"")</f>
        <v/>
      </c>
      <c r="N6281" s="29" t="str">
        <f>IF(O6281 &lt;&gt; "",VLOOKUP(O6281,'CLASSIFICAÇÃO - ÁREA DE ATUAÇÃO'!$A:$C,3,0), "")</f>
        <v/>
      </c>
      <c r="O6281" t="str">
        <f>'Lotações convertidas'!B6283</f>
        <v/>
      </c>
    </row>
    <row r="6282" spans="7:15" x14ac:dyDescent="0.25">
      <c r="G6282" s="177"/>
      <c r="M6282" s="29" t="str">
        <f>IF(O6282 &lt;&gt; "", VLOOKUP(O6282,'CLASSIFICAÇÃO - ÁREA DE ATUAÇÃO'!$A:$C,2,0),"")</f>
        <v/>
      </c>
      <c r="N6282" s="29" t="str">
        <f>IF(O6282 &lt;&gt; "",VLOOKUP(O6282,'CLASSIFICAÇÃO - ÁREA DE ATUAÇÃO'!$A:$C,3,0), "")</f>
        <v/>
      </c>
      <c r="O6282" t="str">
        <f>'Lotações convertidas'!B6284</f>
        <v/>
      </c>
    </row>
    <row r="6283" spans="7:15" x14ac:dyDescent="0.25">
      <c r="G6283" s="177"/>
      <c r="M6283" s="29" t="str">
        <f>IF(O6283 &lt;&gt; "", VLOOKUP(O6283,'CLASSIFICAÇÃO - ÁREA DE ATUAÇÃO'!$A:$C,2,0),"")</f>
        <v/>
      </c>
      <c r="N6283" s="29" t="str">
        <f>IF(O6283 &lt;&gt; "",VLOOKUP(O6283,'CLASSIFICAÇÃO - ÁREA DE ATUAÇÃO'!$A:$C,3,0), "")</f>
        <v/>
      </c>
      <c r="O6283" t="str">
        <f>'Lotações convertidas'!B6285</f>
        <v/>
      </c>
    </row>
    <row r="6284" spans="7:15" x14ac:dyDescent="0.25">
      <c r="G6284" s="177"/>
      <c r="M6284" s="29" t="str">
        <f>IF(O6284 &lt;&gt; "", VLOOKUP(O6284,'CLASSIFICAÇÃO - ÁREA DE ATUAÇÃO'!$A:$C,2,0),"")</f>
        <v/>
      </c>
      <c r="N6284" s="29" t="str">
        <f>IF(O6284 &lt;&gt; "",VLOOKUP(O6284,'CLASSIFICAÇÃO - ÁREA DE ATUAÇÃO'!$A:$C,3,0), "")</f>
        <v/>
      </c>
      <c r="O6284" t="str">
        <f>'Lotações convertidas'!B6286</f>
        <v/>
      </c>
    </row>
    <row r="6285" spans="7:15" x14ac:dyDescent="0.25">
      <c r="G6285" s="177"/>
      <c r="M6285" s="29" t="str">
        <f>IF(O6285 &lt;&gt; "", VLOOKUP(O6285,'CLASSIFICAÇÃO - ÁREA DE ATUAÇÃO'!$A:$C,2,0),"")</f>
        <v/>
      </c>
      <c r="N6285" s="29" t="str">
        <f>IF(O6285 &lt;&gt; "",VLOOKUP(O6285,'CLASSIFICAÇÃO - ÁREA DE ATUAÇÃO'!$A:$C,3,0), "")</f>
        <v/>
      </c>
      <c r="O6285" t="str">
        <f>'Lotações convertidas'!B6287</f>
        <v/>
      </c>
    </row>
    <row r="6286" spans="7:15" x14ac:dyDescent="0.25">
      <c r="G6286" s="177"/>
      <c r="M6286" s="29" t="str">
        <f>IF(O6286 &lt;&gt; "", VLOOKUP(O6286,'CLASSIFICAÇÃO - ÁREA DE ATUAÇÃO'!$A:$C,2,0),"")</f>
        <v/>
      </c>
      <c r="N6286" s="29" t="str">
        <f>IF(O6286 &lt;&gt; "",VLOOKUP(O6286,'CLASSIFICAÇÃO - ÁREA DE ATUAÇÃO'!$A:$C,3,0), "")</f>
        <v/>
      </c>
      <c r="O6286" t="str">
        <f>'Lotações convertidas'!B6288</f>
        <v/>
      </c>
    </row>
    <row r="6287" spans="7:15" x14ac:dyDescent="0.25">
      <c r="G6287" s="177"/>
      <c r="M6287" s="29" t="str">
        <f>IF(O6287 &lt;&gt; "", VLOOKUP(O6287,'CLASSIFICAÇÃO - ÁREA DE ATUAÇÃO'!$A:$C,2,0),"")</f>
        <v/>
      </c>
      <c r="N6287" s="29" t="str">
        <f>IF(O6287 &lt;&gt; "",VLOOKUP(O6287,'CLASSIFICAÇÃO - ÁREA DE ATUAÇÃO'!$A:$C,3,0), "")</f>
        <v/>
      </c>
      <c r="O6287" t="str">
        <f>'Lotações convertidas'!B6289</f>
        <v/>
      </c>
    </row>
    <row r="6288" spans="7:15" x14ac:dyDescent="0.25">
      <c r="G6288" s="177"/>
      <c r="M6288" s="29" t="str">
        <f>IF(O6288 &lt;&gt; "", VLOOKUP(O6288,'CLASSIFICAÇÃO - ÁREA DE ATUAÇÃO'!$A:$C,2,0),"")</f>
        <v/>
      </c>
      <c r="N6288" s="29" t="str">
        <f>IF(O6288 &lt;&gt; "",VLOOKUP(O6288,'CLASSIFICAÇÃO - ÁREA DE ATUAÇÃO'!$A:$C,3,0), "")</f>
        <v/>
      </c>
      <c r="O6288" t="str">
        <f>'Lotações convertidas'!B6290</f>
        <v/>
      </c>
    </row>
    <row r="6289" spans="7:15" x14ac:dyDescent="0.25">
      <c r="G6289" s="177"/>
      <c r="M6289" s="29" t="str">
        <f>IF(O6289 &lt;&gt; "", VLOOKUP(O6289,'CLASSIFICAÇÃO - ÁREA DE ATUAÇÃO'!$A:$C,2,0),"")</f>
        <v/>
      </c>
      <c r="N6289" s="29" t="str">
        <f>IF(O6289 &lt;&gt; "",VLOOKUP(O6289,'CLASSIFICAÇÃO - ÁREA DE ATUAÇÃO'!$A:$C,3,0), "")</f>
        <v/>
      </c>
      <c r="O6289" t="str">
        <f>'Lotações convertidas'!B6291</f>
        <v/>
      </c>
    </row>
    <row r="6290" spans="7:15" x14ac:dyDescent="0.25">
      <c r="G6290" s="177"/>
      <c r="M6290" s="29" t="str">
        <f>IF(O6290 &lt;&gt; "", VLOOKUP(O6290,'CLASSIFICAÇÃO - ÁREA DE ATUAÇÃO'!$A:$C,2,0),"")</f>
        <v/>
      </c>
      <c r="N6290" s="29" t="str">
        <f>IF(O6290 &lt;&gt; "",VLOOKUP(O6290,'CLASSIFICAÇÃO - ÁREA DE ATUAÇÃO'!$A:$C,3,0), "")</f>
        <v/>
      </c>
      <c r="O6290" t="str">
        <f>'Lotações convertidas'!B6292</f>
        <v/>
      </c>
    </row>
    <row r="6291" spans="7:15" x14ac:dyDescent="0.25">
      <c r="G6291" s="177"/>
      <c r="M6291" s="29" t="str">
        <f>IF(O6291 &lt;&gt; "", VLOOKUP(O6291,'CLASSIFICAÇÃO - ÁREA DE ATUAÇÃO'!$A:$C,2,0),"")</f>
        <v/>
      </c>
      <c r="N6291" s="29" t="str">
        <f>IF(O6291 &lt;&gt; "",VLOOKUP(O6291,'CLASSIFICAÇÃO - ÁREA DE ATUAÇÃO'!$A:$C,3,0), "")</f>
        <v/>
      </c>
      <c r="O6291" t="str">
        <f>'Lotações convertidas'!B6293</f>
        <v/>
      </c>
    </row>
    <row r="6292" spans="7:15" x14ac:dyDescent="0.25">
      <c r="G6292" s="177"/>
      <c r="M6292" s="29" t="str">
        <f>IF(O6292 &lt;&gt; "", VLOOKUP(O6292,'CLASSIFICAÇÃO - ÁREA DE ATUAÇÃO'!$A:$C,2,0),"")</f>
        <v/>
      </c>
      <c r="N6292" s="29" t="str">
        <f>IF(O6292 &lt;&gt; "",VLOOKUP(O6292,'CLASSIFICAÇÃO - ÁREA DE ATUAÇÃO'!$A:$C,3,0), "")</f>
        <v/>
      </c>
      <c r="O6292" t="str">
        <f>'Lotações convertidas'!B6294</f>
        <v/>
      </c>
    </row>
    <row r="6293" spans="7:15" x14ac:dyDescent="0.25">
      <c r="G6293" s="177"/>
      <c r="M6293" s="29" t="str">
        <f>IF(O6293 &lt;&gt; "", VLOOKUP(O6293,'CLASSIFICAÇÃO - ÁREA DE ATUAÇÃO'!$A:$C,2,0),"")</f>
        <v/>
      </c>
      <c r="N6293" s="29" t="str">
        <f>IF(O6293 &lt;&gt; "",VLOOKUP(O6293,'CLASSIFICAÇÃO - ÁREA DE ATUAÇÃO'!$A:$C,3,0), "")</f>
        <v/>
      </c>
      <c r="O6293" t="str">
        <f>'Lotações convertidas'!B6295</f>
        <v/>
      </c>
    </row>
    <row r="6294" spans="7:15" x14ac:dyDescent="0.25">
      <c r="G6294" s="177"/>
      <c r="M6294" s="29" t="str">
        <f>IF(O6294 &lt;&gt; "", VLOOKUP(O6294,'CLASSIFICAÇÃO - ÁREA DE ATUAÇÃO'!$A:$C,2,0),"")</f>
        <v/>
      </c>
      <c r="N6294" s="29" t="str">
        <f>IF(O6294 &lt;&gt; "",VLOOKUP(O6294,'CLASSIFICAÇÃO - ÁREA DE ATUAÇÃO'!$A:$C,3,0), "")</f>
        <v/>
      </c>
      <c r="O6294" t="str">
        <f>'Lotações convertidas'!B6296</f>
        <v/>
      </c>
    </row>
    <row r="6295" spans="7:15" x14ac:dyDescent="0.25">
      <c r="G6295" s="177"/>
      <c r="M6295" s="29" t="str">
        <f>IF(O6295 &lt;&gt; "", VLOOKUP(O6295,'CLASSIFICAÇÃO - ÁREA DE ATUAÇÃO'!$A:$C,2,0),"")</f>
        <v/>
      </c>
      <c r="N6295" s="29" t="str">
        <f>IF(O6295 &lt;&gt; "",VLOOKUP(O6295,'CLASSIFICAÇÃO - ÁREA DE ATUAÇÃO'!$A:$C,3,0), "")</f>
        <v/>
      </c>
      <c r="O6295" t="str">
        <f>'Lotações convertidas'!B6297</f>
        <v/>
      </c>
    </row>
    <row r="6296" spans="7:15" x14ac:dyDescent="0.25">
      <c r="G6296" s="177"/>
      <c r="M6296" s="29" t="str">
        <f>IF(O6296 &lt;&gt; "", VLOOKUP(O6296,'CLASSIFICAÇÃO - ÁREA DE ATUAÇÃO'!$A:$C,2,0),"")</f>
        <v/>
      </c>
      <c r="N6296" s="29" t="str">
        <f>IF(O6296 &lt;&gt; "",VLOOKUP(O6296,'CLASSIFICAÇÃO - ÁREA DE ATUAÇÃO'!$A:$C,3,0), "")</f>
        <v/>
      </c>
      <c r="O6296" t="str">
        <f>'Lotações convertidas'!B6298</f>
        <v/>
      </c>
    </row>
    <row r="6297" spans="7:15" x14ac:dyDescent="0.25">
      <c r="G6297" s="177"/>
      <c r="M6297" s="29" t="str">
        <f>IF(O6297 &lt;&gt; "", VLOOKUP(O6297,'CLASSIFICAÇÃO - ÁREA DE ATUAÇÃO'!$A:$C,2,0),"")</f>
        <v/>
      </c>
      <c r="N6297" s="29" t="str">
        <f>IF(O6297 &lt;&gt; "",VLOOKUP(O6297,'CLASSIFICAÇÃO - ÁREA DE ATUAÇÃO'!$A:$C,3,0), "")</f>
        <v/>
      </c>
      <c r="O6297" t="str">
        <f>'Lotações convertidas'!B6299</f>
        <v/>
      </c>
    </row>
    <row r="6298" spans="7:15" x14ac:dyDescent="0.25">
      <c r="G6298" s="177"/>
      <c r="M6298" s="29" t="str">
        <f>IF(O6298 &lt;&gt; "", VLOOKUP(O6298,'CLASSIFICAÇÃO - ÁREA DE ATUAÇÃO'!$A:$C,2,0),"")</f>
        <v/>
      </c>
      <c r="N6298" s="29" t="str">
        <f>IF(O6298 &lt;&gt; "",VLOOKUP(O6298,'CLASSIFICAÇÃO - ÁREA DE ATUAÇÃO'!$A:$C,3,0), "")</f>
        <v/>
      </c>
      <c r="O6298" t="str">
        <f>'Lotações convertidas'!B6300</f>
        <v/>
      </c>
    </row>
    <row r="6299" spans="7:15" x14ac:dyDescent="0.25">
      <c r="G6299" s="177"/>
      <c r="M6299" s="29" t="str">
        <f>IF(O6299 &lt;&gt; "", VLOOKUP(O6299,'CLASSIFICAÇÃO - ÁREA DE ATUAÇÃO'!$A:$C,2,0),"")</f>
        <v/>
      </c>
      <c r="N6299" s="29" t="str">
        <f>IF(O6299 &lt;&gt; "",VLOOKUP(O6299,'CLASSIFICAÇÃO - ÁREA DE ATUAÇÃO'!$A:$C,3,0), "")</f>
        <v/>
      </c>
      <c r="O6299" t="str">
        <f>'Lotações convertidas'!B6301</f>
        <v/>
      </c>
    </row>
    <row r="6300" spans="7:15" x14ac:dyDescent="0.25">
      <c r="G6300" s="177"/>
      <c r="M6300" s="29" t="str">
        <f>IF(O6300 &lt;&gt; "", VLOOKUP(O6300,'CLASSIFICAÇÃO - ÁREA DE ATUAÇÃO'!$A:$C,2,0),"")</f>
        <v/>
      </c>
      <c r="N6300" s="29" t="str">
        <f>IF(O6300 &lt;&gt; "",VLOOKUP(O6300,'CLASSIFICAÇÃO - ÁREA DE ATUAÇÃO'!$A:$C,3,0), "")</f>
        <v/>
      </c>
      <c r="O6300" t="str">
        <f>'Lotações convertidas'!B6302</f>
        <v/>
      </c>
    </row>
    <row r="6301" spans="7:15" x14ac:dyDescent="0.25">
      <c r="G6301" s="177"/>
      <c r="M6301" s="29" t="str">
        <f>IF(O6301 &lt;&gt; "", VLOOKUP(O6301,'CLASSIFICAÇÃO - ÁREA DE ATUAÇÃO'!$A:$C,2,0),"")</f>
        <v/>
      </c>
      <c r="N6301" s="29" t="str">
        <f>IF(O6301 &lt;&gt; "",VLOOKUP(O6301,'CLASSIFICAÇÃO - ÁREA DE ATUAÇÃO'!$A:$C,3,0), "")</f>
        <v/>
      </c>
      <c r="O6301" t="str">
        <f>'Lotações convertidas'!B6303</f>
        <v/>
      </c>
    </row>
    <row r="6302" spans="7:15" x14ac:dyDescent="0.25">
      <c r="G6302" s="177"/>
      <c r="M6302" s="29" t="str">
        <f>IF(O6302 &lt;&gt; "", VLOOKUP(O6302,'CLASSIFICAÇÃO - ÁREA DE ATUAÇÃO'!$A:$C,2,0),"")</f>
        <v/>
      </c>
      <c r="N6302" s="29" t="str">
        <f>IF(O6302 &lt;&gt; "",VLOOKUP(O6302,'CLASSIFICAÇÃO - ÁREA DE ATUAÇÃO'!$A:$C,3,0), "")</f>
        <v/>
      </c>
      <c r="O6302" t="str">
        <f>'Lotações convertidas'!B6304</f>
        <v/>
      </c>
    </row>
    <row r="6303" spans="7:15" x14ac:dyDescent="0.25">
      <c r="G6303" s="177"/>
      <c r="M6303" s="29" t="str">
        <f>IF(O6303 &lt;&gt; "", VLOOKUP(O6303,'CLASSIFICAÇÃO - ÁREA DE ATUAÇÃO'!$A:$C,2,0),"")</f>
        <v/>
      </c>
      <c r="N6303" s="29" t="str">
        <f>IF(O6303 &lt;&gt; "",VLOOKUP(O6303,'CLASSIFICAÇÃO - ÁREA DE ATUAÇÃO'!$A:$C,3,0), "")</f>
        <v/>
      </c>
      <c r="O6303" t="str">
        <f>'Lotações convertidas'!B6305</f>
        <v/>
      </c>
    </row>
    <row r="6304" spans="7:15" x14ac:dyDescent="0.25">
      <c r="G6304" s="177"/>
      <c r="M6304" s="29" t="str">
        <f>IF(O6304 &lt;&gt; "", VLOOKUP(O6304,'CLASSIFICAÇÃO - ÁREA DE ATUAÇÃO'!$A:$C,2,0),"")</f>
        <v/>
      </c>
      <c r="N6304" s="29" t="str">
        <f>IF(O6304 &lt;&gt; "",VLOOKUP(O6304,'CLASSIFICAÇÃO - ÁREA DE ATUAÇÃO'!$A:$C,3,0), "")</f>
        <v/>
      </c>
      <c r="O6304" t="str">
        <f>'Lotações convertidas'!B6306</f>
        <v/>
      </c>
    </row>
    <row r="6305" spans="7:15" x14ac:dyDescent="0.25">
      <c r="G6305" s="177"/>
      <c r="M6305" s="29" t="str">
        <f>IF(O6305 &lt;&gt; "", VLOOKUP(O6305,'CLASSIFICAÇÃO - ÁREA DE ATUAÇÃO'!$A:$C,2,0),"")</f>
        <v/>
      </c>
      <c r="N6305" s="29" t="str">
        <f>IF(O6305 &lt;&gt; "",VLOOKUP(O6305,'CLASSIFICAÇÃO - ÁREA DE ATUAÇÃO'!$A:$C,3,0), "")</f>
        <v/>
      </c>
      <c r="O6305" t="str">
        <f>'Lotações convertidas'!B6307</f>
        <v/>
      </c>
    </row>
    <row r="6306" spans="7:15" x14ac:dyDescent="0.25">
      <c r="G6306" s="177"/>
      <c r="M6306" s="29" t="str">
        <f>IF(O6306 &lt;&gt; "", VLOOKUP(O6306,'CLASSIFICAÇÃO - ÁREA DE ATUAÇÃO'!$A:$C,2,0),"")</f>
        <v/>
      </c>
      <c r="N6306" s="29" t="str">
        <f>IF(O6306 &lt;&gt; "",VLOOKUP(O6306,'CLASSIFICAÇÃO - ÁREA DE ATUAÇÃO'!$A:$C,3,0), "")</f>
        <v/>
      </c>
      <c r="O6306" t="str">
        <f>'Lotações convertidas'!B6308</f>
        <v/>
      </c>
    </row>
    <row r="6307" spans="7:15" x14ac:dyDescent="0.25">
      <c r="G6307" s="177"/>
      <c r="M6307" s="29" t="str">
        <f>IF(O6307 &lt;&gt; "", VLOOKUP(O6307,'CLASSIFICAÇÃO - ÁREA DE ATUAÇÃO'!$A:$C,2,0),"")</f>
        <v/>
      </c>
      <c r="N6307" s="29" t="str">
        <f>IF(O6307 &lt;&gt; "",VLOOKUP(O6307,'CLASSIFICAÇÃO - ÁREA DE ATUAÇÃO'!$A:$C,3,0), "")</f>
        <v/>
      </c>
      <c r="O6307" t="str">
        <f>'Lotações convertidas'!B6309</f>
        <v/>
      </c>
    </row>
    <row r="6308" spans="7:15" x14ac:dyDescent="0.25">
      <c r="G6308" s="177"/>
      <c r="M6308" s="29" t="str">
        <f>IF(O6308 &lt;&gt; "", VLOOKUP(O6308,'CLASSIFICAÇÃO - ÁREA DE ATUAÇÃO'!$A:$C,2,0),"")</f>
        <v/>
      </c>
      <c r="N6308" s="29" t="str">
        <f>IF(O6308 &lt;&gt; "",VLOOKUP(O6308,'CLASSIFICAÇÃO - ÁREA DE ATUAÇÃO'!$A:$C,3,0), "")</f>
        <v/>
      </c>
      <c r="O6308" t="str">
        <f>'Lotações convertidas'!B6310</f>
        <v/>
      </c>
    </row>
    <row r="6309" spans="7:15" x14ac:dyDescent="0.25">
      <c r="G6309" s="177"/>
      <c r="M6309" s="29" t="str">
        <f>IF(O6309 &lt;&gt; "", VLOOKUP(O6309,'CLASSIFICAÇÃO - ÁREA DE ATUAÇÃO'!$A:$C,2,0),"")</f>
        <v/>
      </c>
      <c r="N6309" s="29" t="str">
        <f>IF(O6309 &lt;&gt; "",VLOOKUP(O6309,'CLASSIFICAÇÃO - ÁREA DE ATUAÇÃO'!$A:$C,3,0), "")</f>
        <v/>
      </c>
      <c r="O6309" t="str">
        <f>'Lotações convertidas'!B6311</f>
        <v/>
      </c>
    </row>
    <row r="6310" spans="7:15" x14ac:dyDescent="0.25">
      <c r="G6310" s="177"/>
      <c r="M6310" s="29" t="str">
        <f>IF(O6310 &lt;&gt; "", VLOOKUP(O6310,'CLASSIFICAÇÃO - ÁREA DE ATUAÇÃO'!$A:$C,2,0),"")</f>
        <v/>
      </c>
      <c r="N6310" s="29" t="str">
        <f>IF(O6310 &lt;&gt; "",VLOOKUP(O6310,'CLASSIFICAÇÃO - ÁREA DE ATUAÇÃO'!$A:$C,3,0), "")</f>
        <v/>
      </c>
      <c r="O6310" t="str">
        <f>'Lotações convertidas'!B6312</f>
        <v/>
      </c>
    </row>
    <row r="6311" spans="7:15" x14ac:dyDescent="0.25">
      <c r="G6311" s="177"/>
      <c r="M6311" s="29" t="str">
        <f>IF(O6311 &lt;&gt; "", VLOOKUP(O6311,'CLASSIFICAÇÃO - ÁREA DE ATUAÇÃO'!$A:$C,2,0),"")</f>
        <v/>
      </c>
      <c r="N6311" s="29" t="str">
        <f>IF(O6311 &lt;&gt; "",VLOOKUP(O6311,'CLASSIFICAÇÃO - ÁREA DE ATUAÇÃO'!$A:$C,3,0), "")</f>
        <v/>
      </c>
      <c r="O6311" t="str">
        <f>'Lotações convertidas'!B6313</f>
        <v/>
      </c>
    </row>
    <row r="6312" spans="7:15" x14ac:dyDescent="0.25">
      <c r="G6312" s="177"/>
      <c r="M6312" s="29" t="str">
        <f>IF(O6312 &lt;&gt; "", VLOOKUP(O6312,'CLASSIFICAÇÃO - ÁREA DE ATUAÇÃO'!$A:$C,2,0),"")</f>
        <v/>
      </c>
      <c r="N6312" s="29" t="str">
        <f>IF(O6312 &lt;&gt; "",VLOOKUP(O6312,'CLASSIFICAÇÃO - ÁREA DE ATUAÇÃO'!$A:$C,3,0), "")</f>
        <v/>
      </c>
      <c r="O6312" t="str">
        <f>'Lotações convertidas'!B6314</f>
        <v/>
      </c>
    </row>
    <row r="6313" spans="7:15" x14ac:dyDescent="0.25">
      <c r="G6313" s="177"/>
      <c r="M6313" s="29" t="str">
        <f>IF(O6313 &lt;&gt; "", VLOOKUP(O6313,'CLASSIFICAÇÃO - ÁREA DE ATUAÇÃO'!$A:$C,2,0),"")</f>
        <v/>
      </c>
      <c r="N6313" s="29" t="str">
        <f>IF(O6313 &lt;&gt; "",VLOOKUP(O6313,'CLASSIFICAÇÃO - ÁREA DE ATUAÇÃO'!$A:$C,3,0), "")</f>
        <v/>
      </c>
      <c r="O6313" t="str">
        <f>'Lotações convertidas'!B6315</f>
        <v/>
      </c>
    </row>
    <row r="6314" spans="7:15" x14ac:dyDescent="0.25">
      <c r="G6314" s="177"/>
      <c r="M6314" s="29" t="str">
        <f>IF(O6314 &lt;&gt; "", VLOOKUP(O6314,'CLASSIFICAÇÃO - ÁREA DE ATUAÇÃO'!$A:$C,2,0),"")</f>
        <v/>
      </c>
      <c r="N6314" s="29" t="str">
        <f>IF(O6314 &lt;&gt; "",VLOOKUP(O6314,'CLASSIFICAÇÃO - ÁREA DE ATUAÇÃO'!$A:$C,3,0), "")</f>
        <v/>
      </c>
      <c r="O6314" t="str">
        <f>'Lotações convertidas'!B6316</f>
        <v/>
      </c>
    </row>
    <row r="6315" spans="7:15" x14ac:dyDescent="0.25">
      <c r="G6315" s="177"/>
      <c r="M6315" s="29" t="str">
        <f>IF(O6315 &lt;&gt; "", VLOOKUP(O6315,'CLASSIFICAÇÃO - ÁREA DE ATUAÇÃO'!$A:$C,2,0),"")</f>
        <v/>
      </c>
      <c r="N6315" s="29" t="str">
        <f>IF(O6315 &lt;&gt; "",VLOOKUP(O6315,'CLASSIFICAÇÃO - ÁREA DE ATUAÇÃO'!$A:$C,3,0), "")</f>
        <v/>
      </c>
      <c r="O6315" t="str">
        <f>'Lotações convertidas'!B6317</f>
        <v/>
      </c>
    </row>
    <row r="6316" spans="7:15" x14ac:dyDescent="0.25">
      <c r="G6316" s="177"/>
      <c r="M6316" s="29" t="str">
        <f>IF(O6316 &lt;&gt; "", VLOOKUP(O6316,'CLASSIFICAÇÃO - ÁREA DE ATUAÇÃO'!$A:$C,2,0),"")</f>
        <v/>
      </c>
      <c r="N6316" s="29" t="str">
        <f>IF(O6316 &lt;&gt; "",VLOOKUP(O6316,'CLASSIFICAÇÃO - ÁREA DE ATUAÇÃO'!$A:$C,3,0), "")</f>
        <v/>
      </c>
      <c r="O6316" t="str">
        <f>'Lotações convertidas'!B6318</f>
        <v/>
      </c>
    </row>
    <row r="6317" spans="7:15" x14ac:dyDescent="0.25">
      <c r="G6317" s="177"/>
      <c r="M6317" s="29" t="str">
        <f>IF(O6317 &lt;&gt; "", VLOOKUP(O6317,'CLASSIFICAÇÃO - ÁREA DE ATUAÇÃO'!$A:$C,2,0),"")</f>
        <v/>
      </c>
      <c r="N6317" s="29" t="str">
        <f>IF(O6317 &lt;&gt; "",VLOOKUP(O6317,'CLASSIFICAÇÃO - ÁREA DE ATUAÇÃO'!$A:$C,3,0), "")</f>
        <v/>
      </c>
      <c r="O6317" t="str">
        <f>'Lotações convertidas'!B6319</f>
        <v/>
      </c>
    </row>
    <row r="6318" spans="7:15" x14ac:dyDescent="0.25">
      <c r="G6318" s="177"/>
      <c r="M6318" s="29" t="str">
        <f>IF(O6318 &lt;&gt; "", VLOOKUP(O6318,'CLASSIFICAÇÃO - ÁREA DE ATUAÇÃO'!$A:$C,2,0),"")</f>
        <v/>
      </c>
      <c r="N6318" s="29" t="str">
        <f>IF(O6318 &lt;&gt; "",VLOOKUP(O6318,'CLASSIFICAÇÃO - ÁREA DE ATUAÇÃO'!$A:$C,3,0), "")</f>
        <v/>
      </c>
      <c r="O6318" t="str">
        <f>'Lotações convertidas'!B6320</f>
        <v/>
      </c>
    </row>
    <row r="6319" spans="7:15" x14ac:dyDescent="0.25">
      <c r="G6319" s="177"/>
      <c r="M6319" s="29" t="str">
        <f>IF(O6319 &lt;&gt; "", VLOOKUP(O6319,'CLASSIFICAÇÃO - ÁREA DE ATUAÇÃO'!$A:$C,2,0),"")</f>
        <v/>
      </c>
      <c r="N6319" s="29" t="str">
        <f>IF(O6319 &lt;&gt; "",VLOOKUP(O6319,'CLASSIFICAÇÃO - ÁREA DE ATUAÇÃO'!$A:$C,3,0), "")</f>
        <v/>
      </c>
      <c r="O6319" t="str">
        <f>'Lotações convertidas'!B6321</f>
        <v/>
      </c>
    </row>
    <row r="6320" spans="7:15" x14ac:dyDescent="0.25">
      <c r="G6320" s="177"/>
      <c r="M6320" s="29" t="str">
        <f>IF(O6320 &lt;&gt; "", VLOOKUP(O6320,'CLASSIFICAÇÃO - ÁREA DE ATUAÇÃO'!$A:$C,2,0),"")</f>
        <v/>
      </c>
      <c r="N6320" s="29" t="str">
        <f>IF(O6320 &lt;&gt; "",VLOOKUP(O6320,'CLASSIFICAÇÃO - ÁREA DE ATUAÇÃO'!$A:$C,3,0), "")</f>
        <v/>
      </c>
      <c r="O6320" t="str">
        <f>'Lotações convertidas'!B6322</f>
        <v/>
      </c>
    </row>
    <row r="6321" spans="7:15" x14ac:dyDescent="0.25">
      <c r="G6321" s="177"/>
      <c r="M6321" s="29" t="str">
        <f>IF(O6321 &lt;&gt; "", VLOOKUP(O6321,'CLASSIFICAÇÃO - ÁREA DE ATUAÇÃO'!$A:$C,2,0),"")</f>
        <v/>
      </c>
      <c r="N6321" s="29" t="str">
        <f>IF(O6321 &lt;&gt; "",VLOOKUP(O6321,'CLASSIFICAÇÃO - ÁREA DE ATUAÇÃO'!$A:$C,3,0), "")</f>
        <v/>
      </c>
      <c r="O6321" t="str">
        <f>'Lotações convertidas'!B6323</f>
        <v/>
      </c>
    </row>
    <row r="6322" spans="7:15" x14ac:dyDescent="0.25">
      <c r="G6322" s="177"/>
      <c r="M6322" s="29" t="str">
        <f>IF(O6322 &lt;&gt; "", VLOOKUP(O6322,'CLASSIFICAÇÃO - ÁREA DE ATUAÇÃO'!$A:$C,2,0),"")</f>
        <v/>
      </c>
      <c r="N6322" s="29" t="str">
        <f>IF(O6322 &lt;&gt; "",VLOOKUP(O6322,'CLASSIFICAÇÃO - ÁREA DE ATUAÇÃO'!$A:$C,3,0), "")</f>
        <v/>
      </c>
      <c r="O6322" t="str">
        <f>'Lotações convertidas'!B6324</f>
        <v/>
      </c>
    </row>
    <row r="6323" spans="7:15" x14ac:dyDescent="0.25">
      <c r="G6323" s="177"/>
      <c r="M6323" s="29" t="str">
        <f>IF(O6323 &lt;&gt; "", VLOOKUP(O6323,'CLASSIFICAÇÃO - ÁREA DE ATUAÇÃO'!$A:$C,2,0),"")</f>
        <v/>
      </c>
      <c r="N6323" s="29" t="str">
        <f>IF(O6323 &lt;&gt; "",VLOOKUP(O6323,'CLASSIFICAÇÃO - ÁREA DE ATUAÇÃO'!$A:$C,3,0), "")</f>
        <v/>
      </c>
      <c r="O6323" t="str">
        <f>'Lotações convertidas'!B6325</f>
        <v/>
      </c>
    </row>
    <row r="6324" spans="7:15" x14ac:dyDescent="0.25">
      <c r="G6324" s="177"/>
      <c r="M6324" s="29" t="str">
        <f>IF(O6324 &lt;&gt; "", VLOOKUP(O6324,'CLASSIFICAÇÃO - ÁREA DE ATUAÇÃO'!$A:$C,2,0),"")</f>
        <v/>
      </c>
      <c r="N6324" s="29" t="str">
        <f>IF(O6324 &lt;&gt; "",VLOOKUP(O6324,'CLASSIFICAÇÃO - ÁREA DE ATUAÇÃO'!$A:$C,3,0), "")</f>
        <v/>
      </c>
      <c r="O6324" t="str">
        <f>'Lotações convertidas'!B6326</f>
        <v/>
      </c>
    </row>
    <row r="6325" spans="7:15" x14ac:dyDescent="0.25">
      <c r="G6325" s="177"/>
      <c r="M6325" s="29" t="str">
        <f>IF(O6325 &lt;&gt; "", VLOOKUP(O6325,'CLASSIFICAÇÃO - ÁREA DE ATUAÇÃO'!$A:$C,2,0),"")</f>
        <v/>
      </c>
      <c r="N6325" s="29" t="str">
        <f>IF(O6325 &lt;&gt; "",VLOOKUP(O6325,'CLASSIFICAÇÃO - ÁREA DE ATUAÇÃO'!$A:$C,3,0), "")</f>
        <v/>
      </c>
      <c r="O6325" t="str">
        <f>'Lotações convertidas'!B6327</f>
        <v/>
      </c>
    </row>
    <row r="6326" spans="7:15" x14ac:dyDescent="0.25">
      <c r="G6326" s="177"/>
      <c r="M6326" s="29" t="str">
        <f>IF(O6326 &lt;&gt; "", VLOOKUP(O6326,'CLASSIFICAÇÃO - ÁREA DE ATUAÇÃO'!$A:$C,2,0),"")</f>
        <v/>
      </c>
      <c r="N6326" s="29" t="str">
        <f>IF(O6326 &lt;&gt; "",VLOOKUP(O6326,'CLASSIFICAÇÃO - ÁREA DE ATUAÇÃO'!$A:$C,3,0), "")</f>
        <v/>
      </c>
      <c r="O6326" t="str">
        <f>'Lotações convertidas'!B6328</f>
        <v/>
      </c>
    </row>
    <row r="6327" spans="7:15" x14ac:dyDescent="0.25">
      <c r="G6327" s="177"/>
      <c r="M6327" s="29" t="str">
        <f>IF(O6327 &lt;&gt; "", VLOOKUP(O6327,'CLASSIFICAÇÃO - ÁREA DE ATUAÇÃO'!$A:$C,2,0),"")</f>
        <v/>
      </c>
      <c r="N6327" s="29" t="str">
        <f>IF(O6327 &lt;&gt; "",VLOOKUP(O6327,'CLASSIFICAÇÃO - ÁREA DE ATUAÇÃO'!$A:$C,3,0), "")</f>
        <v/>
      </c>
      <c r="O6327" t="str">
        <f>'Lotações convertidas'!B6329</f>
        <v/>
      </c>
    </row>
    <row r="6328" spans="7:15" x14ac:dyDescent="0.25">
      <c r="G6328" s="177"/>
      <c r="M6328" s="29" t="str">
        <f>IF(O6328 &lt;&gt; "", VLOOKUP(O6328,'CLASSIFICAÇÃO - ÁREA DE ATUAÇÃO'!$A:$C,2,0),"")</f>
        <v/>
      </c>
      <c r="N6328" s="29" t="str">
        <f>IF(O6328 &lt;&gt; "",VLOOKUP(O6328,'CLASSIFICAÇÃO - ÁREA DE ATUAÇÃO'!$A:$C,3,0), "")</f>
        <v/>
      </c>
      <c r="O6328" t="str">
        <f>'Lotações convertidas'!B6330</f>
        <v/>
      </c>
    </row>
    <row r="6329" spans="7:15" x14ac:dyDescent="0.25">
      <c r="G6329" s="177"/>
      <c r="M6329" s="29" t="str">
        <f>IF(O6329 &lt;&gt; "", VLOOKUP(O6329,'CLASSIFICAÇÃO - ÁREA DE ATUAÇÃO'!$A:$C,2,0),"")</f>
        <v/>
      </c>
      <c r="N6329" s="29" t="str">
        <f>IF(O6329 &lt;&gt; "",VLOOKUP(O6329,'CLASSIFICAÇÃO - ÁREA DE ATUAÇÃO'!$A:$C,3,0), "")</f>
        <v/>
      </c>
      <c r="O6329" t="str">
        <f>'Lotações convertidas'!B6331</f>
        <v/>
      </c>
    </row>
    <row r="6330" spans="7:15" x14ac:dyDescent="0.25">
      <c r="G6330" s="177"/>
      <c r="M6330" s="29" t="str">
        <f>IF(O6330 &lt;&gt; "", VLOOKUP(O6330,'CLASSIFICAÇÃO - ÁREA DE ATUAÇÃO'!$A:$C,2,0),"")</f>
        <v/>
      </c>
      <c r="N6330" s="29" t="str">
        <f>IF(O6330 &lt;&gt; "",VLOOKUP(O6330,'CLASSIFICAÇÃO - ÁREA DE ATUAÇÃO'!$A:$C,3,0), "")</f>
        <v/>
      </c>
      <c r="O6330" t="str">
        <f>'Lotações convertidas'!B6332</f>
        <v/>
      </c>
    </row>
    <row r="6331" spans="7:15" x14ac:dyDescent="0.25">
      <c r="G6331" s="177"/>
      <c r="M6331" s="29" t="str">
        <f>IF(O6331 &lt;&gt; "", VLOOKUP(O6331,'CLASSIFICAÇÃO - ÁREA DE ATUAÇÃO'!$A:$C,2,0),"")</f>
        <v/>
      </c>
      <c r="N6331" s="29" t="str">
        <f>IF(O6331 &lt;&gt; "",VLOOKUP(O6331,'CLASSIFICAÇÃO - ÁREA DE ATUAÇÃO'!$A:$C,3,0), "")</f>
        <v/>
      </c>
      <c r="O6331" t="str">
        <f>'Lotações convertidas'!B6333</f>
        <v/>
      </c>
    </row>
    <row r="6332" spans="7:15" x14ac:dyDescent="0.25">
      <c r="G6332" s="177"/>
      <c r="M6332" s="29" t="str">
        <f>IF(O6332 &lt;&gt; "", VLOOKUP(O6332,'CLASSIFICAÇÃO - ÁREA DE ATUAÇÃO'!$A:$C,2,0),"")</f>
        <v/>
      </c>
      <c r="N6332" s="29" t="str">
        <f>IF(O6332 &lt;&gt; "",VLOOKUP(O6332,'CLASSIFICAÇÃO - ÁREA DE ATUAÇÃO'!$A:$C,3,0), "")</f>
        <v/>
      </c>
      <c r="O6332" t="str">
        <f>'Lotações convertidas'!B6334</f>
        <v/>
      </c>
    </row>
    <row r="6333" spans="7:15" x14ac:dyDescent="0.25">
      <c r="G6333" s="177"/>
      <c r="M6333" s="29" t="str">
        <f>IF(O6333 &lt;&gt; "", VLOOKUP(O6333,'CLASSIFICAÇÃO - ÁREA DE ATUAÇÃO'!$A:$C,2,0),"")</f>
        <v/>
      </c>
      <c r="N6333" s="29" t="str">
        <f>IF(O6333 &lt;&gt; "",VLOOKUP(O6333,'CLASSIFICAÇÃO - ÁREA DE ATUAÇÃO'!$A:$C,3,0), "")</f>
        <v/>
      </c>
      <c r="O6333" t="str">
        <f>'Lotações convertidas'!B6335</f>
        <v/>
      </c>
    </row>
    <row r="6334" spans="7:15" x14ac:dyDescent="0.25">
      <c r="G6334" s="177"/>
      <c r="M6334" s="29" t="str">
        <f>IF(O6334 &lt;&gt; "", VLOOKUP(O6334,'CLASSIFICAÇÃO - ÁREA DE ATUAÇÃO'!$A:$C,2,0),"")</f>
        <v/>
      </c>
      <c r="N6334" s="29" t="str">
        <f>IF(O6334 &lt;&gt; "",VLOOKUP(O6334,'CLASSIFICAÇÃO - ÁREA DE ATUAÇÃO'!$A:$C,3,0), "")</f>
        <v/>
      </c>
      <c r="O6334" t="str">
        <f>'Lotações convertidas'!B6336</f>
        <v/>
      </c>
    </row>
    <row r="6335" spans="7:15" x14ac:dyDescent="0.25">
      <c r="G6335" s="177"/>
      <c r="M6335" s="29" t="str">
        <f>IF(O6335 &lt;&gt; "", VLOOKUP(O6335,'CLASSIFICAÇÃO - ÁREA DE ATUAÇÃO'!$A:$C,2,0),"")</f>
        <v/>
      </c>
      <c r="N6335" s="29" t="str">
        <f>IF(O6335 &lt;&gt; "",VLOOKUP(O6335,'CLASSIFICAÇÃO - ÁREA DE ATUAÇÃO'!$A:$C,3,0), "")</f>
        <v/>
      </c>
      <c r="O6335" t="str">
        <f>'Lotações convertidas'!B6337</f>
        <v/>
      </c>
    </row>
    <row r="6336" spans="7:15" x14ac:dyDescent="0.25">
      <c r="G6336" s="177"/>
      <c r="M6336" s="29" t="str">
        <f>IF(O6336 &lt;&gt; "", VLOOKUP(O6336,'CLASSIFICAÇÃO - ÁREA DE ATUAÇÃO'!$A:$C,2,0),"")</f>
        <v/>
      </c>
      <c r="N6336" s="29" t="str">
        <f>IF(O6336 &lt;&gt; "",VLOOKUP(O6336,'CLASSIFICAÇÃO - ÁREA DE ATUAÇÃO'!$A:$C,3,0), "")</f>
        <v/>
      </c>
      <c r="O6336" t="str">
        <f>'Lotações convertidas'!B6338</f>
        <v/>
      </c>
    </row>
    <row r="6337" spans="7:15" x14ac:dyDescent="0.25">
      <c r="G6337" s="177"/>
      <c r="M6337" s="29" t="str">
        <f>IF(O6337 &lt;&gt; "", VLOOKUP(O6337,'CLASSIFICAÇÃO - ÁREA DE ATUAÇÃO'!$A:$C,2,0),"")</f>
        <v/>
      </c>
      <c r="N6337" s="29" t="str">
        <f>IF(O6337 &lt;&gt; "",VLOOKUP(O6337,'CLASSIFICAÇÃO - ÁREA DE ATUAÇÃO'!$A:$C,3,0), "")</f>
        <v/>
      </c>
      <c r="O6337" t="str">
        <f>'Lotações convertidas'!B6339</f>
        <v/>
      </c>
    </row>
    <row r="6338" spans="7:15" x14ac:dyDescent="0.25">
      <c r="G6338" s="177"/>
      <c r="M6338" s="29" t="str">
        <f>IF(O6338 &lt;&gt; "", VLOOKUP(O6338,'CLASSIFICAÇÃO - ÁREA DE ATUAÇÃO'!$A:$C,2,0),"")</f>
        <v/>
      </c>
      <c r="N6338" s="29" t="str">
        <f>IF(O6338 &lt;&gt; "",VLOOKUP(O6338,'CLASSIFICAÇÃO - ÁREA DE ATUAÇÃO'!$A:$C,3,0), "")</f>
        <v/>
      </c>
      <c r="O6338" t="str">
        <f>'Lotações convertidas'!B6340</f>
        <v/>
      </c>
    </row>
    <row r="6339" spans="7:15" x14ac:dyDescent="0.25">
      <c r="G6339" s="177"/>
      <c r="M6339" s="29" t="str">
        <f>IF(O6339 &lt;&gt; "", VLOOKUP(O6339,'CLASSIFICAÇÃO - ÁREA DE ATUAÇÃO'!$A:$C,2,0),"")</f>
        <v/>
      </c>
      <c r="N6339" s="29" t="str">
        <f>IF(O6339 &lt;&gt; "",VLOOKUP(O6339,'CLASSIFICAÇÃO - ÁREA DE ATUAÇÃO'!$A:$C,3,0), "")</f>
        <v/>
      </c>
      <c r="O6339" t="str">
        <f>'Lotações convertidas'!B6341</f>
        <v/>
      </c>
    </row>
    <row r="6340" spans="7:15" x14ac:dyDescent="0.25">
      <c r="G6340" s="177"/>
      <c r="M6340" s="29" t="str">
        <f>IF(O6340 &lt;&gt; "", VLOOKUP(O6340,'CLASSIFICAÇÃO - ÁREA DE ATUAÇÃO'!$A:$C,2,0),"")</f>
        <v/>
      </c>
      <c r="N6340" s="29" t="str">
        <f>IF(O6340 &lt;&gt; "",VLOOKUP(O6340,'CLASSIFICAÇÃO - ÁREA DE ATUAÇÃO'!$A:$C,3,0), "")</f>
        <v/>
      </c>
      <c r="O6340" t="str">
        <f>'Lotações convertidas'!B6342</f>
        <v/>
      </c>
    </row>
    <row r="6341" spans="7:15" x14ac:dyDescent="0.25">
      <c r="G6341" s="177"/>
      <c r="M6341" s="29" t="str">
        <f>IF(O6341 &lt;&gt; "", VLOOKUP(O6341,'CLASSIFICAÇÃO - ÁREA DE ATUAÇÃO'!$A:$C,2,0),"")</f>
        <v/>
      </c>
      <c r="N6341" s="29" t="str">
        <f>IF(O6341 &lt;&gt; "",VLOOKUP(O6341,'CLASSIFICAÇÃO - ÁREA DE ATUAÇÃO'!$A:$C,3,0), "")</f>
        <v/>
      </c>
      <c r="O6341" t="str">
        <f>'Lotações convertidas'!B6343</f>
        <v/>
      </c>
    </row>
    <row r="6342" spans="7:15" x14ac:dyDescent="0.25">
      <c r="G6342" s="177"/>
      <c r="M6342" s="29" t="str">
        <f>IF(O6342 &lt;&gt; "", VLOOKUP(O6342,'CLASSIFICAÇÃO - ÁREA DE ATUAÇÃO'!$A:$C,2,0),"")</f>
        <v/>
      </c>
      <c r="N6342" s="29" t="str">
        <f>IF(O6342 &lt;&gt; "",VLOOKUP(O6342,'CLASSIFICAÇÃO - ÁREA DE ATUAÇÃO'!$A:$C,3,0), "")</f>
        <v/>
      </c>
      <c r="O6342" t="str">
        <f>'Lotações convertidas'!B6344</f>
        <v/>
      </c>
    </row>
    <row r="6343" spans="7:15" x14ac:dyDescent="0.25">
      <c r="G6343" s="177"/>
      <c r="M6343" s="29" t="str">
        <f>IF(O6343 &lt;&gt; "", VLOOKUP(O6343,'CLASSIFICAÇÃO - ÁREA DE ATUAÇÃO'!$A:$C,2,0),"")</f>
        <v/>
      </c>
      <c r="N6343" s="29" t="str">
        <f>IF(O6343 &lt;&gt; "",VLOOKUP(O6343,'CLASSIFICAÇÃO - ÁREA DE ATUAÇÃO'!$A:$C,3,0), "")</f>
        <v/>
      </c>
      <c r="O6343" t="str">
        <f>'Lotações convertidas'!B6345</f>
        <v/>
      </c>
    </row>
    <row r="6344" spans="7:15" x14ac:dyDescent="0.25">
      <c r="G6344" s="177"/>
      <c r="M6344" s="29" t="str">
        <f>IF(O6344 &lt;&gt; "", VLOOKUP(O6344,'CLASSIFICAÇÃO - ÁREA DE ATUAÇÃO'!$A:$C,2,0),"")</f>
        <v/>
      </c>
      <c r="N6344" s="29" t="str">
        <f>IF(O6344 &lt;&gt; "",VLOOKUP(O6344,'CLASSIFICAÇÃO - ÁREA DE ATUAÇÃO'!$A:$C,3,0), "")</f>
        <v/>
      </c>
      <c r="O6344" t="str">
        <f>'Lotações convertidas'!B6346</f>
        <v/>
      </c>
    </row>
    <row r="6345" spans="7:15" x14ac:dyDescent="0.25">
      <c r="G6345" s="177"/>
      <c r="M6345" s="29" t="str">
        <f>IF(O6345 &lt;&gt; "", VLOOKUP(O6345,'CLASSIFICAÇÃO - ÁREA DE ATUAÇÃO'!$A:$C,2,0),"")</f>
        <v/>
      </c>
      <c r="N6345" s="29" t="str">
        <f>IF(O6345 &lt;&gt; "",VLOOKUP(O6345,'CLASSIFICAÇÃO - ÁREA DE ATUAÇÃO'!$A:$C,3,0), "")</f>
        <v/>
      </c>
      <c r="O6345" t="str">
        <f>'Lotações convertidas'!B6347</f>
        <v/>
      </c>
    </row>
    <row r="6346" spans="7:15" x14ac:dyDescent="0.25">
      <c r="G6346" s="177"/>
      <c r="M6346" s="29" t="str">
        <f>IF(O6346 &lt;&gt; "", VLOOKUP(O6346,'CLASSIFICAÇÃO - ÁREA DE ATUAÇÃO'!$A:$C,2,0),"")</f>
        <v/>
      </c>
      <c r="N6346" s="29" t="str">
        <f>IF(O6346 &lt;&gt; "",VLOOKUP(O6346,'CLASSIFICAÇÃO - ÁREA DE ATUAÇÃO'!$A:$C,3,0), "")</f>
        <v/>
      </c>
      <c r="O6346" t="str">
        <f>'Lotações convertidas'!B6348</f>
        <v/>
      </c>
    </row>
    <row r="6347" spans="7:15" x14ac:dyDescent="0.25">
      <c r="G6347" s="177"/>
      <c r="M6347" s="29" t="str">
        <f>IF(O6347 &lt;&gt; "", VLOOKUP(O6347,'CLASSIFICAÇÃO - ÁREA DE ATUAÇÃO'!$A:$C,2,0),"")</f>
        <v/>
      </c>
      <c r="N6347" s="29" t="str">
        <f>IF(O6347 &lt;&gt; "",VLOOKUP(O6347,'CLASSIFICAÇÃO - ÁREA DE ATUAÇÃO'!$A:$C,3,0), "")</f>
        <v/>
      </c>
      <c r="O6347" t="str">
        <f>'Lotações convertidas'!B6349</f>
        <v/>
      </c>
    </row>
    <row r="6348" spans="7:15" x14ac:dyDescent="0.25">
      <c r="G6348" s="177"/>
      <c r="M6348" s="29" t="str">
        <f>IF(O6348 &lt;&gt; "", VLOOKUP(O6348,'CLASSIFICAÇÃO - ÁREA DE ATUAÇÃO'!$A:$C,2,0),"")</f>
        <v/>
      </c>
      <c r="N6348" s="29" t="str">
        <f>IF(O6348 &lt;&gt; "",VLOOKUP(O6348,'CLASSIFICAÇÃO - ÁREA DE ATUAÇÃO'!$A:$C,3,0), "")</f>
        <v/>
      </c>
      <c r="O6348" t="str">
        <f>'Lotações convertidas'!B6350</f>
        <v/>
      </c>
    </row>
    <row r="6349" spans="7:15" x14ac:dyDescent="0.25">
      <c r="G6349" s="177"/>
      <c r="M6349" s="29" t="str">
        <f>IF(O6349 &lt;&gt; "", VLOOKUP(O6349,'CLASSIFICAÇÃO - ÁREA DE ATUAÇÃO'!$A:$C,2,0),"")</f>
        <v/>
      </c>
      <c r="N6349" s="29" t="str">
        <f>IF(O6349 &lt;&gt; "",VLOOKUP(O6349,'CLASSIFICAÇÃO - ÁREA DE ATUAÇÃO'!$A:$C,3,0), "")</f>
        <v/>
      </c>
      <c r="O6349" t="str">
        <f>'Lotações convertidas'!B6351</f>
        <v/>
      </c>
    </row>
    <row r="6350" spans="7:15" x14ac:dyDescent="0.25">
      <c r="G6350" s="177"/>
      <c r="M6350" s="29" t="str">
        <f>IF(O6350 &lt;&gt; "", VLOOKUP(O6350,'CLASSIFICAÇÃO - ÁREA DE ATUAÇÃO'!$A:$C,2,0),"")</f>
        <v/>
      </c>
      <c r="N6350" s="29" t="str">
        <f>IF(O6350 &lt;&gt; "",VLOOKUP(O6350,'CLASSIFICAÇÃO - ÁREA DE ATUAÇÃO'!$A:$C,3,0), "")</f>
        <v/>
      </c>
      <c r="O6350" t="str">
        <f>'Lotações convertidas'!B6352</f>
        <v/>
      </c>
    </row>
    <row r="6351" spans="7:15" x14ac:dyDescent="0.25">
      <c r="G6351" s="177"/>
      <c r="M6351" s="29" t="str">
        <f>IF(O6351 &lt;&gt; "", VLOOKUP(O6351,'CLASSIFICAÇÃO - ÁREA DE ATUAÇÃO'!$A:$C,2,0),"")</f>
        <v/>
      </c>
      <c r="N6351" s="29" t="str">
        <f>IF(O6351 &lt;&gt; "",VLOOKUP(O6351,'CLASSIFICAÇÃO - ÁREA DE ATUAÇÃO'!$A:$C,3,0), "")</f>
        <v/>
      </c>
      <c r="O6351" t="str">
        <f>'Lotações convertidas'!B6353</f>
        <v/>
      </c>
    </row>
    <row r="6352" spans="7:15" x14ac:dyDescent="0.25">
      <c r="G6352" s="177"/>
      <c r="M6352" s="29" t="str">
        <f>IF(O6352 &lt;&gt; "", VLOOKUP(O6352,'CLASSIFICAÇÃO - ÁREA DE ATUAÇÃO'!$A:$C,2,0),"")</f>
        <v/>
      </c>
      <c r="N6352" s="29" t="str">
        <f>IF(O6352 &lt;&gt; "",VLOOKUP(O6352,'CLASSIFICAÇÃO - ÁREA DE ATUAÇÃO'!$A:$C,3,0), "")</f>
        <v/>
      </c>
      <c r="O6352" t="str">
        <f>'Lotações convertidas'!B6354</f>
        <v/>
      </c>
    </row>
    <row r="6353" spans="7:15" x14ac:dyDescent="0.25">
      <c r="G6353" s="177"/>
      <c r="M6353" s="29" t="str">
        <f>IF(O6353 &lt;&gt; "", VLOOKUP(O6353,'CLASSIFICAÇÃO - ÁREA DE ATUAÇÃO'!$A:$C,2,0),"")</f>
        <v/>
      </c>
      <c r="N6353" s="29" t="str">
        <f>IF(O6353 &lt;&gt; "",VLOOKUP(O6353,'CLASSIFICAÇÃO - ÁREA DE ATUAÇÃO'!$A:$C,3,0), "")</f>
        <v/>
      </c>
      <c r="O6353" t="str">
        <f>'Lotações convertidas'!B6355</f>
        <v/>
      </c>
    </row>
    <row r="6354" spans="7:15" x14ac:dyDescent="0.25">
      <c r="G6354" s="177"/>
      <c r="M6354" s="29" t="str">
        <f>IF(O6354 &lt;&gt; "", VLOOKUP(O6354,'CLASSIFICAÇÃO - ÁREA DE ATUAÇÃO'!$A:$C,2,0),"")</f>
        <v/>
      </c>
      <c r="N6354" s="29" t="str">
        <f>IF(O6354 &lt;&gt; "",VLOOKUP(O6354,'CLASSIFICAÇÃO - ÁREA DE ATUAÇÃO'!$A:$C,3,0), "")</f>
        <v/>
      </c>
      <c r="O6354" t="str">
        <f>'Lotações convertidas'!B6356</f>
        <v/>
      </c>
    </row>
    <row r="6355" spans="7:15" x14ac:dyDescent="0.25">
      <c r="G6355" s="177"/>
      <c r="M6355" s="29" t="str">
        <f>IF(O6355 &lt;&gt; "", VLOOKUP(O6355,'CLASSIFICAÇÃO - ÁREA DE ATUAÇÃO'!$A:$C,2,0),"")</f>
        <v/>
      </c>
      <c r="N6355" s="29" t="str">
        <f>IF(O6355 &lt;&gt; "",VLOOKUP(O6355,'CLASSIFICAÇÃO - ÁREA DE ATUAÇÃO'!$A:$C,3,0), "")</f>
        <v/>
      </c>
      <c r="O6355" t="str">
        <f>'Lotações convertidas'!B6357</f>
        <v/>
      </c>
    </row>
    <row r="6356" spans="7:15" x14ac:dyDescent="0.25">
      <c r="G6356" s="177"/>
      <c r="M6356" s="29" t="str">
        <f>IF(O6356 &lt;&gt; "", VLOOKUP(O6356,'CLASSIFICAÇÃO - ÁREA DE ATUAÇÃO'!$A:$C,2,0),"")</f>
        <v/>
      </c>
      <c r="N6356" s="29" t="str">
        <f>IF(O6356 &lt;&gt; "",VLOOKUP(O6356,'CLASSIFICAÇÃO - ÁREA DE ATUAÇÃO'!$A:$C,3,0), "")</f>
        <v/>
      </c>
      <c r="O6356" t="str">
        <f>'Lotações convertidas'!B6358</f>
        <v/>
      </c>
    </row>
    <row r="6357" spans="7:15" x14ac:dyDescent="0.25">
      <c r="G6357" s="177"/>
      <c r="M6357" s="29" t="str">
        <f>IF(O6357 &lt;&gt; "", VLOOKUP(O6357,'CLASSIFICAÇÃO - ÁREA DE ATUAÇÃO'!$A:$C,2,0),"")</f>
        <v/>
      </c>
      <c r="N6357" s="29" t="str">
        <f>IF(O6357 &lt;&gt; "",VLOOKUP(O6357,'CLASSIFICAÇÃO - ÁREA DE ATUAÇÃO'!$A:$C,3,0), "")</f>
        <v/>
      </c>
      <c r="O6357" t="str">
        <f>'Lotações convertidas'!B6359</f>
        <v/>
      </c>
    </row>
    <row r="6358" spans="7:15" x14ac:dyDescent="0.25">
      <c r="G6358" s="177"/>
      <c r="M6358" s="29" t="str">
        <f>IF(O6358 &lt;&gt; "", VLOOKUP(O6358,'CLASSIFICAÇÃO - ÁREA DE ATUAÇÃO'!$A:$C,2,0),"")</f>
        <v/>
      </c>
      <c r="N6358" s="29" t="str">
        <f>IF(O6358 &lt;&gt; "",VLOOKUP(O6358,'CLASSIFICAÇÃO - ÁREA DE ATUAÇÃO'!$A:$C,3,0), "")</f>
        <v/>
      </c>
      <c r="O6358" t="str">
        <f>'Lotações convertidas'!B6360</f>
        <v/>
      </c>
    </row>
    <row r="6359" spans="7:15" x14ac:dyDescent="0.25">
      <c r="G6359" s="177"/>
      <c r="M6359" s="29" t="str">
        <f>IF(O6359 &lt;&gt; "", VLOOKUP(O6359,'CLASSIFICAÇÃO - ÁREA DE ATUAÇÃO'!$A:$C,2,0),"")</f>
        <v/>
      </c>
      <c r="N6359" s="29" t="str">
        <f>IF(O6359 &lt;&gt; "",VLOOKUP(O6359,'CLASSIFICAÇÃO - ÁREA DE ATUAÇÃO'!$A:$C,3,0), "")</f>
        <v/>
      </c>
      <c r="O6359" t="str">
        <f>'Lotações convertidas'!B6361</f>
        <v/>
      </c>
    </row>
    <row r="6360" spans="7:15" x14ac:dyDescent="0.25">
      <c r="G6360" s="177"/>
      <c r="M6360" s="29" t="str">
        <f>IF(O6360 &lt;&gt; "", VLOOKUP(O6360,'CLASSIFICAÇÃO - ÁREA DE ATUAÇÃO'!$A:$C,2,0),"")</f>
        <v/>
      </c>
      <c r="N6360" s="29" t="str">
        <f>IF(O6360 &lt;&gt; "",VLOOKUP(O6360,'CLASSIFICAÇÃO - ÁREA DE ATUAÇÃO'!$A:$C,3,0), "")</f>
        <v/>
      </c>
      <c r="O6360" t="str">
        <f>'Lotações convertidas'!B6362</f>
        <v/>
      </c>
    </row>
    <row r="6361" spans="7:15" x14ac:dyDescent="0.25">
      <c r="G6361" s="177"/>
      <c r="M6361" s="29" t="str">
        <f>IF(O6361 &lt;&gt; "", VLOOKUP(O6361,'CLASSIFICAÇÃO - ÁREA DE ATUAÇÃO'!$A:$C,2,0),"")</f>
        <v/>
      </c>
      <c r="N6361" s="29" t="str">
        <f>IF(O6361 &lt;&gt; "",VLOOKUP(O6361,'CLASSIFICAÇÃO - ÁREA DE ATUAÇÃO'!$A:$C,3,0), "")</f>
        <v/>
      </c>
      <c r="O6361" t="str">
        <f>'Lotações convertidas'!B6363</f>
        <v/>
      </c>
    </row>
    <row r="6362" spans="7:15" x14ac:dyDescent="0.25">
      <c r="G6362" s="177"/>
      <c r="M6362" s="29" t="str">
        <f>IF(O6362 &lt;&gt; "", VLOOKUP(O6362,'CLASSIFICAÇÃO - ÁREA DE ATUAÇÃO'!$A:$C,2,0),"")</f>
        <v/>
      </c>
      <c r="N6362" s="29" t="str">
        <f>IF(O6362 &lt;&gt; "",VLOOKUP(O6362,'CLASSIFICAÇÃO - ÁREA DE ATUAÇÃO'!$A:$C,3,0), "")</f>
        <v/>
      </c>
      <c r="O6362" t="str">
        <f>'Lotações convertidas'!B6364</f>
        <v/>
      </c>
    </row>
    <row r="6363" spans="7:15" x14ac:dyDescent="0.25">
      <c r="G6363" s="177"/>
      <c r="M6363" s="29" t="str">
        <f>IF(O6363 &lt;&gt; "", VLOOKUP(O6363,'CLASSIFICAÇÃO - ÁREA DE ATUAÇÃO'!$A:$C,2,0),"")</f>
        <v/>
      </c>
      <c r="N6363" s="29" t="str">
        <f>IF(O6363 &lt;&gt; "",VLOOKUP(O6363,'CLASSIFICAÇÃO - ÁREA DE ATUAÇÃO'!$A:$C,3,0), "")</f>
        <v/>
      </c>
      <c r="O6363" t="str">
        <f>'Lotações convertidas'!B6365</f>
        <v/>
      </c>
    </row>
    <row r="6364" spans="7:15" x14ac:dyDescent="0.25">
      <c r="G6364" s="177"/>
      <c r="M6364" s="29" t="str">
        <f>IF(O6364 &lt;&gt; "", VLOOKUP(O6364,'CLASSIFICAÇÃO - ÁREA DE ATUAÇÃO'!$A:$C,2,0),"")</f>
        <v/>
      </c>
      <c r="N6364" s="29" t="str">
        <f>IF(O6364 &lt;&gt; "",VLOOKUP(O6364,'CLASSIFICAÇÃO - ÁREA DE ATUAÇÃO'!$A:$C,3,0), "")</f>
        <v/>
      </c>
      <c r="O6364" t="str">
        <f>'Lotações convertidas'!B6366</f>
        <v/>
      </c>
    </row>
    <row r="6365" spans="7:15" x14ac:dyDescent="0.25">
      <c r="G6365" s="177"/>
      <c r="M6365" s="29" t="str">
        <f>IF(O6365 &lt;&gt; "", VLOOKUP(O6365,'CLASSIFICAÇÃO - ÁREA DE ATUAÇÃO'!$A:$C,2,0),"")</f>
        <v/>
      </c>
      <c r="N6365" s="29" t="str">
        <f>IF(O6365 &lt;&gt; "",VLOOKUP(O6365,'CLASSIFICAÇÃO - ÁREA DE ATUAÇÃO'!$A:$C,3,0), "")</f>
        <v/>
      </c>
      <c r="O6365" t="str">
        <f>'Lotações convertidas'!B6367</f>
        <v/>
      </c>
    </row>
    <row r="6366" spans="7:15" x14ac:dyDescent="0.25">
      <c r="G6366" s="177"/>
      <c r="M6366" s="29" t="str">
        <f>IF(O6366 &lt;&gt; "", VLOOKUP(O6366,'CLASSIFICAÇÃO - ÁREA DE ATUAÇÃO'!$A:$C,2,0),"")</f>
        <v/>
      </c>
      <c r="N6366" s="29" t="str">
        <f>IF(O6366 &lt;&gt; "",VLOOKUP(O6366,'CLASSIFICAÇÃO - ÁREA DE ATUAÇÃO'!$A:$C,3,0), "")</f>
        <v/>
      </c>
      <c r="O6366" t="str">
        <f>'Lotações convertidas'!B6368</f>
        <v/>
      </c>
    </row>
    <row r="6367" spans="7:15" x14ac:dyDescent="0.25">
      <c r="G6367" s="177"/>
      <c r="M6367" s="29" t="str">
        <f>IF(O6367 &lt;&gt; "", VLOOKUP(O6367,'CLASSIFICAÇÃO - ÁREA DE ATUAÇÃO'!$A:$C,2,0),"")</f>
        <v/>
      </c>
      <c r="N6367" s="29" t="str">
        <f>IF(O6367 &lt;&gt; "",VLOOKUP(O6367,'CLASSIFICAÇÃO - ÁREA DE ATUAÇÃO'!$A:$C,3,0), "")</f>
        <v/>
      </c>
      <c r="O6367" t="str">
        <f>'Lotações convertidas'!B6369</f>
        <v/>
      </c>
    </row>
    <row r="6368" spans="7:15" x14ac:dyDescent="0.25">
      <c r="G6368" s="177"/>
      <c r="M6368" s="29" t="str">
        <f>IF(O6368 &lt;&gt; "", VLOOKUP(O6368,'CLASSIFICAÇÃO - ÁREA DE ATUAÇÃO'!$A:$C,2,0),"")</f>
        <v/>
      </c>
      <c r="N6368" s="29" t="str">
        <f>IF(O6368 &lt;&gt; "",VLOOKUP(O6368,'CLASSIFICAÇÃO - ÁREA DE ATUAÇÃO'!$A:$C,3,0), "")</f>
        <v/>
      </c>
      <c r="O6368" t="str">
        <f>'Lotações convertidas'!B6370</f>
        <v/>
      </c>
    </row>
    <row r="6369" spans="7:15" x14ac:dyDescent="0.25">
      <c r="G6369" s="177"/>
      <c r="M6369" s="29" t="str">
        <f>IF(O6369 &lt;&gt; "", VLOOKUP(O6369,'CLASSIFICAÇÃO - ÁREA DE ATUAÇÃO'!$A:$C,2,0),"")</f>
        <v/>
      </c>
      <c r="N6369" s="29" t="str">
        <f>IF(O6369 &lt;&gt; "",VLOOKUP(O6369,'CLASSIFICAÇÃO - ÁREA DE ATUAÇÃO'!$A:$C,3,0), "")</f>
        <v/>
      </c>
      <c r="O6369" t="str">
        <f>'Lotações convertidas'!B6371</f>
        <v/>
      </c>
    </row>
    <row r="6370" spans="7:15" x14ac:dyDescent="0.25">
      <c r="G6370" s="177"/>
      <c r="M6370" s="29" t="str">
        <f>IF(O6370 &lt;&gt; "", VLOOKUP(O6370,'CLASSIFICAÇÃO - ÁREA DE ATUAÇÃO'!$A:$C,2,0),"")</f>
        <v/>
      </c>
      <c r="N6370" s="29" t="str">
        <f>IF(O6370 &lt;&gt; "",VLOOKUP(O6370,'CLASSIFICAÇÃO - ÁREA DE ATUAÇÃO'!$A:$C,3,0), "")</f>
        <v/>
      </c>
      <c r="O6370" t="str">
        <f>'Lotações convertidas'!B6372</f>
        <v/>
      </c>
    </row>
    <row r="6371" spans="7:15" x14ac:dyDescent="0.25">
      <c r="G6371" s="177"/>
      <c r="M6371" s="29" t="str">
        <f>IF(O6371 &lt;&gt; "", VLOOKUP(O6371,'CLASSIFICAÇÃO - ÁREA DE ATUAÇÃO'!$A:$C,2,0),"")</f>
        <v/>
      </c>
      <c r="N6371" s="29" t="str">
        <f>IF(O6371 &lt;&gt; "",VLOOKUP(O6371,'CLASSIFICAÇÃO - ÁREA DE ATUAÇÃO'!$A:$C,3,0), "")</f>
        <v/>
      </c>
      <c r="O6371" t="str">
        <f>'Lotações convertidas'!B6373</f>
        <v/>
      </c>
    </row>
    <row r="6372" spans="7:15" x14ac:dyDescent="0.25">
      <c r="G6372" s="177"/>
      <c r="M6372" s="29" t="str">
        <f>IF(O6372 &lt;&gt; "", VLOOKUP(O6372,'CLASSIFICAÇÃO - ÁREA DE ATUAÇÃO'!$A:$C,2,0),"")</f>
        <v/>
      </c>
      <c r="N6372" s="29" t="str">
        <f>IF(O6372 &lt;&gt; "",VLOOKUP(O6372,'CLASSIFICAÇÃO - ÁREA DE ATUAÇÃO'!$A:$C,3,0), "")</f>
        <v/>
      </c>
      <c r="O6372" t="str">
        <f>'Lotações convertidas'!B6374</f>
        <v/>
      </c>
    </row>
    <row r="6373" spans="7:15" x14ac:dyDescent="0.25">
      <c r="G6373" s="177"/>
      <c r="M6373" s="29" t="str">
        <f>IF(O6373 &lt;&gt; "", VLOOKUP(O6373,'CLASSIFICAÇÃO - ÁREA DE ATUAÇÃO'!$A:$C,2,0),"")</f>
        <v/>
      </c>
      <c r="N6373" s="29" t="str">
        <f>IF(O6373 &lt;&gt; "",VLOOKUP(O6373,'CLASSIFICAÇÃO - ÁREA DE ATUAÇÃO'!$A:$C,3,0), "")</f>
        <v/>
      </c>
      <c r="O6373" t="str">
        <f>'Lotações convertidas'!B6375</f>
        <v/>
      </c>
    </row>
    <row r="6374" spans="7:15" x14ac:dyDescent="0.25">
      <c r="G6374" s="177"/>
      <c r="M6374" s="29" t="str">
        <f>IF(O6374 &lt;&gt; "", VLOOKUP(O6374,'CLASSIFICAÇÃO - ÁREA DE ATUAÇÃO'!$A:$C,2,0),"")</f>
        <v/>
      </c>
      <c r="N6374" s="29" t="str">
        <f>IF(O6374 &lt;&gt; "",VLOOKUP(O6374,'CLASSIFICAÇÃO - ÁREA DE ATUAÇÃO'!$A:$C,3,0), "")</f>
        <v/>
      </c>
      <c r="O6374" t="str">
        <f>'Lotações convertidas'!B6376</f>
        <v/>
      </c>
    </row>
    <row r="6375" spans="7:15" x14ac:dyDescent="0.25">
      <c r="G6375" s="177"/>
      <c r="M6375" s="29" t="str">
        <f>IF(O6375 &lt;&gt; "", VLOOKUP(O6375,'CLASSIFICAÇÃO - ÁREA DE ATUAÇÃO'!$A:$C,2,0),"")</f>
        <v/>
      </c>
      <c r="N6375" s="29" t="str">
        <f>IF(O6375 &lt;&gt; "",VLOOKUP(O6375,'CLASSIFICAÇÃO - ÁREA DE ATUAÇÃO'!$A:$C,3,0), "")</f>
        <v/>
      </c>
      <c r="O6375" t="str">
        <f>'Lotações convertidas'!B6377</f>
        <v/>
      </c>
    </row>
    <row r="6376" spans="7:15" x14ac:dyDescent="0.25">
      <c r="G6376" s="177"/>
      <c r="M6376" s="29" t="str">
        <f>IF(O6376 &lt;&gt; "", VLOOKUP(O6376,'CLASSIFICAÇÃO - ÁREA DE ATUAÇÃO'!$A:$C,2,0),"")</f>
        <v/>
      </c>
      <c r="N6376" s="29" t="str">
        <f>IF(O6376 &lt;&gt; "",VLOOKUP(O6376,'CLASSIFICAÇÃO - ÁREA DE ATUAÇÃO'!$A:$C,3,0), "")</f>
        <v/>
      </c>
      <c r="O6376" t="str">
        <f>'Lotações convertidas'!B6378</f>
        <v/>
      </c>
    </row>
    <row r="6377" spans="7:15" x14ac:dyDescent="0.25">
      <c r="G6377" s="177"/>
      <c r="M6377" s="29" t="str">
        <f>IF(O6377 &lt;&gt; "", VLOOKUP(O6377,'CLASSIFICAÇÃO - ÁREA DE ATUAÇÃO'!$A:$C,2,0),"")</f>
        <v/>
      </c>
      <c r="N6377" s="29" t="str">
        <f>IF(O6377 &lt;&gt; "",VLOOKUP(O6377,'CLASSIFICAÇÃO - ÁREA DE ATUAÇÃO'!$A:$C,3,0), "")</f>
        <v/>
      </c>
      <c r="O6377" t="str">
        <f>'Lotações convertidas'!B6379</f>
        <v/>
      </c>
    </row>
    <row r="6378" spans="7:15" x14ac:dyDescent="0.25">
      <c r="G6378" s="177"/>
      <c r="M6378" s="29" t="str">
        <f>IF(O6378 &lt;&gt; "", VLOOKUP(O6378,'CLASSIFICAÇÃO - ÁREA DE ATUAÇÃO'!$A:$C,2,0),"")</f>
        <v/>
      </c>
      <c r="N6378" s="29" t="str">
        <f>IF(O6378 &lt;&gt; "",VLOOKUP(O6378,'CLASSIFICAÇÃO - ÁREA DE ATUAÇÃO'!$A:$C,3,0), "")</f>
        <v/>
      </c>
      <c r="O6378" t="str">
        <f>'Lotações convertidas'!B6380</f>
        <v/>
      </c>
    </row>
    <row r="6379" spans="7:15" x14ac:dyDescent="0.25">
      <c r="G6379" s="177"/>
      <c r="M6379" s="29" t="str">
        <f>IF(O6379 &lt;&gt; "", VLOOKUP(O6379,'CLASSIFICAÇÃO - ÁREA DE ATUAÇÃO'!$A:$C,2,0),"")</f>
        <v/>
      </c>
      <c r="N6379" s="29" t="str">
        <f>IF(O6379 &lt;&gt; "",VLOOKUP(O6379,'CLASSIFICAÇÃO - ÁREA DE ATUAÇÃO'!$A:$C,3,0), "")</f>
        <v/>
      </c>
      <c r="O6379" t="str">
        <f>'Lotações convertidas'!B6381</f>
        <v/>
      </c>
    </row>
    <row r="6380" spans="7:15" x14ac:dyDescent="0.25">
      <c r="G6380" s="177"/>
      <c r="M6380" s="29" t="str">
        <f>IF(O6380 &lt;&gt; "", VLOOKUP(O6380,'CLASSIFICAÇÃO - ÁREA DE ATUAÇÃO'!$A:$C,2,0),"")</f>
        <v/>
      </c>
      <c r="N6380" s="29" t="str">
        <f>IF(O6380 &lt;&gt; "",VLOOKUP(O6380,'CLASSIFICAÇÃO - ÁREA DE ATUAÇÃO'!$A:$C,3,0), "")</f>
        <v/>
      </c>
      <c r="O6380" t="str">
        <f>'Lotações convertidas'!B6382</f>
        <v/>
      </c>
    </row>
    <row r="6381" spans="7:15" x14ac:dyDescent="0.25">
      <c r="G6381" s="177"/>
      <c r="M6381" s="29" t="str">
        <f>IF(O6381 &lt;&gt; "", VLOOKUP(O6381,'CLASSIFICAÇÃO - ÁREA DE ATUAÇÃO'!$A:$C,2,0),"")</f>
        <v/>
      </c>
      <c r="N6381" s="29" t="str">
        <f>IF(O6381 &lt;&gt; "",VLOOKUP(O6381,'CLASSIFICAÇÃO - ÁREA DE ATUAÇÃO'!$A:$C,3,0), "")</f>
        <v/>
      </c>
      <c r="O6381" t="str">
        <f>'Lotações convertidas'!B6383</f>
        <v/>
      </c>
    </row>
    <row r="6382" spans="7:15" x14ac:dyDescent="0.25">
      <c r="G6382" s="177"/>
      <c r="M6382" s="29" t="str">
        <f>IF(O6382 &lt;&gt; "", VLOOKUP(O6382,'CLASSIFICAÇÃO - ÁREA DE ATUAÇÃO'!$A:$C,2,0),"")</f>
        <v/>
      </c>
      <c r="N6382" s="29" t="str">
        <f>IF(O6382 &lt;&gt; "",VLOOKUP(O6382,'CLASSIFICAÇÃO - ÁREA DE ATUAÇÃO'!$A:$C,3,0), "")</f>
        <v/>
      </c>
      <c r="O6382" t="str">
        <f>'Lotações convertidas'!B6384</f>
        <v/>
      </c>
    </row>
    <row r="6383" spans="7:15" x14ac:dyDescent="0.25">
      <c r="G6383" s="177"/>
      <c r="M6383" s="29" t="str">
        <f>IF(O6383 &lt;&gt; "", VLOOKUP(O6383,'CLASSIFICAÇÃO - ÁREA DE ATUAÇÃO'!$A:$C,2,0),"")</f>
        <v/>
      </c>
      <c r="N6383" s="29" t="str">
        <f>IF(O6383 &lt;&gt; "",VLOOKUP(O6383,'CLASSIFICAÇÃO - ÁREA DE ATUAÇÃO'!$A:$C,3,0), "")</f>
        <v/>
      </c>
      <c r="O6383" t="str">
        <f>'Lotações convertidas'!B6385</f>
        <v/>
      </c>
    </row>
    <row r="6384" spans="7:15" x14ac:dyDescent="0.25">
      <c r="G6384" s="177"/>
      <c r="M6384" s="29" t="str">
        <f>IF(O6384 &lt;&gt; "", VLOOKUP(O6384,'CLASSIFICAÇÃO - ÁREA DE ATUAÇÃO'!$A:$C,2,0),"")</f>
        <v/>
      </c>
      <c r="N6384" s="29" t="str">
        <f>IF(O6384 &lt;&gt; "",VLOOKUP(O6384,'CLASSIFICAÇÃO - ÁREA DE ATUAÇÃO'!$A:$C,3,0), "")</f>
        <v/>
      </c>
      <c r="O6384" t="str">
        <f>'Lotações convertidas'!B6386</f>
        <v/>
      </c>
    </row>
    <row r="6385" spans="7:15" x14ac:dyDescent="0.25">
      <c r="G6385" s="177"/>
      <c r="M6385" s="29" t="str">
        <f>IF(O6385 &lt;&gt; "", VLOOKUP(O6385,'CLASSIFICAÇÃO - ÁREA DE ATUAÇÃO'!$A:$C,2,0),"")</f>
        <v/>
      </c>
      <c r="N6385" s="29" t="str">
        <f>IF(O6385 &lt;&gt; "",VLOOKUP(O6385,'CLASSIFICAÇÃO - ÁREA DE ATUAÇÃO'!$A:$C,3,0), "")</f>
        <v/>
      </c>
      <c r="O6385" t="str">
        <f>'Lotações convertidas'!B6387</f>
        <v/>
      </c>
    </row>
    <row r="6386" spans="7:15" x14ac:dyDescent="0.25">
      <c r="G6386" s="177"/>
      <c r="M6386" s="29" t="str">
        <f>IF(O6386 &lt;&gt; "", VLOOKUP(O6386,'CLASSIFICAÇÃO - ÁREA DE ATUAÇÃO'!$A:$C,2,0),"")</f>
        <v/>
      </c>
      <c r="N6386" s="29" t="str">
        <f>IF(O6386 &lt;&gt; "",VLOOKUP(O6386,'CLASSIFICAÇÃO - ÁREA DE ATUAÇÃO'!$A:$C,3,0), "")</f>
        <v/>
      </c>
      <c r="O6386" t="str">
        <f>'Lotações convertidas'!B6388</f>
        <v/>
      </c>
    </row>
    <row r="6387" spans="7:15" x14ac:dyDescent="0.25">
      <c r="G6387" s="177"/>
      <c r="M6387" s="29" t="str">
        <f>IF(O6387 &lt;&gt; "", VLOOKUP(O6387,'CLASSIFICAÇÃO - ÁREA DE ATUAÇÃO'!$A:$C,2,0),"")</f>
        <v/>
      </c>
      <c r="N6387" s="29" t="str">
        <f>IF(O6387 &lt;&gt; "",VLOOKUP(O6387,'CLASSIFICAÇÃO - ÁREA DE ATUAÇÃO'!$A:$C,3,0), "")</f>
        <v/>
      </c>
      <c r="O6387" t="str">
        <f>'Lotações convertidas'!B6389</f>
        <v/>
      </c>
    </row>
    <row r="6388" spans="7:15" x14ac:dyDescent="0.25">
      <c r="G6388" s="177"/>
      <c r="M6388" s="29" t="str">
        <f>IF(O6388 &lt;&gt; "", VLOOKUP(O6388,'CLASSIFICAÇÃO - ÁREA DE ATUAÇÃO'!$A:$C,2,0),"")</f>
        <v/>
      </c>
      <c r="N6388" s="29" t="str">
        <f>IF(O6388 &lt;&gt; "",VLOOKUP(O6388,'CLASSIFICAÇÃO - ÁREA DE ATUAÇÃO'!$A:$C,3,0), "")</f>
        <v/>
      </c>
      <c r="O6388" t="str">
        <f>'Lotações convertidas'!B6390</f>
        <v/>
      </c>
    </row>
    <row r="6389" spans="7:15" x14ac:dyDescent="0.25">
      <c r="G6389" s="177"/>
      <c r="M6389" s="29" t="str">
        <f>IF(O6389 &lt;&gt; "", VLOOKUP(O6389,'CLASSIFICAÇÃO - ÁREA DE ATUAÇÃO'!$A:$C,2,0),"")</f>
        <v/>
      </c>
      <c r="N6389" s="29" t="str">
        <f>IF(O6389 &lt;&gt; "",VLOOKUP(O6389,'CLASSIFICAÇÃO - ÁREA DE ATUAÇÃO'!$A:$C,3,0), "")</f>
        <v/>
      </c>
      <c r="O6389" t="str">
        <f>'Lotações convertidas'!B6391</f>
        <v/>
      </c>
    </row>
    <row r="6390" spans="7:15" x14ac:dyDescent="0.25">
      <c r="G6390" s="177"/>
      <c r="M6390" s="29" t="str">
        <f>IF(O6390 &lt;&gt; "", VLOOKUP(O6390,'CLASSIFICAÇÃO - ÁREA DE ATUAÇÃO'!$A:$C,2,0),"")</f>
        <v/>
      </c>
      <c r="N6390" s="29" t="str">
        <f>IF(O6390 &lt;&gt; "",VLOOKUP(O6390,'CLASSIFICAÇÃO - ÁREA DE ATUAÇÃO'!$A:$C,3,0), "")</f>
        <v/>
      </c>
      <c r="O6390" t="str">
        <f>'Lotações convertidas'!B6392</f>
        <v/>
      </c>
    </row>
    <row r="6391" spans="7:15" x14ac:dyDescent="0.25">
      <c r="G6391" s="177"/>
      <c r="M6391" s="29" t="str">
        <f>IF(O6391 &lt;&gt; "", VLOOKUP(O6391,'CLASSIFICAÇÃO - ÁREA DE ATUAÇÃO'!$A:$C,2,0),"")</f>
        <v/>
      </c>
      <c r="N6391" s="29" t="str">
        <f>IF(O6391 &lt;&gt; "",VLOOKUP(O6391,'CLASSIFICAÇÃO - ÁREA DE ATUAÇÃO'!$A:$C,3,0), "")</f>
        <v/>
      </c>
      <c r="O6391" t="str">
        <f>'Lotações convertidas'!B6393</f>
        <v/>
      </c>
    </row>
    <row r="6392" spans="7:15" x14ac:dyDescent="0.25">
      <c r="G6392" s="177"/>
      <c r="M6392" s="29" t="str">
        <f>IF(O6392 &lt;&gt; "", VLOOKUP(O6392,'CLASSIFICAÇÃO - ÁREA DE ATUAÇÃO'!$A:$C,2,0),"")</f>
        <v/>
      </c>
      <c r="N6392" s="29" t="str">
        <f>IF(O6392 &lt;&gt; "",VLOOKUP(O6392,'CLASSIFICAÇÃO - ÁREA DE ATUAÇÃO'!$A:$C,3,0), "")</f>
        <v/>
      </c>
      <c r="O6392" t="str">
        <f>'Lotações convertidas'!B6394</f>
        <v/>
      </c>
    </row>
    <row r="6393" spans="7:15" x14ac:dyDescent="0.25">
      <c r="G6393" s="177"/>
      <c r="M6393" s="29" t="str">
        <f>IF(O6393 &lt;&gt; "", VLOOKUP(O6393,'CLASSIFICAÇÃO - ÁREA DE ATUAÇÃO'!$A:$C,2,0),"")</f>
        <v/>
      </c>
      <c r="N6393" s="29" t="str">
        <f>IF(O6393 &lt;&gt; "",VLOOKUP(O6393,'CLASSIFICAÇÃO - ÁREA DE ATUAÇÃO'!$A:$C,3,0), "")</f>
        <v/>
      </c>
      <c r="O6393" t="str">
        <f>'Lotações convertidas'!B6395</f>
        <v/>
      </c>
    </row>
    <row r="6394" spans="7:15" x14ac:dyDescent="0.25">
      <c r="G6394" s="177"/>
      <c r="M6394" s="29" t="str">
        <f>IF(O6394 &lt;&gt; "", VLOOKUP(O6394,'CLASSIFICAÇÃO - ÁREA DE ATUAÇÃO'!$A:$C,2,0),"")</f>
        <v/>
      </c>
      <c r="N6394" s="29" t="str">
        <f>IF(O6394 &lt;&gt; "",VLOOKUP(O6394,'CLASSIFICAÇÃO - ÁREA DE ATUAÇÃO'!$A:$C,3,0), "")</f>
        <v/>
      </c>
      <c r="O6394" t="str">
        <f>'Lotações convertidas'!B6396</f>
        <v/>
      </c>
    </row>
    <row r="6395" spans="7:15" x14ac:dyDescent="0.25">
      <c r="G6395" s="177"/>
      <c r="M6395" s="29" t="str">
        <f>IF(O6395 &lt;&gt; "", VLOOKUP(O6395,'CLASSIFICAÇÃO - ÁREA DE ATUAÇÃO'!$A:$C,2,0),"")</f>
        <v/>
      </c>
      <c r="N6395" s="29" t="str">
        <f>IF(O6395 &lt;&gt; "",VLOOKUP(O6395,'CLASSIFICAÇÃO - ÁREA DE ATUAÇÃO'!$A:$C,3,0), "")</f>
        <v/>
      </c>
      <c r="O6395" t="str">
        <f>'Lotações convertidas'!B6397</f>
        <v/>
      </c>
    </row>
    <row r="6396" spans="7:15" x14ac:dyDescent="0.25">
      <c r="G6396" s="177"/>
      <c r="M6396" s="29" t="str">
        <f>IF(O6396 &lt;&gt; "", VLOOKUP(O6396,'CLASSIFICAÇÃO - ÁREA DE ATUAÇÃO'!$A:$C,2,0),"")</f>
        <v/>
      </c>
      <c r="N6396" s="29" t="str">
        <f>IF(O6396 &lt;&gt; "",VLOOKUP(O6396,'CLASSIFICAÇÃO - ÁREA DE ATUAÇÃO'!$A:$C,3,0), "")</f>
        <v/>
      </c>
      <c r="O6396" t="str">
        <f>'Lotações convertidas'!B6398</f>
        <v/>
      </c>
    </row>
    <row r="6397" spans="7:15" x14ac:dyDescent="0.25">
      <c r="G6397" s="177"/>
      <c r="M6397" s="29" t="str">
        <f>IF(O6397 &lt;&gt; "", VLOOKUP(O6397,'CLASSIFICAÇÃO - ÁREA DE ATUAÇÃO'!$A:$C,2,0),"")</f>
        <v/>
      </c>
      <c r="N6397" s="29" t="str">
        <f>IF(O6397 &lt;&gt; "",VLOOKUP(O6397,'CLASSIFICAÇÃO - ÁREA DE ATUAÇÃO'!$A:$C,3,0), "")</f>
        <v/>
      </c>
      <c r="O6397" t="str">
        <f>'Lotações convertidas'!B6399</f>
        <v/>
      </c>
    </row>
    <row r="6398" spans="7:15" x14ac:dyDescent="0.25">
      <c r="G6398" s="177"/>
      <c r="M6398" s="29" t="str">
        <f>IF(O6398 &lt;&gt; "", VLOOKUP(O6398,'CLASSIFICAÇÃO - ÁREA DE ATUAÇÃO'!$A:$C,2,0),"")</f>
        <v/>
      </c>
      <c r="N6398" s="29" t="str">
        <f>IF(O6398 &lt;&gt; "",VLOOKUP(O6398,'CLASSIFICAÇÃO - ÁREA DE ATUAÇÃO'!$A:$C,3,0), "")</f>
        <v/>
      </c>
      <c r="O6398" t="str">
        <f>'Lotações convertidas'!B6400</f>
        <v/>
      </c>
    </row>
    <row r="6399" spans="7:15" x14ac:dyDescent="0.25">
      <c r="G6399" s="177"/>
      <c r="M6399" s="29" t="str">
        <f>IF(O6399 &lt;&gt; "", VLOOKUP(O6399,'CLASSIFICAÇÃO - ÁREA DE ATUAÇÃO'!$A:$C,2,0),"")</f>
        <v/>
      </c>
      <c r="N6399" s="29" t="str">
        <f>IF(O6399 &lt;&gt; "",VLOOKUP(O6399,'CLASSIFICAÇÃO - ÁREA DE ATUAÇÃO'!$A:$C,3,0), "")</f>
        <v/>
      </c>
      <c r="O6399" t="str">
        <f>'Lotações convertidas'!B6401</f>
        <v/>
      </c>
    </row>
    <row r="6400" spans="7:15" x14ac:dyDescent="0.25">
      <c r="G6400" s="177"/>
      <c r="M6400" s="29" t="str">
        <f>IF(O6400 &lt;&gt; "", VLOOKUP(O6400,'CLASSIFICAÇÃO - ÁREA DE ATUAÇÃO'!$A:$C,2,0),"")</f>
        <v/>
      </c>
      <c r="N6400" s="29" t="str">
        <f>IF(O6400 &lt;&gt; "",VLOOKUP(O6400,'CLASSIFICAÇÃO - ÁREA DE ATUAÇÃO'!$A:$C,3,0), "")</f>
        <v/>
      </c>
      <c r="O6400" t="str">
        <f>'Lotações convertidas'!B6402</f>
        <v/>
      </c>
    </row>
    <row r="6401" spans="7:15" x14ac:dyDescent="0.25">
      <c r="G6401" s="177"/>
      <c r="M6401" s="29" t="str">
        <f>IF(O6401 &lt;&gt; "", VLOOKUP(O6401,'CLASSIFICAÇÃO - ÁREA DE ATUAÇÃO'!$A:$C,2,0),"")</f>
        <v/>
      </c>
      <c r="N6401" s="29" t="str">
        <f>IF(O6401 &lt;&gt; "",VLOOKUP(O6401,'CLASSIFICAÇÃO - ÁREA DE ATUAÇÃO'!$A:$C,3,0), "")</f>
        <v/>
      </c>
      <c r="O6401" t="str">
        <f>'Lotações convertidas'!B6403</f>
        <v/>
      </c>
    </row>
    <row r="6402" spans="7:15" x14ac:dyDescent="0.25">
      <c r="G6402" s="177"/>
      <c r="M6402" s="29" t="str">
        <f>IF(O6402 &lt;&gt; "", VLOOKUP(O6402,'CLASSIFICAÇÃO - ÁREA DE ATUAÇÃO'!$A:$C,2,0),"")</f>
        <v/>
      </c>
      <c r="N6402" s="29" t="str">
        <f>IF(O6402 &lt;&gt; "",VLOOKUP(O6402,'CLASSIFICAÇÃO - ÁREA DE ATUAÇÃO'!$A:$C,3,0), "")</f>
        <v/>
      </c>
      <c r="O6402" t="str">
        <f>'Lotações convertidas'!B6404</f>
        <v/>
      </c>
    </row>
    <row r="6403" spans="7:15" x14ac:dyDescent="0.25">
      <c r="G6403" s="177"/>
      <c r="M6403" s="29" t="str">
        <f>IF(O6403 &lt;&gt; "", VLOOKUP(O6403,'CLASSIFICAÇÃO - ÁREA DE ATUAÇÃO'!$A:$C,2,0),"")</f>
        <v/>
      </c>
      <c r="N6403" s="29" t="str">
        <f>IF(O6403 &lt;&gt; "",VLOOKUP(O6403,'CLASSIFICAÇÃO - ÁREA DE ATUAÇÃO'!$A:$C,3,0), "")</f>
        <v/>
      </c>
      <c r="O6403" t="str">
        <f>'Lotações convertidas'!B6405</f>
        <v/>
      </c>
    </row>
    <row r="6404" spans="7:15" x14ac:dyDescent="0.25">
      <c r="G6404" s="177"/>
      <c r="M6404" s="29" t="str">
        <f>IF(O6404 &lt;&gt; "", VLOOKUP(O6404,'CLASSIFICAÇÃO - ÁREA DE ATUAÇÃO'!$A:$C,2,0),"")</f>
        <v/>
      </c>
      <c r="N6404" s="29" t="str">
        <f>IF(O6404 &lt;&gt; "",VLOOKUP(O6404,'CLASSIFICAÇÃO - ÁREA DE ATUAÇÃO'!$A:$C,3,0), "")</f>
        <v/>
      </c>
      <c r="O6404" t="str">
        <f>'Lotações convertidas'!B6406</f>
        <v/>
      </c>
    </row>
    <row r="6405" spans="7:15" x14ac:dyDescent="0.25">
      <c r="G6405" s="177"/>
      <c r="M6405" s="29" t="str">
        <f>IF(O6405 &lt;&gt; "", VLOOKUP(O6405,'CLASSIFICAÇÃO - ÁREA DE ATUAÇÃO'!$A:$C,2,0),"")</f>
        <v/>
      </c>
      <c r="N6405" s="29" t="str">
        <f>IF(O6405 &lt;&gt; "",VLOOKUP(O6405,'CLASSIFICAÇÃO - ÁREA DE ATUAÇÃO'!$A:$C,3,0), "")</f>
        <v/>
      </c>
      <c r="O6405" t="str">
        <f>'Lotações convertidas'!B6407</f>
        <v/>
      </c>
    </row>
    <row r="6406" spans="7:15" x14ac:dyDescent="0.25">
      <c r="G6406" s="177"/>
      <c r="M6406" s="29" t="str">
        <f>IF(O6406 &lt;&gt; "", VLOOKUP(O6406,'CLASSIFICAÇÃO - ÁREA DE ATUAÇÃO'!$A:$C,2,0),"")</f>
        <v/>
      </c>
      <c r="N6406" s="29" t="str">
        <f>IF(O6406 &lt;&gt; "",VLOOKUP(O6406,'CLASSIFICAÇÃO - ÁREA DE ATUAÇÃO'!$A:$C,3,0), "")</f>
        <v/>
      </c>
      <c r="O6406" t="str">
        <f>'Lotações convertidas'!B6408</f>
        <v/>
      </c>
    </row>
    <row r="6407" spans="7:15" x14ac:dyDescent="0.25">
      <c r="G6407" s="177"/>
      <c r="M6407" s="29" t="str">
        <f>IF(O6407 &lt;&gt; "", VLOOKUP(O6407,'CLASSIFICAÇÃO - ÁREA DE ATUAÇÃO'!$A:$C,2,0),"")</f>
        <v/>
      </c>
      <c r="N6407" s="29" t="str">
        <f>IF(O6407 &lt;&gt; "",VLOOKUP(O6407,'CLASSIFICAÇÃO - ÁREA DE ATUAÇÃO'!$A:$C,3,0), "")</f>
        <v/>
      </c>
      <c r="O6407" t="str">
        <f>'Lotações convertidas'!B6409</f>
        <v/>
      </c>
    </row>
    <row r="6408" spans="7:15" x14ac:dyDescent="0.25">
      <c r="G6408" s="177"/>
      <c r="M6408" s="29" t="str">
        <f>IF(O6408 &lt;&gt; "", VLOOKUP(O6408,'CLASSIFICAÇÃO - ÁREA DE ATUAÇÃO'!$A:$C,2,0),"")</f>
        <v/>
      </c>
      <c r="N6408" s="29" t="str">
        <f>IF(O6408 &lt;&gt; "",VLOOKUP(O6408,'CLASSIFICAÇÃO - ÁREA DE ATUAÇÃO'!$A:$C,3,0), "")</f>
        <v/>
      </c>
      <c r="O6408" t="str">
        <f>'Lotações convertidas'!B6410</f>
        <v/>
      </c>
    </row>
    <row r="6409" spans="7:15" x14ac:dyDescent="0.25">
      <c r="G6409" s="177"/>
      <c r="M6409" s="29" t="str">
        <f>IF(O6409 &lt;&gt; "", VLOOKUP(O6409,'CLASSIFICAÇÃO - ÁREA DE ATUAÇÃO'!$A:$C,2,0),"")</f>
        <v/>
      </c>
      <c r="N6409" s="29" t="str">
        <f>IF(O6409 &lt;&gt; "",VLOOKUP(O6409,'CLASSIFICAÇÃO - ÁREA DE ATUAÇÃO'!$A:$C,3,0), "")</f>
        <v/>
      </c>
      <c r="O6409" t="str">
        <f>'Lotações convertidas'!B6411</f>
        <v/>
      </c>
    </row>
    <row r="6410" spans="7:15" x14ac:dyDescent="0.25">
      <c r="G6410" s="177"/>
      <c r="M6410" s="29" t="str">
        <f>IF(O6410 &lt;&gt; "", VLOOKUP(O6410,'CLASSIFICAÇÃO - ÁREA DE ATUAÇÃO'!$A:$C,2,0),"")</f>
        <v/>
      </c>
      <c r="N6410" s="29" t="str">
        <f>IF(O6410 &lt;&gt; "",VLOOKUP(O6410,'CLASSIFICAÇÃO - ÁREA DE ATUAÇÃO'!$A:$C,3,0), "")</f>
        <v/>
      </c>
      <c r="O6410" t="str">
        <f>'Lotações convertidas'!B6412</f>
        <v/>
      </c>
    </row>
    <row r="6411" spans="7:15" x14ac:dyDescent="0.25">
      <c r="G6411" s="177"/>
      <c r="M6411" s="29" t="str">
        <f>IF(O6411 &lt;&gt; "", VLOOKUP(O6411,'CLASSIFICAÇÃO - ÁREA DE ATUAÇÃO'!$A:$C,2,0),"")</f>
        <v/>
      </c>
      <c r="N6411" s="29" t="str">
        <f>IF(O6411 &lt;&gt; "",VLOOKUP(O6411,'CLASSIFICAÇÃO - ÁREA DE ATUAÇÃO'!$A:$C,3,0), "")</f>
        <v/>
      </c>
      <c r="O6411" t="str">
        <f>'Lotações convertidas'!B6413</f>
        <v/>
      </c>
    </row>
    <row r="6412" spans="7:15" x14ac:dyDescent="0.25">
      <c r="G6412" s="177"/>
      <c r="M6412" s="29" t="str">
        <f>IF(O6412 &lt;&gt; "", VLOOKUP(O6412,'CLASSIFICAÇÃO - ÁREA DE ATUAÇÃO'!$A:$C,2,0),"")</f>
        <v/>
      </c>
      <c r="N6412" s="29" t="str">
        <f>IF(O6412 &lt;&gt; "",VLOOKUP(O6412,'CLASSIFICAÇÃO - ÁREA DE ATUAÇÃO'!$A:$C,3,0), "")</f>
        <v/>
      </c>
      <c r="O6412" t="str">
        <f>'Lotações convertidas'!B6414</f>
        <v/>
      </c>
    </row>
    <row r="6413" spans="7:15" x14ac:dyDescent="0.25">
      <c r="G6413" s="177"/>
      <c r="M6413" s="29" t="str">
        <f>IF(O6413 &lt;&gt; "", VLOOKUP(O6413,'CLASSIFICAÇÃO - ÁREA DE ATUAÇÃO'!$A:$C,2,0),"")</f>
        <v/>
      </c>
      <c r="N6413" s="29" t="str">
        <f>IF(O6413 &lt;&gt; "",VLOOKUP(O6413,'CLASSIFICAÇÃO - ÁREA DE ATUAÇÃO'!$A:$C,3,0), "")</f>
        <v/>
      </c>
      <c r="O6413" t="str">
        <f>'Lotações convertidas'!B6415</f>
        <v/>
      </c>
    </row>
    <row r="6414" spans="7:15" x14ac:dyDescent="0.25">
      <c r="G6414" s="177"/>
      <c r="M6414" s="29" t="str">
        <f>IF(O6414 &lt;&gt; "", VLOOKUP(O6414,'CLASSIFICAÇÃO - ÁREA DE ATUAÇÃO'!$A:$C,2,0),"")</f>
        <v/>
      </c>
      <c r="N6414" s="29" t="str">
        <f>IF(O6414 &lt;&gt; "",VLOOKUP(O6414,'CLASSIFICAÇÃO - ÁREA DE ATUAÇÃO'!$A:$C,3,0), "")</f>
        <v/>
      </c>
      <c r="O6414" t="str">
        <f>'Lotações convertidas'!B6416</f>
        <v/>
      </c>
    </row>
    <row r="6415" spans="7:15" x14ac:dyDescent="0.25">
      <c r="G6415" s="177"/>
      <c r="M6415" s="29" t="str">
        <f>IF(O6415 &lt;&gt; "", VLOOKUP(O6415,'CLASSIFICAÇÃO - ÁREA DE ATUAÇÃO'!$A:$C,2,0),"")</f>
        <v/>
      </c>
      <c r="N6415" s="29" t="str">
        <f>IF(O6415 &lt;&gt; "",VLOOKUP(O6415,'CLASSIFICAÇÃO - ÁREA DE ATUAÇÃO'!$A:$C,3,0), "")</f>
        <v/>
      </c>
      <c r="O6415" t="str">
        <f>'Lotações convertidas'!B6417</f>
        <v/>
      </c>
    </row>
    <row r="6416" spans="7:15" x14ac:dyDescent="0.25">
      <c r="G6416" s="177"/>
      <c r="M6416" s="29" t="str">
        <f>IF(O6416 &lt;&gt; "", VLOOKUP(O6416,'CLASSIFICAÇÃO - ÁREA DE ATUAÇÃO'!$A:$C,2,0),"")</f>
        <v/>
      </c>
      <c r="N6416" s="29" t="str">
        <f>IF(O6416 &lt;&gt; "",VLOOKUP(O6416,'CLASSIFICAÇÃO - ÁREA DE ATUAÇÃO'!$A:$C,3,0), "")</f>
        <v/>
      </c>
      <c r="O6416" t="str">
        <f>'Lotações convertidas'!B6418</f>
        <v/>
      </c>
    </row>
    <row r="6417" spans="7:15" x14ac:dyDescent="0.25">
      <c r="G6417" s="177"/>
      <c r="M6417" s="29" t="str">
        <f>IF(O6417 &lt;&gt; "", VLOOKUP(O6417,'CLASSIFICAÇÃO - ÁREA DE ATUAÇÃO'!$A:$C,2,0),"")</f>
        <v/>
      </c>
      <c r="N6417" s="29" t="str">
        <f>IF(O6417 &lt;&gt; "",VLOOKUP(O6417,'CLASSIFICAÇÃO - ÁREA DE ATUAÇÃO'!$A:$C,3,0), "")</f>
        <v/>
      </c>
      <c r="O6417" t="str">
        <f>'Lotações convertidas'!B6419</f>
        <v/>
      </c>
    </row>
    <row r="6418" spans="7:15" x14ac:dyDescent="0.25">
      <c r="G6418" s="177"/>
      <c r="M6418" s="29" t="str">
        <f>IF(O6418 &lt;&gt; "", VLOOKUP(O6418,'CLASSIFICAÇÃO - ÁREA DE ATUAÇÃO'!$A:$C,2,0),"")</f>
        <v/>
      </c>
      <c r="N6418" s="29" t="str">
        <f>IF(O6418 &lt;&gt; "",VLOOKUP(O6418,'CLASSIFICAÇÃO - ÁREA DE ATUAÇÃO'!$A:$C,3,0), "")</f>
        <v/>
      </c>
      <c r="O6418" t="str">
        <f>'Lotações convertidas'!B6420</f>
        <v/>
      </c>
    </row>
    <row r="6419" spans="7:15" x14ac:dyDescent="0.25">
      <c r="G6419" s="177"/>
      <c r="M6419" s="29" t="str">
        <f>IF(O6419 &lt;&gt; "", VLOOKUP(O6419,'CLASSIFICAÇÃO - ÁREA DE ATUAÇÃO'!$A:$C,2,0),"")</f>
        <v/>
      </c>
      <c r="N6419" s="29" t="str">
        <f>IF(O6419 &lt;&gt; "",VLOOKUP(O6419,'CLASSIFICAÇÃO - ÁREA DE ATUAÇÃO'!$A:$C,3,0), "")</f>
        <v/>
      </c>
      <c r="O6419" t="str">
        <f>'Lotações convertidas'!B6421</f>
        <v/>
      </c>
    </row>
    <row r="6420" spans="7:15" x14ac:dyDescent="0.25">
      <c r="G6420" s="177"/>
      <c r="M6420" s="29" t="str">
        <f>IF(O6420 &lt;&gt; "", VLOOKUP(O6420,'CLASSIFICAÇÃO - ÁREA DE ATUAÇÃO'!$A:$C,2,0),"")</f>
        <v/>
      </c>
      <c r="N6420" s="29" t="str">
        <f>IF(O6420 &lt;&gt; "",VLOOKUP(O6420,'CLASSIFICAÇÃO - ÁREA DE ATUAÇÃO'!$A:$C,3,0), "")</f>
        <v/>
      </c>
      <c r="O6420" t="str">
        <f>'Lotações convertidas'!B6422</f>
        <v/>
      </c>
    </row>
    <row r="6421" spans="7:15" x14ac:dyDescent="0.25">
      <c r="G6421" s="177"/>
      <c r="M6421" s="29" t="str">
        <f>IF(O6421 &lt;&gt; "", VLOOKUP(O6421,'CLASSIFICAÇÃO - ÁREA DE ATUAÇÃO'!$A:$C,2,0),"")</f>
        <v/>
      </c>
      <c r="N6421" s="29" t="str">
        <f>IF(O6421 &lt;&gt; "",VLOOKUP(O6421,'CLASSIFICAÇÃO - ÁREA DE ATUAÇÃO'!$A:$C,3,0), "")</f>
        <v/>
      </c>
      <c r="O6421" t="str">
        <f>'Lotações convertidas'!B6423</f>
        <v/>
      </c>
    </row>
    <row r="6422" spans="7:15" x14ac:dyDescent="0.25">
      <c r="G6422" s="177"/>
      <c r="M6422" s="29" t="str">
        <f>IF(O6422 &lt;&gt; "", VLOOKUP(O6422,'CLASSIFICAÇÃO - ÁREA DE ATUAÇÃO'!$A:$C,2,0),"")</f>
        <v/>
      </c>
      <c r="N6422" s="29" t="str">
        <f>IF(O6422 &lt;&gt; "",VLOOKUP(O6422,'CLASSIFICAÇÃO - ÁREA DE ATUAÇÃO'!$A:$C,3,0), "")</f>
        <v/>
      </c>
      <c r="O6422" t="str">
        <f>'Lotações convertidas'!B6424</f>
        <v/>
      </c>
    </row>
    <row r="6423" spans="7:15" x14ac:dyDescent="0.25">
      <c r="G6423" s="177"/>
      <c r="M6423" s="29" t="str">
        <f>IF(O6423 &lt;&gt; "", VLOOKUP(O6423,'CLASSIFICAÇÃO - ÁREA DE ATUAÇÃO'!$A:$C,2,0),"")</f>
        <v/>
      </c>
      <c r="N6423" s="29" t="str">
        <f>IF(O6423 &lt;&gt; "",VLOOKUP(O6423,'CLASSIFICAÇÃO - ÁREA DE ATUAÇÃO'!$A:$C,3,0), "")</f>
        <v/>
      </c>
      <c r="O6423" t="str">
        <f>'Lotações convertidas'!B6425</f>
        <v/>
      </c>
    </row>
    <row r="6424" spans="7:15" x14ac:dyDescent="0.25">
      <c r="G6424" s="177"/>
      <c r="M6424" s="29" t="str">
        <f>IF(O6424 &lt;&gt; "", VLOOKUP(O6424,'CLASSIFICAÇÃO - ÁREA DE ATUAÇÃO'!$A:$C,2,0),"")</f>
        <v/>
      </c>
      <c r="N6424" s="29" t="str">
        <f>IF(O6424 &lt;&gt; "",VLOOKUP(O6424,'CLASSIFICAÇÃO - ÁREA DE ATUAÇÃO'!$A:$C,3,0), "")</f>
        <v/>
      </c>
      <c r="O6424" t="str">
        <f>'Lotações convertidas'!B6426</f>
        <v/>
      </c>
    </row>
    <row r="6425" spans="7:15" x14ac:dyDescent="0.25">
      <c r="G6425" s="177"/>
      <c r="M6425" s="29" t="str">
        <f>IF(O6425 &lt;&gt; "", VLOOKUP(O6425,'CLASSIFICAÇÃO - ÁREA DE ATUAÇÃO'!$A:$C,2,0),"")</f>
        <v/>
      </c>
      <c r="N6425" s="29" t="str">
        <f>IF(O6425 &lt;&gt; "",VLOOKUP(O6425,'CLASSIFICAÇÃO - ÁREA DE ATUAÇÃO'!$A:$C,3,0), "")</f>
        <v/>
      </c>
      <c r="O6425" t="str">
        <f>'Lotações convertidas'!B6427</f>
        <v/>
      </c>
    </row>
    <row r="6426" spans="7:15" x14ac:dyDescent="0.25">
      <c r="G6426" s="177"/>
      <c r="M6426" s="29" t="str">
        <f>IF(O6426 &lt;&gt; "", VLOOKUP(O6426,'CLASSIFICAÇÃO - ÁREA DE ATUAÇÃO'!$A:$C,2,0),"")</f>
        <v/>
      </c>
      <c r="N6426" s="29" t="str">
        <f>IF(O6426 &lt;&gt; "",VLOOKUP(O6426,'CLASSIFICAÇÃO - ÁREA DE ATUAÇÃO'!$A:$C,3,0), "")</f>
        <v/>
      </c>
      <c r="O6426" t="str">
        <f>'Lotações convertidas'!B6428</f>
        <v/>
      </c>
    </row>
    <row r="6427" spans="7:15" x14ac:dyDescent="0.25">
      <c r="G6427" s="177"/>
      <c r="M6427" s="29" t="str">
        <f>IF(O6427 &lt;&gt; "", VLOOKUP(O6427,'CLASSIFICAÇÃO - ÁREA DE ATUAÇÃO'!$A:$C,2,0),"")</f>
        <v/>
      </c>
      <c r="N6427" s="29" t="str">
        <f>IF(O6427 &lt;&gt; "",VLOOKUP(O6427,'CLASSIFICAÇÃO - ÁREA DE ATUAÇÃO'!$A:$C,3,0), "")</f>
        <v/>
      </c>
      <c r="O6427" t="str">
        <f>'Lotações convertidas'!B6429</f>
        <v/>
      </c>
    </row>
    <row r="6428" spans="7:15" x14ac:dyDescent="0.25">
      <c r="G6428" s="177"/>
      <c r="M6428" s="29" t="str">
        <f>IF(O6428 &lt;&gt; "", VLOOKUP(O6428,'CLASSIFICAÇÃO - ÁREA DE ATUAÇÃO'!$A:$C,2,0),"")</f>
        <v/>
      </c>
      <c r="N6428" s="29" t="str">
        <f>IF(O6428 &lt;&gt; "",VLOOKUP(O6428,'CLASSIFICAÇÃO - ÁREA DE ATUAÇÃO'!$A:$C,3,0), "")</f>
        <v/>
      </c>
      <c r="O6428" t="str">
        <f>'Lotações convertidas'!B6430</f>
        <v/>
      </c>
    </row>
    <row r="6429" spans="7:15" x14ac:dyDescent="0.25">
      <c r="G6429" s="177"/>
      <c r="M6429" s="29" t="str">
        <f>IF(O6429 &lt;&gt; "", VLOOKUP(O6429,'CLASSIFICAÇÃO - ÁREA DE ATUAÇÃO'!$A:$C,2,0),"")</f>
        <v/>
      </c>
      <c r="N6429" s="29" t="str">
        <f>IF(O6429 &lt;&gt; "",VLOOKUP(O6429,'CLASSIFICAÇÃO - ÁREA DE ATUAÇÃO'!$A:$C,3,0), "")</f>
        <v/>
      </c>
      <c r="O6429" t="str">
        <f>'Lotações convertidas'!B6431</f>
        <v/>
      </c>
    </row>
    <row r="6430" spans="7:15" x14ac:dyDescent="0.25">
      <c r="G6430" s="177"/>
      <c r="M6430" s="29" t="str">
        <f>IF(O6430 &lt;&gt; "", VLOOKUP(O6430,'CLASSIFICAÇÃO - ÁREA DE ATUAÇÃO'!$A:$C,2,0),"")</f>
        <v/>
      </c>
      <c r="N6430" s="29" t="str">
        <f>IF(O6430 &lt;&gt; "",VLOOKUP(O6430,'CLASSIFICAÇÃO - ÁREA DE ATUAÇÃO'!$A:$C,3,0), "")</f>
        <v/>
      </c>
      <c r="O6430" t="str">
        <f>'Lotações convertidas'!B6432</f>
        <v/>
      </c>
    </row>
    <row r="6431" spans="7:15" x14ac:dyDescent="0.25">
      <c r="G6431" s="177"/>
      <c r="M6431" s="29" t="str">
        <f>IF(O6431 &lt;&gt; "", VLOOKUP(O6431,'CLASSIFICAÇÃO - ÁREA DE ATUAÇÃO'!$A:$C,2,0),"")</f>
        <v/>
      </c>
      <c r="N6431" s="29" t="str">
        <f>IF(O6431 &lt;&gt; "",VLOOKUP(O6431,'CLASSIFICAÇÃO - ÁREA DE ATUAÇÃO'!$A:$C,3,0), "")</f>
        <v/>
      </c>
      <c r="O6431" t="str">
        <f>'Lotações convertidas'!B6433</f>
        <v/>
      </c>
    </row>
    <row r="6432" spans="7:15" x14ac:dyDescent="0.25">
      <c r="G6432" s="177"/>
      <c r="M6432" s="29" t="str">
        <f>IF(O6432 &lt;&gt; "", VLOOKUP(O6432,'CLASSIFICAÇÃO - ÁREA DE ATUAÇÃO'!$A:$C,2,0),"")</f>
        <v/>
      </c>
      <c r="N6432" s="29" t="str">
        <f>IF(O6432 &lt;&gt; "",VLOOKUP(O6432,'CLASSIFICAÇÃO - ÁREA DE ATUAÇÃO'!$A:$C,3,0), "")</f>
        <v/>
      </c>
      <c r="O6432" t="str">
        <f>'Lotações convertidas'!B6434</f>
        <v/>
      </c>
    </row>
    <row r="6433" spans="7:15" x14ac:dyDescent="0.25">
      <c r="G6433" s="177"/>
      <c r="M6433" s="29" t="str">
        <f>IF(O6433 &lt;&gt; "", VLOOKUP(O6433,'CLASSIFICAÇÃO - ÁREA DE ATUAÇÃO'!$A:$C,2,0),"")</f>
        <v/>
      </c>
      <c r="N6433" s="29" t="str">
        <f>IF(O6433 &lt;&gt; "",VLOOKUP(O6433,'CLASSIFICAÇÃO - ÁREA DE ATUAÇÃO'!$A:$C,3,0), "")</f>
        <v/>
      </c>
      <c r="O6433" t="str">
        <f>'Lotações convertidas'!B6435</f>
        <v/>
      </c>
    </row>
    <row r="6434" spans="7:15" x14ac:dyDescent="0.25">
      <c r="G6434" s="177"/>
      <c r="M6434" s="29" t="str">
        <f>IF(O6434 &lt;&gt; "", VLOOKUP(O6434,'CLASSIFICAÇÃO - ÁREA DE ATUAÇÃO'!$A:$C,2,0),"")</f>
        <v/>
      </c>
      <c r="N6434" s="29" t="str">
        <f>IF(O6434 &lt;&gt; "",VLOOKUP(O6434,'CLASSIFICAÇÃO - ÁREA DE ATUAÇÃO'!$A:$C,3,0), "")</f>
        <v/>
      </c>
      <c r="O6434" t="str">
        <f>'Lotações convertidas'!B6436</f>
        <v/>
      </c>
    </row>
    <row r="6435" spans="7:15" x14ac:dyDescent="0.25">
      <c r="G6435" s="177"/>
      <c r="M6435" s="29" t="str">
        <f>IF(O6435 &lt;&gt; "", VLOOKUP(O6435,'CLASSIFICAÇÃO - ÁREA DE ATUAÇÃO'!$A:$C,2,0),"")</f>
        <v/>
      </c>
      <c r="N6435" s="29" t="str">
        <f>IF(O6435 &lt;&gt; "",VLOOKUP(O6435,'CLASSIFICAÇÃO - ÁREA DE ATUAÇÃO'!$A:$C,3,0), "")</f>
        <v/>
      </c>
      <c r="O6435" t="str">
        <f>'Lotações convertidas'!B6437</f>
        <v/>
      </c>
    </row>
    <row r="6436" spans="7:15" x14ac:dyDescent="0.25">
      <c r="G6436" s="177"/>
      <c r="M6436" s="29" t="str">
        <f>IF(O6436 &lt;&gt; "", VLOOKUP(O6436,'CLASSIFICAÇÃO - ÁREA DE ATUAÇÃO'!$A:$C,2,0),"")</f>
        <v/>
      </c>
      <c r="N6436" s="29" t="str">
        <f>IF(O6436 &lt;&gt; "",VLOOKUP(O6436,'CLASSIFICAÇÃO - ÁREA DE ATUAÇÃO'!$A:$C,3,0), "")</f>
        <v/>
      </c>
      <c r="O6436" t="str">
        <f>'Lotações convertidas'!B6438</f>
        <v/>
      </c>
    </row>
    <row r="6437" spans="7:15" x14ac:dyDescent="0.25">
      <c r="G6437" s="177"/>
      <c r="M6437" s="29" t="str">
        <f>IF(O6437 &lt;&gt; "", VLOOKUP(O6437,'CLASSIFICAÇÃO - ÁREA DE ATUAÇÃO'!$A:$C,2,0),"")</f>
        <v/>
      </c>
      <c r="N6437" s="29" t="str">
        <f>IF(O6437 &lt;&gt; "",VLOOKUP(O6437,'CLASSIFICAÇÃO - ÁREA DE ATUAÇÃO'!$A:$C,3,0), "")</f>
        <v/>
      </c>
      <c r="O6437" t="str">
        <f>'Lotações convertidas'!B6439</f>
        <v/>
      </c>
    </row>
    <row r="6438" spans="7:15" x14ac:dyDescent="0.25">
      <c r="G6438" s="177"/>
      <c r="M6438" s="29" t="str">
        <f>IF(O6438 &lt;&gt; "", VLOOKUP(O6438,'CLASSIFICAÇÃO - ÁREA DE ATUAÇÃO'!$A:$C,2,0),"")</f>
        <v/>
      </c>
      <c r="N6438" s="29" t="str">
        <f>IF(O6438 &lt;&gt; "",VLOOKUP(O6438,'CLASSIFICAÇÃO - ÁREA DE ATUAÇÃO'!$A:$C,3,0), "")</f>
        <v/>
      </c>
      <c r="O6438" t="str">
        <f>'Lotações convertidas'!B6440</f>
        <v/>
      </c>
    </row>
    <row r="6439" spans="7:15" x14ac:dyDescent="0.25">
      <c r="G6439" s="177"/>
      <c r="M6439" s="29" t="str">
        <f>IF(O6439 &lt;&gt; "", VLOOKUP(O6439,'CLASSIFICAÇÃO - ÁREA DE ATUAÇÃO'!$A:$C,2,0),"")</f>
        <v/>
      </c>
      <c r="N6439" s="29" t="str">
        <f>IF(O6439 &lt;&gt; "",VLOOKUP(O6439,'CLASSIFICAÇÃO - ÁREA DE ATUAÇÃO'!$A:$C,3,0), "")</f>
        <v/>
      </c>
      <c r="O6439" t="str">
        <f>'Lotações convertidas'!B6441</f>
        <v/>
      </c>
    </row>
    <row r="6440" spans="7:15" x14ac:dyDescent="0.25">
      <c r="G6440" s="177"/>
      <c r="M6440" s="29" t="str">
        <f>IF(O6440 &lt;&gt; "", VLOOKUP(O6440,'CLASSIFICAÇÃO - ÁREA DE ATUAÇÃO'!$A:$C,2,0),"")</f>
        <v/>
      </c>
      <c r="N6440" s="29" t="str">
        <f>IF(O6440 &lt;&gt; "",VLOOKUP(O6440,'CLASSIFICAÇÃO - ÁREA DE ATUAÇÃO'!$A:$C,3,0), "")</f>
        <v/>
      </c>
      <c r="O6440" t="str">
        <f>'Lotações convertidas'!B6442</f>
        <v/>
      </c>
    </row>
    <row r="6441" spans="7:15" x14ac:dyDescent="0.25">
      <c r="G6441" s="177"/>
      <c r="M6441" s="29" t="str">
        <f>IF(O6441 &lt;&gt; "", VLOOKUP(O6441,'CLASSIFICAÇÃO - ÁREA DE ATUAÇÃO'!$A:$C,2,0),"")</f>
        <v/>
      </c>
      <c r="N6441" s="29" t="str">
        <f>IF(O6441 &lt;&gt; "",VLOOKUP(O6441,'CLASSIFICAÇÃO - ÁREA DE ATUAÇÃO'!$A:$C,3,0), "")</f>
        <v/>
      </c>
      <c r="O6441" t="str">
        <f>'Lotações convertidas'!B6443</f>
        <v/>
      </c>
    </row>
    <row r="6442" spans="7:15" x14ac:dyDescent="0.25">
      <c r="G6442" s="177"/>
      <c r="M6442" s="29" t="str">
        <f>IF(O6442 &lt;&gt; "", VLOOKUP(O6442,'CLASSIFICAÇÃO - ÁREA DE ATUAÇÃO'!$A:$C,2,0),"")</f>
        <v/>
      </c>
      <c r="N6442" s="29" t="str">
        <f>IF(O6442 &lt;&gt; "",VLOOKUP(O6442,'CLASSIFICAÇÃO - ÁREA DE ATUAÇÃO'!$A:$C,3,0), "")</f>
        <v/>
      </c>
      <c r="O6442" t="str">
        <f>'Lotações convertidas'!B6444</f>
        <v/>
      </c>
    </row>
    <row r="6443" spans="7:15" x14ac:dyDescent="0.25">
      <c r="G6443" s="177"/>
      <c r="M6443" s="29" t="str">
        <f>IF(O6443 &lt;&gt; "", VLOOKUP(O6443,'CLASSIFICAÇÃO - ÁREA DE ATUAÇÃO'!$A:$C,2,0),"")</f>
        <v/>
      </c>
      <c r="N6443" s="29" t="str">
        <f>IF(O6443 &lt;&gt; "",VLOOKUP(O6443,'CLASSIFICAÇÃO - ÁREA DE ATUAÇÃO'!$A:$C,3,0), "")</f>
        <v/>
      </c>
      <c r="O6443" t="str">
        <f>'Lotações convertidas'!B6445</f>
        <v/>
      </c>
    </row>
    <row r="6444" spans="7:15" x14ac:dyDescent="0.25">
      <c r="G6444" s="177"/>
      <c r="M6444" s="29" t="str">
        <f>IF(O6444 &lt;&gt; "", VLOOKUP(O6444,'CLASSIFICAÇÃO - ÁREA DE ATUAÇÃO'!$A:$C,2,0),"")</f>
        <v/>
      </c>
      <c r="N6444" s="29" t="str">
        <f>IF(O6444 &lt;&gt; "",VLOOKUP(O6444,'CLASSIFICAÇÃO - ÁREA DE ATUAÇÃO'!$A:$C,3,0), "")</f>
        <v/>
      </c>
      <c r="O6444" t="str">
        <f>'Lotações convertidas'!B6446</f>
        <v/>
      </c>
    </row>
    <row r="6445" spans="7:15" x14ac:dyDescent="0.25">
      <c r="G6445" s="177"/>
      <c r="M6445" s="29" t="str">
        <f>IF(O6445 &lt;&gt; "", VLOOKUP(O6445,'CLASSIFICAÇÃO - ÁREA DE ATUAÇÃO'!$A:$C,2,0),"")</f>
        <v/>
      </c>
      <c r="N6445" s="29" t="str">
        <f>IF(O6445 &lt;&gt; "",VLOOKUP(O6445,'CLASSIFICAÇÃO - ÁREA DE ATUAÇÃO'!$A:$C,3,0), "")</f>
        <v/>
      </c>
      <c r="O6445" t="str">
        <f>'Lotações convertidas'!B6447</f>
        <v/>
      </c>
    </row>
    <row r="6446" spans="7:15" x14ac:dyDescent="0.25">
      <c r="G6446" s="177"/>
      <c r="M6446" s="29" t="str">
        <f>IF(O6446 &lt;&gt; "", VLOOKUP(O6446,'CLASSIFICAÇÃO - ÁREA DE ATUAÇÃO'!$A:$C,2,0),"")</f>
        <v/>
      </c>
      <c r="N6446" s="29" t="str">
        <f>IF(O6446 &lt;&gt; "",VLOOKUP(O6446,'CLASSIFICAÇÃO - ÁREA DE ATUAÇÃO'!$A:$C,3,0), "")</f>
        <v/>
      </c>
      <c r="O6446" t="str">
        <f>'Lotações convertidas'!B6448</f>
        <v/>
      </c>
    </row>
    <row r="6447" spans="7:15" x14ac:dyDescent="0.25">
      <c r="G6447" s="177"/>
      <c r="M6447" s="29" t="str">
        <f>IF(O6447 &lt;&gt; "", VLOOKUP(O6447,'CLASSIFICAÇÃO - ÁREA DE ATUAÇÃO'!$A:$C,2,0),"")</f>
        <v/>
      </c>
      <c r="N6447" s="29" t="str">
        <f>IF(O6447 &lt;&gt; "",VLOOKUP(O6447,'CLASSIFICAÇÃO - ÁREA DE ATUAÇÃO'!$A:$C,3,0), "")</f>
        <v/>
      </c>
      <c r="O6447" t="str">
        <f>'Lotações convertidas'!B6449</f>
        <v/>
      </c>
    </row>
    <row r="6448" spans="7:15" x14ac:dyDescent="0.25">
      <c r="G6448" s="177"/>
      <c r="M6448" s="29" t="str">
        <f>IF(O6448 &lt;&gt; "", VLOOKUP(O6448,'CLASSIFICAÇÃO - ÁREA DE ATUAÇÃO'!$A:$C,2,0),"")</f>
        <v/>
      </c>
      <c r="N6448" s="29" t="str">
        <f>IF(O6448 &lt;&gt; "",VLOOKUP(O6448,'CLASSIFICAÇÃO - ÁREA DE ATUAÇÃO'!$A:$C,3,0), "")</f>
        <v/>
      </c>
      <c r="O6448" t="str">
        <f>'Lotações convertidas'!B6450</f>
        <v/>
      </c>
    </row>
    <row r="6449" spans="7:15" x14ac:dyDescent="0.25">
      <c r="G6449" s="177"/>
      <c r="M6449" s="29" t="str">
        <f>IF(O6449 &lt;&gt; "", VLOOKUP(O6449,'CLASSIFICAÇÃO - ÁREA DE ATUAÇÃO'!$A:$C,2,0),"")</f>
        <v/>
      </c>
      <c r="N6449" s="29" t="str">
        <f>IF(O6449 &lt;&gt; "",VLOOKUP(O6449,'CLASSIFICAÇÃO - ÁREA DE ATUAÇÃO'!$A:$C,3,0), "")</f>
        <v/>
      </c>
      <c r="O6449" t="str">
        <f>'Lotações convertidas'!B6451</f>
        <v/>
      </c>
    </row>
    <row r="6450" spans="7:15" x14ac:dyDescent="0.25">
      <c r="G6450" s="177"/>
      <c r="M6450" s="29" t="str">
        <f>IF(O6450 &lt;&gt; "", VLOOKUP(O6450,'CLASSIFICAÇÃO - ÁREA DE ATUAÇÃO'!$A:$C,2,0),"")</f>
        <v/>
      </c>
      <c r="N6450" s="29" t="str">
        <f>IF(O6450 &lt;&gt; "",VLOOKUP(O6450,'CLASSIFICAÇÃO - ÁREA DE ATUAÇÃO'!$A:$C,3,0), "")</f>
        <v/>
      </c>
      <c r="O6450" t="str">
        <f>'Lotações convertidas'!B6452</f>
        <v/>
      </c>
    </row>
    <row r="6451" spans="7:15" x14ac:dyDescent="0.25">
      <c r="G6451" s="177"/>
      <c r="M6451" s="29" t="str">
        <f>IF(O6451 &lt;&gt; "", VLOOKUP(O6451,'CLASSIFICAÇÃO - ÁREA DE ATUAÇÃO'!$A:$C,2,0),"")</f>
        <v/>
      </c>
      <c r="N6451" s="29" t="str">
        <f>IF(O6451 &lt;&gt; "",VLOOKUP(O6451,'CLASSIFICAÇÃO - ÁREA DE ATUAÇÃO'!$A:$C,3,0), "")</f>
        <v/>
      </c>
      <c r="O6451" t="str">
        <f>'Lotações convertidas'!B6453</f>
        <v/>
      </c>
    </row>
    <row r="6452" spans="7:15" x14ac:dyDescent="0.25">
      <c r="G6452" s="177"/>
      <c r="M6452" s="29" t="str">
        <f>IF(O6452 &lt;&gt; "", VLOOKUP(O6452,'CLASSIFICAÇÃO - ÁREA DE ATUAÇÃO'!$A:$C,2,0),"")</f>
        <v/>
      </c>
      <c r="N6452" s="29" t="str">
        <f>IF(O6452 &lt;&gt; "",VLOOKUP(O6452,'CLASSIFICAÇÃO - ÁREA DE ATUAÇÃO'!$A:$C,3,0), "")</f>
        <v/>
      </c>
      <c r="O6452" t="str">
        <f>'Lotações convertidas'!B6454</f>
        <v/>
      </c>
    </row>
    <row r="6453" spans="7:15" x14ac:dyDescent="0.25">
      <c r="G6453" s="177"/>
      <c r="M6453" s="29" t="str">
        <f>IF(O6453 &lt;&gt; "", VLOOKUP(O6453,'CLASSIFICAÇÃO - ÁREA DE ATUAÇÃO'!$A:$C,2,0),"")</f>
        <v/>
      </c>
      <c r="N6453" s="29" t="str">
        <f>IF(O6453 &lt;&gt; "",VLOOKUP(O6453,'CLASSIFICAÇÃO - ÁREA DE ATUAÇÃO'!$A:$C,3,0), "")</f>
        <v/>
      </c>
      <c r="O6453" t="str">
        <f>'Lotações convertidas'!B6455</f>
        <v/>
      </c>
    </row>
    <row r="6454" spans="7:15" x14ac:dyDescent="0.25">
      <c r="G6454" s="177"/>
      <c r="M6454" s="29" t="str">
        <f>IF(O6454 &lt;&gt; "", VLOOKUP(O6454,'CLASSIFICAÇÃO - ÁREA DE ATUAÇÃO'!$A:$C,2,0),"")</f>
        <v/>
      </c>
      <c r="N6454" s="29" t="str">
        <f>IF(O6454 &lt;&gt; "",VLOOKUP(O6454,'CLASSIFICAÇÃO - ÁREA DE ATUAÇÃO'!$A:$C,3,0), "")</f>
        <v/>
      </c>
      <c r="O6454" t="str">
        <f>'Lotações convertidas'!B6456</f>
        <v/>
      </c>
    </row>
    <row r="6455" spans="7:15" x14ac:dyDescent="0.25">
      <c r="G6455" s="177"/>
      <c r="M6455" s="29" t="str">
        <f>IF(O6455 &lt;&gt; "", VLOOKUP(O6455,'CLASSIFICAÇÃO - ÁREA DE ATUAÇÃO'!$A:$C,2,0),"")</f>
        <v/>
      </c>
      <c r="N6455" s="29" t="str">
        <f>IF(O6455 &lt;&gt; "",VLOOKUP(O6455,'CLASSIFICAÇÃO - ÁREA DE ATUAÇÃO'!$A:$C,3,0), "")</f>
        <v/>
      </c>
      <c r="O6455" t="str">
        <f>'Lotações convertidas'!B6457</f>
        <v/>
      </c>
    </row>
    <row r="6456" spans="7:15" x14ac:dyDescent="0.25">
      <c r="G6456" s="177"/>
      <c r="M6456" s="29" t="str">
        <f>IF(O6456 &lt;&gt; "", VLOOKUP(O6456,'CLASSIFICAÇÃO - ÁREA DE ATUAÇÃO'!$A:$C,2,0),"")</f>
        <v/>
      </c>
      <c r="N6456" s="29" t="str">
        <f>IF(O6456 &lt;&gt; "",VLOOKUP(O6456,'CLASSIFICAÇÃO - ÁREA DE ATUAÇÃO'!$A:$C,3,0), "")</f>
        <v/>
      </c>
      <c r="O6456" t="str">
        <f>'Lotações convertidas'!B6458</f>
        <v/>
      </c>
    </row>
    <row r="6457" spans="7:15" x14ac:dyDescent="0.25">
      <c r="G6457" s="177"/>
      <c r="M6457" s="29" t="str">
        <f>IF(O6457 &lt;&gt; "", VLOOKUP(O6457,'CLASSIFICAÇÃO - ÁREA DE ATUAÇÃO'!$A:$C,2,0),"")</f>
        <v/>
      </c>
      <c r="N6457" s="29" t="str">
        <f>IF(O6457 &lt;&gt; "",VLOOKUP(O6457,'CLASSIFICAÇÃO - ÁREA DE ATUAÇÃO'!$A:$C,3,0), "")</f>
        <v/>
      </c>
      <c r="O6457" t="str">
        <f>'Lotações convertidas'!B6459</f>
        <v/>
      </c>
    </row>
    <row r="6458" spans="7:15" x14ac:dyDescent="0.25">
      <c r="G6458" s="177"/>
      <c r="M6458" s="29" t="str">
        <f>IF(O6458 &lt;&gt; "", VLOOKUP(O6458,'CLASSIFICAÇÃO - ÁREA DE ATUAÇÃO'!$A:$C,2,0),"")</f>
        <v/>
      </c>
      <c r="N6458" s="29" t="str">
        <f>IF(O6458 &lt;&gt; "",VLOOKUP(O6458,'CLASSIFICAÇÃO - ÁREA DE ATUAÇÃO'!$A:$C,3,0), "")</f>
        <v/>
      </c>
      <c r="O6458" t="str">
        <f>'Lotações convertidas'!B6460</f>
        <v/>
      </c>
    </row>
    <row r="6459" spans="7:15" x14ac:dyDescent="0.25">
      <c r="G6459" s="177"/>
      <c r="M6459" s="29" t="str">
        <f>IF(O6459 &lt;&gt; "", VLOOKUP(O6459,'CLASSIFICAÇÃO - ÁREA DE ATUAÇÃO'!$A:$C,2,0),"")</f>
        <v/>
      </c>
      <c r="N6459" s="29" t="str">
        <f>IF(O6459 &lt;&gt; "",VLOOKUP(O6459,'CLASSIFICAÇÃO - ÁREA DE ATUAÇÃO'!$A:$C,3,0), "")</f>
        <v/>
      </c>
      <c r="O6459" t="str">
        <f>'Lotações convertidas'!B6461</f>
        <v/>
      </c>
    </row>
    <row r="6460" spans="7:15" x14ac:dyDescent="0.25">
      <c r="G6460" s="177"/>
      <c r="M6460" s="29" t="str">
        <f>IF(O6460 &lt;&gt; "", VLOOKUP(O6460,'CLASSIFICAÇÃO - ÁREA DE ATUAÇÃO'!$A:$C,2,0),"")</f>
        <v/>
      </c>
      <c r="N6460" s="29" t="str">
        <f>IF(O6460 &lt;&gt; "",VLOOKUP(O6460,'CLASSIFICAÇÃO - ÁREA DE ATUAÇÃO'!$A:$C,3,0), "")</f>
        <v/>
      </c>
      <c r="O6460" t="str">
        <f>'Lotações convertidas'!B6462</f>
        <v/>
      </c>
    </row>
    <row r="6461" spans="7:15" x14ac:dyDescent="0.25">
      <c r="G6461" s="177"/>
      <c r="M6461" s="29" t="str">
        <f>IF(O6461 &lt;&gt; "", VLOOKUP(O6461,'CLASSIFICAÇÃO - ÁREA DE ATUAÇÃO'!$A:$C,2,0),"")</f>
        <v/>
      </c>
      <c r="N6461" s="29" t="str">
        <f>IF(O6461 &lt;&gt; "",VLOOKUP(O6461,'CLASSIFICAÇÃO - ÁREA DE ATUAÇÃO'!$A:$C,3,0), "")</f>
        <v/>
      </c>
      <c r="O6461" t="str">
        <f>'Lotações convertidas'!B6463</f>
        <v/>
      </c>
    </row>
    <row r="6462" spans="7:15" x14ac:dyDescent="0.25">
      <c r="G6462" s="177"/>
      <c r="M6462" s="29" t="str">
        <f>IF(O6462 &lt;&gt; "", VLOOKUP(O6462,'CLASSIFICAÇÃO - ÁREA DE ATUAÇÃO'!$A:$C,2,0),"")</f>
        <v/>
      </c>
      <c r="N6462" s="29" t="str">
        <f>IF(O6462 &lt;&gt; "",VLOOKUP(O6462,'CLASSIFICAÇÃO - ÁREA DE ATUAÇÃO'!$A:$C,3,0), "")</f>
        <v/>
      </c>
      <c r="O6462" t="str">
        <f>'Lotações convertidas'!B6464</f>
        <v/>
      </c>
    </row>
    <row r="6463" spans="7:15" x14ac:dyDescent="0.25">
      <c r="G6463" s="177"/>
      <c r="M6463" s="29" t="str">
        <f>IF(O6463 &lt;&gt; "", VLOOKUP(O6463,'CLASSIFICAÇÃO - ÁREA DE ATUAÇÃO'!$A:$C,2,0),"")</f>
        <v/>
      </c>
      <c r="N6463" s="29" t="str">
        <f>IF(O6463 &lt;&gt; "",VLOOKUP(O6463,'CLASSIFICAÇÃO - ÁREA DE ATUAÇÃO'!$A:$C,3,0), "")</f>
        <v/>
      </c>
      <c r="O6463" t="str">
        <f>'Lotações convertidas'!B6465</f>
        <v/>
      </c>
    </row>
    <row r="6464" spans="7:15" x14ac:dyDescent="0.25">
      <c r="G6464" s="177"/>
      <c r="M6464" s="29" t="str">
        <f>IF(O6464 &lt;&gt; "", VLOOKUP(O6464,'CLASSIFICAÇÃO - ÁREA DE ATUAÇÃO'!$A:$C,2,0),"")</f>
        <v/>
      </c>
      <c r="N6464" s="29" t="str">
        <f>IF(O6464 &lt;&gt; "",VLOOKUP(O6464,'CLASSIFICAÇÃO - ÁREA DE ATUAÇÃO'!$A:$C,3,0), "")</f>
        <v/>
      </c>
      <c r="O6464" t="str">
        <f>'Lotações convertidas'!B6466</f>
        <v/>
      </c>
    </row>
    <row r="6465" spans="7:15" x14ac:dyDescent="0.25">
      <c r="G6465" s="177"/>
      <c r="M6465" s="29" t="str">
        <f>IF(O6465 &lt;&gt; "", VLOOKUP(O6465,'CLASSIFICAÇÃO - ÁREA DE ATUAÇÃO'!$A:$C,2,0),"")</f>
        <v/>
      </c>
      <c r="N6465" s="29" t="str">
        <f>IF(O6465 &lt;&gt; "",VLOOKUP(O6465,'CLASSIFICAÇÃO - ÁREA DE ATUAÇÃO'!$A:$C,3,0), "")</f>
        <v/>
      </c>
      <c r="O6465" t="str">
        <f>'Lotações convertidas'!B6467</f>
        <v/>
      </c>
    </row>
    <row r="6466" spans="7:15" x14ac:dyDescent="0.25">
      <c r="G6466" s="177"/>
      <c r="M6466" s="29" t="str">
        <f>IF(O6466 &lt;&gt; "", VLOOKUP(O6466,'CLASSIFICAÇÃO - ÁREA DE ATUAÇÃO'!$A:$C,2,0),"")</f>
        <v/>
      </c>
      <c r="N6466" s="29" t="str">
        <f>IF(O6466 &lt;&gt; "",VLOOKUP(O6466,'CLASSIFICAÇÃO - ÁREA DE ATUAÇÃO'!$A:$C,3,0), "")</f>
        <v/>
      </c>
      <c r="O6466" t="str">
        <f>'Lotações convertidas'!B6468</f>
        <v/>
      </c>
    </row>
    <row r="6467" spans="7:15" x14ac:dyDescent="0.25">
      <c r="G6467" s="177"/>
      <c r="M6467" s="29" t="str">
        <f>IF(O6467 &lt;&gt; "", VLOOKUP(O6467,'CLASSIFICAÇÃO - ÁREA DE ATUAÇÃO'!$A:$C,2,0),"")</f>
        <v/>
      </c>
      <c r="N6467" s="29" t="str">
        <f>IF(O6467 &lt;&gt; "",VLOOKUP(O6467,'CLASSIFICAÇÃO - ÁREA DE ATUAÇÃO'!$A:$C,3,0), "")</f>
        <v/>
      </c>
      <c r="O6467" t="str">
        <f>'Lotações convertidas'!B6469</f>
        <v/>
      </c>
    </row>
    <row r="6468" spans="7:15" x14ac:dyDescent="0.25">
      <c r="G6468" s="177"/>
      <c r="M6468" s="29" t="str">
        <f>IF(O6468 &lt;&gt; "", VLOOKUP(O6468,'CLASSIFICAÇÃO - ÁREA DE ATUAÇÃO'!$A:$C,2,0),"")</f>
        <v/>
      </c>
      <c r="N6468" s="29" t="str">
        <f>IF(O6468 &lt;&gt; "",VLOOKUP(O6468,'CLASSIFICAÇÃO - ÁREA DE ATUAÇÃO'!$A:$C,3,0), "")</f>
        <v/>
      </c>
      <c r="O6468" t="str">
        <f>'Lotações convertidas'!B6470</f>
        <v/>
      </c>
    </row>
    <row r="6469" spans="7:15" x14ac:dyDescent="0.25">
      <c r="G6469" s="177"/>
      <c r="M6469" s="29" t="str">
        <f>IF(O6469 &lt;&gt; "", VLOOKUP(O6469,'CLASSIFICAÇÃO - ÁREA DE ATUAÇÃO'!$A:$C,2,0),"")</f>
        <v/>
      </c>
      <c r="N6469" s="29" t="str">
        <f>IF(O6469 &lt;&gt; "",VLOOKUP(O6469,'CLASSIFICAÇÃO - ÁREA DE ATUAÇÃO'!$A:$C,3,0), "")</f>
        <v/>
      </c>
      <c r="O6469" t="str">
        <f>'Lotações convertidas'!B6471</f>
        <v/>
      </c>
    </row>
    <row r="6470" spans="7:15" x14ac:dyDescent="0.25">
      <c r="G6470" s="177"/>
      <c r="M6470" s="29" t="str">
        <f>IF(O6470 &lt;&gt; "", VLOOKUP(O6470,'CLASSIFICAÇÃO - ÁREA DE ATUAÇÃO'!$A:$C,2,0),"")</f>
        <v/>
      </c>
      <c r="N6470" s="29" t="str">
        <f>IF(O6470 &lt;&gt; "",VLOOKUP(O6470,'CLASSIFICAÇÃO - ÁREA DE ATUAÇÃO'!$A:$C,3,0), "")</f>
        <v/>
      </c>
      <c r="O6470" t="str">
        <f>'Lotações convertidas'!B6472</f>
        <v/>
      </c>
    </row>
    <row r="6471" spans="7:15" x14ac:dyDescent="0.25">
      <c r="G6471" s="177"/>
      <c r="M6471" s="29" t="str">
        <f>IF(O6471 &lt;&gt; "", VLOOKUP(O6471,'CLASSIFICAÇÃO - ÁREA DE ATUAÇÃO'!$A:$C,2,0),"")</f>
        <v/>
      </c>
      <c r="N6471" s="29" t="str">
        <f>IF(O6471 &lt;&gt; "",VLOOKUP(O6471,'CLASSIFICAÇÃO - ÁREA DE ATUAÇÃO'!$A:$C,3,0), "")</f>
        <v/>
      </c>
      <c r="O6471" t="str">
        <f>'Lotações convertidas'!B6473</f>
        <v/>
      </c>
    </row>
    <row r="6472" spans="7:15" x14ac:dyDescent="0.25">
      <c r="G6472" s="177"/>
      <c r="M6472" s="29" t="str">
        <f>IF(O6472 &lt;&gt; "", VLOOKUP(O6472,'CLASSIFICAÇÃO - ÁREA DE ATUAÇÃO'!$A:$C,2,0),"")</f>
        <v/>
      </c>
      <c r="N6472" s="29" t="str">
        <f>IF(O6472 &lt;&gt; "",VLOOKUP(O6472,'CLASSIFICAÇÃO - ÁREA DE ATUAÇÃO'!$A:$C,3,0), "")</f>
        <v/>
      </c>
      <c r="O6472" t="str">
        <f>'Lotações convertidas'!B6474</f>
        <v/>
      </c>
    </row>
    <row r="6473" spans="7:15" x14ac:dyDescent="0.25">
      <c r="G6473" s="177"/>
      <c r="M6473" s="29" t="str">
        <f>IF(O6473 &lt;&gt; "", VLOOKUP(O6473,'CLASSIFICAÇÃO - ÁREA DE ATUAÇÃO'!$A:$C,2,0),"")</f>
        <v/>
      </c>
      <c r="N6473" s="29" t="str">
        <f>IF(O6473 &lt;&gt; "",VLOOKUP(O6473,'CLASSIFICAÇÃO - ÁREA DE ATUAÇÃO'!$A:$C,3,0), "")</f>
        <v/>
      </c>
      <c r="O6473" t="str">
        <f>'Lotações convertidas'!B6475</f>
        <v/>
      </c>
    </row>
    <row r="6474" spans="7:15" x14ac:dyDescent="0.25">
      <c r="G6474" s="177"/>
      <c r="M6474" s="29" t="str">
        <f>IF(O6474 &lt;&gt; "", VLOOKUP(O6474,'CLASSIFICAÇÃO - ÁREA DE ATUAÇÃO'!$A:$C,2,0),"")</f>
        <v/>
      </c>
      <c r="N6474" s="29" t="str">
        <f>IF(O6474 &lt;&gt; "",VLOOKUP(O6474,'CLASSIFICAÇÃO - ÁREA DE ATUAÇÃO'!$A:$C,3,0), "")</f>
        <v/>
      </c>
      <c r="O6474" t="str">
        <f>'Lotações convertidas'!B6476</f>
        <v/>
      </c>
    </row>
    <row r="6475" spans="7:15" x14ac:dyDescent="0.25">
      <c r="G6475" s="177"/>
      <c r="M6475" s="29" t="str">
        <f>IF(O6475 &lt;&gt; "", VLOOKUP(O6475,'CLASSIFICAÇÃO - ÁREA DE ATUAÇÃO'!$A:$C,2,0),"")</f>
        <v/>
      </c>
      <c r="N6475" s="29" t="str">
        <f>IF(O6475 &lt;&gt; "",VLOOKUP(O6475,'CLASSIFICAÇÃO - ÁREA DE ATUAÇÃO'!$A:$C,3,0), "")</f>
        <v/>
      </c>
      <c r="O6475" t="str">
        <f>'Lotações convertidas'!B6477</f>
        <v/>
      </c>
    </row>
    <row r="6476" spans="7:15" x14ac:dyDescent="0.25">
      <c r="G6476" s="177"/>
      <c r="M6476" s="29" t="str">
        <f>IF(O6476 &lt;&gt; "", VLOOKUP(O6476,'CLASSIFICAÇÃO - ÁREA DE ATUAÇÃO'!$A:$C,2,0),"")</f>
        <v/>
      </c>
      <c r="N6476" s="29" t="str">
        <f>IF(O6476 &lt;&gt; "",VLOOKUP(O6476,'CLASSIFICAÇÃO - ÁREA DE ATUAÇÃO'!$A:$C,3,0), "")</f>
        <v/>
      </c>
      <c r="O6476" t="str">
        <f>'Lotações convertidas'!B6478</f>
        <v/>
      </c>
    </row>
    <row r="6477" spans="7:15" x14ac:dyDescent="0.25">
      <c r="G6477" s="177"/>
      <c r="M6477" s="29" t="str">
        <f>IF(O6477 &lt;&gt; "", VLOOKUP(O6477,'CLASSIFICAÇÃO - ÁREA DE ATUAÇÃO'!$A:$C,2,0),"")</f>
        <v/>
      </c>
      <c r="N6477" s="29" t="str">
        <f>IF(O6477 &lt;&gt; "",VLOOKUP(O6477,'CLASSIFICAÇÃO - ÁREA DE ATUAÇÃO'!$A:$C,3,0), "")</f>
        <v/>
      </c>
      <c r="O6477" t="str">
        <f>'Lotações convertidas'!B6479</f>
        <v/>
      </c>
    </row>
    <row r="6478" spans="7:15" x14ac:dyDescent="0.25">
      <c r="G6478" s="177"/>
      <c r="M6478" s="29" t="str">
        <f>IF(O6478 &lt;&gt; "", VLOOKUP(O6478,'CLASSIFICAÇÃO - ÁREA DE ATUAÇÃO'!$A:$C,2,0),"")</f>
        <v/>
      </c>
      <c r="N6478" s="29" t="str">
        <f>IF(O6478 &lt;&gt; "",VLOOKUP(O6478,'CLASSIFICAÇÃO - ÁREA DE ATUAÇÃO'!$A:$C,3,0), "")</f>
        <v/>
      </c>
      <c r="O6478" t="str">
        <f>'Lotações convertidas'!B6480</f>
        <v/>
      </c>
    </row>
    <row r="6479" spans="7:15" x14ac:dyDescent="0.25">
      <c r="G6479" s="177"/>
      <c r="M6479" s="29" t="str">
        <f>IF(O6479 &lt;&gt; "", VLOOKUP(O6479,'CLASSIFICAÇÃO - ÁREA DE ATUAÇÃO'!$A:$C,2,0),"")</f>
        <v/>
      </c>
      <c r="N6479" s="29" t="str">
        <f>IF(O6479 &lt;&gt; "",VLOOKUP(O6479,'CLASSIFICAÇÃO - ÁREA DE ATUAÇÃO'!$A:$C,3,0), "")</f>
        <v/>
      </c>
      <c r="O6479" t="str">
        <f>'Lotações convertidas'!B6481</f>
        <v/>
      </c>
    </row>
    <row r="6480" spans="7:15" x14ac:dyDescent="0.25">
      <c r="G6480" s="177"/>
      <c r="M6480" s="29" t="str">
        <f>IF(O6480 &lt;&gt; "", VLOOKUP(O6480,'CLASSIFICAÇÃO - ÁREA DE ATUAÇÃO'!$A:$C,2,0),"")</f>
        <v/>
      </c>
      <c r="N6480" s="29" t="str">
        <f>IF(O6480 &lt;&gt; "",VLOOKUP(O6480,'CLASSIFICAÇÃO - ÁREA DE ATUAÇÃO'!$A:$C,3,0), "")</f>
        <v/>
      </c>
      <c r="O6480" t="str">
        <f>'Lotações convertidas'!B6482</f>
        <v/>
      </c>
    </row>
    <row r="6481" spans="7:15" x14ac:dyDescent="0.25">
      <c r="G6481" s="177"/>
      <c r="M6481" s="29" t="str">
        <f>IF(O6481 &lt;&gt; "", VLOOKUP(O6481,'CLASSIFICAÇÃO - ÁREA DE ATUAÇÃO'!$A:$C,2,0),"")</f>
        <v/>
      </c>
      <c r="N6481" s="29" t="str">
        <f>IF(O6481 &lt;&gt; "",VLOOKUP(O6481,'CLASSIFICAÇÃO - ÁREA DE ATUAÇÃO'!$A:$C,3,0), "")</f>
        <v/>
      </c>
      <c r="O6481" t="str">
        <f>'Lotações convertidas'!B6483</f>
        <v/>
      </c>
    </row>
    <row r="6482" spans="7:15" x14ac:dyDescent="0.25">
      <c r="G6482" s="177"/>
      <c r="M6482" s="29" t="str">
        <f>IF(O6482 &lt;&gt; "", VLOOKUP(O6482,'CLASSIFICAÇÃO - ÁREA DE ATUAÇÃO'!$A:$C,2,0),"")</f>
        <v/>
      </c>
      <c r="N6482" s="29" t="str">
        <f>IF(O6482 &lt;&gt; "",VLOOKUP(O6482,'CLASSIFICAÇÃO - ÁREA DE ATUAÇÃO'!$A:$C,3,0), "")</f>
        <v/>
      </c>
      <c r="O6482" t="str">
        <f>'Lotações convertidas'!B6484</f>
        <v/>
      </c>
    </row>
    <row r="6483" spans="7:15" x14ac:dyDescent="0.25">
      <c r="G6483" s="177"/>
      <c r="M6483" s="29" t="str">
        <f>IF(O6483 &lt;&gt; "", VLOOKUP(O6483,'CLASSIFICAÇÃO - ÁREA DE ATUAÇÃO'!$A:$C,2,0),"")</f>
        <v/>
      </c>
      <c r="N6483" s="29" t="str">
        <f>IF(O6483 &lt;&gt; "",VLOOKUP(O6483,'CLASSIFICAÇÃO - ÁREA DE ATUAÇÃO'!$A:$C,3,0), "")</f>
        <v/>
      </c>
      <c r="O6483" t="str">
        <f>'Lotações convertidas'!B6485</f>
        <v/>
      </c>
    </row>
    <row r="6484" spans="7:15" x14ac:dyDescent="0.25">
      <c r="G6484" s="177"/>
      <c r="M6484" s="29" t="str">
        <f>IF(O6484 &lt;&gt; "", VLOOKUP(O6484,'CLASSIFICAÇÃO - ÁREA DE ATUAÇÃO'!$A:$C,2,0),"")</f>
        <v/>
      </c>
      <c r="N6484" s="29" t="str">
        <f>IF(O6484 &lt;&gt; "",VLOOKUP(O6484,'CLASSIFICAÇÃO - ÁREA DE ATUAÇÃO'!$A:$C,3,0), "")</f>
        <v/>
      </c>
      <c r="O6484" t="str">
        <f>'Lotações convertidas'!B6486</f>
        <v/>
      </c>
    </row>
    <row r="6485" spans="7:15" x14ac:dyDescent="0.25">
      <c r="G6485" s="177"/>
      <c r="M6485" s="29" t="str">
        <f>IF(O6485 &lt;&gt; "", VLOOKUP(O6485,'CLASSIFICAÇÃO - ÁREA DE ATUAÇÃO'!$A:$C,2,0),"")</f>
        <v/>
      </c>
      <c r="N6485" s="29" t="str">
        <f>IF(O6485 &lt;&gt; "",VLOOKUP(O6485,'CLASSIFICAÇÃO - ÁREA DE ATUAÇÃO'!$A:$C,3,0), "")</f>
        <v/>
      </c>
      <c r="O6485" t="str">
        <f>'Lotações convertidas'!B6487</f>
        <v/>
      </c>
    </row>
    <row r="6486" spans="7:15" x14ac:dyDescent="0.25">
      <c r="G6486" s="177"/>
      <c r="M6486" s="29" t="str">
        <f>IF(O6486 &lt;&gt; "", VLOOKUP(O6486,'CLASSIFICAÇÃO - ÁREA DE ATUAÇÃO'!$A:$C,2,0),"")</f>
        <v/>
      </c>
      <c r="N6486" s="29" t="str">
        <f>IF(O6486 &lt;&gt; "",VLOOKUP(O6486,'CLASSIFICAÇÃO - ÁREA DE ATUAÇÃO'!$A:$C,3,0), "")</f>
        <v/>
      </c>
      <c r="O6486" t="str">
        <f>'Lotações convertidas'!B6488</f>
        <v/>
      </c>
    </row>
    <row r="6487" spans="7:15" x14ac:dyDescent="0.25">
      <c r="G6487" s="177"/>
      <c r="M6487" s="29" t="str">
        <f>IF(O6487 &lt;&gt; "", VLOOKUP(O6487,'CLASSIFICAÇÃO - ÁREA DE ATUAÇÃO'!$A:$C,2,0),"")</f>
        <v/>
      </c>
      <c r="N6487" s="29" t="str">
        <f>IF(O6487 &lt;&gt; "",VLOOKUP(O6487,'CLASSIFICAÇÃO - ÁREA DE ATUAÇÃO'!$A:$C,3,0), "")</f>
        <v/>
      </c>
      <c r="O6487" t="str">
        <f>'Lotações convertidas'!B6489</f>
        <v/>
      </c>
    </row>
    <row r="6488" spans="7:15" x14ac:dyDescent="0.25">
      <c r="G6488" s="177"/>
      <c r="M6488" s="29" t="str">
        <f>IF(O6488 &lt;&gt; "", VLOOKUP(O6488,'CLASSIFICAÇÃO - ÁREA DE ATUAÇÃO'!$A:$C,2,0),"")</f>
        <v/>
      </c>
      <c r="N6488" s="29" t="str">
        <f>IF(O6488 &lt;&gt; "",VLOOKUP(O6488,'CLASSIFICAÇÃO - ÁREA DE ATUAÇÃO'!$A:$C,3,0), "")</f>
        <v/>
      </c>
      <c r="O6488" t="str">
        <f>'Lotações convertidas'!B6490</f>
        <v/>
      </c>
    </row>
    <row r="6489" spans="7:15" x14ac:dyDescent="0.25">
      <c r="G6489" s="177"/>
      <c r="M6489" s="29" t="str">
        <f>IF(O6489 &lt;&gt; "", VLOOKUP(O6489,'CLASSIFICAÇÃO - ÁREA DE ATUAÇÃO'!$A:$C,2,0),"")</f>
        <v/>
      </c>
      <c r="N6489" s="29" t="str">
        <f>IF(O6489 &lt;&gt; "",VLOOKUP(O6489,'CLASSIFICAÇÃO - ÁREA DE ATUAÇÃO'!$A:$C,3,0), "")</f>
        <v/>
      </c>
      <c r="O6489" t="str">
        <f>'Lotações convertidas'!B6491</f>
        <v/>
      </c>
    </row>
    <row r="6490" spans="7:15" x14ac:dyDescent="0.25">
      <c r="G6490" s="177"/>
      <c r="M6490" s="29" t="str">
        <f>IF(O6490 &lt;&gt; "", VLOOKUP(O6490,'CLASSIFICAÇÃO - ÁREA DE ATUAÇÃO'!$A:$C,2,0),"")</f>
        <v/>
      </c>
      <c r="N6490" s="29" t="str">
        <f>IF(O6490 &lt;&gt; "",VLOOKUP(O6490,'CLASSIFICAÇÃO - ÁREA DE ATUAÇÃO'!$A:$C,3,0), "")</f>
        <v/>
      </c>
      <c r="O6490" t="str">
        <f>'Lotações convertidas'!B6492</f>
        <v/>
      </c>
    </row>
    <row r="6491" spans="7:15" x14ac:dyDescent="0.25">
      <c r="G6491" s="177"/>
      <c r="M6491" s="29" t="str">
        <f>IF(O6491 &lt;&gt; "", VLOOKUP(O6491,'CLASSIFICAÇÃO - ÁREA DE ATUAÇÃO'!$A:$C,2,0),"")</f>
        <v/>
      </c>
      <c r="N6491" s="29" t="str">
        <f>IF(O6491 &lt;&gt; "",VLOOKUP(O6491,'CLASSIFICAÇÃO - ÁREA DE ATUAÇÃO'!$A:$C,3,0), "")</f>
        <v/>
      </c>
      <c r="O6491" t="str">
        <f>'Lotações convertidas'!B6493</f>
        <v/>
      </c>
    </row>
    <row r="6492" spans="7:15" x14ac:dyDescent="0.25">
      <c r="G6492" s="177"/>
      <c r="M6492" s="29" t="str">
        <f>IF(O6492 &lt;&gt; "", VLOOKUP(O6492,'CLASSIFICAÇÃO - ÁREA DE ATUAÇÃO'!$A:$C,2,0),"")</f>
        <v/>
      </c>
      <c r="N6492" s="29" t="str">
        <f>IF(O6492 &lt;&gt; "",VLOOKUP(O6492,'CLASSIFICAÇÃO - ÁREA DE ATUAÇÃO'!$A:$C,3,0), "")</f>
        <v/>
      </c>
      <c r="O6492" t="str">
        <f>'Lotações convertidas'!B6494</f>
        <v/>
      </c>
    </row>
    <row r="6493" spans="7:15" x14ac:dyDescent="0.25">
      <c r="G6493" s="177"/>
      <c r="M6493" s="29" t="str">
        <f>IF(O6493 &lt;&gt; "", VLOOKUP(O6493,'CLASSIFICAÇÃO - ÁREA DE ATUAÇÃO'!$A:$C,2,0),"")</f>
        <v/>
      </c>
      <c r="N6493" s="29" t="str">
        <f>IF(O6493 &lt;&gt; "",VLOOKUP(O6493,'CLASSIFICAÇÃO - ÁREA DE ATUAÇÃO'!$A:$C,3,0), "")</f>
        <v/>
      </c>
      <c r="O6493" t="str">
        <f>'Lotações convertidas'!B6495</f>
        <v/>
      </c>
    </row>
    <row r="6494" spans="7:15" x14ac:dyDescent="0.25">
      <c r="G6494" s="177"/>
      <c r="M6494" s="29" t="str">
        <f>IF(O6494 &lt;&gt; "", VLOOKUP(O6494,'CLASSIFICAÇÃO - ÁREA DE ATUAÇÃO'!$A:$C,2,0),"")</f>
        <v/>
      </c>
      <c r="N6494" s="29" t="str">
        <f>IF(O6494 &lt;&gt; "",VLOOKUP(O6494,'CLASSIFICAÇÃO - ÁREA DE ATUAÇÃO'!$A:$C,3,0), "")</f>
        <v/>
      </c>
      <c r="O6494" t="str">
        <f>'Lotações convertidas'!B6496</f>
        <v/>
      </c>
    </row>
    <row r="6495" spans="7:15" x14ac:dyDescent="0.25">
      <c r="G6495" s="177"/>
      <c r="M6495" s="29" t="str">
        <f>IF(O6495 &lt;&gt; "", VLOOKUP(O6495,'CLASSIFICAÇÃO - ÁREA DE ATUAÇÃO'!$A:$C,2,0),"")</f>
        <v/>
      </c>
      <c r="N6495" s="29" t="str">
        <f>IF(O6495 &lt;&gt; "",VLOOKUP(O6495,'CLASSIFICAÇÃO - ÁREA DE ATUAÇÃO'!$A:$C,3,0), "")</f>
        <v/>
      </c>
      <c r="O6495" t="str">
        <f>'Lotações convertidas'!B6497</f>
        <v/>
      </c>
    </row>
    <row r="6496" spans="7:15" x14ac:dyDescent="0.25">
      <c r="G6496" s="177"/>
      <c r="M6496" s="29" t="str">
        <f>IF(O6496 &lt;&gt; "", VLOOKUP(O6496,'CLASSIFICAÇÃO - ÁREA DE ATUAÇÃO'!$A:$C,2,0),"")</f>
        <v/>
      </c>
      <c r="N6496" s="29" t="str">
        <f>IF(O6496 &lt;&gt; "",VLOOKUP(O6496,'CLASSIFICAÇÃO - ÁREA DE ATUAÇÃO'!$A:$C,3,0), "")</f>
        <v/>
      </c>
      <c r="O6496" t="str">
        <f>'Lotações convertidas'!B6498</f>
        <v/>
      </c>
    </row>
    <row r="6497" spans="7:15" x14ac:dyDescent="0.25">
      <c r="G6497" s="177"/>
      <c r="M6497" s="29" t="str">
        <f>IF(O6497 &lt;&gt; "", VLOOKUP(O6497,'CLASSIFICAÇÃO - ÁREA DE ATUAÇÃO'!$A:$C,2,0),"")</f>
        <v/>
      </c>
      <c r="N6497" s="29" t="str">
        <f>IF(O6497 &lt;&gt; "",VLOOKUP(O6497,'CLASSIFICAÇÃO - ÁREA DE ATUAÇÃO'!$A:$C,3,0), "")</f>
        <v/>
      </c>
      <c r="O6497" t="str">
        <f>'Lotações convertidas'!B6499</f>
        <v/>
      </c>
    </row>
    <row r="6498" spans="7:15" x14ac:dyDescent="0.25">
      <c r="G6498" s="177"/>
      <c r="M6498" s="29" t="str">
        <f>IF(O6498 &lt;&gt; "", VLOOKUP(O6498,'CLASSIFICAÇÃO - ÁREA DE ATUAÇÃO'!$A:$C,2,0),"")</f>
        <v/>
      </c>
      <c r="N6498" s="29" t="str">
        <f>IF(O6498 &lt;&gt; "",VLOOKUP(O6498,'CLASSIFICAÇÃO - ÁREA DE ATUAÇÃO'!$A:$C,3,0), "")</f>
        <v/>
      </c>
      <c r="O6498" t="str">
        <f>'Lotações convertidas'!B6500</f>
        <v/>
      </c>
    </row>
    <row r="6499" spans="7:15" x14ac:dyDescent="0.25">
      <c r="G6499" s="177"/>
      <c r="M6499" s="29" t="str">
        <f>IF(O6499 &lt;&gt; "", VLOOKUP(O6499,'CLASSIFICAÇÃO - ÁREA DE ATUAÇÃO'!$A:$C,2,0),"")</f>
        <v/>
      </c>
      <c r="N6499" s="29" t="str">
        <f>IF(O6499 &lt;&gt; "",VLOOKUP(O6499,'CLASSIFICAÇÃO - ÁREA DE ATUAÇÃO'!$A:$C,3,0), "")</f>
        <v/>
      </c>
      <c r="O6499" t="str">
        <f>'Lotações convertidas'!B6501</f>
        <v/>
      </c>
    </row>
    <row r="6500" spans="7:15" x14ac:dyDescent="0.25">
      <c r="G6500" s="177"/>
      <c r="M6500" s="29" t="str">
        <f>IF(O6500 &lt;&gt; "", VLOOKUP(O6500,'CLASSIFICAÇÃO - ÁREA DE ATUAÇÃO'!$A:$C,2,0),"")</f>
        <v/>
      </c>
      <c r="N6500" s="29" t="str">
        <f>IF(O6500 &lt;&gt; "",VLOOKUP(O6500,'CLASSIFICAÇÃO - ÁREA DE ATUAÇÃO'!$A:$C,3,0), "")</f>
        <v/>
      </c>
      <c r="O6500" t="str">
        <f>'Lotações convertidas'!B6502</f>
        <v/>
      </c>
    </row>
    <row r="6501" spans="7:15" x14ac:dyDescent="0.25">
      <c r="G6501" s="177"/>
      <c r="M6501" s="29" t="str">
        <f>IF(O6501 &lt;&gt; "", VLOOKUP(O6501,'CLASSIFICAÇÃO - ÁREA DE ATUAÇÃO'!$A:$C,2,0),"")</f>
        <v/>
      </c>
      <c r="N6501" s="29" t="str">
        <f>IF(O6501 &lt;&gt; "",VLOOKUP(O6501,'CLASSIFICAÇÃO - ÁREA DE ATUAÇÃO'!$A:$C,3,0), "")</f>
        <v/>
      </c>
      <c r="O6501" t="str">
        <f>'Lotações convertidas'!B6503</f>
        <v/>
      </c>
    </row>
    <row r="6502" spans="7:15" x14ac:dyDescent="0.25">
      <c r="G6502" s="177"/>
      <c r="M6502" s="29" t="str">
        <f>IF(O6502 &lt;&gt; "", VLOOKUP(O6502,'CLASSIFICAÇÃO - ÁREA DE ATUAÇÃO'!$A:$C,2,0),"")</f>
        <v/>
      </c>
      <c r="N6502" s="29" t="str">
        <f>IF(O6502 &lt;&gt; "",VLOOKUP(O6502,'CLASSIFICAÇÃO - ÁREA DE ATUAÇÃO'!$A:$C,3,0), "")</f>
        <v/>
      </c>
      <c r="O6502" t="str">
        <f>'Lotações convertidas'!B6504</f>
        <v/>
      </c>
    </row>
    <row r="6503" spans="7:15" x14ac:dyDescent="0.25">
      <c r="G6503" s="177"/>
      <c r="M6503" s="29" t="str">
        <f>IF(O6503 &lt;&gt; "", VLOOKUP(O6503,'CLASSIFICAÇÃO - ÁREA DE ATUAÇÃO'!$A:$C,2,0),"")</f>
        <v/>
      </c>
      <c r="N6503" s="29" t="str">
        <f>IF(O6503 &lt;&gt; "",VLOOKUP(O6503,'CLASSIFICAÇÃO - ÁREA DE ATUAÇÃO'!$A:$C,3,0), "")</f>
        <v/>
      </c>
      <c r="O6503" t="str">
        <f>'Lotações convertidas'!B6505</f>
        <v/>
      </c>
    </row>
    <row r="6504" spans="7:15" x14ac:dyDescent="0.25">
      <c r="G6504" s="177"/>
      <c r="M6504" s="29" t="str">
        <f>IF(O6504 &lt;&gt; "", VLOOKUP(O6504,'CLASSIFICAÇÃO - ÁREA DE ATUAÇÃO'!$A:$C,2,0),"")</f>
        <v/>
      </c>
      <c r="N6504" s="29" t="str">
        <f>IF(O6504 &lt;&gt; "",VLOOKUP(O6504,'CLASSIFICAÇÃO - ÁREA DE ATUAÇÃO'!$A:$C,3,0), "")</f>
        <v/>
      </c>
      <c r="O6504" t="str">
        <f>'Lotações convertidas'!B6506</f>
        <v/>
      </c>
    </row>
    <row r="6505" spans="7:15" x14ac:dyDescent="0.25">
      <c r="G6505" s="177"/>
      <c r="M6505" s="29" t="str">
        <f>IF(O6505 &lt;&gt; "", VLOOKUP(O6505,'CLASSIFICAÇÃO - ÁREA DE ATUAÇÃO'!$A:$C,2,0),"")</f>
        <v/>
      </c>
      <c r="N6505" s="29" t="str">
        <f>IF(O6505 &lt;&gt; "",VLOOKUP(O6505,'CLASSIFICAÇÃO - ÁREA DE ATUAÇÃO'!$A:$C,3,0), "")</f>
        <v/>
      </c>
      <c r="O6505" t="str">
        <f>'Lotações convertidas'!B6507</f>
        <v/>
      </c>
    </row>
    <row r="6506" spans="7:15" x14ac:dyDescent="0.25">
      <c r="G6506" s="177"/>
      <c r="M6506" s="29" t="str">
        <f>IF(O6506 &lt;&gt; "", VLOOKUP(O6506,'CLASSIFICAÇÃO - ÁREA DE ATUAÇÃO'!$A:$C,2,0),"")</f>
        <v/>
      </c>
      <c r="N6506" s="29" t="str">
        <f>IF(O6506 &lt;&gt; "",VLOOKUP(O6506,'CLASSIFICAÇÃO - ÁREA DE ATUAÇÃO'!$A:$C,3,0), "")</f>
        <v/>
      </c>
      <c r="O6506" t="str">
        <f>'Lotações convertidas'!B6508</f>
        <v/>
      </c>
    </row>
    <row r="6507" spans="7:15" x14ac:dyDescent="0.25">
      <c r="G6507" s="177"/>
      <c r="M6507" s="29" t="str">
        <f>IF(O6507 &lt;&gt; "", VLOOKUP(O6507,'CLASSIFICAÇÃO - ÁREA DE ATUAÇÃO'!$A:$C,2,0),"")</f>
        <v/>
      </c>
      <c r="N6507" s="29" t="str">
        <f>IF(O6507 &lt;&gt; "",VLOOKUP(O6507,'CLASSIFICAÇÃO - ÁREA DE ATUAÇÃO'!$A:$C,3,0), "")</f>
        <v/>
      </c>
      <c r="O6507" t="str">
        <f>'Lotações convertidas'!B6509</f>
        <v/>
      </c>
    </row>
    <row r="6508" spans="7:15" x14ac:dyDescent="0.25">
      <c r="G6508" s="177"/>
      <c r="M6508" s="29" t="str">
        <f>IF(O6508 &lt;&gt; "", VLOOKUP(O6508,'CLASSIFICAÇÃO - ÁREA DE ATUAÇÃO'!$A:$C,2,0),"")</f>
        <v/>
      </c>
      <c r="N6508" s="29" t="str">
        <f>IF(O6508 &lt;&gt; "",VLOOKUP(O6508,'CLASSIFICAÇÃO - ÁREA DE ATUAÇÃO'!$A:$C,3,0), "")</f>
        <v/>
      </c>
      <c r="O6508" t="str">
        <f>'Lotações convertidas'!B6510</f>
        <v/>
      </c>
    </row>
    <row r="6509" spans="7:15" x14ac:dyDescent="0.25">
      <c r="G6509" s="177"/>
      <c r="M6509" s="29" t="str">
        <f>IF(O6509 &lt;&gt; "", VLOOKUP(O6509,'CLASSIFICAÇÃO - ÁREA DE ATUAÇÃO'!$A:$C,2,0),"")</f>
        <v/>
      </c>
      <c r="N6509" s="29" t="str">
        <f>IF(O6509 &lt;&gt; "",VLOOKUP(O6509,'CLASSIFICAÇÃO - ÁREA DE ATUAÇÃO'!$A:$C,3,0), "")</f>
        <v/>
      </c>
      <c r="O6509" t="str">
        <f>'Lotações convertidas'!B6511</f>
        <v/>
      </c>
    </row>
    <row r="6510" spans="7:15" x14ac:dyDescent="0.25">
      <c r="G6510" s="177"/>
      <c r="M6510" s="29" t="str">
        <f>IF(O6510 &lt;&gt; "", VLOOKUP(O6510,'CLASSIFICAÇÃO - ÁREA DE ATUAÇÃO'!$A:$C,2,0),"")</f>
        <v/>
      </c>
      <c r="N6510" s="29" t="str">
        <f>IF(O6510 &lt;&gt; "",VLOOKUP(O6510,'CLASSIFICAÇÃO - ÁREA DE ATUAÇÃO'!$A:$C,3,0), "")</f>
        <v/>
      </c>
      <c r="O6510" t="str">
        <f>'Lotações convertidas'!B6512</f>
        <v/>
      </c>
    </row>
    <row r="6511" spans="7:15" x14ac:dyDescent="0.25">
      <c r="G6511" s="177"/>
      <c r="M6511" s="29" t="str">
        <f>IF(O6511 &lt;&gt; "", VLOOKUP(O6511,'CLASSIFICAÇÃO - ÁREA DE ATUAÇÃO'!$A:$C,2,0),"")</f>
        <v/>
      </c>
      <c r="N6511" s="29" t="str">
        <f>IF(O6511 &lt;&gt; "",VLOOKUP(O6511,'CLASSIFICAÇÃO - ÁREA DE ATUAÇÃO'!$A:$C,3,0), "")</f>
        <v/>
      </c>
      <c r="O6511" t="str">
        <f>'Lotações convertidas'!B6513</f>
        <v/>
      </c>
    </row>
    <row r="6512" spans="7:15" x14ac:dyDescent="0.25">
      <c r="G6512" s="177"/>
      <c r="M6512" s="29" t="str">
        <f>IF(O6512 &lt;&gt; "", VLOOKUP(O6512,'CLASSIFICAÇÃO - ÁREA DE ATUAÇÃO'!$A:$C,2,0),"")</f>
        <v/>
      </c>
      <c r="N6512" s="29" t="str">
        <f>IF(O6512 &lt;&gt; "",VLOOKUP(O6512,'CLASSIFICAÇÃO - ÁREA DE ATUAÇÃO'!$A:$C,3,0), "")</f>
        <v/>
      </c>
      <c r="O6512" t="str">
        <f>'Lotações convertidas'!B6514</f>
        <v/>
      </c>
    </row>
    <row r="6513" spans="7:15" x14ac:dyDescent="0.25">
      <c r="G6513" s="177"/>
      <c r="M6513" s="29" t="str">
        <f>IF(O6513 &lt;&gt; "", VLOOKUP(O6513,'CLASSIFICAÇÃO - ÁREA DE ATUAÇÃO'!$A:$C,2,0),"")</f>
        <v/>
      </c>
      <c r="N6513" s="29" t="str">
        <f>IF(O6513 &lt;&gt; "",VLOOKUP(O6513,'CLASSIFICAÇÃO - ÁREA DE ATUAÇÃO'!$A:$C,3,0), "")</f>
        <v/>
      </c>
      <c r="O6513" t="str">
        <f>'Lotações convertidas'!B6515</f>
        <v/>
      </c>
    </row>
    <row r="6514" spans="7:15" x14ac:dyDescent="0.25">
      <c r="G6514" s="177"/>
      <c r="M6514" s="29" t="str">
        <f>IF(O6514 &lt;&gt; "", VLOOKUP(O6514,'CLASSIFICAÇÃO - ÁREA DE ATUAÇÃO'!$A:$C,2,0),"")</f>
        <v/>
      </c>
      <c r="N6514" s="29" t="str">
        <f>IF(O6514 &lt;&gt; "",VLOOKUP(O6514,'CLASSIFICAÇÃO - ÁREA DE ATUAÇÃO'!$A:$C,3,0), "")</f>
        <v/>
      </c>
      <c r="O6514" t="str">
        <f>'Lotações convertidas'!B6516</f>
        <v/>
      </c>
    </row>
    <row r="6515" spans="7:15" x14ac:dyDescent="0.25">
      <c r="G6515" s="177"/>
      <c r="M6515" s="29" t="str">
        <f>IF(O6515 &lt;&gt; "", VLOOKUP(O6515,'CLASSIFICAÇÃO - ÁREA DE ATUAÇÃO'!$A:$C,2,0),"")</f>
        <v/>
      </c>
      <c r="N6515" s="29" t="str">
        <f>IF(O6515 &lt;&gt; "",VLOOKUP(O6515,'CLASSIFICAÇÃO - ÁREA DE ATUAÇÃO'!$A:$C,3,0), "")</f>
        <v/>
      </c>
      <c r="O6515" t="str">
        <f>'Lotações convertidas'!B6517</f>
        <v/>
      </c>
    </row>
    <row r="6516" spans="7:15" x14ac:dyDescent="0.25">
      <c r="G6516" s="177"/>
      <c r="M6516" s="29" t="str">
        <f>IF(O6516 &lt;&gt; "", VLOOKUP(O6516,'CLASSIFICAÇÃO - ÁREA DE ATUAÇÃO'!$A:$C,2,0),"")</f>
        <v/>
      </c>
      <c r="N6516" s="29" t="str">
        <f>IF(O6516 &lt;&gt; "",VLOOKUP(O6516,'CLASSIFICAÇÃO - ÁREA DE ATUAÇÃO'!$A:$C,3,0), "")</f>
        <v/>
      </c>
      <c r="O6516" t="str">
        <f>'Lotações convertidas'!B6518</f>
        <v/>
      </c>
    </row>
    <row r="6517" spans="7:15" x14ac:dyDescent="0.25">
      <c r="G6517" s="177"/>
      <c r="M6517" s="29" t="str">
        <f>IF(O6517 &lt;&gt; "", VLOOKUP(O6517,'CLASSIFICAÇÃO - ÁREA DE ATUAÇÃO'!$A:$C,2,0),"")</f>
        <v/>
      </c>
      <c r="N6517" s="29" t="str">
        <f>IF(O6517 &lt;&gt; "",VLOOKUP(O6517,'CLASSIFICAÇÃO - ÁREA DE ATUAÇÃO'!$A:$C,3,0), "")</f>
        <v/>
      </c>
      <c r="O6517" t="str">
        <f>'Lotações convertidas'!B6519</f>
        <v/>
      </c>
    </row>
    <row r="6518" spans="7:15" x14ac:dyDescent="0.25">
      <c r="G6518" s="177"/>
      <c r="M6518" s="29" t="str">
        <f>IF(O6518 &lt;&gt; "", VLOOKUP(O6518,'CLASSIFICAÇÃO - ÁREA DE ATUAÇÃO'!$A:$C,2,0),"")</f>
        <v/>
      </c>
      <c r="N6518" s="29" t="str">
        <f>IF(O6518 &lt;&gt; "",VLOOKUP(O6518,'CLASSIFICAÇÃO - ÁREA DE ATUAÇÃO'!$A:$C,3,0), "")</f>
        <v/>
      </c>
      <c r="O6518" t="str">
        <f>'Lotações convertidas'!B6520</f>
        <v/>
      </c>
    </row>
    <row r="6519" spans="7:15" x14ac:dyDescent="0.25">
      <c r="G6519" s="177"/>
      <c r="M6519" s="29" t="str">
        <f>IF(O6519 &lt;&gt; "", VLOOKUP(O6519,'CLASSIFICAÇÃO - ÁREA DE ATUAÇÃO'!$A:$C,2,0),"")</f>
        <v/>
      </c>
      <c r="N6519" s="29" t="str">
        <f>IF(O6519 &lt;&gt; "",VLOOKUP(O6519,'CLASSIFICAÇÃO - ÁREA DE ATUAÇÃO'!$A:$C,3,0), "")</f>
        <v/>
      </c>
      <c r="O6519" t="str">
        <f>'Lotações convertidas'!B6521</f>
        <v/>
      </c>
    </row>
    <row r="6520" spans="7:15" x14ac:dyDescent="0.25">
      <c r="G6520" s="177"/>
      <c r="M6520" s="29" t="str">
        <f>IF(O6520 &lt;&gt; "", VLOOKUP(O6520,'CLASSIFICAÇÃO - ÁREA DE ATUAÇÃO'!$A:$C,2,0),"")</f>
        <v/>
      </c>
      <c r="N6520" s="29" t="str">
        <f>IF(O6520 &lt;&gt; "",VLOOKUP(O6520,'CLASSIFICAÇÃO - ÁREA DE ATUAÇÃO'!$A:$C,3,0), "")</f>
        <v/>
      </c>
      <c r="O6520" t="str">
        <f>'Lotações convertidas'!B6522</f>
        <v/>
      </c>
    </row>
    <row r="6521" spans="7:15" x14ac:dyDescent="0.25">
      <c r="G6521" s="177"/>
      <c r="M6521" s="29" t="str">
        <f>IF(O6521 &lt;&gt; "", VLOOKUP(O6521,'CLASSIFICAÇÃO - ÁREA DE ATUAÇÃO'!$A:$C,2,0),"")</f>
        <v/>
      </c>
      <c r="N6521" s="29" t="str">
        <f>IF(O6521 &lt;&gt; "",VLOOKUP(O6521,'CLASSIFICAÇÃO - ÁREA DE ATUAÇÃO'!$A:$C,3,0), "")</f>
        <v/>
      </c>
      <c r="O6521" t="str">
        <f>'Lotações convertidas'!B6523</f>
        <v/>
      </c>
    </row>
    <row r="6522" spans="7:15" x14ac:dyDescent="0.25">
      <c r="G6522" s="177"/>
      <c r="M6522" s="29" t="str">
        <f>IF(O6522 &lt;&gt; "", VLOOKUP(O6522,'CLASSIFICAÇÃO - ÁREA DE ATUAÇÃO'!$A:$C,2,0),"")</f>
        <v/>
      </c>
      <c r="N6522" s="29" t="str">
        <f>IF(O6522 &lt;&gt; "",VLOOKUP(O6522,'CLASSIFICAÇÃO - ÁREA DE ATUAÇÃO'!$A:$C,3,0), "")</f>
        <v/>
      </c>
      <c r="O6522" t="str">
        <f>'Lotações convertidas'!B6524</f>
        <v/>
      </c>
    </row>
    <row r="6523" spans="7:15" x14ac:dyDescent="0.25">
      <c r="G6523" s="177"/>
      <c r="M6523" s="29" t="str">
        <f>IF(O6523 &lt;&gt; "", VLOOKUP(O6523,'CLASSIFICAÇÃO - ÁREA DE ATUAÇÃO'!$A:$C,2,0),"")</f>
        <v/>
      </c>
      <c r="N6523" s="29" t="str">
        <f>IF(O6523 &lt;&gt; "",VLOOKUP(O6523,'CLASSIFICAÇÃO - ÁREA DE ATUAÇÃO'!$A:$C,3,0), "")</f>
        <v/>
      </c>
      <c r="O6523" t="str">
        <f>'Lotações convertidas'!B6525</f>
        <v/>
      </c>
    </row>
    <row r="6524" spans="7:15" x14ac:dyDescent="0.25">
      <c r="G6524" s="177"/>
      <c r="M6524" s="29" t="str">
        <f>IF(O6524 &lt;&gt; "", VLOOKUP(O6524,'CLASSIFICAÇÃO - ÁREA DE ATUAÇÃO'!$A:$C,2,0),"")</f>
        <v/>
      </c>
      <c r="N6524" s="29" t="str">
        <f>IF(O6524 &lt;&gt; "",VLOOKUP(O6524,'CLASSIFICAÇÃO - ÁREA DE ATUAÇÃO'!$A:$C,3,0), "")</f>
        <v/>
      </c>
      <c r="O6524" t="str">
        <f>'Lotações convertidas'!B6526</f>
        <v/>
      </c>
    </row>
    <row r="6525" spans="7:15" x14ac:dyDescent="0.25">
      <c r="G6525" s="177"/>
      <c r="M6525" s="29" t="str">
        <f>IF(O6525 &lt;&gt; "", VLOOKUP(O6525,'CLASSIFICAÇÃO - ÁREA DE ATUAÇÃO'!$A:$C,2,0),"")</f>
        <v/>
      </c>
      <c r="N6525" s="29" t="str">
        <f>IF(O6525 &lt;&gt; "",VLOOKUP(O6525,'CLASSIFICAÇÃO - ÁREA DE ATUAÇÃO'!$A:$C,3,0), "")</f>
        <v/>
      </c>
      <c r="O6525" t="str">
        <f>'Lotações convertidas'!B6527</f>
        <v/>
      </c>
    </row>
    <row r="6526" spans="7:15" x14ac:dyDescent="0.25">
      <c r="G6526" s="177"/>
      <c r="M6526" s="29" t="str">
        <f>IF(O6526 &lt;&gt; "", VLOOKUP(O6526,'CLASSIFICAÇÃO - ÁREA DE ATUAÇÃO'!$A:$C,2,0),"")</f>
        <v/>
      </c>
      <c r="N6526" s="29" t="str">
        <f>IF(O6526 &lt;&gt; "",VLOOKUP(O6526,'CLASSIFICAÇÃO - ÁREA DE ATUAÇÃO'!$A:$C,3,0), "")</f>
        <v/>
      </c>
      <c r="O6526" t="str">
        <f>'Lotações convertidas'!B6528</f>
        <v/>
      </c>
    </row>
    <row r="6527" spans="7:15" x14ac:dyDescent="0.25">
      <c r="G6527" s="177"/>
      <c r="M6527" s="29" t="str">
        <f>IF(O6527 &lt;&gt; "", VLOOKUP(O6527,'CLASSIFICAÇÃO - ÁREA DE ATUAÇÃO'!$A:$C,2,0),"")</f>
        <v/>
      </c>
      <c r="N6527" s="29" t="str">
        <f>IF(O6527 &lt;&gt; "",VLOOKUP(O6527,'CLASSIFICAÇÃO - ÁREA DE ATUAÇÃO'!$A:$C,3,0), "")</f>
        <v/>
      </c>
      <c r="O6527" t="str">
        <f>'Lotações convertidas'!B6529</f>
        <v/>
      </c>
    </row>
    <row r="6528" spans="7:15" x14ac:dyDescent="0.25">
      <c r="G6528" s="177"/>
      <c r="M6528" s="29" t="str">
        <f>IF(O6528 &lt;&gt; "", VLOOKUP(O6528,'CLASSIFICAÇÃO - ÁREA DE ATUAÇÃO'!$A:$C,2,0),"")</f>
        <v/>
      </c>
      <c r="N6528" s="29" t="str">
        <f>IF(O6528 &lt;&gt; "",VLOOKUP(O6528,'CLASSIFICAÇÃO - ÁREA DE ATUAÇÃO'!$A:$C,3,0), "")</f>
        <v/>
      </c>
      <c r="O6528" t="str">
        <f>'Lotações convertidas'!B6530</f>
        <v/>
      </c>
    </row>
    <row r="6529" spans="7:15" x14ac:dyDescent="0.25">
      <c r="G6529" s="177"/>
      <c r="M6529" s="29" t="str">
        <f>IF(O6529 &lt;&gt; "", VLOOKUP(O6529,'CLASSIFICAÇÃO - ÁREA DE ATUAÇÃO'!$A:$C,2,0),"")</f>
        <v/>
      </c>
      <c r="N6529" s="29" t="str">
        <f>IF(O6529 &lt;&gt; "",VLOOKUP(O6529,'CLASSIFICAÇÃO - ÁREA DE ATUAÇÃO'!$A:$C,3,0), "")</f>
        <v/>
      </c>
      <c r="O6529" t="str">
        <f>'Lotações convertidas'!B6531</f>
        <v/>
      </c>
    </row>
    <row r="6530" spans="7:15" x14ac:dyDescent="0.25">
      <c r="G6530" s="177"/>
      <c r="M6530" s="29" t="str">
        <f>IF(O6530 &lt;&gt; "", VLOOKUP(O6530,'CLASSIFICAÇÃO - ÁREA DE ATUAÇÃO'!$A:$C,2,0),"")</f>
        <v/>
      </c>
      <c r="N6530" s="29" t="str">
        <f>IF(O6530 &lt;&gt; "",VLOOKUP(O6530,'CLASSIFICAÇÃO - ÁREA DE ATUAÇÃO'!$A:$C,3,0), "")</f>
        <v/>
      </c>
      <c r="O6530" t="str">
        <f>'Lotações convertidas'!B6532</f>
        <v/>
      </c>
    </row>
    <row r="6531" spans="7:15" x14ac:dyDescent="0.25">
      <c r="G6531" s="177"/>
      <c r="M6531" s="29" t="str">
        <f>IF(P6531 &lt;&gt; "", VLOOKUP(P6531,'CLASSIFICAÇÃO - ÁREA DE ATUAÇÃO'!$A:$C,2,0),"")</f>
        <v/>
      </c>
      <c r="N6531" s="29" t="str">
        <f>IF(P6531 &lt;&gt; "",VLOOKUP(P6531,'CLASSIFICAÇÃO - ÁREA DE ATUAÇÃO'!$A:$C,3,0), "")</f>
        <v/>
      </c>
      <c r="O6531" t="str">
        <f>'Lotações convertidas'!B6533</f>
        <v/>
      </c>
    </row>
    <row r="6532" spans="7:15" x14ac:dyDescent="0.25">
      <c r="G6532" s="177"/>
      <c r="M6532" s="29" t="str">
        <f>IF(P6532 &lt;&gt; "", VLOOKUP(P6532,'CLASSIFICAÇÃO - ÁREA DE ATUAÇÃO'!$A:$C,2,0),"")</f>
        <v/>
      </c>
      <c r="N6532" s="29" t="str">
        <f>IF(P6532 &lt;&gt; "",VLOOKUP(P6532,'CLASSIFICAÇÃO - ÁREA DE ATUAÇÃO'!$A:$C,3,0), "")</f>
        <v/>
      </c>
      <c r="O6532" t="str">
        <f>'Lotações convertidas'!B6534</f>
        <v/>
      </c>
    </row>
    <row r="6533" spans="7:15" x14ac:dyDescent="0.25">
      <c r="G6533" s="177"/>
      <c r="M6533" s="29" t="str">
        <f>IF(P6533 &lt;&gt; "", VLOOKUP(P6533,'CLASSIFICAÇÃO - ÁREA DE ATUAÇÃO'!$A:$C,2,0),"")</f>
        <v/>
      </c>
      <c r="N6533" s="29" t="str">
        <f>IF(P6533 &lt;&gt; "",VLOOKUP(P6533,'CLASSIFICAÇÃO - ÁREA DE ATUAÇÃO'!$A:$C,3,0), "")</f>
        <v/>
      </c>
      <c r="O6533" t="str">
        <f>'Lotações convertidas'!B6535</f>
        <v/>
      </c>
    </row>
    <row r="6534" spans="7:15" x14ac:dyDescent="0.25">
      <c r="G6534" s="177"/>
      <c r="M6534" s="29" t="str">
        <f>IF(P6534 &lt;&gt; "", VLOOKUP(P6534,'CLASSIFICAÇÃO - ÁREA DE ATUAÇÃO'!$A:$C,2,0),"")</f>
        <v/>
      </c>
      <c r="N6534" s="29" t="str">
        <f>IF(P6534 &lt;&gt; "",VLOOKUP(P6534,'CLASSIFICAÇÃO - ÁREA DE ATUAÇÃO'!$A:$C,3,0), "")</f>
        <v/>
      </c>
      <c r="O6534" t="str">
        <f>'Lotações convertidas'!B6536</f>
        <v/>
      </c>
    </row>
    <row r="6535" spans="7:15" x14ac:dyDescent="0.25">
      <c r="G6535" s="177"/>
      <c r="M6535" s="29" t="str">
        <f>IF(P6535 &lt;&gt; "", VLOOKUP(P6535,'CLASSIFICAÇÃO - ÁREA DE ATUAÇÃO'!$A:$C,2,0),"")</f>
        <v/>
      </c>
      <c r="N6535" s="29" t="str">
        <f>IF(P6535 &lt;&gt; "",VLOOKUP(P6535,'CLASSIFICAÇÃO - ÁREA DE ATUAÇÃO'!$A:$C,3,0), "")</f>
        <v/>
      </c>
      <c r="O6535" t="str">
        <f>'Lotações convertidas'!B6537</f>
        <v/>
      </c>
    </row>
    <row r="6536" spans="7:15" x14ac:dyDescent="0.25">
      <c r="G6536" s="177"/>
      <c r="M6536" s="29" t="str">
        <f>IF(P6536 &lt;&gt; "", VLOOKUP(P6536,'CLASSIFICAÇÃO - ÁREA DE ATUAÇÃO'!$A:$C,2,0),"")</f>
        <v/>
      </c>
      <c r="N6536" s="29" t="str">
        <f>IF(P6536 &lt;&gt; "",VLOOKUP(P6536,'CLASSIFICAÇÃO - ÁREA DE ATUAÇÃO'!$A:$C,3,0), "")</f>
        <v/>
      </c>
      <c r="O6536" t="str">
        <f>'Lotações convertidas'!B6538</f>
        <v/>
      </c>
    </row>
    <row r="6537" spans="7:15" x14ac:dyDescent="0.25">
      <c r="G6537" s="177"/>
      <c r="M6537" s="29" t="str">
        <f>IF(P6537 &lt;&gt; "", VLOOKUP(P6537,'CLASSIFICAÇÃO - ÁREA DE ATUAÇÃO'!$A:$C,2,0),"")</f>
        <v/>
      </c>
      <c r="N6537" s="29" t="str">
        <f>IF(P6537 &lt;&gt; "",VLOOKUP(P6537,'CLASSIFICAÇÃO - ÁREA DE ATUAÇÃO'!$A:$C,3,0), "")</f>
        <v/>
      </c>
      <c r="O6537" t="str">
        <f>'Lotações convertidas'!B6539</f>
        <v/>
      </c>
    </row>
    <row r="6538" spans="7:15" x14ac:dyDescent="0.25">
      <c r="G6538" s="177"/>
      <c r="M6538" s="29" t="str">
        <f>IF(P6538 &lt;&gt; "", VLOOKUP(P6538,'CLASSIFICAÇÃO - ÁREA DE ATUAÇÃO'!$A:$C,2,0),"")</f>
        <v/>
      </c>
      <c r="N6538" s="29" t="str">
        <f>IF(P6538 &lt;&gt; "",VLOOKUP(P6538,'CLASSIFICAÇÃO - ÁREA DE ATUAÇÃO'!$A:$C,3,0), "")</f>
        <v/>
      </c>
      <c r="O6538" t="str">
        <f>'Lotações convertidas'!B6540</f>
        <v/>
      </c>
    </row>
    <row r="6539" spans="7:15" x14ac:dyDescent="0.25">
      <c r="G6539" s="177"/>
      <c r="M6539" s="29" t="str">
        <f>IF(P6539 &lt;&gt; "", VLOOKUP(P6539,'CLASSIFICAÇÃO - ÁREA DE ATUAÇÃO'!$A:$C,2,0),"")</f>
        <v/>
      </c>
      <c r="N6539" s="29" t="str">
        <f>IF(P6539 &lt;&gt; "",VLOOKUP(P6539,'CLASSIFICAÇÃO - ÁREA DE ATUAÇÃO'!$A:$C,3,0), "")</f>
        <v/>
      </c>
      <c r="O6539" t="str">
        <f>'Lotações convertidas'!B6541</f>
        <v/>
      </c>
    </row>
    <row r="6540" spans="7:15" x14ac:dyDescent="0.25">
      <c r="G6540" s="177"/>
      <c r="M6540" s="29" t="str">
        <f>IF(P6540 &lt;&gt; "", VLOOKUP(P6540,'CLASSIFICAÇÃO - ÁREA DE ATUAÇÃO'!$A:$C,2,0),"")</f>
        <v/>
      </c>
      <c r="N6540" s="29" t="str">
        <f>IF(P6540 &lt;&gt; "",VLOOKUP(P6540,'CLASSIFICAÇÃO - ÁREA DE ATUAÇÃO'!$A:$C,3,0), "")</f>
        <v/>
      </c>
      <c r="O6540" t="str">
        <f>'Lotações convertidas'!B6542</f>
        <v/>
      </c>
    </row>
    <row r="6541" spans="7:15" x14ac:dyDescent="0.25">
      <c r="G6541" s="177"/>
      <c r="M6541" s="29" t="str">
        <f>IF(P6541 &lt;&gt; "", VLOOKUP(P6541,'CLASSIFICAÇÃO - ÁREA DE ATUAÇÃO'!$A:$C,2,0),"")</f>
        <v/>
      </c>
      <c r="N6541" s="29" t="str">
        <f>IF(P6541 &lt;&gt; "",VLOOKUP(P6541,'CLASSIFICAÇÃO - ÁREA DE ATUAÇÃO'!$A:$C,3,0), "")</f>
        <v/>
      </c>
      <c r="O6541" t="str">
        <f>'Lotações convertidas'!B6543</f>
        <v/>
      </c>
    </row>
    <row r="6542" spans="7:15" x14ac:dyDescent="0.25">
      <c r="G6542" s="177"/>
      <c r="M6542" s="29" t="str">
        <f>IF(P6542 &lt;&gt; "", VLOOKUP(P6542,'CLASSIFICAÇÃO - ÁREA DE ATUAÇÃO'!$A:$C,2,0),"")</f>
        <v/>
      </c>
      <c r="N6542" s="29" t="str">
        <f>IF(P6542 &lt;&gt; "",VLOOKUP(P6542,'CLASSIFICAÇÃO - ÁREA DE ATUAÇÃO'!$A:$C,3,0), "")</f>
        <v/>
      </c>
      <c r="O6542" t="str">
        <f>'Lotações convertidas'!B6544</f>
        <v/>
      </c>
    </row>
    <row r="6543" spans="7:15" x14ac:dyDescent="0.25">
      <c r="I6543" t="e">
        <v>#VALUE!</v>
      </c>
      <c r="M6543" s="29" t="str">
        <f>IF(P6543 &lt;&gt; "", VLOOKUP(P6543,'CLASSIFICAÇÃO - ÁREA DE ATUAÇÃO'!$A:$C,2,0),"")</f>
        <v/>
      </c>
      <c r="N6543" s="29" t="str">
        <f>IF(P6543 &lt;&gt; "",VLOOKUP(P6543,'CLASSIFICAÇÃO - ÁREA DE ATUAÇÃO'!$A:$C,3,0), "")</f>
        <v/>
      </c>
      <c r="O6543" t="str">
        <f>'Lotações convertidas'!B6545</f>
        <v/>
      </c>
    </row>
    <row r="6544" spans="7:15" x14ac:dyDescent="0.25">
      <c r="I6544" t="e">
        <v>#VALUE!</v>
      </c>
      <c r="M6544" s="29" t="str">
        <f>IF(P6544 &lt;&gt; "", VLOOKUP(P6544,'CLASSIFICAÇÃO - ÁREA DE ATUAÇÃO'!$A:$C,2,0),"")</f>
        <v/>
      </c>
      <c r="N6544" s="29" t="str">
        <f>IF(P6544 &lt;&gt; "",VLOOKUP(P6544,'CLASSIFICAÇÃO - ÁREA DE ATUAÇÃO'!$A:$C,3,0), "")</f>
        <v/>
      </c>
      <c r="O6544" t="str">
        <f>'Lotações convertidas'!B6546</f>
        <v/>
      </c>
    </row>
    <row r="6545" spans="9:15" x14ac:dyDescent="0.25">
      <c r="I6545" t="e">
        <v>#VALUE!</v>
      </c>
      <c r="M6545" s="29" t="str">
        <f>IF(P6545 &lt;&gt; "", VLOOKUP(P6545,'CLASSIFICAÇÃO - ÁREA DE ATUAÇÃO'!$A:$C,2,0),"")</f>
        <v/>
      </c>
      <c r="N6545" s="29" t="str">
        <f>IF(P6545 &lt;&gt; "",VLOOKUP(P6545,'CLASSIFICAÇÃO - ÁREA DE ATUAÇÃO'!$A:$C,3,0), "")</f>
        <v/>
      </c>
      <c r="O6545" t="str">
        <f>'Lotações convertidas'!B6547</f>
        <v/>
      </c>
    </row>
    <row r="6546" spans="9:15" x14ac:dyDescent="0.25">
      <c r="I6546" t="e">
        <v>#VALUE!</v>
      </c>
      <c r="M6546" s="29" t="str">
        <f>IF(P6546 &lt;&gt; "", VLOOKUP(P6546,'CLASSIFICAÇÃO - ÁREA DE ATUAÇÃO'!$A:$C,2,0),"")</f>
        <v/>
      </c>
      <c r="N6546" s="29" t="str">
        <f>IF(P6546 &lt;&gt; "",VLOOKUP(P6546,'CLASSIFICAÇÃO - ÁREA DE ATUAÇÃO'!$A:$C,3,0), "")</f>
        <v/>
      </c>
      <c r="O6546" t="str">
        <f>'Lotações convertidas'!B6548</f>
        <v/>
      </c>
    </row>
    <row r="6547" spans="9:15" x14ac:dyDescent="0.25">
      <c r="I6547" t="e">
        <v>#VALUE!</v>
      </c>
      <c r="M6547" s="29" t="str">
        <f>IF(P6547 &lt;&gt; "", VLOOKUP(P6547,'CLASSIFICAÇÃO - ÁREA DE ATUAÇÃO'!$A:$C,2,0),"")</f>
        <v/>
      </c>
      <c r="N6547" s="29" t="str">
        <f>IF(P6547 &lt;&gt; "",VLOOKUP(P6547,'CLASSIFICAÇÃO - ÁREA DE ATUAÇÃO'!$A:$C,3,0), "")</f>
        <v/>
      </c>
      <c r="O6547" t="str">
        <f>'Lotações convertidas'!B6549</f>
        <v/>
      </c>
    </row>
    <row r="6548" spans="9:15" x14ac:dyDescent="0.25">
      <c r="I6548" t="e">
        <v>#VALUE!</v>
      </c>
      <c r="M6548" s="29" t="str">
        <f>IF(P6548 &lt;&gt; "", VLOOKUP(P6548,'CLASSIFICAÇÃO - ÁREA DE ATUAÇÃO'!$A:$C,2,0),"")</f>
        <v/>
      </c>
      <c r="N6548" s="29" t="str">
        <f>IF(P6548 &lt;&gt; "",VLOOKUP(P6548,'CLASSIFICAÇÃO - ÁREA DE ATUAÇÃO'!$A:$C,3,0), "")</f>
        <v/>
      </c>
      <c r="O6548" t="str">
        <f>'Lotações convertidas'!B6550</f>
        <v/>
      </c>
    </row>
    <row r="6549" spans="9:15" x14ac:dyDescent="0.25">
      <c r="I6549" t="e">
        <v>#VALUE!</v>
      </c>
      <c r="M6549" s="29" t="str">
        <f>IF(P6549 &lt;&gt; "", VLOOKUP(P6549,'CLASSIFICAÇÃO - ÁREA DE ATUAÇÃO'!$A:$C,2,0),"")</f>
        <v/>
      </c>
      <c r="N6549" s="29" t="str">
        <f>IF(P6549 &lt;&gt; "",VLOOKUP(P6549,'CLASSIFICAÇÃO - ÁREA DE ATUAÇÃO'!$A:$C,3,0), "")</f>
        <v/>
      </c>
      <c r="O6549" t="str">
        <f>'Lotações convertidas'!B6551</f>
        <v/>
      </c>
    </row>
    <row r="6550" spans="9:15" x14ac:dyDescent="0.25">
      <c r="I6550" t="e">
        <v>#VALUE!</v>
      </c>
      <c r="M6550" s="29" t="str">
        <f>IF(P6550 &lt;&gt; "", VLOOKUP(P6550,'CLASSIFICAÇÃO - ÁREA DE ATUAÇÃO'!$A:$C,2,0),"")</f>
        <v/>
      </c>
      <c r="N6550" s="29" t="str">
        <f>IF(P6550 &lt;&gt; "",VLOOKUP(P6550,'CLASSIFICAÇÃO - ÁREA DE ATUAÇÃO'!$A:$C,3,0), "")</f>
        <v/>
      </c>
      <c r="O6550" t="str">
        <f>'Lotações convertidas'!B6552</f>
        <v/>
      </c>
    </row>
    <row r="6551" spans="9:15" x14ac:dyDescent="0.25">
      <c r="I6551" t="e">
        <v>#VALUE!</v>
      </c>
      <c r="M6551" s="29" t="str">
        <f>IF(P6551 &lt;&gt; "", VLOOKUP(P6551,'CLASSIFICAÇÃO - ÁREA DE ATUAÇÃO'!$A:$C,2,0),"")</f>
        <v/>
      </c>
      <c r="N6551" s="29" t="str">
        <f>IF(P6551 &lt;&gt; "",VLOOKUP(P6551,'CLASSIFICAÇÃO - ÁREA DE ATUAÇÃO'!$A:$C,3,0), "")</f>
        <v/>
      </c>
      <c r="O6551" t="str">
        <f>'Lotações convertidas'!B6553</f>
        <v/>
      </c>
    </row>
    <row r="6552" spans="9:15" x14ac:dyDescent="0.25">
      <c r="I6552" t="e">
        <v>#VALUE!</v>
      </c>
      <c r="M6552" s="29" t="str">
        <f>IF(P6552 &lt;&gt; "", VLOOKUP(P6552,'CLASSIFICAÇÃO - ÁREA DE ATUAÇÃO'!$A:$C,2,0),"")</f>
        <v/>
      </c>
      <c r="N6552" s="29" t="str">
        <f>IF(P6552 &lt;&gt; "",VLOOKUP(P6552,'CLASSIFICAÇÃO - ÁREA DE ATUAÇÃO'!$A:$C,3,0), "")</f>
        <v/>
      </c>
      <c r="O6552" t="str">
        <f>'Lotações convertidas'!B6554</f>
        <v/>
      </c>
    </row>
    <row r="6553" spans="9:15" x14ac:dyDescent="0.25">
      <c r="I6553" t="e">
        <v>#VALUE!</v>
      </c>
      <c r="M6553" s="29" t="str">
        <f>IF(P6553 &lt;&gt; "", VLOOKUP(P6553,'CLASSIFICAÇÃO - ÁREA DE ATUAÇÃO'!$A:$C,2,0),"")</f>
        <v/>
      </c>
      <c r="N6553" s="29" t="str">
        <f>IF(P6553 &lt;&gt; "",VLOOKUP(P6553,'CLASSIFICAÇÃO - ÁREA DE ATUAÇÃO'!$A:$C,3,0), "")</f>
        <v/>
      </c>
      <c r="O6553" t="str">
        <f>'Lotações convertidas'!B6555</f>
        <v/>
      </c>
    </row>
    <row r="6554" spans="9:15" x14ac:dyDescent="0.25">
      <c r="I6554" t="e">
        <v>#VALUE!</v>
      </c>
      <c r="M6554" s="29" t="str">
        <f>IF(P6554 &lt;&gt; "", VLOOKUP(P6554,'CLASSIFICAÇÃO - ÁREA DE ATUAÇÃO'!$A:$C,2,0),"")</f>
        <v/>
      </c>
      <c r="N6554" s="29" t="str">
        <f>IF(P6554 &lt;&gt; "",VLOOKUP(P6554,'CLASSIFICAÇÃO - ÁREA DE ATUAÇÃO'!$A:$C,3,0), "")</f>
        <v/>
      </c>
      <c r="O6554" t="str">
        <f>'Lotações convertidas'!B6556</f>
        <v/>
      </c>
    </row>
    <row r="6555" spans="9:15" x14ac:dyDescent="0.25">
      <c r="I6555" t="e">
        <v>#VALUE!</v>
      </c>
      <c r="M6555" s="29" t="str">
        <f>IF(P6555 &lt;&gt; "", VLOOKUP(P6555,'CLASSIFICAÇÃO - ÁREA DE ATUAÇÃO'!$A:$C,2,0),"")</f>
        <v/>
      </c>
      <c r="N6555" s="29" t="str">
        <f>IF(P6555 &lt;&gt; "",VLOOKUP(P6555,'CLASSIFICAÇÃO - ÁREA DE ATUAÇÃO'!$A:$C,3,0), "")</f>
        <v/>
      </c>
      <c r="O6555" t="str">
        <f>'Lotações convertidas'!B6557</f>
        <v/>
      </c>
    </row>
    <row r="6556" spans="9:15" x14ac:dyDescent="0.25">
      <c r="I6556" t="e">
        <v>#VALUE!</v>
      </c>
      <c r="M6556" s="29" t="str">
        <f>IF(P6556 &lt;&gt; "", VLOOKUP(P6556,'CLASSIFICAÇÃO - ÁREA DE ATUAÇÃO'!$A:$C,2,0),"")</f>
        <v/>
      </c>
      <c r="N6556" s="29" t="str">
        <f>IF(P6556 &lt;&gt; "",VLOOKUP(P6556,'CLASSIFICAÇÃO - ÁREA DE ATUAÇÃO'!$A:$C,3,0), "")</f>
        <v/>
      </c>
      <c r="O6556" t="str">
        <f>'Lotações convertidas'!B6558</f>
        <v/>
      </c>
    </row>
    <row r="6557" spans="9:15" x14ac:dyDescent="0.25">
      <c r="I6557" t="e">
        <v>#VALUE!</v>
      </c>
      <c r="M6557" s="29" t="str">
        <f>IF(P6557 &lt;&gt; "", VLOOKUP(P6557,'CLASSIFICAÇÃO - ÁREA DE ATUAÇÃO'!$A:$C,2,0),"")</f>
        <v/>
      </c>
      <c r="N6557" s="29" t="str">
        <f>IF(P6557 &lt;&gt; "",VLOOKUP(P6557,'CLASSIFICAÇÃO - ÁREA DE ATUAÇÃO'!$A:$C,3,0), "")</f>
        <v/>
      </c>
      <c r="O6557" t="str">
        <f>'Lotações convertidas'!B6559</f>
        <v/>
      </c>
    </row>
    <row r="6558" spans="9:15" x14ac:dyDescent="0.25">
      <c r="I6558" t="e">
        <v>#VALUE!</v>
      </c>
      <c r="M6558" s="29" t="str">
        <f>IF(P6558 &lt;&gt; "", VLOOKUP(P6558,'CLASSIFICAÇÃO - ÁREA DE ATUAÇÃO'!$A:$C,2,0),"")</f>
        <v/>
      </c>
      <c r="N6558" s="29" t="str">
        <f>IF(P6558 &lt;&gt; "",VLOOKUP(P6558,'CLASSIFICAÇÃO - ÁREA DE ATUAÇÃO'!$A:$C,3,0), "")</f>
        <v/>
      </c>
      <c r="O6558" t="str">
        <f>'Lotações convertidas'!B6560</f>
        <v/>
      </c>
    </row>
    <row r="6559" spans="9:15" x14ac:dyDescent="0.25">
      <c r="I6559" t="e">
        <v>#VALUE!</v>
      </c>
      <c r="M6559" s="29" t="str">
        <f>IF(P6559 &lt;&gt; "", VLOOKUP(P6559,'CLASSIFICAÇÃO - ÁREA DE ATUAÇÃO'!$A:$C,2,0),"")</f>
        <v/>
      </c>
      <c r="N6559" s="29" t="str">
        <f>IF(P6559 &lt;&gt; "",VLOOKUP(P6559,'CLASSIFICAÇÃO - ÁREA DE ATUAÇÃO'!$A:$C,3,0), "")</f>
        <v/>
      </c>
      <c r="O6559" t="str">
        <f>'Lotações convertidas'!B6561</f>
        <v/>
      </c>
    </row>
    <row r="6560" spans="9:15" x14ac:dyDescent="0.25">
      <c r="I6560" t="e">
        <v>#VALUE!</v>
      </c>
      <c r="M6560" s="29" t="str">
        <f>IF(P6560 &lt;&gt; "", VLOOKUP(P6560,'CLASSIFICAÇÃO - ÁREA DE ATUAÇÃO'!$A:$C,2,0),"")</f>
        <v/>
      </c>
      <c r="N6560" s="29" t="str">
        <f>IF(P6560 &lt;&gt; "",VLOOKUP(P6560,'CLASSIFICAÇÃO - ÁREA DE ATUAÇÃO'!$A:$C,3,0), "")</f>
        <v/>
      </c>
      <c r="O6560" t="str">
        <f>'Lotações convertidas'!B6562</f>
        <v/>
      </c>
    </row>
    <row r="6561" spans="13:13" x14ac:dyDescent="0.25">
      <c r="M6561" s="10"/>
    </row>
    <row r="6562" spans="13:13" x14ac:dyDescent="0.25">
      <c r="M6562" s="10"/>
    </row>
    <row r="6563" spans="13:13" x14ac:dyDescent="0.25">
      <c r="M6563" s="10"/>
    </row>
    <row r="6564" spans="13:13" x14ac:dyDescent="0.25">
      <c r="M6564" s="10"/>
    </row>
    <row r="6565" spans="13:13" x14ac:dyDescent="0.25">
      <c r="M6565" s="10"/>
    </row>
    <row r="6566" spans="13:13" x14ac:dyDescent="0.25">
      <c r="M6566" s="10"/>
    </row>
    <row r="6567" spans="13:13" x14ac:dyDescent="0.25">
      <c r="M6567" s="10"/>
    </row>
    <row r="6568" spans="13:13" x14ac:dyDescent="0.25">
      <c r="M6568" s="10"/>
    </row>
    <row r="6569" spans="13:13" x14ac:dyDescent="0.25">
      <c r="M6569" s="10"/>
    </row>
    <row r="6570" spans="13:13" x14ac:dyDescent="0.25">
      <c r="M6570" s="10"/>
    </row>
    <row r="6571" spans="13:13" x14ac:dyDescent="0.25">
      <c r="M6571" s="10"/>
    </row>
    <row r="6572" spans="13:13" x14ac:dyDescent="0.25">
      <c r="M6572" s="10"/>
    </row>
    <row r="6573" spans="13:13" x14ac:dyDescent="0.25">
      <c r="M6573" s="10"/>
    </row>
    <row r="6574" spans="13:13" x14ac:dyDescent="0.25">
      <c r="M6574" s="10"/>
    </row>
    <row r="6575" spans="13:13" x14ac:dyDescent="0.25">
      <c r="M6575" s="10"/>
    </row>
    <row r="6576" spans="13:13" x14ac:dyDescent="0.25">
      <c r="M6576" s="10"/>
    </row>
    <row r="6577" spans="13:13" x14ac:dyDescent="0.25">
      <c r="M6577" s="10"/>
    </row>
    <row r="6578" spans="13:13" x14ac:dyDescent="0.25">
      <c r="M6578" s="10"/>
    </row>
    <row r="6579" spans="13:13" x14ac:dyDescent="0.25">
      <c r="M6579" s="10"/>
    </row>
    <row r="6580" spans="13:13" x14ac:dyDescent="0.25">
      <c r="M6580" s="10"/>
    </row>
    <row r="6581" spans="13:13" x14ac:dyDescent="0.25">
      <c r="M6581" s="10"/>
    </row>
    <row r="6582" spans="13:13" x14ac:dyDescent="0.25">
      <c r="M6582" s="10"/>
    </row>
    <row r="6583" spans="13:13" x14ac:dyDescent="0.25">
      <c r="M6583" s="10"/>
    </row>
    <row r="6584" spans="13:13" x14ac:dyDescent="0.25">
      <c r="M6584" s="10"/>
    </row>
    <row r="6585" spans="13:13" x14ac:dyDescent="0.25">
      <c r="M6585" s="10"/>
    </row>
    <row r="6586" spans="13:13" x14ac:dyDescent="0.25">
      <c r="M6586" s="10"/>
    </row>
    <row r="6587" spans="13:13" x14ac:dyDescent="0.25">
      <c r="M6587" s="10"/>
    </row>
    <row r="6588" spans="13:13" x14ac:dyDescent="0.25">
      <c r="M6588" s="10"/>
    </row>
    <row r="6589" spans="13:13" x14ac:dyDescent="0.25">
      <c r="M6589" s="10"/>
    </row>
    <row r="6590" spans="13:13" x14ac:dyDescent="0.25">
      <c r="M6590" s="10"/>
    </row>
    <row r="6591" spans="13:13" x14ac:dyDescent="0.25">
      <c r="M6591" s="10"/>
    </row>
    <row r="6592" spans="13:13" x14ac:dyDescent="0.25">
      <c r="M6592" s="10"/>
    </row>
    <row r="6593" spans="13:13" x14ac:dyDescent="0.25">
      <c r="M6593" s="10"/>
    </row>
    <row r="6594" spans="13:13" x14ac:dyDescent="0.25">
      <c r="M6594" s="10"/>
    </row>
    <row r="6595" spans="13:13" x14ac:dyDescent="0.25">
      <c r="M6595" s="10"/>
    </row>
    <row r="6596" spans="13:13" x14ac:dyDescent="0.25">
      <c r="M6596" s="10"/>
    </row>
    <row r="6597" spans="13:13" x14ac:dyDescent="0.25">
      <c r="M6597" s="10"/>
    </row>
    <row r="6598" spans="13:13" x14ac:dyDescent="0.25">
      <c r="M6598" s="10"/>
    </row>
    <row r="6599" spans="13:13" x14ac:dyDescent="0.25">
      <c r="M6599" s="10"/>
    </row>
    <row r="6600" spans="13:13" x14ac:dyDescent="0.25">
      <c r="M6600" s="10"/>
    </row>
    <row r="6601" spans="13:13" x14ac:dyDescent="0.25">
      <c r="M6601" s="10"/>
    </row>
    <row r="6602" spans="13:13" x14ac:dyDescent="0.25">
      <c r="M6602" s="10"/>
    </row>
    <row r="6603" spans="13:13" x14ac:dyDescent="0.25">
      <c r="M6603" s="10"/>
    </row>
    <row r="6604" spans="13:13" x14ac:dyDescent="0.25">
      <c r="M6604" s="10"/>
    </row>
    <row r="6605" spans="13:13" x14ac:dyDescent="0.25">
      <c r="M6605" s="10"/>
    </row>
    <row r="6606" spans="13:13" x14ac:dyDescent="0.25">
      <c r="M6606" s="10"/>
    </row>
    <row r="6607" spans="13:13" x14ac:dyDescent="0.25">
      <c r="M6607" s="10"/>
    </row>
    <row r="6608" spans="13:13" x14ac:dyDescent="0.25">
      <c r="M6608" s="10"/>
    </row>
    <row r="6609" spans="13:13" x14ac:dyDescent="0.25">
      <c r="M6609" s="10"/>
    </row>
    <row r="6610" spans="13:13" x14ac:dyDescent="0.25">
      <c r="M6610" s="10"/>
    </row>
    <row r="6611" spans="13:13" x14ac:dyDescent="0.25">
      <c r="M6611" s="10"/>
    </row>
    <row r="6612" spans="13:13" x14ac:dyDescent="0.25">
      <c r="M6612" s="10"/>
    </row>
    <row r="6613" spans="13:13" x14ac:dyDescent="0.25">
      <c r="M6613" s="10"/>
    </row>
    <row r="6614" spans="13:13" x14ac:dyDescent="0.25">
      <c r="M6614" s="10"/>
    </row>
    <row r="6615" spans="13:13" x14ac:dyDescent="0.25">
      <c r="M6615" s="10"/>
    </row>
    <row r="6616" spans="13:13" x14ac:dyDescent="0.25">
      <c r="M6616" s="10"/>
    </row>
    <row r="6617" spans="13:13" x14ac:dyDescent="0.25">
      <c r="M6617" s="10"/>
    </row>
    <row r="6618" spans="13:13" x14ac:dyDescent="0.25">
      <c r="M6618" s="10"/>
    </row>
    <row r="6619" spans="13:13" x14ac:dyDescent="0.25">
      <c r="M6619" s="10"/>
    </row>
    <row r="6620" spans="13:13" x14ac:dyDescent="0.25">
      <c r="M6620" s="10"/>
    </row>
    <row r="6621" spans="13:13" x14ac:dyDescent="0.25">
      <c r="M6621" s="10"/>
    </row>
    <row r="6622" spans="13:13" x14ac:dyDescent="0.25">
      <c r="M6622" s="10"/>
    </row>
    <row r="6623" spans="13:13" x14ac:dyDescent="0.25">
      <c r="M6623" s="10"/>
    </row>
    <row r="6624" spans="13:13" x14ac:dyDescent="0.25">
      <c r="M6624" s="10"/>
    </row>
    <row r="6625" spans="13:13" x14ac:dyDescent="0.25">
      <c r="M6625" s="10"/>
    </row>
    <row r="6626" spans="13:13" x14ac:dyDescent="0.25">
      <c r="M6626" s="10"/>
    </row>
    <row r="6627" spans="13:13" x14ac:dyDescent="0.25">
      <c r="M6627" s="10"/>
    </row>
    <row r="6628" spans="13:13" x14ac:dyDescent="0.25">
      <c r="M6628" s="10"/>
    </row>
    <row r="6629" spans="13:13" x14ac:dyDescent="0.25">
      <c r="M6629" s="10"/>
    </row>
    <row r="6630" spans="13:13" x14ac:dyDescent="0.25">
      <c r="M6630" s="10"/>
    </row>
    <row r="6631" spans="13:13" x14ac:dyDescent="0.25">
      <c r="M6631" s="10"/>
    </row>
    <row r="6632" spans="13:13" x14ac:dyDescent="0.25">
      <c r="M6632" s="10"/>
    </row>
    <row r="6633" spans="13:13" x14ac:dyDescent="0.25">
      <c r="M6633" s="10"/>
    </row>
    <row r="6634" spans="13:13" x14ac:dyDescent="0.25">
      <c r="M6634" s="10"/>
    </row>
    <row r="6635" spans="13:13" x14ac:dyDescent="0.25">
      <c r="M6635" s="10"/>
    </row>
    <row r="6636" spans="13:13" x14ac:dyDescent="0.25">
      <c r="M6636" s="10"/>
    </row>
    <row r="6637" spans="13:13" x14ac:dyDescent="0.25">
      <c r="M6637" s="10"/>
    </row>
    <row r="6638" spans="13:13" x14ac:dyDescent="0.25">
      <c r="M6638" s="10"/>
    </row>
    <row r="6639" spans="13:13" x14ac:dyDescent="0.25">
      <c r="M6639" s="10"/>
    </row>
    <row r="6640" spans="13:13" x14ac:dyDescent="0.25">
      <c r="M6640" s="10"/>
    </row>
    <row r="6641" spans="13:13" x14ac:dyDescent="0.25">
      <c r="M6641" s="10"/>
    </row>
    <row r="6642" spans="13:13" x14ac:dyDescent="0.25">
      <c r="M6642" s="10"/>
    </row>
    <row r="6643" spans="13:13" x14ac:dyDescent="0.25">
      <c r="M6643" s="10"/>
    </row>
    <row r="6644" spans="13:13" x14ac:dyDescent="0.25">
      <c r="M6644" s="10"/>
    </row>
    <row r="6645" spans="13:13" x14ac:dyDescent="0.25">
      <c r="M6645" s="10"/>
    </row>
    <row r="6646" spans="13:13" x14ac:dyDescent="0.25">
      <c r="M6646" s="10"/>
    </row>
    <row r="6647" spans="13:13" x14ac:dyDescent="0.25">
      <c r="M6647" s="10"/>
    </row>
    <row r="6648" spans="13:13" x14ac:dyDescent="0.25">
      <c r="M6648" s="10"/>
    </row>
    <row r="6649" spans="13:13" x14ac:dyDescent="0.25">
      <c r="M6649" s="10"/>
    </row>
  </sheetData>
  <autoFilter ref="A1:O6560" xr:uid="{00000000-0001-0000-0300-000000000000}"/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52"/>
  <sheetViews>
    <sheetView topLeftCell="A254" zoomScaleNormal="100" workbookViewId="0">
      <selection activeCell="G264" sqref="G264"/>
    </sheetView>
  </sheetViews>
  <sheetFormatPr defaultColWidth="8.59765625" defaultRowHeight="14.4" x14ac:dyDescent="0.3"/>
  <cols>
    <col min="1" max="1" width="76.19921875" style="30" customWidth="1"/>
    <col min="2" max="2" width="15.69921875" style="30" customWidth="1"/>
    <col min="3" max="3" width="22.19921875" style="30" customWidth="1"/>
  </cols>
  <sheetData>
    <row r="1" spans="1:4" x14ac:dyDescent="0.3">
      <c r="A1" s="31" t="s">
        <v>16545</v>
      </c>
      <c r="B1" s="31" t="s">
        <v>347</v>
      </c>
      <c r="C1" s="31" t="s">
        <v>348</v>
      </c>
    </row>
    <row r="2" spans="1:4" x14ac:dyDescent="0.3">
      <c r="A2" s="30" t="s">
        <v>3977</v>
      </c>
      <c r="B2" s="30" t="s">
        <v>178</v>
      </c>
      <c r="C2" s="30" t="s">
        <v>16547</v>
      </c>
    </row>
    <row r="3" spans="1:4" x14ac:dyDescent="0.3">
      <c r="A3" s="30" t="s">
        <v>17538</v>
      </c>
      <c r="B3" s="30" t="s">
        <v>106</v>
      </c>
      <c r="C3" s="30" t="s">
        <v>16547</v>
      </c>
      <c r="D3" s="10"/>
    </row>
    <row r="4" spans="1:4" x14ac:dyDescent="0.3">
      <c r="A4" s="30" t="s">
        <v>2914</v>
      </c>
      <c r="B4" s="30" t="s">
        <v>178</v>
      </c>
      <c r="C4" s="30" t="s">
        <v>16547</v>
      </c>
      <c r="D4" s="10"/>
    </row>
    <row r="5" spans="1:4" x14ac:dyDescent="0.3">
      <c r="A5" s="30" t="s">
        <v>17539</v>
      </c>
      <c r="B5" s="30" t="s">
        <v>178</v>
      </c>
      <c r="C5" s="30" t="s">
        <v>16547</v>
      </c>
      <c r="D5" s="10"/>
    </row>
    <row r="6" spans="1:4" x14ac:dyDescent="0.3">
      <c r="A6" s="30" t="s">
        <v>3924</v>
      </c>
      <c r="B6" s="30" t="s">
        <v>178</v>
      </c>
      <c r="C6" s="30" t="s">
        <v>16547</v>
      </c>
      <c r="D6" s="10"/>
    </row>
    <row r="7" spans="1:4" x14ac:dyDescent="0.3">
      <c r="A7" s="30" t="s">
        <v>17540</v>
      </c>
      <c r="B7" s="30" t="s">
        <v>106</v>
      </c>
      <c r="C7" s="30" t="s">
        <v>16547</v>
      </c>
      <c r="D7" s="10"/>
    </row>
    <row r="8" spans="1:4" x14ac:dyDescent="0.3">
      <c r="A8" s="30" t="s">
        <v>17541</v>
      </c>
      <c r="B8" s="30" t="s">
        <v>178</v>
      </c>
      <c r="C8" s="30" t="s">
        <v>17614</v>
      </c>
      <c r="D8" s="10"/>
    </row>
    <row r="9" spans="1:4" x14ac:dyDescent="0.3">
      <c r="A9" s="30" t="s">
        <v>539</v>
      </c>
      <c r="B9" s="30" t="s">
        <v>106</v>
      </c>
      <c r="C9" s="30" t="s">
        <v>17614</v>
      </c>
      <c r="D9" s="10"/>
    </row>
    <row r="10" spans="1:4" x14ac:dyDescent="0.3">
      <c r="A10" s="30" t="s">
        <v>15991</v>
      </c>
      <c r="B10" s="30" t="s">
        <v>106</v>
      </c>
      <c r="C10" s="30" t="s">
        <v>16547</v>
      </c>
      <c r="D10" s="10"/>
    </row>
    <row r="11" spans="1:4" x14ac:dyDescent="0.3">
      <c r="A11" s="30" t="s">
        <v>1042</v>
      </c>
      <c r="B11" s="30" t="s">
        <v>106</v>
      </c>
      <c r="C11" s="30" t="s">
        <v>16549</v>
      </c>
      <c r="D11" s="10"/>
    </row>
    <row r="12" spans="1:4" x14ac:dyDescent="0.3">
      <c r="A12" s="30" t="s">
        <v>1483</v>
      </c>
      <c r="B12" s="30" t="s">
        <v>106</v>
      </c>
      <c r="C12" s="30" t="s">
        <v>16549</v>
      </c>
      <c r="D12" s="10"/>
    </row>
    <row r="13" spans="1:4" x14ac:dyDescent="0.3">
      <c r="A13" s="30" t="s">
        <v>768</v>
      </c>
      <c r="B13" s="30" t="s">
        <v>178</v>
      </c>
      <c r="C13" s="30" t="s">
        <v>16549</v>
      </c>
      <c r="D13" s="10"/>
    </row>
    <row r="14" spans="1:4" x14ac:dyDescent="0.3">
      <c r="A14" s="30" t="s">
        <v>519</v>
      </c>
      <c r="B14" s="30" t="s">
        <v>106</v>
      </c>
      <c r="C14" s="30" t="s">
        <v>16549</v>
      </c>
      <c r="D14" s="10"/>
    </row>
    <row r="15" spans="1:4" x14ac:dyDescent="0.3">
      <c r="A15" s="30" t="s">
        <v>201</v>
      </c>
      <c r="B15" s="30" t="s">
        <v>178</v>
      </c>
      <c r="C15" s="30" t="s">
        <v>16549</v>
      </c>
      <c r="D15" s="10"/>
    </row>
    <row r="16" spans="1:4" x14ac:dyDescent="0.3">
      <c r="A16" s="30" t="s">
        <v>1015</v>
      </c>
      <c r="B16" s="30" t="s">
        <v>178</v>
      </c>
      <c r="C16" s="30" t="s">
        <v>16549</v>
      </c>
      <c r="D16" s="10"/>
    </row>
    <row r="17" spans="1:4" x14ac:dyDescent="0.3">
      <c r="A17" s="30" t="s">
        <v>1337</v>
      </c>
      <c r="B17" s="30" t="s">
        <v>178</v>
      </c>
      <c r="C17" s="30" t="s">
        <v>16549</v>
      </c>
      <c r="D17" s="10"/>
    </row>
    <row r="18" spans="1:4" x14ac:dyDescent="0.3">
      <c r="A18" s="30" t="s">
        <v>630</v>
      </c>
      <c r="B18" s="30" t="s">
        <v>265</v>
      </c>
      <c r="C18" s="30" t="s">
        <v>16549</v>
      </c>
      <c r="D18" s="10"/>
    </row>
    <row r="19" spans="1:4" x14ac:dyDescent="0.3">
      <c r="A19" s="30" t="s">
        <v>274</v>
      </c>
      <c r="B19" s="30" t="s">
        <v>265</v>
      </c>
      <c r="C19" s="30" t="s">
        <v>16549</v>
      </c>
      <c r="D19" s="10"/>
    </row>
    <row r="20" spans="1:4" x14ac:dyDescent="0.3">
      <c r="A20" s="30" t="s">
        <v>2789</v>
      </c>
      <c r="B20" s="30" t="s">
        <v>178</v>
      </c>
      <c r="C20" s="30" t="s">
        <v>16549</v>
      </c>
      <c r="D20" s="10"/>
    </row>
    <row r="21" spans="1:4" x14ac:dyDescent="0.3">
      <c r="A21" s="30" t="s">
        <v>282</v>
      </c>
      <c r="B21" s="30" t="s">
        <v>265</v>
      </c>
      <c r="C21" s="30" t="s">
        <v>16549</v>
      </c>
      <c r="D21" s="10"/>
    </row>
    <row r="22" spans="1:4" x14ac:dyDescent="0.3">
      <c r="A22" s="30" t="s">
        <v>217</v>
      </c>
      <c r="B22" s="30" t="s">
        <v>178</v>
      </c>
      <c r="C22" s="30" t="s">
        <v>16549</v>
      </c>
      <c r="D22" s="10"/>
    </row>
    <row r="23" spans="1:4" x14ac:dyDescent="0.3">
      <c r="A23" s="30" t="s">
        <v>1194</v>
      </c>
      <c r="B23" s="30" t="s">
        <v>178</v>
      </c>
      <c r="C23" s="30" t="s">
        <v>16549</v>
      </c>
      <c r="D23" s="10"/>
    </row>
    <row r="24" spans="1:4" x14ac:dyDescent="0.3">
      <c r="A24" s="30" t="s">
        <v>227</v>
      </c>
      <c r="B24" s="30" t="s">
        <v>178</v>
      </c>
      <c r="C24" s="30" t="s">
        <v>16549</v>
      </c>
      <c r="D24" s="10"/>
    </row>
    <row r="25" spans="1:4" x14ac:dyDescent="0.3">
      <c r="A25" s="30" t="s">
        <v>404</v>
      </c>
      <c r="B25" s="30" t="s">
        <v>265</v>
      </c>
      <c r="C25" s="30" t="s">
        <v>16549</v>
      </c>
      <c r="D25" s="10"/>
    </row>
    <row r="26" spans="1:4" x14ac:dyDescent="0.3">
      <c r="A26" s="30" t="s">
        <v>1139</v>
      </c>
      <c r="B26" s="30" t="s">
        <v>265</v>
      </c>
      <c r="C26" s="30" t="s">
        <v>16549</v>
      </c>
      <c r="D26" s="10"/>
    </row>
    <row r="27" spans="1:4" x14ac:dyDescent="0.3">
      <c r="A27" s="30" t="s">
        <v>569</v>
      </c>
      <c r="B27" s="30" t="s">
        <v>178</v>
      </c>
      <c r="C27" s="30" t="s">
        <v>16549</v>
      </c>
      <c r="D27" s="10"/>
    </row>
    <row r="28" spans="1:4" x14ac:dyDescent="0.3">
      <c r="A28" s="30" t="s">
        <v>442</v>
      </c>
      <c r="B28" s="30" t="s">
        <v>178</v>
      </c>
      <c r="C28" s="30" t="s">
        <v>16549</v>
      </c>
      <c r="D28" s="10"/>
    </row>
    <row r="29" spans="1:4" x14ac:dyDescent="0.3">
      <c r="A29" s="30" t="s">
        <v>732</v>
      </c>
      <c r="B29" s="30" t="s">
        <v>265</v>
      </c>
      <c r="C29" s="30" t="s">
        <v>16549</v>
      </c>
      <c r="D29" s="10"/>
    </row>
    <row r="30" spans="1:4" x14ac:dyDescent="0.3">
      <c r="A30" s="30" t="s">
        <v>598</v>
      </c>
      <c r="B30" s="30" t="s">
        <v>265</v>
      </c>
      <c r="C30" s="30" t="s">
        <v>16549</v>
      </c>
      <c r="D30" s="10"/>
    </row>
    <row r="31" spans="1:4" x14ac:dyDescent="0.3">
      <c r="A31" s="30" t="s">
        <v>760</v>
      </c>
      <c r="B31" s="30" t="s">
        <v>178</v>
      </c>
      <c r="C31" s="30" t="s">
        <v>16546</v>
      </c>
      <c r="D31" s="10"/>
    </row>
    <row r="32" spans="1:4" x14ac:dyDescent="0.3">
      <c r="A32" s="30" t="s">
        <v>10534</v>
      </c>
      <c r="B32" s="30" t="s">
        <v>106</v>
      </c>
      <c r="C32" s="30" t="s">
        <v>16549</v>
      </c>
      <c r="D32" s="10"/>
    </row>
    <row r="33" spans="1:4" x14ac:dyDescent="0.3">
      <c r="A33" s="30" t="s">
        <v>564</v>
      </c>
      <c r="B33" s="30" t="s">
        <v>178</v>
      </c>
      <c r="C33" s="30" t="s">
        <v>16546</v>
      </c>
      <c r="D33" s="10"/>
    </row>
    <row r="34" spans="1:4" x14ac:dyDescent="0.3">
      <c r="A34" s="30" t="s">
        <v>1277</v>
      </c>
      <c r="B34" s="30" t="s">
        <v>178</v>
      </c>
      <c r="C34" s="30" t="s">
        <v>16546</v>
      </c>
      <c r="D34" s="10"/>
    </row>
    <row r="35" spans="1:4" x14ac:dyDescent="0.3">
      <c r="A35" s="30" t="s">
        <v>16554</v>
      </c>
      <c r="B35" s="30" t="s">
        <v>178</v>
      </c>
      <c r="C35" s="30" t="s">
        <v>16546</v>
      </c>
      <c r="D35" s="10"/>
    </row>
    <row r="36" spans="1:4" x14ac:dyDescent="0.3">
      <c r="A36" s="30" t="s">
        <v>440</v>
      </c>
      <c r="B36" s="30" t="s">
        <v>265</v>
      </c>
      <c r="C36" s="30" t="s">
        <v>17614</v>
      </c>
      <c r="D36" s="10"/>
    </row>
    <row r="37" spans="1:4" x14ac:dyDescent="0.3">
      <c r="A37" s="30" t="s">
        <v>1812</v>
      </c>
      <c r="B37" s="30" t="s">
        <v>106</v>
      </c>
      <c r="C37" s="30" t="s">
        <v>16547</v>
      </c>
      <c r="D37" s="10"/>
    </row>
    <row r="38" spans="1:4" x14ac:dyDescent="0.3">
      <c r="A38" s="30" t="s">
        <v>17542</v>
      </c>
      <c r="B38" s="30" t="s">
        <v>28</v>
      </c>
      <c r="C38" s="30" t="s">
        <v>16547</v>
      </c>
      <c r="D38" s="10"/>
    </row>
    <row r="39" spans="1:4" x14ac:dyDescent="0.3">
      <c r="A39" s="30" t="s">
        <v>1832</v>
      </c>
      <c r="B39" s="30" t="s">
        <v>28</v>
      </c>
      <c r="C39" s="30" t="s">
        <v>16547</v>
      </c>
      <c r="D39" s="10"/>
    </row>
    <row r="40" spans="1:4" x14ac:dyDescent="0.3">
      <c r="A40" s="30" t="s">
        <v>17543</v>
      </c>
      <c r="B40" s="30" t="s">
        <v>28</v>
      </c>
      <c r="C40" s="30" t="s">
        <v>16547</v>
      </c>
      <c r="D40" s="10"/>
    </row>
    <row r="41" spans="1:4" x14ac:dyDescent="0.3">
      <c r="A41" s="30" t="s">
        <v>735</v>
      </c>
      <c r="B41" s="30" t="s">
        <v>28</v>
      </c>
      <c r="C41" s="30" t="s">
        <v>16547</v>
      </c>
      <c r="D41" s="10"/>
    </row>
    <row r="42" spans="1:4" x14ac:dyDescent="0.3">
      <c r="A42" s="30" t="s">
        <v>784</v>
      </c>
      <c r="B42" s="30" t="s">
        <v>28</v>
      </c>
      <c r="C42" s="30" t="s">
        <v>16547</v>
      </c>
      <c r="D42" s="10"/>
    </row>
    <row r="43" spans="1:4" x14ac:dyDescent="0.3">
      <c r="A43" s="30" t="s">
        <v>1966</v>
      </c>
      <c r="B43" s="30" t="s">
        <v>28</v>
      </c>
      <c r="C43" s="30" t="s">
        <v>16547</v>
      </c>
      <c r="D43" s="10"/>
    </row>
    <row r="44" spans="1:4" x14ac:dyDescent="0.3">
      <c r="A44" s="30" t="s">
        <v>17544</v>
      </c>
      <c r="B44" s="30" t="s">
        <v>28</v>
      </c>
      <c r="C44" s="30" t="s">
        <v>16547</v>
      </c>
      <c r="D44" s="10"/>
    </row>
    <row r="45" spans="1:4" x14ac:dyDescent="0.3">
      <c r="A45" s="30" t="s">
        <v>499</v>
      </c>
      <c r="B45" s="30" t="s">
        <v>28</v>
      </c>
      <c r="C45" s="30" t="s">
        <v>16547</v>
      </c>
      <c r="D45" s="10"/>
    </row>
    <row r="46" spans="1:4" x14ac:dyDescent="0.3">
      <c r="A46" s="30" t="s">
        <v>1513</v>
      </c>
      <c r="B46" s="30" t="s">
        <v>178</v>
      </c>
      <c r="C46" s="30" t="s">
        <v>16549</v>
      </c>
      <c r="D46" s="10"/>
    </row>
    <row r="47" spans="1:4" x14ac:dyDescent="0.3">
      <c r="A47" s="30" t="s">
        <v>556</v>
      </c>
      <c r="B47" s="30" t="s">
        <v>28</v>
      </c>
      <c r="C47" s="30" t="s">
        <v>16549</v>
      </c>
      <c r="D47" s="10"/>
    </row>
    <row r="48" spans="1:4" x14ac:dyDescent="0.3">
      <c r="A48" s="30" t="s">
        <v>596</v>
      </c>
      <c r="B48" s="30" t="s">
        <v>106</v>
      </c>
      <c r="C48" s="30" t="s">
        <v>16549</v>
      </c>
      <c r="D48" s="10"/>
    </row>
    <row r="49" spans="1:4" x14ac:dyDescent="0.3">
      <c r="A49" s="30" t="s">
        <v>1997</v>
      </c>
      <c r="B49" s="30" t="s">
        <v>28</v>
      </c>
      <c r="C49" s="30" t="s">
        <v>16549</v>
      </c>
      <c r="D49" s="10"/>
    </row>
    <row r="50" spans="1:4" x14ac:dyDescent="0.3">
      <c r="A50" s="30" t="s">
        <v>1559</v>
      </c>
      <c r="B50" s="30" t="s">
        <v>178</v>
      </c>
      <c r="C50" s="30" t="s">
        <v>16549</v>
      </c>
      <c r="D50" s="10"/>
    </row>
    <row r="51" spans="1:4" x14ac:dyDescent="0.3">
      <c r="A51" s="30" t="s">
        <v>625</v>
      </c>
      <c r="B51" s="30" t="s">
        <v>178</v>
      </c>
      <c r="C51" s="30" t="s">
        <v>16549</v>
      </c>
      <c r="D51" s="10"/>
    </row>
    <row r="52" spans="1:4" x14ac:dyDescent="0.3">
      <c r="A52" s="30" t="s">
        <v>604</v>
      </c>
      <c r="B52" s="30" t="s">
        <v>28</v>
      </c>
      <c r="C52" s="30" t="s">
        <v>16549</v>
      </c>
      <c r="D52" s="10"/>
    </row>
    <row r="53" spans="1:4" s="10" customFormat="1" x14ac:dyDescent="0.3">
      <c r="A53" s="30" t="s">
        <v>1356</v>
      </c>
      <c r="B53" s="30" t="s">
        <v>178</v>
      </c>
      <c r="C53" s="30" t="s">
        <v>16549</v>
      </c>
    </row>
    <row r="54" spans="1:4" x14ac:dyDescent="0.3">
      <c r="A54" s="30" t="s">
        <v>1861</v>
      </c>
      <c r="B54" s="30" t="s">
        <v>106</v>
      </c>
      <c r="C54" s="30" t="s">
        <v>16549</v>
      </c>
      <c r="D54" s="10"/>
    </row>
    <row r="55" spans="1:4" x14ac:dyDescent="0.3">
      <c r="A55" s="30" t="s">
        <v>3156</v>
      </c>
      <c r="B55" s="30" t="s">
        <v>106</v>
      </c>
      <c r="C55" s="30" t="s">
        <v>16549</v>
      </c>
      <c r="D55" s="10"/>
    </row>
    <row r="56" spans="1:4" x14ac:dyDescent="0.3">
      <c r="A56" s="30" t="s">
        <v>806</v>
      </c>
      <c r="B56" s="30" t="s">
        <v>178</v>
      </c>
      <c r="C56" s="30" t="s">
        <v>16549</v>
      </c>
      <c r="D56" s="10"/>
    </row>
    <row r="57" spans="1:4" x14ac:dyDescent="0.3">
      <c r="A57" s="30" t="s">
        <v>3282</v>
      </c>
      <c r="B57" s="30" t="s">
        <v>106</v>
      </c>
      <c r="C57" s="30" t="s">
        <v>16549</v>
      </c>
      <c r="D57" s="10"/>
    </row>
    <row r="58" spans="1:4" x14ac:dyDescent="0.3">
      <c r="A58" s="30" t="s">
        <v>1769</v>
      </c>
      <c r="B58" s="30" t="s">
        <v>28</v>
      </c>
      <c r="C58" s="30" t="s">
        <v>16547</v>
      </c>
      <c r="D58" s="10"/>
    </row>
    <row r="59" spans="1:4" x14ac:dyDescent="0.3">
      <c r="A59" s="30" t="s">
        <v>70</v>
      </c>
      <c r="B59" s="30" t="s">
        <v>28</v>
      </c>
      <c r="C59" s="30" t="s">
        <v>16547</v>
      </c>
      <c r="D59" s="10"/>
    </row>
    <row r="60" spans="1:4" x14ac:dyDescent="0.3">
      <c r="A60" s="30" t="s">
        <v>1296</v>
      </c>
      <c r="B60" s="30" t="s">
        <v>28</v>
      </c>
      <c r="C60" s="30" t="s">
        <v>16546</v>
      </c>
      <c r="D60" s="10"/>
    </row>
    <row r="61" spans="1:4" x14ac:dyDescent="0.3">
      <c r="A61" s="30" t="s">
        <v>3891</v>
      </c>
      <c r="B61" s="30" t="s">
        <v>28</v>
      </c>
      <c r="C61" s="30" t="s">
        <v>16549</v>
      </c>
      <c r="D61" s="10"/>
    </row>
    <row r="62" spans="1:4" x14ac:dyDescent="0.3">
      <c r="A62" s="30" t="s">
        <v>5097</v>
      </c>
      <c r="B62" s="30" t="s">
        <v>28</v>
      </c>
      <c r="C62" s="30" t="s">
        <v>16546</v>
      </c>
      <c r="D62" s="10"/>
    </row>
    <row r="63" spans="1:4" x14ac:dyDescent="0.3">
      <c r="A63" s="30" t="s">
        <v>17545</v>
      </c>
      <c r="B63" s="30" t="s">
        <v>28</v>
      </c>
      <c r="C63" s="30" t="s">
        <v>16546</v>
      </c>
      <c r="D63" s="10"/>
    </row>
    <row r="64" spans="1:4" x14ac:dyDescent="0.3">
      <c r="A64" s="30" t="s">
        <v>17546</v>
      </c>
      <c r="B64" s="30" t="s">
        <v>28</v>
      </c>
      <c r="C64" s="30" t="s">
        <v>16546</v>
      </c>
      <c r="D64" s="10"/>
    </row>
    <row r="65" spans="1:4" x14ac:dyDescent="0.3">
      <c r="A65" s="30" t="s">
        <v>17547</v>
      </c>
      <c r="B65" s="30" t="s">
        <v>28</v>
      </c>
      <c r="C65" s="30" t="s">
        <v>16547</v>
      </c>
      <c r="D65" s="10"/>
    </row>
    <row r="66" spans="1:4" x14ac:dyDescent="0.3">
      <c r="A66" s="30" t="s">
        <v>17543</v>
      </c>
      <c r="B66" s="30" t="s">
        <v>28</v>
      </c>
      <c r="C66" s="30" t="s">
        <v>16547</v>
      </c>
      <c r="D66" s="10"/>
    </row>
    <row r="67" spans="1:4" x14ac:dyDescent="0.3">
      <c r="A67" s="30" t="s">
        <v>17548</v>
      </c>
      <c r="B67" s="30" t="s">
        <v>28</v>
      </c>
      <c r="C67" s="30" t="s">
        <v>16547</v>
      </c>
      <c r="D67" s="10"/>
    </row>
    <row r="68" spans="1:4" x14ac:dyDescent="0.3">
      <c r="A68" s="30" t="s">
        <v>17549</v>
      </c>
      <c r="B68" s="30" t="s">
        <v>28</v>
      </c>
      <c r="C68" s="30" t="s">
        <v>17614</v>
      </c>
      <c r="D68" s="10"/>
    </row>
    <row r="69" spans="1:4" x14ac:dyDescent="0.3">
      <c r="A69" s="30" t="s">
        <v>17550</v>
      </c>
      <c r="B69" s="30" t="s">
        <v>28</v>
      </c>
      <c r="C69" s="30" t="s">
        <v>16547</v>
      </c>
      <c r="D69" s="10"/>
    </row>
    <row r="70" spans="1:4" x14ac:dyDescent="0.3">
      <c r="A70" s="30" t="s">
        <v>777</v>
      </c>
      <c r="B70" s="30" t="s">
        <v>28</v>
      </c>
      <c r="C70" s="30" t="s">
        <v>16547</v>
      </c>
      <c r="D70" s="10"/>
    </row>
    <row r="71" spans="1:4" x14ac:dyDescent="0.3">
      <c r="A71" s="30" t="s">
        <v>17551</v>
      </c>
      <c r="B71" s="30" t="s">
        <v>28</v>
      </c>
      <c r="C71" s="30" t="s">
        <v>16547</v>
      </c>
      <c r="D71" s="10"/>
    </row>
    <row r="72" spans="1:4" x14ac:dyDescent="0.3">
      <c r="A72" s="30" t="s">
        <v>3760</v>
      </c>
      <c r="B72" s="30" t="s">
        <v>28</v>
      </c>
      <c r="C72" s="30" t="s">
        <v>16547</v>
      </c>
      <c r="D72" s="10"/>
    </row>
    <row r="73" spans="1:4" x14ac:dyDescent="0.3">
      <c r="A73" s="30" t="s">
        <v>11805</v>
      </c>
      <c r="B73" s="30" t="s">
        <v>106</v>
      </c>
      <c r="C73" s="30" t="s">
        <v>16547</v>
      </c>
      <c r="D73" s="10"/>
    </row>
    <row r="74" spans="1:4" x14ac:dyDescent="0.3">
      <c r="A74" s="30" t="s">
        <v>546</v>
      </c>
      <c r="B74" s="30" t="s">
        <v>28</v>
      </c>
      <c r="C74" s="30" t="s">
        <v>16547</v>
      </c>
      <c r="D74" s="10"/>
    </row>
    <row r="75" spans="1:4" x14ac:dyDescent="0.3">
      <c r="A75" s="30" t="s">
        <v>1125</v>
      </c>
      <c r="B75" s="30" t="s">
        <v>28</v>
      </c>
      <c r="C75" s="30" t="s">
        <v>17614</v>
      </c>
      <c r="D75" s="10"/>
    </row>
    <row r="76" spans="1:4" x14ac:dyDescent="0.3">
      <c r="A76" s="30" t="s">
        <v>606</v>
      </c>
      <c r="B76" s="30" t="s">
        <v>265</v>
      </c>
      <c r="C76" s="30" t="s">
        <v>16549</v>
      </c>
      <c r="D76" s="10"/>
    </row>
    <row r="77" spans="1:4" x14ac:dyDescent="0.3">
      <c r="A77" s="30" t="s">
        <v>3361</v>
      </c>
      <c r="B77" s="30" t="s">
        <v>28</v>
      </c>
      <c r="C77" s="30" t="s">
        <v>16549</v>
      </c>
      <c r="D77" s="10"/>
    </row>
    <row r="78" spans="1:4" x14ac:dyDescent="0.3">
      <c r="A78" s="30" t="s">
        <v>438</v>
      </c>
      <c r="B78" s="30" t="s">
        <v>178</v>
      </c>
      <c r="C78" s="30" t="s">
        <v>16549</v>
      </c>
      <c r="D78" s="10"/>
    </row>
    <row r="79" spans="1:4" x14ac:dyDescent="0.3">
      <c r="A79" s="30" t="s">
        <v>967</v>
      </c>
      <c r="B79" s="30" t="s">
        <v>106</v>
      </c>
      <c r="C79" s="30" t="s">
        <v>16549</v>
      </c>
      <c r="D79" s="10"/>
    </row>
    <row r="80" spans="1:4" x14ac:dyDescent="0.3">
      <c r="A80" s="30" t="s">
        <v>616</v>
      </c>
      <c r="B80" s="30" t="s">
        <v>28</v>
      </c>
      <c r="C80" s="30" t="s">
        <v>16549</v>
      </c>
      <c r="D80" s="10"/>
    </row>
    <row r="81" spans="1:4" x14ac:dyDescent="0.3">
      <c r="A81" s="30" t="s">
        <v>745</v>
      </c>
      <c r="B81" s="30" t="s">
        <v>265</v>
      </c>
      <c r="C81" s="30" t="s">
        <v>16549</v>
      </c>
      <c r="D81" s="10"/>
    </row>
    <row r="82" spans="1:4" x14ac:dyDescent="0.3">
      <c r="A82" s="30" t="s">
        <v>1422</v>
      </c>
      <c r="B82" s="30" t="s">
        <v>265</v>
      </c>
      <c r="C82" s="30" t="s">
        <v>16549</v>
      </c>
      <c r="D82" s="10"/>
    </row>
    <row r="83" spans="1:4" x14ac:dyDescent="0.3">
      <c r="A83" s="30" t="s">
        <v>4223</v>
      </c>
      <c r="B83" s="30" t="s">
        <v>106</v>
      </c>
      <c r="C83" s="30" t="s">
        <v>16549</v>
      </c>
      <c r="D83" s="10"/>
    </row>
    <row r="84" spans="1:4" x14ac:dyDescent="0.3">
      <c r="A84" s="30" t="s">
        <v>713</v>
      </c>
      <c r="B84" s="30" t="s">
        <v>106</v>
      </c>
      <c r="C84" s="30" t="s">
        <v>16549</v>
      </c>
      <c r="D84" s="10"/>
    </row>
    <row r="85" spans="1:4" x14ac:dyDescent="0.3">
      <c r="A85" s="30" t="s">
        <v>3374</v>
      </c>
      <c r="B85" s="30" t="s">
        <v>28</v>
      </c>
      <c r="C85" s="30" t="s">
        <v>16549</v>
      </c>
      <c r="D85" s="10"/>
    </row>
    <row r="86" spans="1:4" x14ac:dyDescent="0.3">
      <c r="A86" s="30" t="s">
        <v>1155</v>
      </c>
      <c r="B86" s="30" t="s">
        <v>28</v>
      </c>
      <c r="C86" s="30" t="s">
        <v>16549</v>
      </c>
      <c r="D86" s="10"/>
    </row>
    <row r="87" spans="1:4" x14ac:dyDescent="0.3">
      <c r="A87" s="30" t="s">
        <v>1581</v>
      </c>
      <c r="B87" s="30" t="s">
        <v>106</v>
      </c>
      <c r="C87" s="30" t="s">
        <v>16549</v>
      </c>
      <c r="D87" s="10"/>
    </row>
    <row r="88" spans="1:4" x14ac:dyDescent="0.3">
      <c r="A88" s="30" t="s">
        <v>472</v>
      </c>
      <c r="B88" s="30" t="s">
        <v>106</v>
      </c>
      <c r="C88" s="30" t="s">
        <v>16549</v>
      </c>
      <c r="D88" s="10"/>
    </row>
    <row r="89" spans="1:4" x14ac:dyDescent="0.3">
      <c r="A89" s="30" t="s">
        <v>428</v>
      </c>
      <c r="B89" s="30" t="s">
        <v>106</v>
      </c>
      <c r="C89" s="30" t="s">
        <v>16549</v>
      </c>
      <c r="D89" s="10"/>
    </row>
    <row r="90" spans="1:4" x14ac:dyDescent="0.3">
      <c r="A90" s="30" t="s">
        <v>17552</v>
      </c>
      <c r="B90" s="30" t="s">
        <v>28</v>
      </c>
      <c r="C90" s="30" t="s">
        <v>16547</v>
      </c>
      <c r="D90" s="10"/>
    </row>
    <row r="91" spans="1:4" x14ac:dyDescent="0.3">
      <c r="A91" s="30" t="s">
        <v>9169</v>
      </c>
      <c r="B91" s="30" t="s">
        <v>28</v>
      </c>
      <c r="C91" s="30" t="s">
        <v>16546</v>
      </c>
      <c r="D91" s="10"/>
    </row>
    <row r="92" spans="1:4" x14ac:dyDescent="0.3">
      <c r="A92" s="30" t="s">
        <v>3200</v>
      </c>
      <c r="B92" s="30" t="s">
        <v>28</v>
      </c>
      <c r="C92" s="30" t="s">
        <v>16549</v>
      </c>
      <c r="D92" s="10"/>
    </row>
    <row r="93" spans="1:4" x14ac:dyDescent="0.3">
      <c r="A93" s="30" t="s">
        <v>4173</v>
      </c>
      <c r="B93" s="30" t="s">
        <v>28</v>
      </c>
      <c r="C93" s="30" t="s">
        <v>16546</v>
      </c>
      <c r="D93" s="10"/>
    </row>
    <row r="94" spans="1:4" x14ac:dyDescent="0.3">
      <c r="A94" s="30" t="s">
        <v>17553</v>
      </c>
      <c r="B94" s="30" t="s">
        <v>28</v>
      </c>
      <c r="C94" s="30" t="s">
        <v>16546</v>
      </c>
      <c r="D94" s="10"/>
    </row>
    <row r="95" spans="1:4" x14ac:dyDescent="0.3">
      <c r="A95" s="30" t="s">
        <v>17554</v>
      </c>
      <c r="B95" s="30" t="s">
        <v>28</v>
      </c>
      <c r="C95" s="30" t="s">
        <v>16546</v>
      </c>
      <c r="D95" s="10"/>
    </row>
    <row r="96" spans="1:4" x14ac:dyDescent="0.3">
      <c r="A96" s="30" t="s">
        <v>17555</v>
      </c>
      <c r="B96" s="30" t="s">
        <v>28</v>
      </c>
      <c r="C96" s="30" t="s">
        <v>16547</v>
      </c>
      <c r="D96" s="10"/>
    </row>
    <row r="97" spans="1:4" x14ac:dyDescent="0.3">
      <c r="A97" s="30" t="s">
        <v>481</v>
      </c>
      <c r="B97" s="30" t="s">
        <v>178</v>
      </c>
      <c r="C97" s="30" t="s">
        <v>17614</v>
      </c>
      <c r="D97" s="10"/>
    </row>
    <row r="98" spans="1:4" x14ac:dyDescent="0.3">
      <c r="A98" s="30" t="s">
        <v>17556</v>
      </c>
      <c r="B98" s="30" t="s">
        <v>28</v>
      </c>
      <c r="C98" s="30" t="s">
        <v>16547</v>
      </c>
      <c r="D98" s="10"/>
    </row>
    <row r="99" spans="1:4" x14ac:dyDescent="0.3">
      <c r="A99" s="30" t="s">
        <v>17557</v>
      </c>
      <c r="B99" s="30" t="s">
        <v>106</v>
      </c>
      <c r="C99" s="30" t="s">
        <v>16547</v>
      </c>
      <c r="D99" s="10"/>
    </row>
    <row r="100" spans="1:4" x14ac:dyDescent="0.3">
      <c r="A100" s="30" t="s">
        <v>1238</v>
      </c>
      <c r="B100" s="30" t="s">
        <v>106</v>
      </c>
      <c r="C100" s="30" t="s">
        <v>16547</v>
      </c>
      <c r="D100" s="10"/>
    </row>
    <row r="101" spans="1:4" x14ac:dyDescent="0.3">
      <c r="A101" s="30" t="s">
        <v>1129</v>
      </c>
      <c r="B101" s="30" t="s">
        <v>106</v>
      </c>
      <c r="C101" s="30" t="s">
        <v>16547</v>
      </c>
      <c r="D101" s="10"/>
    </row>
    <row r="102" spans="1:4" x14ac:dyDescent="0.3">
      <c r="A102" s="30" t="s">
        <v>17558</v>
      </c>
      <c r="B102" s="30" t="s">
        <v>106</v>
      </c>
      <c r="C102" s="30" t="s">
        <v>16547</v>
      </c>
      <c r="D102" s="10"/>
    </row>
    <row r="103" spans="1:4" x14ac:dyDescent="0.3">
      <c r="A103" s="30" t="s">
        <v>17559</v>
      </c>
      <c r="B103" s="30" t="s">
        <v>106</v>
      </c>
      <c r="C103" s="30" t="s">
        <v>16547</v>
      </c>
      <c r="D103" s="10"/>
    </row>
    <row r="104" spans="1:4" x14ac:dyDescent="0.3">
      <c r="A104" s="30" t="s">
        <v>563</v>
      </c>
      <c r="B104" s="30" t="s">
        <v>106</v>
      </c>
      <c r="C104" s="30" t="s">
        <v>16547</v>
      </c>
      <c r="D104" s="10"/>
    </row>
    <row r="105" spans="1:4" x14ac:dyDescent="0.3">
      <c r="A105" s="30" t="s">
        <v>17560</v>
      </c>
      <c r="B105" s="30" t="s">
        <v>178</v>
      </c>
      <c r="C105" s="30" t="s">
        <v>16547</v>
      </c>
      <c r="D105" s="10"/>
    </row>
    <row r="106" spans="1:4" x14ac:dyDescent="0.3">
      <c r="A106" s="30" t="s">
        <v>470</v>
      </c>
      <c r="B106" s="30" t="s">
        <v>178</v>
      </c>
      <c r="C106" s="30" t="s">
        <v>17614</v>
      </c>
      <c r="D106" s="10"/>
    </row>
    <row r="107" spans="1:4" x14ac:dyDescent="0.3">
      <c r="A107" s="30" t="s">
        <v>550</v>
      </c>
      <c r="B107" s="30" t="s">
        <v>178</v>
      </c>
      <c r="C107" s="30" t="s">
        <v>16549</v>
      </c>
      <c r="D107" s="10"/>
    </row>
    <row r="108" spans="1:4" x14ac:dyDescent="0.3">
      <c r="A108" s="30" t="s">
        <v>3754</v>
      </c>
      <c r="B108" s="30" t="s">
        <v>106</v>
      </c>
      <c r="C108" s="30" t="s">
        <v>16549</v>
      </c>
      <c r="D108" s="10"/>
    </row>
    <row r="109" spans="1:4" x14ac:dyDescent="0.3">
      <c r="A109" s="30" t="s">
        <v>654</v>
      </c>
      <c r="B109" s="30" t="s">
        <v>178</v>
      </c>
      <c r="C109" s="30" t="s">
        <v>16549</v>
      </c>
      <c r="D109" s="10"/>
    </row>
    <row r="110" spans="1:4" x14ac:dyDescent="0.3">
      <c r="A110" s="30" t="s">
        <v>1227</v>
      </c>
      <c r="B110" s="30" t="s">
        <v>265</v>
      </c>
      <c r="C110" s="30" t="s">
        <v>16549</v>
      </c>
      <c r="D110" s="10"/>
    </row>
    <row r="111" spans="1:4" x14ac:dyDescent="0.3">
      <c r="A111" s="30" t="s">
        <v>543</v>
      </c>
      <c r="B111" s="30" t="s">
        <v>106</v>
      </c>
      <c r="C111" s="30" t="s">
        <v>16549</v>
      </c>
      <c r="D111" s="10"/>
    </row>
    <row r="112" spans="1:4" x14ac:dyDescent="0.3">
      <c r="A112" s="30" t="s">
        <v>773</v>
      </c>
      <c r="B112" s="30" t="s">
        <v>106</v>
      </c>
      <c r="C112" s="30" t="s">
        <v>16549</v>
      </c>
      <c r="D112" s="10"/>
    </row>
    <row r="113" spans="1:4" x14ac:dyDescent="0.3">
      <c r="A113" s="30" t="s">
        <v>4868</v>
      </c>
      <c r="B113" s="30" t="s">
        <v>178</v>
      </c>
      <c r="C113" s="30" t="s">
        <v>16549</v>
      </c>
      <c r="D113" s="10"/>
    </row>
    <row r="114" spans="1:4" x14ac:dyDescent="0.3">
      <c r="A114" s="30" t="s">
        <v>719</v>
      </c>
      <c r="B114" s="30" t="s">
        <v>265</v>
      </c>
      <c r="C114" s="30" t="s">
        <v>16549</v>
      </c>
      <c r="D114" s="10"/>
    </row>
    <row r="115" spans="1:4" x14ac:dyDescent="0.3">
      <c r="A115" s="30" t="s">
        <v>507</v>
      </c>
      <c r="B115" s="30" t="s">
        <v>265</v>
      </c>
      <c r="C115" s="30" t="s">
        <v>16549</v>
      </c>
      <c r="D115" s="10"/>
    </row>
    <row r="116" spans="1:4" x14ac:dyDescent="0.3">
      <c r="A116" s="30" t="s">
        <v>791</v>
      </c>
      <c r="B116" s="30" t="s">
        <v>265</v>
      </c>
      <c r="C116" s="30" t="s">
        <v>16549</v>
      </c>
      <c r="D116" s="10"/>
    </row>
    <row r="117" spans="1:4" x14ac:dyDescent="0.3">
      <c r="A117" s="30" t="s">
        <v>626</v>
      </c>
      <c r="B117" s="30" t="s">
        <v>178</v>
      </c>
      <c r="C117" s="30" t="s">
        <v>16549</v>
      </c>
      <c r="D117" s="10"/>
    </row>
    <row r="118" spans="1:4" x14ac:dyDescent="0.3">
      <c r="A118" s="30" t="s">
        <v>1517</v>
      </c>
      <c r="B118" s="30" t="s">
        <v>265</v>
      </c>
      <c r="C118" s="30" t="s">
        <v>16549</v>
      </c>
      <c r="D118" s="10"/>
    </row>
    <row r="119" spans="1:4" x14ac:dyDescent="0.3">
      <c r="A119" s="30" t="s">
        <v>421</v>
      </c>
      <c r="B119" s="30" t="s">
        <v>178</v>
      </c>
      <c r="C119" s="30" t="s">
        <v>16549</v>
      </c>
      <c r="D119" s="10"/>
    </row>
    <row r="120" spans="1:4" x14ac:dyDescent="0.3">
      <c r="A120" s="30" t="s">
        <v>518</v>
      </c>
      <c r="B120" s="30" t="s">
        <v>178</v>
      </c>
      <c r="C120" s="30" t="s">
        <v>16549</v>
      </c>
      <c r="D120" s="10"/>
    </row>
    <row r="121" spans="1:4" x14ac:dyDescent="0.3">
      <c r="A121" s="30" t="s">
        <v>1265</v>
      </c>
      <c r="B121" s="30" t="s">
        <v>178</v>
      </c>
      <c r="C121" s="30" t="s">
        <v>16549</v>
      </c>
      <c r="D121" s="10"/>
    </row>
    <row r="122" spans="1:4" x14ac:dyDescent="0.3">
      <c r="A122" s="30" t="s">
        <v>612</v>
      </c>
      <c r="B122" s="30" t="s">
        <v>106</v>
      </c>
      <c r="C122" s="30" t="s">
        <v>16549</v>
      </c>
      <c r="D122" s="10"/>
    </row>
    <row r="123" spans="1:4" x14ac:dyDescent="0.3">
      <c r="A123" s="30" t="s">
        <v>605</v>
      </c>
      <c r="B123" s="30" t="s">
        <v>178</v>
      </c>
      <c r="C123" s="30" t="s">
        <v>16549</v>
      </c>
      <c r="D123" s="10"/>
    </row>
    <row r="124" spans="1:4" x14ac:dyDescent="0.3">
      <c r="A124" s="30" t="s">
        <v>607</v>
      </c>
      <c r="B124" s="30" t="s">
        <v>265</v>
      </c>
      <c r="C124" s="30" t="s">
        <v>16549</v>
      </c>
      <c r="D124" s="10"/>
    </row>
    <row r="125" spans="1:4" x14ac:dyDescent="0.3">
      <c r="A125" s="30" t="s">
        <v>825</v>
      </c>
      <c r="B125" s="30" t="s">
        <v>265</v>
      </c>
      <c r="C125" s="30" t="s">
        <v>16549</v>
      </c>
      <c r="D125" s="10"/>
    </row>
    <row r="126" spans="1:4" x14ac:dyDescent="0.3">
      <c r="A126" s="30" t="s">
        <v>363</v>
      </c>
      <c r="B126" s="30" t="s">
        <v>265</v>
      </c>
      <c r="C126" s="30" t="s">
        <v>16549</v>
      </c>
      <c r="D126" s="10"/>
    </row>
    <row r="127" spans="1:4" x14ac:dyDescent="0.3">
      <c r="A127" s="30" t="s">
        <v>709</v>
      </c>
      <c r="B127" s="30" t="s">
        <v>178</v>
      </c>
      <c r="C127" s="30" t="s">
        <v>16546</v>
      </c>
      <c r="D127" s="10"/>
    </row>
    <row r="128" spans="1:4" x14ac:dyDescent="0.3">
      <c r="A128" s="30" t="s">
        <v>729</v>
      </c>
      <c r="B128" s="30" t="s">
        <v>106</v>
      </c>
      <c r="C128" s="30" t="s">
        <v>16549</v>
      </c>
      <c r="D128" s="10"/>
    </row>
    <row r="129" spans="1:4" x14ac:dyDescent="0.3">
      <c r="A129" s="30" t="s">
        <v>926</v>
      </c>
      <c r="B129" s="30" t="s">
        <v>178</v>
      </c>
      <c r="C129" s="30" t="s">
        <v>16546</v>
      </c>
      <c r="D129" s="10"/>
    </row>
    <row r="130" spans="1:4" x14ac:dyDescent="0.3">
      <c r="A130" s="30" t="s">
        <v>4015</v>
      </c>
      <c r="B130" s="30" t="s">
        <v>178</v>
      </c>
      <c r="C130" s="30" t="s">
        <v>16546</v>
      </c>
      <c r="D130" s="10"/>
    </row>
    <row r="131" spans="1:4" x14ac:dyDescent="0.3">
      <c r="A131" s="30" t="s">
        <v>13163</v>
      </c>
      <c r="B131" s="30" t="s">
        <v>178</v>
      </c>
      <c r="C131" s="30" t="s">
        <v>16546</v>
      </c>
      <c r="D131" s="10"/>
    </row>
    <row r="132" spans="1:4" x14ac:dyDescent="0.3">
      <c r="A132" s="30" t="s">
        <v>17561</v>
      </c>
      <c r="B132" s="30" t="s">
        <v>106</v>
      </c>
      <c r="C132" s="30" t="s">
        <v>16547</v>
      </c>
      <c r="D132" s="10"/>
    </row>
    <row r="133" spans="1:4" x14ac:dyDescent="0.3">
      <c r="A133" s="30" t="s">
        <v>667</v>
      </c>
      <c r="B133" s="30" t="s">
        <v>265</v>
      </c>
      <c r="C133" s="30" t="s">
        <v>17614</v>
      </c>
      <c r="D133" s="10"/>
    </row>
    <row r="134" spans="1:4" x14ac:dyDescent="0.3">
      <c r="A134" s="30" t="s">
        <v>17562</v>
      </c>
      <c r="B134" s="30" t="s">
        <v>28</v>
      </c>
      <c r="C134" s="30" t="s">
        <v>16546</v>
      </c>
      <c r="D134" s="10"/>
    </row>
    <row r="135" spans="1:4" x14ac:dyDescent="0.3">
      <c r="A135" s="30" t="s">
        <v>4907</v>
      </c>
      <c r="B135" s="30" t="s">
        <v>28</v>
      </c>
      <c r="C135" s="30" t="s">
        <v>16546</v>
      </c>
      <c r="D135" s="10"/>
    </row>
    <row r="136" spans="1:4" x14ac:dyDescent="0.3">
      <c r="A136" s="30" t="s">
        <v>17563</v>
      </c>
      <c r="B136" s="30" t="s">
        <v>28</v>
      </c>
      <c r="C136" s="30" t="s">
        <v>16546</v>
      </c>
      <c r="D136" s="10"/>
    </row>
    <row r="137" spans="1:4" x14ac:dyDescent="0.3">
      <c r="A137" s="30" t="s">
        <v>17564</v>
      </c>
      <c r="B137" s="30" t="s">
        <v>28</v>
      </c>
      <c r="C137" s="30" t="s">
        <v>16546</v>
      </c>
      <c r="D137" s="10"/>
    </row>
    <row r="138" spans="1:4" x14ac:dyDescent="0.3">
      <c r="A138" s="30" t="s">
        <v>529</v>
      </c>
      <c r="B138" s="30" t="s">
        <v>28</v>
      </c>
      <c r="C138" s="30" t="s">
        <v>16546</v>
      </c>
      <c r="D138" s="10"/>
    </row>
    <row r="139" spans="1:4" x14ac:dyDescent="0.3">
      <c r="A139" s="30" t="s">
        <v>17565</v>
      </c>
      <c r="B139" s="30" t="s">
        <v>28</v>
      </c>
      <c r="C139" s="30" t="s">
        <v>16546</v>
      </c>
      <c r="D139" s="10"/>
    </row>
    <row r="140" spans="1:4" x14ac:dyDescent="0.3">
      <c r="A140" s="30" t="s">
        <v>17566</v>
      </c>
      <c r="B140" s="30" t="s">
        <v>28</v>
      </c>
      <c r="C140" s="30" t="s">
        <v>16546</v>
      </c>
      <c r="D140" s="10"/>
    </row>
    <row r="141" spans="1:4" x14ac:dyDescent="0.3">
      <c r="A141" s="30" t="s">
        <v>631</v>
      </c>
      <c r="B141" s="30" t="s">
        <v>28</v>
      </c>
      <c r="C141" s="30" t="s">
        <v>16546</v>
      </c>
      <c r="D141" s="10"/>
    </row>
    <row r="142" spans="1:4" x14ac:dyDescent="0.3">
      <c r="A142" s="30" t="s">
        <v>17567</v>
      </c>
      <c r="B142" s="30" t="s">
        <v>28</v>
      </c>
      <c r="C142" s="30" t="s">
        <v>16546</v>
      </c>
      <c r="D142" s="10"/>
    </row>
    <row r="143" spans="1:4" x14ac:dyDescent="0.3">
      <c r="A143" s="30" t="s">
        <v>17568</v>
      </c>
      <c r="B143" s="30" t="s">
        <v>28</v>
      </c>
      <c r="C143" s="30" t="s">
        <v>16546</v>
      </c>
      <c r="D143" s="10"/>
    </row>
    <row r="144" spans="1:4" x14ac:dyDescent="0.3">
      <c r="A144" s="30" t="s">
        <v>9348</v>
      </c>
      <c r="B144" s="30" t="s">
        <v>28</v>
      </c>
      <c r="C144" s="30" t="s">
        <v>16546</v>
      </c>
      <c r="D144" s="10"/>
    </row>
    <row r="145" spans="1:4" x14ac:dyDescent="0.3">
      <c r="A145" s="30" t="s">
        <v>8710</v>
      </c>
      <c r="B145" s="30" t="s">
        <v>28</v>
      </c>
      <c r="C145" s="30" t="s">
        <v>16546</v>
      </c>
      <c r="D145" s="10"/>
    </row>
    <row r="146" spans="1:4" x14ac:dyDescent="0.3">
      <c r="A146" s="30" t="s">
        <v>661</v>
      </c>
      <c r="B146" s="30" t="s">
        <v>28</v>
      </c>
      <c r="C146" s="30" t="s">
        <v>16546</v>
      </c>
      <c r="D146" s="10"/>
    </row>
    <row r="147" spans="1:4" x14ac:dyDescent="0.3">
      <c r="A147" s="30" t="s">
        <v>8012</v>
      </c>
      <c r="B147" s="30" t="s">
        <v>28</v>
      </c>
      <c r="C147" s="30" t="s">
        <v>16546</v>
      </c>
      <c r="D147" s="10"/>
    </row>
    <row r="148" spans="1:4" x14ac:dyDescent="0.3">
      <c r="A148" s="30" t="s">
        <v>17569</v>
      </c>
      <c r="B148" s="30" t="s">
        <v>28</v>
      </c>
      <c r="C148" s="30" t="s">
        <v>16546</v>
      </c>
      <c r="D148" s="10"/>
    </row>
    <row r="149" spans="1:4" x14ac:dyDescent="0.3">
      <c r="A149" s="30" t="s">
        <v>16655</v>
      </c>
      <c r="B149" s="30" t="s">
        <v>28</v>
      </c>
      <c r="C149" s="30" t="s">
        <v>16546</v>
      </c>
      <c r="D149" s="10"/>
    </row>
    <row r="150" spans="1:4" x14ac:dyDescent="0.3">
      <c r="A150" s="30" t="s">
        <v>5104</v>
      </c>
      <c r="B150" s="30" t="s">
        <v>28</v>
      </c>
      <c r="C150" s="30" t="s">
        <v>16546</v>
      </c>
      <c r="D150" s="10"/>
    </row>
    <row r="151" spans="1:4" x14ac:dyDescent="0.3">
      <c r="A151" s="30" t="s">
        <v>5104</v>
      </c>
      <c r="B151" s="30" t="s">
        <v>28</v>
      </c>
      <c r="C151" s="30" t="s">
        <v>16546</v>
      </c>
      <c r="D151" s="10"/>
    </row>
    <row r="152" spans="1:4" x14ac:dyDescent="0.3">
      <c r="A152" s="30" t="s">
        <v>3561</v>
      </c>
      <c r="B152" s="30" t="s">
        <v>28</v>
      </c>
      <c r="C152" s="30" t="s">
        <v>16546</v>
      </c>
      <c r="D152" s="10"/>
    </row>
    <row r="153" spans="1:4" x14ac:dyDescent="0.3">
      <c r="A153" s="30" t="s">
        <v>3561</v>
      </c>
      <c r="B153" s="30" t="s">
        <v>28</v>
      </c>
      <c r="C153" s="30" t="s">
        <v>16546</v>
      </c>
      <c r="D153" s="10"/>
    </row>
    <row r="154" spans="1:4" x14ac:dyDescent="0.3">
      <c r="A154" s="30" t="s">
        <v>3561</v>
      </c>
      <c r="B154" s="30" t="s">
        <v>28</v>
      </c>
      <c r="C154" s="30" t="s">
        <v>16546</v>
      </c>
      <c r="D154" s="10"/>
    </row>
    <row r="155" spans="1:4" x14ac:dyDescent="0.3">
      <c r="A155" s="30" t="s">
        <v>3561</v>
      </c>
      <c r="B155" s="30" t="s">
        <v>28</v>
      </c>
      <c r="C155" s="30" t="s">
        <v>16546</v>
      </c>
      <c r="D155" s="10"/>
    </row>
    <row r="156" spans="1:4" x14ac:dyDescent="0.3">
      <c r="A156" s="30" t="s">
        <v>3561</v>
      </c>
      <c r="B156" s="30" t="s">
        <v>28</v>
      </c>
      <c r="C156" s="30" t="s">
        <v>16546</v>
      </c>
      <c r="D156" s="10"/>
    </row>
    <row r="157" spans="1:4" x14ac:dyDescent="0.3">
      <c r="A157" s="30" t="s">
        <v>16664</v>
      </c>
      <c r="B157" s="30" t="s">
        <v>28</v>
      </c>
      <c r="C157" s="30" t="s">
        <v>16546</v>
      </c>
      <c r="D157" s="10"/>
    </row>
    <row r="158" spans="1:4" x14ac:dyDescent="0.3">
      <c r="A158" s="30" t="s">
        <v>3462</v>
      </c>
      <c r="B158" s="30" t="s">
        <v>28</v>
      </c>
      <c r="C158" s="30" t="s">
        <v>16546</v>
      </c>
      <c r="D158" s="10"/>
    </row>
    <row r="159" spans="1:4" x14ac:dyDescent="0.3">
      <c r="A159" s="30" t="s">
        <v>572</v>
      </c>
      <c r="B159" s="30" t="s">
        <v>28</v>
      </c>
      <c r="C159" s="30" t="s">
        <v>16546</v>
      </c>
      <c r="D159" s="10"/>
    </row>
    <row r="160" spans="1:4" x14ac:dyDescent="0.3">
      <c r="A160" s="30" t="s">
        <v>11209</v>
      </c>
      <c r="B160" s="30" t="s">
        <v>28</v>
      </c>
      <c r="C160" s="30" t="s">
        <v>16546</v>
      </c>
      <c r="D160" s="10"/>
    </row>
    <row r="161" spans="1:4" x14ac:dyDescent="0.3">
      <c r="A161" s="30" t="s">
        <v>4637</v>
      </c>
      <c r="B161" s="30" t="s">
        <v>28</v>
      </c>
      <c r="C161" s="30" t="s">
        <v>16546</v>
      </c>
      <c r="D161" s="10"/>
    </row>
    <row r="162" spans="1:4" x14ac:dyDescent="0.3">
      <c r="A162" s="30" t="s">
        <v>6473</v>
      </c>
      <c r="B162" s="30" t="s">
        <v>28</v>
      </c>
      <c r="C162" s="30" t="s">
        <v>16546</v>
      </c>
      <c r="D162" s="10"/>
    </row>
    <row r="163" spans="1:4" x14ac:dyDescent="0.3">
      <c r="A163" s="30" t="s">
        <v>5104</v>
      </c>
      <c r="B163" s="30" t="s">
        <v>28</v>
      </c>
      <c r="C163" s="30" t="s">
        <v>16546</v>
      </c>
      <c r="D163" s="10"/>
    </row>
    <row r="164" spans="1:4" x14ac:dyDescent="0.3">
      <c r="A164" s="30" t="s">
        <v>17570</v>
      </c>
      <c r="B164" s="30" t="s">
        <v>28</v>
      </c>
      <c r="C164" s="30" t="s">
        <v>16546</v>
      </c>
      <c r="D164" s="10"/>
    </row>
    <row r="165" spans="1:4" x14ac:dyDescent="0.3">
      <c r="A165" s="30" t="s">
        <v>17571</v>
      </c>
      <c r="B165" s="30" t="s">
        <v>28</v>
      </c>
      <c r="C165" s="30" t="s">
        <v>16546</v>
      </c>
      <c r="D165" s="10"/>
    </row>
    <row r="166" spans="1:4" x14ac:dyDescent="0.3">
      <c r="A166" s="30" t="s">
        <v>17572</v>
      </c>
      <c r="B166" s="30" t="s">
        <v>28</v>
      </c>
      <c r="C166" s="30" t="s">
        <v>16546</v>
      </c>
      <c r="D166" s="10"/>
    </row>
    <row r="167" spans="1:4" x14ac:dyDescent="0.3">
      <c r="A167" s="30" t="s">
        <v>17573</v>
      </c>
      <c r="B167" s="30" t="s">
        <v>28</v>
      </c>
      <c r="C167" s="30" t="s">
        <v>16546</v>
      </c>
      <c r="D167" s="10"/>
    </row>
    <row r="168" spans="1:4" x14ac:dyDescent="0.3">
      <c r="A168" s="30" t="s">
        <v>17574</v>
      </c>
      <c r="B168" s="30" t="s">
        <v>28</v>
      </c>
      <c r="C168" s="30" t="s">
        <v>16546</v>
      </c>
      <c r="D168" s="10"/>
    </row>
    <row r="169" spans="1:4" x14ac:dyDescent="0.3">
      <c r="A169" s="30" t="s">
        <v>16552</v>
      </c>
      <c r="B169" s="30" t="s">
        <v>28</v>
      </c>
      <c r="C169" s="30" t="s">
        <v>16546</v>
      </c>
      <c r="D169" s="10"/>
    </row>
    <row r="170" spans="1:4" x14ac:dyDescent="0.3">
      <c r="A170" s="30" t="s">
        <v>17575</v>
      </c>
      <c r="B170" s="30" t="s">
        <v>28</v>
      </c>
      <c r="C170" s="30" t="s">
        <v>16546</v>
      </c>
      <c r="D170" s="10"/>
    </row>
    <row r="171" spans="1:4" x14ac:dyDescent="0.3">
      <c r="A171" s="30" t="s">
        <v>9090</v>
      </c>
      <c r="B171" s="30" t="s">
        <v>28</v>
      </c>
      <c r="C171" s="30" t="s">
        <v>16546</v>
      </c>
      <c r="D171" s="10"/>
    </row>
    <row r="172" spans="1:4" x14ac:dyDescent="0.3">
      <c r="A172" s="30" t="s">
        <v>17576</v>
      </c>
      <c r="B172" s="30" t="s">
        <v>28</v>
      </c>
      <c r="C172" s="30" t="s">
        <v>16546</v>
      </c>
      <c r="D172" s="10"/>
    </row>
    <row r="173" spans="1:4" x14ac:dyDescent="0.3">
      <c r="A173" s="30" t="s">
        <v>17577</v>
      </c>
      <c r="B173" s="30" t="s">
        <v>28</v>
      </c>
      <c r="C173" s="30" t="s">
        <v>16546</v>
      </c>
      <c r="D173" s="10"/>
    </row>
    <row r="174" spans="1:4" x14ac:dyDescent="0.3">
      <c r="A174" s="30" t="s">
        <v>3561</v>
      </c>
      <c r="B174" s="30" t="s">
        <v>28</v>
      </c>
      <c r="C174" s="30" t="s">
        <v>16546</v>
      </c>
      <c r="D174" s="10"/>
    </row>
    <row r="175" spans="1:4" x14ac:dyDescent="0.3">
      <c r="A175" s="30" t="s">
        <v>17578</v>
      </c>
      <c r="B175" s="30" t="s">
        <v>106</v>
      </c>
      <c r="C175" s="30" t="s">
        <v>16546</v>
      </c>
      <c r="D175" s="10"/>
    </row>
    <row r="176" spans="1:4" x14ac:dyDescent="0.3">
      <c r="A176" s="30" t="s">
        <v>17579</v>
      </c>
      <c r="B176" s="30" t="s">
        <v>28</v>
      </c>
      <c r="C176" s="30" t="s">
        <v>16546</v>
      </c>
      <c r="D176" s="10"/>
    </row>
    <row r="177" spans="1:4" x14ac:dyDescent="0.3">
      <c r="A177" s="30" t="s">
        <v>14181</v>
      </c>
      <c r="B177" s="30" t="s">
        <v>28</v>
      </c>
      <c r="C177" s="30" t="s">
        <v>16546</v>
      </c>
      <c r="D177" s="10"/>
    </row>
    <row r="178" spans="1:4" x14ac:dyDescent="0.3">
      <c r="A178" s="30" t="s">
        <v>17580</v>
      </c>
      <c r="B178" s="30" t="s">
        <v>28</v>
      </c>
      <c r="C178" s="30" t="s">
        <v>16546</v>
      </c>
      <c r="D178" s="10"/>
    </row>
    <row r="179" spans="1:4" x14ac:dyDescent="0.3">
      <c r="A179" s="30" t="s">
        <v>17581</v>
      </c>
      <c r="B179" s="30" t="s">
        <v>28</v>
      </c>
      <c r="C179" s="30" t="s">
        <v>16546</v>
      </c>
      <c r="D179" s="10"/>
    </row>
    <row r="180" spans="1:4" x14ac:dyDescent="0.3">
      <c r="A180" s="30" t="s">
        <v>17582</v>
      </c>
      <c r="B180" s="30" t="s">
        <v>28</v>
      </c>
      <c r="C180" s="30" t="s">
        <v>16546</v>
      </c>
      <c r="D180" s="10"/>
    </row>
    <row r="181" spans="1:4" x14ac:dyDescent="0.3">
      <c r="A181" s="30" t="s">
        <v>17583</v>
      </c>
      <c r="B181" s="30" t="s">
        <v>28</v>
      </c>
      <c r="C181" s="30" t="s">
        <v>16546</v>
      </c>
      <c r="D181" s="10"/>
    </row>
    <row r="182" spans="1:4" x14ac:dyDescent="0.3">
      <c r="A182" s="30" t="s">
        <v>17537</v>
      </c>
      <c r="B182" s="30" t="s">
        <v>28</v>
      </c>
      <c r="C182" s="30" t="s">
        <v>16546</v>
      </c>
      <c r="D182" s="10"/>
    </row>
    <row r="183" spans="1:4" x14ac:dyDescent="0.3">
      <c r="A183" s="30" t="s">
        <v>3462</v>
      </c>
      <c r="B183" s="30" t="s">
        <v>28</v>
      </c>
      <c r="C183" s="30" t="s">
        <v>16546</v>
      </c>
      <c r="D183" s="10"/>
    </row>
    <row r="184" spans="1:4" x14ac:dyDescent="0.3">
      <c r="A184" s="30" t="s">
        <v>10808</v>
      </c>
      <c r="B184" s="30" t="s">
        <v>28</v>
      </c>
      <c r="C184" s="30" t="s">
        <v>17614</v>
      </c>
      <c r="D184" s="10"/>
    </row>
    <row r="185" spans="1:4" x14ac:dyDescent="0.3">
      <c r="A185" s="30" t="s">
        <v>17584</v>
      </c>
      <c r="B185" s="30" t="s">
        <v>28</v>
      </c>
      <c r="C185" s="30" t="s">
        <v>16546</v>
      </c>
      <c r="D185" s="10"/>
    </row>
    <row r="186" spans="1:4" x14ac:dyDescent="0.3">
      <c r="A186" s="30" t="s">
        <v>9233</v>
      </c>
      <c r="B186" s="30" t="s">
        <v>28</v>
      </c>
      <c r="C186" s="30" t="s">
        <v>16546</v>
      </c>
      <c r="D186" s="10"/>
    </row>
    <row r="187" spans="1:4" x14ac:dyDescent="0.3">
      <c r="A187" s="30" t="s">
        <v>724</v>
      </c>
      <c r="B187" s="30" t="s">
        <v>28</v>
      </c>
      <c r="C187" s="30" t="s">
        <v>16546</v>
      </c>
      <c r="D187" s="10"/>
    </row>
    <row r="188" spans="1:4" x14ac:dyDescent="0.3">
      <c r="A188" s="30" t="s">
        <v>9233</v>
      </c>
      <c r="B188" s="30" t="s">
        <v>28</v>
      </c>
      <c r="C188" s="30" t="s">
        <v>16546</v>
      </c>
      <c r="D188" s="10"/>
    </row>
    <row r="189" spans="1:4" x14ac:dyDescent="0.3">
      <c r="A189" s="30" t="s">
        <v>724</v>
      </c>
      <c r="B189" s="30" t="s">
        <v>28</v>
      </c>
      <c r="C189" s="30" t="s">
        <v>16546</v>
      </c>
      <c r="D189" s="10"/>
    </row>
    <row r="190" spans="1:4" x14ac:dyDescent="0.3">
      <c r="A190" s="30" t="s">
        <v>724</v>
      </c>
      <c r="B190" s="30" t="s">
        <v>28</v>
      </c>
      <c r="C190" s="30" t="s">
        <v>16546</v>
      </c>
      <c r="D190" s="10"/>
    </row>
    <row r="191" spans="1:4" x14ac:dyDescent="0.3">
      <c r="A191" s="30" t="s">
        <v>724</v>
      </c>
      <c r="B191" s="30" t="s">
        <v>28</v>
      </c>
      <c r="C191" s="30" t="s">
        <v>16546</v>
      </c>
      <c r="D191" s="10"/>
    </row>
    <row r="192" spans="1:4" x14ac:dyDescent="0.3">
      <c r="A192" s="30" t="s">
        <v>9417</v>
      </c>
      <c r="B192" s="30" t="s">
        <v>28</v>
      </c>
      <c r="C192" s="30" t="s">
        <v>16546</v>
      </c>
      <c r="D192" s="10"/>
    </row>
    <row r="193" spans="1:4" x14ac:dyDescent="0.3">
      <c r="A193" s="30" t="s">
        <v>17585</v>
      </c>
      <c r="B193" s="30" t="s">
        <v>28</v>
      </c>
      <c r="C193" s="30" t="s">
        <v>17614</v>
      </c>
      <c r="D193" s="10"/>
    </row>
    <row r="194" spans="1:4" x14ac:dyDescent="0.3">
      <c r="A194" s="30" t="s">
        <v>424</v>
      </c>
      <c r="B194" s="30" t="s">
        <v>265</v>
      </c>
      <c r="C194" s="30" t="s">
        <v>17614</v>
      </c>
      <c r="D194" s="10"/>
    </row>
    <row r="195" spans="1:4" x14ac:dyDescent="0.3">
      <c r="A195" s="30" t="s">
        <v>17586</v>
      </c>
      <c r="B195" s="30" t="s">
        <v>28</v>
      </c>
      <c r="C195" s="30" t="s">
        <v>16546</v>
      </c>
      <c r="D195" s="10"/>
    </row>
    <row r="196" spans="1:4" x14ac:dyDescent="0.3">
      <c r="A196" s="30" t="s">
        <v>17587</v>
      </c>
      <c r="B196" s="30" t="s">
        <v>28</v>
      </c>
      <c r="C196" s="30" t="s">
        <v>16546</v>
      </c>
      <c r="D196" s="10"/>
    </row>
    <row r="197" spans="1:4" x14ac:dyDescent="0.3">
      <c r="A197" s="30" t="s">
        <v>9071</v>
      </c>
      <c r="B197" s="30" t="s">
        <v>28</v>
      </c>
      <c r="C197" s="30" t="s">
        <v>16546</v>
      </c>
      <c r="D197" s="10"/>
    </row>
    <row r="198" spans="1:4" x14ac:dyDescent="0.3">
      <c r="A198" s="30" t="s">
        <v>1857</v>
      </c>
      <c r="B198" s="30" t="s">
        <v>106</v>
      </c>
      <c r="C198" s="30" t="s">
        <v>16547</v>
      </c>
      <c r="D198" s="10"/>
    </row>
    <row r="199" spans="1:4" x14ac:dyDescent="0.3">
      <c r="A199" s="30" t="s">
        <v>17588</v>
      </c>
      <c r="B199" s="30" t="s">
        <v>106</v>
      </c>
      <c r="C199" s="30" t="s">
        <v>16547</v>
      </c>
      <c r="D199" s="10"/>
    </row>
    <row r="200" spans="1:4" x14ac:dyDescent="0.3">
      <c r="A200" s="30" t="s">
        <v>1038</v>
      </c>
      <c r="B200" s="30" t="s">
        <v>28</v>
      </c>
      <c r="C200" s="30" t="s">
        <v>16547</v>
      </c>
      <c r="D200" s="10"/>
    </row>
    <row r="201" spans="1:4" x14ac:dyDescent="0.3">
      <c r="A201" s="30" t="s">
        <v>17589</v>
      </c>
      <c r="B201" s="30" t="s">
        <v>178</v>
      </c>
      <c r="C201" s="30" t="s">
        <v>17614</v>
      </c>
      <c r="D201" s="10"/>
    </row>
    <row r="202" spans="1:4" x14ac:dyDescent="0.3">
      <c r="A202" s="30" t="s">
        <v>527</v>
      </c>
      <c r="B202" s="30" t="s">
        <v>28</v>
      </c>
      <c r="C202" s="30" t="s">
        <v>17614</v>
      </c>
      <c r="D202" s="10"/>
    </row>
    <row r="203" spans="1:4" x14ac:dyDescent="0.3">
      <c r="A203" s="30" t="s">
        <v>17590</v>
      </c>
      <c r="B203" s="30" t="s">
        <v>28</v>
      </c>
      <c r="C203" s="30" t="s">
        <v>17614</v>
      </c>
      <c r="D203" s="10"/>
    </row>
    <row r="204" spans="1:4" x14ac:dyDescent="0.3">
      <c r="A204" s="30" t="s">
        <v>399</v>
      </c>
      <c r="B204" s="30" t="s">
        <v>28</v>
      </c>
      <c r="C204" s="30" t="s">
        <v>16549</v>
      </c>
      <c r="D204" s="10"/>
    </row>
    <row r="205" spans="1:4" x14ac:dyDescent="0.3">
      <c r="A205" s="30" t="s">
        <v>733</v>
      </c>
      <c r="B205" s="30" t="s">
        <v>28</v>
      </c>
      <c r="C205" s="30" t="s">
        <v>16549</v>
      </c>
      <c r="D205" s="10"/>
    </row>
    <row r="206" spans="1:4" x14ac:dyDescent="0.3">
      <c r="A206" s="30" t="s">
        <v>474</v>
      </c>
      <c r="B206" s="30" t="s">
        <v>265</v>
      </c>
      <c r="C206" s="30" t="s">
        <v>16549</v>
      </c>
      <c r="D206" s="10"/>
    </row>
    <row r="207" spans="1:4" x14ac:dyDescent="0.3">
      <c r="A207" s="30" t="s">
        <v>496</v>
      </c>
      <c r="B207" s="30" t="s">
        <v>28</v>
      </c>
      <c r="C207" s="30" t="s">
        <v>16549</v>
      </c>
      <c r="D207" s="10"/>
    </row>
    <row r="208" spans="1:4" x14ac:dyDescent="0.3">
      <c r="A208" s="30" t="s">
        <v>1591</v>
      </c>
      <c r="B208" s="30" t="s">
        <v>265</v>
      </c>
      <c r="C208" s="30" t="s">
        <v>16549</v>
      </c>
      <c r="D208" s="10"/>
    </row>
    <row r="209" spans="1:4" x14ac:dyDescent="0.3">
      <c r="A209" s="30" t="s">
        <v>3278</v>
      </c>
      <c r="B209" s="30" t="s">
        <v>106</v>
      </c>
      <c r="C209" s="30" t="s">
        <v>16549</v>
      </c>
      <c r="D209" s="10"/>
    </row>
    <row r="210" spans="1:4" x14ac:dyDescent="0.3">
      <c r="A210" s="30" t="s">
        <v>373</v>
      </c>
      <c r="B210" s="30" t="s">
        <v>178</v>
      </c>
      <c r="C210" s="30" t="s">
        <v>16549</v>
      </c>
      <c r="D210" s="10"/>
    </row>
    <row r="211" spans="1:4" x14ac:dyDescent="0.3">
      <c r="A211" s="30" t="s">
        <v>609</v>
      </c>
      <c r="B211" s="30" t="s">
        <v>106</v>
      </c>
      <c r="C211" s="30" t="s">
        <v>16549</v>
      </c>
      <c r="D211" s="10"/>
    </row>
    <row r="212" spans="1:4" x14ac:dyDescent="0.3">
      <c r="A212" s="30" t="s">
        <v>1245</v>
      </c>
      <c r="B212" s="30" t="s">
        <v>265</v>
      </c>
      <c r="C212" s="30" t="s">
        <v>16549</v>
      </c>
      <c r="D212" s="10"/>
    </row>
    <row r="213" spans="1:4" x14ac:dyDescent="0.3">
      <c r="A213" s="30" t="s">
        <v>575</v>
      </c>
      <c r="B213" s="30" t="s">
        <v>28</v>
      </c>
      <c r="C213" s="30" t="s">
        <v>16549</v>
      </c>
      <c r="D213" s="10"/>
    </row>
    <row r="214" spans="1:4" x14ac:dyDescent="0.3">
      <c r="A214" s="30" t="s">
        <v>2234</v>
      </c>
      <c r="B214" s="30" t="s">
        <v>178</v>
      </c>
      <c r="C214" s="30" t="s">
        <v>16549</v>
      </c>
      <c r="D214" s="10"/>
    </row>
    <row r="215" spans="1:4" x14ac:dyDescent="0.3">
      <c r="A215" s="30" t="s">
        <v>531</v>
      </c>
      <c r="B215" s="30" t="s">
        <v>178</v>
      </c>
      <c r="C215" s="30" t="s">
        <v>16549</v>
      </c>
      <c r="D215" s="10"/>
    </row>
    <row r="216" spans="1:4" x14ac:dyDescent="0.3">
      <c r="A216" s="30" t="s">
        <v>284</v>
      </c>
      <c r="B216" s="30" t="s">
        <v>265</v>
      </c>
      <c r="C216" s="30" t="s">
        <v>16549</v>
      </c>
      <c r="D216" s="10"/>
    </row>
    <row r="217" spans="1:4" x14ac:dyDescent="0.3">
      <c r="A217" s="30" t="s">
        <v>1548</v>
      </c>
      <c r="B217" s="30" t="s">
        <v>265</v>
      </c>
      <c r="C217" s="30" t="s">
        <v>16549</v>
      </c>
      <c r="D217" s="10"/>
    </row>
    <row r="218" spans="1:4" x14ac:dyDescent="0.3">
      <c r="A218" s="30" t="s">
        <v>1937</v>
      </c>
      <c r="B218" s="30" t="s">
        <v>178</v>
      </c>
      <c r="C218" s="30" t="s">
        <v>16549</v>
      </c>
      <c r="D218" s="10"/>
    </row>
    <row r="219" spans="1:4" x14ac:dyDescent="0.3">
      <c r="A219" s="30" t="s">
        <v>856</v>
      </c>
      <c r="B219" s="30" t="s">
        <v>106</v>
      </c>
      <c r="C219" s="30" t="s">
        <v>16549</v>
      </c>
      <c r="D219" s="10"/>
    </row>
    <row r="220" spans="1:4" x14ac:dyDescent="0.3">
      <c r="A220" s="30" t="s">
        <v>603</v>
      </c>
      <c r="B220" s="30" t="s">
        <v>265</v>
      </c>
      <c r="C220" s="30" t="s">
        <v>16549</v>
      </c>
      <c r="D220" s="10"/>
    </row>
    <row r="221" spans="1:4" x14ac:dyDescent="0.3">
      <c r="A221" s="30" t="s">
        <v>896</v>
      </c>
      <c r="B221" s="30" t="s">
        <v>178</v>
      </c>
      <c r="C221" s="30" t="s">
        <v>16549</v>
      </c>
      <c r="D221" s="10"/>
    </row>
    <row r="222" spans="1:4" x14ac:dyDescent="0.3">
      <c r="A222" s="30" t="s">
        <v>1802</v>
      </c>
      <c r="B222" s="30" t="s">
        <v>178</v>
      </c>
      <c r="C222" s="30" t="s">
        <v>16549</v>
      </c>
      <c r="D222" s="10"/>
    </row>
    <row r="223" spans="1:4" x14ac:dyDescent="0.3">
      <c r="A223" s="30" t="s">
        <v>1791</v>
      </c>
      <c r="B223" s="30" t="s">
        <v>178</v>
      </c>
      <c r="C223" s="30" t="s">
        <v>16549</v>
      </c>
      <c r="D223" s="10"/>
    </row>
    <row r="224" spans="1:4" x14ac:dyDescent="0.3">
      <c r="A224" s="30" t="s">
        <v>298</v>
      </c>
      <c r="B224" s="30" t="s">
        <v>265</v>
      </c>
      <c r="C224" s="30" t="s">
        <v>16549</v>
      </c>
      <c r="D224" s="10"/>
    </row>
    <row r="225" spans="1:4" x14ac:dyDescent="0.3">
      <c r="A225" s="30" t="s">
        <v>2856</v>
      </c>
      <c r="B225" s="30" t="s">
        <v>106</v>
      </c>
      <c r="C225" s="30" t="s">
        <v>16546</v>
      </c>
      <c r="D225" s="10"/>
    </row>
    <row r="226" spans="1:4" x14ac:dyDescent="0.3">
      <c r="A226" s="30" t="s">
        <v>16011</v>
      </c>
      <c r="B226" s="30" t="s">
        <v>106</v>
      </c>
      <c r="C226" s="30" t="s">
        <v>16549</v>
      </c>
      <c r="D226" s="10"/>
    </row>
    <row r="227" spans="1:4" x14ac:dyDescent="0.3">
      <c r="A227" s="30" t="s">
        <v>418</v>
      </c>
      <c r="B227" s="30" t="s">
        <v>106</v>
      </c>
      <c r="C227" s="30" t="s">
        <v>16546</v>
      </c>
      <c r="D227" s="10"/>
    </row>
    <row r="228" spans="1:4" x14ac:dyDescent="0.3">
      <c r="A228" s="30" t="s">
        <v>17591</v>
      </c>
      <c r="B228" s="30" t="s">
        <v>106</v>
      </c>
      <c r="C228" s="30" t="s">
        <v>16546</v>
      </c>
      <c r="D228" s="10"/>
    </row>
    <row r="229" spans="1:4" x14ac:dyDescent="0.3">
      <c r="A229" s="30" t="s">
        <v>17592</v>
      </c>
      <c r="B229" s="30" t="s">
        <v>106</v>
      </c>
      <c r="C229" s="30" t="s">
        <v>16546</v>
      </c>
      <c r="D229" s="10"/>
    </row>
    <row r="230" spans="1:4" x14ac:dyDescent="0.3">
      <c r="A230" s="30" t="s">
        <v>456</v>
      </c>
      <c r="B230" s="30" t="s">
        <v>178</v>
      </c>
      <c r="C230" s="30" t="s">
        <v>17614</v>
      </c>
      <c r="D230" s="10"/>
    </row>
    <row r="231" spans="1:4" x14ac:dyDescent="0.3">
      <c r="A231" s="30" t="s">
        <v>804</v>
      </c>
      <c r="B231" s="30" t="s">
        <v>28</v>
      </c>
      <c r="C231" s="30" t="s">
        <v>16547</v>
      </c>
      <c r="D231" s="10"/>
    </row>
    <row r="232" spans="1:4" x14ac:dyDescent="0.3">
      <c r="A232" s="30" t="s">
        <v>16548</v>
      </c>
      <c r="B232" s="30" t="s">
        <v>28</v>
      </c>
      <c r="C232" s="30" t="s">
        <v>16549</v>
      </c>
      <c r="D232" s="10"/>
    </row>
    <row r="233" spans="1:4" x14ac:dyDescent="0.3">
      <c r="A233" s="30" t="s">
        <v>3149</v>
      </c>
      <c r="B233" s="30" t="s">
        <v>28</v>
      </c>
      <c r="C233" s="30" t="s">
        <v>16547</v>
      </c>
      <c r="D233" s="10"/>
    </row>
    <row r="234" spans="1:4" x14ac:dyDescent="0.3">
      <c r="A234" s="30" t="s">
        <v>17593</v>
      </c>
      <c r="B234" s="30" t="s">
        <v>28</v>
      </c>
      <c r="C234" s="30" t="s">
        <v>16547</v>
      </c>
      <c r="D234" s="10"/>
    </row>
    <row r="235" spans="1:4" x14ac:dyDescent="0.3">
      <c r="A235" s="30" t="s">
        <v>611</v>
      </c>
      <c r="B235" s="30" t="s">
        <v>28</v>
      </c>
      <c r="C235" s="30" t="s">
        <v>16547</v>
      </c>
      <c r="D235" s="10"/>
    </row>
    <row r="236" spans="1:4" x14ac:dyDescent="0.3">
      <c r="A236" s="30" t="s">
        <v>835</v>
      </c>
      <c r="B236" s="30" t="s">
        <v>28</v>
      </c>
      <c r="C236" s="30" t="s">
        <v>17614</v>
      </c>
      <c r="D236" s="10"/>
    </row>
    <row r="237" spans="1:4" x14ac:dyDescent="0.3">
      <c r="A237" s="30" t="s">
        <v>17594</v>
      </c>
      <c r="B237" s="30" t="s">
        <v>28</v>
      </c>
      <c r="C237" s="30" t="s">
        <v>17614</v>
      </c>
      <c r="D237" s="10"/>
    </row>
    <row r="238" spans="1:4" x14ac:dyDescent="0.3">
      <c r="A238" s="30" t="s">
        <v>2635</v>
      </c>
      <c r="B238" s="30" t="s">
        <v>28</v>
      </c>
      <c r="C238" s="30" t="s">
        <v>16549</v>
      </c>
      <c r="D238" s="10"/>
    </row>
    <row r="239" spans="1:4" x14ac:dyDescent="0.3">
      <c r="A239" s="30" t="s">
        <v>461</v>
      </c>
      <c r="B239" s="30" t="s">
        <v>265</v>
      </c>
      <c r="C239" s="30" t="s">
        <v>16549</v>
      </c>
      <c r="D239" s="10"/>
    </row>
    <row r="240" spans="1:4" x14ac:dyDescent="0.3">
      <c r="A240" s="30" t="s">
        <v>414</v>
      </c>
      <c r="B240" s="30" t="s">
        <v>28</v>
      </c>
      <c r="C240" s="30" t="s">
        <v>16549</v>
      </c>
      <c r="D240" s="10"/>
    </row>
    <row r="241" spans="1:4" x14ac:dyDescent="0.3">
      <c r="A241" s="30" t="s">
        <v>2538</v>
      </c>
      <c r="B241" s="30" t="s">
        <v>178</v>
      </c>
      <c r="C241" s="30" t="s">
        <v>16549</v>
      </c>
      <c r="D241" s="10"/>
    </row>
    <row r="242" spans="1:4" x14ac:dyDescent="0.3">
      <c r="A242" s="30" t="s">
        <v>532</v>
      </c>
      <c r="B242" s="30" t="s">
        <v>106</v>
      </c>
      <c r="C242" s="30" t="s">
        <v>16549</v>
      </c>
      <c r="D242" s="10"/>
    </row>
    <row r="243" spans="1:4" x14ac:dyDescent="0.3">
      <c r="A243" s="30" t="s">
        <v>617</v>
      </c>
      <c r="B243" s="30" t="s">
        <v>106</v>
      </c>
      <c r="C243" s="30" t="s">
        <v>16549</v>
      </c>
      <c r="D243" s="10"/>
    </row>
    <row r="244" spans="1:4" x14ac:dyDescent="0.3">
      <c r="A244" s="30" t="s">
        <v>17595</v>
      </c>
      <c r="B244" s="30" t="s">
        <v>178</v>
      </c>
      <c r="C244" s="30" t="s">
        <v>16549</v>
      </c>
      <c r="D244" s="10"/>
    </row>
    <row r="245" spans="1:4" x14ac:dyDescent="0.3">
      <c r="A245" s="30" t="s">
        <v>639</v>
      </c>
      <c r="B245" s="30" t="s">
        <v>178</v>
      </c>
      <c r="C245" s="30" t="s">
        <v>16549</v>
      </c>
      <c r="D245" s="10"/>
    </row>
    <row r="246" spans="1:4" x14ac:dyDescent="0.3">
      <c r="A246" s="30" t="s">
        <v>1106</v>
      </c>
      <c r="B246" s="30" t="s">
        <v>178</v>
      </c>
      <c r="C246" s="30" t="s">
        <v>16549</v>
      </c>
      <c r="D246" s="10"/>
    </row>
    <row r="247" spans="1:4" x14ac:dyDescent="0.3">
      <c r="A247" s="30" t="s">
        <v>1595</v>
      </c>
      <c r="B247" s="30" t="s">
        <v>265</v>
      </c>
      <c r="C247" s="30" t="s">
        <v>16549</v>
      </c>
      <c r="D247" s="10"/>
    </row>
    <row r="248" spans="1:4" x14ac:dyDescent="0.3">
      <c r="A248" s="30" t="s">
        <v>866</v>
      </c>
      <c r="B248" s="30" t="s">
        <v>28</v>
      </c>
      <c r="C248" s="30" t="s">
        <v>16549</v>
      </c>
      <c r="D248" s="10"/>
    </row>
    <row r="249" spans="1:4" x14ac:dyDescent="0.3">
      <c r="A249" s="30" t="s">
        <v>1010</v>
      </c>
      <c r="B249" s="30" t="s">
        <v>106</v>
      </c>
      <c r="C249" s="30" t="s">
        <v>16549</v>
      </c>
      <c r="D249" s="10"/>
    </row>
    <row r="250" spans="1:4" x14ac:dyDescent="0.3">
      <c r="A250" s="30" t="s">
        <v>629</v>
      </c>
      <c r="B250" s="30" t="s">
        <v>28</v>
      </c>
      <c r="C250" s="30" t="s">
        <v>16549</v>
      </c>
      <c r="D250" s="10"/>
    </row>
    <row r="251" spans="1:4" x14ac:dyDescent="0.3">
      <c r="A251" s="30" t="s">
        <v>351</v>
      </c>
      <c r="B251" s="30" t="s">
        <v>265</v>
      </c>
      <c r="C251" s="30" t="s">
        <v>16549</v>
      </c>
      <c r="D251" s="10"/>
    </row>
    <row r="252" spans="1:4" x14ac:dyDescent="0.3">
      <c r="A252" s="30" t="s">
        <v>4139</v>
      </c>
      <c r="B252" s="30" t="s">
        <v>178</v>
      </c>
      <c r="C252" s="30" t="s">
        <v>16549</v>
      </c>
      <c r="D252" s="10"/>
    </row>
    <row r="253" spans="1:4" x14ac:dyDescent="0.3">
      <c r="A253" s="30" t="s">
        <v>2301</v>
      </c>
      <c r="B253" s="30" t="s">
        <v>28</v>
      </c>
      <c r="C253" s="30" t="s">
        <v>16549</v>
      </c>
      <c r="D253" s="10"/>
    </row>
    <row r="254" spans="1:4" x14ac:dyDescent="0.3">
      <c r="A254" s="30" t="s">
        <v>383</v>
      </c>
      <c r="B254" s="30" t="s">
        <v>106</v>
      </c>
      <c r="C254" s="30" t="s">
        <v>16549</v>
      </c>
      <c r="D254" s="10"/>
    </row>
    <row r="255" spans="1:4" x14ac:dyDescent="0.3">
      <c r="A255" s="30" t="s">
        <v>2184</v>
      </c>
      <c r="B255" s="30" t="s">
        <v>28</v>
      </c>
      <c r="C255" s="30" t="s">
        <v>16547</v>
      </c>
      <c r="D255" s="10"/>
    </row>
    <row r="256" spans="1:4" x14ac:dyDescent="0.3">
      <c r="A256" s="30" t="s">
        <v>2488</v>
      </c>
      <c r="B256" s="30" t="s">
        <v>28</v>
      </c>
      <c r="C256" s="30" t="s">
        <v>16546</v>
      </c>
      <c r="D256" s="10"/>
    </row>
    <row r="257" spans="1:4" x14ac:dyDescent="0.3">
      <c r="A257" s="30" t="s">
        <v>17596</v>
      </c>
      <c r="B257" s="30" t="s">
        <v>28</v>
      </c>
      <c r="C257" s="30" t="s">
        <v>16549</v>
      </c>
      <c r="D257" s="10"/>
    </row>
    <row r="258" spans="1:4" x14ac:dyDescent="0.3">
      <c r="A258" s="30" t="s">
        <v>720</v>
      </c>
      <c r="B258" s="30" t="s">
        <v>28</v>
      </c>
      <c r="C258" s="30" t="s">
        <v>16546</v>
      </c>
      <c r="D258" s="10"/>
    </row>
    <row r="259" spans="1:4" x14ac:dyDescent="0.3">
      <c r="A259" s="30" t="s">
        <v>17597</v>
      </c>
      <c r="B259" s="30" t="s">
        <v>28</v>
      </c>
      <c r="C259" s="30" t="s">
        <v>16546</v>
      </c>
      <c r="D259" s="10"/>
    </row>
    <row r="260" spans="1:4" x14ac:dyDescent="0.3">
      <c r="A260" s="30" t="s">
        <v>1212</v>
      </c>
      <c r="B260" s="30" t="s">
        <v>28</v>
      </c>
      <c r="C260" s="30" t="s">
        <v>16546</v>
      </c>
      <c r="D260" s="10"/>
    </row>
    <row r="261" spans="1:4" x14ac:dyDescent="0.3">
      <c r="A261" s="30" t="s">
        <v>17598</v>
      </c>
      <c r="B261" s="30" t="s">
        <v>28</v>
      </c>
      <c r="C261" s="30" t="s">
        <v>16547</v>
      </c>
      <c r="D261" s="10"/>
    </row>
    <row r="262" spans="1:4" x14ac:dyDescent="0.3">
      <c r="A262" s="30" t="s">
        <v>17599</v>
      </c>
      <c r="B262" s="30" t="s">
        <v>28</v>
      </c>
      <c r="C262" s="30" t="s">
        <v>16547</v>
      </c>
      <c r="D262" s="10"/>
    </row>
    <row r="263" spans="1:4" x14ac:dyDescent="0.3">
      <c r="A263" s="30" t="s">
        <v>17600</v>
      </c>
      <c r="B263" s="30" t="s">
        <v>28</v>
      </c>
      <c r="C263" s="30" t="s">
        <v>16547</v>
      </c>
      <c r="D263" s="10"/>
    </row>
    <row r="264" spans="1:4" x14ac:dyDescent="0.3">
      <c r="A264" s="30" t="s">
        <v>2123</v>
      </c>
      <c r="B264" s="30" t="s">
        <v>28</v>
      </c>
      <c r="C264" s="30" t="s">
        <v>16547</v>
      </c>
      <c r="D264" s="10"/>
    </row>
    <row r="265" spans="1:4" x14ac:dyDescent="0.3">
      <c r="A265" s="30" t="s">
        <v>17601</v>
      </c>
      <c r="B265" s="30" t="s">
        <v>106</v>
      </c>
      <c r="C265" s="30" t="s">
        <v>16547</v>
      </c>
      <c r="D265" s="10"/>
    </row>
    <row r="266" spans="1:4" x14ac:dyDescent="0.3">
      <c r="A266" s="30" t="s">
        <v>1100</v>
      </c>
      <c r="B266" s="30" t="s">
        <v>28</v>
      </c>
      <c r="C266" s="30" t="s">
        <v>16547</v>
      </c>
      <c r="D266" s="10"/>
    </row>
    <row r="267" spans="1:4" x14ac:dyDescent="0.3">
      <c r="A267" s="30" t="s">
        <v>17602</v>
      </c>
      <c r="B267" s="30" t="s">
        <v>28</v>
      </c>
      <c r="C267" s="30" t="s">
        <v>16547</v>
      </c>
      <c r="D267" s="10"/>
    </row>
    <row r="268" spans="1:4" x14ac:dyDescent="0.3">
      <c r="A268" s="30" t="s">
        <v>562</v>
      </c>
      <c r="B268" s="30" t="s">
        <v>28</v>
      </c>
      <c r="C268" s="30" t="s">
        <v>17614</v>
      </c>
      <c r="D268" s="10"/>
    </row>
    <row r="269" spans="1:4" x14ac:dyDescent="0.3">
      <c r="A269" s="30" t="s">
        <v>2099</v>
      </c>
      <c r="B269" s="30" t="s">
        <v>106</v>
      </c>
      <c r="C269" s="30" t="s">
        <v>16549</v>
      </c>
      <c r="D269" s="10"/>
    </row>
    <row r="270" spans="1:4" x14ac:dyDescent="0.3">
      <c r="A270" s="30" t="s">
        <v>503</v>
      </c>
      <c r="B270" s="30" t="s">
        <v>106</v>
      </c>
      <c r="C270" s="30" t="s">
        <v>16549</v>
      </c>
      <c r="D270" s="10"/>
    </row>
    <row r="271" spans="1:4" x14ac:dyDescent="0.3">
      <c r="A271" s="30" t="s">
        <v>394</v>
      </c>
      <c r="B271" s="30" t="s">
        <v>178</v>
      </c>
      <c r="C271" s="30" t="s">
        <v>16549</v>
      </c>
      <c r="D271" s="10"/>
    </row>
    <row r="272" spans="1:4" x14ac:dyDescent="0.3">
      <c r="A272" s="30" t="s">
        <v>933</v>
      </c>
      <c r="B272" s="30" t="s">
        <v>106</v>
      </c>
      <c r="C272" s="30" t="s">
        <v>16549</v>
      </c>
      <c r="D272" s="10"/>
    </row>
    <row r="273" spans="1:4" x14ac:dyDescent="0.3">
      <c r="A273" s="30" t="s">
        <v>686</v>
      </c>
      <c r="B273" s="30" t="s">
        <v>178</v>
      </c>
      <c r="C273" s="30" t="s">
        <v>16549</v>
      </c>
      <c r="D273" s="10"/>
    </row>
    <row r="274" spans="1:4" x14ac:dyDescent="0.3">
      <c r="A274" s="30" t="s">
        <v>2812</v>
      </c>
      <c r="B274" s="30" t="s">
        <v>106</v>
      </c>
      <c r="C274" s="30" t="s">
        <v>16549</v>
      </c>
      <c r="D274" s="10"/>
    </row>
    <row r="275" spans="1:4" x14ac:dyDescent="0.3">
      <c r="A275" s="30" t="s">
        <v>1373</v>
      </c>
      <c r="B275" s="30" t="s">
        <v>106</v>
      </c>
      <c r="C275" s="30" t="s">
        <v>16549</v>
      </c>
      <c r="D275" s="10"/>
    </row>
    <row r="276" spans="1:4" s="10" customFormat="1" x14ac:dyDescent="0.3">
      <c r="A276" s="30" t="s">
        <v>579</v>
      </c>
      <c r="B276" s="30" t="s">
        <v>106</v>
      </c>
      <c r="C276" s="30" t="s">
        <v>16549</v>
      </c>
    </row>
    <row r="277" spans="1:4" s="10" customFormat="1" x14ac:dyDescent="0.3">
      <c r="A277" s="30" t="s">
        <v>2872</v>
      </c>
      <c r="B277" s="30" t="s">
        <v>28</v>
      </c>
      <c r="C277" s="30" t="s">
        <v>16549</v>
      </c>
    </row>
    <row r="278" spans="1:4" s="10" customFormat="1" x14ac:dyDescent="0.3">
      <c r="A278" s="30" t="s">
        <v>4353</v>
      </c>
      <c r="B278" s="30" t="s">
        <v>106</v>
      </c>
      <c r="C278" s="30" t="s">
        <v>16549</v>
      </c>
    </row>
    <row r="279" spans="1:4" x14ac:dyDescent="0.3">
      <c r="A279" s="30" t="s">
        <v>574</v>
      </c>
      <c r="B279" s="30" t="s">
        <v>28</v>
      </c>
      <c r="C279" s="30" t="s">
        <v>16549</v>
      </c>
    </row>
    <row r="280" spans="1:4" x14ac:dyDescent="0.3">
      <c r="A280" s="30" t="s">
        <v>512</v>
      </c>
      <c r="B280" s="30" t="s">
        <v>106</v>
      </c>
      <c r="C280" s="30" t="s">
        <v>16549</v>
      </c>
    </row>
    <row r="281" spans="1:4" x14ac:dyDescent="0.3">
      <c r="A281" s="30" t="s">
        <v>1509</v>
      </c>
      <c r="B281" s="30" t="s">
        <v>106</v>
      </c>
      <c r="C281" s="30" t="s">
        <v>16549</v>
      </c>
    </row>
    <row r="282" spans="1:4" ht="15" thickBot="1" x14ac:dyDescent="0.35">
      <c r="A282" s="32" t="s">
        <v>1062</v>
      </c>
      <c r="B282" s="30" t="s">
        <v>178</v>
      </c>
      <c r="C282" s="30" t="s">
        <v>16549</v>
      </c>
    </row>
    <row r="283" spans="1:4" ht="15" thickBot="1" x14ac:dyDescent="0.35">
      <c r="A283" s="30" t="s">
        <v>1388</v>
      </c>
      <c r="B283" s="30" t="s">
        <v>106</v>
      </c>
      <c r="C283" s="30" t="s">
        <v>16549</v>
      </c>
      <c r="D283" s="169" t="s">
        <v>16546</v>
      </c>
    </row>
    <row r="284" spans="1:4" x14ac:dyDescent="0.3">
      <c r="A284" s="30" t="s">
        <v>489</v>
      </c>
      <c r="B284" s="30" t="s">
        <v>178</v>
      </c>
      <c r="C284" s="30" t="s">
        <v>16549</v>
      </c>
    </row>
    <row r="285" spans="1:4" x14ac:dyDescent="0.3">
      <c r="A285" s="30" t="s">
        <v>554</v>
      </c>
      <c r="B285" s="30" t="s">
        <v>106</v>
      </c>
      <c r="C285" s="30" t="s">
        <v>16549</v>
      </c>
    </row>
    <row r="286" spans="1:4" x14ac:dyDescent="0.3">
      <c r="A286" s="30" t="s">
        <v>2110</v>
      </c>
      <c r="B286" s="30" t="s">
        <v>106</v>
      </c>
      <c r="C286" s="30" t="s">
        <v>16549</v>
      </c>
    </row>
    <row r="287" spans="1:4" x14ac:dyDescent="0.3">
      <c r="A287" s="30" t="s">
        <v>433</v>
      </c>
      <c r="B287" s="30" t="s">
        <v>28</v>
      </c>
      <c r="C287" s="30" t="s">
        <v>16546</v>
      </c>
    </row>
    <row r="288" spans="1:4" x14ac:dyDescent="0.3">
      <c r="A288" s="30" t="s">
        <v>10546</v>
      </c>
      <c r="B288" s="30" t="s">
        <v>106</v>
      </c>
      <c r="C288" s="30" t="s">
        <v>16549</v>
      </c>
    </row>
    <row r="289" spans="1:3" x14ac:dyDescent="0.3">
      <c r="A289" s="30" t="s">
        <v>1479</v>
      </c>
      <c r="B289" s="30" t="s">
        <v>28</v>
      </c>
      <c r="C289" s="30" t="s">
        <v>16546</v>
      </c>
    </row>
    <row r="290" spans="1:3" x14ac:dyDescent="0.3">
      <c r="A290" s="30" t="s">
        <v>17603</v>
      </c>
      <c r="B290" s="30" t="s">
        <v>28</v>
      </c>
      <c r="C290" s="30" t="s">
        <v>16546</v>
      </c>
    </row>
    <row r="291" spans="1:3" x14ac:dyDescent="0.3">
      <c r="A291" s="30" t="s">
        <v>17604</v>
      </c>
      <c r="B291" s="30" t="s">
        <v>28</v>
      </c>
      <c r="C291" s="30" t="s">
        <v>16546</v>
      </c>
    </row>
    <row r="292" spans="1:3" x14ac:dyDescent="0.3">
      <c r="A292" s="30" t="s">
        <v>17605</v>
      </c>
      <c r="B292" s="30" t="s">
        <v>106</v>
      </c>
      <c r="C292" s="30" t="s">
        <v>16547</v>
      </c>
    </row>
    <row r="293" spans="1:3" x14ac:dyDescent="0.3">
      <c r="A293" s="30" t="s">
        <v>535</v>
      </c>
      <c r="B293" s="30" t="s">
        <v>178</v>
      </c>
      <c r="C293" s="30" t="s">
        <v>17614</v>
      </c>
    </row>
    <row r="294" spans="1:3" x14ac:dyDescent="0.3">
      <c r="A294" s="30" t="s">
        <v>17606</v>
      </c>
      <c r="B294" s="30" t="s">
        <v>28</v>
      </c>
      <c r="C294" s="30" t="s">
        <v>16547</v>
      </c>
    </row>
    <row r="295" spans="1:3" x14ac:dyDescent="0.3">
      <c r="A295" s="30" t="s">
        <v>17607</v>
      </c>
      <c r="B295" s="30" t="s">
        <v>106</v>
      </c>
      <c r="C295" s="30" t="s">
        <v>16547</v>
      </c>
    </row>
    <row r="296" spans="1:3" x14ac:dyDescent="0.3">
      <c r="A296" s="30" t="s">
        <v>17607</v>
      </c>
      <c r="B296" s="30" t="s">
        <v>106</v>
      </c>
      <c r="C296" s="30" t="s">
        <v>16547</v>
      </c>
    </row>
    <row r="297" spans="1:3" x14ac:dyDescent="0.3">
      <c r="A297" s="30" t="s">
        <v>2363</v>
      </c>
      <c r="B297" s="30" t="s">
        <v>28</v>
      </c>
      <c r="C297" s="30" t="s">
        <v>16547</v>
      </c>
    </row>
    <row r="298" spans="1:3" x14ac:dyDescent="0.3">
      <c r="A298" s="30" t="s">
        <v>17608</v>
      </c>
      <c r="B298" s="30" t="s">
        <v>106</v>
      </c>
      <c r="C298" s="30" t="s">
        <v>17614</v>
      </c>
    </row>
    <row r="299" spans="1:3" x14ac:dyDescent="0.3">
      <c r="A299" s="30" t="s">
        <v>17609</v>
      </c>
      <c r="B299" s="30" t="s">
        <v>178</v>
      </c>
      <c r="C299" s="30" t="s">
        <v>17614</v>
      </c>
    </row>
    <row r="300" spans="1:3" x14ac:dyDescent="0.3">
      <c r="A300" s="30" t="s">
        <v>951</v>
      </c>
      <c r="B300" s="30" t="s">
        <v>106</v>
      </c>
      <c r="C300" s="30" t="s">
        <v>17614</v>
      </c>
    </row>
    <row r="301" spans="1:3" x14ac:dyDescent="0.3">
      <c r="A301" s="30" t="s">
        <v>4135</v>
      </c>
      <c r="B301" s="30" t="s">
        <v>265</v>
      </c>
      <c r="C301" s="30" t="s">
        <v>16549</v>
      </c>
    </row>
    <row r="302" spans="1:3" x14ac:dyDescent="0.3">
      <c r="A302" s="30" t="s">
        <v>731</v>
      </c>
      <c r="B302" s="30" t="s">
        <v>106</v>
      </c>
      <c r="C302" s="30" t="s">
        <v>16549</v>
      </c>
    </row>
    <row r="303" spans="1:3" x14ac:dyDescent="0.3">
      <c r="A303" s="30" t="s">
        <v>1686</v>
      </c>
      <c r="B303" s="30" t="s">
        <v>106</v>
      </c>
      <c r="C303" s="30" t="s">
        <v>16549</v>
      </c>
    </row>
    <row r="304" spans="1:3" x14ac:dyDescent="0.3">
      <c r="A304" s="30" t="s">
        <v>521</v>
      </c>
      <c r="B304" s="30" t="s">
        <v>106</v>
      </c>
      <c r="C304" s="30" t="s">
        <v>16549</v>
      </c>
    </row>
    <row r="305" spans="1:3" x14ac:dyDescent="0.3">
      <c r="A305" s="30" t="s">
        <v>1249</v>
      </c>
      <c r="B305" s="30" t="s">
        <v>178</v>
      </c>
      <c r="C305" s="30" t="s">
        <v>16549</v>
      </c>
    </row>
    <row r="306" spans="1:3" x14ac:dyDescent="0.3">
      <c r="A306" s="30" t="s">
        <v>4891</v>
      </c>
      <c r="B306" s="30" t="s">
        <v>106</v>
      </c>
      <c r="C306" s="30" t="s">
        <v>16549</v>
      </c>
    </row>
    <row r="307" spans="1:3" x14ac:dyDescent="0.3">
      <c r="A307" s="30" t="s">
        <v>2760</v>
      </c>
      <c r="B307" s="30" t="s">
        <v>265</v>
      </c>
      <c r="C307" s="30" t="s">
        <v>16549</v>
      </c>
    </row>
    <row r="308" spans="1:3" x14ac:dyDescent="0.3">
      <c r="A308" s="30" t="s">
        <v>627</v>
      </c>
      <c r="B308" s="30" t="s">
        <v>106</v>
      </c>
      <c r="C308" s="30" t="s">
        <v>16549</v>
      </c>
    </row>
    <row r="309" spans="1:3" x14ac:dyDescent="0.3">
      <c r="A309" s="30" t="s">
        <v>358</v>
      </c>
      <c r="B309" s="30" t="s">
        <v>106</v>
      </c>
      <c r="C309" s="30" t="s">
        <v>16549</v>
      </c>
    </row>
    <row r="310" spans="1:3" x14ac:dyDescent="0.3">
      <c r="A310" s="30" t="s">
        <v>391</v>
      </c>
      <c r="B310" s="30" t="s">
        <v>178</v>
      </c>
      <c r="C310" s="30" t="s">
        <v>16549</v>
      </c>
    </row>
    <row r="311" spans="1:3" x14ac:dyDescent="0.3">
      <c r="A311" s="30" t="s">
        <v>576</v>
      </c>
      <c r="B311" s="30" t="s">
        <v>28</v>
      </c>
      <c r="C311" s="30" t="s">
        <v>16549</v>
      </c>
    </row>
    <row r="312" spans="1:3" x14ac:dyDescent="0.3">
      <c r="A312" s="30" t="s">
        <v>416</v>
      </c>
      <c r="B312" s="30" t="s">
        <v>265</v>
      </c>
      <c r="C312" s="30" t="s">
        <v>16549</v>
      </c>
    </row>
    <row r="313" spans="1:3" x14ac:dyDescent="0.3">
      <c r="A313" s="30" t="s">
        <v>628</v>
      </c>
      <c r="B313" s="30" t="s">
        <v>106</v>
      </c>
      <c r="C313" s="30" t="s">
        <v>16549</v>
      </c>
    </row>
    <row r="314" spans="1:3" x14ac:dyDescent="0.3">
      <c r="A314" s="30" t="s">
        <v>595</v>
      </c>
      <c r="B314" s="30" t="s">
        <v>178</v>
      </c>
      <c r="C314" s="30" t="s">
        <v>16549</v>
      </c>
    </row>
    <row r="315" spans="1:3" x14ac:dyDescent="0.3">
      <c r="A315" s="30" t="s">
        <v>4951</v>
      </c>
      <c r="B315" s="30" t="s">
        <v>106</v>
      </c>
      <c r="C315" s="30" t="s">
        <v>16546</v>
      </c>
    </row>
    <row r="316" spans="1:3" x14ac:dyDescent="0.3">
      <c r="A316" s="30" t="s">
        <v>11035</v>
      </c>
      <c r="B316" s="30" t="s">
        <v>106</v>
      </c>
      <c r="C316" s="30" t="s">
        <v>16549</v>
      </c>
    </row>
    <row r="317" spans="1:3" x14ac:dyDescent="0.3">
      <c r="A317" s="30" t="s">
        <v>643</v>
      </c>
      <c r="B317" s="30" t="s">
        <v>106</v>
      </c>
      <c r="C317" s="30" t="s">
        <v>16546</v>
      </c>
    </row>
    <row r="318" spans="1:3" x14ac:dyDescent="0.3">
      <c r="A318" s="30" t="s">
        <v>7902</v>
      </c>
      <c r="B318" s="30" t="s">
        <v>106</v>
      </c>
      <c r="C318" s="30" t="s">
        <v>16546</v>
      </c>
    </row>
    <row r="319" spans="1:3" x14ac:dyDescent="0.3">
      <c r="A319" s="30" t="s">
        <v>17610</v>
      </c>
      <c r="B319" s="30" t="s">
        <v>106</v>
      </c>
      <c r="C319" s="30" t="s">
        <v>16546</v>
      </c>
    </row>
    <row r="320" spans="1:3" x14ac:dyDescent="0.3">
      <c r="A320" s="30" t="s">
        <v>542</v>
      </c>
      <c r="B320" s="30" t="s">
        <v>178</v>
      </c>
      <c r="C320" s="30" t="s">
        <v>17614</v>
      </c>
    </row>
    <row r="321" spans="1:3" x14ac:dyDescent="0.3">
      <c r="A321" s="30" t="s">
        <v>1300</v>
      </c>
      <c r="B321" s="30" t="s">
        <v>178</v>
      </c>
      <c r="C321" s="30" t="s">
        <v>16547</v>
      </c>
    </row>
    <row r="322" spans="1:3" x14ac:dyDescent="0.3">
      <c r="A322" s="30" t="s">
        <v>17611</v>
      </c>
      <c r="B322" s="30" t="s">
        <v>178</v>
      </c>
      <c r="C322" s="30" t="s">
        <v>16547</v>
      </c>
    </row>
    <row r="323" spans="1:3" x14ac:dyDescent="0.3">
      <c r="A323" s="30" t="s">
        <v>17611</v>
      </c>
      <c r="B323" s="30" t="s">
        <v>178</v>
      </c>
      <c r="C323" s="30" t="s">
        <v>16547</v>
      </c>
    </row>
    <row r="324" spans="1:3" x14ac:dyDescent="0.3">
      <c r="A324" s="30" t="s">
        <v>706</v>
      </c>
      <c r="B324" s="30" t="s">
        <v>178</v>
      </c>
      <c r="C324" s="30" t="s">
        <v>16547</v>
      </c>
    </row>
    <row r="325" spans="1:3" x14ac:dyDescent="0.3">
      <c r="A325" s="30" t="s">
        <v>17612</v>
      </c>
      <c r="B325" s="30" t="s">
        <v>178</v>
      </c>
      <c r="C325" s="30" t="s">
        <v>16547</v>
      </c>
    </row>
    <row r="326" spans="1:3" x14ac:dyDescent="0.3">
      <c r="A326" s="30" t="s">
        <v>621</v>
      </c>
      <c r="B326" s="30" t="s">
        <v>178</v>
      </c>
      <c r="C326" s="30" t="s">
        <v>16547</v>
      </c>
    </row>
    <row r="327" spans="1:3" x14ac:dyDescent="0.3">
      <c r="A327" s="30" t="s">
        <v>771</v>
      </c>
      <c r="B327" s="30" t="s">
        <v>178</v>
      </c>
      <c r="C327" s="30" t="s">
        <v>17614</v>
      </c>
    </row>
    <row r="328" spans="1:3" x14ac:dyDescent="0.3">
      <c r="A328" s="30" t="s">
        <v>452</v>
      </c>
      <c r="B328" s="30" t="s">
        <v>106</v>
      </c>
      <c r="C328" s="30" t="s">
        <v>17614</v>
      </c>
    </row>
    <row r="329" spans="1:3" x14ac:dyDescent="0.3">
      <c r="A329" s="30" t="s">
        <v>1256</v>
      </c>
      <c r="B329" s="30" t="s">
        <v>178</v>
      </c>
      <c r="C329" s="30" t="s">
        <v>16549</v>
      </c>
    </row>
    <row r="330" spans="1:3" x14ac:dyDescent="0.3">
      <c r="A330" s="30" t="s">
        <v>2868</v>
      </c>
      <c r="B330" s="30" t="s">
        <v>178</v>
      </c>
      <c r="C330" s="30" t="s">
        <v>16549</v>
      </c>
    </row>
    <row r="331" spans="1:3" x14ac:dyDescent="0.3">
      <c r="A331" s="30" t="s">
        <v>2012</v>
      </c>
      <c r="B331" s="30" t="s">
        <v>265</v>
      </c>
      <c r="C331" s="30" t="s">
        <v>16549</v>
      </c>
    </row>
    <row r="332" spans="1:3" x14ac:dyDescent="0.3">
      <c r="A332" s="30" t="s">
        <v>705</v>
      </c>
      <c r="B332" s="30" t="s">
        <v>178</v>
      </c>
      <c r="C332" s="30" t="s">
        <v>16549</v>
      </c>
    </row>
    <row r="333" spans="1:3" x14ac:dyDescent="0.3">
      <c r="A333" s="30" t="s">
        <v>602</v>
      </c>
      <c r="B333" s="30" t="s">
        <v>265</v>
      </c>
      <c r="C333" s="30" t="s">
        <v>16549</v>
      </c>
    </row>
    <row r="334" spans="1:3" x14ac:dyDescent="0.3">
      <c r="A334" s="30" t="s">
        <v>1822</v>
      </c>
      <c r="B334" s="30" t="s">
        <v>178</v>
      </c>
      <c r="C334" s="30" t="s">
        <v>16549</v>
      </c>
    </row>
    <row r="335" spans="1:3" x14ac:dyDescent="0.3">
      <c r="A335" s="30" t="s">
        <v>592</v>
      </c>
      <c r="B335" s="30" t="s">
        <v>178</v>
      </c>
      <c r="C335" s="30" t="s">
        <v>16549</v>
      </c>
    </row>
    <row r="336" spans="1:3" x14ac:dyDescent="0.3">
      <c r="A336" s="30" t="s">
        <v>446</v>
      </c>
      <c r="B336" s="30" t="s">
        <v>265</v>
      </c>
      <c r="C336" s="30" t="s">
        <v>16549</v>
      </c>
    </row>
    <row r="337" spans="1:3" x14ac:dyDescent="0.3">
      <c r="A337" s="30" t="s">
        <v>377</v>
      </c>
      <c r="B337" s="30" t="s">
        <v>178</v>
      </c>
      <c r="C337" s="30" t="s">
        <v>16549</v>
      </c>
    </row>
    <row r="338" spans="1:3" x14ac:dyDescent="0.3">
      <c r="A338" s="30" t="s">
        <v>388</v>
      </c>
      <c r="B338" s="30" t="s">
        <v>265</v>
      </c>
      <c r="C338" s="30" t="s">
        <v>16549</v>
      </c>
    </row>
    <row r="339" spans="1:3" x14ac:dyDescent="0.3">
      <c r="A339" s="30" t="s">
        <v>516</v>
      </c>
      <c r="B339" s="30" t="s">
        <v>178</v>
      </c>
      <c r="C339" s="30" t="s">
        <v>16549</v>
      </c>
    </row>
    <row r="340" spans="1:3" x14ac:dyDescent="0.3">
      <c r="A340" s="30" t="s">
        <v>370</v>
      </c>
      <c r="B340" s="30" t="s">
        <v>265</v>
      </c>
      <c r="C340" s="30" t="s">
        <v>16549</v>
      </c>
    </row>
    <row r="341" spans="1:3" x14ac:dyDescent="0.3">
      <c r="A341" s="30" t="s">
        <v>610</v>
      </c>
      <c r="B341" s="30" t="s">
        <v>178</v>
      </c>
      <c r="C341" s="30" t="s">
        <v>16549</v>
      </c>
    </row>
    <row r="342" spans="1:3" x14ac:dyDescent="0.3">
      <c r="A342" s="30" t="s">
        <v>608</v>
      </c>
      <c r="B342" s="30" t="s">
        <v>178</v>
      </c>
      <c r="C342" s="30" t="s">
        <v>16549</v>
      </c>
    </row>
    <row r="343" spans="1:3" x14ac:dyDescent="0.3">
      <c r="A343" s="30" t="s">
        <v>821</v>
      </c>
      <c r="B343" s="30" t="s">
        <v>178</v>
      </c>
      <c r="C343" s="30" t="s">
        <v>16549</v>
      </c>
    </row>
    <row r="344" spans="1:3" x14ac:dyDescent="0.3">
      <c r="A344" s="30" t="s">
        <v>2223</v>
      </c>
      <c r="B344" s="30" t="s">
        <v>178</v>
      </c>
      <c r="C344" s="30" t="s">
        <v>16549</v>
      </c>
    </row>
    <row r="345" spans="1:3" x14ac:dyDescent="0.3">
      <c r="A345" s="30" t="s">
        <v>5826</v>
      </c>
      <c r="B345" s="30" t="s">
        <v>178</v>
      </c>
      <c r="C345" s="30" t="s">
        <v>16549</v>
      </c>
    </row>
    <row r="346" spans="1:3" x14ac:dyDescent="0.3">
      <c r="A346" s="30" t="s">
        <v>7894</v>
      </c>
      <c r="B346" s="30" t="s">
        <v>178</v>
      </c>
      <c r="C346" s="30" t="s">
        <v>16546</v>
      </c>
    </row>
    <row r="347" spans="1:3" x14ac:dyDescent="0.3">
      <c r="A347" s="30" t="s">
        <v>7764</v>
      </c>
      <c r="B347" s="30" t="s">
        <v>178</v>
      </c>
      <c r="C347" s="30" t="s">
        <v>16549</v>
      </c>
    </row>
    <row r="348" spans="1:3" x14ac:dyDescent="0.3">
      <c r="A348" s="30" t="s">
        <v>2943</v>
      </c>
      <c r="B348" s="30" t="s">
        <v>178</v>
      </c>
      <c r="C348" s="30" t="s">
        <v>16546</v>
      </c>
    </row>
    <row r="349" spans="1:3" x14ac:dyDescent="0.3">
      <c r="A349" s="30" t="s">
        <v>16553</v>
      </c>
      <c r="B349" s="30" t="s">
        <v>178</v>
      </c>
      <c r="C349" s="30" t="s">
        <v>16546</v>
      </c>
    </row>
    <row r="350" spans="1:3" x14ac:dyDescent="0.3">
      <c r="A350" s="30" t="s">
        <v>10203</v>
      </c>
      <c r="B350" s="30" t="s">
        <v>178</v>
      </c>
      <c r="C350" s="30" t="s">
        <v>16546</v>
      </c>
    </row>
    <row r="351" spans="1:3" x14ac:dyDescent="0.3">
      <c r="A351" s="30" t="s">
        <v>17613</v>
      </c>
      <c r="B351" s="30" t="s">
        <v>178</v>
      </c>
      <c r="C351" s="30" t="s">
        <v>16547</v>
      </c>
    </row>
    <row r="352" spans="1:3" x14ac:dyDescent="0.3">
      <c r="A352" s="30" t="s">
        <v>477</v>
      </c>
      <c r="B352" s="30" t="s">
        <v>265</v>
      </c>
      <c r="C352" s="30" t="s">
        <v>17614</v>
      </c>
    </row>
  </sheetData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98"/>
  <sheetViews>
    <sheetView topLeftCell="A7" workbookViewId="0">
      <selection activeCell="A29" sqref="A29"/>
    </sheetView>
  </sheetViews>
  <sheetFormatPr defaultRowHeight="13.8" x14ac:dyDescent="0.25"/>
  <cols>
    <col min="1" max="1" width="113.09765625" bestFit="1" customWidth="1"/>
    <col min="2" max="2" width="85.59765625" bestFit="1" customWidth="1"/>
  </cols>
  <sheetData>
    <row r="1" spans="1:2" x14ac:dyDescent="0.25">
      <c r="A1" t="s">
        <v>17615</v>
      </c>
      <c r="B1" t="s">
        <v>17616</v>
      </c>
    </row>
    <row r="2" spans="1:2" x14ac:dyDescent="0.25">
      <c r="A2" t="s">
        <v>16772</v>
      </c>
      <c r="B2" t="s">
        <v>17562</v>
      </c>
    </row>
    <row r="3" spans="1:2" x14ac:dyDescent="0.25">
      <c r="A3" t="s">
        <v>16773</v>
      </c>
      <c r="B3" t="s">
        <v>4907</v>
      </c>
    </row>
    <row r="4" spans="1:2" x14ac:dyDescent="0.25">
      <c r="A4" t="s">
        <v>16774</v>
      </c>
      <c r="B4" t="s">
        <v>17563</v>
      </c>
    </row>
    <row r="5" spans="1:2" x14ac:dyDescent="0.25">
      <c r="A5" t="s">
        <v>16775</v>
      </c>
      <c r="B5" t="s">
        <v>17564</v>
      </c>
    </row>
    <row r="6" spans="1:2" x14ac:dyDescent="0.25">
      <c r="A6" t="s">
        <v>16776</v>
      </c>
      <c r="B6" t="s">
        <v>529</v>
      </c>
    </row>
    <row r="7" spans="1:2" x14ac:dyDescent="0.25">
      <c r="A7" t="s">
        <v>16639</v>
      </c>
      <c r="B7" t="s">
        <v>3977</v>
      </c>
    </row>
    <row r="8" spans="1:2" x14ac:dyDescent="0.25">
      <c r="A8" t="s">
        <v>16676</v>
      </c>
      <c r="B8" t="s">
        <v>1812</v>
      </c>
    </row>
    <row r="9" spans="1:2" x14ac:dyDescent="0.25">
      <c r="A9" t="s">
        <v>16709</v>
      </c>
      <c r="B9" t="s">
        <v>777</v>
      </c>
    </row>
    <row r="10" spans="1:2" x14ac:dyDescent="0.25">
      <c r="A10" t="s">
        <v>16835</v>
      </c>
      <c r="B10" t="s">
        <v>1857</v>
      </c>
    </row>
    <row r="11" spans="1:2" x14ac:dyDescent="0.25">
      <c r="A11" t="s">
        <v>16868</v>
      </c>
      <c r="B11" t="s">
        <v>804</v>
      </c>
    </row>
    <row r="12" spans="1:2" x14ac:dyDescent="0.25">
      <c r="A12" t="s">
        <v>16739</v>
      </c>
      <c r="B12" t="s">
        <v>1238</v>
      </c>
    </row>
    <row r="13" spans="1:2" x14ac:dyDescent="0.25">
      <c r="A13" t="s">
        <v>16900</v>
      </c>
      <c r="B13" t="s">
        <v>2123</v>
      </c>
    </row>
    <row r="14" spans="1:2" x14ac:dyDescent="0.25">
      <c r="A14" t="s">
        <v>16956</v>
      </c>
      <c r="B14" t="s">
        <v>1300</v>
      </c>
    </row>
    <row r="15" spans="1:2" x14ac:dyDescent="0.25">
      <c r="A15" t="s">
        <v>16740</v>
      </c>
      <c r="B15" t="s">
        <v>1129</v>
      </c>
    </row>
    <row r="16" spans="1:2" x14ac:dyDescent="0.25">
      <c r="A16" t="s">
        <v>16710</v>
      </c>
      <c r="B16" t="s">
        <v>17551</v>
      </c>
    </row>
    <row r="17" spans="1:2" x14ac:dyDescent="0.25">
      <c r="A17" t="s">
        <v>16640</v>
      </c>
      <c r="B17" t="s">
        <v>17538</v>
      </c>
    </row>
    <row r="18" spans="1:2" x14ac:dyDescent="0.25">
      <c r="A18" t="s">
        <v>16869</v>
      </c>
      <c r="B18" t="s">
        <v>16548</v>
      </c>
    </row>
    <row r="19" spans="1:2" x14ac:dyDescent="0.25">
      <c r="A19" t="s">
        <v>16677</v>
      </c>
      <c r="B19" t="s">
        <v>17542</v>
      </c>
    </row>
    <row r="20" spans="1:2" x14ac:dyDescent="0.25">
      <c r="A20" t="s">
        <v>16957</v>
      </c>
      <c r="B20" t="s">
        <v>17611</v>
      </c>
    </row>
    <row r="21" spans="1:2" x14ac:dyDescent="0.25">
      <c r="A21" t="s">
        <v>17617</v>
      </c>
      <c r="B21" t="s">
        <v>17611</v>
      </c>
    </row>
    <row r="22" spans="1:2" x14ac:dyDescent="0.25">
      <c r="A22" t="s">
        <v>17618</v>
      </c>
      <c r="B22" t="s">
        <v>17607</v>
      </c>
    </row>
    <row r="23" spans="1:2" x14ac:dyDescent="0.25">
      <c r="A23" t="s">
        <v>16931</v>
      </c>
      <c r="B23" t="s">
        <v>17607</v>
      </c>
    </row>
    <row r="24" spans="1:2" x14ac:dyDescent="0.25">
      <c r="A24" t="s">
        <v>16901</v>
      </c>
      <c r="B24" t="s">
        <v>17601</v>
      </c>
    </row>
    <row r="25" spans="1:2" x14ac:dyDescent="0.25">
      <c r="A25" t="s">
        <v>16741</v>
      </c>
      <c r="B25" t="s">
        <v>17558</v>
      </c>
    </row>
    <row r="26" spans="1:2" x14ac:dyDescent="0.25">
      <c r="A26" t="s">
        <v>17619</v>
      </c>
      <c r="B26" t="s">
        <v>17559</v>
      </c>
    </row>
    <row r="27" spans="1:2" x14ac:dyDescent="0.25">
      <c r="A27" t="s">
        <v>16836</v>
      </c>
      <c r="B27" t="s">
        <v>17588</v>
      </c>
    </row>
    <row r="28" spans="1:2" x14ac:dyDescent="0.25">
      <c r="A28" t="s">
        <v>16641</v>
      </c>
      <c r="B28" t="s">
        <v>2914</v>
      </c>
    </row>
    <row r="29" spans="1:2" x14ac:dyDescent="0.25">
      <c r="A29" t="s">
        <v>16678</v>
      </c>
      <c r="B29" t="s">
        <v>1832</v>
      </c>
    </row>
    <row r="30" spans="1:2" x14ac:dyDescent="0.25">
      <c r="A30" t="s">
        <v>16711</v>
      </c>
      <c r="B30" t="s">
        <v>3760</v>
      </c>
    </row>
    <row r="31" spans="1:2" x14ac:dyDescent="0.25">
      <c r="A31" t="s">
        <v>16837</v>
      </c>
      <c r="B31" t="s">
        <v>1038</v>
      </c>
    </row>
    <row r="32" spans="1:2" x14ac:dyDescent="0.25">
      <c r="A32" t="s">
        <v>16870</v>
      </c>
      <c r="B32" t="s">
        <v>3149</v>
      </c>
    </row>
    <row r="33" spans="1:2" x14ac:dyDescent="0.25">
      <c r="A33" t="s">
        <v>16742</v>
      </c>
      <c r="B33" t="s">
        <v>563</v>
      </c>
    </row>
    <row r="34" spans="1:2" x14ac:dyDescent="0.25">
      <c r="A34" t="s">
        <v>16902</v>
      </c>
      <c r="B34" t="s">
        <v>1100</v>
      </c>
    </row>
    <row r="35" spans="1:2" x14ac:dyDescent="0.25">
      <c r="A35" t="s">
        <v>16932</v>
      </c>
      <c r="B35" t="s">
        <v>2363</v>
      </c>
    </row>
    <row r="36" spans="1:2" x14ac:dyDescent="0.25">
      <c r="A36" t="s">
        <v>16958</v>
      </c>
      <c r="B36" t="s">
        <v>706</v>
      </c>
    </row>
    <row r="37" spans="1:2" x14ac:dyDescent="0.25">
      <c r="A37" t="s">
        <v>16642</v>
      </c>
      <c r="B37" t="s">
        <v>17539</v>
      </c>
    </row>
    <row r="38" spans="1:2" x14ac:dyDescent="0.25">
      <c r="A38" t="s">
        <v>635</v>
      </c>
      <c r="B38" t="s">
        <v>17539</v>
      </c>
    </row>
    <row r="39" spans="1:2" x14ac:dyDescent="0.25">
      <c r="A39" t="s">
        <v>16679</v>
      </c>
      <c r="B39" t="s">
        <v>17543</v>
      </c>
    </row>
    <row r="40" spans="1:2" x14ac:dyDescent="0.25">
      <c r="A40" t="s">
        <v>16705</v>
      </c>
      <c r="B40" t="s">
        <v>17543</v>
      </c>
    </row>
    <row r="41" spans="1:2" x14ac:dyDescent="0.25">
      <c r="A41" t="s">
        <v>767</v>
      </c>
      <c r="B41" t="s">
        <v>17543</v>
      </c>
    </row>
    <row r="42" spans="1:2" x14ac:dyDescent="0.25">
      <c r="A42" t="s">
        <v>16680</v>
      </c>
      <c r="B42" t="s">
        <v>735</v>
      </c>
    </row>
    <row r="43" spans="1:2" x14ac:dyDescent="0.25">
      <c r="A43" t="s">
        <v>16959</v>
      </c>
      <c r="B43" t="s">
        <v>17612</v>
      </c>
    </row>
    <row r="44" spans="1:2" x14ac:dyDescent="0.25">
      <c r="A44" t="s">
        <v>2151</v>
      </c>
      <c r="B44" t="s">
        <v>17612</v>
      </c>
    </row>
    <row r="45" spans="1:2" x14ac:dyDescent="0.25">
      <c r="A45" t="s">
        <v>16643</v>
      </c>
      <c r="B45" t="s">
        <v>3924</v>
      </c>
    </row>
    <row r="46" spans="1:2" x14ac:dyDescent="0.25">
      <c r="A46" t="s">
        <v>16712</v>
      </c>
      <c r="B46" t="s">
        <v>11805</v>
      </c>
    </row>
    <row r="47" spans="1:2" x14ac:dyDescent="0.25">
      <c r="A47" t="s">
        <v>16871</v>
      </c>
      <c r="B47" t="s">
        <v>17593</v>
      </c>
    </row>
    <row r="48" spans="1:2" x14ac:dyDescent="0.25">
      <c r="A48" t="s">
        <v>16743</v>
      </c>
      <c r="B48" t="s">
        <v>17560</v>
      </c>
    </row>
    <row r="49" spans="1:2" x14ac:dyDescent="0.25">
      <c r="A49" t="s">
        <v>16903</v>
      </c>
      <c r="B49" t="s">
        <v>17602</v>
      </c>
    </row>
    <row r="50" spans="1:2" x14ac:dyDescent="0.25">
      <c r="A50" t="s">
        <v>16644</v>
      </c>
      <c r="B50" t="s">
        <v>17540</v>
      </c>
    </row>
    <row r="51" spans="1:2" x14ac:dyDescent="0.25">
      <c r="A51" t="s">
        <v>16684</v>
      </c>
      <c r="B51" t="s">
        <v>499</v>
      </c>
    </row>
    <row r="52" spans="1:2" x14ac:dyDescent="0.25">
      <c r="A52" t="s">
        <v>16682</v>
      </c>
      <c r="B52" t="s">
        <v>1966</v>
      </c>
    </row>
    <row r="53" spans="1:2" x14ac:dyDescent="0.25">
      <c r="A53" t="s">
        <v>16713</v>
      </c>
      <c r="B53" t="s">
        <v>546</v>
      </c>
    </row>
    <row r="54" spans="1:2" x14ac:dyDescent="0.25">
      <c r="A54" t="s">
        <v>16872</v>
      </c>
      <c r="B54" t="s">
        <v>611</v>
      </c>
    </row>
    <row r="55" spans="1:2" x14ac:dyDescent="0.25">
      <c r="A55" t="s">
        <v>16960</v>
      </c>
      <c r="B55" t="s">
        <v>621</v>
      </c>
    </row>
    <row r="56" spans="1:2" x14ac:dyDescent="0.25">
      <c r="A56" t="s">
        <v>16934</v>
      </c>
      <c r="B56" t="s">
        <v>17609</v>
      </c>
    </row>
    <row r="57" spans="1:2" x14ac:dyDescent="0.25">
      <c r="A57" t="s">
        <v>465</v>
      </c>
      <c r="B57" t="s">
        <v>17609</v>
      </c>
    </row>
    <row r="58" spans="1:2" x14ac:dyDescent="0.25">
      <c r="A58" t="s">
        <v>17620</v>
      </c>
      <c r="B58" t="s">
        <v>452</v>
      </c>
    </row>
    <row r="59" spans="1:2" x14ac:dyDescent="0.25">
      <c r="A59" t="s">
        <v>16645</v>
      </c>
      <c r="B59" t="s">
        <v>17541</v>
      </c>
    </row>
    <row r="60" spans="1:2" x14ac:dyDescent="0.25">
      <c r="A60" t="s">
        <v>567</v>
      </c>
      <c r="B60" t="s">
        <v>17541</v>
      </c>
    </row>
    <row r="61" spans="1:2" x14ac:dyDescent="0.25">
      <c r="A61" t="s">
        <v>16838</v>
      </c>
      <c r="B61" t="s">
        <v>17589</v>
      </c>
    </row>
    <row r="62" spans="1:2" x14ac:dyDescent="0.25">
      <c r="A62" t="s">
        <v>561</v>
      </c>
      <c r="B62" t="s">
        <v>17589</v>
      </c>
    </row>
    <row r="63" spans="1:2" x14ac:dyDescent="0.25">
      <c r="A63" t="s">
        <v>16933</v>
      </c>
      <c r="B63" t="s">
        <v>17608</v>
      </c>
    </row>
    <row r="64" spans="1:2" x14ac:dyDescent="0.25">
      <c r="A64" t="s">
        <v>16646</v>
      </c>
      <c r="B64" t="s">
        <v>539</v>
      </c>
    </row>
    <row r="65" spans="1:2" x14ac:dyDescent="0.25">
      <c r="A65" t="s">
        <v>16840</v>
      </c>
      <c r="B65" t="s">
        <v>17590</v>
      </c>
    </row>
    <row r="66" spans="1:2" x14ac:dyDescent="0.25">
      <c r="A66" t="s">
        <v>715</v>
      </c>
      <c r="B66" t="s">
        <v>17590</v>
      </c>
    </row>
    <row r="67" spans="1:2" x14ac:dyDescent="0.25">
      <c r="A67" t="s">
        <v>16874</v>
      </c>
      <c r="B67" t="s">
        <v>17594</v>
      </c>
    </row>
    <row r="68" spans="1:2" x14ac:dyDescent="0.25">
      <c r="A68" t="s">
        <v>559</v>
      </c>
      <c r="B68" t="s">
        <v>17594</v>
      </c>
    </row>
    <row r="69" spans="1:2" x14ac:dyDescent="0.25">
      <c r="A69" t="s">
        <v>16714</v>
      </c>
      <c r="B69" t="s">
        <v>1125</v>
      </c>
    </row>
    <row r="70" spans="1:2" x14ac:dyDescent="0.25">
      <c r="A70" t="s">
        <v>16839</v>
      </c>
      <c r="B70" t="s">
        <v>527</v>
      </c>
    </row>
    <row r="71" spans="1:2" x14ac:dyDescent="0.25">
      <c r="A71" t="s">
        <v>16873</v>
      </c>
      <c r="B71" t="s">
        <v>835</v>
      </c>
    </row>
    <row r="72" spans="1:2" x14ac:dyDescent="0.25">
      <c r="A72" t="s">
        <v>16744</v>
      </c>
      <c r="B72" t="s">
        <v>470</v>
      </c>
    </row>
    <row r="73" spans="1:2" x14ac:dyDescent="0.25">
      <c r="A73" t="s">
        <v>16904</v>
      </c>
      <c r="B73" t="s">
        <v>562</v>
      </c>
    </row>
    <row r="74" spans="1:2" x14ac:dyDescent="0.25">
      <c r="A74" t="s">
        <v>16935</v>
      </c>
      <c r="B74" t="s">
        <v>951</v>
      </c>
    </row>
    <row r="75" spans="1:2" x14ac:dyDescent="0.25">
      <c r="A75" t="s">
        <v>16961</v>
      </c>
      <c r="B75" t="s">
        <v>771</v>
      </c>
    </row>
    <row r="76" spans="1:2" x14ac:dyDescent="0.25">
      <c r="A76" t="s">
        <v>16683</v>
      </c>
      <c r="B76" t="s">
        <v>17544</v>
      </c>
    </row>
    <row r="77" spans="1:2" x14ac:dyDescent="0.25">
      <c r="A77" t="s">
        <v>16647</v>
      </c>
      <c r="B77" t="s">
        <v>15991</v>
      </c>
    </row>
    <row r="78" spans="1:2" x14ac:dyDescent="0.25">
      <c r="A78" t="s">
        <v>16745</v>
      </c>
      <c r="B78" t="s">
        <v>550</v>
      </c>
    </row>
    <row r="79" spans="1:2" x14ac:dyDescent="0.25">
      <c r="A79" t="s">
        <v>16962</v>
      </c>
      <c r="B79" t="s">
        <v>1256</v>
      </c>
    </row>
    <row r="80" spans="1:2" x14ac:dyDescent="0.25">
      <c r="A80" t="s">
        <v>16841</v>
      </c>
      <c r="B80" t="s">
        <v>399</v>
      </c>
    </row>
    <row r="81" spans="1:2" x14ac:dyDescent="0.25">
      <c r="A81" t="s">
        <v>16715</v>
      </c>
      <c r="B81" t="s">
        <v>606</v>
      </c>
    </row>
    <row r="82" spans="1:2" x14ac:dyDescent="0.25">
      <c r="A82" t="s">
        <v>16905</v>
      </c>
      <c r="B82" t="s">
        <v>2099</v>
      </c>
    </row>
    <row r="83" spans="1:2" x14ac:dyDescent="0.25">
      <c r="A83" t="s">
        <v>16963</v>
      </c>
      <c r="B83" t="s">
        <v>2868</v>
      </c>
    </row>
    <row r="84" spans="1:2" x14ac:dyDescent="0.25">
      <c r="A84" t="s">
        <v>16649</v>
      </c>
      <c r="B84" t="s">
        <v>1483</v>
      </c>
    </row>
    <row r="85" spans="1:2" x14ac:dyDescent="0.25">
      <c r="A85" t="s">
        <v>16906</v>
      </c>
      <c r="B85" t="s">
        <v>503</v>
      </c>
    </row>
    <row r="86" spans="1:2" x14ac:dyDescent="0.25">
      <c r="A86" t="s">
        <v>16716</v>
      </c>
      <c r="B86" t="s">
        <v>3361</v>
      </c>
    </row>
    <row r="87" spans="1:2" x14ac:dyDescent="0.25">
      <c r="A87" t="s">
        <v>16875</v>
      </c>
      <c r="B87" t="s">
        <v>2635</v>
      </c>
    </row>
    <row r="88" spans="1:2" x14ac:dyDescent="0.25">
      <c r="A88" t="s">
        <v>16650</v>
      </c>
      <c r="B88" t="s">
        <v>768</v>
      </c>
    </row>
    <row r="89" spans="1:2" x14ac:dyDescent="0.25">
      <c r="A89" t="s">
        <v>16907</v>
      </c>
      <c r="B89" t="s">
        <v>394</v>
      </c>
    </row>
    <row r="90" spans="1:2" x14ac:dyDescent="0.25">
      <c r="A90" t="s">
        <v>16842</v>
      </c>
      <c r="B90" t="s">
        <v>733</v>
      </c>
    </row>
    <row r="91" spans="1:2" x14ac:dyDescent="0.25">
      <c r="A91" t="s">
        <v>16685</v>
      </c>
      <c r="B91" t="s">
        <v>1513</v>
      </c>
    </row>
    <row r="92" spans="1:2" x14ac:dyDescent="0.25">
      <c r="A92" t="s">
        <v>16876</v>
      </c>
      <c r="B92" t="s">
        <v>461</v>
      </c>
    </row>
    <row r="93" spans="1:2" x14ac:dyDescent="0.25">
      <c r="A93" t="s">
        <v>16908</v>
      </c>
      <c r="B93" t="s">
        <v>933</v>
      </c>
    </row>
    <row r="94" spans="1:2" x14ac:dyDescent="0.25">
      <c r="A94" t="s">
        <v>16746</v>
      </c>
      <c r="B94" t="s">
        <v>3754</v>
      </c>
    </row>
    <row r="95" spans="1:2" x14ac:dyDescent="0.25">
      <c r="A95" t="s">
        <v>16843</v>
      </c>
      <c r="B95" t="s">
        <v>474</v>
      </c>
    </row>
    <row r="96" spans="1:2" x14ac:dyDescent="0.25">
      <c r="A96" t="s">
        <v>16686</v>
      </c>
      <c r="B96" t="s">
        <v>556</v>
      </c>
    </row>
    <row r="97" spans="1:2" x14ac:dyDescent="0.25">
      <c r="A97" t="s">
        <v>16877</v>
      </c>
      <c r="B97" t="s">
        <v>414</v>
      </c>
    </row>
    <row r="98" spans="1:2" x14ac:dyDescent="0.25">
      <c r="A98" t="s">
        <v>16651</v>
      </c>
      <c r="B98" t="s">
        <v>519</v>
      </c>
    </row>
    <row r="99" spans="1:2" x14ac:dyDescent="0.25">
      <c r="A99" t="s">
        <v>16964</v>
      </c>
      <c r="B99" t="s">
        <v>2012</v>
      </c>
    </row>
    <row r="100" spans="1:2" x14ac:dyDescent="0.25">
      <c r="A100" t="s">
        <v>16909</v>
      </c>
      <c r="B100" t="s">
        <v>686</v>
      </c>
    </row>
    <row r="101" spans="1:2" x14ac:dyDescent="0.25">
      <c r="A101" t="s">
        <v>16844</v>
      </c>
      <c r="B101" t="s">
        <v>496</v>
      </c>
    </row>
    <row r="102" spans="1:2" x14ac:dyDescent="0.25">
      <c r="A102" t="s">
        <v>16936</v>
      </c>
      <c r="B102" t="s">
        <v>4135</v>
      </c>
    </row>
    <row r="103" spans="1:2" x14ac:dyDescent="0.25">
      <c r="A103" t="s">
        <v>16910</v>
      </c>
      <c r="B103" t="s">
        <v>2812</v>
      </c>
    </row>
    <row r="104" spans="1:2" x14ac:dyDescent="0.25">
      <c r="A104" t="s">
        <v>16845</v>
      </c>
      <c r="B104" t="s">
        <v>1591</v>
      </c>
    </row>
    <row r="105" spans="1:2" x14ac:dyDescent="0.25">
      <c r="A105" t="s">
        <v>16687</v>
      </c>
      <c r="B105" t="s">
        <v>596</v>
      </c>
    </row>
    <row r="106" spans="1:2" x14ac:dyDescent="0.25">
      <c r="A106" t="s">
        <v>16965</v>
      </c>
      <c r="B106" t="s">
        <v>705</v>
      </c>
    </row>
    <row r="107" spans="1:2" x14ac:dyDescent="0.25">
      <c r="A107" t="s">
        <v>16878</v>
      </c>
      <c r="B107" t="s">
        <v>2538</v>
      </c>
    </row>
    <row r="108" spans="1:2" x14ac:dyDescent="0.25">
      <c r="A108" t="s">
        <v>16878</v>
      </c>
      <c r="B108" t="s">
        <v>2538</v>
      </c>
    </row>
    <row r="109" spans="1:2" x14ac:dyDescent="0.25">
      <c r="A109" t="s">
        <v>16652</v>
      </c>
      <c r="B109" t="s">
        <v>201</v>
      </c>
    </row>
    <row r="110" spans="1:2" x14ac:dyDescent="0.25">
      <c r="A110" t="s">
        <v>16879</v>
      </c>
      <c r="B110" t="s">
        <v>532</v>
      </c>
    </row>
    <row r="111" spans="1:2" x14ac:dyDescent="0.25">
      <c r="A111" t="s">
        <v>16880</v>
      </c>
      <c r="B111" t="s">
        <v>617</v>
      </c>
    </row>
    <row r="112" spans="1:2" x14ac:dyDescent="0.25">
      <c r="A112" t="s">
        <v>16846</v>
      </c>
      <c r="B112" t="s">
        <v>3278</v>
      </c>
    </row>
    <row r="113" spans="1:2" x14ac:dyDescent="0.25">
      <c r="A113" t="s">
        <v>16937</v>
      </c>
      <c r="B113" t="s">
        <v>731</v>
      </c>
    </row>
    <row r="114" spans="1:2" x14ac:dyDescent="0.25">
      <c r="A114" t="s">
        <v>17621</v>
      </c>
      <c r="B114" t="s">
        <v>1042</v>
      </c>
    </row>
    <row r="115" spans="1:2" x14ac:dyDescent="0.25">
      <c r="A115" t="s">
        <v>16551</v>
      </c>
      <c r="B115" t="s">
        <v>1042</v>
      </c>
    </row>
    <row r="116" spans="1:2" x14ac:dyDescent="0.25">
      <c r="A116" t="s">
        <v>16653</v>
      </c>
      <c r="B116" t="s">
        <v>1015</v>
      </c>
    </row>
    <row r="117" spans="1:2" x14ac:dyDescent="0.25">
      <c r="A117" t="s">
        <v>16847</v>
      </c>
      <c r="B117" t="s">
        <v>373</v>
      </c>
    </row>
    <row r="118" spans="1:2" x14ac:dyDescent="0.25">
      <c r="A118" t="s">
        <v>16881</v>
      </c>
      <c r="B118" t="s">
        <v>17595</v>
      </c>
    </row>
    <row r="119" spans="1:2" x14ac:dyDescent="0.25">
      <c r="A119" t="s">
        <v>16882</v>
      </c>
      <c r="B119" t="s">
        <v>639</v>
      </c>
    </row>
    <row r="120" spans="1:2" x14ac:dyDescent="0.25">
      <c r="A120" t="s">
        <v>16747</v>
      </c>
      <c r="B120" t="s">
        <v>654</v>
      </c>
    </row>
    <row r="121" spans="1:2" x14ac:dyDescent="0.25">
      <c r="A121" t="s">
        <v>16858</v>
      </c>
      <c r="B121" t="s">
        <v>896</v>
      </c>
    </row>
    <row r="122" spans="1:2" x14ac:dyDescent="0.25">
      <c r="A122" t="s">
        <v>17622</v>
      </c>
      <c r="B122" t="s">
        <v>896</v>
      </c>
    </row>
    <row r="123" spans="1:2" x14ac:dyDescent="0.25">
      <c r="A123" t="s">
        <v>16748</v>
      </c>
      <c r="B123" t="s">
        <v>1227</v>
      </c>
    </row>
    <row r="124" spans="1:2" x14ac:dyDescent="0.25">
      <c r="A124" t="s">
        <v>16749</v>
      </c>
      <c r="B124" t="s">
        <v>543</v>
      </c>
    </row>
    <row r="125" spans="1:2" x14ac:dyDescent="0.25">
      <c r="A125" t="s">
        <v>16654</v>
      </c>
      <c r="B125" t="s">
        <v>1337</v>
      </c>
    </row>
    <row r="126" spans="1:2" x14ac:dyDescent="0.25">
      <c r="A126" t="s">
        <v>16848</v>
      </c>
      <c r="B126" t="s">
        <v>609</v>
      </c>
    </row>
    <row r="127" spans="1:2" x14ac:dyDescent="0.25">
      <c r="A127" t="s">
        <v>16883</v>
      </c>
      <c r="B127" t="s">
        <v>1106</v>
      </c>
    </row>
    <row r="128" spans="1:2" x14ac:dyDescent="0.25">
      <c r="A128" t="s">
        <v>16849</v>
      </c>
      <c r="B128" t="s">
        <v>1245</v>
      </c>
    </row>
    <row r="129" spans="1:2" x14ac:dyDescent="0.25">
      <c r="A129" t="s">
        <v>16717</v>
      </c>
      <c r="B129" t="s">
        <v>438</v>
      </c>
    </row>
    <row r="130" spans="1:2" x14ac:dyDescent="0.25">
      <c r="A130" t="s">
        <v>16750</v>
      </c>
      <c r="B130" t="s">
        <v>773</v>
      </c>
    </row>
    <row r="131" spans="1:2" x14ac:dyDescent="0.25">
      <c r="A131" t="s">
        <v>16911</v>
      </c>
      <c r="B131" t="s">
        <v>1373</v>
      </c>
    </row>
    <row r="132" spans="1:2" x14ac:dyDescent="0.25">
      <c r="A132" t="s">
        <v>16751</v>
      </c>
      <c r="B132" t="s">
        <v>4868</v>
      </c>
    </row>
    <row r="133" spans="1:2" x14ac:dyDescent="0.25">
      <c r="A133" t="s">
        <v>16718</v>
      </c>
      <c r="B133" t="s">
        <v>967</v>
      </c>
    </row>
    <row r="134" spans="1:2" x14ac:dyDescent="0.25">
      <c r="A134" t="s">
        <v>16656</v>
      </c>
      <c r="B134" t="s">
        <v>630</v>
      </c>
    </row>
    <row r="135" spans="1:2" x14ac:dyDescent="0.25">
      <c r="A135" t="s">
        <v>16657</v>
      </c>
      <c r="B135" t="s">
        <v>274</v>
      </c>
    </row>
    <row r="136" spans="1:2" x14ac:dyDescent="0.25">
      <c r="A136" t="s">
        <v>16938</v>
      </c>
      <c r="B136" t="s">
        <v>1686</v>
      </c>
    </row>
    <row r="137" spans="1:2" x14ac:dyDescent="0.25">
      <c r="A137" t="s">
        <v>16752</v>
      </c>
      <c r="B137" t="s">
        <v>719</v>
      </c>
    </row>
    <row r="138" spans="1:2" x14ac:dyDescent="0.25">
      <c r="A138" t="s">
        <v>16753</v>
      </c>
      <c r="B138" t="s">
        <v>507</v>
      </c>
    </row>
    <row r="139" spans="1:2" x14ac:dyDescent="0.25">
      <c r="A139" t="s">
        <v>16939</v>
      </c>
      <c r="B139" t="s">
        <v>521</v>
      </c>
    </row>
    <row r="140" spans="1:2" x14ac:dyDescent="0.25">
      <c r="A140" t="s">
        <v>16966</v>
      </c>
      <c r="B140" t="s">
        <v>602</v>
      </c>
    </row>
    <row r="141" spans="1:2" x14ac:dyDescent="0.25">
      <c r="A141" t="s">
        <v>16967</v>
      </c>
      <c r="B141" t="s">
        <v>1822</v>
      </c>
    </row>
    <row r="142" spans="1:2" x14ac:dyDescent="0.25">
      <c r="A142" t="s">
        <v>16754</v>
      </c>
      <c r="B142" t="s">
        <v>791</v>
      </c>
    </row>
    <row r="143" spans="1:2" x14ac:dyDescent="0.25">
      <c r="A143" t="s">
        <v>16884</v>
      </c>
      <c r="B143" t="s">
        <v>1595</v>
      </c>
    </row>
    <row r="144" spans="1:2" x14ac:dyDescent="0.25">
      <c r="A144" t="s">
        <v>16755</v>
      </c>
      <c r="B144" t="s">
        <v>626</v>
      </c>
    </row>
    <row r="145" spans="1:2" x14ac:dyDescent="0.25">
      <c r="A145" t="s">
        <v>16968</v>
      </c>
      <c r="B145" t="s">
        <v>592</v>
      </c>
    </row>
    <row r="146" spans="1:2" x14ac:dyDescent="0.25">
      <c r="A146" t="s">
        <v>16885</v>
      </c>
      <c r="B146" t="s">
        <v>866</v>
      </c>
    </row>
    <row r="147" spans="1:2" x14ac:dyDescent="0.25">
      <c r="A147" t="s">
        <v>16886</v>
      </c>
      <c r="B147" t="s">
        <v>1010</v>
      </c>
    </row>
    <row r="148" spans="1:2" x14ac:dyDescent="0.25">
      <c r="A148" t="s">
        <v>16912</v>
      </c>
      <c r="B148" t="s">
        <v>579</v>
      </c>
    </row>
    <row r="149" spans="1:2" x14ac:dyDescent="0.25">
      <c r="A149" t="s">
        <v>16969</v>
      </c>
      <c r="B149" t="s">
        <v>446</v>
      </c>
    </row>
    <row r="150" spans="1:2" x14ac:dyDescent="0.25">
      <c r="A150" t="s">
        <v>16756</v>
      </c>
      <c r="B150" t="s">
        <v>1517</v>
      </c>
    </row>
    <row r="151" spans="1:2" x14ac:dyDescent="0.25">
      <c r="A151" t="s">
        <v>16850</v>
      </c>
      <c r="B151" t="s">
        <v>575</v>
      </c>
    </row>
    <row r="152" spans="1:2" x14ac:dyDescent="0.25">
      <c r="A152" t="s">
        <v>16658</v>
      </c>
      <c r="B152" t="s">
        <v>2789</v>
      </c>
    </row>
    <row r="153" spans="1:2" x14ac:dyDescent="0.25">
      <c r="A153" t="s">
        <v>16659</v>
      </c>
      <c r="B153" t="s">
        <v>282</v>
      </c>
    </row>
    <row r="154" spans="1:2" x14ac:dyDescent="0.25">
      <c r="A154" t="s">
        <v>16970</v>
      </c>
      <c r="B154" t="s">
        <v>377</v>
      </c>
    </row>
    <row r="155" spans="1:2" x14ac:dyDescent="0.25">
      <c r="A155" t="s">
        <v>16851</v>
      </c>
      <c r="B155" t="s">
        <v>2234</v>
      </c>
    </row>
    <row r="156" spans="1:2" x14ac:dyDescent="0.25">
      <c r="A156" t="s">
        <v>16719</v>
      </c>
      <c r="B156" t="s">
        <v>616</v>
      </c>
    </row>
    <row r="157" spans="1:2" x14ac:dyDescent="0.25">
      <c r="A157" t="s">
        <v>16852</v>
      </c>
      <c r="B157" t="s">
        <v>531</v>
      </c>
    </row>
    <row r="158" spans="1:2" x14ac:dyDescent="0.25">
      <c r="A158" t="s">
        <v>16720</v>
      </c>
      <c r="B158" t="s">
        <v>745</v>
      </c>
    </row>
    <row r="159" spans="1:2" x14ac:dyDescent="0.25">
      <c r="A159" t="s">
        <v>16853</v>
      </c>
      <c r="B159" t="s">
        <v>284</v>
      </c>
    </row>
    <row r="160" spans="1:2" x14ac:dyDescent="0.25">
      <c r="A160" t="s">
        <v>16688</v>
      </c>
      <c r="B160" t="s">
        <v>1997</v>
      </c>
    </row>
    <row r="161" spans="1:2" x14ac:dyDescent="0.25">
      <c r="A161" t="s">
        <v>16757</v>
      </c>
      <c r="B161" t="s">
        <v>421</v>
      </c>
    </row>
    <row r="162" spans="1:2" x14ac:dyDescent="0.25">
      <c r="A162" t="s">
        <v>17623</v>
      </c>
      <c r="B162" t="s">
        <v>421</v>
      </c>
    </row>
    <row r="163" spans="1:2" x14ac:dyDescent="0.25">
      <c r="A163" t="s">
        <v>17624</v>
      </c>
      <c r="B163" t="s">
        <v>421</v>
      </c>
    </row>
    <row r="164" spans="1:2" x14ac:dyDescent="0.25">
      <c r="A164" t="s">
        <v>16661</v>
      </c>
      <c r="B164" t="s">
        <v>1194</v>
      </c>
    </row>
    <row r="165" spans="1:2" x14ac:dyDescent="0.25">
      <c r="A165" t="s">
        <v>16971</v>
      </c>
      <c r="B165" t="s">
        <v>388</v>
      </c>
    </row>
    <row r="166" spans="1:2" x14ac:dyDescent="0.25">
      <c r="A166" t="s">
        <v>16854</v>
      </c>
      <c r="B166" t="s">
        <v>1548</v>
      </c>
    </row>
    <row r="167" spans="1:2" x14ac:dyDescent="0.25">
      <c r="A167" t="s">
        <v>16913</v>
      </c>
      <c r="B167" t="s">
        <v>2872</v>
      </c>
    </row>
    <row r="168" spans="1:2" x14ac:dyDescent="0.25">
      <c r="A168" t="s">
        <v>16689</v>
      </c>
      <c r="B168" t="s">
        <v>1559</v>
      </c>
    </row>
    <row r="169" spans="1:2" x14ac:dyDescent="0.25">
      <c r="A169" t="s">
        <v>16690</v>
      </c>
      <c r="B169" t="s">
        <v>625</v>
      </c>
    </row>
    <row r="170" spans="1:2" x14ac:dyDescent="0.25">
      <c r="A170" t="s">
        <v>16972</v>
      </c>
      <c r="B170" t="s">
        <v>516</v>
      </c>
    </row>
    <row r="171" spans="1:2" x14ac:dyDescent="0.25">
      <c r="A171" t="s">
        <v>16758</v>
      </c>
      <c r="B171" t="s">
        <v>518</v>
      </c>
    </row>
    <row r="172" spans="1:2" x14ac:dyDescent="0.25">
      <c r="A172" t="s">
        <v>16721</v>
      </c>
      <c r="B172" t="s">
        <v>1422</v>
      </c>
    </row>
    <row r="173" spans="1:2" x14ac:dyDescent="0.25">
      <c r="A173" t="s">
        <v>16855</v>
      </c>
      <c r="B173" t="s">
        <v>1937</v>
      </c>
    </row>
    <row r="174" spans="1:2" x14ac:dyDescent="0.25">
      <c r="A174" t="s">
        <v>16691</v>
      </c>
      <c r="B174" t="s">
        <v>604</v>
      </c>
    </row>
    <row r="175" spans="1:2" x14ac:dyDescent="0.25">
      <c r="A175" t="s">
        <v>604</v>
      </c>
      <c r="B175" t="s">
        <v>604</v>
      </c>
    </row>
    <row r="176" spans="1:2" x14ac:dyDescent="0.25">
      <c r="A176" t="s">
        <v>16940</v>
      </c>
      <c r="B176" t="s">
        <v>1249</v>
      </c>
    </row>
    <row r="177" spans="1:2" x14ac:dyDescent="0.25">
      <c r="A177" t="s">
        <v>16887</v>
      </c>
      <c r="B177" t="s">
        <v>629</v>
      </c>
    </row>
    <row r="178" spans="1:2" x14ac:dyDescent="0.25">
      <c r="A178" t="s">
        <v>16856</v>
      </c>
      <c r="B178" t="s">
        <v>856</v>
      </c>
    </row>
    <row r="179" spans="1:2" x14ac:dyDescent="0.25">
      <c r="A179" t="s">
        <v>16941</v>
      </c>
      <c r="B179" t="s">
        <v>4891</v>
      </c>
    </row>
    <row r="180" spans="1:2" x14ac:dyDescent="0.25">
      <c r="A180" t="s">
        <v>16692</v>
      </c>
      <c r="B180" t="s">
        <v>1356</v>
      </c>
    </row>
    <row r="181" spans="1:2" x14ac:dyDescent="0.25">
      <c r="A181" t="s">
        <v>16942</v>
      </c>
      <c r="B181" t="s">
        <v>2760</v>
      </c>
    </row>
    <row r="182" spans="1:2" x14ac:dyDescent="0.25">
      <c r="A182" t="s">
        <v>16914</v>
      </c>
      <c r="B182" t="s">
        <v>4353</v>
      </c>
    </row>
    <row r="183" spans="1:2" x14ac:dyDescent="0.25">
      <c r="A183" t="s">
        <v>16722</v>
      </c>
      <c r="B183" t="s">
        <v>4223</v>
      </c>
    </row>
    <row r="184" spans="1:2" x14ac:dyDescent="0.25">
      <c r="A184" t="s">
        <v>16973</v>
      </c>
      <c r="B184" t="s">
        <v>370</v>
      </c>
    </row>
    <row r="185" spans="1:2" x14ac:dyDescent="0.25">
      <c r="A185" t="s">
        <v>16888</v>
      </c>
      <c r="B185" s="170" t="s">
        <v>351</v>
      </c>
    </row>
    <row r="186" spans="1:2" x14ac:dyDescent="0.25">
      <c r="A186" t="s">
        <v>16662</v>
      </c>
      <c r="B186" t="s">
        <v>227</v>
      </c>
    </row>
    <row r="187" spans="1:2" x14ac:dyDescent="0.25">
      <c r="A187" t="s">
        <v>17625</v>
      </c>
      <c r="B187" t="s">
        <v>4139</v>
      </c>
    </row>
    <row r="188" spans="1:2" x14ac:dyDescent="0.25">
      <c r="A188" t="s">
        <v>16974</v>
      </c>
      <c r="B188" t="s">
        <v>610</v>
      </c>
    </row>
    <row r="189" spans="1:2" x14ac:dyDescent="0.25">
      <c r="A189" t="s">
        <v>16723</v>
      </c>
      <c r="B189" t="s">
        <v>713</v>
      </c>
    </row>
    <row r="190" spans="1:2" x14ac:dyDescent="0.25">
      <c r="A190" t="s">
        <v>16759</v>
      </c>
      <c r="B190" t="s">
        <v>1265</v>
      </c>
    </row>
    <row r="191" spans="1:2" x14ac:dyDescent="0.25">
      <c r="A191" t="s">
        <v>16760</v>
      </c>
      <c r="B191" t="s">
        <v>612</v>
      </c>
    </row>
    <row r="192" spans="1:2" x14ac:dyDescent="0.25">
      <c r="A192" t="s">
        <v>16663</v>
      </c>
      <c r="B192" t="s">
        <v>404</v>
      </c>
    </row>
    <row r="193" spans="1:2" x14ac:dyDescent="0.25">
      <c r="A193" t="s">
        <v>16857</v>
      </c>
      <c r="B193" t="s">
        <v>603</v>
      </c>
    </row>
    <row r="194" spans="1:2" x14ac:dyDescent="0.25">
      <c r="A194" t="s">
        <v>17626</v>
      </c>
      <c r="B194" t="s">
        <v>603</v>
      </c>
    </row>
    <row r="195" spans="1:2" x14ac:dyDescent="0.25">
      <c r="A195" t="s">
        <v>16975</v>
      </c>
      <c r="B195" t="s">
        <v>608</v>
      </c>
    </row>
    <row r="196" spans="1:2" x14ac:dyDescent="0.25">
      <c r="A196" t="s">
        <v>16915</v>
      </c>
      <c r="B196" t="s">
        <v>574</v>
      </c>
    </row>
    <row r="197" spans="1:2" x14ac:dyDescent="0.25">
      <c r="A197" t="s">
        <v>16943</v>
      </c>
      <c r="B197" t="s">
        <v>627</v>
      </c>
    </row>
    <row r="198" spans="1:2" x14ac:dyDescent="0.25">
      <c r="A198" t="s">
        <v>16665</v>
      </c>
      <c r="B198" t="s">
        <v>1139</v>
      </c>
    </row>
    <row r="199" spans="1:2" x14ac:dyDescent="0.25">
      <c r="A199" t="s">
        <v>16724</v>
      </c>
      <c r="B199" t="s">
        <v>3374</v>
      </c>
    </row>
    <row r="200" spans="1:2" x14ac:dyDescent="0.25">
      <c r="A200" t="s">
        <v>16693</v>
      </c>
      <c r="B200" t="s">
        <v>1861</v>
      </c>
    </row>
    <row r="201" spans="1:2" x14ac:dyDescent="0.25">
      <c r="A201" t="s">
        <v>16916</v>
      </c>
      <c r="B201" t="s">
        <v>512</v>
      </c>
    </row>
    <row r="202" spans="1:2" x14ac:dyDescent="0.25">
      <c r="A202" t="s">
        <v>16976</v>
      </c>
      <c r="B202" t="s">
        <v>821</v>
      </c>
    </row>
    <row r="203" spans="1:2" x14ac:dyDescent="0.25">
      <c r="A203" t="s">
        <v>16694</v>
      </c>
      <c r="B203" t="s">
        <v>3156</v>
      </c>
    </row>
    <row r="204" spans="1:2" x14ac:dyDescent="0.25">
      <c r="A204" t="s">
        <v>16944</v>
      </c>
      <c r="B204" t="s">
        <v>358</v>
      </c>
    </row>
    <row r="205" spans="1:2" x14ac:dyDescent="0.25">
      <c r="A205" t="s">
        <v>16945</v>
      </c>
      <c r="B205" t="s">
        <v>391</v>
      </c>
    </row>
    <row r="206" spans="1:2" x14ac:dyDescent="0.25">
      <c r="A206" t="s">
        <v>16977</v>
      </c>
      <c r="B206" t="s">
        <v>2223</v>
      </c>
    </row>
    <row r="207" spans="1:2" x14ac:dyDescent="0.25">
      <c r="A207" t="s">
        <v>16889</v>
      </c>
      <c r="B207" t="s">
        <v>2301</v>
      </c>
    </row>
    <row r="208" spans="1:2" x14ac:dyDescent="0.25">
      <c r="A208" t="s">
        <v>16761</v>
      </c>
      <c r="B208" t="s">
        <v>605</v>
      </c>
    </row>
    <row r="209" spans="1:2" x14ac:dyDescent="0.25">
      <c r="A209" t="s">
        <v>16890</v>
      </c>
      <c r="B209" t="s">
        <v>383</v>
      </c>
    </row>
    <row r="210" spans="1:2" x14ac:dyDescent="0.25">
      <c r="A210" t="s">
        <v>16946</v>
      </c>
      <c r="B210" t="s">
        <v>576</v>
      </c>
    </row>
    <row r="211" spans="1:2" x14ac:dyDescent="0.25">
      <c r="A211" t="s">
        <v>16725</v>
      </c>
      <c r="B211" t="s">
        <v>1155</v>
      </c>
    </row>
    <row r="212" spans="1:2" x14ac:dyDescent="0.25">
      <c r="A212" t="s">
        <v>16917</v>
      </c>
      <c r="B212" t="s">
        <v>1509</v>
      </c>
    </row>
    <row r="213" spans="1:2" x14ac:dyDescent="0.25">
      <c r="A213" t="s">
        <v>16947</v>
      </c>
      <c r="B213" t="s">
        <v>416</v>
      </c>
    </row>
    <row r="214" spans="1:2" x14ac:dyDescent="0.25">
      <c r="A214" t="s">
        <v>16726</v>
      </c>
      <c r="B214" t="s">
        <v>1581</v>
      </c>
    </row>
    <row r="215" spans="1:2" x14ac:dyDescent="0.25">
      <c r="A215" t="s">
        <v>16859</v>
      </c>
      <c r="B215" t="s">
        <v>1802</v>
      </c>
    </row>
    <row r="216" spans="1:2" x14ac:dyDescent="0.25">
      <c r="A216" t="s">
        <v>16695</v>
      </c>
      <c r="B216" t="s">
        <v>806</v>
      </c>
    </row>
    <row r="217" spans="1:2" x14ac:dyDescent="0.25">
      <c r="A217" t="s">
        <v>806</v>
      </c>
      <c r="B217" t="s">
        <v>806</v>
      </c>
    </row>
    <row r="218" spans="1:2" x14ac:dyDescent="0.25">
      <c r="A218" t="s">
        <v>16860</v>
      </c>
      <c r="B218" t="s">
        <v>1791</v>
      </c>
    </row>
    <row r="219" spans="1:2" x14ac:dyDescent="0.25">
      <c r="A219" t="s">
        <v>16762</v>
      </c>
      <c r="B219" t="s">
        <v>607</v>
      </c>
    </row>
    <row r="220" spans="1:2" x14ac:dyDescent="0.25">
      <c r="A220" t="s">
        <v>16978</v>
      </c>
      <c r="B220" t="s">
        <v>5826</v>
      </c>
    </row>
    <row r="221" spans="1:2" x14ac:dyDescent="0.25">
      <c r="A221" t="s">
        <v>16948</v>
      </c>
      <c r="B221" t="s">
        <v>628</v>
      </c>
    </row>
    <row r="222" spans="1:2" x14ac:dyDescent="0.25">
      <c r="A222" t="s">
        <v>16727</v>
      </c>
      <c r="B222" t="s">
        <v>472</v>
      </c>
    </row>
    <row r="223" spans="1:2" x14ac:dyDescent="0.25">
      <c r="A223" t="s">
        <v>16696</v>
      </c>
      <c r="B223" t="s">
        <v>3282</v>
      </c>
    </row>
    <row r="224" spans="1:2" x14ac:dyDescent="0.25">
      <c r="A224" t="s">
        <v>16949</v>
      </c>
      <c r="B224" t="s">
        <v>595</v>
      </c>
    </row>
    <row r="225" spans="1:2" x14ac:dyDescent="0.25">
      <c r="A225" t="s">
        <v>16763</v>
      </c>
      <c r="B225" t="s">
        <v>825</v>
      </c>
    </row>
    <row r="226" spans="1:2" x14ac:dyDescent="0.25">
      <c r="A226" t="s">
        <v>16666</v>
      </c>
      <c r="B226" t="s">
        <v>569</v>
      </c>
    </row>
    <row r="227" spans="1:2" x14ac:dyDescent="0.25">
      <c r="A227" t="s">
        <v>16667</v>
      </c>
      <c r="B227" t="s">
        <v>442</v>
      </c>
    </row>
    <row r="228" spans="1:2" x14ac:dyDescent="0.25">
      <c r="A228" t="s">
        <v>16918</v>
      </c>
      <c r="B228" t="s">
        <v>1062</v>
      </c>
    </row>
    <row r="229" spans="1:2" x14ac:dyDescent="0.25">
      <c r="A229" t="s">
        <v>16728</v>
      </c>
      <c r="B229" t="s">
        <v>428</v>
      </c>
    </row>
    <row r="230" spans="1:2" x14ac:dyDescent="0.25">
      <c r="A230" t="s">
        <v>16668</v>
      </c>
      <c r="B230" t="s">
        <v>732</v>
      </c>
    </row>
    <row r="231" spans="1:2" x14ac:dyDescent="0.25">
      <c r="A231" t="s">
        <v>16919</v>
      </c>
      <c r="B231" t="s">
        <v>1388</v>
      </c>
    </row>
    <row r="232" spans="1:2" x14ac:dyDescent="0.25">
      <c r="A232" t="s">
        <v>16920</v>
      </c>
      <c r="B232" t="s">
        <v>489</v>
      </c>
    </row>
    <row r="233" spans="1:2" x14ac:dyDescent="0.25">
      <c r="A233" t="s">
        <v>16861</v>
      </c>
      <c r="B233" t="s">
        <v>298</v>
      </c>
    </row>
    <row r="234" spans="1:2" x14ac:dyDescent="0.25">
      <c r="A234" t="s">
        <v>16669</v>
      </c>
      <c r="B234" t="s">
        <v>598</v>
      </c>
    </row>
    <row r="235" spans="1:2" x14ac:dyDescent="0.25">
      <c r="A235" t="s">
        <v>16921</v>
      </c>
      <c r="B235" t="s">
        <v>554</v>
      </c>
    </row>
    <row r="236" spans="1:2" x14ac:dyDescent="0.25">
      <c r="A236" t="s">
        <v>16922</v>
      </c>
      <c r="B236" t="s">
        <v>2110</v>
      </c>
    </row>
    <row r="237" spans="1:2" x14ac:dyDescent="0.25">
      <c r="A237" t="s">
        <v>16764</v>
      </c>
      <c r="B237" t="s">
        <v>363</v>
      </c>
    </row>
    <row r="238" spans="1:2" x14ac:dyDescent="0.25">
      <c r="A238" t="s">
        <v>16660</v>
      </c>
      <c r="B238" t="s">
        <v>217</v>
      </c>
    </row>
    <row r="239" spans="1:2" x14ac:dyDescent="0.25">
      <c r="A239" t="s">
        <v>16729</v>
      </c>
      <c r="B239" t="s">
        <v>17552</v>
      </c>
    </row>
    <row r="240" spans="1:2" x14ac:dyDescent="0.25">
      <c r="A240" t="s">
        <v>69</v>
      </c>
      <c r="B240" t="s">
        <v>17552</v>
      </c>
    </row>
    <row r="241" spans="1:2" x14ac:dyDescent="0.25">
      <c r="A241" t="s">
        <v>16697</v>
      </c>
      <c r="B241" t="s">
        <v>1769</v>
      </c>
    </row>
    <row r="242" spans="1:2" x14ac:dyDescent="0.25">
      <c r="A242" t="s">
        <v>16698</v>
      </c>
      <c r="B242" t="s">
        <v>70</v>
      </c>
    </row>
    <row r="243" spans="1:2" x14ac:dyDescent="0.25">
      <c r="A243" t="s">
        <v>16681</v>
      </c>
      <c r="B243" t="s">
        <v>784</v>
      </c>
    </row>
    <row r="244" spans="1:2" x14ac:dyDescent="0.25">
      <c r="A244" t="s">
        <v>16891</v>
      </c>
      <c r="B244" t="s">
        <v>2184</v>
      </c>
    </row>
    <row r="245" spans="1:2" x14ac:dyDescent="0.25">
      <c r="A245" t="s">
        <v>16777</v>
      </c>
      <c r="B245" t="s">
        <v>17565</v>
      </c>
    </row>
    <row r="246" spans="1:2" x14ac:dyDescent="0.25">
      <c r="A246" t="s">
        <v>16778</v>
      </c>
      <c r="B246" t="s">
        <v>17566</v>
      </c>
    </row>
    <row r="247" spans="1:2" x14ac:dyDescent="0.25">
      <c r="A247" t="s">
        <v>16779</v>
      </c>
      <c r="B247" t="s">
        <v>631</v>
      </c>
    </row>
    <row r="248" spans="1:2" x14ac:dyDescent="0.25">
      <c r="A248" t="s">
        <v>16780</v>
      </c>
      <c r="B248" t="s">
        <v>17567</v>
      </c>
    </row>
    <row r="249" spans="1:2" x14ac:dyDescent="0.25">
      <c r="A249" t="s">
        <v>16781</v>
      </c>
      <c r="B249" t="s">
        <v>17568</v>
      </c>
    </row>
    <row r="250" spans="1:2" x14ac:dyDescent="0.25">
      <c r="A250" t="s">
        <v>16782</v>
      </c>
      <c r="B250" t="s">
        <v>9348</v>
      </c>
    </row>
    <row r="251" spans="1:2" x14ac:dyDescent="0.25">
      <c r="A251" t="s">
        <v>16783</v>
      </c>
      <c r="B251" t="s">
        <v>8710</v>
      </c>
    </row>
    <row r="252" spans="1:2" x14ac:dyDescent="0.25">
      <c r="A252" t="s">
        <v>16784</v>
      </c>
      <c r="B252" t="s">
        <v>661</v>
      </c>
    </row>
    <row r="253" spans="1:2" x14ac:dyDescent="0.25">
      <c r="A253" t="s">
        <v>16785</v>
      </c>
      <c r="B253" t="s">
        <v>8012</v>
      </c>
    </row>
    <row r="254" spans="1:2" x14ac:dyDescent="0.25">
      <c r="A254" t="s">
        <v>16786</v>
      </c>
      <c r="B254" t="s">
        <v>17569</v>
      </c>
    </row>
    <row r="255" spans="1:2" x14ac:dyDescent="0.25">
      <c r="A255" t="s">
        <v>16670</v>
      </c>
      <c r="B255" t="s">
        <v>760</v>
      </c>
    </row>
    <row r="256" spans="1:2" x14ac:dyDescent="0.25">
      <c r="A256" t="s">
        <v>16699</v>
      </c>
      <c r="B256" t="s">
        <v>1296</v>
      </c>
    </row>
    <row r="257" spans="1:2" x14ac:dyDescent="0.25">
      <c r="A257" t="s">
        <v>16730</v>
      </c>
      <c r="B257" t="s">
        <v>9169</v>
      </c>
    </row>
    <row r="258" spans="1:2" x14ac:dyDescent="0.25">
      <c r="A258" t="s">
        <v>16862</v>
      </c>
      <c r="B258" t="s">
        <v>2856</v>
      </c>
    </row>
    <row r="259" spans="1:2" x14ac:dyDescent="0.25">
      <c r="A259" t="s">
        <v>16892</v>
      </c>
      <c r="B259" t="s">
        <v>2488</v>
      </c>
    </row>
    <row r="260" spans="1:2" x14ac:dyDescent="0.25">
      <c r="A260" t="s">
        <v>16765</v>
      </c>
      <c r="B260" t="s">
        <v>709</v>
      </c>
    </row>
    <row r="261" spans="1:2" x14ac:dyDescent="0.25">
      <c r="A261" t="s">
        <v>16923</v>
      </c>
      <c r="B261" t="s">
        <v>433</v>
      </c>
    </row>
    <row r="262" spans="1:2" x14ac:dyDescent="0.25">
      <c r="A262" t="s">
        <v>16950</v>
      </c>
      <c r="B262" t="s">
        <v>4951</v>
      </c>
    </row>
    <row r="263" spans="1:2" x14ac:dyDescent="0.25">
      <c r="A263" t="s">
        <v>16979</v>
      </c>
      <c r="B263" t="s">
        <v>7894</v>
      </c>
    </row>
    <row r="264" spans="1:2" x14ac:dyDescent="0.25">
      <c r="A264" t="s">
        <v>16671</v>
      </c>
      <c r="B264" t="s">
        <v>10534</v>
      </c>
    </row>
    <row r="265" spans="1:2" x14ac:dyDescent="0.25">
      <c r="A265" t="s">
        <v>16700</v>
      </c>
      <c r="B265" t="s">
        <v>3891</v>
      </c>
    </row>
    <row r="266" spans="1:2" x14ac:dyDescent="0.25">
      <c r="A266" t="s">
        <v>16731</v>
      </c>
      <c r="B266" t="s">
        <v>3200</v>
      </c>
    </row>
    <row r="267" spans="1:2" x14ac:dyDescent="0.25">
      <c r="A267" t="s">
        <v>16863</v>
      </c>
      <c r="B267" t="s">
        <v>16011</v>
      </c>
    </row>
    <row r="268" spans="1:2" x14ac:dyDescent="0.25">
      <c r="A268" t="s">
        <v>16893</v>
      </c>
      <c r="B268" t="s">
        <v>17596</v>
      </c>
    </row>
    <row r="269" spans="1:2" x14ac:dyDescent="0.25">
      <c r="A269" t="s">
        <v>16766</v>
      </c>
      <c r="B269" t="s">
        <v>729</v>
      </c>
    </row>
    <row r="270" spans="1:2" x14ac:dyDescent="0.25">
      <c r="A270" t="s">
        <v>16924</v>
      </c>
      <c r="B270" t="s">
        <v>10546</v>
      </c>
    </row>
    <row r="271" spans="1:2" x14ac:dyDescent="0.25">
      <c r="A271" t="s">
        <v>16951</v>
      </c>
      <c r="B271" t="s">
        <v>11035</v>
      </c>
    </row>
    <row r="272" spans="1:2" x14ac:dyDescent="0.25">
      <c r="A272" t="s">
        <v>16980</v>
      </c>
      <c r="B272" t="s">
        <v>7764</v>
      </c>
    </row>
    <row r="273" spans="1:2" x14ac:dyDescent="0.25">
      <c r="A273" t="s">
        <v>16787</v>
      </c>
      <c r="B273" t="s">
        <v>16655</v>
      </c>
    </row>
    <row r="274" spans="1:2" x14ac:dyDescent="0.25">
      <c r="A274" t="s">
        <v>16795</v>
      </c>
      <c r="B274" t="s">
        <v>16664</v>
      </c>
    </row>
    <row r="275" spans="1:2" x14ac:dyDescent="0.25">
      <c r="A275" t="s">
        <v>16797</v>
      </c>
      <c r="B275" t="s">
        <v>572</v>
      </c>
    </row>
    <row r="276" spans="1:2" x14ac:dyDescent="0.25">
      <c r="A276" t="s">
        <v>16798</v>
      </c>
      <c r="B276" t="s">
        <v>11209</v>
      </c>
    </row>
    <row r="277" spans="1:2" x14ac:dyDescent="0.25">
      <c r="A277" t="s">
        <v>16799</v>
      </c>
      <c r="B277" t="s">
        <v>4637</v>
      </c>
    </row>
    <row r="278" spans="1:2" x14ac:dyDescent="0.25">
      <c r="A278" t="s">
        <v>16800</v>
      </c>
      <c r="B278" t="s">
        <v>6473</v>
      </c>
    </row>
    <row r="279" spans="1:2" x14ac:dyDescent="0.25">
      <c r="A279" t="s">
        <v>16672</v>
      </c>
      <c r="B279" t="s">
        <v>564</v>
      </c>
    </row>
    <row r="280" spans="1:2" x14ac:dyDescent="0.25">
      <c r="A280" t="s">
        <v>16701</v>
      </c>
      <c r="B280" t="s">
        <v>5097</v>
      </c>
    </row>
    <row r="281" spans="1:2" x14ac:dyDescent="0.25">
      <c r="A281" t="s">
        <v>16732</v>
      </c>
      <c r="B281" t="s">
        <v>4173</v>
      </c>
    </row>
    <row r="282" spans="1:2" x14ac:dyDescent="0.25">
      <c r="A282" t="s">
        <v>16864</v>
      </c>
      <c r="B282" t="s">
        <v>418</v>
      </c>
    </row>
    <row r="283" spans="1:2" x14ac:dyDescent="0.25">
      <c r="A283" t="s">
        <v>16894</v>
      </c>
      <c r="B283" t="s">
        <v>720</v>
      </c>
    </row>
    <row r="284" spans="1:2" x14ac:dyDescent="0.25">
      <c r="A284" t="s">
        <v>16767</v>
      </c>
      <c r="B284" t="s">
        <v>926</v>
      </c>
    </row>
    <row r="285" spans="1:2" x14ac:dyDescent="0.25">
      <c r="A285" t="s">
        <v>16925</v>
      </c>
      <c r="B285" t="s">
        <v>1479</v>
      </c>
    </row>
    <row r="286" spans="1:2" x14ac:dyDescent="0.25">
      <c r="A286" t="s">
        <v>16952</v>
      </c>
      <c r="B286" t="s">
        <v>643</v>
      </c>
    </row>
    <row r="287" spans="1:2" x14ac:dyDescent="0.25">
      <c r="A287" t="s">
        <v>16981</v>
      </c>
      <c r="B287" t="s">
        <v>2943</v>
      </c>
    </row>
    <row r="288" spans="1:2" x14ac:dyDescent="0.25">
      <c r="A288" t="s">
        <v>16788</v>
      </c>
      <c r="B288" t="s">
        <v>5104</v>
      </c>
    </row>
    <row r="289" spans="1:2" x14ac:dyDescent="0.25">
      <c r="A289" t="s">
        <v>16789</v>
      </c>
      <c r="B289" t="s">
        <v>5104</v>
      </c>
    </row>
    <row r="290" spans="1:2" x14ac:dyDescent="0.25">
      <c r="A290" t="s">
        <v>16801</v>
      </c>
      <c r="B290" t="s">
        <v>5104</v>
      </c>
    </row>
    <row r="291" spans="1:2" x14ac:dyDescent="0.25">
      <c r="A291" t="s">
        <v>16802</v>
      </c>
      <c r="B291" t="s">
        <v>17570</v>
      </c>
    </row>
    <row r="292" spans="1:2" x14ac:dyDescent="0.25">
      <c r="A292" t="s">
        <v>16803</v>
      </c>
      <c r="B292" t="s">
        <v>17571</v>
      </c>
    </row>
    <row r="293" spans="1:2" x14ac:dyDescent="0.25">
      <c r="A293" t="s">
        <v>16804</v>
      </c>
      <c r="B293" t="s">
        <v>17572</v>
      </c>
    </row>
    <row r="294" spans="1:2" x14ac:dyDescent="0.25">
      <c r="A294" t="s">
        <v>16805</v>
      </c>
      <c r="B294" t="s">
        <v>17573</v>
      </c>
    </row>
    <row r="295" spans="1:2" x14ac:dyDescent="0.25">
      <c r="A295" t="s">
        <v>16806</v>
      </c>
      <c r="B295" t="s">
        <v>17574</v>
      </c>
    </row>
    <row r="296" spans="1:2" x14ac:dyDescent="0.25">
      <c r="A296" t="s">
        <v>16807</v>
      </c>
      <c r="B296" t="s">
        <v>16552</v>
      </c>
    </row>
    <row r="297" spans="1:2" x14ac:dyDescent="0.25">
      <c r="A297" t="s">
        <v>16808</v>
      </c>
      <c r="B297" t="s">
        <v>17575</v>
      </c>
    </row>
    <row r="298" spans="1:2" x14ac:dyDescent="0.25">
      <c r="A298" t="s">
        <v>16810</v>
      </c>
      <c r="B298" t="s">
        <v>17576</v>
      </c>
    </row>
    <row r="299" spans="1:2" x14ac:dyDescent="0.25">
      <c r="A299" t="s">
        <v>16811</v>
      </c>
      <c r="B299" t="s">
        <v>17577</v>
      </c>
    </row>
    <row r="300" spans="1:2" x14ac:dyDescent="0.25">
      <c r="A300" t="s">
        <v>17627</v>
      </c>
      <c r="B300" t="s">
        <v>9417</v>
      </c>
    </row>
    <row r="301" spans="1:2" x14ac:dyDescent="0.25">
      <c r="A301" t="s">
        <v>16809</v>
      </c>
      <c r="B301" t="s">
        <v>9090</v>
      </c>
    </row>
    <row r="302" spans="1:2" x14ac:dyDescent="0.25">
      <c r="A302" t="s">
        <v>16790</v>
      </c>
      <c r="B302" t="s">
        <v>3561</v>
      </c>
    </row>
    <row r="303" spans="1:2" x14ac:dyDescent="0.25">
      <c r="A303" t="s">
        <v>16791</v>
      </c>
      <c r="B303" t="s">
        <v>3561</v>
      </c>
    </row>
    <row r="304" spans="1:2" x14ac:dyDescent="0.25">
      <c r="A304" t="s">
        <v>16792</v>
      </c>
      <c r="B304" t="s">
        <v>3561</v>
      </c>
    </row>
    <row r="305" spans="1:2" x14ac:dyDescent="0.25">
      <c r="A305" t="s">
        <v>16793</v>
      </c>
      <c r="B305" t="s">
        <v>3561</v>
      </c>
    </row>
    <row r="306" spans="1:2" x14ac:dyDescent="0.25">
      <c r="A306" t="s">
        <v>16794</v>
      </c>
      <c r="B306" t="s">
        <v>3561</v>
      </c>
    </row>
    <row r="307" spans="1:2" x14ac:dyDescent="0.25">
      <c r="A307" t="s">
        <v>16812</v>
      </c>
      <c r="B307" t="s">
        <v>3561</v>
      </c>
    </row>
    <row r="308" spans="1:2" x14ac:dyDescent="0.25">
      <c r="A308" t="s">
        <v>16813</v>
      </c>
      <c r="B308" t="s">
        <v>17578</v>
      </c>
    </row>
    <row r="309" spans="1:2" x14ac:dyDescent="0.25">
      <c r="A309" t="s">
        <v>16814</v>
      </c>
      <c r="B309" t="s">
        <v>17579</v>
      </c>
    </row>
    <row r="310" spans="1:2" x14ac:dyDescent="0.25">
      <c r="A310" t="s">
        <v>16815</v>
      </c>
      <c r="B310" t="s">
        <v>14181</v>
      </c>
    </row>
    <row r="311" spans="1:2" x14ac:dyDescent="0.25">
      <c r="A311" t="s">
        <v>16816</v>
      </c>
      <c r="B311" t="s">
        <v>17580</v>
      </c>
    </row>
    <row r="312" spans="1:2" x14ac:dyDescent="0.25">
      <c r="A312" t="s">
        <v>16817</v>
      </c>
      <c r="B312" t="s">
        <v>17581</v>
      </c>
    </row>
    <row r="313" spans="1:2" x14ac:dyDescent="0.25">
      <c r="A313" t="s">
        <v>16818</v>
      </c>
      <c r="B313" t="s">
        <v>17582</v>
      </c>
    </row>
    <row r="314" spans="1:2" x14ac:dyDescent="0.25">
      <c r="A314" t="s">
        <v>16819</v>
      </c>
      <c r="B314" t="s">
        <v>17583</v>
      </c>
    </row>
    <row r="315" spans="1:2" x14ac:dyDescent="0.25">
      <c r="A315" t="s">
        <v>16820</v>
      </c>
      <c r="B315" t="s">
        <v>17537</v>
      </c>
    </row>
    <row r="316" spans="1:2" x14ac:dyDescent="0.25">
      <c r="A316" t="s">
        <v>16796</v>
      </c>
      <c r="B316" t="s">
        <v>3462</v>
      </c>
    </row>
    <row r="317" spans="1:2" x14ac:dyDescent="0.25">
      <c r="A317" t="s">
        <v>16821</v>
      </c>
      <c r="B317" t="s">
        <v>3462</v>
      </c>
    </row>
    <row r="318" spans="1:2" x14ac:dyDescent="0.25">
      <c r="A318" t="s">
        <v>16822</v>
      </c>
      <c r="B318" t="s">
        <v>10808</v>
      </c>
    </row>
    <row r="319" spans="1:2" x14ac:dyDescent="0.25">
      <c r="A319" t="s">
        <v>16823</v>
      </c>
      <c r="B319" t="s">
        <v>17584</v>
      </c>
    </row>
    <row r="320" spans="1:2" x14ac:dyDescent="0.25">
      <c r="A320" t="s">
        <v>16824</v>
      </c>
      <c r="B320" t="s">
        <v>9233</v>
      </c>
    </row>
    <row r="321" spans="1:2" x14ac:dyDescent="0.25">
      <c r="A321" t="s">
        <v>16826</v>
      </c>
      <c r="B321" t="s">
        <v>9233</v>
      </c>
    </row>
    <row r="322" spans="1:2" x14ac:dyDescent="0.25">
      <c r="A322" t="s">
        <v>16825</v>
      </c>
      <c r="B322" t="s">
        <v>724</v>
      </c>
    </row>
    <row r="323" spans="1:2" x14ac:dyDescent="0.25">
      <c r="A323" t="s">
        <v>16827</v>
      </c>
      <c r="B323" t="s">
        <v>724</v>
      </c>
    </row>
    <row r="324" spans="1:2" x14ac:dyDescent="0.25">
      <c r="A324" t="s">
        <v>16828</v>
      </c>
      <c r="B324" t="s">
        <v>724</v>
      </c>
    </row>
    <row r="325" spans="1:2" x14ac:dyDescent="0.25">
      <c r="A325" t="s">
        <v>16829</v>
      </c>
      <c r="B325" t="s">
        <v>724</v>
      </c>
    </row>
    <row r="326" spans="1:2" x14ac:dyDescent="0.25">
      <c r="A326" t="s">
        <v>16673</v>
      </c>
      <c r="B326" t="s">
        <v>1277</v>
      </c>
    </row>
    <row r="327" spans="1:2" x14ac:dyDescent="0.25">
      <c r="A327" t="s">
        <v>16702</v>
      </c>
      <c r="B327" t="s">
        <v>17545</v>
      </c>
    </row>
    <row r="328" spans="1:2" x14ac:dyDescent="0.25">
      <c r="A328" t="s">
        <v>16733</v>
      </c>
      <c r="B328" t="s">
        <v>17553</v>
      </c>
    </row>
    <row r="329" spans="1:2" x14ac:dyDescent="0.25">
      <c r="A329" t="s">
        <v>16865</v>
      </c>
      <c r="B329" t="s">
        <v>17591</v>
      </c>
    </row>
    <row r="330" spans="1:2" x14ac:dyDescent="0.25">
      <c r="A330" t="s">
        <v>16895</v>
      </c>
      <c r="B330" t="s">
        <v>17597</v>
      </c>
    </row>
    <row r="331" spans="1:2" x14ac:dyDescent="0.25">
      <c r="A331" t="s">
        <v>16768</v>
      </c>
      <c r="B331" t="s">
        <v>4015</v>
      </c>
    </row>
    <row r="332" spans="1:2" x14ac:dyDescent="0.25">
      <c r="A332" t="s">
        <v>16926</v>
      </c>
      <c r="B332" t="s">
        <v>17603</v>
      </c>
    </row>
    <row r="333" spans="1:2" x14ac:dyDescent="0.25">
      <c r="A333" t="s">
        <v>16953</v>
      </c>
      <c r="B333" t="s">
        <v>7902</v>
      </c>
    </row>
    <row r="334" spans="1:2" x14ac:dyDescent="0.25">
      <c r="A334" t="s">
        <v>16982</v>
      </c>
      <c r="B334" t="s">
        <v>16553</v>
      </c>
    </row>
    <row r="335" spans="1:2" x14ac:dyDescent="0.25">
      <c r="A335" t="s">
        <v>16674</v>
      </c>
      <c r="B335" t="s">
        <v>16554</v>
      </c>
    </row>
    <row r="336" spans="1:2" x14ac:dyDescent="0.25">
      <c r="A336" t="s">
        <v>16703</v>
      </c>
      <c r="B336" t="s">
        <v>17546</v>
      </c>
    </row>
    <row r="337" spans="1:2" x14ac:dyDescent="0.25">
      <c r="A337" t="s">
        <v>16734</v>
      </c>
      <c r="B337" t="s">
        <v>17554</v>
      </c>
    </row>
    <row r="338" spans="1:2" x14ac:dyDescent="0.25">
      <c r="A338" t="s">
        <v>16866</v>
      </c>
      <c r="B338" t="s">
        <v>17592</v>
      </c>
    </row>
    <row r="339" spans="1:2" x14ac:dyDescent="0.25">
      <c r="A339" t="s">
        <v>16896</v>
      </c>
      <c r="B339" t="s">
        <v>1212</v>
      </c>
    </row>
    <row r="340" spans="1:2" x14ac:dyDescent="0.25">
      <c r="A340" t="s">
        <v>16769</v>
      </c>
      <c r="B340" t="s">
        <v>13163</v>
      </c>
    </row>
    <row r="341" spans="1:2" x14ac:dyDescent="0.25">
      <c r="A341" t="s">
        <v>16927</v>
      </c>
      <c r="B341" t="s">
        <v>17604</v>
      </c>
    </row>
    <row r="342" spans="1:2" x14ac:dyDescent="0.25">
      <c r="A342" t="s">
        <v>16954</v>
      </c>
      <c r="B342" t="s">
        <v>17610</v>
      </c>
    </row>
    <row r="343" spans="1:2" x14ac:dyDescent="0.25">
      <c r="A343" t="s">
        <v>16983</v>
      </c>
      <c r="B343" t="s">
        <v>10203</v>
      </c>
    </row>
    <row r="344" spans="1:2" x14ac:dyDescent="0.25">
      <c r="A344" t="s">
        <v>16830</v>
      </c>
      <c r="B344" t="s">
        <v>17585</v>
      </c>
    </row>
    <row r="345" spans="1:2" x14ac:dyDescent="0.25">
      <c r="A345" t="s">
        <v>16704</v>
      </c>
      <c r="B345" t="s">
        <v>17547</v>
      </c>
    </row>
    <row r="346" spans="1:2" x14ac:dyDescent="0.25">
      <c r="A346" t="s">
        <v>2992</v>
      </c>
      <c r="B346" t="s">
        <v>17547</v>
      </c>
    </row>
    <row r="347" spans="1:2" x14ac:dyDescent="0.25">
      <c r="A347" t="s">
        <v>16770</v>
      </c>
      <c r="B347" t="s">
        <v>17561</v>
      </c>
    </row>
    <row r="348" spans="1:2" x14ac:dyDescent="0.25">
      <c r="A348" t="s">
        <v>730</v>
      </c>
      <c r="B348" t="s">
        <v>17561</v>
      </c>
    </row>
    <row r="349" spans="1:2" x14ac:dyDescent="0.25">
      <c r="A349" t="s">
        <v>16897</v>
      </c>
      <c r="B349" t="s">
        <v>17598</v>
      </c>
    </row>
    <row r="350" spans="1:2" x14ac:dyDescent="0.25">
      <c r="A350" t="s">
        <v>93</v>
      </c>
      <c r="B350" t="s">
        <v>17598</v>
      </c>
    </row>
    <row r="351" spans="1:2" x14ac:dyDescent="0.25">
      <c r="A351" t="s">
        <v>16706</v>
      </c>
      <c r="B351" t="s">
        <v>17548</v>
      </c>
    </row>
    <row r="352" spans="1:2" x14ac:dyDescent="0.25">
      <c r="A352" t="s">
        <v>792</v>
      </c>
      <c r="B352" t="s">
        <v>17548</v>
      </c>
    </row>
    <row r="353" spans="1:2" x14ac:dyDescent="0.25">
      <c r="A353" t="s">
        <v>16735</v>
      </c>
      <c r="B353" t="s">
        <v>17555</v>
      </c>
    </row>
    <row r="354" spans="1:2" x14ac:dyDescent="0.25">
      <c r="A354" t="s">
        <v>695</v>
      </c>
      <c r="B354" t="s">
        <v>17555</v>
      </c>
    </row>
    <row r="355" spans="1:2" x14ac:dyDescent="0.25">
      <c r="A355" t="s">
        <v>16898</v>
      </c>
      <c r="B355" t="s">
        <v>17599</v>
      </c>
    </row>
    <row r="356" spans="1:2" x14ac:dyDescent="0.25">
      <c r="A356" t="s">
        <v>1976</v>
      </c>
      <c r="B356" t="s">
        <v>17599</v>
      </c>
    </row>
    <row r="357" spans="1:2" x14ac:dyDescent="0.25">
      <c r="A357" t="s">
        <v>16984</v>
      </c>
      <c r="B357" t="s">
        <v>17613</v>
      </c>
    </row>
    <row r="358" spans="1:2" x14ac:dyDescent="0.25">
      <c r="A358" t="s">
        <v>259</v>
      </c>
      <c r="B358" t="s">
        <v>17613</v>
      </c>
    </row>
    <row r="359" spans="1:2" x14ac:dyDescent="0.25">
      <c r="A359" t="s">
        <v>16928</v>
      </c>
      <c r="B359" t="s">
        <v>17605</v>
      </c>
    </row>
    <row r="360" spans="1:2" x14ac:dyDescent="0.25">
      <c r="A360" t="s">
        <v>494</v>
      </c>
      <c r="B360" t="s">
        <v>17605</v>
      </c>
    </row>
    <row r="361" spans="1:2" x14ac:dyDescent="0.25">
      <c r="A361" t="s">
        <v>16831</v>
      </c>
      <c r="B361" t="s">
        <v>424</v>
      </c>
    </row>
    <row r="362" spans="1:2" x14ac:dyDescent="0.25">
      <c r="A362" t="s">
        <v>16707</v>
      </c>
      <c r="B362" t="s">
        <v>17549</v>
      </c>
    </row>
    <row r="363" spans="1:2" x14ac:dyDescent="0.25">
      <c r="A363" t="s">
        <v>16832</v>
      </c>
      <c r="B363" t="s">
        <v>17586</v>
      </c>
    </row>
    <row r="364" spans="1:2" x14ac:dyDescent="0.25">
      <c r="A364" t="s">
        <v>16833</v>
      </c>
      <c r="B364" t="s">
        <v>17587</v>
      </c>
    </row>
    <row r="365" spans="1:2" x14ac:dyDescent="0.25">
      <c r="A365" t="s">
        <v>16834</v>
      </c>
      <c r="B365" t="s">
        <v>9071</v>
      </c>
    </row>
    <row r="366" spans="1:2" x14ac:dyDescent="0.25">
      <c r="A366" t="s">
        <v>16675</v>
      </c>
      <c r="B366" t="s">
        <v>440</v>
      </c>
    </row>
    <row r="367" spans="1:2" x14ac:dyDescent="0.25">
      <c r="A367" t="s">
        <v>16736</v>
      </c>
      <c r="B367" t="s">
        <v>481</v>
      </c>
    </row>
    <row r="368" spans="1:2" x14ac:dyDescent="0.25">
      <c r="A368" t="s">
        <v>16867</v>
      </c>
      <c r="B368" t="s">
        <v>456</v>
      </c>
    </row>
    <row r="369" spans="1:2" x14ac:dyDescent="0.25">
      <c r="A369" t="s">
        <v>16771</v>
      </c>
      <c r="B369" t="s">
        <v>667</v>
      </c>
    </row>
    <row r="370" spans="1:2" x14ac:dyDescent="0.25">
      <c r="A370" t="s">
        <v>16929</v>
      </c>
      <c r="B370" t="s">
        <v>535</v>
      </c>
    </row>
    <row r="371" spans="1:2" x14ac:dyDescent="0.25">
      <c r="A371" t="s">
        <v>16955</v>
      </c>
      <c r="B371" t="s">
        <v>542</v>
      </c>
    </row>
    <row r="372" spans="1:2" x14ac:dyDescent="0.25">
      <c r="A372" t="s">
        <v>16985</v>
      </c>
      <c r="B372" t="s">
        <v>477</v>
      </c>
    </row>
    <row r="373" spans="1:2" x14ac:dyDescent="0.25">
      <c r="A373" t="s">
        <v>16930</v>
      </c>
      <c r="B373" t="s">
        <v>17606</v>
      </c>
    </row>
    <row r="374" spans="1:2" x14ac:dyDescent="0.25">
      <c r="A374" t="s">
        <v>589</v>
      </c>
      <c r="B374" t="s">
        <v>17606</v>
      </c>
    </row>
    <row r="375" spans="1:2" x14ac:dyDescent="0.25">
      <c r="A375" t="s">
        <v>16708</v>
      </c>
      <c r="B375" t="s">
        <v>17550</v>
      </c>
    </row>
    <row r="376" spans="1:2" x14ac:dyDescent="0.25">
      <c r="A376" t="s">
        <v>409</v>
      </c>
      <c r="B376" t="s">
        <v>17550</v>
      </c>
    </row>
    <row r="377" spans="1:2" x14ac:dyDescent="0.25">
      <c r="A377" t="s">
        <v>16899</v>
      </c>
      <c r="B377" t="s">
        <v>17600</v>
      </c>
    </row>
    <row r="378" spans="1:2" x14ac:dyDescent="0.25">
      <c r="A378" t="s">
        <v>583</v>
      </c>
      <c r="B378" t="s">
        <v>17600</v>
      </c>
    </row>
    <row r="379" spans="1:2" x14ac:dyDescent="0.25">
      <c r="A379" t="s">
        <v>16737</v>
      </c>
      <c r="B379" t="s">
        <v>17556</v>
      </c>
    </row>
    <row r="380" spans="1:2" x14ac:dyDescent="0.25">
      <c r="A380" t="s">
        <v>381</v>
      </c>
      <c r="B380" t="s">
        <v>17556</v>
      </c>
    </row>
    <row r="381" spans="1:2" x14ac:dyDescent="0.25">
      <c r="A381" t="s">
        <v>16738</v>
      </c>
      <c r="B381" t="s">
        <v>17557</v>
      </c>
    </row>
    <row r="382" spans="1:2" x14ac:dyDescent="0.25">
      <c r="A382" t="s">
        <v>587</v>
      </c>
      <c r="B382" t="s">
        <v>17557</v>
      </c>
    </row>
    <row r="383" spans="1:2" x14ac:dyDescent="0.25">
      <c r="A383" t="s">
        <v>17628</v>
      </c>
      <c r="B383" t="s">
        <v>896</v>
      </c>
    </row>
    <row r="384" spans="1:2" x14ac:dyDescent="0.25">
      <c r="A384" t="s">
        <v>16648</v>
      </c>
      <c r="B384" t="s">
        <v>1042</v>
      </c>
    </row>
    <row r="385" spans="1:2" x14ac:dyDescent="0.25">
      <c r="A385" t="s">
        <v>17629</v>
      </c>
      <c r="B385" t="s">
        <v>414</v>
      </c>
    </row>
    <row r="386" spans="1:2" x14ac:dyDescent="0.25">
      <c r="A386" t="s">
        <v>17630</v>
      </c>
      <c r="B386" t="s">
        <v>4353</v>
      </c>
    </row>
    <row r="387" spans="1:2" x14ac:dyDescent="0.25">
      <c r="A387" t="s">
        <v>17631</v>
      </c>
      <c r="B387" t="s">
        <v>639</v>
      </c>
    </row>
    <row r="388" spans="1:2" x14ac:dyDescent="0.25">
      <c r="A388" t="s">
        <v>17632</v>
      </c>
      <c r="B388" t="s">
        <v>1422</v>
      </c>
    </row>
    <row r="389" spans="1:2" x14ac:dyDescent="0.25">
      <c r="A389" t="s">
        <v>17633</v>
      </c>
      <c r="B389" t="s">
        <v>2872</v>
      </c>
    </row>
    <row r="390" spans="1:2" x14ac:dyDescent="0.25">
      <c r="A390" t="s">
        <v>17634</v>
      </c>
      <c r="B390" t="s">
        <v>604</v>
      </c>
    </row>
    <row r="391" spans="1:2" x14ac:dyDescent="0.25">
      <c r="A391" t="s">
        <v>17635</v>
      </c>
      <c r="B391" t="s">
        <v>399</v>
      </c>
    </row>
    <row r="392" spans="1:2" x14ac:dyDescent="0.25">
      <c r="A392" t="s">
        <v>17636</v>
      </c>
      <c r="B392" t="s">
        <v>461</v>
      </c>
    </row>
    <row r="393" spans="1:2" x14ac:dyDescent="0.25">
      <c r="A393" t="s">
        <v>17637</v>
      </c>
      <c r="B393" t="s">
        <v>503</v>
      </c>
    </row>
    <row r="394" spans="1:2" x14ac:dyDescent="0.25">
      <c r="A394" t="s">
        <v>17638</v>
      </c>
      <c r="B394" t="s">
        <v>575</v>
      </c>
    </row>
    <row r="395" spans="1:2" x14ac:dyDescent="0.25">
      <c r="A395" t="s">
        <v>17639</v>
      </c>
      <c r="B395" t="s">
        <v>17639</v>
      </c>
    </row>
    <row r="396" spans="1:2" x14ac:dyDescent="0.25">
      <c r="A396" t="s">
        <v>17640</v>
      </c>
      <c r="B396" t="s">
        <v>17640</v>
      </c>
    </row>
    <row r="397" spans="1:2" x14ac:dyDescent="0.25">
      <c r="A397" t="s">
        <v>17641</v>
      </c>
      <c r="B397" t="s">
        <v>17641</v>
      </c>
    </row>
    <row r="398" spans="1:2" x14ac:dyDescent="0.25">
      <c r="A398" t="s">
        <v>17642</v>
      </c>
      <c r="B398" t="s">
        <v>17537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10000"/>
  <sheetViews>
    <sheetView topLeftCell="A22" workbookViewId="0">
      <selection activeCell="A52" sqref="A52"/>
    </sheetView>
  </sheetViews>
  <sheetFormatPr defaultRowHeight="13.8" x14ac:dyDescent="0.25"/>
  <cols>
    <col min="1" max="1" width="43.3984375" bestFit="1" customWidth="1"/>
  </cols>
  <sheetData>
    <row r="1" spans="1:2" x14ac:dyDescent="0.25">
      <c r="B1" s="170"/>
    </row>
    <row r="2" spans="1:2" x14ac:dyDescent="0.25">
      <c r="A2" t="e">
        <f>TRIM(BC!#REF!)</f>
        <v>#REF!</v>
      </c>
      <c r="B2" t="str">
        <f>IFERROR(VLOOKUP('Lotações convertidas'!A2,'Lista de conversão'!A:B,2,0),IFERROR(VLOOKUP('Lotações convertidas'!A2,'Lista de conversão'!B:B,1,0),""))</f>
        <v/>
      </c>
    </row>
    <row r="3" spans="1:2" x14ac:dyDescent="0.25">
      <c r="A3" t="e">
        <f>TRIM(BC!#REF!)</f>
        <v>#REF!</v>
      </c>
      <c r="B3" t="str">
        <f>IFERROR(VLOOKUP('Lotações convertidas'!A3,'Lista de conversão'!A:B,2,0),IFERROR(VLOOKUP('Lotações convertidas'!A3,'Lista de conversão'!B:B,1,0),""))</f>
        <v/>
      </c>
    </row>
    <row r="4" spans="1:2" x14ac:dyDescent="0.25">
      <c r="A4" t="str">
        <f>TRIM(BC!F2)</f>
        <v>CENTRO DE SAÚDE SANTA ROSA</v>
      </c>
      <c r="B4" t="str">
        <f>IFERROR(VLOOKUP('Lotações convertidas'!A4,'Lista de conversão'!A:B,2,0),IFERROR(VLOOKUP('Lotações convertidas'!A4,'Lista de conversão'!B:B,1,0),""))</f>
        <v>CENTRO DE SAÚDE SANTA ROSA</v>
      </c>
    </row>
    <row r="5" spans="1:2" x14ac:dyDescent="0.25">
      <c r="A5" t="str">
        <f>TRIM(BC!F3)</f>
        <v>CENTRO DE SAÚDE PARAÚNA</v>
      </c>
      <c r="B5" t="str">
        <f>IFERROR(VLOOKUP('Lotações convertidas'!A5,'Lista de conversão'!A:B,2,0),IFERROR(VLOOKUP('Lotações convertidas'!A5,'Lista de conversão'!B:B,1,0),""))</f>
        <v>CENTRO DE SAÚDE PARAÚNA</v>
      </c>
    </row>
    <row r="6" spans="1:2" x14ac:dyDescent="0.25">
      <c r="A6" t="str">
        <f>TRIM(BC!F4)</f>
        <v>CENTRO DE SAÚDE MINAS CAIXA</v>
      </c>
      <c r="B6" t="str">
        <f>IFERROR(VLOOKUP('Lotações convertidas'!A6,'Lista de conversão'!A:B,2,0),IFERROR(VLOOKUP('Lotações convertidas'!A6,'Lista de conversão'!B:B,1,0),""))</f>
        <v>CENTRO DE SAÚDE MINAS CAIXA</v>
      </c>
    </row>
    <row r="7" spans="1:2" x14ac:dyDescent="0.25">
      <c r="A7" t="str">
        <f>TRIM(BC!F5)</f>
        <v>CENTRO DE SAÚDE CABANA</v>
      </c>
      <c r="B7" t="str">
        <f>IFERROR(VLOOKUP('Lotações convertidas'!A7,'Lista de conversão'!A:B,2,0),IFERROR(VLOOKUP('Lotações convertidas'!A7,'Lista de conversão'!B:B,1,0),""))</f>
        <v>CENTRO DE SAÚDE CABANA</v>
      </c>
    </row>
    <row r="8" spans="1:2" x14ac:dyDescent="0.25">
      <c r="A8" t="str">
        <f>TRIM(BC!F6)</f>
        <v>CENTRO DE SAÚDE ALCIDES LINS</v>
      </c>
      <c r="B8" t="str">
        <f>IFERROR(VLOOKUP('Lotações convertidas'!A8,'Lista de conversão'!A:B,2,0),IFERROR(VLOOKUP('Lotações convertidas'!A8,'Lista de conversão'!B:B,1,0),""))</f>
        <v>CENTRO DE SAÚDE ALCIDES LINS</v>
      </c>
    </row>
    <row r="9" spans="1:2" x14ac:dyDescent="0.25">
      <c r="A9" t="str">
        <f>TRIM(BC!F7)</f>
        <v>CENTRO DE SAÚDE REGINA</v>
      </c>
      <c r="B9" t="str">
        <f>IFERROR(VLOOKUP('Lotações convertidas'!A9,'Lista de conversão'!A:B,2,0),IFERROR(VLOOKUP('Lotações convertidas'!A9,'Lista de conversão'!B:B,1,0),""))</f>
        <v>CENTRO DE SAÚDE REGINA</v>
      </c>
    </row>
    <row r="10" spans="1:2" x14ac:dyDescent="0.25">
      <c r="A10" t="str">
        <f>TRIM(BC!F8)</f>
        <v>UNIDADE DE REFERÊNCIA SECUNDÁRIA CENTRO-SUL</v>
      </c>
      <c r="B10" t="str">
        <f>IFERROR(VLOOKUP('Lotações convertidas'!A10,'Lista de conversão'!A:B,2,0),IFERROR(VLOOKUP('Lotações convertidas'!A10,'Lista de conversão'!B:B,1,0),""))</f>
        <v>UNIDADE DE REFERENCIA SECUNDARIA CENTRO-SUL</v>
      </c>
    </row>
    <row r="11" spans="1:2" x14ac:dyDescent="0.25">
      <c r="A11" t="str">
        <f>TRIM(BC!F9)</f>
        <v>CENTRO DE SAÚDE CARLOS PRATES</v>
      </c>
      <c r="B11" t="str">
        <f>IFERROR(VLOOKUP('Lotações convertidas'!A11,'Lista de conversão'!A:B,2,0),IFERROR(VLOOKUP('Lotações convertidas'!A11,'Lista de conversão'!B:B,1,0),""))</f>
        <v>CENTRO DE SAÚDE CARLOS PRATES</v>
      </c>
    </row>
    <row r="12" spans="1:2" x14ac:dyDescent="0.25">
      <c r="A12" t="str">
        <f>TRIM(BC!F10)</f>
        <v>CENTRO DE SAÚDE MG20</v>
      </c>
      <c r="B12" t="str">
        <f>IFERROR(VLOOKUP('Lotações convertidas'!A12,'Lista de conversão'!A:B,2,0),IFERROR(VLOOKUP('Lotações convertidas'!A12,'Lista de conversão'!B:B,1,0),""))</f>
        <v>CENTRO DE SAÚDE MG20</v>
      </c>
    </row>
    <row r="13" spans="1:2" x14ac:dyDescent="0.25">
      <c r="A13" t="str">
        <f>TRIM(BC!F11)</f>
        <v>SERVIÇO DE ATENDIMENTO MÓVEL DE URGÊNCIA E TRANSPORTE EM SAÚDE</v>
      </c>
      <c r="B13" t="str">
        <f>IFERROR(VLOOKUP('Lotações convertidas'!A13,'Lista de conversão'!A:B,2,0),IFERROR(VLOOKUP('Lotações convertidas'!A13,'Lista de conversão'!B:B,1,0),""))</f>
        <v>SERVIÇO DE ATENDIMENTO MÓVEL DE URGÊNCIA E TRANSPORTE EM SAÚDE</v>
      </c>
    </row>
    <row r="14" spans="1:2" x14ac:dyDescent="0.25">
      <c r="A14" t="str">
        <f>TRIM(BC!F12)</f>
        <v>DIRETORIA REGIONAL DE SAUDE OESTE</v>
      </c>
      <c r="B14" t="str">
        <f>IFERROR(VLOOKUP('Lotações convertidas'!A14,'Lista de conversão'!A:B,2,0),IFERROR(VLOOKUP('Lotações convertidas'!A14,'Lista de conversão'!B:B,1,0),""))</f>
        <v>DIRETORIA REGIONAL DE SAUDE OESTE</v>
      </c>
    </row>
    <row r="15" spans="1:2" x14ac:dyDescent="0.25">
      <c r="A15" t="str">
        <f>TRIM(BC!F13)</f>
        <v>CENTRO DE SAÚDE GRANJA DE FREITAS</v>
      </c>
      <c r="B15" t="str">
        <f>IFERROR(VLOOKUP('Lotações convertidas'!A15,'Lista de conversão'!A:B,2,0),IFERROR(VLOOKUP('Lotações convertidas'!A15,'Lista de conversão'!B:B,1,0),""))</f>
        <v>CENTRO DE SAÚDE GRANJA DE FREITAS</v>
      </c>
    </row>
    <row r="16" spans="1:2" x14ac:dyDescent="0.25">
      <c r="A16" t="str">
        <f>TRIM(BC!F14)</f>
        <v>CENTRO DE SAÚDE VALE DO JATOBÁ</v>
      </c>
      <c r="B16" t="str">
        <f>IFERROR(VLOOKUP('Lotações convertidas'!A16,'Lista de conversão'!A:B,2,0),IFERROR(VLOOKUP('Lotações convertidas'!A16,'Lista de conversão'!B:B,1,0),""))</f>
        <v>CENTRO DE SAÚDE VALE DO JATOBÁ</v>
      </c>
    </row>
    <row r="17" spans="1:2" x14ac:dyDescent="0.25">
      <c r="A17" t="str">
        <f>TRIM(BC!F15)</f>
        <v>CENTRO DE SAÚDE LAGOA</v>
      </c>
      <c r="B17" t="str">
        <f>IFERROR(VLOOKUP('Lotações convertidas'!A17,'Lista de conversão'!A:B,2,0),IFERROR(VLOOKUP('Lotações convertidas'!A17,'Lista de conversão'!B:B,1,0),""))</f>
        <v>CENTRO DE SAÚDE LAGOA</v>
      </c>
    </row>
    <row r="18" spans="1:2" x14ac:dyDescent="0.25">
      <c r="A18" t="str">
        <f>TRIM(BC!F16)</f>
        <v>CENTRO DE REFERÊNCIA EM SAÚDE MENTAL - ÁLCOOL E OUTRAS DROGAS VENDA NOVA</v>
      </c>
      <c r="B18" t="str">
        <f>IFERROR(VLOOKUP('Lotações convertidas'!A18,'Lista de conversão'!A:B,2,0),IFERROR(VLOOKUP('Lotações convertidas'!A18,'Lista de conversão'!B:B,1,0),""))</f>
        <v>CENTRO DE REFERÊNCIA EM SAÚDE MENTAL - ÁLCOOL E OUTRAS DROGAS VENDA NOVA</v>
      </c>
    </row>
    <row r="19" spans="1:2" x14ac:dyDescent="0.25">
      <c r="A19" t="str">
        <f>TRIM(BC!F17)</f>
        <v>UNIDADE DE PRONTO ATENDIMENTO OESTE</v>
      </c>
      <c r="B19" t="str">
        <f>IFERROR(VLOOKUP('Lotações convertidas'!A19,'Lista de conversão'!A:B,2,0),IFERROR(VLOOKUP('Lotações convertidas'!A19,'Lista de conversão'!B:B,1,0),""))</f>
        <v>UNIDADE DE PRONTO ATENDIMENTO OESTE</v>
      </c>
    </row>
    <row r="20" spans="1:2" x14ac:dyDescent="0.25">
      <c r="A20" t="str">
        <f>TRIM(BC!F18)</f>
        <v>CENTRO DE SAÚDE AARÃO REIS</v>
      </c>
      <c r="B20" t="str">
        <f>IFERROR(VLOOKUP('Lotações convertidas'!A20,'Lista de conversão'!A:B,2,0),IFERROR(VLOOKUP('Lotações convertidas'!A20,'Lista de conversão'!B:B,1,0),""))</f>
        <v>CENTRO DE SAÚDE AARÃO REIS</v>
      </c>
    </row>
    <row r="21" spans="1:2" x14ac:dyDescent="0.25">
      <c r="A21" t="str">
        <f>TRIM(BC!F19)</f>
        <v>CENTRO DE SAÚDE VISTA ALEGRE</v>
      </c>
      <c r="B21" t="str">
        <f>IFERROR(VLOOKUP('Lotações convertidas'!A21,'Lista de conversão'!A:B,2,0),IFERROR(VLOOKUP('Lotações convertidas'!A21,'Lista de conversão'!B:B,1,0),""))</f>
        <v>CENTRO DE SAÚDE VISTA ALEGRE</v>
      </c>
    </row>
    <row r="22" spans="1:2" x14ac:dyDescent="0.25">
      <c r="A22" t="str">
        <f>TRIM(BC!F20)</f>
        <v>GERÊNCIA DA REDE AMBULATORIAL ESPECIALIZADA</v>
      </c>
      <c r="B22" t="str">
        <f>IFERROR(VLOOKUP('Lotações convertidas'!A22,'Lista de conversão'!A:B,2,0),IFERROR(VLOOKUP('Lotações convertidas'!A22,'Lista de conversão'!B:B,1,0),""))</f>
        <v>GERÊNCIA DA REDE AMBULATORIAL ESPECIALIZADA</v>
      </c>
    </row>
    <row r="23" spans="1:2" x14ac:dyDescent="0.25">
      <c r="A23" t="str">
        <f>TRIM(BC!F21)</f>
        <v>CENTRO DE SAÚDE VILA MARIA - JOÃO VITAL</v>
      </c>
      <c r="B23" t="str">
        <f>IFERROR(VLOOKUP('Lotações convertidas'!A23,'Lista de conversão'!A:B,2,0),IFERROR(VLOOKUP('Lotações convertidas'!A23,'Lista de conversão'!B:B,1,0),""))</f>
        <v>CENTRO DE SAÚDE VILA MARIA - JOÃO VITAL</v>
      </c>
    </row>
    <row r="24" spans="1:2" x14ac:dyDescent="0.25">
      <c r="A24" t="str">
        <f>TRIM(BC!F22)</f>
        <v>CENTRAL DE ESTERILIZACAO NOROESTE</v>
      </c>
      <c r="B24" t="str">
        <f>IFERROR(VLOOKUP('Lotações convertidas'!A24,'Lista de conversão'!A:B,2,0),IFERROR(VLOOKUP('Lotações convertidas'!A24,'Lista de conversão'!B:B,1,0),""))</f>
        <v>CENTRAL DE ESTERILIZACAO NOROESTE</v>
      </c>
    </row>
    <row r="25" spans="1:2" x14ac:dyDescent="0.25">
      <c r="A25" t="str">
        <f>TRIM(BC!F23)</f>
        <v>CENTRO DE ESPECIALIDADES ODONTOLÓGICAS BARREIRO</v>
      </c>
      <c r="B25" t="str">
        <f>IFERROR(VLOOKUP('Lotações convertidas'!A25,'Lista de conversão'!A:B,2,0),IFERROR(VLOOKUP('Lotações convertidas'!A25,'Lista de conversão'!B:B,1,0),""))</f>
        <v>CENTRO DE ESPECIALIDADES ODONTOLOGICAS BARREIRO</v>
      </c>
    </row>
    <row r="26" spans="1:2" x14ac:dyDescent="0.25">
      <c r="A26" t="str">
        <f>TRIM(BC!F24)</f>
        <v>UNIDADE DE PRONTO ATENDIMENTO LESTE</v>
      </c>
      <c r="B26" t="str">
        <f>IFERROR(VLOOKUP('Lotações convertidas'!A26,'Lista de conversão'!A:B,2,0),IFERROR(VLOOKUP('Lotações convertidas'!A26,'Lista de conversão'!B:B,1,0),""))</f>
        <v>UNIDADE DE PRONTO ATENDIMENTO LESTE</v>
      </c>
    </row>
    <row r="27" spans="1:2" x14ac:dyDescent="0.25">
      <c r="A27" t="str">
        <f>TRIM(BC!F25)</f>
        <v>UNIDADE DE PRONTO ATENDIMENTO LESTE</v>
      </c>
      <c r="B27" t="str">
        <f>IFERROR(VLOOKUP('Lotações convertidas'!A27,'Lista de conversão'!A:B,2,0),IFERROR(VLOOKUP('Lotações convertidas'!A27,'Lista de conversão'!B:B,1,0),""))</f>
        <v>UNIDADE DE PRONTO ATENDIMENTO LESTE</v>
      </c>
    </row>
    <row r="28" spans="1:2" x14ac:dyDescent="0.25">
      <c r="A28" t="str">
        <f>TRIM(BC!F26)</f>
        <v>LABORATÓRIO REGIONAL LESTE / NORDESTE</v>
      </c>
      <c r="B28" t="str">
        <f>IFERROR(VLOOKUP('Lotações convertidas'!A28,'Lista de conversão'!A:B,2,0),IFERROR(VLOOKUP('Lotações convertidas'!A28,'Lista de conversão'!B:B,1,0),""))</f>
        <v>LABORATORIO REGIONAL LESTE/NORDESTE</v>
      </c>
    </row>
    <row r="29" spans="1:2" x14ac:dyDescent="0.25">
      <c r="A29" t="str">
        <f>TRIM(BC!F27)</f>
        <v>CENTRO DE SAÚDE SANTA MÔNICA</v>
      </c>
      <c r="B29" t="str">
        <f>IFERROR(VLOOKUP('Lotações convertidas'!A29,'Lista de conversão'!A:B,2,0),IFERROR(VLOOKUP('Lotações convertidas'!A29,'Lista de conversão'!B:B,1,0),""))</f>
        <v>CENTRO DE SAÚDE SANTA MÔNICA</v>
      </c>
    </row>
    <row r="30" spans="1:2" x14ac:dyDescent="0.25">
      <c r="A30" t="str">
        <f>TRIM(BC!F28)</f>
        <v>CENTRO DE SAÚDE SÃO MARCOS</v>
      </c>
      <c r="B30" t="str">
        <f>IFERROR(VLOOKUP('Lotações convertidas'!A30,'Lista de conversão'!A:B,2,0),IFERROR(VLOOKUP('Lotações convertidas'!A30,'Lista de conversão'!B:B,1,0),""))</f>
        <v>CENTRO DE SAÚDE SÃO MARCOS</v>
      </c>
    </row>
    <row r="31" spans="1:2" x14ac:dyDescent="0.25">
      <c r="A31" t="str">
        <f>TRIM(BC!F29)</f>
        <v>CENTRO DE SAÚDE MARCO ANTÔNIO DE MENEZES</v>
      </c>
      <c r="B31" t="str">
        <f>IFERROR(VLOOKUP('Lotações convertidas'!A31,'Lista de conversão'!A:B,2,0),IFERROR(VLOOKUP('Lotações convertidas'!A31,'Lista de conversão'!B:B,1,0),""))</f>
        <v>CENTRO DE SAÚDE MARCO ANTÔNIO DE MENEZES</v>
      </c>
    </row>
    <row r="32" spans="1:2" x14ac:dyDescent="0.25">
      <c r="A32" t="str">
        <f>TRIM(BC!F30)</f>
        <v>CENTRO DE SAÚDE POMPÉIA</v>
      </c>
      <c r="B32" t="str">
        <f>IFERROR(VLOOKUP('Lotações convertidas'!A32,'Lista de conversão'!A:B,2,0),IFERROR(VLOOKUP('Lotações convertidas'!A32,'Lista de conversão'!B:B,1,0),""))</f>
        <v>CENTRO DE SAÚDE POMPÉIA</v>
      </c>
    </row>
    <row r="33" spans="1:2" x14ac:dyDescent="0.25">
      <c r="A33" t="str">
        <f>TRIM(BC!F31)</f>
        <v>CENTRO DE REFERENCIA EM SAUDE MENTAL NOROESTE</v>
      </c>
      <c r="B33" t="str">
        <f>IFERROR(VLOOKUP('Lotações convertidas'!A33,'Lista de conversão'!A:B,2,0),IFERROR(VLOOKUP('Lotações convertidas'!A33,'Lista de conversão'!B:B,1,0),""))</f>
        <v>CENTRO DE REFERENCIA EM SAUDE MENTAL NOROESTE</v>
      </c>
    </row>
    <row r="34" spans="1:2" x14ac:dyDescent="0.25">
      <c r="A34" t="str">
        <f>TRIM(BC!F32)</f>
        <v>UNIDADE DE PRONTO ATENDIMENTO OESTE</v>
      </c>
      <c r="B34" t="str">
        <f>IFERROR(VLOOKUP('Lotações convertidas'!A34,'Lista de conversão'!A:B,2,0),IFERROR(VLOOKUP('Lotações convertidas'!A34,'Lista de conversão'!B:B,1,0),""))</f>
        <v>UNIDADE DE PRONTO ATENDIMENTO OESTE</v>
      </c>
    </row>
    <row r="35" spans="1:2" x14ac:dyDescent="0.25">
      <c r="A35" t="str">
        <f>TRIM(BC!F33)</f>
        <v>UNIDADE DE PRONTO ATENDIMENTO NORTE</v>
      </c>
      <c r="B35" t="str">
        <f>IFERROR(VLOOKUP('Lotações convertidas'!A35,'Lista de conversão'!A:B,2,0),IFERROR(VLOOKUP('Lotações convertidas'!A35,'Lista de conversão'!B:B,1,0),""))</f>
        <v>UNIDADE DE PRONTO ATENDIMENTO NORTE</v>
      </c>
    </row>
    <row r="36" spans="1:2" x14ac:dyDescent="0.25">
      <c r="A36" t="str">
        <f>TRIM(BC!F34)</f>
        <v>UNIDADE DE PRONTO ATENDIMENTO LESTE</v>
      </c>
      <c r="B36" t="str">
        <f>IFERROR(VLOOKUP('Lotações convertidas'!A36,'Lista de conversão'!A:B,2,0),IFERROR(VLOOKUP('Lotações convertidas'!A36,'Lista de conversão'!B:B,1,0),""))</f>
        <v>UNIDADE DE PRONTO ATENDIMENTO LESTE</v>
      </c>
    </row>
    <row r="37" spans="1:2" x14ac:dyDescent="0.25">
      <c r="A37" t="str">
        <f>TRIM(BC!F35)</f>
        <v>SERVIÇO DE ATENDIMENTO MÓVEL DE URGÊNCIA E TRANSPORTE EM SAÚDE</v>
      </c>
      <c r="B37" t="str">
        <f>IFERROR(VLOOKUP('Lotações convertidas'!A37,'Lista de conversão'!A:B,2,0),IFERROR(VLOOKUP('Lotações convertidas'!A37,'Lista de conversão'!B:B,1,0),""))</f>
        <v>SERVIÇO DE ATENDIMENTO MÓVEL DE URGÊNCIA E TRANSPORTE EM SAÚDE</v>
      </c>
    </row>
    <row r="38" spans="1:2" x14ac:dyDescent="0.25">
      <c r="A38" t="str">
        <f>TRIM(BC!F36)</f>
        <v>CENTRO DE REFERÊNCIA EM SAÚDE MENTAL- ÁLCOOL E OUTRAS DROGAS NORDESTE</v>
      </c>
      <c r="B38" t="str">
        <f>IFERROR(VLOOKUP('Lotações convertidas'!A38,'Lista de conversão'!A:B,2,0),IFERROR(VLOOKUP('Lotações convertidas'!A38,'Lista de conversão'!B:B,1,0),""))</f>
        <v>CENTRO DE REFERENCIA EM SAUDE MENTAL ALCOOL E DROGAS NORDESTE</v>
      </c>
    </row>
    <row r="39" spans="1:2" x14ac:dyDescent="0.25">
      <c r="A39" t="str">
        <f>TRIM(BC!F37)</f>
        <v>CENTRO DE SAÚDE PADRE FERNANDO DE MELO</v>
      </c>
      <c r="B39" t="str">
        <f>IFERROR(VLOOKUP('Lotações convertidas'!A39,'Lista de conversão'!A:B,2,0),IFERROR(VLOOKUP('Lotações convertidas'!A39,'Lista de conversão'!B:B,1,0),""))</f>
        <v>CENTRO DE SAÚDE PADRE FERNANDO DE MELO</v>
      </c>
    </row>
    <row r="40" spans="1:2" x14ac:dyDescent="0.25">
      <c r="A40" t="str">
        <f>TRIM(BC!F38)</f>
        <v>UNIDADE DE PRONTO ATENDIMENTO PAMPULHA</v>
      </c>
      <c r="B40" t="str">
        <f>IFERROR(VLOOKUP('Lotações convertidas'!A40,'Lista de conversão'!A:B,2,0),IFERROR(VLOOKUP('Lotações convertidas'!A40,'Lista de conversão'!B:B,1,0),""))</f>
        <v>UNIDADE DE PRONTO ATENDIMENTO PAMPULHA</v>
      </c>
    </row>
    <row r="41" spans="1:2" x14ac:dyDescent="0.25">
      <c r="A41" t="str">
        <f>TRIM(BC!F39)</f>
        <v>CENTRO DE REFERÊNCIA EM SAÚDE MENTAL- ÁLCOOL E OUTRAS DROGAS NORDESTE</v>
      </c>
      <c r="B41" t="str">
        <f>IFERROR(VLOOKUP('Lotações convertidas'!A41,'Lista de conversão'!A:B,2,0),IFERROR(VLOOKUP('Lotações convertidas'!A41,'Lista de conversão'!B:B,1,0),""))</f>
        <v>CENTRO DE REFERENCIA EM SAUDE MENTAL ALCOOL E DROGAS NORDESTE</v>
      </c>
    </row>
    <row r="42" spans="1:2" x14ac:dyDescent="0.25">
      <c r="A42" t="str">
        <f>TRIM(BC!F40)</f>
        <v>CENTRO DE SAÚDE JARDIM MONTANHÊS</v>
      </c>
      <c r="B42" t="str">
        <f>IFERROR(VLOOKUP('Lotações convertidas'!A42,'Lista de conversão'!A:B,2,0),IFERROR(VLOOKUP('Lotações convertidas'!A42,'Lista de conversão'!B:B,1,0),""))</f>
        <v>CENTRO DE SAÚDE JARDIM MONTANHÊS</v>
      </c>
    </row>
    <row r="43" spans="1:2" x14ac:dyDescent="0.25">
      <c r="A43" t="str">
        <f>TRIM(BC!F41)</f>
        <v>CENTRO DE SAÚDE ALTO VERA CRUZ</v>
      </c>
      <c r="B43" t="str">
        <f>IFERROR(VLOOKUP('Lotações convertidas'!A43,'Lista de conversão'!A:B,2,0),IFERROR(VLOOKUP('Lotações convertidas'!A43,'Lista de conversão'!B:B,1,0),""))</f>
        <v>CENTRO DE SAÚDE ALTO VERA CRUZ</v>
      </c>
    </row>
    <row r="44" spans="1:2" x14ac:dyDescent="0.25">
      <c r="A44" t="str">
        <f>TRIM(BC!F42)</f>
        <v>UNIDADE DE PRONTO ATENDIMENTO PAMPULHA</v>
      </c>
      <c r="B44" t="str">
        <f>IFERROR(VLOOKUP('Lotações convertidas'!A44,'Lista de conversão'!A:B,2,0),IFERROR(VLOOKUP('Lotações convertidas'!A44,'Lista de conversão'!B:B,1,0),""))</f>
        <v>UNIDADE DE PRONTO ATENDIMENTO PAMPULHA</v>
      </c>
    </row>
    <row r="45" spans="1:2" x14ac:dyDescent="0.25">
      <c r="A45" t="str">
        <f>TRIM(BC!F43)</f>
        <v>CENTRO DE SAÚDE RIO BRANCO</v>
      </c>
      <c r="B45" t="str">
        <f>IFERROR(VLOOKUP('Lotações convertidas'!A45,'Lista de conversão'!A:B,2,0),IFERROR(VLOOKUP('Lotações convertidas'!A45,'Lista de conversão'!B:B,1,0),""))</f>
        <v>CENTRO DE SAÚDE RIO BRANCO</v>
      </c>
    </row>
    <row r="46" spans="1:2" x14ac:dyDescent="0.25">
      <c r="A46" t="str">
        <f>TRIM(BC!F44)</f>
        <v>CENTRO DE SAÚDE POMPÉIA</v>
      </c>
      <c r="B46" t="str">
        <f>IFERROR(VLOOKUP('Lotações convertidas'!A46,'Lista de conversão'!A:B,2,0),IFERROR(VLOOKUP('Lotações convertidas'!A46,'Lista de conversão'!B:B,1,0),""))</f>
        <v>CENTRO DE SAÚDE POMPÉIA</v>
      </c>
    </row>
    <row r="47" spans="1:2" x14ac:dyDescent="0.25">
      <c r="A47" t="str">
        <f>TRIM(BC!F45)</f>
        <v>CENTRO DE SAÚDE CONJUNTO SANTA MARIA</v>
      </c>
      <c r="B47" t="str">
        <f>IFERROR(VLOOKUP('Lotações convertidas'!A47,'Lista de conversão'!A:B,2,0),IFERROR(VLOOKUP('Lotações convertidas'!A47,'Lista de conversão'!B:B,1,0),""))</f>
        <v>CENTRO DE SAÚDE CONJUNTO SANTA MARIA</v>
      </c>
    </row>
    <row r="48" spans="1:2" x14ac:dyDescent="0.25">
      <c r="A48" t="str">
        <f>TRIM(BC!F46)</f>
        <v>UNIDADE DE REFERÊNCIA SECUNDÁRIA CAMPOS SALES</v>
      </c>
      <c r="B48" t="str">
        <f>IFERROR(VLOOKUP('Lotações convertidas'!A48,'Lista de conversão'!A:B,2,0),IFERROR(VLOOKUP('Lotações convertidas'!A48,'Lista de conversão'!B:B,1,0),""))</f>
        <v>UNIDADE DE REFERENCIA SECUNDARIA CAMPOS SALES</v>
      </c>
    </row>
    <row r="49" spans="1:2" x14ac:dyDescent="0.25">
      <c r="A49" t="str">
        <f>TRIM(BC!F47)</f>
        <v>CENTRO DE SAÚDE CIDADE OZANAN</v>
      </c>
      <c r="B49" t="str">
        <f>IFERROR(VLOOKUP('Lotações convertidas'!A49,'Lista de conversão'!A:B,2,0),IFERROR(VLOOKUP('Lotações convertidas'!A49,'Lista de conversão'!B:B,1,0),""))</f>
        <v>CENTRO DE SAÚDE CIDADE OZANAN</v>
      </c>
    </row>
    <row r="50" spans="1:2" x14ac:dyDescent="0.25">
      <c r="A50" t="str">
        <f>TRIM(BC!F48)</f>
        <v>UNIDADE DE PRONTO ATENDIMENTO LESTE</v>
      </c>
      <c r="B50" t="str">
        <f>IFERROR(VLOOKUP('Lotações convertidas'!A50,'Lista de conversão'!A:B,2,0),IFERROR(VLOOKUP('Lotações convertidas'!A50,'Lista de conversão'!B:B,1,0),""))</f>
        <v>UNIDADE DE PRONTO ATENDIMENTO LESTE</v>
      </c>
    </row>
    <row r="51" spans="1:2" x14ac:dyDescent="0.25">
      <c r="A51" t="str">
        <f>TRIM(BC!F49)</f>
        <v>CENTRO DE SAÚDE FÁBIO CORREA LIMA</v>
      </c>
      <c r="B51" t="str">
        <f>IFERROR(VLOOKUP('Lotações convertidas'!A51,'Lista de conversão'!A:B,2,0),IFERROR(VLOOKUP('Lotações convertidas'!A51,'Lista de conversão'!B:B,1,0),""))</f>
        <v>CENTRO DE SAÚDE FÁBIO CORREA LIMA</v>
      </c>
    </row>
    <row r="52" spans="1:2" x14ac:dyDescent="0.25">
      <c r="A52" t="str">
        <f>TRIM(BC!F50)</f>
        <v>CENTRO DE SAÚDE MARIVANDA BALEEIRO - PAULO VI</v>
      </c>
      <c r="B52" t="str">
        <f>IFERROR(VLOOKUP('Lotações convertidas'!A52,'Lista de conversão'!A:B,2,0),IFERROR(VLOOKUP('Lotações convertidas'!A52,'Lista de conversão'!B:B,1,0),""))</f>
        <v>CENTRO DE SAÚDE MARIVANDA BALEEIRO - PAULO VI</v>
      </c>
    </row>
    <row r="53" spans="1:2" x14ac:dyDescent="0.25">
      <c r="A53" t="str">
        <f>TRIM(BC!F51)</f>
        <v>CENTRO DE SAÚDE SÃO TOMÁS</v>
      </c>
      <c r="B53" t="str">
        <f>IFERROR(VLOOKUP('Lotações convertidas'!A53,'Lista de conversão'!A:B,2,0),IFERROR(VLOOKUP('Lotações convertidas'!A53,'Lista de conversão'!B:B,1,0),""))</f>
        <v>CENTRO DE SAÚDE SÃO TOMÁS</v>
      </c>
    </row>
    <row r="54" spans="1:2" x14ac:dyDescent="0.25">
      <c r="A54" t="str">
        <f>TRIM(BC!F52)</f>
        <v>CENTRO DE SAÚDE VISTA ALEGRE</v>
      </c>
      <c r="B54" t="str">
        <f>IFERROR(VLOOKUP('Lotações convertidas'!A54,'Lista de conversão'!A:B,2,0),IFERROR(VLOOKUP('Lotações convertidas'!A54,'Lista de conversão'!B:B,1,0),""))</f>
        <v>CENTRO DE SAÚDE VISTA ALEGRE</v>
      </c>
    </row>
    <row r="55" spans="1:2" x14ac:dyDescent="0.25">
      <c r="A55" t="str">
        <f>TRIM(BC!F53)</f>
        <v>SERVIÇO DE ATENDIMENTO MÓVEL DE URGÊNCIA E TRANSPORTE EM SAÚDE</v>
      </c>
      <c r="B55" t="str">
        <f>IFERROR(VLOOKUP('Lotações convertidas'!A55,'Lista de conversão'!A:B,2,0),IFERROR(VLOOKUP('Lotações convertidas'!A55,'Lista de conversão'!B:B,1,0),""))</f>
        <v>SERVIÇO DE ATENDIMENTO MÓVEL DE URGÊNCIA E TRANSPORTE EM SAÚDE</v>
      </c>
    </row>
    <row r="56" spans="1:2" x14ac:dyDescent="0.25">
      <c r="A56" t="str">
        <f>TRIM(BC!F54)</f>
        <v>CENTRO DE REFERÊNCIA EM SAÚDE MENTAL INFANTO-JUVENIL NORDESTE</v>
      </c>
      <c r="B56" t="str">
        <f>IFERROR(VLOOKUP('Lotações convertidas'!A56,'Lista de conversão'!A:B,2,0),IFERROR(VLOOKUP('Lotações convertidas'!A56,'Lista de conversão'!B:B,1,0),""))</f>
        <v>CENTRO DE REFERENCIA EM SAUDE MENTAL INFANTIL NORDESTE</v>
      </c>
    </row>
    <row r="57" spans="1:2" x14ac:dyDescent="0.25">
      <c r="A57" t="str">
        <f>TRIM(BC!F55)</f>
        <v>UNIDADE DE PRONTO ATENDIMENTO BARREIRO</v>
      </c>
      <c r="B57" t="str">
        <f>IFERROR(VLOOKUP('Lotações convertidas'!A57,'Lista de conversão'!A:B,2,0),IFERROR(VLOOKUP('Lotações convertidas'!A57,'Lista de conversão'!B:B,1,0),""))</f>
        <v>UNIDADE DE PRONTO ATENDIMENTO BARREIRO</v>
      </c>
    </row>
    <row r="58" spans="1:2" x14ac:dyDescent="0.25">
      <c r="A58" t="str">
        <f>TRIM(BC!F56)</f>
        <v>UNIDADE DE PRONTO ATENDIMENTO NORTE</v>
      </c>
      <c r="B58" t="str">
        <f>IFERROR(VLOOKUP('Lotações convertidas'!A58,'Lista de conversão'!A:B,2,0),IFERROR(VLOOKUP('Lotações convertidas'!A58,'Lista de conversão'!B:B,1,0),""))</f>
        <v>UNIDADE DE PRONTO ATENDIMENTO NORTE</v>
      </c>
    </row>
    <row r="59" spans="1:2" x14ac:dyDescent="0.25">
      <c r="A59" t="str">
        <f>TRIM(BC!F57)</f>
        <v>SERVIÇO DE ATENDIMENTO MÓVEL DE URGÊNCIA E TRANSPORTE EM SAÚDE</v>
      </c>
      <c r="B59" t="str">
        <f>IFERROR(VLOOKUP('Lotações convertidas'!A59,'Lista de conversão'!A:B,2,0),IFERROR(VLOOKUP('Lotações convertidas'!A59,'Lista de conversão'!B:B,1,0),""))</f>
        <v>SERVIÇO DE ATENDIMENTO MÓVEL DE URGÊNCIA E TRANSPORTE EM SAÚDE</v>
      </c>
    </row>
    <row r="60" spans="1:2" x14ac:dyDescent="0.25">
      <c r="A60" t="str">
        <f>TRIM(BC!F58)</f>
        <v>CENTRO DE SAÚDE JARDIM GUANABARA</v>
      </c>
      <c r="B60" t="str">
        <f>IFERROR(VLOOKUP('Lotações convertidas'!A60,'Lista de conversão'!A:B,2,0),IFERROR(VLOOKUP('Lotações convertidas'!A60,'Lista de conversão'!B:B,1,0),""))</f>
        <v>CENTRO DE SAÚDE JARDIM GUANABARA</v>
      </c>
    </row>
    <row r="61" spans="1:2" x14ac:dyDescent="0.25">
      <c r="A61" t="str">
        <f>TRIM(BC!F59)</f>
        <v>GERENCIA DE ASSISTENCIA, EPIDEMIOLOGIA E REGULACAO NORTE</v>
      </c>
      <c r="B61" t="str">
        <f>IFERROR(VLOOKUP('Lotações convertidas'!A61,'Lista de conversão'!A:B,2,0),IFERROR(VLOOKUP('Lotações convertidas'!A61,'Lista de conversão'!B:B,1,0),""))</f>
        <v>GERENCIA DE ASSISTENCIA, EPIDEMIOLOGIA E REGULACAO NORTE</v>
      </c>
    </row>
    <row r="62" spans="1:2" x14ac:dyDescent="0.25">
      <c r="A62" t="str">
        <f>TRIM(BC!F60)</f>
        <v>CENTRO DE ESPECIALIDADES ODONTOLÓGICAS PARACATU</v>
      </c>
      <c r="B62" t="str">
        <f>IFERROR(VLOOKUP('Lotações convertidas'!A62,'Lista de conversão'!A:B,2,0),IFERROR(VLOOKUP('Lotações convertidas'!A62,'Lista de conversão'!B:B,1,0),""))</f>
        <v>CENTRO DE ESPECIALIDADES ODONTOLÓGICAS PARACATU</v>
      </c>
    </row>
    <row r="63" spans="1:2" x14ac:dyDescent="0.25">
      <c r="A63" t="str">
        <f>TRIM(BC!F61)</f>
        <v>CENTRO DE SAÚDE CAMARGOS</v>
      </c>
      <c r="B63" t="str">
        <f>IFERROR(VLOOKUP('Lotações convertidas'!A63,'Lista de conversão'!A:B,2,0),IFERROR(VLOOKUP('Lotações convertidas'!A63,'Lista de conversão'!B:B,1,0),""))</f>
        <v>CENTRO DE SAÚDE CAMARGOS</v>
      </c>
    </row>
    <row r="64" spans="1:2" x14ac:dyDescent="0.25">
      <c r="A64" t="str">
        <f>TRIM(BC!F62)</f>
        <v>CENTRO DE SAÚDE ZILAH SPÓSITO</v>
      </c>
      <c r="B64" t="str">
        <f>IFERROR(VLOOKUP('Lotações convertidas'!A64,'Lista de conversão'!A:B,2,0),IFERROR(VLOOKUP('Lotações convertidas'!A64,'Lista de conversão'!B:B,1,0),""))</f>
        <v>CENTRO DE SAÚDE ZILAH SPÓSITO</v>
      </c>
    </row>
    <row r="65" spans="1:2" x14ac:dyDescent="0.25">
      <c r="A65" t="str">
        <f>TRIM(BC!F63)</f>
        <v>SERVIÇO DE ATENDIMENTO MÓVEL DE URGÊNCIA E TRANSPORTE EM SAÚDE</v>
      </c>
      <c r="B65" t="str">
        <f>IFERROR(VLOOKUP('Lotações convertidas'!A65,'Lista de conversão'!A:B,2,0),IFERROR(VLOOKUP('Lotações convertidas'!A65,'Lista de conversão'!B:B,1,0),""))</f>
        <v>SERVIÇO DE ATENDIMENTO MÓVEL DE URGÊNCIA E TRANSPORTE EM SAÚDE</v>
      </c>
    </row>
    <row r="66" spans="1:2" x14ac:dyDescent="0.25">
      <c r="A66" t="str">
        <f>TRIM(BC!F64)</f>
        <v>CENTRO DE SAÚDE VILA LEONINA</v>
      </c>
      <c r="B66" t="str">
        <f>IFERROR(VLOOKUP('Lotações convertidas'!A66,'Lista de conversão'!A:B,2,0),IFERROR(VLOOKUP('Lotações convertidas'!A66,'Lista de conversão'!B:B,1,0),""))</f>
        <v>CENTRO DE SAÚDE VILA LEONINA</v>
      </c>
    </row>
    <row r="67" spans="1:2" x14ac:dyDescent="0.25">
      <c r="A67" t="str">
        <f>TRIM(BC!F65)</f>
        <v>LABORATÓRIO REGIONAL OESTE / BARREIRO</v>
      </c>
      <c r="B67" t="str">
        <f>IFERROR(VLOOKUP('Lotações convertidas'!A67,'Lista de conversão'!A:B,2,0),IFERROR(VLOOKUP('Lotações convertidas'!A67,'Lista de conversão'!B:B,1,0),""))</f>
        <v>LABORATORIO REGIONAL OESTE/BARREIRO</v>
      </c>
    </row>
    <row r="68" spans="1:2" x14ac:dyDescent="0.25">
      <c r="A68" t="str">
        <f>TRIM(BC!F66)</f>
        <v>CENTRO DE REFERENCIA EM SAUDE MENTAL PAMPULHA</v>
      </c>
      <c r="B68" t="str">
        <f>IFERROR(VLOOKUP('Lotações convertidas'!A68,'Lista de conversão'!A:B,2,0),IFERROR(VLOOKUP('Lotações convertidas'!A68,'Lista de conversão'!B:B,1,0),""))</f>
        <v>CENTRO DE REFERENCIA EM SAUDE MENTAL PAMPULHA</v>
      </c>
    </row>
    <row r="69" spans="1:2" x14ac:dyDescent="0.25">
      <c r="A69" t="str">
        <f>TRIM(BC!F67)</f>
        <v>CENTRO DE TREIN. E REF. EM DOENÇAS INFECCIOSAS E PARASITÁRIAS ORESTES DINIZ</v>
      </c>
      <c r="B69" t="str">
        <f>IFERROR(VLOOKUP('Lotações convertidas'!A69,'Lista de conversão'!A:B,2,0),IFERROR(VLOOKUP('Lotações convertidas'!A69,'Lista de conversão'!B:B,1,0),""))</f>
        <v>CENTRO DE TREIN. E REF. EM DOENÇAS INFECCIOSAS E PARASITÁRIAS ORESTES DINIZ</v>
      </c>
    </row>
    <row r="70" spans="1:2" x14ac:dyDescent="0.25">
      <c r="A70" t="str">
        <f>TRIM(BC!F68)</f>
        <v>UNIDADE DE PRONTO ATENDIMENTO VENDA NOVA</v>
      </c>
      <c r="B70" t="str">
        <f>IFERROR(VLOOKUP('Lotações convertidas'!A70,'Lista de conversão'!A:B,2,0),IFERROR(VLOOKUP('Lotações convertidas'!A70,'Lista de conversão'!B:B,1,0),""))</f>
        <v>UNIDADE DE PRONTO ATENDIMENTO VENDA NOVA</v>
      </c>
    </row>
    <row r="71" spans="1:2" x14ac:dyDescent="0.25">
      <c r="A71" t="str">
        <f>TRIM(BC!F69)</f>
        <v>CENTRO DE REFERÊNCIA EM SAÚDE MENTAL INFANTO-JUVENIL NORDESTE</v>
      </c>
      <c r="B71" t="str">
        <f>IFERROR(VLOOKUP('Lotações convertidas'!A71,'Lista de conversão'!A:B,2,0),IFERROR(VLOOKUP('Lotações convertidas'!A71,'Lista de conversão'!B:B,1,0),""))</f>
        <v>CENTRO DE REFERENCIA EM SAUDE MENTAL INFANTIL NORDESTE</v>
      </c>
    </row>
    <row r="72" spans="1:2" x14ac:dyDescent="0.25">
      <c r="A72" t="str">
        <f>TRIM(BC!F70)</f>
        <v>UNIDADE DE PRONTO ATENDIMENTO LESTE</v>
      </c>
      <c r="B72" t="str">
        <f>IFERROR(VLOOKUP('Lotações convertidas'!A72,'Lista de conversão'!A:B,2,0),IFERROR(VLOOKUP('Lotações convertidas'!A72,'Lista de conversão'!B:B,1,0),""))</f>
        <v>UNIDADE DE PRONTO ATENDIMENTO LESTE</v>
      </c>
    </row>
    <row r="73" spans="1:2" x14ac:dyDescent="0.25">
      <c r="A73" t="str">
        <f>TRIM(BC!F71)</f>
        <v>CENTRO DE SAÚDE HORTO</v>
      </c>
      <c r="B73" t="str">
        <f>IFERROR(VLOOKUP('Lotações convertidas'!A73,'Lista de conversão'!A:B,2,0),IFERROR(VLOOKUP('Lotações convertidas'!A73,'Lista de conversão'!B:B,1,0),""))</f>
        <v>CENTRO DE SAÚDE HORTO</v>
      </c>
    </row>
    <row r="74" spans="1:2" x14ac:dyDescent="0.25">
      <c r="A74" t="str">
        <f>TRIM(BC!F72)</f>
        <v>UNIDADE DE PRONTO ATENDIMENTO LESTE</v>
      </c>
      <c r="B74" t="str">
        <f>IFERROR(VLOOKUP('Lotações convertidas'!A74,'Lista de conversão'!A:B,2,0),IFERROR(VLOOKUP('Lotações convertidas'!A74,'Lista de conversão'!B:B,1,0),""))</f>
        <v>UNIDADE DE PRONTO ATENDIMENTO LESTE</v>
      </c>
    </row>
    <row r="75" spans="1:2" x14ac:dyDescent="0.25">
      <c r="A75" t="str">
        <f>TRIM(BC!F73)</f>
        <v>CENTRO DE SAÚDE NOVO AARÃO REIS</v>
      </c>
      <c r="B75" t="str">
        <f>IFERROR(VLOOKUP('Lotações convertidas'!A75,'Lista de conversão'!A:B,2,0),IFERROR(VLOOKUP('Lotações convertidas'!A75,'Lista de conversão'!B:B,1,0),""))</f>
        <v>CENTRO DE SAÚDE NOVO AARÃO REIS</v>
      </c>
    </row>
    <row r="76" spans="1:2" x14ac:dyDescent="0.25">
      <c r="A76" t="str">
        <f>TRIM(BC!F74)</f>
        <v>CENTRO DE SAÚDE VISTA ALEGRE</v>
      </c>
      <c r="B76" t="str">
        <f>IFERROR(VLOOKUP('Lotações convertidas'!A76,'Lista de conversão'!A:B,2,0),IFERROR(VLOOKUP('Lotações convertidas'!A76,'Lista de conversão'!B:B,1,0),""))</f>
        <v>CENTRO DE SAÚDE VISTA ALEGRE</v>
      </c>
    </row>
    <row r="77" spans="1:2" x14ac:dyDescent="0.25">
      <c r="A77" t="str">
        <f>TRIM(BC!F75)</f>
        <v>CENTRO DE SAÚDE JARDIM ALVORADA</v>
      </c>
      <c r="B77" t="str">
        <f>IFERROR(VLOOKUP('Lotações convertidas'!A77,'Lista de conversão'!A:B,2,0),IFERROR(VLOOKUP('Lotações convertidas'!A77,'Lista de conversão'!B:B,1,0),""))</f>
        <v>CENTRO DE SAÚDE JARDIM ALVORADA</v>
      </c>
    </row>
    <row r="78" spans="1:2" x14ac:dyDescent="0.25">
      <c r="A78" t="str">
        <f>TRIM(BC!F76)</f>
        <v>CENTRO DE SAÚDE SÃO FRANCISCO</v>
      </c>
      <c r="B78" t="str">
        <f>IFERROR(VLOOKUP('Lotações convertidas'!A78,'Lista de conversão'!A:B,2,0),IFERROR(VLOOKUP('Lotações convertidas'!A78,'Lista de conversão'!B:B,1,0),""))</f>
        <v>CENTRO DE SAÚDE SÃO FRANCISCO</v>
      </c>
    </row>
    <row r="79" spans="1:2" x14ac:dyDescent="0.25">
      <c r="A79" t="str">
        <f>TRIM(BC!F77)</f>
        <v>LABORATÓRIO DE ZOONOSES</v>
      </c>
      <c r="B79" t="str">
        <f>IFERROR(VLOOKUP('Lotações convertidas'!A79,'Lista de conversão'!A:B,2,0),IFERROR(VLOOKUP('Lotações convertidas'!A79,'Lista de conversão'!B:B,1,0),""))</f>
        <v>LABORATORIO DE ZOONOSES</v>
      </c>
    </row>
    <row r="80" spans="1:2" x14ac:dyDescent="0.25">
      <c r="A80" t="str">
        <f>TRIM(BC!F78)</f>
        <v>CENTRO DE SAÚDE SANTA AMÉLIA</v>
      </c>
      <c r="B80" t="str">
        <f>IFERROR(VLOOKUP('Lotações convertidas'!A80,'Lista de conversão'!A:B,2,0),IFERROR(VLOOKUP('Lotações convertidas'!A80,'Lista de conversão'!B:B,1,0),""))</f>
        <v>CENTRO DE SAÚDE SANTA AMÉLIA</v>
      </c>
    </row>
    <row r="81" spans="1:2" x14ac:dyDescent="0.25">
      <c r="A81" t="str">
        <f>TRIM(BC!F79)</f>
        <v>CENTRO DE REFERÊNCIA EM SAÚDE MENTAL INFANTO-JUVENIL NORDESTE</v>
      </c>
      <c r="B81" t="str">
        <f>IFERROR(VLOOKUP('Lotações convertidas'!A81,'Lista de conversão'!A:B,2,0),IFERROR(VLOOKUP('Lotações convertidas'!A81,'Lista de conversão'!B:B,1,0),""))</f>
        <v>CENTRO DE REFERENCIA EM SAUDE MENTAL INFANTIL NORDESTE</v>
      </c>
    </row>
    <row r="82" spans="1:2" x14ac:dyDescent="0.25">
      <c r="A82" t="str">
        <f>TRIM(BC!F80)</f>
        <v>CENTRO DE REFERENCIA EM SAUDE MENTAL OESTE</v>
      </c>
      <c r="B82" t="str">
        <f>IFERROR(VLOOKUP('Lotações convertidas'!A82,'Lista de conversão'!A:B,2,0),IFERROR(VLOOKUP('Lotações convertidas'!A82,'Lista de conversão'!B:B,1,0),""))</f>
        <v>CENTRO DE REFERENCIA EM SAUDE MENTAL OESTE</v>
      </c>
    </row>
    <row r="83" spans="1:2" x14ac:dyDescent="0.25">
      <c r="A83" t="str">
        <f>TRIM(BC!F81)</f>
        <v>CENTRO DE REFERENCIA EM SAUDE MENTAL VENDA NOVA</v>
      </c>
      <c r="B83" t="str">
        <f>IFERROR(VLOOKUP('Lotações convertidas'!A83,'Lista de conversão'!A:B,2,0),IFERROR(VLOOKUP('Lotações convertidas'!A83,'Lista de conversão'!B:B,1,0),""))</f>
        <v>CENTRO DE REFERENCIA EM SAUDE MENTAL VENDA NOVA</v>
      </c>
    </row>
    <row r="84" spans="1:2" x14ac:dyDescent="0.25">
      <c r="A84" t="str">
        <f>TRIM(BC!F82)</f>
        <v>LABORATÓRIO REGIONAL CENTRO-SUL / PAMPULHA</v>
      </c>
      <c r="B84" t="str">
        <f>IFERROR(VLOOKUP('Lotações convertidas'!A84,'Lista de conversão'!A:B,2,0),IFERROR(VLOOKUP('Lotações convertidas'!A84,'Lista de conversão'!B:B,1,0),""))</f>
        <v>LABORATORIO REGIONAL CENTRO-SUL/PAMPULHA</v>
      </c>
    </row>
    <row r="85" spans="1:2" x14ac:dyDescent="0.25">
      <c r="A85" t="str">
        <f>TRIM(BC!F83)</f>
        <v>LABORATÓRIO REGIONAL CENTRO-SUL / PAMPULHA</v>
      </c>
      <c r="B85" t="str">
        <f>IFERROR(VLOOKUP('Lotações convertidas'!A85,'Lista de conversão'!A:B,2,0),IFERROR(VLOOKUP('Lotações convertidas'!A85,'Lista de conversão'!B:B,1,0),""))</f>
        <v>LABORATORIO REGIONAL CENTRO-SUL/PAMPULHA</v>
      </c>
    </row>
    <row r="86" spans="1:2" x14ac:dyDescent="0.25">
      <c r="A86" t="str">
        <f>TRIM(BC!F84)</f>
        <v>CENTRO DE SAÚDE JOÃO PINHEIRO</v>
      </c>
      <c r="B86" t="str">
        <f>IFERROR(VLOOKUP('Lotações convertidas'!A86,'Lista de conversão'!A:B,2,0),IFERROR(VLOOKUP('Lotações convertidas'!A86,'Lista de conversão'!B:B,1,0),""))</f>
        <v>CENTRO DE SAÚDE JOÃO PINHEIRO</v>
      </c>
    </row>
    <row r="87" spans="1:2" x14ac:dyDescent="0.25">
      <c r="A87" t="str">
        <f>TRIM(BC!F85)</f>
        <v>CENTRO DE SAÚDE EDUARDO MAURO DE ARAÚJO - MIRAMAR</v>
      </c>
      <c r="B87" t="str">
        <f>IFERROR(VLOOKUP('Lotações convertidas'!A87,'Lista de conversão'!A:B,2,0),IFERROR(VLOOKUP('Lotações convertidas'!A87,'Lista de conversão'!B:B,1,0),""))</f>
        <v>CENTRO DE SAÚDE EDUARDO MAURO DE ARAÚJO - MIRAMAR</v>
      </c>
    </row>
    <row r="88" spans="1:2" x14ac:dyDescent="0.25">
      <c r="A88" t="str">
        <f>TRIM(BC!F86)</f>
        <v>CENTRO DE REFERÊNCIA EM SAÚDE MENTAL- ÁLCOOL E OUTRAS DROGAS NORDESTE</v>
      </c>
      <c r="B88" t="str">
        <f>IFERROR(VLOOKUP('Lotações convertidas'!A88,'Lista de conversão'!A:B,2,0),IFERROR(VLOOKUP('Lotações convertidas'!A88,'Lista de conversão'!B:B,1,0),""))</f>
        <v>CENTRO DE REFERENCIA EM SAUDE MENTAL ALCOOL E DROGAS NORDESTE</v>
      </c>
    </row>
    <row r="89" spans="1:2" x14ac:dyDescent="0.25">
      <c r="A89" t="str">
        <f>TRIM(BC!F87)</f>
        <v>LABORATÓRIO REGIONAL LESTE / NORDESTE</v>
      </c>
      <c r="B89" t="str">
        <f>IFERROR(VLOOKUP('Lotações convertidas'!A89,'Lista de conversão'!A:B,2,0),IFERROR(VLOOKUP('Lotações convertidas'!A89,'Lista de conversão'!B:B,1,0),""))</f>
        <v>LABORATORIO REGIONAL LESTE/NORDESTE</v>
      </c>
    </row>
    <row r="90" spans="1:2" x14ac:dyDescent="0.25">
      <c r="A90" t="str">
        <f>TRIM(BC!F88)</f>
        <v>UNIDADE DE PRONTO ATENDIMENTO NORDESTE</v>
      </c>
      <c r="B90" t="str">
        <f>IFERROR(VLOOKUP('Lotações convertidas'!A90,'Lista de conversão'!A:B,2,0),IFERROR(VLOOKUP('Lotações convertidas'!A90,'Lista de conversão'!B:B,1,0),""))</f>
        <v>UNIDADE DE PRONTO ATENDIMENTO NORDESTE</v>
      </c>
    </row>
    <row r="91" spans="1:2" x14ac:dyDescent="0.25">
      <c r="A91" t="str">
        <f>TRIM(BC!F89)</f>
        <v>CENTRO DE SAÚDE. MARIA MADALENA TEODORO - LINDÉIA</v>
      </c>
      <c r="B91" t="str">
        <f>IFERROR(VLOOKUP('Lotações convertidas'!A91,'Lista de conversão'!A:B,2,0),IFERROR(VLOOKUP('Lotações convertidas'!A91,'Lista de conversão'!B:B,1,0),""))</f>
        <v>CENTRO DE SAÚDE. MARIA MADALENA TEODORO - LINDÉIA</v>
      </c>
    </row>
    <row r="92" spans="1:2" x14ac:dyDescent="0.25">
      <c r="A92" t="str">
        <f>TRIM(BC!F90)</f>
        <v>UNIDADE DE PRONTO ATENDIMENTO OESTE</v>
      </c>
      <c r="B92" t="str">
        <f>IFERROR(VLOOKUP('Lotações convertidas'!A92,'Lista de conversão'!A:B,2,0),IFERROR(VLOOKUP('Lotações convertidas'!A92,'Lista de conversão'!B:B,1,0),""))</f>
        <v>UNIDADE DE PRONTO ATENDIMENTO OESTE</v>
      </c>
    </row>
    <row r="93" spans="1:2" x14ac:dyDescent="0.25">
      <c r="A93" t="str">
        <f>TRIM(BC!F91)</f>
        <v>CENTRO DE ESPECIALIDADES MEDICAS NORDESTE</v>
      </c>
      <c r="B93" t="str">
        <f>IFERROR(VLOOKUP('Lotações convertidas'!A93,'Lista de conversão'!A:B,2,0),IFERROR(VLOOKUP('Lotações convertidas'!A93,'Lista de conversão'!B:B,1,0),""))</f>
        <v>CENTRO DE ESPECIALIDADES MEDICAS NORDESTE</v>
      </c>
    </row>
    <row r="94" spans="1:2" x14ac:dyDescent="0.25">
      <c r="A94" t="str">
        <f>TRIM(BC!F92)</f>
        <v>CENTRO DE SAÚDE DR. JOSÉ DOMINGOS</v>
      </c>
      <c r="B94" t="str">
        <f>IFERROR(VLOOKUP('Lotações convertidas'!A94,'Lista de conversão'!A:B,2,0),IFERROR(VLOOKUP('Lotações convertidas'!A94,'Lista de conversão'!B:B,1,0),""))</f>
        <v>CENTRO DE SAÚDE DR. JOSÉ DOMINGOS</v>
      </c>
    </row>
    <row r="95" spans="1:2" x14ac:dyDescent="0.25">
      <c r="A95" t="str">
        <f>TRIM(BC!F93)</f>
        <v>CENTRO DE SAÚDE JOÃO PINHEIRO</v>
      </c>
      <c r="B95" t="str">
        <f>IFERROR(VLOOKUP('Lotações convertidas'!A95,'Lista de conversão'!A:B,2,0),IFERROR(VLOOKUP('Lotações convertidas'!A95,'Lista de conversão'!B:B,1,0),""))</f>
        <v>CENTRO DE SAÚDE JOÃO PINHEIRO</v>
      </c>
    </row>
    <row r="96" spans="1:2" x14ac:dyDescent="0.25">
      <c r="A96" t="str">
        <f>TRIM(BC!F94)</f>
        <v>UNIDADE DE PRONTO ATENDIMENTO NORDESTE</v>
      </c>
      <c r="B96" t="str">
        <f>IFERROR(VLOOKUP('Lotações convertidas'!A96,'Lista de conversão'!A:B,2,0),IFERROR(VLOOKUP('Lotações convertidas'!A96,'Lista de conversão'!B:B,1,0),""))</f>
        <v>UNIDADE DE PRONTO ATENDIMENTO NORDESTE</v>
      </c>
    </row>
    <row r="97" spans="1:2" x14ac:dyDescent="0.25">
      <c r="A97" t="str">
        <f>TRIM(BC!F95)</f>
        <v>CENTRO DE SAÚDE POMPÉIA</v>
      </c>
      <c r="B97" t="str">
        <f>IFERROR(VLOOKUP('Lotações convertidas'!A97,'Lista de conversão'!A:B,2,0),IFERROR(VLOOKUP('Lotações convertidas'!A97,'Lista de conversão'!B:B,1,0),""))</f>
        <v>CENTRO DE SAÚDE POMPÉIA</v>
      </c>
    </row>
    <row r="98" spans="1:2" x14ac:dyDescent="0.25">
      <c r="A98" t="str">
        <f>TRIM(BC!F96)</f>
        <v>CENTRO DE SAÚDE JARDIM GUANABARA</v>
      </c>
      <c r="B98" t="str">
        <f>IFERROR(VLOOKUP('Lotações convertidas'!A98,'Lista de conversão'!A:B,2,0),IFERROR(VLOOKUP('Lotações convertidas'!A98,'Lista de conversão'!B:B,1,0),""))</f>
        <v>CENTRO DE SAÚDE JARDIM GUANABARA</v>
      </c>
    </row>
    <row r="99" spans="1:2" x14ac:dyDescent="0.25">
      <c r="A99" t="str">
        <f>TRIM(BC!F97)</f>
        <v>CENTRO DE REFERENCIA EM SAUDE MENTAL NOROESTE</v>
      </c>
      <c r="B99" t="str">
        <f>IFERROR(VLOOKUP('Lotações convertidas'!A99,'Lista de conversão'!A:B,2,0),IFERROR(VLOOKUP('Lotações convertidas'!A99,'Lista de conversão'!B:B,1,0),""))</f>
        <v>CENTRO DE REFERENCIA EM SAUDE MENTAL NOROESTE</v>
      </c>
    </row>
    <row r="100" spans="1:2" x14ac:dyDescent="0.25">
      <c r="A100" t="str">
        <f>TRIM(BC!F98)</f>
        <v>CENTRO DE SAÚDE VENTOSA</v>
      </c>
      <c r="B100" t="str">
        <f>IFERROR(VLOOKUP('Lotações convertidas'!A100,'Lista de conversão'!A:B,2,0),IFERROR(VLOOKUP('Lotações convertidas'!A100,'Lista de conversão'!B:B,1,0),""))</f>
        <v>CENTRO DE SAÚDE VENTOSA</v>
      </c>
    </row>
    <row r="101" spans="1:2" x14ac:dyDescent="0.25">
      <c r="A101" t="str">
        <f>TRIM(BC!F99)</f>
        <v>CENTRO DE SAÚDE INDEPENDÊNCIA</v>
      </c>
      <c r="B101" t="str">
        <f>IFERROR(VLOOKUP('Lotações convertidas'!A101,'Lista de conversão'!A:B,2,0),IFERROR(VLOOKUP('Lotações convertidas'!A101,'Lista de conversão'!B:B,1,0),""))</f>
        <v>CENTRO DE SAÚDE INDEPENDÊNCIA</v>
      </c>
    </row>
    <row r="102" spans="1:2" x14ac:dyDescent="0.25">
      <c r="A102" t="str">
        <f>TRIM(BC!F100)</f>
        <v>UNIDADE DE PRONTO ATENDIMENTO NORDESTE</v>
      </c>
      <c r="B102" t="str">
        <f>IFERROR(VLOOKUP('Lotações convertidas'!A102,'Lista de conversão'!A:B,2,0),IFERROR(VLOOKUP('Lotações convertidas'!A102,'Lista de conversão'!B:B,1,0),""))</f>
        <v>UNIDADE DE PRONTO ATENDIMENTO NORDESTE</v>
      </c>
    </row>
    <row r="103" spans="1:2" x14ac:dyDescent="0.25">
      <c r="A103" t="str">
        <f>TRIM(BC!F101)</f>
        <v>UNIDADE DE PRONTO ATENDIMENTO LESTE</v>
      </c>
      <c r="B103" t="str">
        <f>IFERROR(VLOOKUP('Lotações convertidas'!A103,'Lista de conversão'!A:B,2,0),IFERROR(VLOOKUP('Lotações convertidas'!A103,'Lista de conversão'!B:B,1,0),""))</f>
        <v>UNIDADE DE PRONTO ATENDIMENTO LESTE</v>
      </c>
    </row>
    <row r="104" spans="1:2" x14ac:dyDescent="0.25">
      <c r="A104" t="str">
        <f>TRIM(BC!F102)</f>
        <v>CENTRO DE REFERÊNCIA EM SAÚDE MENTAL- ÁLCOOL E OUTRAS DROGAS PAMPULHA/NOROESTE</v>
      </c>
      <c r="B104" t="str">
        <f>IFERROR(VLOOKUP('Lotações convertidas'!A104,'Lista de conversão'!A:B,2,0),IFERROR(VLOOKUP('Lotações convertidas'!A104,'Lista de conversão'!B:B,1,0),""))</f>
        <v>CENTRO DE REFERÊNCIA EM SAÚDE MENTAL - ÁLCOOL E DROGAS PAMPULHA/NOROESTE</v>
      </c>
    </row>
    <row r="105" spans="1:2" x14ac:dyDescent="0.25">
      <c r="A105" t="str">
        <f>TRIM(BC!F103)</f>
        <v>CENTRO DE REFERÊNCIA EM SAÚDE MENTAL- ÁLCOOL E OUTRAS DROGAS PAMPULHA/NOROESTE</v>
      </c>
      <c r="B105" t="str">
        <f>IFERROR(VLOOKUP('Lotações convertidas'!A105,'Lista de conversão'!A:B,2,0),IFERROR(VLOOKUP('Lotações convertidas'!A105,'Lista de conversão'!B:B,1,0),""))</f>
        <v>CENTRO DE REFERÊNCIA EM SAÚDE MENTAL - ÁLCOOL E DROGAS PAMPULHA/NOROESTE</v>
      </c>
    </row>
    <row r="106" spans="1:2" x14ac:dyDescent="0.25">
      <c r="A106" t="str">
        <f>TRIM(BC!F104)</f>
        <v>UNIDADE DE REFERÊNCIA SECUNDÁRIA SAUDADE</v>
      </c>
      <c r="B106" t="str">
        <f>IFERROR(VLOOKUP('Lotações convertidas'!A106,'Lista de conversão'!A:B,2,0),IFERROR(VLOOKUP('Lotações convertidas'!A106,'Lista de conversão'!B:B,1,0),""))</f>
        <v>UNIDADE DE REFERENCIA SECUNDARIA SAUDADE</v>
      </c>
    </row>
    <row r="107" spans="1:2" x14ac:dyDescent="0.25">
      <c r="A107" t="str">
        <f>TRIM(BC!F105)</f>
        <v>LABORATÓRIO REGIONAL LESTE / NORDESTE</v>
      </c>
      <c r="B107" t="str">
        <f>IFERROR(VLOOKUP('Lotações convertidas'!A107,'Lista de conversão'!A:B,2,0),IFERROR(VLOOKUP('Lotações convertidas'!A107,'Lista de conversão'!B:B,1,0),""))</f>
        <v>LABORATORIO REGIONAL LESTE/NORDESTE</v>
      </c>
    </row>
    <row r="108" spans="1:2" x14ac:dyDescent="0.25">
      <c r="A108" t="str">
        <f>TRIM(BC!F106)</f>
        <v>UNIDADE DE PRONTO ATENDIMENTO NORDESTE</v>
      </c>
      <c r="B108" t="str">
        <f>IFERROR(VLOOKUP('Lotações convertidas'!A108,'Lista de conversão'!A:B,2,0),IFERROR(VLOOKUP('Lotações convertidas'!A108,'Lista de conversão'!B:B,1,0),""))</f>
        <v>UNIDADE DE PRONTO ATENDIMENTO NORDESTE</v>
      </c>
    </row>
    <row r="109" spans="1:2" x14ac:dyDescent="0.25">
      <c r="A109" t="str">
        <f>TRIM(BC!F107)</f>
        <v>CENTRO DE REFERÊNCIA EM SAÚDE MENTAL- ÁLCOOL E OUTRAS DROGAS NORDESTE</v>
      </c>
      <c r="B109" t="str">
        <f>IFERROR(VLOOKUP('Lotações convertidas'!A109,'Lista de conversão'!A:B,2,0),IFERROR(VLOOKUP('Lotações convertidas'!A109,'Lista de conversão'!B:B,1,0),""))</f>
        <v>CENTRO DE REFERENCIA EM SAUDE MENTAL ALCOOL E DROGAS NORDESTE</v>
      </c>
    </row>
    <row r="110" spans="1:2" x14ac:dyDescent="0.25">
      <c r="A110" t="str">
        <f>TRIM(BC!F108)</f>
        <v>CENTRO DE REFERÊNCIA EM SAÚDE MENTAL INFANTO-JUVENIL NORDESTE</v>
      </c>
      <c r="B110" t="str">
        <f>IFERROR(VLOOKUP('Lotações convertidas'!A110,'Lista de conversão'!A:B,2,0),IFERROR(VLOOKUP('Lotações convertidas'!A110,'Lista de conversão'!B:B,1,0),""))</f>
        <v>CENTRO DE REFERENCIA EM SAUDE MENTAL INFANTIL NORDESTE</v>
      </c>
    </row>
    <row r="111" spans="1:2" x14ac:dyDescent="0.25">
      <c r="A111" t="str">
        <f>TRIM(BC!F109)</f>
        <v>CENTRO DE ESPECIALIDADES MEDICAS OESTE</v>
      </c>
      <c r="B111" t="str">
        <f>IFERROR(VLOOKUP('Lotações convertidas'!A111,'Lista de conversão'!A:B,2,0),IFERROR(VLOOKUP('Lotações convertidas'!A111,'Lista de conversão'!B:B,1,0),""))</f>
        <v>CENTRO DE ESPECIALIDADES MEDICAS OESTE</v>
      </c>
    </row>
    <row r="112" spans="1:2" x14ac:dyDescent="0.25">
      <c r="A112" t="str">
        <f>TRIM(BC!F110)</f>
        <v>CENTRO DE SAÚDE GLÓRIA</v>
      </c>
      <c r="B112" t="str">
        <f>IFERROR(VLOOKUP('Lotações convertidas'!A112,'Lista de conversão'!A:B,2,0),IFERROR(VLOOKUP('Lotações convertidas'!A112,'Lista de conversão'!B:B,1,0),""))</f>
        <v>CENTRO DE SAÚDE GLÓRIA</v>
      </c>
    </row>
    <row r="113" spans="1:2" x14ac:dyDescent="0.25">
      <c r="A113" t="str">
        <f>TRIM(BC!F111)</f>
        <v>CENTRO DE SAÚDE JARDIM GUANABARA</v>
      </c>
      <c r="B113" t="str">
        <f>IFERROR(VLOOKUP('Lotações convertidas'!A113,'Lista de conversão'!A:B,2,0),IFERROR(VLOOKUP('Lotações convertidas'!A113,'Lista de conversão'!B:B,1,0),""))</f>
        <v>CENTRO DE SAÚDE JARDIM GUANABARA</v>
      </c>
    </row>
    <row r="114" spans="1:2" x14ac:dyDescent="0.25">
      <c r="A114" t="str">
        <f>TRIM(BC!F112)</f>
        <v>LABORATÓRIO DE ZOONOSES</v>
      </c>
      <c r="B114" t="str">
        <f>IFERROR(VLOOKUP('Lotações convertidas'!A114,'Lista de conversão'!A:B,2,0),IFERROR(VLOOKUP('Lotações convertidas'!A114,'Lista de conversão'!B:B,1,0),""))</f>
        <v>LABORATORIO DE ZOONOSES</v>
      </c>
    </row>
    <row r="115" spans="1:2" x14ac:dyDescent="0.25">
      <c r="A115" t="str">
        <f>TRIM(BC!F113)</f>
        <v>CENTRO DE SAÚDE SÃO JOSÉ</v>
      </c>
      <c r="B115" t="str">
        <f>IFERROR(VLOOKUP('Lotações convertidas'!A115,'Lista de conversão'!A:B,2,0),IFERROR(VLOOKUP('Lotações convertidas'!A115,'Lista de conversão'!B:B,1,0),""))</f>
        <v>CENTRO DE SAÚDE SÃO JOSÉ</v>
      </c>
    </row>
    <row r="116" spans="1:2" x14ac:dyDescent="0.25">
      <c r="A116" t="str">
        <f>TRIM(BC!F114)</f>
        <v>UNIDADE DE PRONTO ATENDIMENTO NORDESTE</v>
      </c>
      <c r="B116" t="str">
        <f>IFERROR(VLOOKUP('Lotações convertidas'!A116,'Lista de conversão'!A:B,2,0),IFERROR(VLOOKUP('Lotações convertidas'!A116,'Lista de conversão'!B:B,1,0),""))</f>
        <v>UNIDADE DE PRONTO ATENDIMENTO NORDESTE</v>
      </c>
    </row>
    <row r="117" spans="1:2" x14ac:dyDescent="0.25">
      <c r="A117" t="str">
        <f>TRIM(BC!F115)</f>
        <v>UNIDADE DE PRONTO ATENDIMENTO OESTE</v>
      </c>
      <c r="B117" t="str">
        <f>IFERROR(VLOOKUP('Lotações convertidas'!A117,'Lista de conversão'!A:B,2,0),IFERROR(VLOOKUP('Lotações convertidas'!A117,'Lista de conversão'!B:B,1,0),""))</f>
        <v>UNIDADE DE PRONTO ATENDIMENTO OESTE</v>
      </c>
    </row>
    <row r="118" spans="1:2" x14ac:dyDescent="0.25">
      <c r="A118" t="str">
        <f>TRIM(BC!F116)</f>
        <v>CENTRO DE CONTROLE DE ZOONOSES</v>
      </c>
      <c r="B118" t="str">
        <f>IFERROR(VLOOKUP('Lotações convertidas'!A118,'Lista de conversão'!A:B,2,0),IFERROR(VLOOKUP('Lotações convertidas'!A118,'Lista de conversão'!B:B,1,0),""))</f>
        <v>CENTRO DE CONTROLE DE ZOONOSES</v>
      </c>
    </row>
    <row r="119" spans="1:2" x14ac:dyDescent="0.25">
      <c r="A119" t="str">
        <f>TRIM(BC!F117)</f>
        <v>SERVIÇO DE ATENDIMENTO MÓVEL DE URGÊNCIA E TRANSPORTE EM SAÚDE</v>
      </c>
      <c r="B119" t="str">
        <f>IFERROR(VLOOKUP('Lotações convertidas'!A119,'Lista de conversão'!A:B,2,0),IFERROR(VLOOKUP('Lotações convertidas'!A119,'Lista de conversão'!B:B,1,0),""))</f>
        <v>SERVIÇO DE ATENDIMENTO MÓVEL DE URGÊNCIA E TRANSPORTE EM SAÚDE</v>
      </c>
    </row>
    <row r="120" spans="1:2" x14ac:dyDescent="0.25">
      <c r="A120" t="str">
        <f>TRIM(BC!F118)</f>
        <v>CENTRO DE SAÚDE SANTA TEREZINHA</v>
      </c>
      <c r="B120" t="str">
        <f>IFERROR(VLOOKUP('Lotações convertidas'!A120,'Lista de conversão'!A:B,2,0),IFERROR(VLOOKUP('Lotações convertidas'!A120,'Lista de conversão'!B:B,1,0),""))</f>
        <v>CENTRO DE SAÚDE SANTA TEREZINHA</v>
      </c>
    </row>
    <row r="121" spans="1:2" x14ac:dyDescent="0.25">
      <c r="A121" t="str">
        <f>TRIM(BC!F119)</f>
        <v>CENTRO DE SAÚDE SANTA CECÍLIA</v>
      </c>
      <c r="B121" t="str">
        <f>IFERROR(VLOOKUP('Lotações convertidas'!A121,'Lista de conversão'!A:B,2,0),IFERROR(VLOOKUP('Lotações convertidas'!A121,'Lista de conversão'!B:B,1,0),""))</f>
        <v>CENTRO DE SAÚDE SANTA CECÍLIA</v>
      </c>
    </row>
    <row r="122" spans="1:2" x14ac:dyDescent="0.25">
      <c r="A122" t="str">
        <f>TRIM(BC!F120)</f>
        <v>LABORATÓRIO MUNICIPAL DE REFERÊNCIA DE ANALISES CLINICAS E CITOPATOLOGIA</v>
      </c>
      <c r="B122" t="str">
        <f>IFERROR(VLOOKUP('Lotações convertidas'!A122,'Lista de conversão'!A:B,2,0),IFERROR(VLOOKUP('Lotações convertidas'!A122,'Lista de conversão'!B:B,1,0),""))</f>
        <v>LABORATORIO MUNICIPAL DE REFERENCIA DE ANALISES CLINICAS E CITOPATOLOGIA</v>
      </c>
    </row>
    <row r="123" spans="1:2" x14ac:dyDescent="0.25">
      <c r="A123" t="str">
        <f>TRIM(BC!F121)</f>
        <v>CENTRO DE SAÚDE PARAÚNA</v>
      </c>
      <c r="B123" t="str">
        <f>IFERROR(VLOOKUP('Lotações convertidas'!A123,'Lista de conversão'!A:B,2,0),IFERROR(VLOOKUP('Lotações convertidas'!A123,'Lista de conversão'!B:B,1,0),""))</f>
        <v>CENTRO DE SAÚDE PARAÚNA</v>
      </c>
    </row>
    <row r="124" spans="1:2" x14ac:dyDescent="0.25">
      <c r="A124" t="str">
        <f>TRIM(BC!F122)</f>
        <v>CENTRO DE REFERÊNCIA EM SAÚDE MENTAL- ÁLCOOL E OUTRAS DROGAS PAMPULHA/NOROESTE</v>
      </c>
      <c r="B124" t="str">
        <f>IFERROR(VLOOKUP('Lotações convertidas'!A124,'Lista de conversão'!A:B,2,0),IFERROR(VLOOKUP('Lotações convertidas'!A124,'Lista de conversão'!B:B,1,0),""))</f>
        <v>CENTRO DE REFERÊNCIA EM SAÚDE MENTAL - ÁLCOOL E DROGAS PAMPULHA/NOROESTE</v>
      </c>
    </row>
    <row r="125" spans="1:2" x14ac:dyDescent="0.25">
      <c r="A125" t="str">
        <f>TRIM(BC!F123)</f>
        <v>UNIDADE DE PRONTO ATENDIMENTO LESTE</v>
      </c>
      <c r="B125" t="str">
        <f>IFERROR(VLOOKUP('Lotações convertidas'!A125,'Lista de conversão'!A:B,2,0),IFERROR(VLOOKUP('Lotações convertidas'!A125,'Lista de conversão'!B:B,1,0),""))</f>
        <v>UNIDADE DE PRONTO ATENDIMENTO LESTE</v>
      </c>
    </row>
    <row r="126" spans="1:2" x14ac:dyDescent="0.25">
      <c r="A126" t="str">
        <f>TRIM(BC!F124)</f>
        <v>CENTRO DE SAÚDE SÃO GERALDO</v>
      </c>
      <c r="B126" t="str">
        <f>IFERROR(VLOOKUP('Lotações convertidas'!A126,'Lista de conversão'!A:B,2,0),IFERROR(VLOOKUP('Lotações convertidas'!A126,'Lista de conversão'!B:B,1,0),""))</f>
        <v>CENTRO DE SAÚDE SÃO GERALDO</v>
      </c>
    </row>
    <row r="127" spans="1:2" x14ac:dyDescent="0.25">
      <c r="A127" t="str">
        <f>TRIM(BC!F125)</f>
        <v>CENTRO DE REFERÊNCIA EM SAÚDE MENTAL- ÁLCOOL E OUTRAS DROGAS PAMPULHA/NOROESTE</v>
      </c>
      <c r="B127" t="str">
        <f>IFERROR(VLOOKUP('Lotações convertidas'!A127,'Lista de conversão'!A:B,2,0),IFERROR(VLOOKUP('Lotações convertidas'!A127,'Lista de conversão'!B:B,1,0),""))</f>
        <v>CENTRO DE REFERÊNCIA EM SAÚDE MENTAL - ÁLCOOL E DROGAS PAMPULHA/NOROESTE</v>
      </c>
    </row>
    <row r="128" spans="1:2" x14ac:dyDescent="0.25">
      <c r="A128" t="str">
        <f>TRIM(BC!F126)</f>
        <v>UNIDADE DE PRONTO ATENDIMENTO NORTE</v>
      </c>
      <c r="B128" t="str">
        <f>IFERROR(VLOOKUP('Lotações convertidas'!A128,'Lista de conversão'!A:B,2,0),IFERROR(VLOOKUP('Lotações convertidas'!A128,'Lista de conversão'!B:B,1,0),""))</f>
        <v>UNIDADE DE PRONTO ATENDIMENTO NORTE</v>
      </c>
    </row>
    <row r="129" spans="1:2" x14ac:dyDescent="0.25">
      <c r="A129" t="str">
        <f>TRIM(BC!F127)</f>
        <v>UNIDADE DE PRONTO ATENDIMENTO PAMPULHA</v>
      </c>
      <c r="B129" t="str">
        <f>IFERROR(VLOOKUP('Lotações convertidas'!A129,'Lista de conversão'!A:B,2,0),IFERROR(VLOOKUP('Lotações convertidas'!A129,'Lista de conversão'!B:B,1,0),""))</f>
        <v>UNIDADE DE PRONTO ATENDIMENTO PAMPULHA</v>
      </c>
    </row>
    <row r="130" spans="1:2" x14ac:dyDescent="0.25">
      <c r="A130" t="str">
        <f>TRIM(BC!F128)</f>
        <v>SERVIÇO DE ATENDIMENTO MÓVEL DE URGÊNCIA E TRANSPORTE EM SAÚDE</v>
      </c>
      <c r="B130" t="str">
        <f>IFERROR(VLOOKUP('Lotações convertidas'!A130,'Lista de conversão'!A:B,2,0),IFERROR(VLOOKUP('Lotações convertidas'!A130,'Lista de conversão'!B:B,1,0),""))</f>
        <v>SERVIÇO DE ATENDIMENTO MÓVEL DE URGÊNCIA E TRANSPORTE EM SAÚDE</v>
      </c>
    </row>
    <row r="131" spans="1:2" x14ac:dyDescent="0.25">
      <c r="A131" t="str">
        <f>TRIM(BC!F129)</f>
        <v>CENTRO DE REFERÊNCIA EM SAÚDE MENTAL INFANTO-JUVENIL NOROESTE</v>
      </c>
      <c r="B131" t="str">
        <f>IFERROR(VLOOKUP('Lotações convertidas'!A131,'Lista de conversão'!A:B,2,0),IFERROR(VLOOKUP('Lotações convertidas'!A131,'Lista de conversão'!B:B,1,0),""))</f>
        <v>CENTRO DE REFERENCIA EM SAUDE MENTAL INFANTIL NOROESTE</v>
      </c>
    </row>
    <row r="132" spans="1:2" x14ac:dyDescent="0.25">
      <c r="A132" t="str">
        <f>TRIM(BC!F130)</f>
        <v>UNIDADE DE PRONTO ATENDIMENTO OESTE</v>
      </c>
      <c r="B132" t="str">
        <f>IFERROR(VLOOKUP('Lotações convertidas'!A132,'Lista de conversão'!A:B,2,0),IFERROR(VLOOKUP('Lotações convertidas'!A132,'Lista de conversão'!B:B,1,0),""))</f>
        <v>UNIDADE DE PRONTO ATENDIMENTO OESTE</v>
      </c>
    </row>
    <row r="133" spans="1:2" x14ac:dyDescent="0.25">
      <c r="A133" t="str">
        <f>TRIM(BC!F131)</f>
        <v>CENTRO DE REFERÊNCIA EM SAÚDE MENTAL- ÁLCOOL E OUTRAS DROGAS NORDESTE</v>
      </c>
      <c r="B133" t="str">
        <f>IFERROR(VLOOKUP('Lotações convertidas'!A133,'Lista de conversão'!A:B,2,0),IFERROR(VLOOKUP('Lotações convertidas'!A133,'Lista de conversão'!B:B,1,0),""))</f>
        <v>CENTRO DE REFERENCIA EM SAUDE MENTAL ALCOOL E DROGAS NORDESTE</v>
      </c>
    </row>
    <row r="134" spans="1:2" x14ac:dyDescent="0.25">
      <c r="A134" t="str">
        <f>TRIM(BC!F132)</f>
        <v>CENTRO DE ESPECIALIDADES ODONTOLÓGICAS CENTRO-SUL</v>
      </c>
      <c r="B134" t="str">
        <f>IFERROR(VLOOKUP('Lotações convertidas'!A134,'Lista de conversão'!A:B,2,0),IFERROR(VLOOKUP('Lotações convertidas'!A134,'Lista de conversão'!B:B,1,0),""))</f>
        <v>CENTRO DE ESPECIALIDADES ODONTOLOGICAS CENTRO-SUL</v>
      </c>
    </row>
    <row r="135" spans="1:2" x14ac:dyDescent="0.25">
      <c r="A135" t="str">
        <f>TRIM(BC!F133)</f>
        <v>UNIDADE DE PRONTO ATENDIMENTO OESTE</v>
      </c>
      <c r="B135" t="str">
        <f>IFERROR(VLOOKUP('Lotações convertidas'!A135,'Lista de conversão'!A:B,2,0),IFERROR(VLOOKUP('Lotações convertidas'!A135,'Lista de conversão'!B:B,1,0),""))</f>
        <v>UNIDADE DE PRONTO ATENDIMENTO OESTE</v>
      </c>
    </row>
    <row r="136" spans="1:2" x14ac:dyDescent="0.25">
      <c r="A136" t="str">
        <f>TRIM(BC!F134)</f>
        <v>CENTRO DE SAÚDE MILIONÁRIOS</v>
      </c>
      <c r="B136" t="str">
        <f>IFERROR(VLOOKUP('Lotações convertidas'!A136,'Lista de conversão'!A:B,2,0),IFERROR(VLOOKUP('Lotações convertidas'!A136,'Lista de conversão'!B:B,1,0),""))</f>
        <v>CENTRO DE SAÚDE MILIONÁRIOS</v>
      </c>
    </row>
    <row r="137" spans="1:2" x14ac:dyDescent="0.25">
      <c r="A137" t="str">
        <f>TRIM(BC!F135)</f>
        <v>DIRETORIA DE ASSISTENCIA A SAUDE</v>
      </c>
      <c r="B137" t="str">
        <f>IFERROR(VLOOKUP('Lotações convertidas'!A137,'Lista de conversão'!A:B,2,0),IFERROR(VLOOKUP('Lotações convertidas'!A137,'Lista de conversão'!B:B,1,0),""))</f>
        <v>DIRETORIA DE ASSISTENCIA A SAUDE</v>
      </c>
    </row>
    <row r="138" spans="1:2" x14ac:dyDescent="0.25">
      <c r="A138" t="str">
        <f>TRIM(BC!F136)</f>
        <v>UNIDADE DE REFERÊNCIA SECUNDÁRIA SAGRADA FAMÍLIA</v>
      </c>
      <c r="B138" t="str">
        <f>IFERROR(VLOOKUP('Lotações convertidas'!A138,'Lista de conversão'!A:B,2,0),IFERROR(VLOOKUP('Lotações convertidas'!A138,'Lista de conversão'!B:B,1,0),""))</f>
        <v>UNIDADE DE REFERENCIA SECUNDARIA SAGRADA FAMILIA</v>
      </c>
    </row>
    <row r="139" spans="1:2" x14ac:dyDescent="0.25">
      <c r="A139" t="str">
        <f>TRIM(BC!F137)</f>
        <v>UNIDADE DE PRONTO ATENDIMENTO VENDA NOVA</v>
      </c>
      <c r="B139" t="str">
        <f>IFERROR(VLOOKUP('Lotações convertidas'!A139,'Lista de conversão'!A:B,2,0),IFERROR(VLOOKUP('Lotações convertidas'!A139,'Lista de conversão'!B:B,1,0),""))</f>
        <v>UNIDADE DE PRONTO ATENDIMENTO VENDA NOVA</v>
      </c>
    </row>
    <row r="140" spans="1:2" x14ac:dyDescent="0.25">
      <c r="A140" t="str">
        <f>TRIM(BC!F138)</f>
        <v>SERVIÇO DE ATENDIMENTO MÓVEL DE URGÊNCIA E TRANSPORTE EM SAÚDE</v>
      </c>
      <c r="B140" t="str">
        <f>IFERROR(VLOOKUP('Lotações convertidas'!A140,'Lista de conversão'!A:B,2,0),IFERROR(VLOOKUP('Lotações convertidas'!A140,'Lista de conversão'!B:B,1,0),""))</f>
        <v>SERVIÇO DE ATENDIMENTO MÓVEL DE URGÊNCIA E TRANSPORTE EM SAÚDE</v>
      </c>
    </row>
    <row r="141" spans="1:2" x14ac:dyDescent="0.25">
      <c r="A141" t="str">
        <f>TRIM(BC!F139)</f>
        <v>GERENCIA DE ZOONOSES NOROESTE</v>
      </c>
      <c r="B141" t="str">
        <f>IFERROR(VLOOKUP('Lotações convertidas'!A141,'Lista de conversão'!A:B,2,0),IFERROR(VLOOKUP('Lotações convertidas'!A141,'Lista de conversão'!B:B,1,0),""))</f>
        <v>GERENCIA DE ZOONOSES NOROESTE</v>
      </c>
    </row>
    <row r="142" spans="1:2" x14ac:dyDescent="0.25">
      <c r="A142" t="str">
        <f>TRIM(BC!F140)</f>
        <v>UNIDADE DE REFERÊNCIA SECUNDÁRIA CAMPOS SALES</v>
      </c>
      <c r="B142" t="str">
        <f>IFERROR(VLOOKUP('Lotações convertidas'!A142,'Lista de conversão'!A:B,2,0),IFERROR(VLOOKUP('Lotações convertidas'!A142,'Lista de conversão'!B:B,1,0),""))</f>
        <v>UNIDADE DE REFERENCIA SECUNDARIA CAMPOS SALES</v>
      </c>
    </row>
    <row r="143" spans="1:2" x14ac:dyDescent="0.25">
      <c r="A143" t="str">
        <f>TRIM(BC!F141)</f>
        <v>CENTRO DE SAÚDE DOM BOSCO</v>
      </c>
      <c r="B143" t="str">
        <f>IFERROR(VLOOKUP('Lotações convertidas'!A143,'Lista de conversão'!A:B,2,0),IFERROR(VLOOKUP('Lotações convertidas'!A143,'Lista de conversão'!B:B,1,0),""))</f>
        <v>CENTRO DE SAÚDE DOM BOSCO</v>
      </c>
    </row>
    <row r="144" spans="1:2" x14ac:dyDescent="0.25">
      <c r="A144" t="str">
        <f>TRIM(BC!F142)</f>
        <v>UNIDADE DE PRONTO ATENDIMENTO VENDA NOVA</v>
      </c>
      <c r="B144" t="str">
        <f>IFERROR(VLOOKUP('Lotações convertidas'!A144,'Lista de conversão'!A:B,2,0),IFERROR(VLOOKUP('Lotações convertidas'!A144,'Lista de conversão'!B:B,1,0),""))</f>
        <v>UNIDADE DE PRONTO ATENDIMENTO VENDA NOVA</v>
      </c>
    </row>
    <row r="145" spans="1:2" x14ac:dyDescent="0.25">
      <c r="A145" t="str">
        <f>TRIM(BC!F143)</f>
        <v>CENTRO DE SAÚDE RIO BRANCO</v>
      </c>
      <c r="B145" t="str">
        <f>IFERROR(VLOOKUP('Lotações convertidas'!A145,'Lista de conversão'!A:B,2,0),IFERROR(VLOOKUP('Lotações convertidas'!A145,'Lista de conversão'!B:B,1,0),""))</f>
        <v>CENTRO DE SAÚDE RIO BRANCO</v>
      </c>
    </row>
    <row r="146" spans="1:2" x14ac:dyDescent="0.25">
      <c r="A146" t="str">
        <f>TRIM(BC!F144)</f>
        <v>CENTRO DE SAÚDE FELICIDADE II</v>
      </c>
      <c r="B146" t="str">
        <f>IFERROR(VLOOKUP('Lotações convertidas'!A146,'Lista de conversão'!A:B,2,0),IFERROR(VLOOKUP('Lotações convertidas'!A146,'Lista de conversão'!B:B,1,0),""))</f>
        <v>CENTRO DE SAÚDE FELICIDADE II</v>
      </c>
    </row>
    <row r="147" spans="1:2" x14ac:dyDescent="0.25">
      <c r="A147" t="str">
        <f>TRIM(BC!F145)</f>
        <v>UNIDADE DE PRONTO ATENDIMENTO NORTE</v>
      </c>
      <c r="B147" t="str">
        <f>IFERROR(VLOOKUP('Lotações convertidas'!A147,'Lista de conversão'!A:B,2,0),IFERROR(VLOOKUP('Lotações convertidas'!A147,'Lista de conversão'!B:B,1,0),""))</f>
        <v>UNIDADE DE PRONTO ATENDIMENTO NORTE</v>
      </c>
    </row>
    <row r="148" spans="1:2" x14ac:dyDescent="0.25">
      <c r="A148" t="str">
        <f>TRIM(BC!F146)</f>
        <v>UNIDADE DE PRONTO ATENDIMENTO BARREIRO</v>
      </c>
      <c r="B148" t="str">
        <f>IFERROR(VLOOKUP('Lotações convertidas'!A148,'Lista de conversão'!A:B,2,0),IFERROR(VLOOKUP('Lotações convertidas'!A148,'Lista de conversão'!B:B,1,0),""))</f>
        <v>UNIDADE DE PRONTO ATENDIMENTO BARREIRO</v>
      </c>
    </row>
    <row r="149" spans="1:2" x14ac:dyDescent="0.25">
      <c r="A149" t="str">
        <f>TRIM(BC!F147)</f>
        <v>CENTRAL DE ESTERILIZACAO NORTE</v>
      </c>
      <c r="B149" t="str">
        <f>IFERROR(VLOOKUP('Lotações convertidas'!A149,'Lista de conversão'!A:B,2,0),IFERROR(VLOOKUP('Lotações convertidas'!A149,'Lista de conversão'!B:B,1,0),""))</f>
        <v>CENTRAL DE ESTERILIZACAO NORTE</v>
      </c>
    </row>
    <row r="150" spans="1:2" x14ac:dyDescent="0.25">
      <c r="A150" t="str">
        <f>TRIM(BC!F148)</f>
        <v>UNIDADE DE PRONTO ATENDIMENTO NORTE</v>
      </c>
      <c r="B150" t="str">
        <f>IFERROR(VLOOKUP('Lotações convertidas'!A150,'Lista de conversão'!A:B,2,0),IFERROR(VLOOKUP('Lotações convertidas'!A150,'Lista de conversão'!B:B,1,0),""))</f>
        <v>UNIDADE DE PRONTO ATENDIMENTO NORTE</v>
      </c>
    </row>
    <row r="151" spans="1:2" x14ac:dyDescent="0.25">
      <c r="A151" t="str">
        <f>TRIM(BC!F149)</f>
        <v>CENTRO DE SAÚDE GOIÂNIA</v>
      </c>
      <c r="B151" t="str">
        <f>IFERROR(VLOOKUP('Lotações convertidas'!A151,'Lista de conversão'!A:B,2,0),IFERROR(VLOOKUP('Lotações convertidas'!A151,'Lista de conversão'!B:B,1,0),""))</f>
        <v>CENTRO DE SAÚDE GOIÂNIA</v>
      </c>
    </row>
    <row r="152" spans="1:2" x14ac:dyDescent="0.25">
      <c r="A152" t="str">
        <f>TRIM(BC!F150)</f>
        <v>CENTRO DE SAÚDE OURO PRETO</v>
      </c>
      <c r="B152" t="str">
        <f>IFERROR(VLOOKUP('Lotações convertidas'!A152,'Lista de conversão'!A:B,2,0),IFERROR(VLOOKUP('Lotações convertidas'!A152,'Lista de conversão'!B:B,1,0),""))</f>
        <v>CENTRO DE SAÚDE OURO PRETO</v>
      </c>
    </row>
    <row r="153" spans="1:2" x14ac:dyDescent="0.25">
      <c r="A153" t="str">
        <f>TRIM(BC!F151)</f>
        <v>UNIDADE DE PRONTO ATENDIMENTO NORDESTE</v>
      </c>
      <c r="B153" t="str">
        <f>IFERROR(VLOOKUP('Lotações convertidas'!A153,'Lista de conversão'!A:B,2,0),IFERROR(VLOOKUP('Lotações convertidas'!A153,'Lista de conversão'!B:B,1,0),""))</f>
        <v>UNIDADE DE PRONTO ATENDIMENTO NORDESTE</v>
      </c>
    </row>
    <row r="154" spans="1:2" x14ac:dyDescent="0.25">
      <c r="A154" t="str">
        <f>TRIM(BC!F152)</f>
        <v>CENTRO DE SAÚDE ALAMEDA DOS IPÊS</v>
      </c>
      <c r="B154" t="str">
        <f>IFERROR(VLOOKUP('Lotações convertidas'!A154,'Lista de conversão'!A:B,2,0),IFERROR(VLOOKUP('Lotações convertidas'!A154,'Lista de conversão'!B:B,1,0),""))</f>
        <v>CENTRO DE SAÚDE ALAMEDA DOS IPÊS</v>
      </c>
    </row>
    <row r="155" spans="1:2" x14ac:dyDescent="0.25">
      <c r="A155" t="str">
        <f>TRIM(BC!F153)</f>
        <v>CENTRO DE SAÚDE TAQUARIL</v>
      </c>
      <c r="B155" t="str">
        <f>IFERROR(VLOOKUP('Lotações convertidas'!A155,'Lista de conversão'!A:B,2,0),IFERROR(VLOOKUP('Lotações convertidas'!A155,'Lista de conversão'!B:B,1,0),""))</f>
        <v>CENTRO DE SAÚDE TAQUARIL</v>
      </c>
    </row>
    <row r="156" spans="1:2" x14ac:dyDescent="0.25">
      <c r="A156" t="str">
        <f>TRIM(BC!F154)</f>
        <v>LABORATÓRIO REGIONAL OESTE / BARREIRO</v>
      </c>
      <c r="B156" t="str">
        <f>IFERROR(VLOOKUP('Lotações convertidas'!A156,'Lista de conversão'!A:B,2,0),IFERROR(VLOOKUP('Lotações convertidas'!A156,'Lista de conversão'!B:B,1,0),""))</f>
        <v>LABORATORIO REGIONAL OESTE/BARREIRO</v>
      </c>
    </row>
    <row r="157" spans="1:2" x14ac:dyDescent="0.25">
      <c r="A157" t="str">
        <f>TRIM(BC!F155)</f>
        <v>CENTRO DE SAÚDE PRIMEIRO DE MAIO</v>
      </c>
      <c r="B157" t="str">
        <f>IFERROR(VLOOKUP('Lotações convertidas'!A157,'Lista de conversão'!A:B,2,0),IFERROR(VLOOKUP('Lotações convertidas'!A157,'Lista de conversão'!B:B,1,0),""))</f>
        <v>CENTRO DE SAÚDE PRIMEIRO DE MAIO</v>
      </c>
    </row>
    <row r="158" spans="1:2" x14ac:dyDescent="0.25">
      <c r="A158" t="str">
        <f>TRIM(BC!F156)</f>
        <v>CENTRO DE SAÚDE MANTIQUEIRA</v>
      </c>
      <c r="B158" t="str">
        <f>IFERROR(VLOOKUP('Lotações convertidas'!A158,'Lista de conversão'!A:B,2,0),IFERROR(VLOOKUP('Lotações convertidas'!A158,'Lista de conversão'!B:B,1,0),""))</f>
        <v>CENTRO DE SAÚDE MANTIQUEIRA</v>
      </c>
    </row>
    <row r="159" spans="1:2" x14ac:dyDescent="0.25">
      <c r="A159" t="str">
        <f>TRIM(BC!F157)</f>
        <v>UNIDADE DE PRONTO ATENDIMENTO NORTE</v>
      </c>
      <c r="B159" t="str">
        <f>IFERROR(VLOOKUP('Lotações convertidas'!A159,'Lista de conversão'!A:B,2,0),IFERROR(VLOOKUP('Lotações convertidas'!A159,'Lista de conversão'!B:B,1,0),""))</f>
        <v>UNIDADE DE PRONTO ATENDIMENTO NORTE</v>
      </c>
    </row>
    <row r="160" spans="1:2" x14ac:dyDescent="0.25">
      <c r="A160" t="str">
        <f>TRIM(BC!F158)</f>
        <v>CENTRO DE SAÚDE DR. JOSÉ DOMINGOS</v>
      </c>
      <c r="B160" t="str">
        <f>IFERROR(VLOOKUP('Lotações convertidas'!A160,'Lista de conversão'!A:B,2,0),IFERROR(VLOOKUP('Lotações convertidas'!A160,'Lista de conversão'!B:B,1,0),""))</f>
        <v>CENTRO DE SAÚDE DR. JOSÉ DOMINGOS</v>
      </c>
    </row>
    <row r="161" spans="1:2" x14ac:dyDescent="0.25">
      <c r="A161" t="str">
        <f>TRIM(BC!F159)</f>
        <v>GERENCIA DE VIGILANCIA SANITARIA BARREIRO</v>
      </c>
      <c r="B161" t="str">
        <f>IFERROR(VLOOKUP('Lotações convertidas'!A161,'Lista de conversão'!A:B,2,0),IFERROR(VLOOKUP('Lotações convertidas'!A161,'Lista de conversão'!B:B,1,0),""))</f>
        <v>GERENCIA DE VIGILANCIA SANITARIA BARREIRO</v>
      </c>
    </row>
    <row r="162" spans="1:2" x14ac:dyDescent="0.25">
      <c r="A162" t="str">
        <f>TRIM(BC!F160)</f>
        <v>UNIDADE DE PRONTO ATENDIMENTO OESTE</v>
      </c>
      <c r="B162" t="str">
        <f>IFERROR(VLOOKUP('Lotações convertidas'!A162,'Lista de conversão'!A:B,2,0),IFERROR(VLOOKUP('Lotações convertidas'!A162,'Lista de conversão'!B:B,1,0),""))</f>
        <v>UNIDADE DE PRONTO ATENDIMENTO OESTE</v>
      </c>
    </row>
    <row r="163" spans="1:2" x14ac:dyDescent="0.25">
      <c r="A163" t="str">
        <f>TRIM(BC!F161)</f>
        <v>CENTRO DE REFERÊNCIA EM SAÚDE MENTAL - ÁLCOOL E OUTRAS DROGAS VENDA NOVA</v>
      </c>
      <c r="B163" t="str">
        <f>IFERROR(VLOOKUP('Lotações convertidas'!A163,'Lista de conversão'!A:B,2,0),IFERROR(VLOOKUP('Lotações convertidas'!A163,'Lista de conversão'!B:B,1,0),""))</f>
        <v>CENTRO DE REFERÊNCIA EM SAÚDE MENTAL - ÁLCOOL E OUTRAS DROGAS VENDA NOVA</v>
      </c>
    </row>
    <row r="164" spans="1:2" x14ac:dyDescent="0.25">
      <c r="A164" t="str">
        <f>TRIM(BC!F162)</f>
        <v>UNIDADE DE REFERÊNCIA SECUNDÁRIA SAGRADA FAMÍLIA</v>
      </c>
      <c r="B164" t="str">
        <f>IFERROR(VLOOKUP('Lotações convertidas'!A164,'Lista de conversão'!A:B,2,0),IFERROR(VLOOKUP('Lotações convertidas'!A164,'Lista de conversão'!B:B,1,0),""))</f>
        <v>UNIDADE DE REFERENCIA SECUNDARIA SAGRADA FAMILIA</v>
      </c>
    </row>
    <row r="165" spans="1:2" x14ac:dyDescent="0.25">
      <c r="A165" t="str">
        <f>TRIM(BC!F163)</f>
        <v>CENTRO DE REFERÊNCIA EM SAÚDE MENTAL - ÁLCOOL E OUTRAS DROGAS VENDA NOVA</v>
      </c>
      <c r="B165" t="str">
        <f>IFERROR(VLOOKUP('Lotações convertidas'!A165,'Lista de conversão'!A:B,2,0),IFERROR(VLOOKUP('Lotações convertidas'!A165,'Lista de conversão'!B:B,1,0),""))</f>
        <v>CENTRO DE REFERÊNCIA EM SAÚDE MENTAL - ÁLCOOL E OUTRAS DROGAS VENDA NOVA</v>
      </c>
    </row>
    <row r="166" spans="1:2" x14ac:dyDescent="0.25">
      <c r="A166" t="str">
        <f>TRIM(BC!F164)</f>
        <v>LABORATÓRIO REGIONAL LESTE / NORDESTE</v>
      </c>
      <c r="B166" t="str">
        <f>IFERROR(VLOOKUP('Lotações convertidas'!A166,'Lista de conversão'!A:B,2,0),IFERROR(VLOOKUP('Lotações convertidas'!A166,'Lista de conversão'!B:B,1,0),""))</f>
        <v>LABORATORIO REGIONAL LESTE/NORDESTE</v>
      </c>
    </row>
    <row r="167" spans="1:2" x14ac:dyDescent="0.25">
      <c r="A167" t="str">
        <f>TRIM(BC!F165)</f>
        <v>UNIDADE DE PRONTO ATENDIMENTO VENDA NOVA</v>
      </c>
      <c r="B167" t="str">
        <f>IFERROR(VLOOKUP('Lotações convertidas'!A167,'Lista de conversão'!A:B,2,0),IFERROR(VLOOKUP('Lotações convertidas'!A167,'Lista de conversão'!B:B,1,0),""))</f>
        <v>UNIDADE DE PRONTO ATENDIMENTO VENDA NOVA</v>
      </c>
    </row>
    <row r="168" spans="1:2" x14ac:dyDescent="0.25">
      <c r="A168" t="str">
        <f>TRIM(BC!F166)</f>
        <v>DIRETORIA REGIONAL DE SAUDE CENTRO-SUL</v>
      </c>
      <c r="B168" t="str">
        <f>IFERROR(VLOOKUP('Lotações convertidas'!A168,'Lista de conversão'!A:B,2,0),IFERROR(VLOOKUP('Lotações convertidas'!A168,'Lista de conversão'!B:B,1,0),""))</f>
        <v>DIRETORIA REGIONAL DE SAUDE CENTRO-SUL</v>
      </c>
    </row>
    <row r="169" spans="1:2" x14ac:dyDescent="0.25">
      <c r="A169" t="str">
        <f>TRIM(BC!F167)</f>
        <v>CENTRAL DE ESTERILIZACAO VENDA NOVA</v>
      </c>
      <c r="B169" t="str">
        <f>IFERROR(VLOOKUP('Lotações convertidas'!A169,'Lista de conversão'!A:B,2,0),IFERROR(VLOOKUP('Lotações convertidas'!A169,'Lista de conversão'!B:B,1,0),""))</f>
        <v>CENTRAL DE ESTERILIZACAO VENDA NOVA</v>
      </c>
    </row>
    <row r="170" spans="1:2" x14ac:dyDescent="0.25">
      <c r="A170" t="str">
        <f>TRIM(BC!F168)</f>
        <v>UNIDADE DE PRONTO ATENDIMENTO PAMPULHA</v>
      </c>
      <c r="B170" t="str">
        <f>IFERROR(VLOOKUP('Lotações convertidas'!A170,'Lista de conversão'!A:B,2,0),IFERROR(VLOOKUP('Lotações convertidas'!A170,'Lista de conversão'!B:B,1,0),""))</f>
        <v>UNIDADE DE PRONTO ATENDIMENTO PAMPULHA</v>
      </c>
    </row>
    <row r="171" spans="1:2" x14ac:dyDescent="0.25">
      <c r="A171" t="str">
        <f>TRIM(BC!F169)</f>
        <v>CENTRO DE SAÚDE JARDIM MONTANHÊS</v>
      </c>
      <c r="B171" t="str">
        <f>IFERROR(VLOOKUP('Lotações convertidas'!A171,'Lista de conversão'!A:B,2,0),IFERROR(VLOOKUP('Lotações convertidas'!A171,'Lista de conversão'!B:B,1,0),""))</f>
        <v>CENTRO DE SAÚDE JARDIM MONTANHÊS</v>
      </c>
    </row>
    <row r="172" spans="1:2" x14ac:dyDescent="0.25">
      <c r="A172" t="str">
        <f>TRIM(BC!F170)</f>
        <v>UNIDADE DE PRONTO ATENDIMENTO PAMPULHA</v>
      </c>
      <c r="B172" t="str">
        <f>IFERROR(VLOOKUP('Lotações convertidas'!A172,'Lista de conversão'!A:B,2,0),IFERROR(VLOOKUP('Lotações convertidas'!A172,'Lista de conversão'!B:B,1,0),""))</f>
        <v>UNIDADE DE PRONTO ATENDIMENTO PAMPULHA</v>
      </c>
    </row>
    <row r="173" spans="1:2" x14ac:dyDescent="0.25">
      <c r="A173" t="str">
        <f>TRIM(BC!F171)</f>
        <v>LABORATÓRIO REGIONAL NORTE / VENDA NOVA</v>
      </c>
      <c r="B173" t="str">
        <f>IFERROR(VLOOKUP('Lotações convertidas'!A173,'Lista de conversão'!A:B,2,0),IFERROR(VLOOKUP('Lotações convertidas'!A173,'Lista de conversão'!B:B,1,0),""))</f>
        <v>LABORATORIO REGIONAL NORTE/VENDA NOVA</v>
      </c>
    </row>
    <row r="174" spans="1:2" x14ac:dyDescent="0.25">
      <c r="A174" t="str">
        <f>TRIM(BC!F172)</f>
        <v>SERVIÇO DE ATENDIMENTO MÓVEL DE URGÊNCIA E TRANSPORTE EM SAÚDE</v>
      </c>
      <c r="B174" t="str">
        <f>IFERROR(VLOOKUP('Lotações convertidas'!A174,'Lista de conversão'!A:B,2,0),IFERROR(VLOOKUP('Lotações convertidas'!A174,'Lista de conversão'!B:B,1,0),""))</f>
        <v>SERVIÇO DE ATENDIMENTO MÓVEL DE URGÊNCIA E TRANSPORTE EM SAÚDE</v>
      </c>
    </row>
    <row r="175" spans="1:2" x14ac:dyDescent="0.25">
      <c r="A175" t="str">
        <f>TRIM(BC!F173)</f>
        <v>CENTRO DE SAÚDE ITAIPU - JATOBÁ</v>
      </c>
      <c r="B175" t="str">
        <f>IFERROR(VLOOKUP('Lotações convertidas'!A175,'Lista de conversão'!A:B,2,0),IFERROR(VLOOKUP('Lotações convertidas'!A175,'Lista de conversão'!B:B,1,0),""))</f>
        <v>CENTRO DE SAÚDE ITAIPU - JATOBÁ</v>
      </c>
    </row>
    <row r="176" spans="1:2" x14ac:dyDescent="0.25">
      <c r="A176" t="str">
        <f>TRIM(BC!F174)</f>
        <v>SERVIÇO DE ATENDIMENTO MÓVEL DE URGÊNCIA E TRANSPORTE EM SAÚDE</v>
      </c>
      <c r="B176" t="str">
        <f>IFERROR(VLOOKUP('Lotações convertidas'!A176,'Lista de conversão'!A:B,2,0),IFERROR(VLOOKUP('Lotações convertidas'!A176,'Lista de conversão'!B:B,1,0),""))</f>
        <v>SERVIÇO DE ATENDIMENTO MÓVEL DE URGÊNCIA E TRANSPORTE EM SAÚDE</v>
      </c>
    </row>
    <row r="177" spans="1:2" x14ac:dyDescent="0.25">
      <c r="A177" t="str">
        <f>TRIM(BC!F175)</f>
        <v>UNIDADE DE PRONTO ATENDIMENTO NORTE</v>
      </c>
      <c r="B177" t="str">
        <f>IFERROR(VLOOKUP('Lotações convertidas'!A177,'Lista de conversão'!A:B,2,0),IFERROR(VLOOKUP('Lotações convertidas'!A177,'Lista de conversão'!B:B,1,0),""))</f>
        <v>UNIDADE DE PRONTO ATENDIMENTO NORTE</v>
      </c>
    </row>
    <row r="178" spans="1:2" x14ac:dyDescent="0.25">
      <c r="A178" t="str">
        <f>TRIM(BC!F176)</f>
        <v>UNIDADE DE PRONTO ATENDIMENTO VENDA NOVA</v>
      </c>
      <c r="B178" t="str">
        <f>IFERROR(VLOOKUP('Lotações convertidas'!A178,'Lista de conversão'!A:B,2,0),IFERROR(VLOOKUP('Lotações convertidas'!A178,'Lista de conversão'!B:B,1,0),""))</f>
        <v>UNIDADE DE PRONTO ATENDIMENTO VENDA NOVA</v>
      </c>
    </row>
    <row r="179" spans="1:2" x14ac:dyDescent="0.25">
      <c r="A179" t="str">
        <f>TRIM(BC!F177)</f>
        <v>SERVIÇO DE ATENDIMENTO MÓVEL DE URGÊNCIA E TRANSPORTE EM SAÚDE</v>
      </c>
      <c r="B179" t="str">
        <f>IFERROR(VLOOKUP('Lotações convertidas'!A179,'Lista de conversão'!A:B,2,0),IFERROR(VLOOKUP('Lotações convertidas'!A179,'Lista de conversão'!B:B,1,0),""))</f>
        <v>SERVIÇO DE ATENDIMENTO MÓVEL DE URGÊNCIA E TRANSPORTE EM SAÚDE</v>
      </c>
    </row>
    <row r="180" spans="1:2" x14ac:dyDescent="0.25">
      <c r="A180" t="str">
        <f>TRIM(BC!F178)</f>
        <v>UNIDADE DE PRONTO ATENDIMENTO NORDESTE</v>
      </c>
      <c r="B180" t="str">
        <f>IFERROR(VLOOKUP('Lotações convertidas'!A180,'Lista de conversão'!A:B,2,0),IFERROR(VLOOKUP('Lotações convertidas'!A180,'Lista de conversão'!B:B,1,0),""))</f>
        <v>UNIDADE DE PRONTO ATENDIMENTO NORDESTE</v>
      </c>
    </row>
    <row r="181" spans="1:2" x14ac:dyDescent="0.25">
      <c r="A181" t="str">
        <f>TRIM(BC!F179)</f>
        <v>CENTRO DE SAÚDE FRANCISCO GOMES BARBOSA - TIROL</v>
      </c>
      <c r="B181" t="str">
        <f>IFERROR(VLOOKUP('Lotações convertidas'!A181,'Lista de conversão'!A:B,2,0),IFERROR(VLOOKUP('Lotações convertidas'!A181,'Lista de conversão'!B:B,1,0),""))</f>
        <v>CENTRO DE SAÚDE FRANCISCO GOMES BARBOSA - TIROL</v>
      </c>
    </row>
    <row r="182" spans="1:2" x14ac:dyDescent="0.25">
      <c r="A182" t="str">
        <f>TRIM(BC!F180)</f>
        <v>UNIDADE DE PRONTO ATENDIMENTO VENDA NOVA</v>
      </c>
      <c r="B182" t="str">
        <f>IFERROR(VLOOKUP('Lotações convertidas'!A182,'Lista de conversão'!A:B,2,0),IFERROR(VLOOKUP('Lotações convertidas'!A182,'Lista de conversão'!B:B,1,0),""))</f>
        <v>UNIDADE DE PRONTO ATENDIMENTO VENDA NOVA</v>
      </c>
    </row>
    <row r="183" spans="1:2" x14ac:dyDescent="0.25">
      <c r="A183" t="str">
        <f>TRIM(BC!F181)</f>
        <v>UNIDADE DE PRONTO ATENDIMENTO NORDESTE</v>
      </c>
      <c r="B183" t="str">
        <f>IFERROR(VLOOKUP('Lotações convertidas'!A183,'Lista de conversão'!A:B,2,0),IFERROR(VLOOKUP('Lotações convertidas'!A183,'Lista de conversão'!B:B,1,0),""))</f>
        <v>UNIDADE DE PRONTO ATENDIMENTO NORDESTE</v>
      </c>
    </row>
    <row r="184" spans="1:2" x14ac:dyDescent="0.25">
      <c r="A184" t="str">
        <f>TRIM(BC!F182)</f>
        <v>CENTRO DE REFERÊNCIA EM SAÚDE MENTAL INFANTO-JUVENIL NOROESTE</v>
      </c>
      <c r="B184" t="str">
        <f>IFERROR(VLOOKUP('Lotações convertidas'!A184,'Lista de conversão'!A:B,2,0),IFERROR(VLOOKUP('Lotações convertidas'!A184,'Lista de conversão'!B:B,1,0),""))</f>
        <v>CENTRO DE REFERENCIA EM SAUDE MENTAL INFANTIL NOROESTE</v>
      </c>
    </row>
    <row r="185" spans="1:2" x14ac:dyDescent="0.25">
      <c r="A185" t="str">
        <f>TRIM(BC!F183)</f>
        <v>LABORATÓRIO REGIONAL CENTRO-SUL / PAMPULHA</v>
      </c>
      <c r="B185" t="str">
        <f>IFERROR(VLOOKUP('Lotações convertidas'!A185,'Lista de conversão'!A:B,2,0),IFERROR(VLOOKUP('Lotações convertidas'!A185,'Lista de conversão'!B:B,1,0),""))</f>
        <v>LABORATORIO REGIONAL CENTRO-SUL/PAMPULHA</v>
      </c>
    </row>
    <row r="186" spans="1:2" x14ac:dyDescent="0.25">
      <c r="A186" t="str">
        <f>TRIM(BC!F184)</f>
        <v>CENTRO DE SAÚDE JARDIM GUANABARA</v>
      </c>
      <c r="B186" t="str">
        <f>IFERROR(VLOOKUP('Lotações convertidas'!A186,'Lista de conversão'!A:B,2,0),IFERROR(VLOOKUP('Lotações convertidas'!A186,'Lista de conversão'!B:B,1,0),""))</f>
        <v>CENTRO DE SAÚDE JARDIM GUANABARA</v>
      </c>
    </row>
    <row r="187" spans="1:2" x14ac:dyDescent="0.25">
      <c r="A187" t="str">
        <f>TRIM(BC!F185)</f>
        <v>CENTRO DE SAÚDE PADRE TARCÍSIO</v>
      </c>
      <c r="B187" t="str">
        <f>IFERROR(VLOOKUP('Lotações convertidas'!A187,'Lista de conversão'!A:B,2,0),IFERROR(VLOOKUP('Lotações convertidas'!A187,'Lista de conversão'!B:B,1,0),""))</f>
        <v>CENTRO DE SAÚDE PADRE TARCÍSIO</v>
      </c>
    </row>
    <row r="188" spans="1:2" x14ac:dyDescent="0.25">
      <c r="A188" t="str">
        <f>TRIM(BC!F186)</f>
        <v>UNIDADE DE PRONTO ATENDIMENTO BARREIRO</v>
      </c>
      <c r="B188" t="str">
        <f>IFERROR(VLOOKUP('Lotações convertidas'!A188,'Lista de conversão'!A:B,2,0),IFERROR(VLOOKUP('Lotações convertidas'!A188,'Lista de conversão'!B:B,1,0),""))</f>
        <v>UNIDADE DE PRONTO ATENDIMENTO BARREIRO</v>
      </c>
    </row>
    <row r="189" spans="1:2" x14ac:dyDescent="0.25">
      <c r="A189" t="str">
        <f>TRIM(BC!F187)</f>
        <v>CENTRO DE REFERENCIA EM SAUDE MENTAL NORDESTE</v>
      </c>
      <c r="B189" t="str">
        <f>IFERROR(VLOOKUP('Lotações convertidas'!A189,'Lista de conversão'!A:B,2,0),IFERROR(VLOOKUP('Lotações convertidas'!A189,'Lista de conversão'!B:B,1,0),""))</f>
        <v>CENTRO DE REFERENCIA EM SAUDE MENTAL NORDESTE</v>
      </c>
    </row>
    <row r="190" spans="1:2" x14ac:dyDescent="0.25">
      <c r="A190" t="str">
        <f>TRIM(BC!F188)</f>
        <v>CENTRO DE SAÚDE RIBEIRO DE ABREU</v>
      </c>
      <c r="B190" t="str">
        <f>IFERROR(VLOOKUP('Lotações convertidas'!A190,'Lista de conversão'!A:B,2,0),IFERROR(VLOOKUP('Lotações convertidas'!A190,'Lista de conversão'!B:B,1,0),""))</f>
        <v>CENTRO DE SAÚDE RIBEIRO DE ABREU</v>
      </c>
    </row>
    <row r="191" spans="1:2" x14ac:dyDescent="0.25">
      <c r="A191" t="str">
        <f>TRIM(BC!F189)</f>
        <v>CENTRO DE SAÚDE ALCIDES LINS</v>
      </c>
      <c r="B191" t="str">
        <f>IFERROR(VLOOKUP('Lotações convertidas'!A191,'Lista de conversão'!A:B,2,0),IFERROR(VLOOKUP('Lotações convertidas'!A191,'Lista de conversão'!B:B,1,0),""))</f>
        <v>CENTRO DE SAÚDE ALCIDES LINS</v>
      </c>
    </row>
    <row r="192" spans="1:2" x14ac:dyDescent="0.25">
      <c r="A192" t="str">
        <f>TRIM(BC!F190)</f>
        <v>CENTRO DE SAÚDE HAVAÍ</v>
      </c>
      <c r="B192" t="str">
        <f>IFERROR(VLOOKUP('Lotações convertidas'!A192,'Lista de conversão'!A:B,2,0),IFERROR(VLOOKUP('Lotações convertidas'!A192,'Lista de conversão'!B:B,1,0),""))</f>
        <v>CENTRO DE SAÚDE HAVAÍ</v>
      </c>
    </row>
    <row r="193" spans="1:2" x14ac:dyDescent="0.25">
      <c r="A193" t="str">
        <f>TRIM(BC!F191)</f>
        <v>CENTRO DE SAÚDE PILAR - OLHOS D'ÁGUA</v>
      </c>
      <c r="B193" t="str">
        <f>IFERROR(VLOOKUP('Lotações convertidas'!A193,'Lista de conversão'!A:B,2,0),IFERROR(VLOOKUP('Lotações convertidas'!A193,'Lista de conversão'!B:B,1,0),""))</f>
        <v>CENTRO DE SAÚDE PILAR - OLHOS D'ÁGUA</v>
      </c>
    </row>
    <row r="194" spans="1:2" x14ac:dyDescent="0.25">
      <c r="A194" t="str">
        <f>TRIM(BC!F192)</f>
        <v>UNIDADE DE PRONTO ATENDIMENTO NORTE</v>
      </c>
      <c r="B194" t="str">
        <f>IFERROR(VLOOKUP('Lotações convertidas'!A194,'Lista de conversão'!A:B,2,0),IFERROR(VLOOKUP('Lotações convertidas'!A194,'Lista de conversão'!B:B,1,0),""))</f>
        <v>UNIDADE DE PRONTO ATENDIMENTO NORTE</v>
      </c>
    </row>
    <row r="195" spans="1:2" x14ac:dyDescent="0.25">
      <c r="A195" t="str">
        <f>TRIM(BC!F193)</f>
        <v>CENTRO DE SAÚDE MARCO ANTÔNIO DE MENEZES</v>
      </c>
      <c r="B195" t="str">
        <f>IFERROR(VLOOKUP('Lotações convertidas'!A195,'Lista de conversão'!A:B,2,0),IFERROR(VLOOKUP('Lotações convertidas'!A195,'Lista de conversão'!B:B,1,0),""))</f>
        <v>CENTRO DE SAÚDE MARCO ANTÔNIO DE MENEZES</v>
      </c>
    </row>
    <row r="196" spans="1:2" x14ac:dyDescent="0.25">
      <c r="A196" t="str">
        <f>TRIM(BC!F194)</f>
        <v>CENTRO DE SAÚDE MILIONÁRIOS</v>
      </c>
      <c r="B196" t="str">
        <f>IFERROR(VLOOKUP('Lotações convertidas'!A196,'Lista de conversão'!A:B,2,0),IFERROR(VLOOKUP('Lotações convertidas'!A196,'Lista de conversão'!B:B,1,0),""))</f>
        <v>CENTRO DE SAÚDE MILIONÁRIOS</v>
      </c>
    </row>
    <row r="197" spans="1:2" x14ac:dyDescent="0.25">
      <c r="A197" t="str">
        <f>TRIM(BC!F195)</f>
        <v>CENTRO DE SAÚDE VILA IMPERIAL</v>
      </c>
      <c r="B197" t="str">
        <f>IFERROR(VLOOKUP('Lotações convertidas'!A197,'Lista de conversão'!A:B,2,0),IFERROR(VLOOKUP('Lotações convertidas'!A197,'Lista de conversão'!B:B,1,0),""))</f>
        <v>CENTRO DE SAÚDE VILA IMPERIAL</v>
      </c>
    </row>
    <row r="198" spans="1:2" x14ac:dyDescent="0.25">
      <c r="A198" t="str">
        <f>TRIM(BC!F196)</f>
        <v>CENTRO DE REFERENCIA EM SAUDE MENTAL NORTE</v>
      </c>
      <c r="B198" t="str">
        <f>IFERROR(VLOOKUP('Lotações convertidas'!A198,'Lista de conversão'!A:B,2,0),IFERROR(VLOOKUP('Lotações convertidas'!A198,'Lista de conversão'!B:B,1,0),""))</f>
        <v>CENTRO DE REFERENCIA EM SAUDE MENTAL NORTE</v>
      </c>
    </row>
    <row r="199" spans="1:2" x14ac:dyDescent="0.25">
      <c r="A199" t="str">
        <f>TRIM(BC!F197)</f>
        <v>CENTRAL DE ESTERILIZACAO VENDA NOVA</v>
      </c>
      <c r="B199" t="str">
        <f>IFERROR(VLOOKUP('Lotações convertidas'!A199,'Lista de conversão'!A:B,2,0),IFERROR(VLOOKUP('Lotações convertidas'!A199,'Lista de conversão'!B:B,1,0),""))</f>
        <v>CENTRAL DE ESTERILIZACAO VENDA NOVA</v>
      </c>
    </row>
    <row r="200" spans="1:2" x14ac:dyDescent="0.25">
      <c r="A200" t="str">
        <f>TRIM(BC!F198)</f>
        <v>CENTRO DE REFERENCIA EM SAUDE MENTAL NOROESTE</v>
      </c>
      <c r="B200" t="str">
        <f>IFERROR(VLOOKUP('Lotações convertidas'!A200,'Lista de conversão'!A:B,2,0),IFERROR(VLOOKUP('Lotações convertidas'!A200,'Lista de conversão'!B:B,1,0),""))</f>
        <v>CENTRO DE REFERENCIA EM SAUDE MENTAL NOROESTE</v>
      </c>
    </row>
    <row r="201" spans="1:2" x14ac:dyDescent="0.25">
      <c r="A201" t="str">
        <f>TRIM(BC!F199)</f>
        <v>CENTRO DE SAÚDE GENTIL GOMES</v>
      </c>
      <c r="B201" t="str">
        <f>IFERROR(VLOOKUP('Lotações convertidas'!A201,'Lista de conversão'!A:B,2,0),IFERROR(VLOOKUP('Lotações convertidas'!A201,'Lista de conversão'!B:B,1,0),""))</f>
        <v>CENTRO DE SAÚDE GENTIL GOMES</v>
      </c>
    </row>
    <row r="202" spans="1:2" x14ac:dyDescent="0.25">
      <c r="A202" t="str">
        <f>TRIM(BC!F200)</f>
        <v>CENTRO DE REFERENCIA EM REABILITACAO LESTE</v>
      </c>
      <c r="B202" t="str">
        <f>IFERROR(VLOOKUP('Lotações convertidas'!A202,'Lista de conversão'!A:B,2,0),IFERROR(VLOOKUP('Lotações convertidas'!A202,'Lista de conversão'!B:B,1,0),""))</f>
        <v>CENTRO DE REFERENCIA EM REABILITACAO LESTE</v>
      </c>
    </row>
    <row r="203" spans="1:2" x14ac:dyDescent="0.25">
      <c r="A203" t="str">
        <f>TRIM(BC!F201)</f>
        <v>UNIDADE DE PRONTO ATENDIMENTO PAMPULHA</v>
      </c>
      <c r="B203" t="str">
        <f>IFERROR(VLOOKUP('Lotações convertidas'!A203,'Lista de conversão'!A:B,2,0),IFERROR(VLOOKUP('Lotações convertidas'!A203,'Lista de conversão'!B:B,1,0),""))</f>
        <v>UNIDADE DE PRONTO ATENDIMENTO PAMPULHA</v>
      </c>
    </row>
    <row r="204" spans="1:2" x14ac:dyDescent="0.25">
      <c r="A204" t="str">
        <f>TRIM(BC!F202)</f>
        <v>CENTRO DE SAÚDE EDUARDO MAURO DE ARAÚJO - MIRAMAR</v>
      </c>
      <c r="B204" t="str">
        <f>IFERROR(VLOOKUP('Lotações convertidas'!A204,'Lista de conversão'!A:B,2,0),IFERROR(VLOOKUP('Lotações convertidas'!A204,'Lista de conversão'!B:B,1,0),""))</f>
        <v>CENTRO DE SAÚDE EDUARDO MAURO DE ARAÚJO - MIRAMAR</v>
      </c>
    </row>
    <row r="205" spans="1:2" x14ac:dyDescent="0.25">
      <c r="A205" t="str">
        <f>TRIM(BC!F203)</f>
        <v>CENTRO DE SAÚDE GENTIL GOMES</v>
      </c>
      <c r="B205" t="str">
        <f>IFERROR(VLOOKUP('Lotações convertidas'!A205,'Lista de conversão'!A:B,2,0),IFERROR(VLOOKUP('Lotações convertidas'!A205,'Lista de conversão'!B:B,1,0),""))</f>
        <v>CENTRO DE SAÚDE GENTIL GOMES</v>
      </c>
    </row>
    <row r="206" spans="1:2" x14ac:dyDescent="0.25">
      <c r="A206" t="str">
        <f>TRIM(BC!F204)</f>
        <v>CENTRO DE SAÚDE TAQUARIL</v>
      </c>
      <c r="B206" t="str">
        <f>IFERROR(VLOOKUP('Lotações convertidas'!A206,'Lista de conversão'!A:B,2,0),IFERROR(VLOOKUP('Lotações convertidas'!A206,'Lista de conversão'!B:B,1,0),""))</f>
        <v>CENTRO DE SAÚDE TAQUARIL</v>
      </c>
    </row>
    <row r="207" spans="1:2" x14ac:dyDescent="0.25">
      <c r="A207" t="str">
        <f>TRIM(BC!F205)</f>
        <v>CENTRO DE SAÚDE NOVO HORIZONTE</v>
      </c>
      <c r="B207" t="str">
        <f>IFERROR(VLOOKUP('Lotações convertidas'!A207,'Lista de conversão'!A:B,2,0),IFERROR(VLOOKUP('Lotações convertidas'!A207,'Lista de conversão'!B:B,1,0),""))</f>
        <v>CENTRO DE SAÚDE NOVO HORIZONTE</v>
      </c>
    </row>
    <row r="208" spans="1:2" x14ac:dyDescent="0.25">
      <c r="A208" t="str">
        <f>TRIM(BC!F206)</f>
        <v>UNIDADE DE REFERÊNCIA SECUNDÁRIA SAGRADA FAMÍLIA</v>
      </c>
      <c r="B208" t="str">
        <f>IFERROR(VLOOKUP('Lotações convertidas'!A208,'Lista de conversão'!A:B,2,0),IFERROR(VLOOKUP('Lotações convertidas'!A208,'Lista de conversão'!B:B,1,0),""))</f>
        <v>UNIDADE DE REFERENCIA SECUNDARIA SAGRADA FAMILIA</v>
      </c>
    </row>
    <row r="209" spans="1:2" x14ac:dyDescent="0.25">
      <c r="A209" t="str">
        <f>TRIM(BC!F207)</f>
        <v>GERENCIA DE ASSISTENCIA, EPIDEMIOLOGIA E REGULACAO NORDESTE</v>
      </c>
      <c r="B209" t="str">
        <f>IFERROR(VLOOKUP('Lotações convertidas'!A209,'Lista de conversão'!A:B,2,0),IFERROR(VLOOKUP('Lotações convertidas'!A209,'Lista de conversão'!B:B,1,0),""))</f>
        <v>GERENCIA DE ASSISTENCIA, EPIDEMIOLOGIA E REGULACAO NORDESTE</v>
      </c>
    </row>
    <row r="210" spans="1:2" x14ac:dyDescent="0.25">
      <c r="A210" t="str">
        <f>TRIM(BC!F208)</f>
        <v>CENTRO DE SAÚDE GOIÂNIA</v>
      </c>
      <c r="B210" t="str">
        <f>IFERROR(VLOOKUP('Lotações convertidas'!A210,'Lista de conversão'!A:B,2,0),IFERROR(VLOOKUP('Lotações convertidas'!A210,'Lista de conversão'!B:B,1,0),""))</f>
        <v>CENTRO DE SAÚDE GOIÂNIA</v>
      </c>
    </row>
    <row r="211" spans="1:2" x14ac:dyDescent="0.25">
      <c r="A211" t="str">
        <f>TRIM(BC!F209)</f>
        <v>UNIDADE DE PRONTO ATENDIMENTO LESTE</v>
      </c>
      <c r="B211" t="str">
        <f>IFERROR(VLOOKUP('Lotações convertidas'!A211,'Lista de conversão'!A:B,2,0),IFERROR(VLOOKUP('Lotações convertidas'!A211,'Lista de conversão'!B:B,1,0),""))</f>
        <v>UNIDADE DE PRONTO ATENDIMENTO LESTE</v>
      </c>
    </row>
    <row r="212" spans="1:2" x14ac:dyDescent="0.25">
      <c r="A212" t="str">
        <f>TRIM(BC!F210)</f>
        <v>CENTRO DE SAÚDE JAQUELINE II</v>
      </c>
      <c r="B212" t="str">
        <f>IFERROR(VLOOKUP('Lotações convertidas'!A212,'Lista de conversão'!A:B,2,0),IFERROR(VLOOKUP('Lotações convertidas'!A212,'Lista de conversão'!B:B,1,0),""))</f>
        <v>CENTRO DE SAÚDE JAQUELINE II</v>
      </c>
    </row>
    <row r="213" spans="1:2" x14ac:dyDescent="0.25">
      <c r="A213" t="str">
        <f>TRIM(BC!F211)</f>
        <v>CENTRO DE SAÚDE JARDIM ALVORADA</v>
      </c>
      <c r="B213" t="str">
        <f>IFERROR(VLOOKUP('Lotações convertidas'!A213,'Lista de conversão'!A:B,2,0),IFERROR(VLOOKUP('Lotações convertidas'!A213,'Lista de conversão'!B:B,1,0),""))</f>
        <v>CENTRO DE SAÚDE JARDIM ALVORADA</v>
      </c>
    </row>
    <row r="214" spans="1:2" x14ac:dyDescent="0.25">
      <c r="A214" t="str">
        <f>TRIM(BC!F212)</f>
        <v>CENTRO DE SAÚDE VILA IMPERIAL</v>
      </c>
      <c r="B214" t="str">
        <f>IFERROR(VLOOKUP('Lotações convertidas'!A214,'Lista de conversão'!A:B,2,0),IFERROR(VLOOKUP('Lotações convertidas'!A214,'Lista de conversão'!B:B,1,0),""))</f>
        <v>CENTRO DE SAÚDE VILA IMPERIAL</v>
      </c>
    </row>
    <row r="215" spans="1:2" x14ac:dyDescent="0.25">
      <c r="A215" t="str">
        <f>TRIM(BC!F213)</f>
        <v>CENTRO DE CONTROLE DE ZOONOSES</v>
      </c>
      <c r="B215" t="str">
        <f>IFERROR(VLOOKUP('Lotações convertidas'!A215,'Lista de conversão'!A:B,2,0),IFERROR(VLOOKUP('Lotações convertidas'!A215,'Lista de conversão'!B:B,1,0),""))</f>
        <v>CENTRO DE CONTROLE DE ZOONOSES</v>
      </c>
    </row>
    <row r="216" spans="1:2" x14ac:dyDescent="0.25">
      <c r="A216" t="str">
        <f>TRIM(BC!F214)</f>
        <v>CENTRO DE SAÚDE ALCIDES LINS</v>
      </c>
      <c r="B216" t="str">
        <f>IFERROR(VLOOKUP('Lotações convertidas'!A216,'Lista de conversão'!A:B,2,0),IFERROR(VLOOKUP('Lotações convertidas'!A216,'Lista de conversão'!B:B,1,0),""))</f>
        <v>CENTRO DE SAÚDE ALCIDES LINS</v>
      </c>
    </row>
    <row r="217" spans="1:2" x14ac:dyDescent="0.25">
      <c r="A217" t="str">
        <f>TRIM(BC!F215)</f>
        <v>CENTRO DE SAÚDE VENTOSA</v>
      </c>
      <c r="B217" t="str">
        <f>IFERROR(VLOOKUP('Lotações convertidas'!A217,'Lista de conversão'!A:B,2,0),IFERROR(VLOOKUP('Lotações convertidas'!A217,'Lista de conversão'!B:B,1,0),""))</f>
        <v>CENTRO DE SAÚDE VENTOSA</v>
      </c>
    </row>
    <row r="218" spans="1:2" x14ac:dyDescent="0.25">
      <c r="A218" t="str">
        <f>TRIM(BC!F216)</f>
        <v>CENTRO DE REFERENCIA EM SAUDE MENTAL PAMPULHA</v>
      </c>
      <c r="B218" t="str">
        <f>IFERROR(VLOOKUP('Lotações convertidas'!A218,'Lista de conversão'!A:B,2,0),IFERROR(VLOOKUP('Lotações convertidas'!A218,'Lista de conversão'!B:B,1,0),""))</f>
        <v>CENTRO DE REFERENCIA EM SAUDE MENTAL PAMPULHA</v>
      </c>
    </row>
    <row r="219" spans="1:2" x14ac:dyDescent="0.25">
      <c r="A219" t="str">
        <f>TRIM(BC!F217)</f>
        <v>SERVIÇO DE ATENDIMENTO MÓVEL DE URGÊNCIA E TRANSPORTE EM SAÚDE</v>
      </c>
      <c r="B219" t="str">
        <f>IFERROR(VLOOKUP('Lotações convertidas'!A219,'Lista de conversão'!A:B,2,0),IFERROR(VLOOKUP('Lotações convertidas'!A219,'Lista de conversão'!B:B,1,0),""))</f>
        <v>SERVIÇO DE ATENDIMENTO MÓVEL DE URGÊNCIA E TRANSPORTE EM SAÚDE</v>
      </c>
    </row>
    <row r="220" spans="1:2" x14ac:dyDescent="0.25">
      <c r="A220" t="str">
        <f>TRIM(BC!F218)</f>
        <v>CENTRO DE REFERÊNCIA EM SAÚDE MENTAL- ÁLCOOL E OUTRAS DROGAS NORDESTE</v>
      </c>
      <c r="B220" t="str">
        <f>IFERROR(VLOOKUP('Lotações convertidas'!A220,'Lista de conversão'!A:B,2,0),IFERROR(VLOOKUP('Lotações convertidas'!A220,'Lista de conversão'!B:B,1,0),""))</f>
        <v>CENTRO DE REFERENCIA EM SAUDE MENTAL ALCOOL E DROGAS NORDESTE</v>
      </c>
    </row>
    <row r="221" spans="1:2" x14ac:dyDescent="0.25">
      <c r="A221" t="str">
        <f>TRIM(BC!F219)</f>
        <v>UNIDADE DE PRONTO ATENDIMENTO NORDESTE</v>
      </c>
      <c r="B221" t="str">
        <f>IFERROR(VLOOKUP('Lotações convertidas'!A221,'Lista de conversão'!A:B,2,0),IFERROR(VLOOKUP('Lotações convertidas'!A221,'Lista de conversão'!B:B,1,0),""))</f>
        <v>UNIDADE DE PRONTO ATENDIMENTO NORDESTE</v>
      </c>
    </row>
    <row r="222" spans="1:2" x14ac:dyDescent="0.25">
      <c r="A222" t="str">
        <f>TRIM(BC!F220)</f>
        <v>UNIDADE DE PRONTO ATENDIMENTO PAMPULHA</v>
      </c>
      <c r="B222" t="str">
        <f>IFERROR(VLOOKUP('Lotações convertidas'!A222,'Lista de conversão'!A:B,2,0),IFERROR(VLOOKUP('Lotações convertidas'!A222,'Lista de conversão'!B:B,1,0),""))</f>
        <v>UNIDADE DE PRONTO ATENDIMENTO PAMPULHA</v>
      </c>
    </row>
    <row r="223" spans="1:2" x14ac:dyDescent="0.25">
      <c r="A223" t="str">
        <f>TRIM(BC!F221)</f>
        <v>CENTRO DE SAÚDE JAQUELINE II</v>
      </c>
      <c r="B223" t="str">
        <f>IFERROR(VLOOKUP('Lotações convertidas'!A223,'Lista de conversão'!A:B,2,0),IFERROR(VLOOKUP('Lotações convertidas'!A223,'Lista de conversão'!B:B,1,0),""))</f>
        <v>CENTRO DE SAÚDE JAQUELINE II</v>
      </c>
    </row>
    <row r="224" spans="1:2" x14ac:dyDescent="0.25">
      <c r="A224" t="str">
        <f>TRIM(BC!F222)</f>
        <v>CENTRO DE SAÚDE PADRE FERNANDO DE MELO</v>
      </c>
      <c r="B224" t="str">
        <f>IFERROR(VLOOKUP('Lotações convertidas'!A224,'Lista de conversão'!A:B,2,0),IFERROR(VLOOKUP('Lotações convertidas'!A224,'Lista de conversão'!B:B,1,0),""))</f>
        <v>CENTRO DE SAÚDE PADRE FERNANDO DE MELO</v>
      </c>
    </row>
    <row r="225" spans="1:2" x14ac:dyDescent="0.25">
      <c r="A225" t="str">
        <f>TRIM(BC!F223)</f>
        <v>GERENCIA DE ASSISTENCIA, EPIDEMIOLOGIA E REGULACAO OESTE</v>
      </c>
      <c r="B225" t="str">
        <f>IFERROR(VLOOKUP('Lotações convertidas'!A225,'Lista de conversão'!A:B,2,0),IFERROR(VLOOKUP('Lotações convertidas'!A225,'Lista de conversão'!B:B,1,0),""))</f>
        <v>GERENCIA DE ASSISTENCIA, EPIDEMIOLOGIA E REGULACAO OESTE</v>
      </c>
    </row>
    <row r="226" spans="1:2" x14ac:dyDescent="0.25">
      <c r="A226" t="str">
        <f>TRIM(BC!F224)</f>
        <v>CENTRO DE SAÚDE BARREIRO DE CIMA</v>
      </c>
      <c r="B226" t="str">
        <f>IFERROR(VLOOKUP('Lotações convertidas'!A226,'Lista de conversão'!A:B,2,0),IFERROR(VLOOKUP('Lotações convertidas'!A226,'Lista de conversão'!B:B,1,0),""))</f>
        <v>CENTRO DE SAÚDE BARREIRO DE CIMA</v>
      </c>
    </row>
    <row r="227" spans="1:2" x14ac:dyDescent="0.25">
      <c r="A227" t="str">
        <f>TRIM(BC!F225)</f>
        <v>CENTRO DE SAÚDE RIBEIRO DE ABREU</v>
      </c>
      <c r="B227" t="str">
        <f>IFERROR(VLOOKUP('Lotações convertidas'!A227,'Lista de conversão'!A:B,2,0),IFERROR(VLOOKUP('Lotações convertidas'!A227,'Lista de conversão'!B:B,1,0),""))</f>
        <v>CENTRO DE SAÚDE RIBEIRO DE ABREU</v>
      </c>
    </row>
    <row r="228" spans="1:2" x14ac:dyDescent="0.25">
      <c r="A228" t="str">
        <f>TRIM(BC!F226)</f>
        <v>UNIDADE DE PRONTO ATENDIMENTO LESTE</v>
      </c>
      <c r="B228" t="str">
        <f>IFERROR(VLOOKUP('Lotações convertidas'!A228,'Lista de conversão'!A:B,2,0),IFERROR(VLOOKUP('Lotações convertidas'!A228,'Lista de conversão'!B:B,1,0),""))</f>
        <v>UNIDADE DE PRONTO ATENDIMENTO LESTE</v>
      </c>
    </row>
    <row r="229" spans="1:2" x14ac:dyDescent="0.25">
      <c r="A229" t="str">
        <f>TRIM(BC!F227)</f>
        <v>CENTRO DE SAÚDE SANTA CECÍLIA</v>
      </c>
      <c r="B229" t="str">
        <f>IFERROR(VLOOKUP('Lotações convertidas'!A229,'Lista de conversão'!A:B,2,0),IFERROR(VLOOKUP('Lotações convertidas'!A229,'Lista de conversão'!B:B,1,0),""))</f>
        <v>CENTRO DE SAÚDE SANTA CECÍLIA</v>
      </c>
    </row>
    <row r="230" spans="1:2" x14ac:dyDescent="0.25">
      <c r="A230" t="str">
        <f>TRIM(BC!F228)</f>
        <v>CENTRO DE SAÚDE CACHOEIRINHA</v>
      </c>
      <c r="B230" t="str">
        <f>IFERROR(VLOOKUP('Lotações convertidas'!A230,'Lista de conversão'!A:B,2,0),IFERROR(VLOOKUP('Lotações convertidas'!A230,'Lista de conversão'!B:B,1,0),""))</f>
        <v>CENTRO DE SAÚDE CACHOEIRINHA</v>
      </c>
    </row>
    <row r="231" spans="1:2" x14ac:dyDescent="0.25">
      <c r="A231" t="str">
        <f>TRIM(BC!F229)</f>
        <v>UNIDADE DE PRONTO ATENDIMENTO LESTE</v>
      </c>
      <c r="B231" t="str">
        <f>IFERROR(VLOOKUP('Lotações convertidas'!A231,'Lista de conversão'!A:B,2,0),IFERROR(VLOOKUP('Lotações convertidas'!A231,'Lista de conversão'!B:B,1,0),""))</f>
        <v>UNIDADE DE PRONTO ATENDIMENTO LESTE</v>
      </c>
    </row>
    <row r="232" spans="1:2" x14ac:dyDescent="0.25">
      <c r="A232" t="str">
        <f>TRIM(BC!F230)</f>
        <v>UNIDADE DE PRONTO ATENDIMENTO BARREIRO</v>
      </c>
      <c r="B232" t="str">
        <f>IFERROR(VLOOKUP('Lotações convertidas'!A232,'Lista de conversão'!A:B,2,0),IFERROR(VLOOKUP('Lotações convertidas'!A232,'Lista de conversão'!B:B,1,0),""))</f>
        <v>UNIDADE DE PRONTO ATENDIMENTO BARREIRO</v>
      </c>
    </row>
    <row r="233" spans="1:2" x14ac:dyDescent="0.25">
      <c r="A233" t="str">
        <f>TRIM(BC!F231)</f>
        <v>UNIDADE DE PRONTO ATENDIMENTO NORTE</v>
      </c>
      <c r="B233" t="str">
        <f>IFERROR(VLOOKUP('Lotações convertidas'!A233,'Lista de conversão'!A:B,2,0),IFERROR(VLOOKUP('Lotações convertidas'!A233,'Lista de conversão'!B:B,1,0),""))</f>
        <v>UNIDADE DE PRONTO ATENDIMENTO NORTE</v>
      </c>
    </row>
    <row r="234" spans="1:2" x14ac:dyDescent="0.25">
      <c r="A234" t="str">
        <f>TRIM(BC!F232)</f>
        <v>CENTRO DE SAÚDE SÃO JORGE</v>
      </c>
      <c r="B234" t="str">
        <f>IFERROR(VLOOKUP('Lotações convertidas'!A234,'Lista de conversão'!A:B,2,0),IFERROR(VLOOKUP('Lotações convertidas'!A234,'Lista de conversão'!B:B,1,0),""))</f>
        <v>CENTRO DE SAÚDE SÃO JORGE</v>
      </c>
    </row>
    <row r="235" spans="1:2" x14ac:dyDescent="0.25">
      <c r="A235" t="str">
        <f>TRIM(BC!F233)</f>
        <v>CENTRO DE SAÚDE CAFEZAL</v>
      </c>
      <c r="B235" t="str">
        <f>IFERROR(VLOOKUP('Lotações convertidas'!A235,'Lista de conversão'!A:B,2,0),IFERROR(VLOOKUP('Lotações convertidas'!A235,'Lista de conversão'!B:B,1,0),""))</f>
        <v>CENTRO DE SAÚDE CAFEZAL</v>
      </c>
    </row>
    <row r="236" spans="1:2" x14ac:dyDescent="0.25">
      <c r="A236" t="str">
        <f>TRIM(BC!F234)</f>
        <v>CENTRO DE SAÚDE LAJEDO</v>
      </c>
      <c r="B236" t="str">
        <f>IFERROR(VLOOKUP('Lotações convertidas'!A236,'Lista de conversão'!A:B,2,0),IFERROR(VLOOKUP('Lotações convertidas'!A236,'Lista de conversão'!B:B,1,0),""))</f>
        <v>CENTRO DE SAÚDE LAJEDO</v>
      </c>
    </row>
    <row r="237" spans="1:2" x14ac:dyDescent="0.25">
      <c r="A237" t="str">
        <f>TRIM(BC!F235)</f>
        <v>CENTRO DE SAÚDE COPACABANA</v>
      </c>
      <c r="B237" t="str">
        <f>IFERROR(VLOOKUP('Lotações convertidas'!A237,'Lista de conversão'!A:B,2,0),IFERROR(VLOOKUP('Lotações convertidas'!A237,'Lista de conversão'!B:B,1,0),""))</f>
        <v>CENTRO DE SAÚDE COPACABANA</v>
      </c>
    </row>
    <row r="238" spans="1:2" x14ac:dyDescent="0.25">
      <c r="A238" t="str">
        <f>TRIM(BC!F236)</f>
        <v>UNIDADE DE REFERÊNCIA SECUNDÁRIA SAGRADA FAMÍLIA</v>
      </c>
      <c r="B238" t="str">
        <f>IFERROR(VLOOKUP('Lotações convertidas'!A238,'Lista de conversão'!A:B,2,0),IFERROR(VLOOKUP('Lotações convertidas'!A238,'Lista de conversão'!B:B,1,0),""))</f>
        <v>UNIDADE DE REFERENCIA SECUNDARIA SAGRADA FAMILIA</v>
      </c>
    </row>
    <row r="239" spans="1:2" x14ac:dyDescent="0.25">
      <c r="A239" t="str">
        <f>TRIM(BC!F237)</f>
        <v>CENTRO DE ESPECIALIDADES ODONTOLÓGICAS BARREIRO</v>
      </c>
      <c r="B239" t="str">
        <f>IFERROR(VLOOKUP('Lotações convertidas'!A239,'Lista de conversão'!A:B,2,0),IFERROR(VLOOKUP('Lotações convertidas'!A239,'Lista de conversão'!B:B,1,0),""))</f>
        <v>CENTRO DE ESPECIALIDADES ODONTOLOGICAS BARREIRO</v>
      </c>
    </row>
    <row r="240" spans="1:2" x14ac:dyDescent="0.25">
      <c r="A240" t="str">
        <f>TRIM(BC!F238)</f>
        <v>SERVIÇO DE ATENDIMENTO MÓVEL DE URGÊNCIA E TRANSPORTE EM SAÚDE</v>
      </c>
      <c r="B240" t="str">
        <f>IFERROR(VLOOKUP('Lotações convertidas'!A240,'Lista de conversão'!A:B,2,0),IFERROR(VLOOKUP('Lotações convertidas'!A240,'Lista de conversão'!B:B,1,0),""))</f>
        <v>SERVIÇO DE ATENDIMENTO MÓVEL DE URGÊNCIA E TRANSPORTE EM SAÚDE</v>
      </c>
    </row>
    <row r="241" spans="1:2" x14ac:dyDescent="0.25">
      <c r="A241" t="str">
        <f>TRIM(BC!F239)</f>
        <v>UNIDADE DE REFERÊNCIA SECUNDÁRIA SAGRADA FAMÍLIA</v>
      </c>
      <c r="B241" t="str">
        <f>IFERROR(VLOOKUP('Lotações convertidas'!A241,'Lista de conversão'!A:B,2,0),IFERROR(VLOOKUP('Lotações convertidas'!A241,'Lista de conversão'!B:B,1,0),""))</f>
        <v>UNIDADE DE REFERENCIA SECUNDARIA SAGRADA FAMILIA</v>
      </c>
    </row>
    <row r="242" spans="1:2" x14ac:dyDescent="0.25">
      <c r="A242" t="str">
        <f>TRIM(BC!F240)</f>
        <v>UNIDADE DE PRONTO ATENDIMENTO NORDESTE</v>
      </c>
      <c r="B242" t="str">
        <f>IFERROR(VLOOKUP('Lotações convertidas'!A242,'Lista de conversão'!A:B,2,0),IFERROR(VLOOKUP('Lotações convertidas'!A242,'Lista de conversão'!B:B,1,0),""))</f>
        <v>UNIDADE DE PRONTO ATENDIMENTO NORDESTE</v>
      </c>
    </row>
    <row r="243" spans="1:2" x14ac:dyDescent="0.25">
      <c r="A243" t="str">
        <f>TRIM(BC!F241)</f>
        <v>UNIDADE DE PRONTO ATENDIMENTO NORDESTE</v>
      </c>
      <c r="B243" t="str">
        <f>IFERROR(VLOOKUP('Lotações convertidas'!A243,'Lista de conversão'!A:B,2,0),IFERROR(VLOOKUP('Lotações convertidas'!A243,'Lista de conversão'!B:B,1,0),""))</f>
        <v>UNIDADE DE PRONTO ATENDIMENTO NORDESTE</v>
      </c>
    </row>
    <row r="244" spans="1:2" x14ac:dyDescent="0.25">
      <c r="A244" t="str">
        <f>TRIM(BC!F242)</f>
        <v>CENTRO DE SAÚDE HORTO</v>
      </c>
      <c r="B244" t="str">
        <f>IFERROR(VLOOKUP('Lotações convertidas'!A244,'Lista de conversão'!A:B,2,0),IFERROR(VLOOKUP('Lotações convertidas'!A244,'Lista de conversão'!B:B,1,0),""))</f>
        <v>CENTRO DE SAÚDE HORTO</v>
      </c>
    </row>
    <row r="245" spans="1:2" x14ac:dyDescent="0.25">
      <c r="A245" t="str">
        <f>TRIM(BC!F243)</f>
        <v>UNIDADE DE PRONTO ATENDIMENTO LESTE</v>
      </c>
      <c r="B245" t="str">
        <f>IFERROR(VLOOKUP('Lotações convertidas'!A245,'Lista de conversão'!A:B,2,0),IFERROR(VLOOKUP('Lotações convertidas'!A245,'Lista de conversão'!B:B,1,0),""))</f>
        <v>UNIDADE DE PRONTO ATENDIMENTO LESTE</v>
      </c>
    </row>
    <row r="246" spans="1:2" x14ac:dyDescent="0.25">
      <c r="A246" t="str">
        <f>TRIM(BC!F244)</f>
        <v>CENTRO DE SAÚDE NAZARÉ</v>
      </c>
      <c r="B246" t="str">
        <f>IFERROR(VLOOKUP('Lotações convertidas'!A246,'Lista de conversão'!A:B,2,0),IFERROR(VLOOKUP('Lotações convertidas'!A246,'Lista de conversão'!B:B,1,0),""))</f>
        <v>CENTRO DE SAÚDE NAZARÉ</v>
      </c>
    </row>
    <row r="247" spans="1:2" x14ac:dyDescent="0.25">
      <c r="A247" t="str">
        <f>TRIM(BC!F245)</f>
        <v>LABORATÓRIO REGIONAL NORTE / VENDA NOVA</v>
      </c>
      <c r="B247" t="str">
        <f>IFERROR(VLOOKUP('Lotações convertidas'!A247,'Lista de conversão'!A:B,2,0),IFERROR(VLOOKUP('Lotações convertidas'!A247,'Lista de conversão'!B:B,1,0),""))</f>
        <v>LABORATORIO REGIONAL NORTE/VENDA NOVA</v>
      </c>
    </row>
    <row r="248" spans="1:2" x14ac:dyDescent="0.25">
      <c r="A248" t="str">
        <f>TRIM(BC!F246)</f>
        <v>CENTRO DE SAÚDE CAFEZAL</v>
      </c>
      <c r="B248" t="str">
        <f>IFERROR(VLOOKUP('Lotações convertidas'!A248,'Lista de conversão'!A:B,2,0),IFERROR(VLOOKUP('Lotações convertidas'!A248,'Lista de conversão'!B:B,1,0),""))</f>
        <v>CENTRO DE SAÚDE CAFEZAL</v>
      </c>
    </row>
    <row r="249" spans="1:2" x14ac:dyDescent="0.25">
      <c r="A249" t="str">
        <f>TRIM(BC!F247)</f>
        <v>CENTRO DE SAÚDE NOSSA SENHORA APARECIDA</v>
      </c>
      <c r="B249" t="str">
        <f>IFERROR(VLOOKUP('Lotações convertidas'!A249,'Lista de conversão'!A:B,2,0),IFERROR(VLOOKUP('Lotações convertidas'!A249,'Lista de conversão'!B:B,1,0),""))</f>
        <v>CENTRO DE SAÚDE NOSSA SENHORA APARECIDA</v>
      </c>
    </row>
    <row r="250" spans="1:2" x14ac:dyDescent="0.25">
      <c r="A250" t="str">
        <f>TRIM(BC!F248)</f>
        <v>CENTRO DE SAÚDE. MARIA MADALENA TEODORO - LINDÉIA</v>
      </c>
      <c r="B250" t="str">
        <f>IFERROR(VLOOKUP('Lotações convertidas'!A250,'Lista de conversão'!A:B,2,0),IFERROR(VLOOKUP('Lotações convertidas'!A250,'Lista de conversão'!B:B,1,0),""))</f>
        <v>CENTRO DE SAÚDE. MARIA MADALENA TEODORO - LINDÉIA</v>
      </c>
    </row>
    <row r="251" spans="1:2" x14ac:dyDescent="0.25">
      <c r="A251" t="str">
        <f>TRIM(BC!F249)</f>
        <v>CENTRO DE TESTAGEM E ACONSELHAMENTO - SERVIÇO DE ATENDIMENTO ESPECIALIZADO</v>
      </c>
      <c r="B251" t="str">
        <f>IFERROR(VLOOKUP('Lotações convertidas'!A251,'Lista de conversão'!A:B,2,0),IFERROR(VLOOKUP('Lotações convertidas'!A251,'Lista de conversão'!B:B,1,0),""))</f>
        <v>CENTRO DE TESTAGEM E ACONSELHAMENTO - SERVICO DE ATENDIMENTO ESPECIALIZADO</v>
      </c>
    </row>
    <row r="252" spans="1:2" x14ac:dyDescent="0.25">
      <c r="A252" t="str">
        <f>TRIM(BC!F250)</f>
        <v>CENTRO DE SAÚDE NOSSA SENHORA DE FÁTIMA</v>
      </c>
      <c r="B252" t="str">
        <f>IFERROR(VLOOKUP('Lotações convertidas'!A252,'Lista de conversão'!A:B,2,0),IFERROR(VLOOKUP('Lotações convertidas'!A252,'Lista de conversão'!B:B,1,0),""))</f>
        <v>CENTRO DE SAÚDE NOSSA SENHORA DE FÁTIMA</v>
      </c>
    </row>
    <row r="253" spans="1:2" x14ac:dyDescent="0.25">
      <c r="A253" t="str">
        <f>TRIM(BC!F251)</f>
        <v>LABORATÓRIO REGIONAL NORTE / VENDA NOVA</v>
      </c>
      <c r="B253" t="str">
        <f>IFERROR(VLOOKUP('Lotações convertidas'!A253,'Lista de conversão'!A:B,2,0),IFERROR(VLOOKUP('Lotações convertidas'!A253,'Lista de conversão'!B:B,1,0),""))</f>
        <v>LABORATORIO REGIONAL NORTE/VENDA NOVA</v>
      </c>
    </row>
    <row r="254" spans="1:2" x14ac:dyDescent="0.25">
      <c r="A254" t="str">
        <f>TRIM(BC!F252)</f>
        <v>CENTRO DE REFERENCIA DE IMUNOBIOLOGICOS ESPECIAIS</v>
      </c>
      <c r="B254" t="str">
        <f>IFERROR(VLOOKUP('Lotações convertidas'!A254,'Lista de conversão'!A:B,2,0),IFERROR(VLOOKUP('Lotações convertidas'!A254,'Lista de conversão'!B:B,1,0),""))</f>
        <v>CENTRO DE REFERENCIA DE IMUNOBIOLOGICOS ESPECIAIS</v>
      </c>
    </row>
    <row r="255" spans="1:2" x14ac:dyDescent="0.25">
      <c r="A255" t="str">
        <f>TRIM(BC!F253)</f>
        <v>CENTRAL DE ESTERILIZACAO NORTE</v>
      </c>
      <c r="B255" t="str">
        <f>IFERROR(VLOOKUP('Lotações convertidas'!A255,'Lista de conversão'!A:B,2,0),IFERROR(VLOOKUP('Lotações convertidas'!A255,'Lista de conversão'!B:B,1,0),""))</f>
        <v>CENTRAL DE ESTERILIZACAO NORTE</v>
      </c>
    </row>
    <row r="256" spans="1:2" x14ac:dyDescent="0.25">
      <c r="A256" t="str">
        <f>TRIM(BC!F254)</f>
        <v>CENTRO DE SAÚDE SÃO JOSÉ OPERÁRIO</v>
      </c>
      <c r="B256" t="str">
        <f>IFERROR(VLOOKUP('Lotações convertidas'!A256,'Lista de conversão'!A:B,2,0),IFERROR(VLOOKUP('Lotações convertidas'!A256,'Lista de conversão'!B:B,1,0),""))</f>
        <v>CENTRO DE SAÚDE SÃO JOSÉ OPERÁRIO</v>
      </c>
    </row>
    <row r="257" spans="1:2" x14ac:dyDescent="0.25">
      <c r="A257" t="str">
        <f>TRIM(BC!F255)</f>
        <v>LABORATÓRIO REGIONAL NORTE / VENDA NOVA</v>
      </c>
      <c r="B257" t="str">
        <f>IFERROR(VLOOKUP('Lotações convertidas'!A257,'Lista de conversão'!A:B,2,0),IFERROR(VLOOKUP('Lotações convertidas'!A257,'Lista de conversão'!B:B,1,0),""))</f>
        <v>LABORATORIO REGIONAL NORTE/VENDA NOVA</v>
      </c>
    </row>
    <row r="258" spans="1:2" x14ac:dyDescent="0.25">
      <c r="A258" t="str">
        <f>TRIM(BC!F256)</f>
        <v>UNIDADE DE PRONTO ATENDIMENTO NORTE</v>
      </c>
      <c r="B258" t="str">
        <f>IFERROR(VLOOKUP('Lotações convertidas'!A258,'Lista de conversão'!A:B,2,0),IFERROR(VLOOKUP('Lotações convertidas'!A258,'Lista de conversão'!B:B,1,0),""))</f>
        <v>UNIDADE DE PRONTO ATENDIMENTO NORTE</v>
      </c>
    </row>
    <row r="259" spans="1:2" x14ac:dyDescent="0.25">
      <c r="A259" t="str">
        <f>TRIM(BC!F257)</f>
        <v>CENTRO DE SAÚDE CONJUNTO PAULO VI</v>
      </c>
      <c r="B259" t="str">
        <f>IFERROR(VLOOKUP('Lotações convertidas'!A259,'Lista de conversão'!A:B,2,0),IFERROR(VLOOKUP('Lotações convertidas'!A259,'Lista de conversão'!B:B,1,0),""))</f>
        <v>CENTRO DE SAÚDE CONJUNTO PAULO VI</v>
      </c>
    </row>
    <row r="260" spans="1:2" x14ac:dyDescent="0.25">
      <c r="A260" t="str">
        <f>TRIM(BC!F258)</f>
        <v>CENTRO DE SAÚDE JARDIM FILADÉLFIA</v>
      </c>
      <c r="B260" t="str">
        <f>IFERROR(VLOOKUP('Lotações convertidas'!A260,'Lista de conversão'!A:B,2,0),IFERROR(VLOOKUP('Lotações convertidas'!A260,'Lista de conversão'!B:B,1,0),""))</f>
        <v>CENTRO DE SAÚDE JARDIM FILADÉLFIA</v>
      </c>
    </row>
    <row r="261" spans="1:2" x14ac:dyDescent="0.25">
      <c r="A261" t="str">
        <f>TRIM(BC!F259)</f>
        <v>CENTRO DE SAÚDE OSWALDO CRUZ</v>
      </c>
      <c r="B261" t="str">
        <f>IFERROR(VLOOKUP('Lotações convertidas'!A261,'Lista de conversão'!A:B,2,0),IFERROR(VLOOKUP('Lotações convertidas'!A261,'Lista de conversão'!B:B,1,0),""))</f>
        <v>CENTRO DE SAÚDE OSWALDO CRUZ</v>
      </c>
    </row>
    <row r="262" spans="1:2" x14ac:dyDescent="0.25">
      <c r="A262" t="str">
        <f>TRIM(BC!F260)</f>
        <v>UNIDADE DE PRONTO ATENDIMENTO BARREIRO</v>
      </c>
      <c r="B262" t="str">
        <f>IFERROR(VLOOKUP('Lotações convertidas'!A262,'Lista de conversão'!A:B,2,0),IFERROR(VLOOKUP('Lotações convertidas'!A262,'Lista de conversão'!B:B,1,0),""))</f>
        <v>UNIDADE DE PRONTO ATENDIMENTO BARREIRO</v>
      </c>
    </row>
    <row r="263" spans="1:2" x14ac:dyDescent="0.25">
      <c r="A263" t="str">
        <f>TRIM(BC!F261)</f>
        <v>LABORATÓRIO REGIONAL OESTE / BARREIRO</v>
      </c>
      <c r="B263" t="str">
        <f>IFERROR(VLOOKUP('Lotações convertidas'!A263,'Lista de conversão'!A:B,2,0),IFERROR(VLOOKUP('Lotações convertidas'!A263,'Lista de conversão'!B:B,1,0),""))</f>
        <v>LABORATORIO REGIONAL OESTE/BARREIRO</v>
      </c>
    </row>
    <row r="264" spans="1:2" x14ac:dyDescent="0.25">
      <c r="A264" t="str">
        <f>TRIM(BC!F262)</f>
        <v>UNIDADE DE PRONTO ATENDIMENTO NORDESTE</v>
      </c>
      <c r="B264" t="str">
        <f>IFERROR(VLOOKUP('Lotações convertidas'!A264,'Lista de conversão'!A:B,2,0),IFERROR(VLOOKUP('Lotações convertidas'!A264,'Lista de conversão'!B:B,1,0),""))</f>
        <v>UNIDADE DE PRONTO ATENDIMENTO NORDESTE</v>
      </c>
    </row>
    <row r="265" spans="1:2" x14ac:dyDescent="0.25">
      <c r="A265" t="str">
        <f>TRIM(BC!F263)</f>
        <v>SERVIÇO DE ATENDIMENTO MÓVEL DE URGÊNCIA E TRANSPORTE EM SAÚDE</v>
      </c>
      <c r="B265" t="str">
        <f>IFERROR(VLOOKUP('Lotações convertidas'!A265,'Lista de conversão'!A:B,2,0),IFERROR(VLOOKUP('Lotações convertidas'!A265,'Lista de conversão'!B:B,1,0),""))</f>
        <v>SERVIÇO DE ATENDIMENTO MÓVEL DE URGÊNCIA E TRANSPORTE EM SAÚDE</v>
      </c>
    </row>
    <row r="266" spans="1:2" x14ac:dyDescent="0.25">
      <c r="A266" t="str">
        <f>TRIM(BC!F264)</f>
        <v>CENTRO DE SAÚDE VILA PINHO</v>
      </c>
      <c r="B266" t="str">
        <f>IFERROR(VLOOKUP('Lotações convertidas'!A266,'Lista de conversão'!A:B,2,0),IFERROR(VLOOKUP('Lotações convertidas'!A266,'Lista de conversão'!B:B,1,0),""))</f>
        <v>CENTRO DE SAÚDE VILA PINHO</v>
      </c>
    </row>
    <row r="267" spans="1:2" x14ac:dyDescent="0.25">
      <c r="A267" t="str">
        <f>TRIM(BC!F265)</f>
        <v>CENTRO DE ESPECIALIDADES ODONTOLÓGICAS CENTRO-SUL</v>
      </c>
      <c r="B267" t="str">
        <f>IFERROR(VLOOKUP('Lotações convertidas'!A267,'Lista de conversão'!A:B,2,0),IFERROR(VLOOKUP('Lotações convertidas'!A267,'Lista de conversão'!B:B,1,0),""))</f>
        <v>CENTRO DE ESPECIALIDADES ODONTOLOGICAS CENTRO-SUL</v>
      </c>
    </row>
    <row r="268" spans="1:2" x14ac:dyDescent="0.25">
      <c r="A268" t="str">
        <f>TRIM(BC!F266)</f>
        <v>CENTRO DE SAÚDE MANTIQUEIRA</v>
      </c>
      <c r="B268" t="str">
        <f>IFERROR(VLOOKUP('Lotações convertidas'!A268,'Lista de conversão'!A:B,2,0),IFERROR(VLOOKUP('Lotações convertidas'!A268,'Lista de conversão'!B:B,1,0),""))</f>
        <v>CENTRO DE SAÚDE MANTIQUEIRA</v>
      </c>
    </row>
    <row r="269" spans="1:2" x14ac:dyDescent="0.25">
      <c r="A269" t="str">
        <f>TRIM(BC!F267)</f>
        <v>CENTRO DE SAÚDE DIAMANTE - TEIXEIRA DIAS</v>
      </c>
      <c r="B269" t="str">
        <f>IFERROR(VLOOKUP('Lotações convertidas'!A269,'Lista de conversão'!A:B,2,0),IFERROR(VLOOKUP('Lotações convertidas'!A269,'Lista de conversão'!B:B,1,0),""))</f>
        <v>CENTRO DE SAÚDE DIAMANTE - TEIXEIRA DIAS</v>
      </c>
    </row>
    <row r="270" spans="1:2" x14ac:dyDescent="0.25">
      <c r="A270" t="str">
        <f>TRIM(BC!F268)</f>
        <v>UNIDADE DE PRONTO ATENDIMENTO VENDA NOVA</v>
      </c>
      <c r="B270" t="str">
        <f>IFERROR(VLOOKUP('Lotações convertidas'!A270,'Lista de conversão'!A:B,2,0),IFERROR(VLOOKUP('Lotações convertidas'!A270,'Lista de conversão'!B:B,1,0),""))</f>
        <v>UNIDADE DE PRONTO ATENDIMENTO VENDA NOVA</v>
      </c>
    </row>
    <row r="271" spans="1:2" x14ac:dyDescent="0.25">
      <c r="A271" t="str">
        <f>TRIM(BC!F269)</f>
        <v>CENTRO DE REFERÊNCIA EM SAÚDE MENTAL - ÁLCOOL E OUTRAS DROGAS VENDA NOVA</v>
      </c>
      <c r="B271" t="str">
        <f>IFERROR(VLOOKUP('Lotações convertidas'!A271,'Lista de conversão'!A:B,2,0),IFERROR(VLOOKUP('Lotações convertidas'!A271,'Lista de conversão'!B:B,1,0),""))</f>
        <v>CENTRO DE REFERÊNCIA EM SAÚDE MENTAL - ÁLCOOL E OUTRAS DROGAS VENDA NOVA</v>
      </c>
    </row>
    <row r="272" spans="1:2" x14ac:dyDescent="0.25">
      <c r="A272" t="str">
        <f>TRIM(BC!F270)</f>
        <v>UNIDADE DE PRONTO ATENDIMENTO OESTE</v>
      </c>
      <c r="B272" t="str">
        <f>IFERROR(VLOOKUP('Lotações convertidas'!A272,'Lista de conversão'!A:B,2,0),IFERROR(VLOOKUP('Lotações convertidas'!A272,'Lista de conversão'!B:B,1,0),""))</f>
        <v>UNIDADE DE PRONTO ATENDIMENTO OESTE</v>
      </c>
    </row>
    <row r="273" spans="1:2" x14ac:dyDescent="0.25">
      <c r="A273" t="str">
        <f>TRIM(BC!F271)</f>
        <v>CENTRO DE REFERENCIA EM SAUDE MENTAL PAMPULHA</v>
      </c>
      <c r="B273" t="str">
        <f>IFERROR(VLOOKUP('Lotações convertidas'!A273,'Lista de conversão'!A:B,2,0),IFERROR(VLOOKUP('Lotações convertidas'!A273,'Lista de conversão'!B:B,1,0),""))</f>
        <v>CENTRO DE REFERENCIA EM SAUDE MENTAL PAMPULHA</v>
      </c>
    </row>
    <row r="274" spans="1:2" x14ac:dyDescent="0.25">
      <c r="A274" t="str">
        <f>TRIM(BC!F272)</f>
        <v>CENTRO DE ESPECIALIDADES ODONTOLÓGICAS CENTRO-SUL</v>
      </c>
      <c r="B274" t="str">
        <f>IFERROR(VLOOKUP('Lotações convertidas'!A274,'Lista de conversão'!A:B,2,0),IFERROR(VLOOKUP('Lotações convertidas'!A274,'Lista de conversão'!B:B,1,0),""))</f>
        <v>CENTRO DE ESPECIALIDADES ODONTOLOGICAS CENTRO-SUL</v>
      </c>
    </row>
    <row r="275" spans="1:2" x14ac:dyDescent="0.25">
      <c r="A275" t="str">
        <f>TRIM(BC!F273)</f>
        <v>CENTRO DE SAÚDE SANTA TEREZINHA</v>
      </c>
      <c r="B275" t="str">
        <f>IFERROR(VLOOKUP('Lotações convertidas'!A275,'Lista de conversão'!A:B,2,0),IFERROR(VLOOKUP('Lotações convertidas'!A275,'Lista de conversão'!B:B,1,0),""))</f>
        <v>CENTRO DE SAÚDE SANTA TEREZINHA</v>
      </c>
    </row>
    <row r="276" spans="1:2" x14ac:dyDescent="0.25">
      <c r="A276" t="str">
        <f>TRIM(BC!F274)</f>
        <v>CENTRO DE SAÚDE SÃO JORGE</v>
      </c>
      <c r="B276" t="str">
        <f>IFERROR(VLOOKUP('Lotações convertidas'!A276,'Lista de conversão'!A:B,2,0),IFERROR(VLOOKUP('Lotações convertidas'!A276,'Lista de conversão'!B:B,1,0),""))</f>
        <v>CENTRO DE SAÚDE SÃO JORGE</v>
      </c>
    </row>
    <row r="277" spans="1:2" x14ac:dyDescent="0.25">
      <c r="A277" t="str">
        <f>TRIM(BC!F275)</f>
        <v>UNIDADE DE PRONTO ATENDIMENTO OESTE</v>
      </c>
      <c r="B277" t="str">
        <f>IFERROR(VLOOKUP('Lotações convertidas'!A277,'Lista de conversão'!A:B,2,0),IFERROR(VLOOKUP('Lotações convertidas'!A277,'Lista de conversão'!B:B,1,0),""))</f>
        <v>UNIDADE DE PRONTO ATENDIMENTO OESTE</v>
      </c>
    </row>
    <row r="278" spans="1:2" x14ac:dyDescent="0.25">
      <c r="A278" t="str">
        <f>TRIM(BC!F276)</f>
        <v>CENTRO DE SAÚDE SANTA TEREZINHA</v>
      </c>
      <c r="B278" t="str">
        <f>IFERROR(VLOOKUP('Lotações convertidas'!A278,'Lista de conversão'!A:B,2,0),IFERROR(VLOOKUP('Lotações convertidas'!A278,'Lista de conversão'!B:B,1,0),""))</f>
        <v>CENTRO DE SAÚDE SANTA TEREZINHA</v>
      </c>
    </row>
    <row r="279" spans="1:2" x14ac:dyDescent="0.25">
      <c r="A279" t="str">
        <f>TRIM(BC!F277)</f>
        <v>CENTRO DE SAÚDE GRANJA DE FREITAS</v>
      </c>
      <c r="B279" t="str">
        <f>IFERROR(VLOOKUP('Lotações convertidas'!A279,'Lista de conversão'!A:B,2,0),IFERROR(VLOOKUP('Lotações convertidas'!A279,'Lista de conversão'!B:B,1,0),""))</f>
        <v>CENTRO DE SAÚDE GRANJA DE FREITAS</v>
      </c>
    </row>
    <row r="280" spans="1:2" x14ac:dyDescent="0.25">
      <c r="A280" t="str">
        <f>TRIM(BC!F278)</f>
        <v>SERVIÇO DE ATENDIMENTO MÓVEL DE URGÊNCIA E TRANSPORTE EM SAÚDE</v>
      </c>
      <c r="B280" t="str">
        <f>IFERROR(VLOOKUP('Lotações convertidas'!A280,'Lista de conversão'!A:B,2,0),IFERROR(VLOOKUP('Lotações convertidas'!A280,'Lista de conversão'!B:B,1,0),""))</f>
        <v>SERVIÇO DE ATENDIMENTO MÓVEL DE URGÊNCIA E TRANSPORTE EM SAÚDE</v>
      </c>
    </row>
    <row r="281" spans="1:2" x14ac:dyDescent="0.25">
      <c r="A281" t="str">
        <f>TRIM(BC!F279)</f>
        <v>CENTRAL DE ESTERILIZACAO NOROESTE</v>
      </c>
      <c r="B281" t="str">
        <f>IFERROR(VLOOKUP('Lotações convertidas'!A281,'Lista de conversão'!A:B,2,0),IFERROR(VLOOKUP('Lotações convertidas'!A281,'Lista de conversão'!B:B,1,0),""))</f>
        <v>CENTRAL DE ESTERILIZACAO NOROESTE</v>
      </c>
    </row>
    <row r="282" spans="1:2" x14ac:dyDescent="0.25">
      <c r="A282" t="str">
        <f>TRIM(BC!F280)</f>
        <v>UNIDADE DE PRONTO ATENDIMENTO PAMPULHA</v>
      </c>
      <c r="B282" t="str">
        <f>IFERROR(VLOOKUP('Lotações convertidas'!A282,'Lista de conversão'!A:B,2,0),IFERROR(VLOOKUP('Lotações convertidas'!A282,'Lista de conversão'!B:B,1,0),""))</f>
        <v>UNIDADE DE PRONTO ATENDIMENTO PAMPULHA</v>
      </c>
    </row>
    <row r="283" spans="1:2" x14ac:dyDescent="0.25">
      <c r="A283" t="str">
        <f>TRIM(BC!F281)</f>
        <v>SERVIÇO DE ATENDIMENTO MÓVEL DE URGÊNCIA E TRANSPORTE EM SAÚDE</v>
      </c>
      <c r="B283" t="str">
        <f>IFERROR(VLOOKUP('Lotações convertidas'!A283,'Lista de conversão'!A:B,2,0),IFERROR(VLOOKUP('Lotações convertidas'!A283,'Lista de conversão'!B:B,1,0),""))</f>
        <v>SERVIÇO DE ATENDIMENTO MÓVEL DE URGÊNCIA E TRANSPORTE EM SAÚDE</v>
      </c>
    </row>
    <row r="284" spans="1:2" x14ac:dyDescent="0.25">
      <c r="A284" t="str">
        <f>TRIM(BC!F282)</f>
        <v>CENTRO DE SAÚDE LAJEDO</v>
      </c>
      <c r="B284" t="str">
        <f>IFERROR(VLOOKUP('Lotações convertidas'!A284,'Lista de conversão'!A:B,2,0),IFERROR(VLOOKUP('Lotações convertidas'!A284,'Lista de conversão'!B:B,1,0),""))</f>
        <v>CENTRO DE SAÚDE LAJEDO</v>
      </c>
    </row>
    <row r="285" spans="1:2" x14ac:dyDescent="0.25">
      <c r="A285" t="str">
        <f>TRIM(BC!F283)</f>
        <v>CENTRO DE SAÚDE JARDIM GUANABARA</v>
      </c>
      <c r="B285" t="str">
        <f>IFERROR(VLOOKUP('Lotações convertidas'!A285,'Lista de conversão'!A:B,2,0),IFERROR(VLOOKUP('Lotações convertidas'!A285,'Lista de conversão'!B:B,1,0),""))</f>
        <v>CENTRO DE SAÚDE JARDIM GUANABARA</v>
      </c>
    </row>
    <row r="286" spans="1:2" x14ac:dyDescent="0.25">
      <c r="A286" t="str">
        <f>TRIM(BC!F284)</f>
        <v>UNIDADE DE PRONTO ATENDIMENTO NORDESTE</v>
      </c>
      <c r="B286" t="str">
        <f>IFERROR(VLOOKUP('Lotações convertidas'!A286,'Lista de conversão'!A:B,2,0),IFERROR(VLOOKUP('Lotações convertidas'!A286,'Lista de conversão'!B:B,1,0),""))</f>
        <v>UNIDADE DE PRONTO ATENDIMENTO NORDESTE</v>
      </c>
    </row>
    <row r="287" spans="1:2" x14ac:dyDescent="0.25">
      <c r="A287" t="str">
        <f>TRIM(BC!F285)</f>
        <v>UNIDADE DE PRONTO ATENDIMENTO VENDA NOVA</v>
      </c>
      <c r="B287" t="str">
        <f>IFERROR(VLOOKUP('Lotações convertidas'!A287,'Lista de conversão'!A:B,2,0),IFERROR(VLOOKUP('Lotações convertidas'!A287,'Lista de conversão'!B:B,1,0),""))</f>
        <v>UNIDADE DE PRONTO ATENDIMENTO VENDA NOVA</v>
      </c>
    </row>
    <row r="288" spans="1:2" x14ac:dyDescent="0.25">
      <c r="A288" t="str">
        <f>TRIM(BC!F286)</f>
        <v>CENTRO DE REFERÊNCIA EM SAÚDE MENTAL- ÁLCOOL E OUTRAS DROGAS PAMPULHA/NOROESTE</v>
      </c>
      <c r="B288" t="str">
        <f>IFERROR(VLOOKUP('Lotações convertidas'!A288,'Lista de conversão'!A:B,2,0),IFERROR(VLOOKUP('Lotações convertidas'!A288,'Lista de conversão'!B:B,1,0),""))</f>
        <v>CENTRO DE REFERÊNCIA EM SAÚDE MENTAL - ÁLCOOL E DROGAS PAMPULHA/NOROESTE</v>
      </c>
    </row>
    <row r="289" spans="1:2" x14ac:dyDescent="0.25">
      <c r="A289" t="str">
        <f>TRIM(BC!F287)</f>
        <v>CENTRO DE SAÚDE ITAMARATI</v>
      </c>
      <c r="B289" t="str">
        <f>IFERROR(VLOOKUP('Lotações convertidas'!A289,'Lista de conversão'!A:B,2,0),IFERROR(VLOOKUP('Lotações convertidas'!A289,'Lista de conversão'!B:B,1,0),""))</f>
        <v>CENTRO DE SAÚDE ITAMARATI</v>
      </c>
    </row>
    <row r="290" spans="1:2" x14ac:dyDescent="0.25">
      <c r="A290" t="str">
        <f>TRIM(BC!F288)</f>
        <v>SERVIÇO DE ATENDIMENTO MÓVEL DE URGÊNCIA E TRANSPORTE EM SAÚDE</v>
      </c>
      <c r="B290" t="str">
        <f>IFERROR(VLOOKUP('Lotações convertidas'!A290,'Lista de conversão'!A:B,2,0),IFERROR(VLOOKUP('Lotações convertidas'!A290,'Lista de conversão'!B:B,1,0),""))</f>
        <v>SERVIÇO DE ATENDIMENTO MÓVEL DE URGÊNCIA E TRANSPORTE EM SAÚDE</v>
      </c>
    </row>
    <row r="291" spans="1:2" x14ac:dyDescent="0.25">
      <c r="A291" t="str">
        <f>TRIM(BC!F289)</f>
        <v>GERENCIA DE VIGILANCIA EPIDEMIOLOGICA</v>
      </c>
      <c r="B291" t="str">
        <f>IFERROR(VLOOKUP('Lotações convertidas'!A291,'Lista de conversão'!A:B,2,0),IFERROR(VLOOKUP('Lotações convertidas'!A291,'Lista de conversão'!B:B,1,0),""))</f>
        <v>GERENCIA DE VIGILANCIA EPIDEMIOLOGICA</v>
      </c>
    </row>
    <row r="292" spans="1:2" x14ac:dyDescent="0.25">
      <c r="A292" t="str">
        <f>TRIM(BC!F290)</f>
        <v>SERVIÇO DE ATENDIMENTO MÓVEL DE URGÊNCIA E TRANSPORTE EM SAÚDE</v>
      </c>
      <c r="B292" t="str">
        <f>IFERROR(VLOOKUP('Lotações convertidas'!A292,'Lista de conversão'!A:B,2,0),IFERROR(VLOOKUP('Lotações convertidas'!A292,'Lista de conversão'!B:B,1,0),""))</f>
        <v>SERVIÇO DE ATENDIMENTO MÓVEL DE URGÊNCIA E TRANSPORTE EM SAÚDE</v>
      </c>
    </row>
    <row r="293" spans="1:2" x14ac:dyDescent="0.25">
      <c r="A293" t="str">
        <f>TRIM(BC!F291)</f>
        <v>CENTRO DE SAÚDE NOVO AARÃO REIS</v>
      </c>
      <c r="B293" t="str">
        <f>IFERROR(VLOOKUP('Lotações convertidas'!A293,'Lista de conversão'!A:B,2,0),IFERROR(VLOOKUP('Lotações convertidas'!A293,'Lista de conversão'!B:B,1,0),""))</f>
        <v>CENTRO DE SAÚDE NOVO AARÃO REIS</v>
      </c>
    </row>
    <row r="294" spans="1:2" x14ac:dyDescent="0.25">
      <c r="A294" t="str">
        <f>TRIM(BC!F292)</f>
        <v>CENTRO DE REFERÊNCIA EM SAÚDE MENTAL - ÁLCOOL E OUTRAS DROGAS VENDA NOVA</v>
      </c>
      <c r="B294" t="str">
        <f>IFERROR(VLOOKUP('Lotações convertidas'!A294,'Lista de conversão'!A:B,2,0),IFERROR(VLOOKUP('Lotações convertidas'!A294,'Lista de conversão'!B:B,1,0),""))</f>
        <v>CENTRO DE REFERÊNCIA EM SAÚDE MENTAL - ÁLCOOL E OUTRAS DROGAS VENDA NOVA</v>
      </c>
    </row>
    <row r="295" spans="1:2" x14ac:dyDescent="0.25">
      <c r="A295" t="str">
        <f>TRIM(BC!F293)</f>
        <v>CENTRO DE SAÚDE MARIA GORETTI</v>
      </c>
      <c r="B295" t="str">
        <f>IFERROR(VLOOKUP('Lotações convertidas'!A295,'Lista de conversão'!A:B,2,0),IFERROR(VLOOKUP('Lotações convertidas'!A295,'Lista de conversão'!B:B,1,0),""))</f>
        <v>CENTRO DE SAÚDE MARIA GORETTI</v>
      </c>
    </row>
    <row r="296" spans="1:2" x14ac:dyDescent="0.25">
      <c r="A296" t="str">
        <f>TRIM(BC!F294)</f>
        <v>LABORATÓRIO REGIONAL CENTRO-SUL / PAMPULHA</v>
      </c>
      <c r="B296" t="str">
        <f>IFERROR(VLOOKUP('Lotações convertidas'!A296,'Lista de conversão'!A:B,2,0),IFERROR(VLOOKUP('Lotações convertidas'!A296,'Lista de conversão'!B:B,1,0),""))</f>
        <v>LABORATORIO REGIONAL CENTRO-SUL/PAMPULHA</v>
      </c>
    </row>
    <row r="297" spans="1:2" x14ac:dyDescent="0.25">
      <c r="A297" t="str">
        <f>TRIM(BC!F295)</f>
        <v>UNIDADE DE PRONTO ATENDIMENTO BARREIRO</v>
      </c>
      <c r="B297" t="str">
        <f>IFERROR(VLOOKUP('Lotações convertidas'!A297,'Lista de conversão'!A:B,2,0),IFERROR(VLOOKUP('Lotações convertidas'!A297,'Lista de conversão'!B:B,1,0),""))</f>
        <v>UNIDADE DE PRONTO ATENDIMENTO BARREIRO</v>
      </c>
    </row>
    <row r="298" spans="1:2" x14ac:dyDescent="0.25">
      <c r="A298" t="str">
        <f>TRIM(BC!F296)</f>
        <v>UNIDADE DE PRONTO ATENDIMENTO NORTE</v>
      </c>
      <c r="B298" t="str">
        <f>IFERROR(VLOOKUP('Lotações convertidas'!A298,'Lista de conversão'!A:B,2,0),IFERROR(VLOOKUP('Lotações convertidas'!A298,'Lista de conversão'!B:B,1,0),""))</f>
        <v>UNIDADE DE PRONTO ATENDIMENTO NORTE</v>
      </c>
    </row>
    <row r="299" spans="1:2" x14ac:dyDescent="0.25">
      <c r="A299" t="str">
        <f>TRIM(BC!F297)</f>
        <v>UNIDADE DE PRONTO ATENDIMENTO NORDESTE</v>
      </c>
      <c r="B299" t="str">
        <f>IFERROR(VLOOKUP('Lotações convertidas'!A299,'Lista de conversão'!A:B,2,0),IFERROR(VLOOKUP('Lotações convertidas'!A299,'Lista de conversão'!B:B,1,0),""))</f>
        <v>UNIDADE DE PRONTO ATENDIMENTO NORDESTE</v>
      </c>
    </row>
    <row r="300" spans="1:2" x14ac:dyDescent="0.25">
      <c r="A300" t="str">
        <f>TRIM(BC!F298)</f>
        <v>CENTRO DE SAÚDE CÍCERO ILDEFONSO</v>
      </c>
      <c r="B300" t="str">
        <f>IFERROR(VLOOKUP('Lotações convertidas'!A300,'Lista de conversão'!A:B,2,0),IFERROR(VLOOKUP('Lotações convertidas'!A300,'Lista de conversão'!B:B,1,0),""))</f>
        <v>CENTRO DE SAÚDE CÍCERO ILDEFONSO</v>
      </c>
    </row>
    <row r="301" spans="1:2" x14ac:dyDescent="0.25">
      <c r="A301" t="str">
        <f>TRIM(BC!F299)</f>
        <v>UNIDADE DE PRONTO ATENDIMENTO NORTE</v>
      </c>
      <c r="B301" t="str">
        <f>IFERROR(VLOOKUP('Lotações convertidas'!A301,'Lista de conversão'!A:B,2,0),IFERROR(VLOOKUP('Lotações convertidas'!A301,'Lista de conversão'!B:B,1,0),""))</f>
        <v>UNIDADE DE PRONTO ATENDIMENTO NORTE</v>
      </c>
    </row>
    <row r="302" spans="1:2" x14ac:dyDescent="0.25">
      <c r="A302" t="str">
        <f>TRIM(BC!F300)</f>
        <v>CENTRO DE SAÚDE PRIMEIRO DE MAIO</v>
      </c>
      <c r="B302" t="str">
        <f>IFERROR(VLOOKUP('Lotações convertidas'!A302,'Lista de conversão'!A:B,2,0),IFERROR(VLOOKUP('Lotações convertidas'!A302,'Lista de conversão'!B:B,1,0),""))</f>
        <v>CENTRO DE SAÚDE PRIMEIRO DE MAIO</v>
      </c>
    </row>
    <row r="303" spans="1:2" x14ac:dyDescent="0.25">
      <c r="A303" t="str">
        <f>TRIM(BC!F301)</f>
        <v>SERVIÇO DE ATENDIMENTO MÓVEL DE URGÊNCIA E TRANSPORTE EM SAÚDE</v>
      </c>
      <c r="B303" t="str">
        <f>IFERROR(VLOOKUP('Lotações convertidas'!A303,'Lista de conversão'!A:B,2,0),IFERROR(VLOOKUP('Lotações convertidas'!A303,'Lista de conversão'!B:B,1,0),""))</f>
        <v>SERVIÇO DE ATENDIMENTO MÓVEL DE URGÊNCIA E TRANSPORTE EM SAÚDE</v>
      </c>
    </row>
    <row r="304" spans="1:2" x14ac:dyDescent="0.25">
      <c r="A304" t="str">
        <f>TRIM(BC!F302)</f>
        <v>UNIDADE DE PRONTO ATENDIMENTO NORTE</v>
      </c>
      <c r="B304" t="str">
        <f>IFERROR(VLOOKUP('Lotações convertidas'!A304,'Lista de conversão'!A:B,2,0),IFERROR(VLOOKUP('Lotações convertidas'!A304,'Lista de conversão'!B:B,1,0),""))</f>
        <v>UNIDADE DE PRONTO ATENDIMENTO NORTE</v>
      </c>
    </row>
    <row r="305" spans="1:2" x14ac:dyDescent="0.25">
      <c r="A305" t="str">
        <f>TRIM(BC!F303)</f>
        <v>CENTRO DE SAÚDE CÍCERO ILDEFONSO</v>
      </c>
      <c r="B305" t="str">
        <f>IFERROR(VLOOKUP('Lotações convertidas'!A305,'Lista de conversão'!A:B,2,0),IFERROR(VLOOKUP('Lotações convertidas'!A305,'Lista de conversão'!B:B,1,0),""))</f>
        <v>CENTRO DE SAÚDE CÍCERO ILDEFONSO</v>
      </c>
    </row>
    <row r="306" spans="1:2" x14ac:dyDescent="0.25">
      <c r="A306" t="str">
        <f>TRIM(BC!F304)</f>
        <v>CENTRO DE SAÚDE JAQUELINE II</v>
      </c>
      <c r="B306" t="str">
        <f>IFERROR(VLOOKUP('Lotações convertidas'!A306,'Lista de conversão'!A:B,2,0),IFERROR(VLOOKUP('Lotações convertidas'!A306,'Lista de conversão'!B:B,1,0),""))</f>
        <v>CENTRO DE SAÚDE JAQUELINE II</v>
      </c>
    </row>
    <row r="307" spans="1:2" x14ac:dyDescent="0.25">
      <c r="A307" t="str">
        <f>TRIM(BC!F305)</f>
        <v>CENTRO DE SAÚDE NOVO AARÃO REIS</v>
      </c>
      <c r="B307" t="str">
        <f>IFERROR(VLOOKUP('Lotações convertidas'!A307,'Lista de conversão'!A:B,2,0),IFERROR(VLOOKUP('Lotações convertidas'!A307,'Lista de conversão'!B:B,1,0),""))</f>
        <v>CENTRO DE SAÚDE NOVO AARÃO REIS</v>
      </c>
    </row>
    <row r="308" spans="1:2" x14ac:dyDescent="0.25">
      <c r="A308" t="str">
        <f>TRIM(BC!F306)</f>
        <v>CENTRO DE SAÚDE BOMSUCESSO</v>
      </c>
      <c r="B308" t="str">
        <f>IFERROR(VLOOKUP('Lotações convertidas'!A308,'Lista de conversão'!A:B,2,0),IFERROR(VLOOKUP('Lotações convertidas'!A308,'Lista de conversão'!B:B,1,0),""))</f>
        <v>CENTRO DE SAÚDE BOMSUCESSO</v>
      </c>
    </row>
    <row r="309" spans="1:2" x14ac:dyDescent="0.25">
      <c r="A309" t="str">
        <f>TRIM(BC!F307)</f>
        <v>CENTRO DE REFERENCIA EM REABILITACAO NOROESTE</v>
      </c>
      <c r="B309" t="str">
        <f>IFERROR(VLOOKUP('Lotações convertidas'!A309,'Lista de conversão'!A:B,2,0),IFERROR(VLOOKUP('Lotações convertidas'!A309,'Lista de conversão'!B:B,1,0),""))</f>
        <v>CENTRO DE REFERENCIA EM REABILITACAO NOROESTE</v>
      </c>
    </row>
    <row r="310" spans="1:2" x14ac:dyDescent="0.25">
      <c r="A310" t="str">
        <f>TRIM(BC!F308)</f>
        <v>UNIDADE DE PRONTO ATENDIMENTO NORTE</v>
      </c>
      <c r="B310" t="str">
        <f>IFERROR(VLOOKUP('Lotações convertidas'!A310,'Lista de conversão'!A:B,2,0),IFERROR(VLOOKUP('Lotações convertidas'!A310,'Lista de conversão'!B:B,1,0),""))</f>
        <v>UNIDADE DE PRONTO ATENDIMENTO NORTE</v>
      </c>
    </row>
    <row r="311" spans="1:2" x14ac:dyDescent="0.25">
      <c r="A311" t="str">
        <f>TRIM(BC!F309)</f>
        <v>UNIDADE DE PRONTO ATENDIMENTO NORTE</v>
      </c>
      <c r="B311" t="str">
        <f>IFERROR(VLOOKUP('Lotações convertidas'!A311,'Lista de conversão'!A:B,2,0),IFERROR(VLOOKUP('Lotações convertidas'!A311,'Lista de conversão'!B:B,1,0),""))</f>
        <v>UNIDADE DE PRONTO ATENDIMENTO NORTE</v>
      </c>
    </row>
    <row r="312" spans="1:2" x14ac:dyDescent="0.25">
      <c r="A312" t="str">
        <f>TRIM(BC!F310)</f>
        <v>UNIDADE DE PRONTO ATENDIMENTO NORTE</v>
      </c>
      <c r="B312" t="str">
        <f>IFERROR(VLOOKUP('Lotações convertidas'!A312,'Lista de conversão'!A:B,2,0),IFERROR(VLOOKUP('Lotações convertidas'!A312,'Lista de conversão'!B:B,1,0),""))</f>
        <v>UNIDADE DE PRONTO ATENDIMENTO NORTE</v>
      </c>
    </row>
    <row r="313" spans="1:2" x14ac:dyDescent="0.25">
      <c r="A313" t="str">
        <f>TRIM(BC!F311)</f>
        <v>CENTRO DE SAÚDE DOM CABRAL</v>
      </c>
      <c r="B313" t="str">
        <f>IFERROR(VLOOKUP('Lotações convertidas'!A313,'Lista de conversão'!A:B,2,0),IFERROR(VLOOKUP('Lotações convertidas'!A313,'Lista de conversão'!B:B,1,0),""))</f>
        <v>CENTRO DE SAÚDE DOM CABRAL</v>
      </c>
    </row>
    <row r="314" spans="1:2" x14ac:dyDescent="0.25">
      <c r="A314" t="str">
        <f>TRIM(BC!F312)</f>
        <v>CENTRO DE SAÚDE ERMELINDA</v>
      </c>
      <c r="B314" t="str">
        <f>IFERROR(VLOOKUP('Lotações convertidas'!A314,'Lista de conversão'!A:B,2,0),IFERROR(VLOOKUP('Lotações convertidas'!A314,'Lista de conversão'!B:B,1,0),""))</f>
        <v>CENTRO DE SAÚDE ERMELINDA</v>
      </c>
    </row>
    <row r="315" spans="1:2" x14ac:dyDescent="0.25">
      <c r="A315" t="str">
        <f>TRIM(BC!F313)</f>
        <v>CENTRO DE SAÚDE NOVO HORIZONTE</v>
      </c>
      <c r="B315" t="str">
        <f>IFERROR(VLOOKUP('Lotações convertidas'!A315,'Lista de conversão'!A:B,2,0),IFERROR(VLOOKUP('Lotações convertidas'!A315,'Lista de conversão'!B:B,1,0),""))</f>
        <v>CENTRO DE SAÚDE NOVO HORIZONTE</v>
      </c>
    </row>
    <row r="316" spans="1:2" x14ac:dyDescent="0.25">
      <c r="A316" t="str">
        <f>TRIM(BC!F314)</f>
        <v>CENTRO DE TESTAGEM E ACONSELHAMENTO CENTRO-SUL</v>
      </c>
      <c r="B316" t="str">
        <f>IFERROR(VLOOKUP('Lotações convertidas'!A316,'Lista de conversão'!A:B,2,0),IFERROR(VLOOKUP('Lotações convertidas'!A316,'Lista de conversão'!B:B,1,0),""))</f>
        <v>CENTRO DE TESTAGEM E ACONSELHAMENTO CENTRO-SUL</v>
      </c>
    </row>
    <row r="317" spans="1:2" x14ac:dyDescent="0.25">
      <c r="A317" t="str">
        <f>TRIM(BC!F315)</f>
        <v>UNIDADE DE PRONTO ATENDIMENTO VENDA NOVA</v>
      </c>
      <c r="B317" t="str">
        <f>IFERROR(VLOOKUP('Lotações convertidas'!A317,'Lista de conversão'!A:B,2,0),IFERROR(VLOOKUP('Lotações convertidas'!A317,'Lista de conversão'!B:B,1,0),""))</f>
        <v>UNIDADE DE PRONTO ATENDIMENTO VENDA NOVA</v>
      </c>
    </row>
    <row r="318" spans="1:2" x14ac:dyDescent="0.25">
      <c r="A318" t="str">
        <f>TRIM(BC!F316)</f>
        <v>UNIDADE DE PRONTO ATENDIMENTO OESTE</v>
      </c>
      <c r="B318" t="str">
        <f>IFERROR(VLOOKUP('Lotações convertidas'!A318,'Lista de conversão'!A:B,2,0),IFERROR(VLOOKUP('Lotações convertidas'!A318,'Lista de conversão'!B:B,1,0),""))</f>
        <v>UNIDADE DE PRONTO ATENDIMENTO OESTE</v>
      </c>
    </row>
    <row r="319" spans="1:2" x14ac:dyDescent="0.25">
      <c r="A319" t="str">
        <f>TRIM(BC!F317)</f>
        <v>UNIDADE DE PRONTO ATENDIMENTO NORTE</v>
      </c>
      <c r="B319" t="str">
        <f>IFERROR(VLOOKUP('Lotações convertidas'!A319,'Lista de conversão'!A:B,2,0),IFERROR(VLOOKUP('Lotações convertidas'!A319,'Lista de conversão'!B:B,1,0),""))</f>
        <v>UNIDADE DE PRONTO ATENDIMENTO NORTE</v>
      </c>
    </row>
    <row r="320" spans="1:2" x14ac:dyDescent="0.25">
      <c r="A320" t="str">
        <f>TRIM(BC!F318)</f>
        <v>UNIDADE DE PRONTO ATENDIMENTO NORDESTE</v>
      </c>
      <c r="B320" t="str">
        <f>IFERROR(VLOOKUP('Lotações convertidas'!A320,'Lista de conversão'!A:B,2,0),IFERROR(VLOOKUP('Lotações convertidas'!A320,'Lista de conversão'!B:B,1,0),""))</f>
        <v>UNIDADE DE PRONTO ATENDIMENTO NORDESTE</v>
      </c>
    </row>
    <row r="321" spans="1:2" x14ac:dyDescent="0.25">
      <c r="A321" t="str">
        <f>TRIM(BC!F319)</f>
        <v>SERVIÇO DE ATENDIMENTO MÓVEL DE URGÊNCIA E TRANSPORTE EM SAÚDE</v>
      </c>
      <c r="B321" t="str">
        <f>IFERROR(VLOOKUP('Lotações convertidas'!A321,'Lista de conversão'!A:B,2,0),IFERROR(VLOOKUP('Lotações convertidas'!A321,'Lista de conversão'!B:B,1,0),""))</f>
        <v>SERVIÇO DE ATENDIMENTO MÓVEL DE URGÊNCIA E TRANSPORTE EM SAÚDE</v>
      </c>
    </row>
    <row r="322" spans="1:2" x14ac:dyDescent="0.25">
      <c r="A322" t="str">
        <f>TRIM(BC!F320)</f>
        <v>CENTRO DE SAÚDE SÃO PAULO</v>
      </c>
      <c r="B322" t="str">
        <f>IFERROR(VLOOKUP('Lotações convertidas'!A322,'Lista de conversão'!A:B,2,0),IFERROR(VLOOKUP('Lotações convertidas'!A322,'Lista de conversão'!B:B,1,0),""))</f>
        <v>CENTRO DE SAÚDE SÃO PAULO</v>
      </c>
    </row>
    <row r="323" spans="1:2" x14ac:dyDescent="0.25">
      <c r="A323" t="str">
        <f>TRIM(BC!F321)</f>
        <v>CENTRO DE SAÚDE CÍCERO ILDEFONSO</v>
      </c>
      <c r="B323" t="str">
        <f>IFERROR(VLOOKUP('Lotações convertidas'!A323,'Lista de conversão'!A:B,2,0),IFERROR(VLOOKUP('Lotações convertidas'!A323,'Lista de conversão'!B:B,1,0),""))</f>
        <v>CENTRO DE SAÚDE CÍCERO ILDEFONSO</v>
      </c>
    </row>
    <row r="324" spans="1:2" x14ac:dyDescent="0.25">
      <c r="A324" t="str">
        <f>TRIM(BC!F322)</f>
        <v>CENTRO DE SAÚDE SÃO CRISTÓVÃO</v>
      </c>
      <c r="B324" t="str">
        <f>IFERROR(VLOOKUP('Lotações convertidas'!A324,'Lista de conversão'!A:B,2,0),IFERROR(VLOOKUP('Lotações convertidas'!A324,'Lista de conversão'!B:B,1,0),""))</f>
        <v>CENTRO DE SAÚDE SÃO CRISTÓVÃO</v>
      </c>
    </row>
    <row r="325" spans="1:2" x14ac:dyDescent="0.25">
      <c r="A325" t="str">
        <f>TRIM(BC!F323)</f>
        <v>CENTRO DE SAÚDE SÃO MARCOS</v>
      </c>
      <c r="B325" t="str">
        <f>IFERROR(VLOOKUP('Lotações convertidas'!A325,'Lista de conversão'!A:B,2,0),IFERROR(VLOOKUP('Lotações convertidas'!A325,'Lista de conversão'!B:B,1,0),""))</f>
        <v>CENTRO DE SAÚDE SÃO MARCOS</v>
      </c>
    </row>
    <row r="326" spans="1:2" x14ac:dyDescent="0.25">
      <c r="A326" t="str">
        <f>TRIM(BC!F324)</f>
        <v>UNIDADE DE PRONTO ATENDIMENTO LESTE</v>
      </c>
      <c r="B326" t="str">
        <f>IFERROR(VLOOKUP('Lotações convertidas'!A326,'Lista de conversão'!A:B,2,0),IFERROR(VLOOKUP('Lotações convertidas'!A326,'Lista de conversão'!B:B,1,0),""))</f>
        <v>UNIDADE DE PRONTO ATENDIMENTO LESTE</v>
      </c>
    </row>
    <row r="327" spans="1:2" x14ac:dyDescent="0.25">
      <c r="A327" t="str">
        <f>TRIM(BC!F325)</f>
        <v>CENTRO DE REFERÊNCIA EM SAÚDE MENTAL - ÁLCOOL E OUTRAS DROGAS VENDA NOVA</v>
      </c>
      <c r="B327" t="str">
        <f>IFERROR(VLOOKUP('Lotações convertidas'!A327,'Lista de conversão'!A:B,2,0),IFERROR(VLOOKUP('Lotações convertidas'!A327,'Lista de conversão'!B:B,1,0),""))</f>
        <v>CENTRO DE REFERÊNCIA EM SAÚDE MENTAL - ÁLCOOL E OUTRAS DROGAS VENDA NOVA</v>
      </c>
    </row>
    <row r="328" spans="1:2" x14ac:dyDescent="0.25">
      <c r="A328" t="str">
        <f>TRIM(BC!F326)</f>
        <v>CENTRAL DE ESTERILIZACAO CENTRO-SUL</v>
      </c>
      <c r="B328" t="str">
        <f>IFERROR(VLOOKUP('Lotações convertidas'!A328,'Lista de conversão'!A:B,2,0),IFERROR(VLOOKUP('Lotações convertidas'!A328,'Lista de conversão'!B:B,1,0),""))</f>
        <v>CENTRAL DE ESTERILIZACAO CENTRO-SUL</v>
      </c>
    </row>
    <row r="329" spans="1:2" x14ac:dyDescent="0.25">
      <c r="A329" t="str">
        <f>TRIM(BC!F327)</f>
        <v>SERVIÇO DE ATENDIMENTO MÓVEL DE URGÊNCIA E TRANSPORTE EM SAÚDE</v>
      </c>
      <c r="B329" t="str">
        <f>IFERROR(VLOOKUP('Lotações convertidas'!A329,'Lista de conversão'!A:B,2,0),IFERROR(VLOOKUP('Lotações convertidas'!A329,'Lista de conversão'!B:B,1,0),""))</f>
        <v>SERVIÇO DE ATENDIMENTO MÓVEL DE URGÊNCIA E TRANSPORTE EM SAÚDE</v>
      </c>
    </row>
    <row r="330" spans="1:2" x14ac:dyDescent="0.25">
      <c r="A330" t="str">
        <f>TRIM(BC!F328)</f>
        <v>LABORATÓRIO REGIONAL CENTRO-SUL / PAMPULHA</v>
      </c>
      <c r="B330" t="str">
        <f>IFERROR(VLOOKUP('Lotações convertidas'!A330,'Lista de conversão'!A:B,2,0),IFERROR(VLOOKUP('Lotações convertidas'!A330,'Lista de conversão'!B:B,1,0),""))</f>
        <v>LABORATORIO REGIONAL CENTRO-SUL/PAMPULHA</v>
      </c>
    </row>
    <row r="331" spans="1:2" x14ac:dyDescent="0.25">
      <c r="A331" t="str">
        <f>TRIM(BC!F329)</f>
        <v>CENTRO DE SAÚDE JARDIM EUROPA</v>
      </c>
      <c r="B331" t="str">
        <f>IFERROR(VLOOKUP('Lotações convertidas'!A331,'Lista de conversão'!A:B,2,0),IFERROR(VLOOKUP('Lotações convertidas'!A331,'Lista de conversão'!B:B,1,0),""))</f>
        <v>CENTRO DE SAÚDE JARDIM EUROPA</v>
      </c>
    </row>
    <row r="332" spans="1:2" x14ac:dyDescent="0.25">
      <c r="A332" t="str">
        <f>TRIM(BC!F330)</f>
        <v>UNIDADE DE PRONTO ATENDIMENTO PAMPULHA</v>
      </c>
      <c r="B332" t="str">
        <f>IFERROR(VLOOKUP('Lotações convertidas'!A332,'Lista de conversão'!A:B,2,0),IFERROR(VLOOKUP('Lotações convertidas'!A332,'Lista de conversão'!B:B,1,0),""))</f>
        <v>UNIDADE DE PRONTO ATENDIMENTO PAMPULHA</v>
      </c>
    </row>
    <row r="333" spans="1:2" x14ac:dyDescent="0.25">
      <c r="A333" t="str">
        <f>TRIM(BC!F331)</f>
        <v>CENTRO DE SAÚDE NOVO HORIZONTE</v>
      </c>
      <c r="B333" t="str">
        <f>IFERROR(VLOOKUP('Lotações convertidas'!A333,'Lista de conversão'!A:B,2,0),IFERROR(VLOOKUP('Lotações convertidas'!A333,'Lista de conversão'!B:B,1,0),""))</f>
        <v>CENTRO DE SAÚDE NOVO HORIZONTE</v>
      </c>
    </row>
    <row r="334" spans="1:2" x14ac:dyDescent="0.25">
      <c r="A334" t="str">
        <f>TRIM(BC!F332)</f>
        <v>CENTRO DE ESPECIALIDADES MEDICAS CENTRO-SUL</v>
      </c>
      <c r="B334" t="str">
        <f>IFERROR(VLOOKUP('Lotações convertidas'!A334,'Lista de conversão'!A:B,2,0),IFERROR(VLOOKUP('Lotações convertidas'!A334,'Lista de conversão'!B:B,1,0),""))</f>
        <v>CENTRO DE ESPECIALIDADES MEDICAS CENTRO-SUL</v>
      </c>
    </row>
    <row r="335" spans="1:2" x14ac:dyDescent="0.25">
      <c r="A335" t="str">
        <f>TRIM(BC!F333)</f>
        <v>UNIDADE DE PRONTO ATENDIMENTO VENDA NOVA</v>
      </c>
      <c r="B335" t="str">
        <f>IFERROR(VLOOKUP('Lotações convertidas'!A335,'Lista de conversão'!A:B,2,0),IFERROR(VLOOKUP('Lotações convertidas'!A335,'Lista de conversão'!B:B,1,0),""))</f>
        <v>UNIDADE DE PRONTO ATENDIMENTO VENDA NOVA</v>
      </c>
    </row>
    <row r="336" spans="1:2" x14ac:dyDescent="0.25">
      <c r="A336" t="str">
        <f>TRIM(BC!F334)</f>
        <v>CENTRO DE REFERENCIA EM SAUDE MENTAL NORTE</v>
      </c>
      <c r="B336" t="str">
        <f>IFERROR(VLOOKUP('Lotações convertidas'!A336,'Lista de conversão'!A:B,2,0),IFERROR(VLOOKUP('Lotações convertidas'!A336,'Lista de conversão'!B:B,1,0),""))</f>
        <v>CENTRO DE REFERENCIA EM SAUDE MENTAL NORTE</v>
      </c>
    </row>
    <row r="337" spans="1:2" x14ac:dyDescent="0.25">
      <c r="A337" t="str">
        <f>TRIM(BC!F335)</f>
        <v>SERVIÇO DE ATENDIMENTO MÓVEL DE URGÊNCIA E TRANSPORTE EM SAÚDE</v>
      </c>
      <c r="B337" t="str">
        <f>IFERROR(VLOOKUP('Lotações convertidas'!A337,'Lista de conversão'!A:B,2,0),IFERROR(VLOOKUP('Lotações convertidas'!A337,'Lista de conversão'!B:B,1,0),""))</f>
        <v>SERVIÇO DE ATENDIMENTO MÓVEL DE URGÊNCIA E TRANSPORTE EM SAÚDE</v>
      </c>
    </row>
    <row r="338" spans="1:2" x14ac:dyDescent="0.25">
      <c r="A338" t="str">
        <f>TRIM(BC!F336)</f>
        <v>UNIDADE DE REFERÊNCIA SECUNDÁRIA SAUDADE</v>
      </c>
      <c r="B338" t="str">
        <f>IFERROR(VLOOKUP('Lotações convertidas'!A338,'Lista de conversão'!A:B,2,0),IFERROR(VLOOKUP('Lotações convertidas'!A338,'Lista de conversão'!B:B,1,0),""))</f>
        <v>UNIDADE DE REFERENCIA SECUNDARIA SAUDADE</v>
      </c>
    </row>
    <row r="339" spans="1:2" x14ac:dyDescent="0.25">
      <c r="A339" t="str">
        <f>TRIM(BC!F337)</f>
        <v>CENTRAL DE ESTERILIZACAO VENDA NOVA</v>
      </c>
      <c r="B339" t="str">
        <f>IFERROR(VLOOKUP('Lotações convertidas'!A339,'Lista de conversão'!A:B,2,0),IFERROR(VLOOKUP('Lotações convertidas'!A339,'Lista de conversão'!B:B,1,0),""))</f>
        <v>CENTRAL DE ESTERILIZACAO VENDA NOVA</v>
      </c>
    </row>
    <row r="340" spans="1:2" x14ac:dyDescent="0.25">
      <c r="A340" t="str">
        <f>TRIM(BC!F338)</f>
        <v>UNIDADE DE REFERÊNCIA SECUNDÁRIA CENTRO-SUL</v>
      </c>
      <c r="B340" t="str">
        <f>IFERROR(VLOOKUP('Lotações convertidas'!A340,'Lista de conversão'!A:B,2,0),IFERROR(VLOOKUP('Lotações convertidas'!A340,'Lista de conversão'!B:B,1,0),""))</f>
        <v>UNIDADE DE REFERENCIA SECUNDARIA CENTRO-SUL</v>
      </c>
    </row>
    <row r="341" spans="1:2" x14ac:dyDescent="0.25">
      <c r="A341" t="str">
        <f>TRIM(BC!F339)</f>
        <v>CENTRAL DE ESTERILIZACAO NORDESTE</v>
      </c>
      <c r="B341" t="str">
        <f>IFERROR(VLOOKUP('Lotações convertidas'!A341,'Lista de conversão'!A:B,2,0),IFERROR(VLOOKUP('Lotações convertidas'!A341,'Lista de conversão'!B:B,1,0),""))</f>
        <v>CENTRAL DE ESTERILIZACAO NORDESTE</v>
      </c>
    </row>
    <row r="342" spans="1:2" x14ac:dyDescent="0.25">
      <c r="A342" t="str">
        <f>TRIM(BC!F340)</f>
        <v>CENTRO DE SAÚDE SANTA LÚCIA</v>
      </c>
      <c r="B342" t="str">
        <f>IFERROR(VLOOKUP('Lotações convertidas'!A342,'Lista de conversão'!A:B,2,0),IFERROR(VLOOKUP('Lotações convertidas'!A342,'Lista de conversão'!B:B,1,0),""))</f>
        <v>CENTRO DE SAÚDE SANTA LÚCIA</v>
      </c>
    </row>
    <row r="343" spans="1:2" x14ac:dyDescent="0.25">
      <c r="A343" t="str">
        <f>TRIM(BC!F341)</f>
        <v>UNIDADE DE PRONTO ATENDIMENTO LESTE</v>
      </c>
      <c r="B343" t="str">
        <f>IFERROR(VLOOKUP('Lotações convertidas'!A343,'Lista de conversão'!A:B,2,0),IFERROR(VLOOKUP('Lotações convertidas'!A343,'Lista de conversão'!B:B,1,0),""))</f>
        <v>UNIDADE DE PRONTO ATENDIMENTO LESTE</v>
      </c>
    </row>
    <row r="344" spans="1:2" x14ac:dyDescent="0.25">
      <c r="A344" t="str">
        <f>TRIM(BC!F342)</f>
        <v>CENTRO DE SAÚDE NOVO AARÃO REIS</v>
      </c>
      <c r="B344" t="str">
        <f>IFERROR(VLOOKUP('Lotações convertidas'!A344,'Lista de conversão'!A:B,2,0),IFERROR(VLOOKUP('Lotações convertidas'!A344,'Lista de conversão'!B:B,1,0),""))</f>
        <v>CENTRO DE SAÚDE NOVO AARÃO REIS</v>
      </c>
    </row>
    <row r="345" spans="1:2" x14ac:dyDescent="0.25">
      <c r="A345" t="str">
        <f>TRIM(BC!F343)</f>
        <v>UNIDADE DE PRONTO ATENDIMENTO PAMPULHA</v>
      </c>
      <c r="B345" t="str">
        <f>IFERROR(VLOOKUP('Lotações convertidas'!A345,'Lista de conversão'!A:B,2,0),IFERROR(VLOOKUP('Lotações convertidas'!A345,'Lista de conversão'!B:B,1,0),""))</f>
        <v>UNIDADE DE PRONTO ATENDIMENTO PAMPULHA</v>
      </c>
    </row>
    <row r="346" spans="1:2" x14ac:dyDescent="0.25">
      <c r="A346" t="str">
        <f>TRIM(BC!F344)</f>
        <v>CENTRO DE SAÚDE OSWALDO CRUZ</v>
      </c>
      <c r="B346" t="str">
        <f>IFERROR(VLOOKUP('Lotações convertidas'!A346,'Lista de conversão'!A:B,2,0),IFERROR(VLOOKUP('Lotações convertidas'!A346,'Lista de conversão'!B:B,1,0),""))</f>
        <v>CENTRO DE SAÚDE OSWALDO CRUZ</v>
      </c>
    </row>
    <row r="347" spans="1:2" x14ac:dyDescent="0.25">
      <c r="A347" t="str">
        <f>TRIM(BC!F345)</f>
        <v>UNIDADE DE PRONTO ATENDIMENTO OESTE</v>
      </c>
      <c r="B347" t="str">
        <f>IFERROR(VLOOKUP('Lotações convertidas'!A347,'Lista de conversão'!A:B,2,0),IFERROR(VLOOKUP('Lotações convertidas'!A347,'Lista de conversão'!B:B,1,0),""))</f>
        <v>UNIDADE DE PRONTO ATENDIMENTO OESTE</v>
      </c>
    </row>
    <row r="348" spans="1:2" x14ac:dyDescent="0.25">
      <c r="A348" t="str">
        <f>TRIM(BC!F346)</f>
        <v>UNIDADE DE PRONTO ATENDIMENTO NORTE</v>
      </c>
      <c r="B348" t="str">
        <f>IFERROR(VLOOKUP('Lotações convertidas'!A348,'Lista de conversão'!A:B,2,0),IFERROR(VLOOKUP('Lotações convertidas'!A348,'Lista de conversão'!B:B,1,0),""))</f>
        <v>UNIDADE DE PRONTO ATENDIMENTO NORTE</v>
      </c>
    </row>
    <row r="349" spans="1:2" x14ac:dyDescent="0.25">
      <c r="A349" t="str">
        <f>TRIM(BC!F347)</f>
        <v>UNIDADE DE PRONTO ATENDIMENTO BARREIRO</v>
      </c>
      <c r="B349" t="str">
        <f>IFERROR(VLOOKUP('Lotações convertidas'!A349,'Lista de conversão'!A:B,2,0),IFERROR(VLOOKUP('Lotações convertidas'!A349,'Lista de conversão'!B:B,1,0),""))</f>
        <v>UNIDADE DE PRONTO ATENDIMENTO BARREIRO</v>
      </c>
    </row>
    <row r="350" spans="1:2" x14ac:dyDescent="0.25">
      <c r="A350" t="str">
        <f>TRIM(BC!F348)</f>
        <v>CENTRO DE SAÚDE FRANCISCO GOMES BARBOSA - TIROL</v>
      </c>
      <c r="B350" t="str">
        <f>IFERROR(VLOOKUP('Lotações convertidas'!A350,'Lista de conversão'!A:B,2,0),IFERROR(VLOOKUP('Lotações convertidas'!A350,'Lista de conversão'!B:B,1,0),""))</f>
        <v>CENTRO DE SAÚDE FRANCISCO GOMES BARBOSA - TIROL</v>
      </c>
    </row>
    <row r="351" spans="1:2" x14ac:dyDescent="0.25">
      <c r="A351" t="str">
        <f>TRIM(BC!F349)</f>
        <v>UNIDADE DE PRONTO ATENDIMENTO LESTE</v>
      </c>
      <c r="B351" t="str">
        <f>IFERROR(VLOOKUP('Lotações convertidas'!A351,'Lista de conversão'!A:B,2,0),IFERROR(VLOOKUP('Lotações convertidas'!A351,'Lista de conversão'!B:B,1,0),""))</f>
        <v>UNIDADE DE PRONTO ATENDIMENTO LESTE</v>
      </c>
    </row>
    <row r="352" spans="1:2" x14ac:dyDescent="0.25">
      <c r="A352" t="str">
        <f>TRIM(BC!F350)</f>
        <v>UNIDADE DE PRONTO ATENDIMENTO PAMPULHA</v>
      </c>
      <c r="B352" t="str">
        <f>IFERROR(VLOOKUP('Lotações convertidas'!A352,'Lista de conversão'!A:B,2,0),IFERROR(VLOOKUP('Lotações convertidas'!A352,'Lista de conversão'!B:B,1,0),""))</f>
        <v>UNIDADE DE PRONTO ATENDIMENTO PAMPULHA</v>
      </c>
    </row>
    <row r="353" spans="1:2" x14ac:dyDescent="0.25">
      <c r="A353" t="str">
        <f>TRIM(BC!F351)</f>
        <v>CENTRO DE SAÚDE VILA PINHO</v>
      </c>
      <c r="B353" t="str">
        <f>IFERROR(VLOOKUP('Lotações convertidas'!A353,'Lista de conversão'!A:B,2,0),IFERROR(VLOOKUP('Lotações convertidas'!A353,'Lista de conversão'!B:B,1,0),""))</f>
        <v>CENTRO DE SAÚDE VILA PINHO</v>
      </c>
    </row>
    <row r="354" spans="1:2" x14ac:dyDescent="0.25">
      <c r="A354" t="str">
        <f>TRIM(BC!F352)</f>
        <v>UNIDADE DE PRONTO ATENDIMENTO LESTE</v>
      </c>
      <c r="B354" t="str">
        <f>IFERROR(VLOOKUP('Lotações convertidas'!A354,'Lista de conversão'!A:B,2,0),IFERROR(VLOOKUP('Lotações convertidas'!A354,'Lista de conversão'!B:B,1,0),""))</f>
        <v>UNIDADE DE PRONTO ATENDIMENTO LESTE</v>
      </c>
    </row>
    <row r="355" spans="1:2" x14ac:dyDescent="0.25">
      <c r="A355" t="str">
        <f>TRIM(BC!F353)</f>
        <v>LABORATÓRIO REGIONAL LESTE / NORDESTE</v>
      </c>
      <c r="B355" t="str">
        <f>IFERROR(VLOOKUP('Lotações convertidas'!A355,'Lista de conversão'!A:B,2,0),IFERROR(VLOOKUP('Lotações convertidas'!A355,'Lista de conversão'!B:B,1,0),""))</f>
        <v>LABORATORIO REGIONAL LESTE/NORDESTE</v>
      </c>
    </row>
    <row r="356" spans="1:2" x14ac:dyDescent="0.25">
      <c r="A356" t="str">
        <f>TRIM(BC!F354)</f>
        <v>UNIDADE DE PRONTO ATENDIMENTO PAMPULHA</v>
      </c>
      <c r="B356" t="str">
        <f>IFERROR(VLOOKUP('Lotações convertidas'!A356,'Lista de conversão'!A:B,2,0),IFERROR(VLOOKUP('Lotações convertidas'!A356,'Lista de conversão'!B:B,1,0),""))</f>
        <v>UNIDADE DE PRONTO ATENDIMENTO PAMPULHA</v>
      </c>
    </row>
    <row r="357" spans="1:2" x14ac:dyDescent="0.25">
      <c r="A357" t="str">
        <f>TRIM(BC!F355)</f>
        <v>UNIDADE DE REFERÊNCIA SECUNDÁRIA CAMPOS SALES</v>
      </c>
      <c r="B357" t="str">
        <f>IFERROR(VLOOKUP('Lotações convertidas'!A357,'Lista de conversão'!A:B,2,0),IFERROR(VLOOKUP('Lotações convertidas'!A357,'Lista de conversão'!B:B,1,0),""))</f>
        <v>UNIDADE DE REFERENCIA SECUNDARIA CAMPOS SALES</v>
      </c>
    </row>
    <row r="358" spans="1:2" x14ac:dyDescent="0.25">
      <c r="A358" t="str">
        <f>TRIM(BC!F356)</f>
        <v>CENTRO DE TREIN. E REF. EM DOENÇAS INFECCIOSAS E PARASITÁRIAS ORESTES DINIZ</v>
      </c>
      <c r="B358" t="str">
        <f>IFERROR(VLOOKUP('Lotações convertidas'!A358,'Lista de conversão'!A:B,2,0),IFERROR(VLOOKUP('Lotações convertidas'!A358,'Lista de conversão'!B:B,1,0),""))</f>
        <v>CENTRO DE TREIN. E REF. EM DOENÇAS INFECCIOSAS E PARASITÁRIAS ORESTES DINIZ</v>
      </c>
    </row>
    <row r="359" spans="1:2" x14ac:dyDescent="0.25">
      <c r="A359" t="str">
        <f>TRIM(BC!F357)</f>
        <v>SERVIÇO DE ATENDIMENTO MÓVEL DE URGÊNCIA E TRANSPORTE EM SAÚDE</v>
      </c>
      <c r="B359" t="str">
        <f>IFERROR(VLOOKUP('Lotações convertidas'!A359,'Lista de conversão'!A:B,2,0),IFERROR(VLOOKUP('Lotações convertidas'!A359,'Lista de conversão'!B:B,1,0),""))</f>
        <v>SERVIÇO DE ATENDIMENTO MÓVEL DE URGÊNCIA E TRANSPORTE EM SAÚDE</v>
      </c>
    </row>
    <row r="360" spans="1:2" x14ac:dyDescent="0.25">
      <c r="A360" t="str">
        <f>TRIM(BC!F358)</f>
        <v>UNIDADE DE REFERÊNCIA SECUNDÁRIA PADRE EUSTÁQUIO</v>
      </c>
      <c r="B360" t="str">
        <f>IFERROR(VLOOKUP('Lotações convertidas'!A360,'Lista de conversão'!A:B,2,0),IFERROR(VLOOKUP('Lotações convertidas'!A360,'Lista de conversão'!B:B,1,0),""))</f>
        <v>UNIDADE DE REFERENCIA SECUNDARIA PADRE EUSTAQUIO</v>
      </c>
    </row>
    <row r="361" spans="1:2" x14ac:dyDescent="0.25">
      <c r="A361" t="str">
        <f>TRIM(BC!F359)</f>
        <v>UNIDADE DE REFERÊNCIA SECUNDÁRIA PADRE EUSTÁQUIO</v>
      </c>
      <c r="B361" t="str">
        <f>IFERROR(VLOOKUP('Lotações convertidas'!A361,'Lista de conversão'!A:B,2,0),IFERROR(VLOOKUP('Lotações convertidas'!A361,'Lista de conversão'!B:B,1,0),""))</f>
        <v>UNIDADE DE REFERENCIA SECUNDARIA PADRE EUSTAQUIO</v>
      </c>
    </row>
    <row r="362" spans="1:2" x14ac:dyDescent="0.25">
      <c r="A362" t="str">
        <f>TRIM(BC!F360)</f>
        <v>CENTRO DE SAÚDE VILA LEONINA</v>
      </c>
      <c r="B362" t="str">
        <f>IFERROR(VLOOKUP('Lotações convertidas'!A362,'Lista de conversão'!A:B,2,0),IFERROR(VLOOKUP('Lotações convertidas'!A362,'Lista de conversão'!B:B,1,0),""))</f>
        <v>CENTRO DE SAÚDE VILA LEONINA</v>
      </c>
    </row>
    <row r="363" spans="1:2" x14ac:dyDescent="0.25">
      <c r="A363" t="str">
        <f>TRIM(BC!F361)</f>
        <v>UNIDADE DE PRONTO ATENDIMENTO VENDA NOVA</v>
      </c>
      <c r="B363" t="str">
        <f>IFERROR(VLOOKUP('Lotações convertidas'!A363,'Lista de conversão'!A:B,2,0),IFERROR(VLOOKUP('Lotações convertidas'!A363,'Lista de conversão'!B:B,1,0),""))</f>
        <v>UNIDADE DE PRONTO ATENDIMENTO VENDA NOVA</v>
      </c>
    </row>
    <row r="364" spans="1:2" x14ac:dyDescent="0.25">
      <c r="A364" t="str">
        <f>TRIM(BC!F362)</f>
        <v>CENTRO DE REFERENCIA EM SAUDE MENTAL PAMPULHA</v>
      </c>
      <c r="B364" t="str">
        <f>IFERROR(VLOOKUP('Lotações convertidas'!A364,'Lista de conversão'!A:B,2,0),IFERROR(VLOOKUP('Lotações convertidas'!A364,'Lista de conversão'!B:B,1,0),""))</f>
        <v>CENTRO DE REFERENCIA EM SAUDE MENTAL PAMPULHA</v>
      </c>
    </row>
    <row r="365" spans="1:2" x14ac:dyDescent="0.25">
      <c r="A365" t="str">
        <f>TRIM(BC!F363)</f>
        <v>CENTRO DE SAÚDE GRANJA DE FREITAS</v>
      </c>
      <c r="B365" t="str">
        <f>IFERROR(VLOOKUP('Lotações convertidas'!A365,'Lista de conversão'!A:B,2,0),IFERROR(VLOOKUP('Lotações convertidas'!A365,'Lista de conversão'!B:B,1,0),""))</f>
        <v>CENTRO DE SAÚDE GRANJA DE FREITAS</v>
      </c>
    </row>
    <row r="366" spans="1:2" x14ac:dyDescent="0.25">
      <c r="A366" t="str">
        <f>TRIM(BC!F364)</f>
        <v>CENTRO DE SAÚDE OLAVO ALBINO CORREIA</v>
      </c>
      <c r="B366" t="str">
        <f>IFERROR(VLOOKUP('Lotações convertidas'!A366,'Lista de conversão'!A:B,2,0),IFERROR(VLOOKUP('Lotações convertidas'!A366,'Lista de conversão'!B:B,1,0),""))</f>
        <v>CENTRO DE SAÚDE OLAVO ALBINO CORREIA</v>
      </c>
    </row>
    <row r="367" spans="1:2" x14ac:dyDescent="0.25">
      <c r="A367" t="str">
        <f>TRIM(BC!F365)</f>
        <v>CENTRO DE SAÚDE URUCUIA</v>
      </c>
      <c r="B367" t="str">
        <f>IFERROR(VLOOKUP('Lotações convertidas'!A367,'Lista de conversão'!A:B,2,0),IFERROR(VLOOKUP('Lotações convertidas'!A367,'Lista de conversão'!B:B,1,0),""))</f>
        <v>CENTRO DE SAÚDE URUCUIA</v>
      </c>
    </row>
    <row r="368" spans="1:2" x14ac:dyDescent="0.25">
      <c r="A368" t="str">
        <f>TRIM(BC!F366)</f>
        <v>CENTRO DE SAÚDE CÍCERO ILDEFONSO</v>
      </c>
      <c r="B368" t="str">
        <f>IFERROR(VLOOKUP('Lotações convertidas'!A368,'Lista de conversão'!A:B,2,0),IFERROR(VLOOKUP('Lotações convertidas'!A368,'Lista de conversão'!B:B,1,0),""))</f>
        <v>CENTRO DE SAÚDE CÍCERO ILDEFONSO</v>
      </c>
    </row>
    <row r="369" spans="1:2" x14ac:dyDescent="0.25">
      <c r="A369" t="str">
        <f>TRIM(BC!F367)</f>
        <v>SERVIÇO DE ATENDIMENTO MÓVEL DE URGÊNCIA E TRANSPORTE EM SAÚDE</v>
      </c>
      <c r="B369" t="str">
        <f>IFERROR(VLOOKUP('Lotações convertidas'!A369,'Lista de conversão'!A:B,2,0),IFERROR(VLOOKUP('Lotações convertidas'!A369,'Lista de conversão'!B:B,1,0),""))</f>
        <v>SERVIÇO DE ATENDIMENTO MÓVEL DE URGÊNCIA E TRANSPORTE EM SAÚDE</v>
      </c>
    </row>
    <row r="370" spans="1:2" x14ac:dyDescent="0.25">
      <c r="A370" t="str">
        <f>TRIM(BC!F368)</f>
        <v>CENTRO DE SAÚDE REGINA</v>
      </c>
      <c r="B370" t="str">
        <f>IFERROR(VLOOKUP('Lotações convertidas'!A370,'Lista de conversão'!A:B,2,0),IFERROR(VLOOKUP('Lotações convertidas'!A370,'Lista de conversão'!B:B,1,0),""))</f>
        <v>CENTRO DE SAÚDE REGINA</v>
      </c>
    </row>
    <row r="371" spans="1:2" x14ac:dyDescent="0.25">
      <c r="A371" t="str">
        <f>TRIM(BC!F369)</f>
        <v>UNIDADE DE PRONTO ATENDIMENTO OESTE</v>
      </c>
      <c r="B371" t="str">
        <f>IFERROR(VLOOKUP('Lotações convertidas'!A371,'Lista de conversão'!A:B,2,0),IFERROR(VLOOKUP('Lotações convertidas'!A371,'Lista de conversão'!B:B,1,0),""))</f>
        <v>UNIDADE DE PRONTO ATENDIMENTO OESTE</v>
      </c>
    </row>
    <row r="372" spans="1:2" x14ac:dyDescent="0.25">
      <c r="A372" t="str">
        <f>TRIM(BC!F370)</f>
        <v>CENTRO DE SAÚDE SANTA ROSA</v>
      </c>
      <c r="B372" t="str">
        <f>IFERROR(VLOOKUP('Lotações convertidas'!A372,'Lista de conversão'!A:B,2,0),IFERROR(VLOOKUP('Lotações convertidas'!A372,'Lista de conversão'!B:B,1,0),""))</f>
        <v>CENTRO DE SAÚDE SANTA ROSA</v>
      </c>
    </row>
    <row r="373" spans="1:2" x14ac:dyDescent="0.25">
      <c r="A373" t="str">
        <f>TRIM(BC!F371)</f>
        <v>UNIDADE DE PRONTO ATENDIMENTO BARREIRO</v>
      </c>
      <c r="B373" t="str">
        <f>IFERROR(VLOOKUP('Lotações convertidas'!A373,'Lista de conversão'!A:B,2,0),IFERROR(VLOOKUP('Lotações convertidas'!A373,'Lista de conversão'!B:B,1,0),""))</f>
        <v>UNIDADE DE PRONTO ATENDIMENTO BARREIRO</v>
      </c>
    </row>
    <row r="374" spans="1:2" x14ac:dyDescent="0.25">
      <c r="A374" t="str">
        <f>TRIM(BC!F372)</f>
        <v>CENTRO DE REFERENCIA EM SAUDE MENTAL OESTE</v>
      </c>
      <c r="B374" t="str">
        <f>IFERROR(VLOOKUP('Lotações convertidas'!A374,'Lista de conversão'!A:B,2,0),IFERROR(VLOOKUP('Lotações convertidas'!A374,'Lista de conversão'!B:B,1,0),""))</f>
        <v>CENTRO DE REFERENCIA EM SAUDE MENTAL OESTE</v>
      </c>
    </row>
    <row r="375" spans="1:2" x14ac:dyDescent="0.25">
      <c r="A375" t="str">
        <f>TRIM(BC!F373)</f>
        <v>CENTRO DE REFERENCIA EM REABILITACAO CENTRO-SUL</v>
      </c>
      <c r="B375" t="str">
        <f>IFERROR(VLOOKUP('Lotações convertidas'!A375,'Lista de conversão'!A:B,2,0),IFERROR(VLOOKUP('Lotações convertidas'!A375,'Lista de conversão'!B:B,1,0),""))</f>
        <v>CENTRO DE REFERENCIA EM REABILITACAO CENTRO-SUL</v>
      </c>
    </row>
    <row r="376" spans="1:2" x14ac:dyDescent="0.25">
      <c r="A376" t="str">
        <f>TRIM(BC!F374)</f>
        <v>UNIDADE DE REFERÊNCIA SECUNDÁRIA SAUDADE</v>
      </c>
      <c r="B376" t="str">
        <f>IFERROR(VLOOKUP('Lotações convertidas'!A376,'Lista de conversão'!A:B,2,0),IFERROR(VLOOKUP('Lotações convertidas'!A376,'Lista de conversão'!B:B,1,0),""))</f>
        <v>UNIDADE DE REFERENCIA SECUNDARIA SAUDADE</v>
      </c>
    </row>
    <row r="377" spans="1:2" x14ac:dyDescent="0.25">
      <c r="A377" t="str">
        <f>TRIM(BC!F375)</f>
        <v>CENTRAL DE ESTERILIZACAO CENTRO-SUL</v>
      </c>
      <c r="B377" t="str">
        <f>IFERROR(VLOOKUP('Lotações convertidas'!A377,'Lista de conversão'!A:B,2,0),IFERROR(VLOOKUP('Lotações convertidas'!A377,'Lista de conversão'!B:B,1,0),""))</f>
        <v>CENTRAL DE ESTERILIZACAO CENTRO-SUL</v>
      </c>
    </row>
    <row r="378" spans="1:2" x14ac:dyDescent="0.25">
      <c r="A378" t="str">
        <f>TRIM(BC!F376)</f>
        <v>LABORATÓRIO REGIONAL NOROESTE</v>
      </c>
      <c r="B378" t="str">
        <f>IFERROR(VLOOKUP('Lotações convertidas'!A378,'Lista de conversão'!A:B,2,0),IFERROR(VLOOKUP('Lotações convertidas'!A378,'Lista de conversão'!B:B,1,0),""))</f>
        <v>LABORATORIO REGIONAL NOROESTE</v>
      </c>
    </row>
    <row r="379" spans="1:2" x14ac:dyDescent="0.25">
      <c r="A379" t="str">
        <f>TRIM(BC!F377)</f>
        <v>CENTRO DE SAÚDE SÃO MIGUEL ARCANJO</v>
      </c>
      <c r="B379" t="str">
        <f>IFERROR(VLOOKUP('Lotações convertidas'!A379,'Lista de conversão'!A:B,2,0),IFERROR(VLOOKUP('Lotações convertidas'!A379,'Lista de conversão'!B:B,1,0),""))</f>
        <v>CENTRO DE SAÚDE SÃO MIGUEL ARCANJO</v>
      </c>
    </row>
    <row r="380" spans="1:2" x14ac:dyDescent="0.25">
      <c r="A380" t="str">
        <f>TRIM(BC!F378)</f>
        <v>CENTRO DE SAÚDE CONJUNTO PAULO VI</v>
      </c>
      <c r="B380" t="str">
        <f>IFERROR(VLOOKUP('Lotações convertidas'!A380,'Lista de conversão'!A:B,2,0),IFERROR(VLOOKUP('Lotações convertidas'!A380,'Lista de conversão'!B:B,1,0),""))</f>
        <v>CENTRO DE SAÚDE CONJUNTO PAULO VI</v>
      </c>
    </row>
    <row r="381" spans="1:2" x14ac:dyDescent="0.25">
      <c r="A381" t="str">
        <f>TRIM(BC!F379)</f>
        <v>CENTRO DE REFERÊNCIA EM SAÚDE MENTAL- ÁLCOOL E OUTRAS DROGAS PAMPULHA/NOROESTE</v>
      </c>
      <c r="B381" t="str">
        <f>IFERROR(VLOOKUP('Lotações convertidas'!A381,'Lista de conversão'!A:B,2,0),IFERROR(VLOOKUP('Lotações convertidas'!A381,'Lista de conversão'!B:B,1,0),""))</f>
        <v>CENTRO DE REFERÊNCIA EM SAÚDE MENTAL - ÁLCOOL E DROGAS PAMPULHA/NOROESTE</v>
      </c>
    </row>
    <row r="382" spans="1:2" x14ac:dyDescent="0.25">
      <c r="A382" t="str">
        <f>TRIM(BC!F380)</f>
        <v>UNIDADE DE REFERÊNCIA SECUNDÁRIA CAMPOS SALES</v>
      </c>
      <c r="B382" t="str">
        <f>IFERROR(VLOOKUP('Lotações convertidas'!A382,'Lista de conversão'!A:B,2,0),IFERROR(VLOOKUP('Lotações convertidas'!A382,'Lista de conversão'!B:B,1,0),""))</f>
        <v>UNIDADE DE REFERENCIA SECUNDARIA CAMPOS SALES</v>
      </c>
    </row>
    <row r="383" spans="1:2" x14ac:dyDescent="0.25">
      <c r="A383" t="str">
        <f>TRIM(BC!F381)</f>
        <v>SERVIÇO DE ATENDIMENTO MÓVEL DE URGÊNCIA E TRANSPORTE EM SAÚDE</v>
      </c>
      <c r="B383" t="str">
        <f>IFERROR(VLOOKUP('Lotações convertidas'!A383,'Lista de conversão'!A:B,2,0),IFERROR(VLOOKUP('Lotações convertidas'!A383,'Lista de conversão'!B:B,1,0),""))</f>
        <v>SERVIÇO DE ATENDIMENTO MÓVEL DE URGÊNCIA E TRANSPORTE EM SAÚDE</v>
      </c>
    </row>
    <row r="384" spans="1:2" x14ac:dyDescent="0.25">
      <c r="A384" t="str">
        <f>TRIM(BC!F382)</f>
        <v>SERVIÇO DE ATENDIMENTO MÓVEL DE URGÊNCIA E TRANSPORTE EM SAÚDE</v>
      </c>
      <c r="B384" t="str">
        <f>IFERROR(VLOOKUP('Lotações convertidas'!A384,'Lista de conversão'!A:B,2,0),IFERROR(VLOOKUP('Lotações convertidas'!A384,'Lista de conversão'!B:B,1,0),""))</f>
        <v>SERVIÇO DE ATENDIMENTO MÓVEL DE URGÊNCIA E TRANSPORTE EM SAÚDE</v>
      </c>
    </row>
    <row r="385" spans="1:2" x14ac:dyDescent="0.25">
      <c r="A385" t="str">
        <f>TRIM(BC!F383)</f>
        <v>UNIDADE DE PRONTO ATENDIMENTO VENDA NOVA</v>
      </c>
      <c r="B385" t="str">
        <f>IFERROR(VLOOKUP('Lotações convertidas'!A385,'Lista de conversão'!A:B,2,0),IFERROR(VLOOKUP('Lotações convertidas'!A385,'Lista de conversão'!B:B,1,0),""))</f>
        <v>UNIDADE DE PRONTO ATENDIMENTO VENDA NOVA</v>
      </c>
    </row>
    <row r="386" spans="1:2" x14ac:dyDescent="0.25">
      <c r="A386" t="str">
        <f>TRIM(BC!F384)</f>
        <v>SERVIÇO DE ATENDIMENTO MÓVEL DE URGÊNCIA E TRANSPORTE EM SAÚDE</v>
      </c>
      <c r="B386" t="str">
        <f>IFERROR(VLOOKUP('Lotações convertidas'!A386,'Lista de conversão'!A:B,2,0),IFERROR(VLOOKUP('Lotações convertidas'!A386,'Lista de conversão'!B:B,1,0),""))</f>
        <v>SERVIÇO DE ATENDIMENTO MÓVEL DE URGÊNCIA E TRANSPORTE EM SAÚDE</v>
      </c>
    </row>
    <row r="387" spans="1:2" x14ac:dyDescent="0.25">
      <c r="A387" t="str">
        <f>TRIM(BC!F385)</f>
        <v>UNIDADE DE REFERÊNCIA SECUNDÁRIA CAMPOS SALES</v>
      </c>
      <c r="B387" t="str">
        <f>IFERROR(VLOOKUP('Lotações convertidas'!A387,'Lista de conversão'!A:B,2,0),IFERROR(VLOOKUP('Lotações convertidas'!A387,'Lista de conversão'!B:B,1,0),""))</f>
        <v>UNIDADE DE REFERENCIA SECUNDARIA CAMPOS SALES</v>
      </c>
    </row>
    <row r="388" spans="1:2" x14ac:dyDescent="0.25">
      <c r="A388" t="str">
        <f>TRIM(BC!F386)</f>
        <v>CENTRO DE SAÚDE URUCUIA</v>
      </c>
      <c r="B388" t="str">
        <f>IFERROR(VLOOKUP('Lotações convertidas'!A388,'Lista de conversão'!A:B,2,0),IFERROR(VLOOKUP('Lotações convertidas'!A388,'Lista de conversão'!B:B,1,0),""))</f>
        <v>CENTRO DE SAÚDE URUCUIA</v>
      </c>
    </row>
    <row r="389" spans="1:2" x14ac:dyDescent="0.25">
      <c r="A389" t="str">
        <f>TRIM(BC!F387)</f>
        <v>CENTRO DE SAÚDE CÉU AZUL</v>
      </c>
      <c r="B389" t="str">
        <f>IFERROR(VLOOKUP('Lotações convertidas'!A389,'Lista de conversão'!A:B,2,0),IFERROR(VLOOKUP('Lotações convertidas'!A389,'Lista de conversão'!B:B,1,0),""))</f>
        <v>CENTRO DE SAÚDE CÉU AZUL</v>
      </c>
    </row>
    <row r="390" spans="1:2" x14ac:dyDescent="0.25">
      <c r="A390" t="str">
        <f>TRIM(BC!F388)</f>
        <v>CENTRO DE SAÚDE MINAS CAIXA</v>
      </c>
      <c r="B390" t="str">
        <f>IFERROR(VLOOKUP('Lotações convertidas'!A390,'Lista de conversão'!A:B,2,0),IFERROR(VLOOKUP('Lotações convertidas'!A390,'Lista de conversão'!B:B,1,0),""))</f>
        <v>CENTRO DE SAÚDE MINAS CAIXA</v>
      </c>
    </row>
    <row r="391" spans="1:2" x14ac:dyDescent="0.25">
      <c r="A391" t="str">
        <f>TRIM(BC!F389)</f>
        <v>UNIDADE DE PRONTO ATENDIMENTO BARREIRO</v>
      </c>
      <c r="B391" t="str">
        <f>IFERROR(VLOOKUP('Lotações convertidas'!A391,'Lista de conversão'!A:B,2,0),IFERROR(VLOOKUP('Lotações convertidas'!A391,'Lista de conversão'!B:B,1,0),""))</f>
        <v>UNIDADE DE PRONTO ATENDIMENTO BARREIRO</v>
      </c>
    </row>
    <row r="392" spans="1:2" x14ac:dyDescent="0.25">
      <c r="A392" t="str">
        <f>TRIM(BC!F390)</f>
        <v>CENTRO DE SAÚDE VALE DO JATOBÁ</v>
      </c>
      <c r="B392" t="str">
        <f>IFERROR(VLOOKUP('Lotações convertidas'!A392,'Lista de conversão'!A:B,2,0),IFERROR(VLOOKUP('Lotações convertidas'!A392,'Lista de conversão'!B:B,1,0),""))</f>
        <v>CENTRO DE SAÚDE VALE DO JATOBÁ</v>
      </c>
    </row>
    <row r="393" spans="1:2" x14ac:dyDescent="0.25">
      <c r="A393" t="str">
        <f>TRIM(BC!F391)</f>
        <v>CENTRO DE SAÚDE OLAVO ALBINO CORREIA</v>
      </c>
      <c r="B393" t="str">
        <f>IFERROR(VLOOKUP('Lotações convertidas'!A393,'Lista de conversão'!A:B,2,0),IFERROR(VLOOKUP('Lotações convertidas'!A393,'Lista de conversão'!B:B,1,0),""))</f>
        <v>CENTRO DE SAÚDE OLAVO ALBINO CORREIA</v>
      </c>
    </row>
    <row r="394" spans="1:2" x14ac:dyDescent="0.25">
      <c r="A394" t="str">
        <f>TRIM(BC!F392)</f>
        <v>CENTRO DE SAÚDE SANTA AMÉLIA</v>
      </c>
      <c r="B394" t="str">
        <f>IFERROR(VLOOKUP('Lotações convertidas'!A394,'Lista de conversão'!A:B,2,0),IFERROR(VLOOKUP('Lotações convertidas'!A394,'Lista de conversão'!B:B,1,0),""))</f>
        <v>CENTRO DE SAÚDE SANTA AMÉLIA</v>
      </c>
    </row>
    <row r="395" spans="1:2" x14ac:dyDescent="0.25">
      <c r="A395" t="str">
        <f>TRIM(BC!F393)</f>
        <v>UNIDADE DE PRONTO ATENDIMENTO VENDA NOVA</v>
      </c>
      <c r="B395" t="str">
        <f>IFERROR(VLOOKUP('Lotações convertidas'!A395,'Lista de conversão'!A:B,2,0),IFERROR(VLOOKUP('Lotações convertidas'!A395,'Lista de conversão'!B:B,1,0),""))</f>
        <v>UNIDADE DE PRONTO ATENDIMENTO VENDA NOVA</v>
      </c>
    </row>
    <row r="396" spans="1:2" x14ac:dyDescent="0.25">
      <c r="A396" t="str">
        <f>TRIM(BC!F394)</f>
        <v>CENTRO DE SAÚDE JARDIM EUROPA</v>
      </c>
      <c r="B396" t="str">
        <f>IFERROR(VLOOKUP('Lotações convertidas'!A396,'Lista de conversão'!A:B,2,0),IFERROR(VLOOKUP('Lotações convertidas'!A396,'Lista de conversão'!B:B,1,0),""))</f>
        <v>CENTRO DE SAÚDE JARDIM EUROPA</v>
      </c>
    </row>
    <row r="397" spans="1:2" x14ac:dyDescent="0.25">
      <c r="A397" t="str">
        <f>TRIM(BC!F395)</f>
        <v>CENTRAL DE ESTERILIZACAO NORTE</v>
      </c>
      <c r="B397" t="str">
        <f>IFERROR(VLOOKUP('Lotações convertidas'!A397,'Lista de conversão'!A:B,2,0),IFERROR(VLOOKUP('Lotações convertidas'!A397,'Lista de conversão'!B:B,1,0),""))</f>
        <v>CENTRAL DE ESTERILIZACAO NORTE</v>
      </c>
    </row>
    <row r="398" spans="1:2" x14ac:dyDescent="0.25">
      <c r="A398" t="str">
        <f>TRIM(BC!F396)</f>
        <v>UNIDADE DE PRONTO ATENDIMENTO LESTE</v>
      </c>
      <c r="B398" t="str">
        <f>IFERROR(VLOOKUP('Lotações convertidas'!A398,'Lista de conversão'!A:B,2,0),IFERROR(VLOOKUP('Lotações convertidas'!A398,'Lista de conversão'!B:B,1,0),""))</f>
        <v>UNIDADE DE PRONTO ATENDIMENTO LESTE</v>
      </c>
    </row>
    <row r="399" spans="1:2" x14ac:dyDescent="0.25">
      <c r="A399" t="str">
        <f>TRIM(BC!F397)</f>
        <v>UNIDADE DE PRONTO ATENDIMENTO LESTE</v>
      </c>
      <c r="B399" t="str">
        <f>IFERROR(VLOOKUP('Lotações convertidas'!A399,'Lista de conversão'!A:B,2,0),IFERROR(VLOOKUP('Lotações convertidas'!A399,'Lista de conversão'!B:B,1,0),""))</f>
        <v>UNIDADE DE PRONTO ATENDIMENTO LESTE</v>
      </c>
    </row>
    <row r="400" spans="1:2" x14ac:dyDescent="0.25">
      <c r="A400" t="str">
        <f>TRIM(BC!F398)</f>
        <v>LABORATÓRIO REGIONAL NOROESTE</v>
      </c>
      <c r="B400" t="str">
        <f>IFERROR(VLOOKUP('Lotações convertidas'!A400,'Lista de conversão'!A:B,2,0),IFERROR(VLOOKUP('Lotações convertidas'!A400,'Lista de conversão'!B:B,1,0),""))</f>
        <v>LABORATORIO REGIONAL NOROESTE</v>
      </c>
    </row>
    <row r="401" spans="1:2" x14ac:dyDescent="0.25">
      <c r="A401" t="str">
        <f>TRIM(BC!F399)</f>
        <v>CENTRO DE SAÚDE NOVO AARÃO REIS</v>
      </c>
      <c r="B401" t="str">
        <f>IFERROR(VLOOKUP('Lotações convertidas'!A401,'Lista de conversão'!A:B,2,0),IFERROR(VLOOKUP('Lotações convertidas'!A401,'Lista de conversão'!B:B,1,0),""))</f>
        <v>CENTRO DE SAÚDE NOVO AARÃO REIS</v>
      </c>
    </row>
    <row r="402" spans="1:2" x14ac:dyDescent="0.25">
      <c r="A402" t="str">
        <f>TRIM(BC!F400)</f>
        <v>CENTRO DE SAÚDE NOSSA SENHORA APARECIDA</v>
      </c>
      <c r="B402" t="str">
        <f>IFERROR(VLOOKUP('Lotações convertidas'!A402,'Lista de conversão'!A:B,2,0),IFERROR(VLOOKUP('Lotações convertidas'!A402,'Lista de conversão'!B:B,1,0),""))</f>
        <v>CENTRO DE SAÚDE NOSSA SENHORA APARECIDA</v>
      </c>
    </row>
    <row r="403" spans="1:2" x14ac:dyDescent="0.25">
      <c r="A403" t="str">
        <f>TRIM(BC!F401)</f>
        <v>CENTRO DE SAÚDE VERA CRUZ</v>
      </c>
      <c r="B403" t="str">
        <f>IFERROR(VLOOKUP('Lotações convertidas'!A403,'Lista de conversão'!A:B,2,0),IFERROR(VLOOKUP('Lotações convertidas'!A403,'Lista de conversão'!B:B,1,0),""))</f>
        <v>CENTRO DE SAÚDE VERA CRUZ</v>
      </c>
    </row>
    <row r="404" spans="1:2" x14ac:dyDescent="0.25">
      <c r="A404" t="str">
        <f>TRIM(BC!F402)</f>
        <v>CENTRO DE SAÚDE SÃO FRANCISCO</v>
      </c>
      <c r="B404" t="str">
        <f>IFERROR(VLOOKUP('Lotações convertidas'!A404,'Lista de conversão'!A:B,2,0),IFERROR(VLOOKUP('Lotações convertidas'!A404,'Lista de conversão'!B:B,1,0),""))</f>
        <v>CENTRO DE SAÚDE SÃO FRANCISCO</v>
      </c>
    </row>
    <row r="405" spans="1:2" x14ac:dyDescent="0.25">
      <c r="A405" t="str">
        <f>TRIM(BC!F403)</f>
        <v>CENTRO DE SAÚDE JARDIM ALVORADA</v>
      </c>
      <c r="B405" t="str">
        <f>IFERROR(VLOOKUP('Lotações convertidas'!A405,'Lista de conversão'!A:B,2,0),IFERROR(VLOOKUP('Lotações convertidas'!A405,'Lista de conversão'!B:B,1,0),""))</f>
        <v>CENTRO DE SAÚDE JARDIM ALVORADA</v>
      </c>
    </row>
    <row r="406" spans="1:2" x14ac:dyDescent="0.25">
      <c r="A406" t="str">
        <f>TRIM(BC!F404)</f>
        <v>CENTRO DE SAÚDE PADRE EUSTÁQUIO</v>
      </c>
      <c r="B406" t="str">
        <f>IFERROR(VLOOKUP('Lotações convertidas'!A406,'Lista de conversão'!A:B,2,0),IFERROR(VLOOKUP('Lotações convertidas'!A406,'Lista de conversão'!B:B,1,0),""))</f>
        <v>CENTRO DE SAÚDE PADRE EUSTÁQUIO</v>
      </c>
    </row>
    <row r="407" spans="1:2" x14ac:dyDescent="0.25">
      <c r="A407" t="str">
        <f>TRIM(BC!F405)</f>
        <v>SERVIÇO DE ATENDIMENTO MÓVEL DE URGÊNCIA E TRANSPORTE EM SAÚDE</v>
      </c>
      <c r="B407" t="str">
        <f>IFERROR(VLOOKUP('Lotações convertidas'!A407,'Lista de conversão'!A:B,2,0),IFERROR(VLOOKUP('Lotações convertidas'!A407,'Lista de conversão'!B:B,1,0),""))</f>
        <v>SERVIÇO DE ATENDIMENTO MÓVEL DE URGÊNCIA E TRANSPORTE EM SAÚDE</v>
      </c>
    </row>
    <row r="408" spans="1:2" x14ac:dyDescent="0.25">
      <c r="A408" t="str">
        <f>TRIM(BC!F406)</f>
        <v>CENTRO DE SAÚDE CAMARGOS</v>
      </c>
      <c r="B408" t="str">
        <f>IFERROR(VLOOKUP('Lotações convertidas'!A408,'Lista de conversão'!A:B,2,0),IFERROR(VLOOKUP('Lotações convertidas'!A408,'Lista de conversão'!B:B,1,0),""))</f>
        <v>CENTRO DE SAÚDE CAMARGOS</v>
      </c>
    </row>
    <row r="409" spans="1:2" x14ac:dyDescent="0.25">
      <c r="A409" t="str">
        <f>TRIM(BC!F407)</f>
        <v>CENTRO DE SAÚDE OSWALDO CRUZ</v>
      </c>
      <c r="B409" t="str">
        <f>IFERROR(VLOOKUP('Lotações convertidas'!A409,'Lista de conversão'!A:B,2,0),IFERROR(VLOOKUP('Lotações convertidas'!A409,'Lista de conversão'!B:B,1,0),""))</f>
        <v>CENTRO DE SAÚDE OSWALDO CRUZ</v>
      </c>
    </row>
    <row r="410" spans="1:2" x14ac:dyDescent="0.25">
      <c r="A410" t="str">
        <f>TRIM(BC!F408)</f>
        <v>CENTRO DE SAÚDE GRANJA DE FREITAS</v>
      </c>
      <c r="B410" t="str">
        <f>IFERROR(VLOOKUP('Lotações convertidas'!A410,'Lista de conversão'!A:B,2,0),IFERROR(VLOOKUP('Lotações convertidas'!A410,'Lista de conversão'!B:B,1,0),""))</f>
        <v>CENTRO DE SAÚDE GRANJA DE FREITAS</v>
      </c>
    </row>
    <row r="411" spans="1:2" x14ac:dyDescent="0.25">
      <c r="A411" t="str">
        <f>TRIM(BC!F409)</f>
        <v>CENTRO DE SAÚDE GENTIL GOMES</v>
      </c>
      <c r="B411" t="str">
        <f>IFERROR(VLOOKUP('Lotações convertidas'!A411,'Lista de conversão'!A:B,2,0),IFERROR(VLOOKUP('Lotações convertidas'!A411,'Lista de conversão'!B:B,1,0),""))</f>
        <v>CENTRO DE SAÚDE GENTIL GOMES</v>
      </c>
    </row>
    <row r="412" spans="1:2" x14ac:dyDescent="0.25">
      <c r="A412" t="str">
        <f>TRIM(BC!F410)</f>
        <v>UNIDADE DE PRONTO ATENDIMENTO VENDA NOVA</v>
      </c>
      <c r="B412" t="str">
        <f>IFERROR(VLOOKUP('Lotações convertidas'!A412,'Lista de conversão'!A:B,2,0),IFERROR(VLOOKUP('Lotações convertidas'!A412,'Lista de conversão'!B:B,1,0),""))</f>
        <v>UNIDADE DE PRONTO ATENDIMENTO VENDA NOVA</v>
      </c>
    </row>
    <row r="413" spans="1:2" x14ac:dyDescent="0.25">
      <c r="A413" t="str">
        <f>TRIM(BC!F411)</f>
        <v>CENTRO DE SAÚDE ERMELINDA</v>
      </c>
      <c r="B413" t="str">
        <f>IFERROR(VLOOKUP('Lotações convertidas'!A413,'Lista de conversão'!A:B,2,0),IFERROR(VLOOKUP('Lotações convertidas'!A413,'Lista de conversão'!B:B,1,0),""))</f>
        <v>CENTRO DE SAÚDE ERMELINDA</v>
      </c>
    </row>
    <row r="414" spans="1:2" x14ac:dyDescent="0.25">
      <c r="A414" t="str">
        <f>TRIM(BC!F412)</f>
        <v>UNIDADE DE REFERÊNCIA SECUNDÁRIA CAMPOS SALES</v>
      </c>
      <c r="B414" t="str">
        <f>IFERROR(VLOOKUP('Lotações convertidas'!A414,'Lista de conversão'!A:B,2,0),IFERROR(VLOOKUP('Lotações convertidas'!A414,'Lista de conversão'!B:B,1,0),""))</f>
        <v>UNIDADE DE REFERENCIA SECUNDARIA CAMPOS SALES</v>
      </c>
    </row>
    <row r="415" spans="1:2" x14ac:dyDescent="0.25">
      <c r="A415" t="str">
        <f>TRIM(BC!F413)</f>
        <v>DIRETORIA REGIONAL DE SAUDE CENTRO-SUL</v>
      </c>
      <c r="B415" t="str">
        <f>IFERROR(VLOOKUP('Lotações convertidas'!A415,'Lista de conversão'!A:B,2,0),IFERROR(VLOOKUP('Lotações convertidas'!A415,'Lista de conversão'!B:B,1,0),""))</f>
        <v>DIRETORIA REGIONAL DE SAUDE CENTRO-SUL</v>
      </c>
    </row>
    <row r="416" spans="1:2" x14ac:dyDescent="0.25">
      <c r="A416" t="str">
        <f>TRIM(BC!F414)</f>
        <v>CENTRO DE SAÚDE AMÍLCAR VIANNA MARTINS</v>
      </c>
      <c r="B416" t="str">
        <f>IFERROR(VLOOKUP('Lotações convertidas'!A416,'Lista de conversão'!A:B,2,0),IFERROR(VLOOKUP('Lotações convertidas'!A416,'Lista de conversão'!B:B,1,0),""))</f>
        <v>CENTRO DE SAÚDE AMÍLCAR VIANNA MARTINS</v>
      </c>
    </row>
    <row r="417" spans="1:2" x14ac:dyDescent="0.25">
      <c r="A417" t="str">
        <f>TRIM(BC!F415)</f>
        <v>CENTRO DE SAÚDE OURO PRETO</v>
      </c>
      <c r="B417" t="str">
        <f>IFERROR(VLOOKUP('Lotações convertidas'!A417,'Lista de conversão'!A:B,2,0),IFERROR(VLOOKUP('Lotações convertidas'!A417,'Lista de conversão'!B:B,1,0),""))</f>
        <v>CENTRO DE SAÚDE OURO PRETO</v>
      </c>
    </row>
    <row r="418" spans="1:2" x14ac:dyDescent="0.25">
      <c r="A418" t="str">
        <f>TRIM(BC!F416)</f>
        <v>UNIDADE DE PRONTO ATENDIMENTO NORTE</v>
      </c>
      <c r="B418" t="str">
        <f>IFERROR(VLOOKUP('Lotações convertidas'!A418,'Lista de conversão'!A:B,2,0),IFERROR(VLOOKUP('Lotações convertidas'!A418,'Lista de conversão'!B:B,1,0),""))</f>
        <v>UNIDADE DE PRONTO ATENDIMENTO NORTE</v>
      </c>
    </row>
    <row r="419" spans="1:2" x14ac:dyDescent="0.25">
      <c r="A419" t="str">
        <f>TRIM(BC!F417)</f>
        <v>CENTRO DE SAÚDE WALDOMIRO LOBO</v>
      </c>
      <c r="B419" t="str">
        <f>IFERROR(VLOOKUP('Lotações convertidas'!A419,'Lista de conversão'!A:B,2,0),IFERROR(VLOOKUP('Lotações convertidas'!A419,'Lista de conversão'!B:B,1,0),""))</f>
        <v>CENTRO DE SAÚDE WALDOMIRO LOBO</v>
      </c>
    </row>
    <row r="420" spans="1:2" x14ac:dyDescent="0.25">
      <c r="A420" t="str">
        <f>TRIM(BC!F418)</f>
        <v>CENTRO DE SAÚDE MG20</v>
      </c>
      <c r="B420" t="str">
        <f>IFERROR(VLOOKUP('Lotações convertidas'!A420,'Lista de conversão'!A:B,2,0),IFERROR(VLOOKUP('Lotações convertidas'!A420,'Lista de conversão'!B:B,1,0),""))</f>
        <v>CENTRO DE SAÚDE MG20</v>
      </c>
    </row>
    <row r="421" spans="1:2" x14ac:dyDescent="0.25">
      <c r="A421" t="str">
        <f>TRIM(BC!F419)</f>
        <v>UNIDADE DE PRONTO ATENDIMENTO NORDESTE</v>
      </c>
      <c r="B421" t="str">
        <f>IFERROR(VLOOKUP('Lotações convertidas'!A421,'Lista de conversão'!A:B,2,0),IFERROR(VLOOKUP('Lotações convertidas'!A421,'Lista de conversão'!B:B,1,0),""))</f>
        <v>UNIDADE DE PRONTO ATENDIMENTO NORDESTE</v>
      </c>
    </row>
    <row r="422" spans="1:2" x14ac:dyDescent="0.25">
      <c r="A422" t="str">
        <f>TRIM(BC!F420)</f>
        <v>CENTRO DE ESPECIALIDADES MEDICAS CENTRO-SUL</v>
      </c>
      <c r="B422" t="str">
        <f>IFERROR(VLOOKUP('Lotações convertidas'!A422,'Lista de conversão'!A:B,2,0),IFERROR(VLOOKUP('Lotações convertidas'!A422,'Lista de conversão'!B:B,1,0),""))</f>
        <v>CENTRO DE ESPECIALIDADES MEDICAS CENTRO-SUL</v>
      </c>
    </row>
    <row r="423" spans="1:2" x14ac:dyDescent="0.25">
      <c r="A423" t="str">
        <f>TRIM(BC!F421)</f>
        <v>CENTRAL DE ESTERILIZACAO OESTE</v>
      </c>
      <c r="B423" t="str">
        <f>IFERROR(VLOOKUP('Lotações convertidas'!A423,'Lista de conversão'!A:B,2,0),IFERROR(VLOOKUP('Lotações convertidas'!A423,'Lista de conversão'!B:B,1,0),""))</f>
        <v>CENTRAL DE ESTERILIZACAO OESTE</v>
      </c>
    </row>
    <row r="424" spans="1:2" x14ac:dyDescent="0.25">
      <c r="A424" t="str">
        <f>TRIM(BC!F422)</f>
        <v>CENTRO DE SAÚDE VILA IMPERIAL</v>
      </c>
      <c r="B424" t="str">
        <f>IFERROR(VLOOKUP('Lotações convertidas'!A424,'Lista de conversão'!A:B,2,0),IFERROR(VLOOKUP('Lotações convertidas'!A424,'Lista de conversão'!B:B,1,0),""))</f>
        <v>CENTRO DE SAÚDE VILA IMPERIAL</v>
      </c>
    </row>
    <row r="425" spans="1:2" x14ac:dyDescent="0.25">
      <c r="A425" t="str">
        <f>TRIM(BC!F423)</f>
        <v>CENTRO DE REFERENCIA EM SAUDE MENTAL NORTE</v>
      </c>
      <c r="B425" t="str">
        <f>IFERROR(VLOOKUP('Lotações convertidas'!A425,'Lista de conversão'!A:B,2,0),IFERROR(VLOOKUP('Lotações convertidas'!A425,'Lista de conversão'!B:B,1,0),""))</f>
        <v>CENTRO DE REFERENCIA EM SAUDE MENTAL NORTE</v>
      </c>
    </row>
    <row r="426" spans="1:2" x14ac:dyDescent="0.25">
      <c r="A426" t="str">
        <f>TRIM(BC!F424)</f>
        <v>CENTRAL DE ESTERILIZACAO OESTE</v>
      </c>
      <c r="B426" t="str">
        <f>IFERROR(VLOOKUP('Lotações convertidas'!A426,'Lista de conversão'!A:B,2,0),IFERROR(VLOOKUP('Lotações convertidas'!A426,'Lista de conversão'!B:B,1,0),""))</f>
        <v>CENTRAL DE ESTERILIZACAO OESTE</v>
      </c>
    </row>
    <row r="427" spans="1:2" x14ac:dyDescent="0.25">
      <c r="A427" t="str">
        <f>TRIM(BC!F425)</f>
        <v>CENTRO DE SAÚDE SANTA LÚCIA</v>
      </c>
      <c r="B427" t="str">
        <f>IFERROR(VLOOKUP('Lotações convertidas'!A427,'Lista de conversão'!A:B,2,0),IFERROR(VLOOKUP('Lotações convertidas'!A427,'Lista de conversão'!B:B,1,0),""))</f>
        <v>CENTRO DE SAÚDE SANTA LÚCIA</v>
      </c>
    </row>
    <row r="428" spans="1:2" x14ac:dyDescent="0.25">
      <c r="A428" t="str">
        <f>TRIM(BC!F426)</f>
        <v>CENTRO DE REFERÊNCIA EM SAÚDE MENTAL- ÁLCOOL E OUTRAS DROGAS PAMPULHA/NOROESTE</v>
      </c>
      <c r="B428" t="str">
        <f>IFERROR(VLOOKUP('Lotações convertidas'!A428,'Lista de conversão'!A:B,2,0),IFERROR(VLOOKUP('Lotações convertidas'!A428,'Lista de conversão'!B:B,1,0),""))</f>
        <v>CENTRO DE REFERÊNCIA EM SAÚDE MENTAL - ÁLCOOL E DROGAS PAMPULHA/NOROESTE</v>
      </c>
    </row>
    <row r="429" spans="1:2" x14ac:dyDescent="0.25">
      <c r="A429" t="str">
        <f>TRIM(BC!F427)</f>
        <v>CENTRO DE REFERENCIA EM SAUDE MENTAL NORDESTE</v>
      </c>
      <c r="B429" t="str">
        <f>IFERROR(VLOOKUP('Lotações convertidas'!A429,'Lista de conversão'!A:B,2,0),IFERROR(VLOOKUP('Lotações convertidas'!A429,'Lista de conversão'!B:B,1,0),""))</f>
        <v>CENTRO DE REFERENCIA EM SAUDE MENTAL NORDESTE</v>
      </c>
    </row>
    <row r="430" spans="1:2" x14ac:dyDescent="0.25">
      <c r="A430" t="str">
        <f>TRIM(BC!F428)</f>
        <v>SERVIÇO DE ATENDIMENTO MÓVEL DE URGÊNCIA E TRANSPORTE EM SAÚDE</v>
      </c>
      <c r="B430" t="str">
        <f>IFERROR(VLOOKUP('Lotações convertidas'!A430,'Lista de conversão'!A:B,2,0),IFERROR(VLOOKUP('Lotações convertidas'!A430,'Lista de conversão'!B:B,1,0),""))</f>
        <v>SERVIÇO DE ATENDIMENTO MÓVEL DE URGÊNCIA E TRANSPORTE EM SAÚDE</v>
      </c>
    </row>
    <row r="431" spans="1:2" x14ac:dyDescent="0.25">
      <c r="A431" t="str">
        <f>TRIM(BC!F429)</f>
        <v>CENTRO DE SAÚDE SÃO MIGUEL ARCANJO</v>
      </c>
      <c r="B431" t="str">
        <f>IFERROR(VLOOKUP('Lotações convertidas'!A431,'Lista de conversão'!A:B,2,0),IFERROR(VLOOKUP('Lotações convertidas'!A431,'Lista de conversão'!B:B,1,0),""))</f>
        <v>CENTRO DE SAÚDE SÃO MIGUEL ARCANJO</v>
      </c>
    </row>
    <row r="432" spans="1:2" x14ac:dyDescent="0.25">
      <c r="A432" t="str">
        <f>TRIM(BC!F430)</f>
        <v>CENTRO DE SAÚDE CARLOS CHAGAS</v>
      </c>
      <c r="B432" t="str">
        <f>IFERROR(VLOOKUP('Lotações convertidas'!A432,'Lista de conversão'!A:B,2,0),IFERROR(VLOOKUP('Lotações convertidas'!A432,'Lista de conversão'!B:B,1,0),""))</f>
        <v>CENTRO DE SAÚDE CARLOS CHAGAS</v>
      </c>
    </row>
    <row r="433" spans="1:2" x14ac:dyDescent="0.25">
      <c r="A433" t="str">
        <f>TRIM(BC!F431)</f>
        <v>SERVIÇO DE ATENDIMENTO MÓVEL DE URGÊNCIA E TRANSPORTE EM SAÚDE</v>
      </c>
      <c r="B433" t="str">
        <f>IFERROR(VLOOKUP('Lotações convertidas'!A433,'Lista de conversão'!A:B,2,0),IFERROR(VLOOKUP('Lotações convertidas'!A433,'Lista de conversão'!B:B,1,0),""))</f>
        <v>SERVIÇO DE ATENDIMENTO MÓVEL DE URGÊNCIA E TRANSPORTE EM SAÚDE</v>
      </c>
    </row>
    <row r="434" spans="1:2" x14ac:dyDescent="0.25">
      <c r="A434" t="str">
        <f>TRIM(BC!F432)</f>
        <v>SERVIÇO DE ATENDIMENTO MÓVEL DE URGÊNCIA E TRANSPORTE EM SAÚDE</v>
      </c>
      <c r="B434" t="str">
        <f>IFERROR(VLOOKUP('Lotações convertidas'!A434,'Lista de conversão'!A:B,2,0),IFERROR(VLOOKUP('Lotações convertidas'!A434,'Lista de conversão'!B:B,1,0),""))</f>
        <v>SERVIÇO DE ATENDIMENTO MÓVEL DE URGÊNCIA E TRANSPORTE EM SAÚDE</v>
      </c>
    </row>
    <row r="435" spans="1:2" x14ac:dyDescent="0.25">
      <c r="A435" t="str">
        <f>TRIM(BC!F433)</f>
        <v>CENTRO DE SAÚDE MARIANO DE ABREU</v>
      </c>
      <c r="B435" t="str">
        <f>IFERROR(VLOOKUP('Lotações convertidas'!A435,'Lista de conversão'!A:B,2,0),IFERROR(VLOOKUP('Lotações convertidas'!A435,'Lista de conversão'!B:B,1,0),""))</f>
        <v>CENTRO DE SAÚDE MARIANO DE ABREU</v>
      </c>
    </row>
    <row r="436" spans="1:2" x14ac:dyDescent="0.25">
      <c r="A436" t="str">
        <f>TRIM(BC!F434)</f>
        <v>SERVIÇO DE ATENDIMENTO MÓVEL DE URGÊNCIA E TRANSPORTE EM SAÚDE</v>
      </c>
      <c r="B436" t="str">
        <f>IFERROR(VLOOKUP('Lotações convertidas'!A436,'Lista de conversão'!A:B,2,0),IFERROR(VLOOKUP('Lotações convertidas'!A436,'Lista de conversão'!B:B,1,0),""))</f>
        <v>SERVIÇO DE ATENDIMENTO MÓVEL DE URGÊNCIA E TRANSPORTE EM SAÚDE</v>
      </c>
    </row>
    <row r="437" spans="1:2" x14ac:dyDescent="0.25">
      <c r="A437" t="str">
        <f>TRIM(BC!F435)</f>
        <v>UNIDADE DE PRONTO ATENDIMENTO NORDESTE</v>
      </c>
      <c r="B437" t="str">
        <f>IFERROR(VLOOKUP('Lotações convertidas'!A437,'Lista de conversão'!A:B,2,0),IFERROR(VLOOKUP('Lotações convertidas'!A437,'Lista de conversão'!B:B,1,0),""))</f>
        <v>UNIDADE DE PRONTO ATENDIMENTO NORDESTE</v>
      </c>
    </row>
    <row r="438" spans="1:2" x14ac:dyDescent="0.25">
      <c r="A438" t="str">
        <f>TRIM(BC!F436)</f>
        <v>SERVIÇO DE ATENDIMENTO MÓVEL DE URGÊNCIA E TRANSPORTE EM SAÚDE</v>
      </c>
      <c r="B438" t="str">
        <f>IFERROR(VLOOKUP('Lotações convertidas'!A438,'Lista de conversão'!A:B,2,0),IFERROR(VLOOKUP('Lotações convertidas'!A438,'Lista de conversão'!B:B,1,0),""))</f>
        <v>SERVIÇO DE ATENDIMENTO MÓVEL DE URGÊNCIA E TRANSPORTE EM SAÚDE</v>
      </c>
    </row>
    <row r="439" spans="1:2" x14ac:dyDescent="0.25">
      <c r="A439" t="str">
        <f>TRIM(BC!F437)</f>
        <v>CENTRO DE SAÚDE BARREIRO DE CIMA</v>
      </c>
      <c r="B439" t="str">
        <f>IFERROR(VLOOKUP('Lotações convertidas'!A439,'Lista de conversão'!A:B,2,0),IFERROR(VLOOKUP('Lotações convertidas'!A439,'Lista de conversão'!B:B,1,0),""))</f>
        <v>CENTRO DE SAÚDE BARREIRO DE CIMA</v>
      </c>
    </row>
    <row r="440" spans="1:2" x14ac:dyDescent="0.25">
      <c r="A440" t="str">
        <f>TRIM(BC!F438)</f>
        <v>SERVIÇO DE ATENDIMENTO MÓVEL DE URGÊNCIA E TRANSPORTE EM SAÚDE</v>
      </c>
      <c r="B440" t="str">
        <f>IFERROR(VLOOKUP('Lotações convertidas'!A440,'Lista de conversão'!A:B,2,0),IFERROR(VLOOKUP('Lotações convertidas'!A440,'Lista de conversão'!B:B,1,0),""))</f>
        <v>SERVIÇO DE ATENDIMENTO MÓVEL DE URGÊNCIA E TRANSPORTE EM SAÚDE</v>
      </c>
    </row>
    <row r="441" spans="1:2" x14ac:dyDescent="0.25">
      <c r="A441" t="str">
        <f>TRIM(BC!F439)</f>
        <v>LABORATÓRIO REGIONAL CENTRO-SUL / PAMPULHA</v>
      </c>
      <c r="B441" t="str">
        <f>IFERROR(VLOOKUP('Lotações convertidas'!A441,'Lista de conversão'!A:B,2,0),IFERROR(VLOOKUP('Lotações convertidas'!A441,'Lista de conversão'!B:B,1,0),""))</f>
        <v>LABORATORIO REGIONAL CENTRO-SUL/PAMPULHA</v>
      </c>
    </row>
    <row r="442" spans="1:2" x14ac:dyDescent="0.25">
      <c r="A442" t="str">
        <f>TRIM(BC!F440)</f>
        <v>CENTRO DE SAÚDE RIBEIRO DE ABREU</v>
      </c>
      <c r="B442" t="str">
        <f>IFERROR(VLOOKUP('Lotações convertidas'!A442,'Lista de conversão'!A:B,2,0),IFERROR(VLOOKUP('Lotações convertidas'!A442,'Lista de conversão'!B:B,1,0),""))</f>
        <v>CENTRO DE SAÚDE RIBEIRO DE ABREU</v>
      </c>
    </row>
    <row r="443" spans="1:2" x14ac:dyDescent="0.25">
      <c r="A443" t="str">
        <f>TRIM(BC!F441)</f>
        <v>CENTRO MUNICIPAL DE OFTALMOLOGIA</v>
      </c>
      <c r="B443" t="str">
        <f>IFERROR(VLOOKUP('Lotações convertidas'!A443,'Lista de conversão'!A:B,2,0),IFERROR(VLOOKUP('Lotações convertidas'!A443,'Lista de conversão'!B:B,1,0),""))</f>
        <v>CENTRO MUNICIPAL DE OFTALMOLOGIA</v>
      </c>
    </row>
    <row r="444" spans="1:2" x14ac:dyDescent="0.25">
      <c r="A444" t="str">
        <f>TRIM(BC!F442)</f>
        <v>CENTRO DE SAÚDE MILIONÁRIOS</v>
      </c>
      <c r="B444" t="str">
        <f>IFERROR(VLOOKUP('Lotações convertidas'!A444,'Lista de conversão'!A:B,2,0),IFERROR(VLOOKUP('Lotações convertidas'!A444,'Lista de conversão'!B:B,1,0),""))</f>
        <v>CENTRO DE SAÚDE MILIONÁRIOS</v>
      </c>
    </row>
    <row r="445" spans="1:2" x14ac:dyDescent="0.25">
      <c r="A445" t="str">
        <f>TRIM(BC!F443)</f>
        <v>SERVIÇO DE ATENDIMENTO MÓVEL DE URGÊNCIA E TRANSPORTE EM SAÚDE</v>
      </c>
      <c r="B445" t="str">
        <f>IFERROR(VLOOKUP('Lotações convertidas'!A445,'Lista de conversão'!A:B,2,0),IFERROR(VLOOKUP('Lotações convertidas'!A445,'Lista de conversão'!B:B,1,0),""))</f>
        <v>SERVIÇO DE ATENDIMENTO MÓVEL DE URGÊNCIA E TRANSPORTE EM SAÚDE</v>
      </c>
    </row>
    <row r="446" spans="1:2" x14ac:dyDescent="0.25">
      <c r="A446" t="str">
        <f>TRIM(BC!F444)</f>
        <v>LABORATÓRIO REGIONAL NORTE / VENDA NOVA</v>
      </c>
      <c r="B446" t="str">
        <f>IFERROR(VLOOKUP('Lotações convertidas'!A446,'Lista de conversão'!A:B,2,0),IFERROR(VLOOKUP('Lotações convertidas'!A446,'Lista de conversão'!B:B,1,0),""))</f>
        <v>LABORATORIO REGIONAL NORTE/VENDA NOVA</v>
      </c>
    </row>
    <row r="447" spans="1:2" x14ac:dyDescent="0.25">
      <c r="A447" t="str">
        <f>TRIM(BC!F445)</f>
        <v>UNIDADE DE PRONTO ATENDIMENTO LESTE</v>
      </c>
      <c r="B447" t="str">
        <f>IFERROR(VLOOKUP('Lotações convertidas'!A447,'Lista de conversão'!A:B,2,0),IFERROR(VLOOKUP('Lotações convertidas'!A447,'Lista de conversão'!B:B,1,0),""))</f>
        <v>UNIDADE DE PRONTO ATENDIMENTO LESTE</v>
      </c>
    </row>
    <row r="448" spans="1:2" x14ac:dyDescent="0.25">
      <c r="A448" t="str">
        <f>TRIM(BC!F446)</f>
        <v>SERVIÇO DE ATENDIMENTO MÓVEL DE URGÊNCIA E TRANSPORTE EM SAÚDE</v>
      </c>
      <c r="B448" t="str">
        <f>IFERROR(VLOOKUP('Lotações convertidas'!A448,'Lista de conversão'!A:B,2,0),IFERROR(VLOOKUP('Lotações convertidas'!A448,'Lista de conversão'!B:B,1,0),""))</f>
        <v>SERVIÇO DE ATENDIMENTO MÓVEL DE URGÊNCIA E TRANSPORTE EM SAÚDE</v>
      </c>
    </row>
    <row r="449" spans="1:2" x14ac:dyDescent="0.25">
      <c r="A449" t="str">
        <f>TRIM(BC!F447)</f>
        <v>UNIDADE DE PRONTO ATENDIMENTO VENDA NOVA</v>
      </c>
      <c r="B449" t="str">
        <f>IFERROR(VLOOKUP('Lotações convertidas'!A449,'Lista de conversão'!A:B,2,0),IFERROR(VLOOKUP('Lotações convertidas'!A449,'Lista de conversão'!B:B,1,0),""))</f>
        <v>UNIDADE DE PRONTO ATENDIMENTO VENDA NOVA</v>
      </c>
    </row>
    <row r="450" spans="1:2" x14ac:dyDescent="0.25">
      <c r="A450" t="str">
        <f>TRIM(BC!F448)</f>
        <v>CENTRO DE REFERÊNCIA EM SAÚDE MENTAL INFANTO-JUVENIL NORDESTE</v>
      </c>
      <c r="B450" t="str">
        <f>IFERROR(VLOOKUP('Lotações convertidas'!A450,'Lista de conversão'!A:B,2,0),IFERROR(VLOOKUP('Lotações convertidas'!A450,'Lista de conversão'!B:B,1,0),""))</f>
        <v>CENTRO DE REFERENCIA EM SAUDE MENTAL INFANTIL NORDESTE</v>
      </c>
    </row>
    <row r="451" spans="1:2" x14ac:dyDescent="0.25">
      <c r="A451" t="str">
        <f>TRIM(BC!F449)</f>
        <v>CENTRO DE SAÚDE JARDIM MONTANHÊS</v>
      </c>
      <c r="B451" t="str">
        <f>IFERROR(VLOOKUP('Lotações convertidas'!A451,'Lista de conversão'!A:B,2,0),IFERROR(VLOOKUP('Lotações convertidas'!A451,'Lista de conversão'!B:B,1,0),""))</f>
        <v>CENTRO DE SAÚDE JARDIM MONTANHÊS</v>
      </c>
    </row>
    <row r="452" spans="1:2" x14ac:dyDescent="0.25">
      <c r="A452" t="str">
        <f>TRIM(BC!F450)</f>
        <v>CENTRO DE SAÚDE PADRE EUSTÁQUIO</v>
      </c>
      <c r="B452" t="str">
        <f>IFERROR(VLOOKUP('Lotações convertidas'!A452,'Lista de conversão'!A:B,2,0),IFERROR(VLOOKUP('Lotações convertidas'!A452,'Lista de conversão'!B:B,1,0),""))</f>
        <v>CENTRO DE SAÚDE PADRE EUSTÁQUIO</v>
      </c>
    </row>
    <row r="453" spans="1:2" x14ac:dyDescent="0.25">
      <c r="A453" t="str">
        <f>TRIM(BC!F451)</f>
        <v>CENTRO DE SAÚDE RIO BRANCO</v>
      </c>
      <c r="B453" t="str">
        <f>IFERROR(VLOOKUP('Lotações convertidas'!A453,'Lista de conversão'!A:B,2,0),IFERROR(VLOOKUP('Lotações convertidas'!A453,'Lista de conversão'!B:B,1,0),""))</f>
        <v>CENTRO DE SAÚDE RIO BRANCO</v>
      </c>
    </row>
    <row r="454" spans="1:2" x14ac:dyDescent="0.25">
      <c r="A454" t="str">
        <f>TRIM(BC!F452)</f>
        <v>CENTRO DE SAÚDE REGINA</v>
      </c>
      <c r="B454" t="str">
        <f>IFERROR(VLOOKUP('Lotações convertidas'!A454,'Lista de conversão'!A:B,2,0),IFERROR(VLOOKUP('Lotações convertidas'!A454,'Lista de conversão'!B:B,1,0),""))</f>
        <v>CENTRO DE SAÚDE REGINA</v>
      </c>
    </row>
    <row r="455" spans="1:2" x14ac:dyDescent="0.25">
      <c r="A455" t="str">
        <f>TRIM(BC!F453)</f>
        <v>CENTRO DE SAÚDE SANTO ANTÔNIO</v>
      </c>
      <c r="B455" t="str">
        <f>IFERROR(VLOOKUP('Lotações convertidas'!A455,'Lista de conversão'!A:B,2,0),IFERROR(VLOOKUP('Lotações convertidas'!A455,'Lista de conversão'!B:B,1,0),""))</f>
        <v>CENTRO DE SAÚDE SANTO ANTÔNIO</v>
      </c>
    </row>
    <row r="456" spans="1:2" x14ac:dyDescent="0.25">
      <c r="A456" t="str">
        <f>TRIM(BC!F454)</f>
        <v>CENTRO DE REFERENCIA EM SAUDE MENTAL OESTE</v>
      </c>
      <c r="B456" t="str">
        <f>IFERROR(VLOOKUP('Lotações convertidas'!A456,'Lista de conversão'!A:B,2,0),IFERROR(VLOOKUP('Lotações convertidas'!A456,'Lista de conversão'!B:B,1,0),""))</f>
        <v>CENTRO DE REFERENCIA EM SAUDE MENTAL OESTE</v>
      </c>
    </row>
    <row r="457" spans="1:2" x14ac:dyDescent="0.25">
      <c r="A457" t="str">
        <f>TRIM(BC!F455)</f>
        <v>LABORATÓRIO REGIONAL OESTE / BARREIRO</v>
      </c>
      <c r="B457" t="str">
        <f>IFERROR(VLOOKUP('Lotações convertidas'!A457,'Lista de conversão'!A:B,2,0),IFERROR(VLOOKUP('Lotações convertidas'!A457,'Lista de conversão'!B:B,1,0),""))</f>
        <v>LABORATORIO REGIONAL OESTE/BARREIRO</v>
      </c>
    </row>
    <row r="458" spans="1:2" x14ac:dyDescent="0.25">
      <c r="A458" t="str">
        <f>TRIM(BC!F456)</f>
        <v>CENTRO DE REFERENCIA EM SAUDE MENTAL OESTE</v>
      </c>
      <c r="B458" t="str">
        <f>IFERROR(VLOOKUP('Lotações convertidas'!A458,'Lista de conversão'!A:B,2,0),IFERROR(VLOOKUP('Lotações convertidas'!A458,'Lista de conversão'!B:B,1,0),""))</f>
        <v>CENTRO DE REFERENCIA EM SAUDE MENTAL OESTE</v>
      </c>
    </row>
    <row r="459" spans="1:2" x14ac:dyDescent="0.25">
      <c r="A459" t="str">
        <f>TRIM(BC!F457)</f>
        <v>CENTRO DE SAÚDE MARCO ANTÔNIO DE MENEZES</v>
      </c>
      <c r="B459" t="str">
        <f>IFERROR(VLOOKUP('Lotações convertidas'!A459,'Lista de conversão'!A:B,2,0),IFERROR(VLOOKUP('Lotações convertidas'!A459,'Lista de conversão'!B:B,1,0),""))</f>
        <v>CENTRO DE SAÚDE MARCO ANTÔNIO DE MENEZES</v>
      </c>
    </row>
    <row r="460" spans="1:2" x14ac:dyDescent="0.25">
      <c r="A460" t="str">
        <f>TRIM(BC!F458)</f>
        <v>CENTRO DE SAÚDE SÃO MIGUEL ARCANJO</v>
      </c>
      <c r="B460" t="str">
        <f>IFERROR(VLOOKUP('Lotações convertidas'!A460,'Lista de conversão'!A:B,2,0),IFERROR(VLOOKUP('Lotações convertidas'!A460,'Lista de conversão'!B:B,1,0),""))</f>
        <v>CENTRO DE SAÚDE SÃO MIGUEL ARCANJO</v>
      </c>
    </row>
    <row r="461" spans="1:2" x14ac:dyDescent="0.25">
      <c r="A461" t="str">
        <f>TRIM(BC!F459)</f>
        <v>CENTRO DE SAÚDE GLÓRIA</v>
      </c>
      <c r="B461" t="str">
        <f>IFERROR(VLOOKUP('Lotações convertidas'!A461,'Lista de conversão'!A:B,2,0),IFERROR(VLOOKUP('Lotações convertidas'!A461,'Lista de conversão'!B:B,1,0),""))</f>
        <v>CENTRO DE SAÚDE GLÓRIA</v>
      </c>
    </row>
    <row r="462" spans="1:2" x14ac:dyDescent="0.25">
      <c r="A462" t="str">
        <f>TRIM(BC!F460)</f>
        <v>CENTRO DE SAÚDE SANTA LÚCIA</v>
      </c>
      <c r="B462" t="str">
        <f>IFERROR(VLOOKUP('Lotações convertidas'!A462,'Lista de conversão'!A:B,2,0),IFERROR(VLOOKUP('Lotações convertidas'!A462,'Lista de conversão'!B:B,1,0),""))</f>
        <v>CENTRO DE SAÚDE SANTA LÚCIA</v>
      </c>
    </row>
    <row r="463" spans="1:2" x14ac:dyDescent="0.25">
      <c r="A463" t="str">
        <f>TRIM(BC!F461)</f>
        <v>UNIDADE DE PRONTO ATENDIMENTO BARREIRO</v>
      </c>
      <c r="B463" t="str">
        <f>IFERROR(VLOOKUP('Lotações convertidas'!A463,'Lista de conversão'!A:B,2,0),IFERROR(VLOOKUP('Lotações convertidas'!A463,'Lista de conversão'!B:B,1,0),""))</f>
        <v>UNIDADE DE PRONTO ATENDIMENTO BARREIRO</v>
      </c>
    </row>
    <row r="464" spans="1:2" x14ac:dyDescent="0.25">
      <c r="A464" t="str">
        <f>TRIM(BC!F462)</f>
        <v>UNIDADE DE PRONTO ATENDIMENTO PAMPULHA</v>
      </c>
      <c r="B464" t="str">
        <f>IFERROR(VLOOKUP('Lotações convertidas'!A464,'Lista de conversão'!A:B,2,0),IFERROR(VLOOKUP('Lotações convertidas'!A464,'Lista de conversão'!B:B,1,0),""))</f>
        <v>UNIDADE DE PRONTO ATENDIMENTO PAMPULHA</v>
      </c>
    </row>
    <row r="465" spans="1:2" x14ac:dyDescent="0.25">
      <c r="A465" t="str">
        <f>TRIM(BC!F463)</f>
        <v>UNIDADE DE PRONTO ATENDIMENTO NORDESTE</v>
      </c>
      <c r="B465" t="str">
        <f>IFERROR(VLOOKUP('Lotações convertidas'!A465,'Lista de conversão'!A:B,2,0),IFERROR(VLOOKUP('Lotações convertidas'!A465,'Lista de conversão'!B:B,1,0),""))</f>
        <v>UNIDADE DE PRONTO ATENDIMENTO NORDESTE</v>
      </c>
    </row>
    <row r="466" spans="1:2" x14ac:dyDescent="0.25">
      <c r="A466" t="str">
        <f>TRIM(BC!F464)</f>
        <v>CENTRO DE SAÚDE GRANJA DE FREITAS</v>
      </c>
      <c r="B466" t="str">
        <f>IFERROR(VLOOKUP('Lotações convertidas'!A466,'Lista de conversão'!A:B,2,0),IFERROR(VLOOKUP('Lotações convertidas'!A466,'Lista de conversão'!B:B,1,0),""))</f>
        <v>CENTRO DE SAÚDE GRANJA DE FREITAS</v>
      </c>
    </row>
    <row r="467" spans="1:2" x14ac:dyDescent="0.25">
      <c r="A467" t="str">
        <f>TRIM(BC!F465)</f>
        <v>UNIDADE DE PRONTO ATENDIMENTO LESTE</v>
      </c>
      <c r="B467" t="str">
        <f>IFERROR(VLOOKUP('Lotações convertidas'!A467,'Lista de conversão'!A:B,2,0),IFERROR(VLOOKUP('Lotações convertidas'!A467,'Lista de conversão'!B:B,1,0),""))</f>
        <v>UNIDADE DE PRONTO ATENDIMENTO LESTE</v>
      </c>
    </row>
    <row r="468" spans="1:2" x14ac:dyDescent="0.25">
      <c r="A468" t="str">
        <f>TRIM(BC!F466)</f>
        <v>SERVIÇO DE ATENDIMENTO MÓVEL DE URGÊNCIA E TRANSPORTE EM SAÚDE</v>
      </c>
      <c r="B468" t="str">
        <f>IFERROR(VLOOKUP('Lotações convertidas'!A468,'Lista de conversão'!A:B,2,0),IFERROR(VLOOKUP('Lotações convertidas'!A468,'Lista de conversão'!B:B,1,0),""))</f>
        <v>SERVIÇO DE ATENDIMENTO MÓVEL DE URGÊNCIA E TRANSPORTE EM SAÚDE</v>
      </c>
    </row>
    <row r="469" spans="1:2" x14ac:dyDescent="0.25">
      <c r="A469" t="str">
        <f>TRIM(BC!F467)</f>
        <v>CENTRO DE SAÚDE MINAS CAIXA</v>
      </c>
      <c r="B469" t="str">
        <f>IFERROR(VLOOKUP('Lotações convertidas'!A469,'Lista de conversão'!A:B,2,0),IFERROR(VLOOKUP('Lotações convertidas'!A469,'Lista de conversão'!B:B,1,0),""))</f>
        <v>CENTRO DE SAÚDE MINAS CAIXA</v>
      </c>
    </row>
    <row r="470" spans="1:2" x14ac:dyDescent="0.25">
      <c r="A470" t="str">
        <f>TRIM(BC!F468)</f>
        <v>CENTRO DE SAÚDE CARLOS PRATES</v>
      </c>
      <c r="B470" t="str">
        <f>IFERROR(VLOOKUP('Lotações convertidas'!A470,'Lista de conversão'!A:B,2,0),IFERROR(VLOOKUP('Lotações convertidas'!A470,'Lista de conversão'!B:B,1,0),""))</f>
        <v>CENTRO DE SAÚDE CARLOS PRATES</v>
      </c>
    </row>
    <row r="471" spans="1:2" x14ac:dyDescent="0.25">
      <c r="A471" t="str">
        <f>TRIM(BC!F469)</f>
        <v>CENTRO DE REFERÊNCIA EM SAÚDE MENTAL INFANTO-JUVENIL NOROESTE</v>
      </c>
      <c r="B471" t="str">
        <f>IFERROR(VLOOKUP('Lotações convertidas'!A471,'Lista de conversão'!A:B,2,0),IFERROR(VLOOKUP('Lotações convertidas'!A471,'Lista de conversão'!B:B,1,0),""))</f>
        <v>CENTRO DE REFERENCIA EM SAUDE MENTAL INFANTIL NOROESTE</v>
      </c>
    </row>
    <row r="472" spans="1:2" x14ac:dyDescent="0.25">
      <c r="A472" t="str">
        <f>TRIM(BC!F470)</f>
        <v>CENTRO DE REFERÊNCIA EM SAÚDE MENTAL INFANTO-JUVENIL NOROESTE</v>
      </c>
      <c r="B472" t="str">
        <f>IFERROR(VLOOKUP('Lotações convertidas'!A472,'Lista de conversão'!A:B,2,0),IFERROR(VLOOKUP('Lotações convertidas'!A472,'Lista de conversão'!B:B,1,0),""))</f>
        <v>CENTRO DE REFERENCIA EM SAUDE MENTAL INFANTIL NOROESTE</v>
      </c>
    </row>
    <row r="473" spans="1:2" x14ac:dyDescent="0.25">
      <c r="A473" t="str">
        <f>TRIM(BC!F471)</f>
        <v>CENTRO DE SAÚDE DOM CABRAL</v>
      </c>
      <c r="B473" t="str">
        <f>IFERROR(VLOOKUP('Lotações convertidas'!A473,'Lista de conversão'!A:B,2,0),IFERROR(VLOOKUP('Lotações convertidas'!A473,'Lista de conversão'!B:B,1,0),""))</f>
        <v>CENTRO DE SAÚDE DOM CABRAL</v>
      </c>
    </row>
    <row r="474" spans="1:2" x14ac:dyDescent="0.25">
      <c r="A474" t="str">
        <f>TRIM(BC!F472)</f>
        <v>CENTRO DE SAÚDE OLAVO ALBINO CORREIA</v>
      </c>
      <c r="B474" t="str">
        <f>IFERROR(VLOOKUP('Lotações convertidas'!A474,'Lista de conversão'!A:B,2,0),IFERROR(VLOOKUP('Lotações convertidas'!A474,'Lista de conversão'!B:B,1,0),""))</f>
        <v>CENTRO DE SAÚDE OLAVO ALBINO CORREIA</v>
      </c>
    </row>
    <row r="475" spans="1:2" x14ac:dyDescent="0.25">
      <c r="A475" t="str">
        <f>TRIM(BC!F473)</f>
        <v>CENTRO DE SAÚDE MANGUEIRAS</v>
      </c>
      <c r="B475" t="str">
        <f>IFERROR(VLOOKUP('Lotações convertidas'!A475,'Lista de conversão'!A:B,2,0),IFERROR(VLOOKUP('Lotações convertidas'!A475,'Lista de conversão'!B:B,1,0),""))</f>
        <v>CENTRO DE SAÚDE MANGUEIRAS</v>
      </c>
    </row>
    <row r="476" spans="1:2" x14ac:dyDescent="0.25">
      <c r="A476" t="str">
        <f>TRIM(BC!F474)</f>
        <v>UNIDADE DE PRONTO ATENDIMENTO OESTE</v>
      </c>
      <c r="B476" t="str">
        <f>IFERROR(VLOOKUP('Lotações convertidas'!A476,'Lista de conversão'!A:B,2,0),IFERROR(VLOOKUP('Lotações convertidas'!A476,'Lista de conversão'!B:B,1,0),""))</f>
        <v>UNIDADE DE PRONTO ATENDIMENTO OESTE</v>
      </c>
    </row>
    <row r="477" spans="1:2" x14ac:dyDescent="0.25">
      <c r="A477" t="str">
        <f>TRIM(BC!F475)</f>
        <v>CENTRO DE SAÚDE EFIGÊNIA MURTA DE FIGUEIREDO</v>
      </c>
      <c r="B477" t="str">
        <f>IFERROR(VLOOKUP('Lotações convertidas'!A477,'Lista de conversão'!A:B,2,0),IFERROR(VLOOKUP('Lotações convertidas'!A477,'Lista de conversão'!B:B,1,0),""))</f>
        <v>CENTRO DE SAÚDE EFIGÊNIA MURTA DE FIGUEIREDO</v>
      </c>
    </row>
    <row r="478" spans="1:2" x14ac:dyDescent="0.25">
      <c r="A478" t="str">
        <f>TRIM(BC!F476)</f>
        <v>CENTRO DE SAÚDE SANTOS ANJOS</v>
      </c>
      <c r="B478" t="str">
        <f>IFERROR(VLOOKUP('Lotações convertidas'!A478,'Lista de conversão'!A:B,2,0),IFERROR(VLOOKUP('Lotações convertidas'!A478,'Lista de conversão'!B:B,1,0),""))</f>
        <v>CENTRO DE SAÚDE SANTOS ANJOS</v>
      </c>
    </row>
    <row r="479" spans="1:2" x14ac:dyDescent="0.25">
      <c r="A479" t="str">
        <f>TRIM(BC!F477)</f>
        <v>UNIDADE DE REFERÊNCIA SECUNDÁRIA CAMPOS SALES</v>
      </c>
      <c r="B479" t="str">
        <f>IFERROR(VLOOKUP('Lotações convertidas'!A479,'Lista de conversão'!A:B,2,0),IFERROR(VLOOKUP('Lotações convertidas'!A479,'Lista de conversão'!B:B,1,0),""))</f>
        <v>UNIDADE DE REFERENCIA SECUNDARIA CAMPOS SALES</v>
      </c>
    </row>
    <row r="480" spans="1:2" x14ac:dyDescent="0.25">
      <c r="A480" t="str">
        <f>TRIM(BC!F478)</f>
        <v>CENTRO DE SAÚDE MARIANO DE ABREU</v>
      </c>
      <c r="B480" t="str">
        <f>IFERROR(VLOOKUP('Lotações convertidas'!A480,'Lista de conversão'!A:B,2,0),IFERROR(VLOOKUP('Lotações convertidas'!A480,'Lista de conversão'!B:B,1,0),""))</f>
        <v>CENTRO DE SAÚDE MARIANO DE ABREU</v>
      </c>
    </row>
    <row r="481" spans="1:2" x14ac:dyDescent="0.25">
      <c r="A481" t="str">
        <f>TRIM(BC!F479)</f>
        <v>CENTRO DE SAÚDE FRANCISCO GOMES BARBOSA - TIROL</v>
      </c>
      <c r="B481" t="str">
        <f>IFERROR(VLOOKUP('Lotações convertidas'!A481,'Lista de conversão'!A:B,2,0),IFERROR(VLOOKUP('Lotações convertidas'!A481,'Lista de conversão'!B:B,1,0),""))</f>
        <v>CENTRO DE SAÚDE FRANCISCO GOMES BARBOSA - TIROL</v>
      </c>
    </row>
    <row r="482" spans="1:2" x14ac:dyDescent="0.25">
      <c r="A482" t="str">
        <f>TRIM(BC!F480)</f>
        <v>SERVIÇO DE ATENDIMENTO MÓVEL DE URGÊNCIA E TRANSPORTE EM SAÚDE</v>
      </c>
      <c r="B482" t="str">
        <f>IFERROR(VLOOKUP('Lotações convertidas'!A482,'Lista de conversão'!A:B,2,0),IFERROR(VLOOKUP('Lotações convertidas'!A482,'Lista de conversão'!B:B,1,0),""))</f>
        <v>SERVIÇO DE ATENDIMENTO MÓVEL DE URGÊNCIA E TRANSPORTE EM SAÚDE</v>
      </c>
    </row>
    <row r="483" spans="1:2" x14ac:dyDescent="0.25">
      <c r="A483" t="str">
        <f>TRIM(BC!F481)</f>
        <v>CENTRO DE REFERENCIA EM SAUDE MENTAL NORTE</v>
      </c>
      <c r="B483" t="str">
        <f>IFERROR(VLOOKUP('Lotações convertidas'!A483,'Lista de conversão'!A:B,2,0),IFERROR(VLOOKUP('Lotações convertidas'!A483,'Lista de conversão'!B:B,1,0),""))</f>
        <v>CENTRO DE REFERENCIA EM SAUDE MENTAL NORTE</v>
      </c>
    </row>
    <row r="484" spans="1:2" x14ac:dyDescent="0.25">
      <c r="A484" t="str">
        <f>TRIM(BC!F482)</f>
        <v>UNIDADE DE PRONTO ATENDIMENTO NORTE</v>
      </c>
      <c r="B484" t="str">
        <f>IFERROR(VLOOKUP('Lotações convertidas'!A484,'Lista de conversão'!A:B,2,0),IFERROR(VLOOKUP('Lotações convertidas'!A484,'Lista de conversão'!B:B,1,0),""))</f>
        <v>UNIDADE DE PRONTO ATENDIMENTO NORTE</v>
      </c>
    </row>
    <row r="485" spans="1:2" x14ac:dyDescent="0.25">
      <c r="A485" t="str">
        <f>TRIM(BC!F483)</f>
        <v>CENTRO DE SAÚDE SÃO CRISTÓVÃO</v>
      </c>
      <c r="B485" t="str">
        <f>IFERROR(VLOOKUP('Lotações convertidas'!A485,'Lista de conversão'!A:B,2,0),IFERROR(VLOOKUP('Lotações convertidas'!A485,'Lista de conversão'!B:B,1,0),""))</f>
        <v>CENTRO DE SAÚDE SÃO CRISTÓVÃO</v>
      </c>
    </row>
    <row r="486" spans="1:2" x14ac:dyDescent="0.25">
      <c r="A486" t="str">
        <f>TRIM(BC!F484)</f>
        <v>UNIDADE DE PRONTO ATENDIMENTO LESTE</v>
      </c>
      <c r="B486" t="str">
        <f>IFERROR(VLOOKUP('Lotações convertidas'!A486,'Lista de conversão'!A:B,2,0),IFERROR(VLOOKUP('Lotações convertidas'!A486,'Lista de conversão'!B:B,1,0),""))</f>
        <v>UNIDADE DE PRONTO ATENDIMENTO LESTE</v>
      </c>
    </row>
    <row r="487" spans="1:2" x14ac:dyDescent="0.25">
      <c r="A487" t="str">
        <f>TRIM(BC!F485)</f>
        <v>UNIDADE DE PRONTO ATENDIMENTO NORDESTE</v>
      </c>
      <c r="B487" t="str">
        <f>IFERROR(VLOOKUP('Lotações convertidas'!A487,'Lista de conversão'!A:B,2,0),IFERROR(VLOOKUP('Lotações convertidas'!A487,'Lista de conversão'!B:B,1,0),""))</f>
        <v>UNIDADE DE PRONTO ATENDIMENTO NORDESTE</v>
      </c>
    </row>
    <row r="488" spans="1:2" x14ac:dyDescent="0.25">
      <c r="A488" t="str">
        <f>TRIM(BC!F486)</f>
        <v>CENTRO DE SAÚDE CONJUNTO SANTA MARIA</v>
      </c>
      <c r="B488" t="str">
        <f>IFERROR(VLOOKUP('Lotações convertidas'!A488,'Lista de conversão'!A:B,2,0),IFERROR(VLOOKUP('Lotações convertidas'!A488,'Lista de conversão'!B:B,1,0),""))</f>
        <v>CENTRO DE SAÚDE CONJUNTO SANTA MARIA</v>
      </c>
    </row>
    <row r="489" spans="1:2" x14ac:dyDescent="0.25">
      <c r="A489" t="str">
        <f>TRIM(BC!F487)</f>
        <v>CENTRO DE SAÚDE MARCO ANTÔNIO DE MENEZES</v>
      </c>
      <c r="B489" t="str">
        <f>IFERROR(VLOOKUP('Lotações convertidas'!A489,'Lista de conversão'!A:B,2,0),IFERROR(VLOOKUP('Lotações convertidas'!A489,'Lista de conversão'!B:B,1,0),""))</f>
        <v>CENTRO DE SAÚDE MARCO ANTÔNIO DE MENEZES</v>
      </c>
    </row>
    <row r="490" spans="1:2" x14ac:dyDescent="0.25">
      <c r="A490" t="str">
        <f>TRIM(BC!F488)</f>
        <v>LABORATÓRIO REGIONAL OESTE / BARREIRO</v>
      </c>
      <c r="B490" t="str">
        <f>IFERROR(VLOOKUP('Lotações convertidas'!A490,'Lista de conversão'!A:B,2,0),IFERROR(VLOOKUP('Lotações convertidas'!A490,'Lista de conversão'!B:B,1,0),""))</f>
        <v>LABORATORIO REGIONAL OESTE/BARREIRO</v>
      </c>
    </row>
    <row r="491" spans="1:2" x14ac:dyDescent="0.25">
      <c r="A491" t="str">
        <f>TRIM(BC!F489)</f>
        <v>UNIDADE DE PRONTO ATENDIMENTO NORDESTE</v>
      </c>
      <c r="B491" t="str">
        <f>IFERROR(VLOOKUP('Lotações convertidas'!A491,'Lista de conversão'!A:B,2,0),IFERROR(VLOOKUP('Lotações convertidas'!A491,'Lista de conversão'!B:B,1,0),""))</f>
        <v>UNIDADE DE PRONTO ATENDIMENTO NORDESTE</v>
      </c>
    </row>
    <row r="492" spans="1:2" x14ac:dyDescent="0.25">
      <c r="A492" t="str">
        <f>TRIM(BC!F490)</f>
        <v>CENTRO DE SAÚDE SÃO JORGE</v>
      </c>
      <c r="B492" t="str">
        <f>IFERROR(VLOOKUP('Lotações convertidas'!A492,'Lista de conversão'!A:B,2,0),IFERROR(VLOOKUP('Lotações convertidas'!A492,'Lista de conversão'!B:B,1,0),""))</f>
        <v>CENTRO DE SAÚDE SÃO JORGE</v>
      </c>
    </row>
    <row r="493" spans="1:2" x14ac:dyDescent="0.25">
      <c r="A493" t="str">
        <f>TRIM(BC!F491)</f>
        <v>UNIDADE DE PRONTO ATENDIMENTO PAMPULHA</v>
      </c>
      <c r="B493" t="str">
        <f>IFERROR(VLOOKUP('Lotações convertidas'!A493,'Lista de conversão'!A:B,2,0),IFERROR(VLOOKUP('Lotações convertidas'!A493,'Lista de conversão'!B:B,1,0),""))</f>
        <v>UNIDADE DE PRONTO ATENDIMENTO PAMPULHA</v>
      </c>
    </row>
    <row r="494" spans="1:2" x14ac:dyDescent="0.25">
      <c r="A494" t="str">
        <f>TRIM(BC!F492)</f>
        <v>CENTRO DE SAÚDE BARREIRO DE CIMA</v>
      </c>
      <c r="B494" t="str">
        <f>IFERROR(VLOOKUP('Lotações convertidas'!A494,'Lista de conversão'!A:B,2,0),IFERROR(VLOOKUP('Lotações convertidas'!A494,'Lista de conversão'!B:B,1,0),""))</f>
        <v>CENTRO DE SAÚDE BARREIRO DE CIMA</v>
      </c>
    </row>
    <row r="495" spans="1:2" x14ac:dyDescent="0.25">
      <c r="A495" t="str">
        <f>TRIM(BC!F493)</f>
        <v>UNIDADE DE PRONTO ATENDIMENTO PAMPULHA</v>
      </c>
      <c r="B495" t="str">
        <f>IFERROR(VLOOKUP('Lotações convertidas'!A495,'Lista de conversão'!A:B,2,0),IFERROR(VLOOKUP('Lotações convertidas'!A495,'Lista de conversão'!B:B,1,0),""))</f>
        <v>UNIDADE DE PRONTO ATENDIMENTO PAMPULHA</v>
      </c>
    </row>
    <row r="496" spans="1:2" x14ac:dyDescent="0.25">
      <c r="A496" t="str">
        <f>TRIM(BC!F494)</f>
        <v>CENTRO DE SAÚDE NAZARÉ</v>
      </c>
      <c r="B496" t="str">
        <f>IFERROR(VLOOKUP('Lotações convertidas'!A496,'Lista de conversão'!A:B,2,0),IFERROR(VLOOKUP('Lotações convertidas'!A496,'Lista de conversão'!B:B,1,0),""))</f>
        <v>CENTRO DE SAÚDE NAZARÉ</v>
      </c>
    </row>
    <row r="497" spans="1:2" x14ac:dyDescent="0.25">
      <c r="A497" t="str">
        <f>TRIM(BC!F495)</f>
        <v>CENTRO DE TESTAGEM E ACONSELHAMENTO - SERVIÇO DE ATENDIMENTO ESPECIALIZADO</v>
      </c>
      <c r="B497" t="str">
        <f>IFERROR(VLOOKUP('Lotações convertidas'!A497,'Lista de conversão'!A:B,2,0),IFERROR(VLOOKUP('Lotações convertidas'!A497,'Lista de conversão'!B:B,1,0),""))</f>
        <v>CENTRO DE TESTAGEM E ACONSELHAMENTO - SERVICO DE ATENDIMENTO ESPECIALIZADO</v>
      </c>
    </row>
    <row r="498" spans="1:2" x14ac:dyDescent="0.25">
      <c r="A498" t="str">
        <f>TRIM(BC!F496)</f>
        <v>CENTRO DE REFERENCIA DE IMUNOBIOLOGICOS ESPECIAIS</v>
      </c>
      <c r="B498" t="str">
        <f>IFERROR(VLOOKUP('Lotações convertidas'!A498,'Lista de conversão'!A:B,2,0),IFERROR(VLOOKUP('Lotações convertidas'!A498,'Lista de conversão'!B:B,1,0),""))</f>
        <v>CENTRO DE REFERENCIA DE IMUNOBIOLOGICOS ESPECIAIS</v>
      </c>
    </row>
    <row r="499" spans="1:2" x14ac:dyDescent="0.25">
      <c r="A499" t="str">
        <f>TRIM(BC!F497)</f>
        <v>UNIDADE DE PRONTO ATENDIMENTO PAMPULHA</v>
      </c>
      <c r="B499" t="str">
        <f>IFERROR(VLOOKUP('Lotações convertidas'!A499,'Lista de conversão'!A:B,2,0),IFERROR(VLOOKUP('Lotações convertidas'!A499,'Lista de conversão'!B:B,1,0),""))</f>
        <v>UNIDADE DE PRONTO ATENDIMENTO PAMPULHA</v>
      </c>
    </row>
    <row r="500" spans="1:2" x14ac:dyDescent="0.25">
      <c r="A500" t="str">
        <f>TRIM(BC!F498)</f>
        <v>UNIDADE DE PRONTO ATENDIMENTO OESTE</v>
      </c>
      <c r="B500" t="str">
        <f>IFERROR(VLOOKUP('Lotações convertidas'!A500,'Lista de conversão'!A:B,2,0),IFERROR(VLOOKUP('Lotações convertidas'!A500,'Lista de conversão'!B:B,1,0),""))</f>
        <v>UNIDADE DE PRONTO ATENDIMENTO OESTE</v>
      </c>
    </row>
    <row r="501" spans="1:2" x14ac:dyDescent="0.25">
      <c r="A501" t="str">
        <f>TRIM(BC!F499)</f>
        <v>UNIDADE DE PRONTO ATENDIMENTO LESTE</v>
      </c>
      <c r="B501" t="str">
        <f>IFERROR(VLOOKUP('Lotações convertidas'!A501,'Lista de conversão'!A:B,2,0),IFERROR(VLOOKUP('Lotações convertidas'!A501,'Lista de conversão'!B:B,1,0),""))</f>
        <v>UNIDADE DE PRONTO ATENDIMENTO LESTE</v>
      </c>
    </row>
    <row r="502" spans="1:2" x14ac:dyDescent="0.25">
      <c r="A502" t="str">
        <f>TRIM(BC!F500)</f>
        <v>CENTRO DE SAÚDE VALE DO JATOBÁ</v>
      </c>
      <c r="B502" t="str">
        <f>IFERROR(VLOOKUP('Lotações convertidas'!A502,'Lista de conversão'!A:B,2,0),IFERROR(VLOOKUP('Lotações convertidas'!A502,'Lista de conversão'!B:B,1,0),""))</f>
        <v>CENTRO DE SAÚDE VALE DO JATOBÁ</v>
      </c>
    </row>
    <row r="503" spans="1:2" x14ac:dyDescent="0.25">
      <c r="A503" t="str">
        <f>TRIM(BC!F501)</f>
        <v>UNIDADE DE PRONTO ATENDIMENTO PAMPULHA</v>
      </c>
      <c r="B503" t="str">
        <f>IFERROR(VLOOKUP('Lotações convertidas'!A503,'Lista de conversão'!A:B,2,0),IFERROR(VLOOKUP('Lotações convertidas'!A503,'Lista de conversão'!B:B,1,0),""))</f>
        <v>UNIDADE DE PRONTO ATENDIMENTO PAMPULHA</v>
      </c>
    </row>
    <row r="504" spans="1:2" x14ac:dyDescent="0.25">
      <c r="A504" t="str">
        <f>TRIM(BC!F502)</f>
        <v>LABORATÓRIO REGIONAL NOROESTE</v>
      </c>
      <c r="B504" t="str">
        <f>IFERROR(VLOOKUP('Lotações convertidas'!A504,'Lista de conversão'!A:B,2,0),IFERROR(VLOOKUP('Lotações convertidas'!A504,'Lista de conversão'!B:B,1,0),""))</f>
        <v>LABORATORIO REGIONAL NOROESTE</v>
      </c>
    </row>
    <row r="505" spans="1:2" x14ac:dyDescent="0.25">
      <c r="A505" t="str">
        <f>TRIM(BC!F503)</f>
        <v>UNIDADE DE PRONTO ATENDIMENTO NORDESTE</v>
      </c>
      <c r="B505" t="str">
        <f>IFERROR(VLOOKUP('Lotações convertidas'!A505,'Lista de conversão'!A:B,2,0),IFERROR(VLOOKUP('Lotações convertidas'!A505,'Lista de conversão'!B:B,1,0),""))</f>
        <v>UNIDADE DE PRONTO ATENDIMENTO NORDESTE</v>
      </c>
    </row>
    <row r="506" spans="1:2" x14ac:dyDescent="0.25">
      <c r="A506" t="str">
        <f>TRIM(BC!F504)</f>
        <v>UNIDADE DE PRONTO ATENDIMENTO LESTE</v>
      </c>
      <c r="B506" t="str">
        <f>IFERROR(VLOOKUP('Lotações convertidas'!A506,'Lista de conversão'!A:B,2,0),IFERROR(VLOOKUP('Lotações convertidas'!A506,'Lista de conversão'!B:B,1,0),""))</f>
        <v>UNIDADE DE PRONTO ATENDIMENTO LESTE</v>
      </c>
    </row>
    <row r="507" spans="1:2" x14ac:dyDescent="0.25">
      <c r="A507" t="str">
        <f>TRIM(BC!F505)</f>
        <v>CENTRO DE SAÚDE PADRE EUSTÁQUIO</v>
      </c>
      <c r="B507" t="str">
        <f>IFERROR(VLOOKUP('Lotações convertidas'!A507,'Lista de conversão'!A:B,2,0),IFERROR(VLOOKUP('Lotações convertidas'!A507,'Lista de conversão'!B:B,1,0),""))</f>
        <v>CENTRO DE SAÚDE PADRE EUSTÁQUIO</v>
      </c>
    </row>
    <row r="508" spans="1:2" x14ac:dyDescent="0.25">
      <c r="A508" t="str">
        <f>TRIM(BC!F506)</f>
        <v>SERVIÇO DE ATENDIMENTO MÓVEL DE URGÊNCIA E TRANSPORTE EM SAÚDE</v>
      </c>
      <c r="B508" t="str">
        <f>IFERROR(VLOOKUP('Lotações convertidas'!A508,'Lista de conversão'!A:B,2,0),IFERROR(VLOOKUP('Lotações convertidas'!A508,'Lista de conversão'!B:B,1,0),""))</f>
        <v>SERVIÇO DE ATENDIMENTO MÓVEL DE URGÊNCIA E TRANSPORTE EM SAÚDE</v>
      </c>
    </row>
    <row r="509" spans="1:2" x14ac:dyDescent="0.25">
      <c r="A509" t="str">
        <f>TRIM(BC!F507)</f>
        <v>CENTRO DE SAÚDE FELICIDADE II</v>
      </c>
      <c r="B509" t="str">
        <f>IFERROR(VLOOKUP('Lotações convertidas'!A509,'Lista de conversão'!A:B,2,0),IFERROR(VLOOKUP('Lotações convertidas'!A509,'Lista de conversão'!B:B,1,0),""))</f>
        <v>CENTRO DE SAÚDE FELICIDADE II</v>
      </c>
    </row>
    <row r="510" spans="1:2" x14ac:dyDescent="0.25">
      <c r="A510" t="str">
        <f>TRIM(BC!F508)</f>
        <v>CENTRO DE SAÚDE TUPI</v>
      </c>
      <c r="B510" t="str">
        <f>IFERROR(VLOOKUP('Lotações convertidas'!A510,'Lista de conversão'!A:B,2,0),IFERROR(VLOOKUP('Lotações convertidas'!A510,'Lista de conversão'!B:B,1,0),""))</f>
        <v>CENTRO DE SAÚDE TUPI</v>
      </c>
    </row>
    <row r="511" spans="1:2" x14ac:dyDescent="0.25">
      <c r="A511" t="str">
        <f>TRIM(BC!F509)</f>
        <v>UNIDADE DE PRONTO ATENDIMENTO PAMPULHA</v>
      </c>
      <c r="B511" t="str">
        <f>IFERROR(VLOOKUP('Lotações convertidas'!A511,'Lista de conversão'!A:B,2,0),IFERROR(VLOOKUP('Lotações convertidas'!A511,'Lista de conversão'!B:B,1,0),""))</f>
        <v>UNIDADE DE PRONTO ATENDIMENTO PAMPULHA</v>
      </c>
    </row>
    <row r="512" spans="1:2" x14ac:dyDescent="0.25">
      <c r="A512" t="str">
        <f>TRIM(BC!F510)</f>
        <v>CENTRO DE SAÚDE VENTOSA</v>
      </c>
      <c r="B512" t="str">
        <f>IFERROR(VLOOKUP('Lotações convertidas'!A512,'Lista de conversão'!A:B,2,0),IFERROR(VLOOKUP('Lotações convertidas'!A512,'Lista de conversão'!B:B,1,0),""))</f>
        <v>CENTRO DE SAÚDE VENTOSA</v>
      </c>
    </row>
    <row r="513" spans="1:2" x14ac:dyDescent="0.25">
      <c r="A513" t="str">
        <f>TRIM(BC!F511)</f>
        <v>UNIDADE DE PRONTO ATENDIMENTO NORDESTE</v>
      </c>
      <c r="B513" t="str">
        <f>IFERROR(VLOOKUP('Lotações convertidas'!A513,'Lista de conversão'!A:B,2,0),IFERROR(VLOOKUP('Lotações convertidas'!A513,'Lista de conversão'!B:B,1,0),""))</f>
        <v>UNIDADE DE PRONTO ATENDIMENTO NORDESTE</v>
      </c>
    </row>
    <row r="514" spans="1:2" x14ac:dyDescent="0.25">
      <c r="A514" t="str">
        <f>TRIM(BC!F512)</f>
        <v>CENTRO DE SAÚDE SALGADO FILHO</v>
      </c>
      <c r="B514" t="str">
        <f>IFERROR(VLOOKUP('Lotações convertidas'!A514,'Lista de conversão'!A:B,2,0),IFERROR(VLOOKUP('Lotações convertidas'!A514,'Lista de conversão'!B:B,1,0),""))</f>
        <v>CENTRO DE SAÚDE SALGADO FILHO</v>
      </c>
    </row>
    <row r="515" spans="1:2" x14ac:dyDescent="0.25">
      <c r="A515" t="str">
        <f>TRIM(BC!F513)</f>
        <v>SERVIÇO DE ATENDIMENTO MÓVEL DE URGÊNCIA E TRANSPORTE EM SAÚDE</v>
      </c>
      <c r="B515" t="str">
        <f>IFERROR(VLOOKUP('Lotações convertidas'!A515,'Lista de conversão'!A:B,2,0),IFERROR(VLOOKUP('Lotações convertidas'!A515,'Lista de conversão'!B:B,1,0),""))</f>
        <v>SERVIÇO DE ATENDIMENTO MÓVEL DE URGÊNCIA E TRANSPORTE EM SAÚDE</v>
      </c>
    </row>
    <row r="516" spans="1:2" x14ac:dyDescent="0.25">
      <c r="A516" t="str">
        <f>TRIM(BC!F514)</f>
        <v>CENTRO DE SAÚDE JARDIM MONTANHÊS</v>
      </c>
      <c r="B516" t="str">
        <f>IFERROR(VLOOKUP('Lotações convertidas'!A516,'Lista de conversão'!A:B,2,0),IFERROR(VLOOKUP('Lotações convertidas'!A516,'Lista de conversão'!B:B,1,0),""))</f>
        <v>CENTRO DE SAÚDE JARDIM MONTANHÊS</v>
      </c>
    </row>
    <row r="517" spans="1:2" x14ac:dyDescent="0.25">
      <c r="A517" t="str">
        <f>TRIM(BC!F515)</f>
        <v>CENTRO DE SAÚDE PADRE EUSTÁQUIO</v>
      </c>
      <c r="B517" t="str">
        <f>IFERROR(VLOOKUP('Lotações convertidas'!A517,'Lista de conversão'!A:B,2,0),IFERROR(VLOOKUP('Lotações convertidas'!A517,'Lista de conversão'!B:B,1,0),""))</f>
        <v>CENTRO DE SAÚDE PADRE EUSTÁQUIO</v>
      </c>
    </row>
    <row r="518" spans="1:2" x14ac:dyDescent="0.25">
      <c r="A518" t="str">
        <f>TRIM(BC!F516)</f>
        <v>CENTRO DE SAÚDE CARLOS CHAGAS</v>
      </c>
      <c r="B518" t="str">
        <f>IFERROR(VLOOKUP('Lotações convertidas'!A518,'Lista de conversão'!A:B,2,0),IFERROR(VLOOKUP('Lotações convertidas'!A518,'Lista de conversão'!B:B,1,0),""))</f>
        <v>CENTRO DE SAÚDE CARLOS CHAGAS</v>
      </c>
    </row>
    <row r="519" spans="1:2" x14ac:dyDescent="0.25">
      <c r="A519" t="str">
        <f>TRIM(BC!F517)</f>
        <v>UNIDADE DE PRONTO ATENDIMENTO LESTE</v>
      </c>
      <c r="B519" t="str">
        <f>IFERROR(VLOOKUP('Lotações convertidas'!A519,'Lista de conversão'!A:B,2,0),IFERROR(VLOOKUP('Lotações convertidas'!A519,'Lista de conversão'!B:B,1,0),""))</f>
        <v>UNIDADE DE PRONTO ATENDIMENTO LESTE</v>
      </c>
    </row>
    <row r="520" spans="1:2" x14ac:dyDescent="0.25">
      <c r="A520" t="str">
        <f>TRIM(BC!F518)</f>
        <v>CENTRO DE SAÚDE VISTA ALEGRE</v>
      </c>
      <c r="B520" t="str">
        <f>IFERROR(VLOOKUP('Lotações convertidas'!A520,'Lista de conversão'!A:B,2,0),IFERROR(VLOOKUP('Lotações convertidas'!A520,'Lista de conversão'!B:B,1,0),""))</f>
        <v>CENTRO DE SAÚDE VISTA ALEGRE</v>
      </c>
    </row>
    <row r="521" spans="1:2" x14ac:dyDescent="0.25">
      <c r="A521" t="str">
        <f>TRIM(BC!F519)</f>
        <v>CENTRO DE SAÚDE NOSSA SENHORA APARECIDA</v>
      </c>
      <c r="B521" t="str">
        <f>IFERROR(VLOOKUP('Lotações convertidas'!A521,'Lista de conversão'!A:B,2,0),IFERROR(VLOOKUP('Lotações convertidas'!A521,'Lista de conversão'!B:B,1,0),""))</f>
        <v>CENTRO DE SAÚDE NOSSA SENHORA APARECIDA</v>
      </c>
    </row>
    <row r="522" spans="1:2" x14ac:dyDescent="0.25">
      <c r="A522" t="str">
        <f>TRIM(BC!F520)</f>
        <v>SERVIÇO DE ATENDIMENTO MÓVEL DE URGÊNCIA E TRANSPORTE EM SAÚDE</v>
      </c>
      <c r="B522" t="str">
        <f>IFERROR(VLOOKUP('Lotações convertidas'!A522,'Lista de conversão'!A:B,2,0),IFERROR(VLOOKUP('Lotações convertidas'!A522,'Lista de conversão'!B:B,1,0),""))</f>
        <v>SERVIÇO DE ATENDIMENTO MÓVEL DE URGÊNCIA E TRANSPORTE EM SAÚDE</v>
      </c>
    </row>
    <row r="523" spans="1:2" x14ac:dyDescent="0.25">
      <c r="A523" t="str">
        <f>TRIM(BC!F521)</f>
        <v>UNIDADE DE PRONTO ATENDIMENTO OESTE</v>
      </c>
      <c r="B523" t="str">
        <f>IFERROR(VLOOKUP('Lotações convertidas'!A523,'Lista de conversão'!A:B,2,0),IFERROR(VLOOKUP('Lotações convertidas'!A523,'Lista de conversão'!B:B,1,0),""))</f>
        <v>UNIDADE DE PRONTO ATENDIMENTO OESTE</v>
      </c>
    </row>
    <row r="524" spans="1:2" x14ac:dyDescent="0.25">
      <c r="A524" t="str">
        <f>TRIM(BC!F522)</f>
        <v>UNIDADE DE PRONTO ATENDIMENTO LESTE</v>
      </c>
      <c r="B524" t="str">
        <f>IFERROR(VLOOKUP('Lotações convertidas'!A524,'Lista de conversão'!A:B,2,0),IFERROR(VLOOKUP('Lotações convertidas'!A524,'Lista de conversão'!B:B,1,0),""))</f>
        <v>UNIDADE DE PRONTO ATENDIMENTO LESTE</v>
      </c>
    </row>
    <row r="525" spans="1:2" x14ac:dyDescent="0.25">
      <c r="A525" t="str">
        <f>TRIM(BC!F523)</f>
        <v>LABORATÓRIO REGIONAL CENTRO-SUL / PAMPULHA</v>
      </c>
      <c r="B525" t="str">
        <f>IFERROR(VLOOKUP('Lotações convertidas'!A525,'Lista de conversão'!A:B,2,0),IFERROR(VLOOKUP('Lotações convertidas'!A525,'Lista de conversão'!B:B,1,0),""))</f>
        <v>LABORATORIO REGIONAL CENTRO-SUL/PAMPULHA</v>
      </c>
    </row>
    <row r="526" spans="1:2" x14ac:dyDescent="0.25">
      <c r="A526" t="str">
        <f>TRIM(BC!F524)</f>
        <v>UNIDADE DE PRONTO ATENDIMENTO LESTE</v>
      </c>
      <c r="B526" t="str">
        <f>IFERROR(VLOOKUP('Lotações convertidas'!A526,'Lista de conversão'!A:B,2,0),IFERROR(VLOOKUP('Lotações convertidas'!A526,'Lista de conversão'!B:B,1,0),""))</f>
        <v>UNIDADE DE PRONTO ATENDIMENTO LESTE</v>
      </c>
    </row>
    <row r="527" spans="1:2" x14ac:dyDescent="0.25">
      <c r="A527" t="str">
        <f>TRIM(BC!F525)</f>
        <v>CENTRO DE SAÚDE NOVO HORIZONTE</v>
      </c>
      <c r="B527" t="str">
        <f>IFERROR(VLOOKUP('Lotações convertidas'!A527,'Lista de conversão'!A:B,2,0),IFERROR(VLOOKUP('Lotações convertidas'!A527,'Lista de conversão'!B:B,1,0),""))</f>
        <v>CENTRO DE SAÚDE NOVO HORIZONTE</v>
      </c>
    </row>
    <row r="528" spans="1:2" x14ac:dyDescent="0.25">
      <c r="A528" t="str">
        <f>TRIM(BC!F526)</f>
        <v>UNIDADE DE PRONTO ATENDIMENTO NORTE</v>
      </c>
      <c r="B528" t="str">
        <f>IFERROR(VLOOKUP('Lotações convertidas'!A528,'Lista de conversão'!A:B,2,0),IFERROR(VLOOKUP('Lotações convertidas'!A528,'Lista de conversão'!B:B,1,0),""))</f>
        <v>UNIDADE DE PRONTO ATENDIMENTO NORTE</v>
      </c>
    </row>
    <row r="529" spans="1:2" x14ac:dyDescent="0.25">
      <c r="A529" t="str">
        <f>TRIM(BC!F527)</f>
        <v>SERVIÇO DE ATENDIMENTO MÓVEL DE URGÊNCIA E TRANSPORTE EM SAÚDE</v>
      </c>
      <c r="B529" t="str">
        <f>IFERROR(VLOOKUP('Lotações convertidas'!A529,'Lista de conversão'!A:B,2,0),IFERROR(VLOOKUP('Lotações convertidas'!A529,'Lista de conversão'!B:B,1,0),""))</f>
        <v>SERVIÇO DE ATENDIMENTO MÓVEL DE URGÊNCIA E TRANSPORTE EM SAÚDE</v>
      </c>
    </row>
    <row r="530" spans="1:2" x14ac:dyDescent="0.25">
      <c r="A530" t="str">
        <f>TRIM(BC!F528)</f>
        <v>UNIDADE DE PRONTO ATENDIMENTO LESTE</v>
      </c>
      <c r="B530" t="str">
        <f>IFERROR(VLOOKUP('Lotações convertidas'!A530,'Lista de conversão'!A:B,2,0),IFERROR(VLOOKUP('Lotações convertidas'!A530,'Lista de conversão'!B:B,1,0),""))</f>
        <v>UNIDADE DE PRONTO ATENDIMENTO LESTE</v>
      </c>
    </row>
    <row r="531" spans="1:2" x14ac:dyDescent="0.25">
      <c r="A531" t="str">
        <f>TRIM(BC!F529)</f>
        <v>UNIDADE DE PRONTO ATENDIMENTO NORDESTE</v>
      </c>
      <c r="B531" t="str">
        <f>IFERROR(VLOOKUP('Lotações convertidas'!A531,'Lista de conversão'!A:B,2,0),IFERROR(VLOOKUP('Lotações convertidas'!A531,'Lista de conversão'!B:B,1,0),""))</f>
        <v>UNIDADE DE PRONTO ATENDIMENTO NORDESTE</v>
      </c>
    </row>
    <row r="532" spans="1:2" x14ac:dyDescent="0.25">
      <c r="A532" t="str">
        <f>TRIM(BC!F530)</f>
        <v>UNIDADE DE PRONTO ATENDIMENTO OESTE</v>
      </c>
      <c r="B532" t="str">
        <f>IFERROR(VLOOKUP('Lotações convertidas'!A532,'Lista de conversão'!A:B,2,0),IFERROR(VLOOKUP('Lotações convertidas'!A532,'Lista de conversão'!B:B,1,0),""))</f>
        <v>UNIDADE DE PRONTO ATENDIMENTO OESTE</v>
      </c>
    </row>
    <row r="533" spans="1:2" x14ac:dyDescent="0.25">
      <c r="A533" t="str">
        <f>TRIM(BC!F531)</f>
        <v>UNIDADE DE PRONTO ATENDIMENTO BARREIRO</v>
      </c>
      <c r="B533" t="str">
        <f>IFERROR(VLOOKUP('Lotações convertidas'!A533,'Lista de conversão'!A:B,2,0),IFERROR(VLOOKUP('Lotações convertidas'!A533,'Lista de conversão'!B:B,1,0),""))</f>
        <v>UNIDADE DE PRONTO ATENDIMENTO BARREIRO</v>
      </c>
    </row>
    <row r="534" spans="1:2" x14ac:dyDescent="0.25">
      <c r="A534" t="str">
        <f>TRIM(BC!F532)</f>
        <v>CENTRO DE SAÚDE NOSSA SENHORA APARECIDA</v>
      </c>
      <c r="B534" t="str">
        <f>IFERROR(VLOOKUP('Lotações convertidas'!A534,'Lista de conversão'!A:B,2,0),IFERROR(VLOOKUP('Lotações convertidas'!A534,'Lista de conversão'!B:B,1,0),""))</f>
        <v>CENTRO DE SAÚDE NOSSA SENHORA APARECIDA</v>
      </c>
    </row>
    <row r="535" spans="1:2" x14ac:dyDescent="0.25">
      <c r="A535" t="str">
        <f>TRIM(BC!F533)</f>
        <v>CENTRO DE SAÚDE MILIONÁRIOS</v>
      </c>
      <c r="B535" t="str">
        <f>IFERROR(VLOOKUP('Lotações convertidas'!A535,'Lista de conversão'!A:B,2,0),IFERROR(VLOOKUP('Lotações convertidas'!A535,'Lista de conversão'!B:B,1,0),""))</f>
        <v>CENTRO DE SAÚDE MILIONÁRIOS</v>
      </c>
    </row>
    <row r="536" spans="1:2" x14ac:dyDescent="0.25">
      <c r="A536" t="str">
        <f>TRIM(BC!F534)</f>
        <v>DIRETORIA REGIONAL DE SAUDE NOROESTE</v>
      </c>
      <c r="B536" t="str">
        <f>IFERROR(VLOOKUP('Lotações convertidas'!A536,'Lista de conversão'!A:B,2,0),IFERROR(VLOOKUP('Lotações convertidas'!A536,'Lista de conversão'!B:B,1,0),""))</f>
        <v>DIRETORIA REGIONAL DE SAUDE NOROESTE</v>
      </c>
    </row>
    <row r="537" spans="1:2" x14ac:dyDescent="0.25">
      <c r="A537" t="str">
        <f>TRIM(BC!F535)</f>
        <v>CENTRO DE REFERENCIA EM SAUDE MENTAL BARREIRO</v>
      </c>
      <c r="B537" t="str">
        <f>IFERROR(VLOOKUP('Lotações convertidas'!A537,'Lista de conversão'!A:B,2,0),IFERROR(VLOOKUP('Lotações convertidas'!A537,'Lista de conversão'!B:B,1,0),""))</f>
        <v>CENTRO DE REFERENCIA EM SAUDE MENTAL BARREIRO</v>
      </c>
    </row>
    <row r="538" spans="1:2" x14ac:dyDescent="0.25">
      <c r="A538" t="str">
        <f>TRIM(BC!F536)</f>
        <v>CENTRO DE SAÚDE JARDIM EUROPA</v>
      </c>
      <c r="B538" t="str">
        <f>IFERROR(VLOOKUP('Lotações convertidas'!A538,'Lista de conversão'!A:B,2,0),IFERROR(VLOOKUP('Lotações convertidas'!A538,'Lista de conversão'!B:B,1,0),""))</f>
        <v>CENTRO DE SAÚDE JARDIM EUROPA</v>
      </c>
    </row>
    <row r="539" spans="1:2" x14ac:dyDescent="0.25">
      <c r="A539" t="str">
        <f>TRIM(BC!F537)</f>
        <v>UNIDADE DE PRONTO ATENDIMENTO NORTE</v>
      </c>
      <c r="B539" t="str">
        <f>IFERROR(VLOOKUP('Lotações convertidas'!A539,'Lista de conversão'!A:B,2,0),IFERROR(VLOOKUP('Lotações convertidas'!A539,'Lista de conversão'!B:B,1,0),""))</f>
        <v>UNIDADE DE PRONTO ATENDIMENTO NORTE</v>
      </c>
    </row>
    <row r="540" spans="1:2" x14ac:dyDescent="0.25">
      <c r="A540" t="str">
        <f>TRIM(BC!F538)</f>
        <v>UNIDADE DE PRONTO ATENDIMENTO OESTE</v>
      </c>
      <c r="B540" t="str">
        <f>IFERROR(VLOOKUP('Lotações convertidas'!A540,'Lista de conversão'!A:B,2,0),IFERROR(VLOOKUP('Lotações convertidas'!A540,'Lista de conversão'!B:B,1,0),""))</f>
        <v>UNIDADE DE PRONTO ATENDIMENTO OESTE</v>
      </c>
    </row>
    <row r="541" spans="1:2" x14ac:dyDescent="0.25">
      <c r="A541" t="str">
        <f>TRIM(BC!F539)</f>
        <v>UNIDADE DE PRONTO ATENDIMENTO LESTE</v>
      </c>
      <c r="B541" t="str">
        <f>IFERROR(VLOOKUP('Lotações convertidas'!A541,'Lista de conversão'!A:B,2,0),IFERROR(VLOOKUP('Lotações convertidas'!A541,'Lista de conversão'!B:B,1,0),""))</f>
        <v>UNIDADE DE PRONTO ATENDIMENTO LESTE</v>
      </c>
    </row>
    <row r="542" spans="1:2" x14ac:dyDescent="0.25">
      <c r="A542" t="str">
        <f>TRIM(BC!F540)</f>
        <v>UNIDADE DE PRONTO ATENDIMENTO LESTE</v>
      </c>
      <c r="B542" t="str">
        <f>IFERROR(VLOOKUP('Lotações convertidas'!A542,'Lista de conversão'!A:B,2,0),IFERROR(VLOOKUP('Lotações convertidas'!A542,'Lista de conversão'!B:B,1,0),""))</f>
        <v>UNIDADE DE PRONTO ATENDIMENTO LESTE</v>
      </c>
    </row>
    <row r="543" spans="1:2" x14ac:dyDescent="0.25">
      <c r="A543" t="str">
        <f>TRIM(BC!F541)</f>
        <v>UNIDADE DE PRONTO ATENDIMENTO LESTE</v>
      </c>
      <c r="B543" t="str">
        <f>IFERROR(VLOOKUP('Lotações convertidas'!A543,'Lista de conversão'!A:B,2,0),IFERROR(VLOOKUP('Lotações convertidas'!A543,'Lista de conversão'!B:B,1,0),""))</f>
        <v>UNIDADE DE PRONTO ATENDIMENTO LESTE</v>
      </c>
    </row>
    <row r="544" spans="1:2" x14ac:dyDescent="0.25">
      <c r="A544" t="str">
        <f>TRIM(BC!F542)</f>
        <v>UNIDADE DE PRONTO ATENDIMENTO LESTE</v>
      </c>
      <c r="B544" t="str">
        <f>IFERROR(VLOOKUP('Lotações convertidas'!A544,'Lista de conversão'!A:B,2,0),IFERROR(VLOOKUP('Lotações convertidas'!A544,'Lista de conversão'!B:B,1,0),""))</f>
        <v>UNIDADE DE PRONTO ATENDIMENTO LESTE</v>
      </c>
    </row>
    <row r="545" spans="1:2" x14ac:dyDescent="0.25">
      <c r="A545" t="str">
        <f>TRIM(BC!F543)</f>
        <v>UNIDADE DE PRONTO ATENDIMENTO OESTE</v>
      </c>
      <c r="B545" t="str">
        <f>IFERROR(VLOOKUP('Lotações convertidas'!A545,'Lista de conversão'!A:B,2,0),IFERROR(VLOOKUP('Lotações convertidas'!A545,'Lista de conversão'!B:B,1,0),""))</f>
        <v>UNIDADE DE PRONTO ATENDIMENTO OESTE</v>
      </c>
    </row>
    <row r="546" spans="1:2" x14ac:dyDescent="0.25">
      <c r="A546" t="str">
        <f>TRIM(BC!F544)</f>
        <v>CENTRO DE SAÚDE ALCIDES LINS</v>
      </c>
      <c r="B546" t="str">
        <f>IFERROR(VLOOKUP('Lotações convertidas'!A546,'Lista de conversão'!A:B,2,0),IFERROR(VLOOKUP('Lotações convertidas'!A546,'Lista de conversão'!B:B,1,0),""))</f>
        <v>CENTRO DE SAÚDE ALCIDES LINS</v>
      </c>
    </row>
    <row r="547" spans="1:2" x14ac:dyDescent="0.25">
      <c r="A547" t="str">
        <f>TRIM(BC!F545)</f>
        <v>UNIDADE DE PRONTO ATENDIMENTO VENDA NOVA</v>
      </c>
      <c r="B547" t="str">
        <f>IFERROR(VLOOKUP('Lotações convertidas'!A547,'Lista de conversão'!A:B,2,0),IFERROR(VLOOKUP('Lotações convertidas'!A547,'Lista de conversão'!B:B,1,0),""))</f>
        <v>UNIDADE DE PRONTO ATENDIMENTO VENDA NOVA</v>
      </c>
    </row>
    <row r="548" spans="1:2" x14ac:dyDescent="0.25">
      <c r="A548" t="str">
        <f>TRIM(BC!F546)</f>
        <v>CENTRO DE REFERENCIA EM SAUDE MENTAL LESTE</v>
      </c>
      <c r="B548" t="str">
        <f>IFERROR(VLOOKUP('Lotações convertidas'!A548,'Lista de conversão'!A:B,2,0),IFERROR(VLOOKUP('Lotações convertidas'!A548,'Lista de conversão'!B:B,1,0),""))</f>
        <v>CENTRO DE REFERENCIA EM SAUDE MENTAL LESTE</v>
      </c>
    </row>
    <row r="549" spans="1:2" x14ac:dyDescent="0.25">
      <c r="A549" t="str">
        <f>TRIM(BC!F547)</f>
        <v>LABORATÓRIO REGIONAL OESTE / BARREIRO</v>
      </c>
      <c r="B549" t="str">
        <f>IFERROR(VLOOKUP('Lotações convertidas'!A549,'Lista de conversão'!A:B,2,0),IFERROR(VLOOKUP('Lotações convertidas'!A549,'Lista de conversão'!B:B,1,0),""))</f>
        <v>LABORATORIO REGIONAL OESTE/BARREIRO</v>
      </c>
    </row>
    <row r="550" spans="1:2" x14ac:dyDescent="0.25">
      <c r="A550" t="str">
        <f>TRIM(BC!F548)</f>
        <v>SERVIÇO DE ATENDIMENTO MÓVEL DE URGÊNCIA E TRANSPORTE EM SAÚDE</v>
      </c>
      <c r="B550" t="str">
        <f>IFERROR(VLOOKUP('Lotações convertidas'!A550,'Lista de conversão'!A:B,2,0),IFERROR(VLOOKUP('Lotações convertidas'!A550,'Lista de conversão'!B:B,1,0),""))</f>
        <v>SERVIÇO DE ATENDIMENTO MÓVEL DE URGÊNCIA E TRANSPORTE EM SAÚDE</v>
      </c>
    </row>
    <row r="551" spans="1:2" x14ac:dyDescent="0.25">
      <c r="A551" t="str">
        <f>TRIM(BC!F549)</f>
        <v>CENTRO DE SAÚDE COQUEIROS</v>
      </c>
      <c r="B551" t="str">
        <f>IFERROR(VLOOKUP('Lotações convertidas'!A551,'Lista de conversão'!A:B,2,0),IFERROR(VLOOKUP('Lotações convertidas'!A551,'Lista de conversão'!B:B,1,0),""))</f>
        <v>CENTRO DE SAÚDE COQUEIROS</v>
      </c>
    </row>
    <row r="552" spans="1:2" x14ac:dyDescent="0.25">
      <c r="A552" t="str">
        <f>TRIM(BC!F550)</f>
        <v>UNIDADE DE PRONTO ATENDIMENTO NORTE</v>
      </c>
      <c r="B552" t="str">
        <f>IFERROR(VLOOKUP('Lotações convertidas'!A552,'Lista de conversão'!A:B,2,0),IFERROR(VLOOKUP('Lotações convertidas'!A552,'Lista de conversão'!B:B,1,0),""))</f>
        <v>UNIDADE DE PRONTO ATENDIMENTO NORTE</v>
      </c>
    </row>
    <row r="553" spans="1:2" x14ac:dyDescent="0.25">
      <c r="A553" t="str">
        <f>TRIM(BC!F551)</f>
        <v>UNIDADE DE PRONTO ATENDIMENTO OESTE</v>
      </c>
      <c r="B553" t="str">
        <f>IFERROR(VLOOKUP('Lotações convertidas'!A553,'Lista de conversão'!A:B,2,0),IFERROR(VLOOKUP('Lotações convertidas'!A553,'Lista de conversão'!B:B,1,0),""))</f>
        <v>UNIDADE DE PRONTO ATENDIMENTO OESTE</v>
      </c>
    </row>
    <row r="554" spans="1:2" x14ac:dyDescent="0.25">
      <c r="A554" t="str">
        <f>TRIM(BC!F552)</f>
        <v>CENTRO DE SAÚDE MARIVANDA BALEEIRO - PAULO VI</v>
      </c>
      <c r="B554" t="str">
        <f>IFERROR(VLOOKUP('Lotações convertidas'!A554,'Lista de conversão'!A:B,2,0),IFERROR(VLOOKUP('Lotações convertidas'!A554,'Lista de conversão'!B:B,1,0),""))</f>
        <v>CENTRO DE SAÚDE MARIVANDA BALEEIRO - PAULO VI</v>
      </c>
    </row>
    <row r="555" spans="1:2" x14ac:dyDescent="0.25">
      <c r="A555" t="str">
        <f>TRIM(BC!F553)</f>
        <v>CENTRO DE ESPECIALIDADES ODONTOLÓGICAS CENTRO-SUL</v>
      </c>
      <c r="B555" t="str">
        <f>IFERROR(VLOOKUP('Lotações convertidas'!A555,'Lista de conversão'!A:B,2,0),IFERROR(VLOOKUP('Lotações convertidas'!A555,'Lista de conversão'!B:B,1,0),""))</f>
        <v>CENTRO DE ESPECIALIDADES ODONTOLOGICAS CENTRO-SUL</v>
      </c>
    </row>
    <row r="556" spans="1:2" x14ac:dyDescent="0.25">
      <c r="A556" t="str">
        <f>TRIM(BC!F554)</f>
        <v>CENTRO DE SAÚDE CAFEZAL</v>
      </c>
      <c r="B556" t="str">
        <f>IFERROR(VLOOKUP('Lotações convertidas'!A556,'Lista de conversão'!A:B,2,0),IFERROR(VLOOKUP('Lotações convertidas'!A556,'Lista de conversão'!B:B,1,0),""))</f>
        <v>CENTRO DE SAÚDE CAFEZAL</v>
      </c>
    </row>
    <row r="557" spans="1:2" x14ac:dyDescent="0.25">
      <c r="A557" t="str">
        <f>TRIM(BC!F555)</f>
        <v>CENTRO DE ESPECIALIDADES ODONTOLÓGICAS PARACATU</v>
      </c>
      <c r="B557" t="str">
        <f>IFERROR(VLOOKUP('Lotações convertidas'!A557,'Lista de conversão'!A:B,2,0),IFERROR(VLOOKUP('Lotações convertidas'!A557,'Lista de conversão'!B:B,1,0),""))</f>
        <v>CENTRO DE ESPECIALIDADES ODONTOLÓGICAS PARACATU</v>
      </c>
    </row>
    <row r="558" spans="1:2" x14ac:dyDescent="0.25">
      <c r="A558" t="str">
        <f>TRIM(BC!F556)</f>
        <v>UNIDADE DE PRONTO ATENDIMENTO PAMPULHA</v>
      </c>
      <c r="B558" t="str">
        <f>IFERROR(VLOOKUP('Lotações convertidas'!A558,'Lista de conversão'!A:B,2,0),IFERROR(VLOOKUP('Lotações convertidas'!A558,'Lista de conversão'!B:B,1,0),""))</f>
        <v>UNIDADE DE PRONTO ATENDIMENTO PAMPULHA</v>
      </c>
    </row>
    <row r="559" spans="1:2" x14ac:dyDescent="0.25">
      <c r="A559" t="str">
        <f>TRIM(BC!F557)</f>
        <v>UNIDADE DE PRONTO ATENDIMENTO PAMPULHA</v>
      </c>
      <c r="B559" t="str">
        <f>IFERROR(VLOOKUP('Lotações convertidas'!A559,'Lista de conversão'!A:B,2,0),IFERROR(VLOOKUP('Lotações convertidas'!A559,'Lista de conversão'!B:B,1,0),""))</f>
        <v>UNIDADE DE PRONTO ATENDIMENTO PAMPULHA</v>
      </c>
    </row>
    <row r="560" spans="1:2" x14ac:dyDescent="0.25">
      <c r="A560" t="str">
        <f>TRIM(BC!F558)</f>
        <v>UNIDADE DE PRONTO ATENDIMENTO VENDA NOVA</v>
      </c>
      <c r="B560" t="str">
        <f>IFERROR(VLOOKUP('Lotações convertidas'!A560,'Lista de conversão'!A:B,2,0),IFERROR(VLOOKUP('Lotações convertidas'!A560,'Lista de conversão'!B:B,1,0),""))</f>
        <v>UNIDADE DE PRONTO ATENDIMENTO VENDA NOVA</v>
      </c>
    </row>
    <row r="561" spans="1:2" x14ac:dyDescent="0.25">
      <c r="A561" t="str">
        <f>TRIM(BC!F559)</f>
        <v>UNIDADE DE PRONTO ATENDIMENTO BARREIRO</v>
      </c>
      <c r="B561" t="str">
        <f>IFERROR(VLOOKUP('Lotações convertidas'!A561,'Lista de conversão'!A:B,2,0),IFERROR(VLOOKUP('Lotações convertidas'!A561,'Lista de conversão'!B:B,1,0),""))</f>
        <v>UNIDADE DE PRONTO ATENDIMENTO BARREIRO</v>
      </c>
    </row>
    <row r="562" spans="1:2" x14ac:dyDescent="0.25">
      <c r="A562" t="str">
        <f>TRIM(BC!F560)</f>
        <v>CENTRO DE SAÚDE CONJUNTO PAULO VI</v>
      </c>
      <c r="B562" t="str">
        <f>IFERROR(VLOOKUP('Lotações convertidas'!A562,'Lista de conversão'!A:B,2,0),IFERROR(VLOOKUP('Lotações convertidas'!A562,'Lista de conversão'!B:B,1,0),""))</f>
        <v>CENTRO DE SAÚDE CONJUNTO PAULO VI</v>
      </c>
    </row>
    <row r="563" spans="1:2" x14ac:dyDescent="0.25">
      <c r="A563" t="str">
        <f>TRIM(BC!F561)</f>
        <v>UNIDADE DE PRONTO ATENDIMENTO NORDESTE</v>
      </c>
      <c r="B563" t="str">
        <f>IFERROR(VLOOKUP('Lotações convertidas'!A563,'Lista de conversão'!A:B,2,0),IFERROR(VLOOKUP('Lotações convertidas'!A563,'Lista de conversão'!B:B,1,0),""))</f>
        <v>UNIDADE DE PRONTO ATENDIMENTO NORDESTE</v>
      </c>
    </row>
    <row r="564" spans="1:2" x14ac:dyDescent="0.25">
      <c r="A564" t="str">
        <f>TRIM(BC!F562)</f>
        <v>SERVIÇO DE ATENDIMENTO MÓVEL DE URGÊNCIA E TRANSPORTE EM SAÚDE</v>
      </c>
      <c r="B564" t="str">
        <f>IFERROR(VLOOKUP('Lotações convertidas'!A564,'Lista de conversão'!A:B,2,0),IFERROR(VLOOKUP('Lotações convertidas'!A564,'Lista de conversão'!B:B,1,0),""))</f>
        <v>SERVIÇO DE ATENDIMENTO MÓVEL DE URGÊNCIA E TRANSPORTE EM SAÚDE</v>
      </c>
    </row>
    <row r="565" spans="1:2" x14ac:dyDescent="0.25">
      <c r="A565" t="str">
        <f>TRIM(BC!F563)</f>
        <v>UNIDADE DE PRONTO ATENDIMENTO NORDESTE</v>
      </c>
      <c r="B565" t="str">
        <f>IFERROR(VLOOKUP('Lotações convertidas'!A565,'Lista de conversão'!A:B,2,0),IFERROR(VLOOKUP('Lotações convertidas'!A565,'Lista de conversão'!B:B,1,0),""))</f>
        <v>UNIDADE DE PRONTO ATENDIMENTO NORDESTE</v>
      </c>
    </row>
    <row r="566" spans="1:2" x14ac:dyDescent="0.25">
      <c r="A566" t="str">
        <f>TRIM(BC!F564)</f>
        <v>UNIDADE DE PRONTO ATENDIMENTO NORTE</v>
      </c>
      <c r="B566" t="str">
        <f>IFERROR(VLOOKUP('Lotações convertidas'!A566,'Lista de conversão'!A:B,2,0),IFERROR(VLOOKUP('Lotações convertidas'!A566,'Lista de conversão'!B:B,1,0),""))</f>
        <v>UNIDADE DE PRONTO ATENDIMENTO NORTE</v>
      </c>
    </row>
    <row r="567" spans="1:2" x14ac:dyDescent="0.25">
      <c r="A567" t="str">
        <f>TRIM(BC!F565)</f>
        <v>SERVIÇO DE ATENDIMENTO MÓVEL DE URGÊNCIA E TRANSPORTE EM SAÚDE</v>
      </c>
      <c r="B567" t="str">
        <f>IFERROR(VLOOKUP('Lotações convertidas'!A567,'Lista de conversão'!A:B,2,0),IFERROR(VLOOKUP('Lotações convertidas'!A567,'Lista de conversão'!B:B,1,0),""))</f>
        <v>SERVIÇO DE ATENDIMENTO MÓVEL DE URGÊNCIA E TRANSPORTE EM SAÚDE</v>
      </c>
    </row>
    <row r="568" spans="1:2" x14ac:dyDescent="0.25">
      <c r="A568" t="str">
        <f>TRIM(BC!F566)</f>
        <v>SERVIÇO DE ATENDIMENTO MÓVEL DE URGÊNCIA E TRANSPORTE EM SAÚDE</v>
      </c>
      <c r="B568" t="str">
        <f>IFERROR(VLOOKUP('Lotações convertidas'!A568,'Lista de conversão'!A:B,2,0),IFERROR(VLOOKUP('Lotações convertidas'!A568,'Lista de conversão'!B:B,1,0),""))</f>
        <v>SERVIÇO DE ATENDIMENTO MÓVEL DE URGÊNCIA E TRANSPORTE EM SAÚDE</v>
      </c>
    </row>
    <row r="569" spans="1:2" x14ac:dyDescent="0.25">
      <c r="A569" t="str">
        <f>TRIM(BC!F567)</f>
        <v>SERVIÇO DE ATENDIMENTO MÓVEL DE URGÊNCIA E TRANSPORTE EM SAÚDE</v>
      </c>
      <c r="B569" t="str">
        <f>IFERROR(VLOOKUP('Lotações convertidas'!A569,'Lista de conversão'!A:B,2,0),IFERROR(VLOOKUP('Lotações convertidas'!A569,'Lista de conversão'!B:B,1,0),""))</f>
        <v>SERVIÇO DE ATENDIMENTO MÓVEL DE URGÊNCIA E TRANSPORTE EM SAÚDE</v>
      </c>
    </row>
    <row r="570" spans="1:2" x14ac:dyDescent="0.25">
      <c r="A570" t="str">
        <f>TRIM(BC!F568)</f>
        <v>SERVIÇO DE ATENDIMENTO MÓVEL DE URGÊNCIA E TRANSPORTE EM SAÚDE</v>
      </c>
      <c r="B570" t="str">
        <f>IFERROR(VLOOKUP('Lotações convertidas'!A570,'Lista de conversão'!A:B,2,0),IFERROR(VLOOKUP('Lotações convertidas'!A570,'Lista de conversão'!B:B,1,0),""))</f>
        <v>SERVIÇO DE ATENDIMENTO MÓVEL DE URGÊNCIA E TRANSPORTE EM SAÚDE</v>
      </c>
    </row>
    <row r="571" spans="1:2" x14ac:dyDescent="0.25">
      <c r="A571" t="str">
        <f>TRIM(BC!F569)</f>
        <v>CENTRO DE SAÚDE MENINO JESUS</v>
      </c>
      <c r="B571" t="str">
        <f>IFERROR(VLOOKUP('Lotações convertidas'!A571,'Lista de conversão'!A:B,2,0),IFERROR(VLOOKUP('Lotações convertidas'!A571,'Lista de conversão'!B:B,1,0),""))</f>
        <v>CENTRO DE SAÚDE MENINO JESUS</v>
      </c>
    </row>
    <row r="572" spans="1:2" x14ac:dyDescent="0.25">
      <c r="A572" t="str">
        <f>TRIM(BC!F570)</f>
        <v>UNIDADE DE PRONTO ATENDIMENTO NORDESTE</v>
      </c>
      <c r="B572" t="str">
        <f>IFERROR(VLOOKUP('Lotações convertidas'!A572,'Lista de conversão'!A:B,2,0),IFERROR(VLOOKUP('Lotações convertidas'!A572,'Lista de conversão'!B:B,1,0),""))</f>
        <v>UNIDADE DE PRONTO ATENDIMENTO NORDESTE</v>
      </c>
    </row>
    <row r="573" spans="1:2" x14ac:dyDescent="0.25">
      <c r="A573" t="str">
        <f>TRIM(BC!F571)</f>
        <v>UNIDADE DE PRONTO ATENDIMENTO PAMPULHA</v>
      </c>
      <c r="B573" t="str">
        <f>IFERROR(VLOOKUP('Lotações convertidas'!A573,'Lista de conversão'!A:B,2,0),IFERROR(VLOOKUP('Lotações convertidas'!A573,'Lista de conversão'!B:B,1,0),""))</f>
        <v>UNIDADE DE PRONTO ATENDIMENTO PAMPULHA</v>
      </c>
    </row>
    <row r="574" spans="1:2" x14ac:dyDescent="0.25">
      <c r="A574" t="str">
        <f>TRIM(BC!F572)</f>
        <v>SERVIÇO DE ATENDIMENTO MÓVEL DE URGÊNCIA E TRANSPORTE EM SAÚDE</v>
      </c>
      <c r="B574" t="str">
        <f>IFERROR(VLOOKUP('Lotações convertidas'!A574,'Lista de conversão'!A:B,2,0),IFERROR(VLOOKUP('Lotações convertidas'!A574,'Lista de conversão'!B:B,1,0),""))</f>
        <v>SERVIÇO DE ATENDIMENTO MÓVEL DE URGÊNCIA E TRANSPORTE EM SAÚDE</v>
      </c>
    </row>
    <row r="575" spans="1:2" x14ac:dyDescent="0.25">
      <c r="A575" t="str">
        <f>TRIM(BC!F573)</f>
        <v>UNIDADE DE PRONTO ATENDIMENTO VENDA NOVA</v>
      </c>
      <c r="B575" t="str">
        <f>IFERROR(VLOOKUP('Lotações convertidas'!A575,'Lista de conversão'!A:B,2,0),IFERROR(VLOOKUP('Lotações convertidas'!A575,'Lista de conversão'!B:B,1,0),""))</f>
        <v>UNIDADE DE PRONTO ATENDIMENTO VENDA NOVA</v>
      </c>
    </row>
    <row r="576" spans="1:2" x14ac:dyDescent="0.25">
      <c r="A576" t="str">
        <f>TRIM(BC!F574)</f>
        <v>CENTRO DE ESPECIALIDADES ODONTOLÓGICAS PARACATU</v>
      </c>
      <c r="B576" t="str">
        <f>IFERROR(VLOOKUP('Lotações convertidas'!A576,'Lista de conversão'!A:B,2,0),IFERROR(VLOOKUP('Lotações convertidas'!A576,'Lista de conversão'!B:B,1,0),""))</f>
        <v>CENTRO DE ESPECIALIDADES ODONTOLÓGICAS PARACATU</v>
      </c>
    </row>
    <row r="577" spans="1:2" x14ac:dyDescent="0.25">
      <c r="A577" t="str">
        <f>TRIM(BC!F575)</f>
        <v>UNIDADE DE PRONTO ATENDIMENTO BARREIRO</v>
      </c>
      <c r="B577" t="str">
        <f>IFERROR(VLOOKUP('Lotações convertidas'!A577,'Lista de conversão'!A:B,2,0),IFERROR(VLOOKUP('Lotações convertidas'!A577,'Lista de conversão'!B:B,1,0),""))</f>
        <v>UNIDADE DE PRONTO ATENDIMENTO BARREIRO</v>
      </c>
    </row>
    <row r="578" spans="1:2" x14ac:dyDescent="0.25">
      <c r="A578" t="str">
        <f>TRIM(BC!F576)</f>
        <v>SERVIÇO DE ATENDIMENTO MÓVEL DE URGÊNCIA E TRANSPORTE EM SAÚDE</v>
      </c>
      <c r="B578" t="str">
        <f>IFERROR(VLOOKUP('Lotações convertidas'!A578,'Lista de conversão'!A:B,2,0),IFERROR(VLOOKUP('Lotações convertidas'!A578,'Lista de conversão'!B:B,1,0),""))</f>
        <v>SERVIÇO DE ATENDIMENTO MÓVEL DE URGÊNCIA E TRANSPORTE EM SAÚDE</v>
      </c>
    </row>
    <row r="579" spans="1:2" x14ac:dyDescent="0.25">
      <c r="A579" t="str">
        <f>TRIM(BC!F577)</f>
        <v>UNIDADE DE PRONTO ATENDIMENTO VENDA NOVA</v>
      </c>
      <c r="B579" t="str">
        <f>IFERROR(VLOOKUP('Lotações convertidas'!A579,'Lista de conversão'!A:B,2,0),IFERROR(VLOOKUP('Lotações convertidas'!A579,'Lista de conversão'!B:B,1,0),""))</f>
        <v>UNIDADE DE PRONTO ATENDIMENTO VENDA NOVA</v>
      </c>
    </row>
    <row r="580" spans="1:2" x14ac:dyDescent="0.25">
      <c r="A580" t="str">
        <f>TRIM(BC!F578)</f>
        <v>UNIDADE DE PRONTO ATENDIMENTO NORTE</v>
      </c>
      <c r="B580" t="str">
        <f>IFERROR(VLOOKUP('Lotações convertidas'!A580,'Lista de conversão'!A:B,2,0),IFERROR(VLOOKUP('Lotações convertidas'!A580,'Lista de conversão'!B:B,1,0),""))</f>
        <v>UNIDADE DE PRONTO ATENDIMENTO NORTE</v>
      </c>
    </row>
    <row r="581" spans="1:2" x14ac:dyDescent="0.25">
      <c r="A581" t="str">
        <f>TRIM(BC!F579)</f>
        <v>UNIDADE DE PRONTO ATENDIMENTO OESTE</v>
      </c>
      <c r="B581" t="str">
        <f>IFERROR(VLOOKUP('Lotações convertidas'!A581,'Lista de conversão'!A:B,2,0),IFERROR(VLOOKUP('Lotações convertidas'!A581,'Lista de conversão'!B:B,1,0),""))</f>
        <v>UNIDADE DE PRONTO ATENDIMENTO OESTE</v>
      </c>
    </row>
    <row r="582" spans="1:2" x14ac:dyDescent="0.25">
      <c r="A582" t="str">
        <f>TRIM(BC!F580)</f>
        <v>CENTRO DE SAÚDE VILA CEMIG</v>
      </c>
      <c r="B582" t="str">
        <f>IFERROR(VLOOKUP('Lotações convertidas'!A582,'Lista de conversão'!A:B,2,0),IFERROR(VLOOKUP('Lotações convertidas'!A582,'Lista de conversão'!B:B,1,0),""))</f>
        <v>CENTRO DE SAÚDE VILA CEMIG</v>
      </c>
    </row>
    <row r="583" spans="1:2" x14ac:dyDescent="0.25">
      <c r="A583" t="str">
        <f>TRIM(BC!F581)</f>
        <v>CENTRO DE SAÚDE BOM JESUS</v>
      </c>
      <c r="B583" t="str">
        <f>IFERROR(VLOOKUP('Lotações convertidas'!A583,'Lista de conversão'!A:B,2,0),IFERROR(VLOOKUP('Lotações convertidas'!A583,'Lista de conversão'!B:B,1,0),""))</f>
        <v>CENTRO DE SAÚDE BOM JESUS</v>
      </c>
    </row>
    <row r="584" spans="1:2" x14ac:dyDescent="0.25">
      <c r="A584" t="str">
        <f>TRIM(BC!F582)</f>
        <v>CENTRO DE SAÚDE VILA CEMIG</v>
      </c>
      <c r="B584" t="str">
        <f>IFERROR(VLOOKUP('Lotações convertidas'!A584,'Lista de conversão'!A:B,2,0),IFERROR(VLOOKUP('Lotações convertidas'!A584,'Lista de conversão'!B:B,1,0),""))</f>
        <v>CENTRO DE SAÚDE VILA CEMIG</v>
      </c>
    </row>
    <row r="585" spans="1:2" x14ac:dyDescent="0.25">
      <c r="A585" t="str">
        <f>TRIM(BC!F583)</f>
        <v>UNIDADE DE PRONTO ATENDIMENTO OESTE</v>
      </c>
      <c r="B585" t="str">
        <f>IFERROR(VLOOKUP('Lotações convertidas'!A585,'Lista de conversão'!A:B,2,0),IFERROR(VLOOKUP('Lotações convertidas'!A585,'Lista de conversão'!B:B,1,0),""))</f>
        <v>UNIDADE DE PRONTO ATENDIMENTO OESTE</v>
      </c>
    </row>
    <row r="586" spans="1:2" x14ac:dyDescent="0.25">
      <c r="A586" t="str">
        <f>TRIM(BC!F584)</f>
        <v>UNIDADE DE PRONTO ATENDIMENTO PAMPULHA</v>
      </c>
      <c r="B586" t="str">
        <f>IFERROR(VLOOKUP('Lotações convertidas'!A586,'Lista de conversão'!A:B,2,0),IFERROR(VLOOKUP('Lotações convertidas'!A586,'Lista de conversão'!B:B,1,0),""))</f>
        <v>UNIDADE DE PRONTO ATENDIMENTO PAMPULHA</v>
      </c>
    </row>
    <row r="587" spans="1:2" x14ac:dyDescent="0.25">
      <c r="A587" t="str">
        <f>TRIM(BC!F585)</f>
        <v>CENTRO DE SAÚDE MARCO ANTÔNIO DE MENEZES</v>
      </c>
      <c r="B587" t="str">
        <f>IFERROR(VLOOKUP('Lotações convertidas'!A587,'Lista de conversão'!A:B,2,0),IFERROR(VLOOKUP('Lotações convertidas'!A587,'Lista de conversão'!B:B,1,0),""))</f>
        <v>CENTRO DE SAÚDE MARCO ANTÔNIO DE MENEZES</v>
      </c>
    </row>
    <row r="588" spans="1:2" x14ac:dyDescent="0.25">
      <c r="A588" t="str">
        <f>TRIM(BC!F586)</f>
        <v>CENTRO DE ESPECIALIDADES ODONTOLÓGICAS CENTRO-SUL</v>
      </c>
      <c r="B588" t="str">
        <f>IFERROR(VLOOKUP('Lotações convertidas'!A588,'Lista de conversão'!A:B,2,0),IFERROR(VLOOKUP('Lotações convertidas'!A588,'Lista de conversão'!B:B,1,0),""))</f>
        <v>CENTRO DE ESPECIALIDADES ODONTOLOGICAS CENTRO-SUL</v>
      </c>
    </row>
    <row r="589" spans="1:2" x14ac:dyDescent="0.25">
      <c r="A589" t="str">
        <f>TRIM(BC!F587)</f>
        <v>UNIDADE DE PRONTO ATENDIMENTO LESTE</v>
      </c>
      <c r="B589" t="str">
        <f>IFERROR(VLOOKUP('Lotações convertidas'!A589,'Lista de conversão'!A:B,2,0),IFERROR(VLOOKUP('Lotações convertidas'!A589,'Lista de conversão'!B:B,1,0),""))</f>
        <v>UNIDADE DE PRONTO ATENDIMENTO LESTE</v>
      </c>
    </row>
    <row r="590" spans="1:2" x14ac:dyDescent="0.25">
      <c r="A590" t="str">
        <f>TRIM(BC!F588)</f>
        <v>CENTRO DE SAÚDE JARDIM COMERCIÁRIOS</v>
      </c>
      <c r="B590" t="str">
        <f>IFERROR(VLOOKUP('Lotações convertidas'!A590,'Lista de conversão'!A:B,2,0),IFERROR(VLOOKUP('Lotações convertidas'!A590,'Lista de conversão'!B:B,1,0),""))</f>
        <v>CENTRO DE SAÚDE JARDIM COMERCIÁRIOS</v>
      </c>
    </row>
    <row r="591" spans="1:2" x14ac:dyDescent="0.25">
      <c r="A591" t="str">
        <f>TRIM(BC!F589)</f>
        <v>CENTRO DE SAÚDE NOSSA SENHORA APARECIDA</v>
      </c>
      <c r="B591" t="str">
        <f>IFERROR(VLOOKUP('Lotações convertidas'!A591,'Lista de conversão'!A:B,2,0),IFERROR(VLOOKUP('Lotações convertidas'!A591,'Lista de conversão'!B:B,1,0),""))</f>
        <v>CENTRO DE SAÚDE NOSSA SENHORA APARECIDA</v>
      </c>
    </row>
    <row r="592" spans="1:2" x14ac:dyDescent="0.25">
      <c r="A592" t="str">
        <f>TRIM(BC!F590)</f>
        <v>CENTRO DE SAÚDE CARLOS PRATES</v>
      </c>
      <c r="B592" t="str">
        <f>IFERROR(VLOOKUP('Lotações convertidas'!A592,'Lista de conversão'!A:B,2,0),IFERROR(VLOOKUP('Lotações convertidas'!A592,'Lista de conversão'!B:B,1,0),""))</f>
        <v>CENTRO DE SAÚDE CARLOS PRATES</v>
      </c>
    </row>
    <row r="593" spans="1:2" x14ac:dyDescent="0.25">
      <c r="A593" t="str">
        <f>TRIM(BC!F591)</f>
        <v>SERVIÇO DE ATENDIMENTO MÓVEL DE URGÊNCIA E TRANSPORTE EM SAÚDE</v>
      </c>
      <c r="B593" t="str">
        <f>IFERROR(VLOOKUP('Lotações convertidas'!A593,'Lista de conversão'!A:B,2,0),IFERROR(VLOOKUP('Lotações convertidas'!A593,'Lista de conversão'!B:B,1,0),""))</f>
        <v>SERVIÇO DE ATENDIMENTO MÓVEL DE URGÊNCIA E TRANSPORTE EM SAÚDE</v>
      </c>
    </row>
    <row r="594" spans="1:2" x14ac:dyDescent="0.25">
      <c r="A594" t="str">
        <f>TRIM(BC!F592)</f>
        <v>UNIDADE DE PRONTO ATENDIMENTO OESTE</v>
      </c>
      <c r="B594" t="str">
        <f>IFERROR(VLOOKUP('Lotações convertidas'!A594,'Lista de conversão'!A:B,2,0),IFERROR(VLOOKUP('Lotações convertidas'!A594,'Lista de conversão'!B:B,1,0),""))</f>
        <v>UNIDADE DE PRONTO ATENDIMENTO OESTE</v>
      </c>
    </row>
    <row r="595" spans="1:2" x14ac:dyDescent="0.25">
      <c r="A595" t="str">
        <f>TRIM(BC!F593)</f>
        <v>CENTRAL DE ESTERILIZACAO NOROESTE</v>
      </c>
      <c r="B595" t="str">
        <f>IFERROR(VLOOKUP('Lotações convertidas'!A595,'Lista de conversão'!A:B,2,0),IFERROR(VLOOKUP('Lotações convertidas'!A595,'Lista de conversão'!B:B,1,0),""))</f>
        <v>CENTRAL DE ESTERILIZACAO NOROESTE</v>
      </c>
    </row>
    <row r="596" spans="1:2" x14ac:dyDescent="0.25">
      <c r="A596" t="str">
        <f>TRIM(BC!F594)</f>
        <v>CENTRO DE SAÚDE JARDIM GUANABARA</v>
      </c>
      <c r="B596" t="str">
        <f>IFERROR(VLOOKUP('Lotações convertidas'!A596,'Lista de conversão'!A:B,2,0),IFERROR(VLOOKUP('Lotações convertidas'!A596,'Lista de conversão'!B:B,1,0),""))</f>
        <v>CENTRO DE SAÚDE JARDIM GUANABARA</v>
      </c>
    </row>
    <row r="597" spans="1:2" x14ac:dyDescent="0.25">
      <c r="A597" t="str">
        <f>TRIM(BC!F595)</f>
        <v>SERVIÇO DE ATENDIMENTO MÓVEL DE URGÊNCIA E TRANSPORTE EM SAÚDE</v>
      </c>
      <c r="B597" t="str">
        <f>IFERROR(VLOOKUP('Lotações convertidas'!A597,'Lista de conversão'!A:B,2,0),IFERROR(VLOOKUP('Lotações convertidas'!A597,'Lista de conversão'!B:B,1,0),""))</f>
        <v>SERVIÇO DE ATENDIMENTO MÓVEL DE URGÊNCIA E TRANSPORTE EM SAÚDE</v>
      </c>
    </row>
    <row r="598" spans="1:2" x14ac:dyDescent="0.25">
      <c r="A598" t="str">
        <f>TRIM(BC!F596)</f>
        <v>CENTRO DE SAÚDE CACHOEIRINHA</v>
      </c>
      <c r="B598" t="str">
        <f>IFERROR(VLOOKUP('Lotações convertidas'!A598,'Lista de conversão'!A:B,2,0),IFERROR(VLOOKUP('Lotações convertidas'!A598,'Lista de conversão'!B:B,1,0),""))</f>
        <v>CENTRO DE SAÚDE CACHOEIRINHA</v>
      </c>
    </row>
    <row r="599" spans="1:2" x14ac:dyDescent="0.25">
      <c r="A599" t="str">
        <f>TRIM(BC!F597)</f>
        <v>CENTRO DE REFERENCIA EM SAUDE MENTAL LESTE</v>
      </c>
      <c r="B599" t="str">
        <f>IFERROR(VLOOKUP('Lotações convertidas'!A599,'Lista de conversão'!A:B,2,0),IFERROR(VLOOKUP('Lotações convertidas'!A599,'Lista de conversão'!B:B,1,0),""))</f>
        <v>CENTRO DE REFERENCIA EM SAUDE MENTAL LESTE</v>
      </c>
    </row>
    <row r="600" spans="1:2" x14ac:dyDescent="0.25">
      <c r="A600" t="str">
        <f>TRIM(BC!F598)</f>
        <v>CENTRO DE SAÚDE ITAIPU - JATOBÁ</v>
      </c>
      <c r="B600" t="str">
        <f>IFERROR(VLOOKUP('Lotações convertidas'!A600,'Lista de conversão'!A:B,2,0),IFERROR(VLOOKUP('Lotações convertidas'!A600,'Lista de conversão'!B:B,1,0),""))</f>
        <v>CENTRO DE SAÚDE ITAIPU - JATOBÁ</v>
      </c>
    </row>
    <row r="601" spans="1:2" x14ac:dyDescent="0.25">
      <c r="A601" t="str">
        <f>TRIM(BC!F599)</f>
        <v>CENTRO DE SAÚDE VALE DO JATOBÁ</v>
      </c>
      <c r="B601" t="str">
        <f>IFERROR(VLOOKUP('Lotações convertidas'!A601,'Lista de conversão'!A:B,2,0),IFERROR(VLOOKUP('Lotações convertidas'!A601,'Lista de conversão'!B:B,1,0),""))</f>
        <v>CENTRO DE SAÚDE VALE DO JATOBÁ</v>
      </c>
    </row>
    <row r="602" spans="1:2" x14ac:dyDescent="0.25">
      <c r="A602" t="str">
        <f>TRIM(BC!F600)</f>
        <v>CENTRO DE SAÚDE ZILAH SPÓSITO</v>
      </c>
      <c r="B602" t="str">
        <f>IFERROR(VLOOKUP('Lotações convertidas'!A602,'Lista de conversão'!A:B,2,0),IFERROR(VLOOKUP('Lotações convertidas'!A602,'Lista de conversão'!B:B,1,0),""))</f>
        <v>CENTRO DE SAÚDE ZILAH SPÓSITO</v>
      </c>
    </row>
    <row r="603" spans="1:2" x14ac:dyDescent="0.25">
      <c r="A603" t="str">
        <f>TRIM(BC!F601)</f>
        <v>CENTRO DE SAÚDE CONJUNTO SANTA MARIA</v>
      </c>
      <c r="B603" t="str">
        <f>IFERROR(VLOOKUP('Lotações convertidas'!A603,'Lista de conversão'!A:B,2,0),IFERROR(VLOOKUP('Lotações convertidas'!A603,'Lista de conversão'!B:B,1,0),""))</f>
        <v>CENTRO DE SAÚDE CONJUNTO SANTA MARIA</v>
      </c>
    </row>
    <row r="604" spans="1:2" x14ac:dyDescent="0.25">
      <c r="A604" t="str">
        <f>TRIM(BC!F602)</f>
        <v>CENTRO DE SAÚDE PADRE TARCÍSIO</v>
      </c>
      <c r="B604" t="str">
        <f>IFERROR(VLOOKUP('Lotações convertidas'!A604,'Lista de conversão'!A:B,2,0),IFERROR(VLOOKUP('Lotações convertidas'!A604,'Lista de conversão'!B:B,1,0),""))</f>
        <v>CENTRO DE SAÚDE PADRE TARCÍSIO</v>
      </c>
    </row>
    <row r="605" spans="1:2" x14ac:dyDescent="0.25">
      <c r="A605" t="str">
        <f>TRIM(BC!F603)</f>
        <v>CENTRO DE SAÚDE HORTO</v>
      </c>
      <c r="B605" t="str">
        <f>IFERROR(VLOOKUP('Lotações convertidas'!A605,'Lista de conversão'!A:B,2,0),IFERROR(VLOOKUP('Lotações convertidas'!A605,'Lista de conversão'!B:B,1,0),""))</f>
        <v>CENTRO DE SAÚDE HORTO</v>
      </c>
    </row>
    <row r="606" spans="1:2" x14ac:dyDescent="0.25">
      <c r="A606" t="str">
        <f>TRIM(BC!F604)</f>
        <v>CENTRO DE SAÚDE SÃO TOMÁS</v>
      </c>
      <c r="B606" t="str">
        <f>IFERROR(VLOOKUP('Lotações convertidas'!A606,'Lista de conversão'!A:B,2,0),IFERROR(VLOOKUP('Lotações convertidas'!A606,'Lista de conversão'!B:B,1,0),""))</f>
        <v>CENTRO DE SAÚDE SÃO TOMÁS</v>
      </c>
    </row>
    <row r="607" spans="1:2" x14ac:dyDescent="0.25">
      <c r="A607" t="str">
        <f>TRIM(BC!F605)</f>
        <v>UNIDADE DE PRONTO ATENDIMENTO OESTE</v>
      </c>
      <c r="B607" t="str">
        <f>IFERROR(VLOOKUP('Lotações convertidas'!A607,'Lista de conversão'!A:B,2,0),IFERROR(VLOOKUP('Lotações convertidas'!A607,'Lista de conversão'!B:B,1,0),""))</f>
        <v>UNIDADE DE PRONTO ATENDIMENTO OESTE</v>
      </c>
    </row>
    <row r="608" spans="1:2" x14ac:dyDescent="0.25">
      <c r="A608" t="str">
        <f>TRIM(BC!F606)</f>
        <v>CENTRO DE SAÚDE ITAMARATI</v>
      </c>
      <c r="B608" t="str">
        <f>IFERROR(VLOOKUP('Lotações convertidas'!A608,'Lista de conversão'!A:B,2,0),IFERROR(VLOOKUP('Lotações convertidas'!A608,'Lista de conversão'!B:B,1,0),""))</f>
        <v>CENTRO DE SAÚDE ITAMARATI</v>
      </c>
    </row>
    <row r="609" spans="1:2" x14ac:dyDescent="0.25">
      <c r="A609" t="str">
        <f>TRIM(BC!F607)</f>
        <v>CENTRO DE SAÚDE HAVAÍ</v>
      </c>
      <c r="B609" t="str">
        <f>IFERROR(VLOOKUP('Lotações convertidas'!A609,'Lista de conversão'!A:B,2,0),IFERROR(VLOOKUP('Lotações convertidas'!A609,'Lista de conversão'!B:B,1,0),""))</f>
        <v>CENTRO DE SAÚDE HAVAÍ</v>
      </c>
    </row>
    <row r="610" spans="1:2" x14ac:dyDescent="0.25">
      <c r="A610" t="str">
        <f>TRIM(BC!F608)</f>
        <v>CENTRO DE SAÚDE SÃO JOSÉ OPERÁRIO</v>
      </c>
      <c r="B610" t="str">
        <f>IFERROR(VLOOKUP('Lotações convertidas'!A610,'Lista de conversão'!A:B,2,0),IFERROR(VLOOKUP('Lotações convertidas'!A610,'Lista de conversão'!B:B,1,0),""))</f>
        <v>CENTRO DE SAÚDE SÃO JOSÉ OPERÁRIO</v>
      </c>
    </row>
    <row r="611" spans="1:2" x14ac:dyDescent="0.25">
      <c r="A611" t="str">
        <f>TRIM(BC!F609)</f>
        <v>UNIDADE DE PRONTO ATENDIMENTO LESTE</v>
      </c>
      <c r="B611" t="str">
        <f>IFERROR(VLOOKUP('Lotações convertidas'!A611,'Lista de conversão'!A:B,2,0),IFERROR(VLOOKUP('Lotações convertidas'!A611,'Lista de conversão'!B:B,1,0),""))</f>
        <v>UNIDADE DE PRONTO ATENDIMENTO LESTE</v>
      </c>
    </row>
    <row r="612" spans="1:2" x14ac:dyDescent="0.25">
      <c r="A612" t="str">
        <f>TRIM(BC!F610)</f>
        <v>CENTRO DE SAÚDE OURO PRETO</v>
      </c>
      <c r="B612" t="str">
        <f>IFERROR(VLOOKUP('Lotações convertidas'!A612,'Lista de conversão'!A:B,2,0),IFERROR(VLOOKUP('Lotações convertidas'!A612,'Lista de conversão'!B:B,1,0),""))</f>
        <v>CENTRO DE SAÚDE OURO PRETO</v>
      </c>
    </row>
    <row r="613" spans="1:2" x14ac:dyDescent="0.25">
      <c r="A613" t="str">
        <f>TRIM(BC!F611)</f>
        <v>CENTRO DE SAÚDE PADRE FERNANDO DE MELO</v>
      </c>
      <c r="B613" t="str">
        <f>IFERROR(VLOOKUP('Lotações convertidas'!A613,'Lista de conversão'!A:B,2,0),IFERROR(VLOOKUP('Lotações convertidas'!A613,'Lista de conversão'!B:B,1,0),""))</f>
        <v>CENTRO DE SAÚDE PADRE FERNANDO DE MELO</v>
      </c>
    </row>
    <row r="614" spans="1:2" x14ac:dyDescent="0.25">
      <c r="A614" t="str">
        <f>TRIM(BC!F612)</f>
        <v>CENTRO DE SAÚDE NOVO HORIZONTE</v>
      </c>
      <c r="B614" t="str">
        <f>IFERROR(VLOOKUP('Lotações convertidas'!A614,'Lista de conversão'!A:B,2,0),IFERROR(VLOOKUP('Lotações convertidas'!A614,'Lista de conversão'!B:B,1,0),""))</f>
        <v>CENTRO DE SAÚDE NOVO HORIZONTE</v>
      </c>
    </row>
    <row r="615" spans="1:2" x14ac:dyDescent="0.25">
      <c r="A615" t="str">
        <f>TRIM(BC!F613)</f>
        <v>UNIDADE DE PRONTO ATENDIMENTO LESTE</v>
      </c>
      <c r="B615" t="str">
        <f>IFERROR(VLOOKUP('Lotações convertidas'!A615,'Lista de conversão'!A:B,2,0),IFERROR(VLOOKUP('Lotações convertidas'!A615,'Lista de conversão'!B:B,1,0),""))</f>
        <v>UNIDADE DE PRONTO ATENDIMENTO LESTE</v>
      </c>
    </row>
    <row r="616" spans="1:2" x14ac:dyDescent="0.25">
      <c r="A616" t="str">
        <f>TRIM(BC!F614)</f>
        <v>UNIDADE DE PRONTO ATENDIMENTO BARREIRO</v>
      </c>
      <c r="B616" t="str">
        <f>IFERROR(VLOOKUP('Lotações convertidas'!A616,'Lista de conversão'!A:B,2,0),IFERROR(VLOOKUP('Lotações convertidas'!A616,'Lista de conversão'!B:B,1,0),""))</f>
        <v>UNIDADE DE PRONTO ATENDIMENTO BARREIRO</v>
      </c>
    </row>
    <row r="617" spans="1:2" x14ac:dyDescent="0.25">
      <c r="A617" t="str">
        <f>TRIM(BC!F615)</f>
        <v>CENTRO DE SAÚDE PROVIDÊNCIA</v>
      </c>
      <c r="B617" t="str">
        <f>IFERROR(VLOOKUP('Lotações convertidas'!A617,'Lista de conversão'!A:B,2,0),IFERROR(VLOOKUP('Lotações convertidas'!A617,'Lista de conversão'!B:B,1,0),""))</f>
        <v>CENTRO DE SAÚDE PROVIDÊNCIA</v>
      </c>
    </row>
    <row r="618" spans="1:2" x14ac:dyDescent="0.25">
      <c r="A618" t="str">
        <f>TRIM(BC!F616)</f>
        <v>CENTRO DE SAÚDE JARDIM GUANABARA</v>
      </c>
      <c r="B618" t="str">
        <f>IFERROR(VLOOKUP('Lotações convertidas'!A618,'Lista de conversão'!A:B,2,0),IFERROR(VLOOKUP('Lotações convertidas'!A618,'Lista de conversão'!B:B,1,0),""))</f>
        <v>CENTRO DE SAÚDE JARDIM GUANABARA</v>
      </c>
    </row>
    <row r="619" spans="1:2" x14ac:dyDescent="0.25">
      <c r="A619" t="str">
        <f>TRIM(BC!F617)</f>
        <v>CENTRO DE SAÚDE CIDADE OZANAN</v>
      </c>
      <c r="B619" t="str">
        <f>IFERROR(VLOOKUP('Lotações convertidas'!A619,'Lista de conversão'!A:B,2,0),IFERROR(VLOOKUP('Lotações convertidas'!A619,'Lista de conversão'!B:B,1,0),""))</f>
        <v>CENTRO DE SAÚDE CIDADE OZANAN</v>
      </c>
    </row>
    <row r="620" spans="1:2" x14ac:dyDescent="0.25">
      <c r="A620" t="str">
        <f>TRIM(BC!F618)</f>
        <v>UNIDADE DE PRONTO ATENDIMENTO PAMPULHA</v>
      </c>
      <c r="B620" t="str">
        <f>IFERROR(VLOOKUP('Lotações convertidas'!A620,'Lista de conversão'!A:B,2,0),IFERROR(VLOOKUP('Lotações convertidas'!A620,'Lista de conversão'!B:B,1,0),""))</f>
        <v>UNIDADE DE PRONTO ATENDIMENTO PAMPULHA</v>
      </c>
    </row>
    <row r="621" spans="1:2" x14ac:dyDescent="0.25">
      <c r="A621" t="str">
        <f>TRIM(BC!F619)</f>
        <v>CENTRO DE SAÚDE BOMSUCESSO</v>
      </c>
      <c r="B621" t="str">
        <f>IFERROR(VLOOKUP('Lotações convertidas'!A621,'Lista de conversão'!A:B,2,0),IFERROR(VLOOKUP('Lotações convertidas'!A621,'Lista de conversão'!B:B,1,0),""))</f>
        <v>CENTRO DE SAÚDE BOMSUCESSO</v>
      </c>
    </row>
    <row r="622" spans="1:2" x14ac:dyDescent="0.25">
      <c r="A622" t="str">
        <f>TRIM(BC!F620)</f>
        <v>CENTRO DE SAÚDE PADRE TIAGO</v>
      </c>
      <c r="B622" t="str">
        <f>IFERROR(VLOOKUP('Lotações convertidas'!A622,'Lista de conversão'!A:B,2,0),IFERROR(VLOOKUP('Lotações convertidas'!A622,'Lista de conversão'!B:B,1,0),""))</f>
        <v>CENTRO DE SAÚDE PADRE TIAGO</v>
      </c>
    </row>
    <row r="623" spans="1:2" x14ac:dyDescent="0.25">
      <c r="A623" t="str">
        <f>TRIM(BC!F621)</f>
        <v>CENTRO DE SAÚDE SANTA ROSA</v>
      </c>
      <c r="B623" t="str">
        <f>IFERROR(VLOOKUP('Lotações convertidas'!A623,'Lista de conversão'!A:B,2,0),IFERROR(VLOOKUP('Lotações convertidas'!A623,'Lista de conversão'!B:B,1,0),""))</f>
        <v>CENTRO DE SAÚDE SANTA ROSA</v>
      </c>
    </row>
    <row r="624" spans="1:2" x14ac:dyDescent="0.25">
      <c r="A624" t="str">
        <f>TRIM(BC!F622)</f>
        <v>UNIDADE DE PRONTO ATENDIMENTO LESTE</v>
      </c>
      <c r="B624" t="str">
        <f>IFERROR(VLOOKUP('Lotações convertidas'!A624,'Lista de conversão'!A:B,2,0),IFERROR(VLOOKUP('Lotações convertidas'!A624,'Lista de conversão'!B:B,1,0),""))</f>
        <v>UNIDADE DE PRONTO ATENDIMENTO LESTE</v>
      </c>
    </row>
    <row r="625" spans="1:2" x14ac:dyDescent="0.25">
      <c r="A625" t="str">
        <f>TRIM(BC!F623)</f>
        <v>UNIDADE DE PRONTO ATENDIMENTO LESTE</v>
      </c>
      <c r="B625" t="str">
        <f>IFERROR(VLOOKUP('Lotações convertidas'!A625,'Lista de conversão'!A:B,2,0),IFERROR(VLOOKUP('Lotações convertidas'!A625,'Lista de conversão'!B:B,1,0),""))</f>
        <v>UNIDADE DE PRONTO ATENDIMENTO LESTE</v>
      </c>
    </row>
    <row r="626" spans="1:2" x14ac:dyDescent="0.25">
      <c r="A626" t="str">
        <f>TRIM(BC!F624)</f>
        <v>UNIDADE DE REFERÊNCIA SECUNDÁRIA PADRE EUSTÁQUIO</v>
      </c>
      <c r="B626" t="str">
        <f>IFERROR(VLOOKUP('Lotações convertidas'!A626,'Lista de conversão'!A:B,2,0),IFERROR(VLOOKUP('Lotações convertidas'!A626,'Lista de conversão'!B:B,1,0),""))</f>
        <v>UNIDADE DE REFERENCIA SECUNDARIA PADRE EUSTAQUIO</v>
      </c>
    </row>
    <row r="627" spans="1:2" x14ac:dyDescent="0.25">
      <c r="A627" t="str">
        <f>TRIM(BC!F625)</f>
        <v>UNIDADE DE PRONTO ATENDIMENTO PAMPULHA</v>
      </c>
      <c r="B627" t="str">
        <f>IFERROR(VLOOKUP('Lotações convertidas'!A627,'Lista de conversão'!A:B,2,0),IFERROR(VLOOKUP('Lotações convertidas'!A627,'Lista de conversão'!B:B,1,0),""))</f>
        <v>UNIDADE DE PRONTO ATENDIMENTO PAMPULHA</v>
      </c>
    </row>
    <row r="628" spans="1:2" x14ac:dyDescent="0.25">
      <c r="A628" t="str">
        <f>TRIM(BC!F626)</f>
        <v>CENTRO DE REFERÊNCIA EM SAÚDE MENTAL- ÁLCOOL E OUTRAS DROGAS NORDESTE</v>
      </c>
      <c r="B628" t="str">
        <f>IFERROR(VLOOKUP('Lotações convertidas'!A628,'Lista de conversão'!A:B,2,0),IFERROR(VLOOKUP('Lotações convertidas'!A628,'Lista de conversão'!B:B,1,0),""))</f>
        <v>CENTRO DE REFERENCIA EM SAUDE MENTAL ALCOOL E DROGAS NORDESTE</v>
      </c>
    </row>
    <row r="629" spans="1:2" x14ac:dyDescent="0.25">
      <c r="A629" t="str">
        <f>TRIM(BC!F627)</f>
        <v>UNIDADE DE PRONTO ATENDIMENTO NORTE</v>
      </c>
      <c r="B629" t="str">
        <f>IFERROR(VLOOKUP('Lotações convertidas'!A629,'Lista de conversão'!A:B,2,0),IFERROR(VLOOKUP('Lotações convertidas'!A629,'Lista de conversão'!B:B,1,0),""))</f>
        <v>UNIDADE DE PRONTO ATENDIMENTO NORTE</v>
      </c>
    </row>
    <row r="630" spans="1:2" x14ac:dyDescent="0.25">
      <c r="A630" t="str">
        <f>TRIM(BC!F628)</f>
        <v>CENTRO DE SAÚDE FELICIDADE II</v>
      </c>
      <c r="B630" t="str">
        <f>IFERROR(VLOOKUP('Lotações convertidas'!A630,'Lista de conversão'!A:B,2,0),IFERROR(VLOOKUP('Lotações convertidas'!A630,'Lista de conversão'!B:B,1,0),""))</f>
        <v>CENTRO DE SAÚDE FELICIDADE II</v>
      </c>
    </row>
    <row r="631" spans="1:2" x14ac:dyDescent="0.25">
      <c r="A631" t="str">
        <f>TRIM(BC!F629)</f>
        <v>CENTRO DE SAÚDE LISANDRA ANGÉLICA DAVID JUSTINO - TÚNEL DE IBIRITÉ</v>
      </c>
      <c r="B631" t="str">
        <f>IFERROR(VLOOKUP('Lotações convertidas'!A631,'Lista de conversão'!A:B,2,0),IFERROR(VLOOKUP('Lotações convertidas'!A631,'Lista de conversão'!B:B,1,0),""))</f>
        <v>CENTRO DE SAÚDE LISANDRA ANGÉLICA DAVID JUSTINO - TÚNEL DE IBIRITÉ</v>
      </c>
    </row>
    <row r="632" spans="1:2" x14ac:dyDescent="0.25">
      <c r="A632" t="str">
        <f>TRIM(BC!F630)</f>
        <v>CENTRO DE SAÚDE CIDADE OZANAN</v>
      </c>
      <c r="B632" t="str">
        <f>IFERROR(VLOOKUP('Lotações convertidas'!A632,'Lista de conversão'!A:B,2,0),IFERROR(VLOOKUP('Lotações convertidas'!A632,'Lista de conversão'!B:B,1,0),""))</f>
        <v>CENTRO DE SAÚDE CIDADE OZANAN</v>
      </c>
    </row>
    <row r="633" spans="1:2" x14ac:dyDescent="0.25">
      <c r="A633" t="str">
        <f>TRIM(BC!F631)</f>
        <v>CENTRO DE SAÚDE JAQUELINE</v>
      </c>
      <c r="B633" t="str">
        <f>IFERROR(VLOOKUP('Lotações convertidas'!A633,'Lista de conversão'!A:B,2,0),IFERROR(VLOOKUP('Lotações convertidas'!A633,'Lista de conversão'!B:B,1,0),""))</f>
        <v>CENTRO DE SAÚDE JAQUELINE</v>
      </c>
    </row>
    <row r="634" spans="1:2" x14ac:dyDescent="0.25">
      <c r="A634" t="str">
        <f>TRIM(BC!F632)</f>
        <v>UNIDADE DE PRONTO ATENDIMENTO PAMPULHA</v>
      </c>
      <c r="B634" t="str">
        <f>IFERROR(VLOOKUP('Lotações convertidas'!A634,'Lista de conversão'!A:B,2,0),IFERROR(VLOOKUP('Lotações convertidas'!A634,'Lista de conversão'!B:B,1,0),""))</f>
        <v>UNIDADE DE PRONTO ATENDIMENTO PAMPULHA</v>
      </c>
    </row>
    <row r="635" spans="1:2" x14ac:dyDescent="0.25">
      <c r="A635" t="str">
        <f>TRIM(BC!F633)</f>
        <v>CENTRO DE SAÚDE CONJUNTO PAULO VI</v>
      </c>
      <c r="B635" t="str">
        <f>IFERROR(VLOOKUP('Lotações convertidas'!A635,'Lista de conversão'!A:B,2,0),IFERROR(VLOOKUP('Lotações convertidas'!A635,'Lista de conversão'!B:B,1,0),""))</f>
        <v>CENTRO DE SAÚDE CONJUNTO PAULO VI</v>
      </c>
    </row>
    <row r="636" spans="1:2" x14ac:dyDescent="0.25">
      <c r="A636" t="str">
        <f>TRIM(BC!F634)</f>
        <v>CENTRO DE SAÚDE PILAR - OLHOS D'ÁGUA</v>
      </c>
      <c r="B636" t="str">
        <f>IFERROR(VLOOKUP('Lotações convertidas'!A636,'Lista de conversão'!A:B,2,0),IFERROR(VLOOKUP('Lotações convertidas'!A636,'Lista de conversão'!B:B,1,0),""))</f>
        <v>CENTRO DE SAÚDE PILAR - OLHOS D'ÁGUA</v>
      </c>
    </row>
    <row r="637" spans="1:2" x14ac:dyDescent="0.25">
      <c r="A637" t="str">
        <f>TRIM(BC!F635)</f>
        <v>UNIDADE DE PRONTO ATENDIMENTO PAMPULHA</v>
      </c>
      <c r="B637" t="str">
        <f>IFERROR(VLOOKUP('Lotações convertidas'!A637,'Lista de conversão'!A:B,2,0),IFERROR(VLOOKUP('Lotações convertidas'!A637,'Lista de conversão'!B:B,1,0),""))</f>
        <v>UNIDADE DE PRONTO ATENDIMENTO PAMPULHA</v>
      </c>
    </row>
    <row r="638" spans="1:2" x14ac:dyDescent="0.25">
      <c r="A638" t="str">
        <f>TRIM(BC!F636)</f>
        <v>CENTRO DE SAÚDE CONJUNTO BETÂNIA</v>
      </c>
      <c r="B638" t="str">
        <f>IFERROR(VLOOKUP('Lotações convertidas'!A638,'Lista de conversão'!A:B,2,0),IFERROR(VLOOKUP('Lotações convertidas'!A638,'Lista de conversão'!B:B,1,0),""))</f>
        <v>CENTRO DE SAÚDE CONJUNTO BETÂNIA</v>
      </c>
    </row>
    <row r="639" spans="1:2" x14ac:dyDescent="0.25">
      <c r="A639" t="str">
        <f>TRIM(BC!F637)</f>
        <v>CENTRO DE SAÚDE JARDIM FELICIDADE</v>
      </c>
      <c r="B639" t="str">
        <f>IFERROR(VLOOKUP('Lotações convertidas'!A639,'Lista de conversão'!A:B,2,0),IFERROR(VLOOKUP('Lotações convertidas'!A639,'Lista de conversão'!B:B,1,0),""))</f>
        <v>CENTRO DE SAÚDE JARDIM FELICIDADE</v>
      </c>
    </row>
    <row r="640" spans="1:2" x14ac:dyDescent="0.25">
      <c r="A640" t="str">
        <f>TRIM(BC!F638)</f>
        <v>CENTRO DE SAÚDE GRANJA DE FREITAS</v>
      </c>
      <c r="B640" t="str">
        <f>IFERROR(VLOOKUP('Lotações convertidas'!A640,'Lista de conversão'!A:B,2,0),IFERROR(VLOOKUP('Lotações convertidas'!A640,'Lista de conversão'!B:B,1,0),""))</f>
        <v>CENTRO DE SAÚDE GRANJA DE FREITAS</v>
      </c>
    </row>
    <row r="641" spans="1:2" x14ac:dyDescent="0.25">
      <c r="A641" t="str">
        <f>TRIM(BC!F639)</f>
        <v>CENTRO DE SAÚDE CONJUNTO PAULO VI</v>
      </c>
      <c r="B641" t="str">
        <f>IFERROR(VLOOKUP('Lotações convertidas'!A641,'Lista de conversão'!A:B,2,0),IFERROR(VLOOKUP('Lotações convertidas'!A641,'Lista de conversão'!B:B,1,0),""))</f>
        <v>CENTRO DE SAÚDE CONJUNTO PAULO VI</v>
      </c>
    </row>
    <row r="642" spans="1:2" x14ac:dyDescent="0.25">
      <c r="A642" t="str">
        <f>TRIM(BC!F640)</f>
        <v>UNIDADE DE PRONTO ATENDIMENTO PAMPULHA</v>
      </c>
      <c r="B642" t="str">
        <f>IFERROR(VLOOKUP('Lotações convertidas'!A642,'Lista de conversão'!A:B,2,0),IFERROR(VLOOKUP('Lotações convertidas'!A642,'Lista de conversão'!B:B,1,0),""))</f>
        <v>UNIDADE DE PRONTO ATENDIMENTO PAMPULHA</v>
      </c>
    </row>
    <row r="643" spans="1:2" x14ac:dyDescent="0.25">
      <c r="A643" t="str">
        <f>TRIM(BC!F641)</f>
        <v>UNIDADE DE PRONTO ATENDIMENTO OESTE</v>
      </c>
      <c r="B643" t="str">
        <f>IFERROR(VLOOKUP('Lotações convertidas'!A643,'Lista de conversão'!A:B,2,0),IFERROR(VLOOKUP('Lotações convertidas'!A643,'Lista de conversão'!B:B,1,0),""))</f>
        <v>UNIDADE DE PRONTO ATENDIMENTO OESTE</v>
      </c>
    </row>
    <row r="644" spans="1:2" x14ac:dyDescent="0.25">
      <c r="A644" t="str">
        <f>TRIM(BC!F642)</f>
        <v>CENTRO DE SAÚDE FLORAMAR</v>
      </c>
      <c r="B644" t="str">
        <f>IFERROR(VLOOKUP('Lotações convertidas'!A644,'Lista de conversão'!A:B,2,0),IFERROR(VLOOKUP('Lotações convertidas'!A644,'Lista de conversão'!B:B,1,0),""))</f>
        <v>CENTRO DE SAÚDE FLORAMAR</v>
      </c>
    </row>
    <row r="645" spans="1:2" x14ac:dyDescent="0.25">
      <c r="A645" t="str">
        <f>TRIM(BC!F643)</f>
        <v>LABORATÓRIO REGIONAL NOROESTE</v>
      </c>
      <c r="B645" t="str">
        <f>IFERROR(VLOOKUP('Lotações convertidas'!A645,'Lista de conversão'!A:B,2,0),IFERROR(VLOOKUP('Lotações convertidas'!A645,'Lista de conversão'!B:B,1,0),""))</f>
        <v>LABORATORIO REGIONAL NOROESTE</v>
      </c>
    </row>
    <row r="646" spans="1:2" x14ac:dyDescent="0.25">
      <c r="A646" t="str">
        <f>TRIM(BC!F644)</f>
        <v>LABORATÓRIO REGIONAL CENTRO-SUL / PAMPULHA</v>
      </c>
      <c r="B646" t="str">
        <f>IFERROR(VLOOKUP('Lotações convertidas'!A646,'Lista de conversão'!A:B,2,0),IFERROR(VLOOKUP('Lotações convertidas'!A646,'Lista de conversão'!B:B,1,0),""))</f>
        <v>LABORATORIO REGIONAL CENTRO-SUL/PAMPULHA</v>
      </c>
    </row>
    <row r="647" spans="1:2" x14ac:dyDescent="0.25">
      <c r="A647" t="str">
        <f>TRIM(BC!F645)</f>
        <v>UNIDADE DE PRONTO ATENDIMENTO PAMPULHA</v>
      </c>
      <c r="B647" t="str">
        <f>IFERROR(VLOOKUP('Lotações convertidas'!A647,'Lista de conversão'!A:B,2,0),IFERROR(VLOOKUP('Lotações convertidas'!A647,'Lista de conversão'!B:B,1,0),""))</f>
        <v>UNIDADE DE PRONTO ATENDIMENTO PAMPULHA</v>
      </c>
    </row>
    <row r="648" spans="1:2" x14ac:dyDescent="0.25">
      <c r="A648" t="str">
        <f>TRIM(BC!F646)</f>
        <v>CENTRO DE SAÚDE VISTA ALEGRE</v>
      </c>
      <c r="B648" t="str">
        <f>IFERROR(VLOOKUP('Lotações convertidas'!A648,'Lista de conversão'!A:B,2,0),IFERROR(VLOOKUP('Lotações convertidas'!A648,'Lista de conversão'!B:B,1,0),""))</f>
        <v>CENTRO DE SAÚDE VISTA ALEGRE</v>
      </c>
    </row>
    <row r="649" spans="1:2" x14ac:dyDescent="0.25">
      <c r="A649" t="str">
        <f>TRIM(BC!F647)</f>
        <v>UNIDADE DE PRONTO ATENDIMENTO LESTE</v>
      </c>
      <c r="B649" t="str">
        <f>IFERROR(VLOOKUP('Lotações convertidas'!A649,'Lista de conversão'!A:B,2,0),IFERROR(VLOOKUP('Lotações convertidas'!A649,'Lista de conversão'!B:B,1,0),""))</f>
        <v>UNIDADE DE PRONTO ATENDIMENTO LESTE</v>
      </c>
    </row>
    <row r="650" spans="1:2" x14ac:dyDescent="0.25">
      <c r="A650" t="str">
        <f>TRIM(BC!F648)</f>
        <v>UNIDADE DE PRONTO ATENDIMENTO PAMPULHA</v>
      </c>
      <c r="B650" t="str">
        <f>IFERROR(VLOOKUP('Lotações convertidas'!A650,'Lista de conversão'!A:B,2,0),IFERROR(VLOOKUP('Lotações convertidas'!A650,'Lista de conversão'!B:B,1,0),""))</f>
        <v>UNIDADE DE PRONTO ATENDIMENTO PAMPULHA</v>
      </c>
    </row>
    <row r="651" spans="1:2" x14ac:dyDescent="0.25">
      <c r="A651" t="str">
        <f>TRIM(BC!F649)</f>
        <v>UNIDADE DE PRONTO ATENDIMENTO NORDESTE</v>
      </c>
      <c r="B651" t="str">
        <f>IFERROR(VLOOKUP('Lotações convertidas'!A651,'Lista de conversão'!A:B,2,0),IFERROR(VLOOKUP('Lotações convertidas'!A651,'Lista de conversão'!B:B,1,0),""))</f>
        <v>UNIDADE DE PRONTO ATENDIMENTO NORDESTE</v>
      </c>
    </row>
    <row r="652" spans="1:2" x14ac:dyDescent="0.25">
      <c r="A652" t="str">
        <f>TRIM(BC!F650)</f>
        <v>LABORATÓRIO REGIONAL NOROESTE</v>
      </c>
      <c r="B652" t="str">
        <f>IFERROR(VLOOKUP('Lotações convertidas'!A652,'Lista de conversão'!A:B,2,0),IFERROR(VLOOKUP('Lotações convertidas'!A652,'Lista de conversão'!B:B,1,0),""))</f>
        <v>LABORATORIO REGIONAL NOROESTE</v>
      </c>
    </row>
    <row r="653" spans="1:2" x14ac:dyDescent="0.25">
      <c r="A653" t="str">
        <f>TRIM(BC!F651)</f>
        <v>CENTRO DE SAÚDE SANTA CECÍLIA</v>
      </c>
      <c r="B653" t="str">
        <f>IFERROR(VLOOKUP('Lotações convertidas'!A653,'Lista de conversão'!A:B,2,0),IFERROR(VLOOKUP('Lotações convertidas'!A653,'Lista de conversão'!B:B,1,0),""))</f>
        <v>CENTRO DE SAÚDE SANTA CECÍLIA</v>
      </c>
    </row>
    <row r="654" spans="1:2" x14ac:dyDescent="0.25">
      <c r="A654" t="str">
        <f>TRIM(BC!F652)</f>
        <v>CENTRO DE SAÚDE ITAIPU - JATOBÁ</v>
      </c>
      <c r="B654" t="str">
        <f>IFERROR(VLOOKUP('Lotações convertidas'!A654,'Lista de conversão'!A:B,2,0),IFERROR(VLOOKUP('Lotações convertidas'!A654,'Lista de conversão'!B:B,1,0),""))</f>
        <v>CENTRO DE SAÚDE ITAIPU - JATOBÁ</v>
      </c>
    </row>
    <row r="655" spans="1:2" x14ac:dyDescent="0.25">
      <c r="A655" t="str">
        <f>TRIM(BC!F653)</f>
        <v>DIRETORIA REGIONAL DE SAUDE NORDESTE</v>
      </c>
      <c r="B655" t="str">
        <f>IFERROR(VLOOKUP('Lotações convertidas'!A655,'Lista de conversão'!A:B,2,0),IFERROR(VLOOKUP('Lotações convertidas'!A655,'Lista de conversão'!B:B,1,0),""))</f>
        <v>DIRETORIA REGIONAL DE SAUDE NORDESTE</v>
      </c>
    </row>
    <row r="656" spans="1:2" x14ac:dyDescent="0.25">
      <c r="A656" t="str">
        <f>TRIM(BC!F654)</f>
        <v>CENTRO DE SAÚDE URUCUIA</v>
      </c>
      <c r="B656" t="str">
        <f>IFERROR(VLOOKUP('Lotações convertidas'!A656,'Lista de conversão'!A:B,2,0),IFERROR(VLOOKUP('Lotações convertidas'!A656,'Lista de conversão'!B:B,1,0),""))</f>
        <v>CENTRO DE SAÚDE URUCUIA</v>
      </c>
    </row>
    <row r="657" spans="1:2" x14ac:dyDescent="0.25">
      <c r="A657" t="str">
        <f>TRIM(BC!F655)</f>
        <v>UNIDADE DE PRONTO ATENDIMENTO LESTE</v>
      </c>
      <c r="B657" t="str">
        <f>IFERROR(VLOOKUP('Lotações convertidas'!A657,'Lista de conversão'!A:B,2,0),IFERROR(VLOOKUP('Lotações convertidas'!A657,'Lista de conversão'!B:B,1,0),""))</f>
        <v>UNIDADE DE PRONTO ATENDIMENTO LESTE</v>
      </c>
    </row>
    <row r="658" spans="1:2" x14ac:dyDescent="0.25">
      <c r="A658" t="str">
        <f>TRIM(BC!F656)</f>
        <v>UNIDADE DE PRONTO ATENDIMENTO BARREIRO</v>
      </c>
      <c r="B658" t="str">
        <f>IFERROR(VLOOKUP('Lotações convertidas'!A658,'Lista de conversão'!A:B,2,0),IFERROR(VLOOKUP('Lotações convertidas'!A658,'Lista de conversão'!B:B,1,0),""))</f>
        <v>UNIDADE DE PRONTO ATENDIMENTO BARREIRO</v>
      </c>
    </row>
    <row r="659" spans="1:2" x14ac:dyDescent="0.25">
      <c r="A659" t="str">
        <f>TRIM(BC!F657)</f>
        <v>CENTRO DE SAÚDE ANDRADAS</v>
      </c>
      <c r="B659" t="str">
        <f>IFERROR(VLOOKUP('Lotações convertidas'!A659,'Lista de conversão'!A:B,2,0),IFERROR(VLOOKUP('Lotações convertidas'!A659,'Lista de conversão'!B:B,1,0),""))</f>
        <v>CENTRO DE SAÚDE ANDRADAS</v>
      </c>
    </row>
    <row r="660" spans="1:2" x14ac:dyDescent="0.25">
      <c r="A660" t="str">
        <f>TRIM(BC!F658)</f>
        <v>CENTRO DE SAÚDE NORALDINO DE LIMA</v>
      </c>
      <c r="B660" t="str">
        <f>IFERROR(VLOOKUP('Lotações convertidas'!A660,'Lista de conversão'!A:B,2,0),IFERROR(VLOOKUP('Lotações convertidas'!A660,'Lista de conversão'!B:B,1,0),""))</f>
        <v>CENTRO DE SAÚDE NORALDINO DE LIMA</v>
      </c>
    </row>
    <row r="661" spans="1:2" x14ac:dyDescent="0.25">
      <c r="A661" t="str">
        <f>TRIM(BC!F659)</f>
        <v>CENTRO DE SAÚDE NOVO AARÃO REIS</v>
      </c>
      <c r="B661" t="str">
        <f>IFERROR(VLOOKUP('Lotações convertidas'!A661,'Lista de conversão'!A:B,2,0),IFERROR(VLOOKUP('Lotações convertidas'!A661,'Lista de conversão'!B:B,1,0),""))</f>
        <v>CENTRO DE SAÚDE NOVO AARÃO REIS</v>
      </c>
    </row>
    <row r="662" spans="1:2" x14ac:dyDescent="0.25">
      <c r="A662" t="str">
        <f>TRIM(BC!F660)</f>
        <v>CENTRO DE SAÚDE CABANA</v>
      </c>
      <c r="B662" t="str">
        <f>IFERROR(VLOOKUP('Lotações convertidas'!A662,'Lista de conversão'!A:B,2,0),IFERROR(VLOOKUP('Lotações convertidas'!A662,'Lista de conversão'!B:B,1,0),""))</f>
        <v>CENTRO DE SAÚDE CABANA</v>
      </c>
    </row>
    <row r="663" spans="1:2" x14ac:dyDescent="0.25">
      <c r="A663" t="str">
        <f>TRIM(BC!F661)</f>
        <v>CENTRO DE SAÚDE PILAR - OLHOS D'ÁGUA</v>
      </c>
      <c r="B663" t="str">
        <f>IFERROR(VLOOKUP('Lotações convertidas'!A663,'Lista de conversão'!A:B,2,0),IFERROR(VLOOKUP('Lotações convertidas'!A663,'Lista de conversão'!B:B,1,0),""))</f>
        <v>CENTRO DE SAÚDE PILAR - OLHOS D'ÁGUA</v>
      </c>
    </row>
    <row r="664" spans="1:2" x14ac:dyDescent="0.25">
      <c r="A664" t="str">
        <f>TRIM(BC!F662)</f>
        <v>CENTRO DE SAÚDE VALE DO JATOBÁ</v>
      </c>
      <c r="B664" t="str">
        <f>IFERROR(VLOOKUP('Lotações convertidas'!A664,'Lista de conversão'!A:B,2,0),IFERROR(VLOOKUP('Lotações convertidas'!A664,'Lista de conversão'!B:B,1,0),""))</f>
        <v>CENTRO DE SAÚDE VALE DO JATOBÁ</v>
      </c>
    </row>
    <row r="665" spans="1:2" x14ac:dyDescent="0.25">
      <c r="A665" t="str">
        <f>TRIM(BC!F663)</f>
        <v>CENTRO DE REFERENCIA EM REABILITACAO CENTRO-SUL</v>
      </c>
      <c r="B665" t="str">
        <f>IFERROR(VLOOKUP('Lotações convertidas'!A665,'Lista de conversão'!A:B,2,0),IFERROR(VLOOKUP('Lotações convertidas'!A665,'Lista de conversão'!B:B,1,0),""))</f>
        <v>CENTRO DE REFERENCIA EM REABILITACAO CENTRO-SUL</v>
      </c>
    </row>
    <row r="666" spans="1:2" x14ac:dyDescent="0.25">
      <c r="A666" t="str">
        <f>TRIM(BC!F664)</f>
        <v>CENTRO DE SAÚDE BOM JESUS</v>
      </c>
      <c r="B666" t="str">
        <f>IFERROR(VLOOKUP('Lotações convertidas'!A666,'Lista de conversão'!A:B,2,0),IFERROR(VLOOKUP('Lotações convertidas'!A666,'Lista de conversão'!B:B,1,0),""))</f>
        <v>CENTRO DE SAÚDE BOM JESUS</v>
      </c>
    </row>
    <row r="667" spans="1:2" x14ac:dyDescent="0.25">
      <c r="A667" t="str">
        <f>TRIM(BC!F665)</f>
        <v>CENTRO DE SAÚDE LAGOA</v>
      </c>
      <c r="B667" t="str">
        <f>IFERROR(VLOOKUP('Lotações convertidas'!A667,'Lista de conversão'!A:B,2,0),IFERROR(VLOOKUP('Lotações convertidas'!A667,'Lista de conversão'!B:B,1,0),""))</f>
        <v>CENTRO DE SAÚDE LAGOA</v>
      </c>
    </row>
    <row r="668" spans="1:2" x14ac:dyDescent="0.25">
      <c r="A668" t="str">
        <f>TRIM(BC!F666)</f>
        <v>CENTRO DE SAÚDE RIO BRANCO</v>
      </c>
      <c r="B668" t="str">
        <f>IFERROR(VLOOKUP('Lotações convertidas'!A668,'Lista de conversão'!A:B,2,0),IFERROR(VLOOKUP('Lotações convertidas'!A668,'Lista de conversão'!B:B,1,0),""))</f>
        <v>CENTRO DE SAÚDE RIO BRANCO</v>
      </c>
    </row>
    <row r="669" spans="1:2" x14ac:dyDescent="0.25">
      <c r="A669" t="str">
        <f>TRIM(BC!F667)</f>
        <v>UNIDADE DE PRONTO ATENDIMENTO LESTE</v>
      </c>
      <c r="B669" t="str">
        <f>IFERROR(VLOOKUP('Lotações convertidas'!A669,'Lista de conversão'!A:B,2,0),IFERROR(VLOOKUP('Lotações convertidas'!A669,'Lista de conversão'!B:B,1,0),""))</f>
        <v>UNIDADE DE PRONTO ATENDIMENTO LESTE</v>
      </c>
    </row>
    <row r="670" spans="1:2" x14ac:dyDescent="0.25">
      <c r="A670" t="str">
        <f>TRIM(BC!F668)</f>
        <v>UNIDADE DE PRONTO ATENDIMENTO NORDESTE</v>
      </c>
      <c r="B670" t="str">
        <f>IFERROR(VLOOKUP('Lotações convertidas'!A670,'Lista de conversão'!A:B,2,0),IFERROR(VLOOKUP('Lotações convertidas'!A670,'Lista de conversão'!B:B,1,0),""))</f>
        <v>UNIDADE DE PRONTO ATENDIMENTO NORDESTE</v>
      </c>
    </row>
    <row r="671" spans="1:2" x14ac:dyDescent="0.25">
      <c r="A671" t="str">
        <f>TRIM(BC!F669)</f>
        <v>CENTRO DE SAÚDE SÃO FRANCISCO</v>
      </c>
      <c r="B671" t="str">
        <f>IFERROR(VLOOKUP('Lotações convertidas'!A671,'Lista de conversão'!A:B,2,0),IFERROR(VLOOKUP('Lotações convertidas'!A671,'Lista de conversão'!B:B,1,0),""))</f>
        <v>CENTRO DE SAÚDE SÃO FRANCISCO</v>
      </c>
    </row>
    <row r="672" spans="1:2" x14ac:dyDescent="0.25">
      <c r="A672" t="str">
        <f>TRIM(BC!F670)</f>
        <v>CENTRO DE SAÚDE ALCIDES LINS</v>
      </c>
      <c r="B672" t="str">
        <f>IFERROR(VLOOKUP('Lotações convertidas'!A672,'Lista de conversão'!A:B,2,0),IFERROR(VLOOKUP('Lotações convertidas'!A672,'Lista de conversão'!B:B,1,0),""))</f>
        <v>CENTRO DE SAÚDE ALCIDES LINS</v>
      </c>
    </row>
    <row r="673" spans="1:2" x14ac:dyDescent="0.25">
      <c r="A673" t="str">
        <f>TRIM(BC!F671)</f>
        <v>CENTRO DE ESPECIALIDADES MEDICAS BARREIRO</v>
      </c>
      <c r="B673" t="str">
        <f>IFERROR(VLOOKUP('Lotações convertidas'!A673,'Lista de conversão'!A:B,2,0),IFERROR(VLOOKUP('Lotações convertidas'!A673,'Lista de conversão'!B:B,1,0),""))</f>
        <v>CENTRO DE ESPECIALIDADES MEDICAS BARREIRO</v>
      </c>
    </row>
    <row r="674" spans="1:2" x14ac:dyDescent="0.25">
      <c r="A674" t="str">
        <f>TRIM(BC!F672)</f>
        <v>CENTRO DE SAÚDE MG20</v>
      </c>
      <c r="B674" t="str">
        <f>IFERROR(VLOOKUP('Lotações convertidas'!A674,'Lista de conversão'!A:B,2,0),IFERROR(VLOOKUP('Lotações convertidas'!A674,'Lista de conversão'!B:B,1,0),""))</f>
        <v>CENTRO DE SAÚDE MG20</v>
      </c>
    </row>
    <row r="675" spans="1:2" x14ac:dyDescent="0.25">
      <c r="A675" t="str">
        <f>TRIM(BC!F673)</f>
        <v>CENTRO DE ESPECIALIDADES ODONTOLÓGICAS PARACATU</v>
      </c>
      <c r="B675" t="str">
        <f>IFERROR(VLOOKUP('Lotações convertidas'!A675,'Lista de conversão'!A:B,2,0),IFERROR(VLOOKUP('Lotações convertidas'!A675,'Lista de conversão'!B:B,1,0),""))</f>
        <v>CENTRO DE ESPECIALIDADES ODONTOLÓGICAS PARACATU</v>
      </c>
    </row>
    <row r="676" spans="1:2" x14ac:dyDescent="0.25">
      <c r="A676" t="str">
        <f>TRIM(BC!F674)</f>
        <v>LABORATÓRIO REGIONAL NORTE / VENDA NOVA</v>
      </c>
      <c r="B676" t="str">
        <f>IFERROR(VLOOKUP('Lotações convertidas'!A676,'Lista de conversão'!A:B,2,0),IFERROR(VLOOKUP('Lotações convertidas'!A676,'Lista de conversão'!B:B,1,0),""))</f>
        <v>LABORATORIO REGIONAL NORTE/VENDA NOVA</v>
      </c>
    </row>
    <row r="677" spans="1:2" x14ac:dyDescent="0.25">
      <c r="A677" t="str">
        <f>TRIM(BC!F675)</f>
        <v>DIRETORIA DE VIGILANCIA SANITARIA</v>
      </c>
      <c r="B677" t="str">
        <f>IFERROR(VLOOKUP('Lotações convertidas'!A677,'Lista de conversão'!A:B,2,0),IFERROR(VLOOKUP('Lotações convertidas'!A677,'Lista de conversão'!B:B,1,0),""))</f>
        <v>DIRETORIA DE VIGILANCIA SANITARIA</v>
      </c>
    </row>
    <row r="678" spans="1:2" x14ac:dyDescent="0.25">
      <c r="A678" t="str">
        <f>TRIM(BC!F676)</f>
        <v>CENTRO DE SAÚDE OLAVO ALBINO CORREIA</v>
      </c>
      <c r="B678" t="str">
        <f>IFERROR(VLOOKUP('Lotações convertidas'!A678,'Lista de conversão'!A:B,2,0),IFERROR(VLOOKUP('Lotações convertidas'!A678,'Lista de conversão'!B:B,1,0),""))</f>
        <v>CENTRO DE SAÚDE OLAVO ALBINO CORREIA</v>
      </c>
    </row>
    <row r="679" spans="1:2" x14ac:dyDescent="0.25">
      <c r="A679" t="str">
        <f>TRIM(BC!F677)</f>
        <v>CENTRO DE SAÚDE WALDOMIRO LOBO</v>
      </c>
      <c r="B679" t="str">
        <f>IFERROR(VLOOKUP('Lotações convertidas'!A679,'Lista de conversão'!A:B,2,0),IFERROR(VLOOKUP('Lotações convertidas'!A679,'Lista de conversão'!B:B,1,0),""))</f>
        <v>CENTRO DE SAÚDE WALDOMIRO LOBO</v>
      </c>
    </row>
    <row r="680" spans="1:2" x14ac:dyDescent="0.25">
      <c r="A680" t="str">
        <f>TRIM(BC!F678)</f>
        <v>UNIDADE DE PRONTO ATENDIMENTO PAMPULHA</v>
      </c>
      <c r="B680" t="str">
        <f>IFERROR(VLOOKUP('Lotações convertidas'!A680,'Lista de conversão'!A:B,2,0),IFERROR(VLOOKUP('Lotações convertidas'!A680,'Lista de conversão'!B:B,1,0),""))</f>
        <v>UNIDADE DE PRONTO ATENDIMENTO PAMPULHA</v>
      </c>
    </row>
    <row r="681" spans="1:2" x14ac:dyDescent="0.25">
      <c r="A681" t="str">
        <f>TRIM(BC!F679)</f>
        <v>UNIDADE DE PRONTO ATENDIMENTO BARREIRO</v>
      </c>
      <c r="B681" t="str">
        <f>IFERROR(VLOOKUP('Lotações convertidas'!A681,'Lista de conversão'!A:B,2,0),IFERROR(VLOOKUP('Lotações convertidas'!A681,'Lista de conversão'!B:B,1,0),""))</f>
        <v>UNIDADE DE PRONTO ATENDIMENTO BARREIRO</v>
      </c>
    </row>
    <row r="682" spans="1:2" x14ac:dyDescent="0.25">
      <c r="A682" t="str">
        <f>TRIM(BC!F680)</f>
        <v>GERENCIA DE ASSISTENCIA, EPIDEMIOLOGIA E REGULACAO VENDA NOVA</v>
      </c>
      <c r="B682" t="str">
        <f>IFERROR(VLOOKUP('Lotações convertidas'!A682,'Lista de conversão'!A:B,2,0),IFERROR(VLOOKUP('Lotações convertidas'!A682,'Lista de conversão'!B:B,1,0),""))</f>
        <v>GERENCIA DE ASSISTENCIA, EPIDEMIOLOGIA E REGULACAO VENDA NOVA</v>
      </c>
    </row>
    <row r="683" spans="1:2" x14ac:dyDescent="0.25">
      <c r="A683" t="str">
        <f>TRIM(BC!F681)</f>
        <v>GERENCIA DE ASSISTENCIA, EPIDEMIOLOGIA E REGULACAO VENDA NOVA</v>
      </c>
      <c r="B683" t="str">
        <f>IFERROR(VLOOKUP('Lotações convertidas'!A683,'Lista de conversão'!A:B,2,0),IFERROR(VLOOKUP('Lotações convertidas'!A683,'Lista de conversão'!B:B,1,0),""))</f>
        <v>GERENCIA DE ASSISTENCIA, EPIDEMIOLOGIA E REGULACAO VENDA NOVA</v>
      </c>
    </row>
    <row r="684" spans="1:2" x14ac:dyDescent="0.25">
      <c r="A684" t="str">
        <f>TRIM(BC!F682)</f>
        <v>CENTRO DE REFERENCIA EM SAUDE MENTAL NORTE</v>
      </c>
      <c r="B684" t="str">
        <f>IFERROR(VLOOKUP('Lotações convertidas'!A684,'Lista de conversão'!A:B,2,0),IFERROR(VLOOKUP('Lotações convertidas'!A684,'Lista de conversão'!B:B,1,0),""))</f>
        <v>CENTRO DE REFERENCIA EM SAUDE MENTAL NORTE</v>
      </c>
    </row>
    <row r="685" spans="1:2" x14ac:dyDescent="0.25">
      <c r="A685" t="str">
        <f>TRIM(BC!F683)</f>
        <v>CENTRO DE SAÚDE NOVO AARÃO REIS</v>
      </c>
      <c r="B685" t="str">
        <f>IFERROR(VLOOKUP('Lotações convertidas'!A685,'Lista de conversão'!A:B,2,0),IFERROR(VLOOKUP('Lotações convertidas'!A685,'Lista de conversão'!B:B,1,0),""))</f>
        <v>CENTRO DE SAÚDE NOVO AARÃO REIS</v>
      </c>
    </row>
    <row r="686" spans="1:2" x14ac:dyDescent="0.25">
      <c r="A686" t="str">
        <f>TRIM(BC!F684)</f>
        <v>CENTRO DE SAÚDE OURO PRETO</v>
      </c>
      <c r="B686" t="str">
        <f>IFERROR(VLOOKUP('Lotações convertidas'!A686,'Lista de conversão'!A:B,2,0),IFERROR(VLOOKUP('Lotações convertidas'!A686,'Lista de conversão'!B:B,1,0),""))</f>
        <v>CENTRO DE SAÚDE OURO PRETO</v>
      </c>
    </row>
    <row r="687" spans="1:2" x14ac:dyDescent="0.25">
      <c r="A687" t="str">
        <f>TRIM(BC!F685)</f>
        <v>CENTRO DE REFERENCIA EM SAUDE MENTAL LESTE</v>
      </c>
      <c r="B687" t="str">
        <f>IFERROR(VLOOKUP('Lotações convertidas'!A687,'Lista de conversão'!A:B,2,0),IFERROR(VLOOKUP('Lotações convertidas'!A687,'Lista de conversão'!B:B,1,0),""))</f>
        <v>CENTRO DE REFERENCIA EM SAUDE MENTAL LESTE</v>
      </c>
    </row>
    <row r="688" spans="1:2" x14ac:dyDescent="0.25">
      <c r="A688" t="str">
        <f>TRIM(BC!F686)</f>
        <v>CENTRO DE SAÚDE RIBEIRO DE ABREU</v>
      </c>
      <c r="B688" t="str">
        <f>IFERROR(VLOOKUP('Lotações convertidas'!A688,'Lista de conversão'!A:B,2,0),IFERROR(VLOOKUP('Lotações convertidas'!A688,'Lista de conversão'!B:B,1,0),""))</f>
        <v>CENTRO DE SAÚDE RIBEIRO DE ABREU</v>
      </c>
    </row>
    <row r="689" spans="1:2" x14ac:dyDescent="0.25">
      <c r="A689" t="str">
        <f>TRIM(BC!F687)</f>
        <v>UNIDADE DE PRONTO ATENDIMENTO LESTE</v>
      </c>
      <c r="B689" t="str">
        <f>IFERROR(VLOOKUP('Lotações convertidas'!A689,'Lista de conversão'!A:B,2,0),IFERROR(VLOOKUP('Lotações convertidas'!A689,'Lista de conversão'!B:B,1,0),""))</f>
        <v>UNIDADE DE PRONTO ATENDIMENTO LESTE</v>
      </c>
    </row>
    <row r="690" spans="1:2" x14ac:dyDescent="0.25">
      <c r="A690" t="str">
        <f>TRIM(BC!F688)</f>
        <v>CENTRO DE SAÚDE ANDRADAS</v>
      </c>
      <c r="B690" t="str">
        <f>IFERROR(VLOOKUP('Lotações convertidas'!A690,'Lista de conversão'!A:B,2,0),IFERROR(VLOOKUP('Lotações convertidas'!A690,'Lista de conversão'!B:B,1,0),""))</f>
        <v>CENTRO DE SAÚDE ANDRADAS</v>
      </c>
    </row>
    <row r="691" spans="1:2" x14ac:dyDescent="0.25">
      <c r="A691" t="str">
        <f>TRIM(BC!F689)</f>
        <v>LABORATÓRIO REGIONAL OESTE / BARREIRO</v>
      </c>
      <c r="B691" t="str">
        <f>IFERROR(VLOOKUP('Lotações convertidas'!A691,'Lista de conversão'!A:B,2,0),IFERROR(VLOOKUP('Lotações convertidas'!A691,'Lista de conversão'!B:B,1,0),""))</f>
        <v>LABORATORIO REGIONAL OESTE/BARREIRO</v>
      </c>
    </row>
    <row r="692" spans="1:2" x14ac:dyDescent="0.25">
      <c r="A692" t="str">
        <f>TRIM(BC!F690)</f>
        <v>CENTRO DE SAÚDE ETELVINA CARNEIRO</v>
      </c>
      <c r="B692" t="str">
        <f>IFERROR(VLOOKUP('Lotações convertidas'!A692,'Lista de conversão'!A:B,2,0),IFERROR(VLOOKUP('Lotações convertidas'!A692,'Lista de conversão'!B:B,1,0),""))</f>
        <v>CENTRO DE SAÚDE ETELVINA CARNEIRO</v>
      </c>
    </row>
    <row r="693" spans="1:2" x14ac:dyDescent="0.25">
      <c r="A693" t="str">
        <f>TRIM(BC!F691)</f>
        <v>CENTRO DE REFERENCIA EM REABILITACAO LESTE</v>
      </c>
      <c r="B693" t="str">
        <f>IFERROR(VLOOKUP('Lotações convertidas'!A693,'Lista de conversão'!A:B,2,0),IFERROR(VLOOKUP('Lotações convertidas'!A693,'Lista de conversão'!B:B,1,0),""))</f>
        <v>CENTRO DE REFERENCIA EM REABILITACAO LESTE</v>
      </c>
    </row>
    <row r="694" spans="1:2" x14ac:dyDescent="0.25">
      <c r="A694" t="str">
        <f>TRIM(BC!F692)</f>
        <v>CENTRO DE ESPECIALIDADES MEDICAS NORDESTE</v>
      </c>
      <c r="B694" t="str">
        <f>IFERROR(VLOOKUP('Lotações convertidas'!A694,'Lista de conversão'!A:B,2,0),IFERROR(VLOOKUP('Lotações convertidas'!A694,'Lista de conversão'!B:B,1,0),""))</f>
        <v>CENTRO DE ESPECIALIDADES MEDICAS NORDESTE</v>
      </c>
    </row>
    <row r="695" spans="1:2" x14ac:dyDescent="0.25">
      <c r="A695" t="str">
        <f>TRIM(BC!F693)</f>
        <v>CENTRO DE REFERÊNCIA EM SAÚDE MENTAL- ÁLCOOL E OUTRAS DROGAS NORDESTE</v>
      </c>
      <c r="B695" t="str">
        <f>IFERROR(VLOOKUP('Lotações convertidas'!A695,'Lista de conversão'!A:B,2,0),IFERROR(VLOOKUP('Lotações convertidas'!A695,'Lista de conversão'!B:B,1,0),""))</f>
        <v>CENTRO DE REFERENCIA EM SAUDE MENTAL ALCOOL E DROGAS NORDESTE</v>
      </c>
    </row>
    <row r="696" spans="1:2" x14ac:dyDescent="0.25">
      <c r="A696" t="str">
        <f>TRIM(BC!F694)</f>
        <v>CENTRO DE SAÚDE CONJUNTO PAULO VI</v>
      </c>
      <c r="B696" t="str">
        <f>IFERROR(VLOOKUP('Lotações convertidas'!A696,'Lista de conversão'!A:B,2,0),IFERROR(VLOOKUP('Lotações convertidas'!A696,'Lista de conversão'!B:B,1,0),""))</f>
        <v>CENTRO DE SAÚDE CONJUNTO PAULO VI</v>
      </c>
    </row>
    <row r="697" spans="1:2" x14ac:dyDescent="0.25">
      <c r="A697" t="str">
        <f>TRIM(BC!F695)</f>
        <v>UNIDADE DE PRONTO ATENDIMENTO VENDA NOVA</v>
      </c>
      <c r="B697" t="str">
        <f>IFERROR(VLOOKUP('Lotações convertidas'!A697,'Lista de conversão'!A:B,2,0),IFERROR(VLOOKUP('Lotações convertidas'!A697,'Lista de conversão'!B:B,1,0),""))</f>
        <v>UNIDADE DE PRONTO ATENDIMENTO VENDA NOVA</v>
      </c>
    </row>
    <row r="698" spans="1:2" x14ac:dyDescent="0.25">
      <c r="A698" t="str">
        <f>TRIM(BC!F696)</f>
        <v>CENTRO DE SAÚDE CÍCERO ILDEFONSO</v>
      </c>
      <c r="B698" t="str">
        <f>IFERROR(VLOOKUP('Lotações convertidas'!A698,'Lista de conversão'!A:B,2,0),IFERROR(VLOOKUP('Lotações convertidas'!A698,'Lista de conversão'!B:B,1,0),""))</f>
        <v>CENTRO DE SAÚDE CÍCERO ILDEFONSO</v>
      </c>
    </row>
    <row r="699" spans="1:2" x14ac:dyDescent="0.25">
      <c r="A699" t="str">
        <f>TRIM(BC!F697)</f>
        <v>UNIDADE DE PRONTO ATENDIMENTO BARREIRO</v>
      </c>
      <c r="B699" t="str">
        <f>IFERROR(VLOOKUP('Lotações convertidas'!A699,'Lista de conversão'!A:B,2,0),IFERROR(VLOOKUP('Lotações convertidas'!A699,'Lista de conversão'!B:B,1,0),""))</f>
        <v>UNIDADE DE PRONTO ATENDIMENTO BARREIRO</v>
      </c>
    </row>
    <row r="700" spans="1:2" x14ac:dyDescent="0.25">
      <c r="A700" t="str">
        <f>TRIM(BC!F698)</f>
        <v>UNIDADE DE PRONTO ATENDIMENTO OESTE</v>
      </c>
      <c r="B700" t="str">
        <f>IFERROR(VLOOKUP('Lotações convertidas'!A700,'Lista de conversão'!A:B,2,0),IFERROR(VLOOKUP('Lotações convertidas'!A700,'Lista de conversão'!B:B,1,0),""))</f>
        <v>UNIDADE DE PRONTO ATENDIMENTO OESTE</v>
      </c>
    </row>
    <row r="701" spans="1:2" x14ac:dyDescent="0.25">
      <c r="A701" t="str">
        <f>TRIM(BC!F699)</f>
        <v>LABORATÓRIO DE BROMATOLOGIA</v>
      </c>
      <c r="B701" t="str">
        <f>IFERROR(VLOOKUP('Lotações convertidas'!A701,'Lista de conversão'!A:B,2,0),IFERROR(VLOOKUP('Lotações convertidas'!A701,'Lista de conversão'!B:B,1,0),""))</f>
        <v>LABORATORIO DE BROMATOLOGIA</v>
      </c>
    </row>
    <row r="702" spans="1:2" x14ac:dyDescent="0.25">
      <c r="A702" t="str">
        <f>TRIM(BC!F700)</f>
        <v>CENTRO DE SAÚDE MARIANO DE ABREU</v>
      </c>
      <c r="B702" t="str">
        <f>IFERROR(VLOOKUP('Lotações convertidas'!A702,'Lista de conversão'!A:B,2,0),IFERROR(VLOOKUP('Lotações convertidas'!A702,'Lista de conversão'!B:B,1,0),""))</f>
        <v>CENTRO DE SAÚDE MARIANO DE ABREU</v>
      </c>
    </row>
    <row r="703" spans="1:2" x14ac:dyDescent="0.25">
      <c r="A703" t="str">
        <f>TRIM(BC!F701)</f>
        <v>CENTRO DE SAÚDE GOIÂNIA</v>
      </c>
      <c r="B703" t="str">
        <f>IFERROR(VLOOKUP('Lotações convertidas'!A703,'Lista de conversão'!A:B,2,0),IFERROR(VLOOKUP('Lotações convertidas'!A703,'Lista de conversão'!B:B,1,0),""))</f>
        <v>CENTRO DE SAÚDE GOIÂNIA</v>
      </c>
    </row>
    <row r="704" spans="1:2" x14ac:dyDescent="0.25">
      <c r="A704" t="str">
        <f>TRIM(BC!F702)</f>
        <v>CENTRO DE SAÚDE MARIANO DE ABREU</v>
      </c>
      <c r="B704" t="str">
        <f>IFERROR(VLOOKUP('Lotações convertidas'!A704,'Lista de conversão'!A:B,2,0),IFERROR(VLOOKUP('Lotações convertidas'!A704,'Lista de conversão'!B:B,1,0),""))</f>
        <v>CENTRO DE SAÚDE MARIANO DE ABREU</v>
      </c>
    </row>
    <row r="705" spans="1:2" x14ac:dyDescent="0.25">
      <c r="A705" t="str">
        <f>TRIM(BC!F703)</f>
        <v>CENTRO DE SAÚDE CARLOS PRATES</v>
      </c>
      <c r="B705" t="str">
        <f>IFERROR(VLOOKUP('Lotações convertidas'!A705,'Lista de conversão'!A:B,2,0),IFERROR(VLOOKUP('Lotações convertidas'!A705,'Lista de conversão'!B:B,1,0),""))</f>
        <v>CENTRO DE SAÚDE CARLOS PRATES</v>
      </c>
    </row>
    <row r="706" spans="1:2" x14ac:dyDescent="0.25">
      <c r="A706" t="str">
        <f>TRIM(BC!F704)</f>
        <v>CENTRO DE SAÚDE DOM CABRAL</v>
      </c>
      <c r="B706" t="str">
        <f>IFERROR(VLOOKUP('Lotações convertidas'!A706,'Lista de conversão'!A:B,2,0),IFERROR(VLOOKUP('Lotações convertidas'!A706,'Lista de conversão'!B:B,1,0),""))</f>
        <v>CENTRO DE SAÚDE DOM CABRAL</v>
      </c>
    </row>
    <row r="707" spans="1:2" x14ac:dyDescent="0.25">
      <c r="A707" t="str">
        <f>TRIM(BC!F705)</f>
        <v>CENTRO DE REFERENCIA EM REABILITACAO LESTE</v>
      </c>
      <c r="B707" t="str">
        <f>IFERROR(VLOOKUP('Lotações convertidas'!A707,'Lista de conversão'!A:B,2,0),IFERROR(VLOOKUP('Lotações convertidas'!A707,'Lista de conversão'!B:B,1,0),""))</f>
        <v>CENTRO DE REFERENCIA EM REABILITACAO LESTE</v>
      </c>
    </row>
    <row r="708" spans="1:2" x14ac:dyDescent="0.25">
      <c r="A708" t="str">
        <f>TRIM(BC!F706)</f>
        <v>CENTRO DE REFERÊNCIA EM SAÚDE MENTAL INFANTO-JUVENIL NOROESTE</v>
      </c>
      <c r="B708" t="str">
        <f>IFERROR(VLOOKUP('Lotações convertidas'!A708,'Lista de conversão'!A:B,2,0),IFERROR(VLOOKUP('Lotações convertidas'!A708,'Lista de conversão'!B:B,1,0),""))</f>
        <v>CENTRO DE REFERENCIA EM SAUDE MENTAL INFANTIL NOROESTE</v>
      </c>
    </row>
    <row r="709" spans="1:2" x14ac:dyDescent="0.25">
      <c r="A709" t="str">
        <f>TRIM(BC!F707)</f>
        <v>UNIDADE DE PRONTO ATENDIMENTO LESTE</v>
      </c>
      <c r="B709" t="str">
        <f>IFERROR(VLOOKUP('Lotações convertidas'!A709,'Lista de conversão'!A:B,2,0),IFERROR(VLOOKUP('Lotações convertidas'!A709,'Lista de conversão'!B:B,1,0),""))</f>
        <v>UNIDADE DE PRONTO ATENDIMENTO LESTE</v>
      </c>
    </row>
    <row r="710" spans="1:2" x14ac:dyDescent="0.25">
      <c r="A710" t="str">
        <f>TRIM(BC!F708)</f>
        <v>CENTRO DE REFERENCIA EM SAUDE MENTAL NORTE</v>
      </c>
      <c r="B710" t="str">
        <f>IFERROR(VLOOKUP('Lotações convertidas'!A710,'Lista de conversão'!A:B,2,0),IFERROR(VLOOKUP('Lotações convertidas'!A710,'Lista de conversão'!B:B,1,0),""))</f>
        <v>CENTRO DE REFERENCIA EM SAUDE MENTAL NORTE</v>
      </c>
    </row>
    <row r="711" spans="1:2" x14ac:dyDescent="0.25">
      <c r="A711" t="str">
        <f>TRIM(BC!F709)</f>
        <v>UNIDADE DE PRONTO ATENDIMENTO LESTE</v>
      </c>
      <c r="B711" t="str">
        <f>IFERROR(VLOOKUP('Lotações convertidas'!A711,'Lista de conversão'!A:B,2,0),IFERROR(VLOOKUP('Lotações convertidas'!A711,'Lista de conversão'!B:B,1,0),""))</f>
        <v>UNIDADE DE PRONTO ATENDIMENTO LESTE</v>
      </c>
    </row>
    <row r="712" spans="1:2" x14ac:dyDescent="0.25">
      <c r="A712" t="str">
        <f>TRIM(BC!F710)</f>
        <v>CENTRO DE SAÚDE MARCO ANTÔNIO DE MENEZES</v>
      </c>
      <c r="B712" t="str">
        <f>IFERROR(VLOOKUP('Lotações convertidas'!A712,'Lista de conversão'!A:B,2,0),IFERROR(VLOOKUP('Lotações convertidas'!A712,'Lista de conversão'!B:B,1,0),""))</f>
        <v>CENTRO DE SAÚDE MARCO ANTÔNIO DE MENEZES</v>
      </c>
    </row>
    <row r="713" spans="1:2" x14ac:dyDescent="0.25">
      <c r="A713" t="str">
        <f>TRIM(BC!F711)</f>
        <v>CENTRO DE REFERENCIA EM REABILITACAO CENTRO-SUL</v>
      </c>
      <c r="B713" t="str">
        <f>IFERROR(VLOOKUP('Lotações convertidas'!A713,'Lista de conversão'!A:B,2,0),IFERROR(VLOOKUP('Lotações convertidas'!A713,'Lista de conversão'!B:B,1,0),""))</f>
        <v>CENTRO DE REFERENCIA EM REABILITACAO CENTRO-SUL</v>
      </c>
    </row>
    <row r="714" spans="1:2" x14ac:dyDescent="0.25">
      <c r="A714" t="str">
        <f>TRIM(BC!F712)</f>
        <v>UNIDADE DE PRONTO ATENDIMENTO BARREIRO</v>
      </c>
      <c r="B714" t="str">
        <f>IFERROR(VLOOKUP('Lotações convertidas'!A714,'Lista de conversão'!A:B,2,0),IFERROR(VLOOKUP('Lotações convertidas'!A714,'Lista de conversão'!B:B,1,0),""))</f>
        <v>UNIDADE DE PRONTO ATENDIMENTO BARREIRO</v>
      </c>
    </row>
    <row r="715" spans="1:2" x14ac:dyDescent="0.25">
      <c r="A715" t="str">
        <f>TRIM(BC!F713)</f>
        <v>LABORATÓRIO MUNICIPAL DE REFERÊNCIA DE ANALISES CLINICAS E CITOPATOLOGIA</v>
      </c>
      <c r="B715" t="str">
        <f>IFERROR(VLOOKUP('Lotações convertidas'!A715,'Lista de conversão'!A:B,2,0),IFERROR(VLOOKUP('Lotações convertidas'!A715,'Lista de conversão'!B:B,1,0),""))</f>
        <v>LABORATORIO MUNICIPAL DE REFERENCIA DE ANALISES CLINICAS E CITOPATOLOGIA</v>
      </c>
    </row>
    <row r="716" spans="1:2" x14ac:dyDescent="0.25">
      <c r="A716" t="str">
        <f>TRIM(BC!F714)</f>
        <v>CENTRO DE SAÚDE JARDIM COMERCIÁRIOS</v>
      </c>
      <c r="B716" t="str">
        <f>IFERROR(VLOOKUP('Lotações convertidas'!A716,'Lista de conversão'!A:B,2,0),IFERROR(VLOOKUP('Lotações convertidas'!A716,'Lista de conversão'!B:B,1,0),""))</f>
        <v>CENTRO DE SAÚDE JARDIM COMERCIÁRIOS</v>
      </c>
    </row>
    <row r="717" spans="1:2" x14ac:dyDescent="0.25">
      <c r="A717" t="str">
        <f>TRIM(BC!F715)</f>
        <v>CENTRO DE SAÚDE MINAS CAIXA</v>
      </c>
      <c r="B717" t="str">
        <f>IFERROR(VLOOKUP('Lotações convertidas'!A717,'Lista de conversão'!A:B,2,0),IFERROR(VLOOKUP('Lotações convertidas'!A717,'Lista de conversão'!B:B,1,0),""))</f>
        <v>CENTRO DE SAÚDE MINAS CAIXA</v>
      </c>
    </row>
    <row r="718" spans="1:2" x14ac:dyDescent="0.25">
      <c r="A718" t="str">
        <f>TRIM(BC!F716)</f>
        <v>CENTRO DE ESPECIALIDADES ODONTOLÓGICAS CENTRO-SUL</v>
      </c>
      <c r="B718" t="str">
        <f>IFERROR(VLOOKUP('Lotações convertidas'!A718,'Lista de conversão'!A:B,2,0),IFERROR(VLOOKUP('Lotações convertidas'!A718,'Lista de conversão'!B:B,1,0),""))</f>
        <v>CENTRO DE ESPECIALIDADES ODONTOLOGICAS CENTRO-SUL</v>
      </c>
    </row>
    <row r="719" spans="1:2" x14ac:dyDescent="0.25">
      <c r="A719" t="str">
        <f>TRIM(BC!F717)</f>
        <v>UNIDADE DE PRONTO ATENDIMENTO NORDESTE</v>
      </c>
      <c r="B719" t="str">
        <f>IFERROR(VLOOKUP('Lotações convertidas'!A719,'Lista de conversão'!A:B,2,0),IFERROR(VLOOKUP('Lotações convertidas'!A719,'Lista de conversão'!B:B,1,0),""))</f>
        <v>UNIDADE DE PRONTO ATENDIMENTO NORDESTE</v>
      </c>
    </row>
    <row r="720" spans="1:2" x14ac:dyDescent="0.25">
      <c r="A720" t="str">
        <f>TRIM(BC!F718)</f>
        <v>LABORATÓRIO REGIONAL OESTE / BARREIRO</v>
      </c>
      <c r="B720" t="str">
        <f>IFERROR(VLOOKUP('Lotações convertidas'!A720,'Lista de conversão'!A:B,2,0),IFERROR(VLOOKUP('Lotações convertidas'!A720,'Lista de conversão'!B:B,1,0),""))</f>
        <v>LABORATORIO REGIONAL OESTE/BARREIRO</v>
      </c>
    </row>
    <row r="721" spans="1:2" x14ac:dyDescent="0.25">
      <c r="A721" t="str">
        <f>TRIM(BC!F719)</f>
        <v>CENTRO DE ESPECIALIDADES ODONTOLÓGICAS CENTRO-SUL</v>
      </c>
      <c r="B721" t="str">
        <f>IFERROR(VLOOKUP('Lotações convertidas'!A721,'Lista de conversão'!A:B,2,0),IFERROR(VLOOKUP('Lotações convertidas'!A721,'Lista de conversão'!B:B,1,0),""))</f>
        <v>CENTRO DE ESPECIALIDADES ODONTOLOGICAS CENTRO-SUL</v>
      </c>
    </row>
    <row r="722" spans="1:2" x14ac:dyDescent="0.25">
      <c r="A722" t="str">
        <f>TRIM(BC!F720)</f>
        <v>CENTRO DE SAÚDE INDEPENDÊNCIA</v>
      </c>
      <c r="B722" t="str">
        <f>IFERROR(VLOOKUP('Lotações convertidas'!A722,'Lista de conversão'!A:B,2,0),IFERROR(VLOOKUP('Lotações convertidas'!A722,'Lista de conversão'!B:B,1,0),""))</f>
        <v>CENTRO DE SAÚDE INDEPENDÊNCIA</v>
      </c>
    </row>
    <row r="723" spans="1:2" x14ac:dyDescent="0.25">
      <c r="A723" t="str">
        <f>TRIM(BC!F721)</f>
        <v>CENTRO DE SAÚDE FLORAMAR</v>
      </c>
      <c r="B723" t="str">
        <f>IFERROR(VLOOKUP('Lotações convertidas'!A723,'Lista de conversão'!A:B,2,0),IFERROR(VLOOKUP('Lotações convertidas'!A723,'Lista de conversão'!B:B,1,0),""))</f>
        <v>CENTRO DE SAÚDE FLORAMAR</v>
      </c>
    </row>
    <row r="724" spans="1:2" x14ac:dyDescent="0.25">
      <c r="A724" t="str">
        <f>TRIM(BC!F722)</f>
        <v>UNIDADE DE PRONTO ATENDIMENTO NORTE</v>
      </c>
      <c r="B724" t="str">
        <f>IFERROR(VLOOKUP('Lotações convertidas'!A724,'Lista de conversão'!A:B,2,0),IFERROR(VLOOKUP('Lotações convertidas'!A724,'Lista de conversão'!B:B,1,0),""))</f>
        <v>UNIDADE DE PRONTO ATENDIMENTO NORTE</v>
      </c>
    </row>
    <row r="725" spans="1:2" x14ac:dyDescent="0.25">
      <c r="A725" t="str">
        <f>TRIM(BC!F723)</f>
        <v>UNIDADE DE PRONTO ATENDIMENTO OESTE</v>
      </c>
      <c r="B725" t="str">
        <f>IFERROR(VLOOKUP('Lotações convertidas'!A725,'Lista de conversão'!A:B,2,0),IFERROR(VLOOKUP('Lotações convertidas'!A725,'Lista de conversão'!B:B,1,0),""))</f>
        <v>UNIDADE DE PRONTO ATENDIMENTO OESTE</v>
      </c>
    </row>
    <row r="726" spans="1:2" x14ac:dyDescent="0.25">
      <c r="A726" t="str">
        <f>TRIM(BC!F724)</f>
        <v>CENTRAL DE ESTERILIZACAO NORDESTE</v>
      </c>
      <c r="B726" t="str">
        <f>IFERROR(VLOOKUP('Lotações convertidas'!A726,'Lista de conversão'!A:B,2,0),IFERROR(VLOOKUP('Lotações convertidas'!A726,'Lista de conversão'!B:B,1,0),""))</f>
        <v>CENTRAL DE ESTERILIZACAO NORDESTE</v>
      </c>
    </row>
    <row r="727" spans="1:2" x14ac:dyDescent="0.25">
      <c r="A727" t="str">
        <f>TRIM(BC!F725)</f>
        <v>LABORATÓRIO REGIONAL CENTRO-SUL / PAMPULHA</v>
      </c>
      <c r="B727" t="str">
        <f>IFERROR(VLOOKUP('Lotações convertidas'!A727,'Lista de conversão'!A:B,2,0),IFERROR(VLOOKUP('Lotações convertidas'!A727,'Lista de conversão'!B:B,1,0),""))</f>
        <v>LABORATORIO REGIONAL CENTRO-SUL/PAMPULHA</v>
      </c>
    </row>
    <row r="728" spans="1:2" x14ac:dyDescent="0.25">
      <c r="A728" t="str">
        <f>TRIM(BC!F726)</f>
        <v>CENTRO DE SAÚDE GLÓRIA</v>
      </c>
      <c r="B728" t="str">
        <f>IFERROR(VLOOKUP('Lotações convertidas'!A728,'Lista de conversão'!A:B,2,0),IFERROR(VLOOKUP('Lotações convertidas'!A728,'Lista de conversão'!B:B,1,0),""))</f>
        <v>CENTRO DE SAÚDE GLÓRIA</v>
      </c>
    </row>
    <row r="729" spans="1:2" x14ac:dyDescent="0.25">
      <c r="A729" t="str">
        <f>TRIM(BC!F727)</f>
        <v>CENTRO DE SAÚDE CARLOS PRATES</v>
      </c>
      <c r="B729" t="str">
        <f>IFERROR(VLOOKUP('Lotações convertidas'!A729,'Lista de conversão'!A:B,2,0),IFERROR(VLOOKUP('Lotações convertidas'!A729,'Lista de conversão'!B:B,1,0),""))</f>
        <v>CENTRO DE SAÚDE CARLOS PRATES</v>
      </c>
    </row>
    <row r="730" spans="1:2" x14ac:dyDescent="0.25">
      <c r="A730" t="str">
        <f>TRIM(BC!F728)</f>
        <v>CENTRO DE SAÚDE NOVA YORK</v>
      </c>
      <c r="B730" t="str">
        <f>IFERROR(VLOOKUP('Lotações convertidas'!A730,'Lista de conversão'!A:B,2,0),IFERROR(VLOOKUP('Lotações convertidas'!A730,'Lista de conversão'!B:B,1,0),""))</f>
        <v>CENTRO DE SAÚDE NOVA YORK</v>
      </c>
    </row>
    <row r="731" spans="1:2" x14ac:dyDescent="0.25">
      <c r="A731" t="str">
        <f>TRIM(BC!F729)</f>
        <v>CENTRO DE SAÚDE COQUEIROS</v>
      </c>
      <c r="B731" t="str">
        <f>IFERROR(VLOOKUP('Lotações convertidas'!A731,'Lista de conversão'!A:B,2,0),IFERROR(VLOOKUP('Lotações convertidas'!A731,'Lista de conversão'!B:B,1,0),""))</f>
        <v>CENTRO DE SAÚDE COQUEIROS</v>
      </c>
    </row>
    <row r="732" spans="1:2" x14ac:dyDescent="0.25">
      <c r="A732" t="str">
        <f>TRIM(BC!F730)</f>
        <v>LABORATÓRIO REGIONAL NOROESTE</v>
      </c>
      <c r="B732" t="str">
        <f>IFERROR(VLOOKUP('Lotações convertidas'!A732,'Lista de conversão'!A:B,2,0),IFERROR(VLOOKUP('Lotações convertidas'!A732,'Lista de conversão'!B:B,1,0),""))</f>
        <v>LABORATORIO REGIONAL NOROESTE</v>
      </c>
    </row>
    <row r="733" spans="1:2" x14ac:dyDescent="0.25">
      <c r="A733" t="str">
        <f>TRIM(BC!F731)</f>
        <v>CENTRAL DE ESTERILIZACAO NORDESTE</v>
      </c>
      <c r="B733" t="str">
        <f>IFERROR(VLOOKUP('Lotações convertidas'!A733,'Lista de conversão'!A:B,2,0),IFERROR(VLOOKUP('Lotações convertidas'!A733,'Lista de conversão'!B:B,1,0),""))</f>
        <v>CENTRAL DE ESTERILIZACAO NORDESTE</v>
      </c>
    </row>
    <row r="734" spans="1:2" x14ac:dyDescent="0.25">
      <c r="A734" t="str">
        <f>TRIM(BC!F732)</f>
        <v>CENTRO DE REFERÊNCIA EM SAÚDE MENTAL- ÁLCOOL E OUTRAS DROGAS BARREIRO</v>
      </c>
      <c r="B734" t="str">
        <f>IFERROR(VLOOKUP('Lotações convertidas'!A734,'Lista de conversão'!A:B,2,0),IFERROR(VLOOKUP('Lotações convertidas'!A734,'Lista de conversão'!B:B,1,0),""))</f>
        <v>CENTRO DE REFERENCIA EM SAUDE MENTAL ALCOOL E DROGAS BARREIRO</v>
      </c>
    </row>
    <row r="735" spans="1:2" x14ac:dyDescent="0.25">
      <c r="A735" t="str">
        <f>TRIM(BC!F733)</f>
        <v>CENTRO DE REFERÊNCIA EM SAÚDE MENTAL- ÁLCOOL E OUTRAS DROGAS NORDESTE</v>
      </c>
      <c r="B735" t="str">
        <f>IFERROR(VLOOKUP('Lotações convertidas'!A735,'Lista de conversão'!A:B,2,0),IFERROR(VLOOKUP('Lotações convertidas'!A735,'Lista de conversão'!B:B,1,0),""))</f>
        <v>CENTRO DE REFERENCIA EM SAUDE MENTAL ALCOOL E DROGAS NORDESTE</v>
      </c>
    </row>
    <row r="736" spans="1:2" x14ac:dyDescent="0.25">
      <c r="A736" t="str">
        <f>TRIM(BC!F734)</f>
        <v>CENTRO DE SAÚDE NOVO HORIZONTE</v>
      </c>
      <c r="B736" t="str">
        <f>IFERROR(VLOOKUP('Lotações convertidas'!A736,'Lista de conversão'!A:B,2,0),IFERROR(VLOOKUP('Lotações convertidas'!A736,'Lista de conversão'!B:B,1,0),""))</f>
        <v>CENTRO DE SAÚDE NOVO HORIZONTE</v>
      </c>
    </row>
    <row r="737" spans="1:2" x14ac:dyDescent="0.25">
      <c r="A737" t="str">
        <f>TRIM(BC!F735)</f>
        <v>CENTRO DE SAÚDE ETELVINA CARNEIRO</v>
      </c>
      <c r="B737" t="str">
        <f>IFERROR(VLOOKUP('Lotações convertidas'!A737,'Lista de conversão'!A:B,2,0),IFERROR(VLOOKUP('Lotações convertidas'!A737,'Lista de conversão'!B:B,1,0),""))</f>
        <v>CENTRO DE SAÚDE ETELVINA CARNEIRO</v>
      </c>
    </row>
    <row r="738" spans="1:2" x14ac:dyDescent="0.25">
      <c r="A738" t="str">
        <f>TRIM(BC!F736)</f>
        <v>GERENCIA DE ASSISTENCIA, EPIDEMIOLOGIA E REGULACAO NORDESTE</v>
      </c>
      <c r="B738" t="str">
        <f>IFERROR(VLOOKUP('Lotações convertidas'!A738,'Lista de conversão'!A:B,2,0),IFERROR(VLOOKUP('Lotações convertidas'!A738,'Lista de conversão'!B:B,1,0),""))</f>
        <v>GERENCIA DE ASSISTENCIA, EPIDEMIOLOGIA E REGULACAO NORDESTE</v>
      </c>
    </row>
    <row r="739" spans="1:2" x14ac:dyDescent="0.25">
      <c r="A739" t="str">
        <f>TRIM(BC!F737)</f>
        <v>CENTRO DE SAÚDE MENINO JESUS</v>
      </c>
      <c r="B739" t="str">
        <f>IFERROR(VLOOKUP('Lotações convertidas'!A739,'Lista de conversão'!A:B,2,0),IFERROR(VLOOKUP('Lotações convertidas'!A739,'Lista de conversão'!B:B,1,0),""))</f>
        <v>CENTRO DE SAÚDE MENINO JESUS</v>
      </c>
    </row>
    <row r="740" spans="1:2" x14ac:dyDescent="0.25">
      <c r="A740" t="str">
        <f>TRIM(BC!F738)</f>
        <v>CENTRO DE TREIN. E REF. EM DOENÇAS INFECCIOSAS E PARASITÁRIAS ORESTES DINIZ</v>
      </c>
      <c r="B740" t="str">
        <f>IFERROR(VLOOKUP('Lotações convertidas'!A740,'Lista de conversão'!A:B,2,0),IFERROR(VLOOKUP('Lotações convertidas'!A740,'Lista de conversão'!B:B,1,0),""))</f>
        <v>CENTRO DE TREIN. E REF. EM DOENÇAS INFECCIOSAS E PARASITÁRIAS ORESTES DINIZ</v>
      </c>
    </row>
    <row r="741" spans="1:2" x14ac:dyDescent="0.25">
      <c r="A741" t="str">
        <f>TRIM(BC!F739)</f>
        <v>UNIDADE DE REFERÊNCIA SECUNDÁRIA SAGRADA FAMÍLIA</v>
      </c>
      <c r="B741" t="str">
        <f>IFERROR(VLOOKUP('Lotações convertidas'!A741,'Lista de conversão'!A:B,2,0),IFERROR(VLOOKUP('Lotações convertidas'!A741,'Lista de conversão'!B:B,1,0),""))</f>
        <v>UNIDADE DE REFERENCIA SECUNDARIA SAGRADA FAMILIA</v>
      </c>
    </row>
    <row r="742" spans="1:2" x14ac:dyDescent="0.25">
      <c r="A742" t="str">
        <f>TRIM(BC!F740)</f>
        <v>LABORATÓRIO REGIONAL CENTRO-SUL / PAMPULHA</v>
      </c>
      <c r="B742" t="str">
        <f>IFERROR(VLOOKUP('Lotações convertidas'!A742,'Lista de conversão'!A:B,2,0),IFERROR(VLOOKUP('Lotações convertidas'!A742,'Lista de conversão'!B:B,1,0),""))</f>
        <v>LABORATORIO REGIONAL CENTRO-SUL/PAMPULHA</v>
      </c>
    </row>
    <row r="743" spans="1:2" x14ac:dyDescent="0.25">
      <c r="A743" t="str">
        <f>TRIM(BC!F741)</f>
        <v>UNIDADE DE PRONTO ATENDIMENTO NORTE</v>
      </c>
      <c r="B743" t="str">
        <f>IFERROR(VLOOKUP('Lotações convertidas'!A743,'Lista de conversão'!A:B,2,0),IFERROR(VLOOKUP('Lotações convertidas'!A743,'Lista de conversão'!B:B,1,0),""))</f>
        <v>UNIDADE DE PRONTO ATENDIMENTO NORTE</v>
      </c>
    </row>
    <row r="744" spans="1:2" x14ac:dyDescent="0.25">
      <c r="A744" t="str">
        <f>TRIM(BC!F742)</f>
        <v>UNIDADE DE PRONTO ATENDIMENTO NORTE</v>
      </c>
      <c r="B744" t="str">
        <f>IFERROR(VLOOKUP('Lotações convertidas'!A744,'Lista de conversão'!A:B,2,0),IFERROR(VLOOKUP('Lotações convertidas'!A744,'Lista de conversão'!B:B,1,0),""))</f>
        <v>UNIDADE DE PRONTO ATENDIMENTO NORTE</v>
      </c>
    </row>
    <row r="745" spans="1:2" x14ac:dyDescent="0.25">
      <c r="A745" t="str">
        <f>TRIM(BC!F743)</f>
        <v>CENTRO DE SAÚDE COQUEIROS</v>
      </c>
      <c r="B745" t="str">
        <f>IFERROR(VLOOKUP('Lotações convertidas'!A745,'Lista de conversão'!A:B,2,0),IFERROR(VLOOKUP('Lotações convertidas'!A745,'Lista de conversão'!B:B,1,0),""))</f>
        <v>CENTRO DE SAÚDE COQUEIROS</v>
      </c>
    </row>
    <row r="746" spans="1:2" x14ac:dyDescent="0.25">
      <c r="A746" t="str">
        <f>TRIM(BC!F744)</f>
        <v>CENTRO DE SAÚDE JARDIM EUROPA</v>
      </c>
      <c r="B746" t="str">
        <f>IFERROR(VLOOKUP('Lotações convertidas'!A746,'Lista de conversão'!A:B,2,0),IFERROR(VLOOKUP('Lotações convertidas'!A746,'Lista de conversão'!B:B,1,0),""))</f>
        <v>CENTRO DE SAÚDE JARDIM EUROPA</v>
      </c>
    </row>
    <row r="747" spans="1:2" x14ac:dyDescent="0.25">
      <c r="A747" t="str">
        <f>TRIM(BC!F745)</f>
        <v>CENTRO DE SAÚDE SÃO FRANCISCO</v>
      </c>
      <c r="B747" t="str">
        <f>IFERROR(VLOOKUP('Lotações convertidas'!A747,'Lista de conversão'!A:B,2,0),IFERROR(VLOOKUP('Lotações convertidas'!A747,'Lista de conversão'!B:B,1,0),""))</f>
        <v>CENTRO DE SAÚDE SÃO FRANCISCO</v>
      </c>
    </row>
    <row r="748" spans="1:2" x14ac:dyDescent="0.25">
      <c r="A748" t="str">
        <f>TRIM(BC!F746)</f>
        <v>CENTRO DE REFERENCIA EM SAUDE MENTAL NOROESTE</v>
      </c>
      <c r="B748" t="str">
        <f>IFERROR(VLOOKUP('Lotações convertidas'!A748,'Lista de conversão'!A:B,2,0),IFERROR(VLOOKUP('Lotações convertidas'!A748,'Lista de conversão'!B:B,1,0),""))</f>
        <v>CENTRO DE REFERENCIA EM SAUDE MENTAL NOROESTE</v>
      </c>
    </row>
    <row r="749" spans="1:2" x14ac:dyDescent="0.25">
      <c r="A749" t="str">
        <f>TRIM(BC!F747)</f>
        <v>CENTRO DE SAÚDE OURO PRETO</v>
      </c>
      <c r="B749" t="str">
        <f>IFERROR(VLOOKUP('Lotações convertidas'!A749,'Lista de conversão'!A:B,2,0),IFERROR(VLOOKUP('Lotações convertidas'!A749,'Lista de conversão'!B:B,1,0),""))</f>
        <v>CENTRO DE SAÚDE OURO PRETO</v>
      </c>
    </row>
    <row r="750" spans="1:2" x14ac:dyDescent="0.25">
      <c r="A750" t="str">
        <f>TRIM(BC!F748)</f>
        <v>UNIDADE DE PRONTO ATENDIMENTO NORTE</v>
      </c>
      <c r="B750" t="str">
        <f>IFERROR(VLOOKUP('Lotações convertidas'!A750,'Lista de conversão'!A:B,2,0),IFERROR(VLOOKUP('Lotações convertidas'!A750,'Lista de conversão'!B:B,1,0),""))</f>
        <v>UNIDADE DE PRONTO ATENDIMENTO NORTE</v>
      </c>
    </row>
    <row r="751" spans="1:2" x14ac:dyDescent="0.25">
      <c r="A751" t="str">
        <f>TRIM(BC!F749)</f>
        <v>CENTRO DE ESPECIALIDADES MEDICAS NOROESTE</v>
      </c>
      <c r="B751" t="str">
        <f>IFERROR(VLOOKUP('Lotações convertidas'!A751,'Lista de conversão'!A:B,2,0),IFERROR(VLOOKUP('Lotações convertidas'!A751,'Lista de conversão'!B:B,1,0),""))</f>
        <v>CENTRO DE ESPECIALIDADES MEDICAS NOROESTE</v>
      </c>
    </row>
    <row r="752" spans="1:2" x14ac:dyDescent="0.25">
      <c r="A752" t="str">
        <f>TRIM(BC!F750)</f>
        <v>CENTRO DE SAÚDE MARCO ANTÔNIO DE MENEZES</v>
      </c>
      <c r="B752" t="str">
        <f>IFERROR(VLOOKUP('Lotações convertidas'!A752,'Lista de conversão'!A:B,2,0),IFERROR(VLOOKUP('Lotações convertidas'!A752,'Lista de conversão'!B:B,1,0),""))</f>
        <v>CENTRO DE SAÚDE MARCO ANTÔNIO DE MENEZES</v>
      </c>
    </row>
    <row r="753" spans="1:2" x14ac:dyDescent="0.25">
      <c r="A753" t="str">
        <f>TRIM(BC!F751)</f>
        <v>CENTRO DE SAÚDE SANTA RITA DE CÁSSIA</v>
      </c>
      <c r="B753" t="str">
        <f>IFERROR(VLOOKUP('Lotações convertidas'!A753,'Lista de conversão'!A:B,2,0),IFERROR(VLOOKUP('Lotações convertidas'!A753,'Lista de conversão'!B:B,1,0),""))</f>
        <v>CENTRO DE SAÚDE SANTA RITA DE CÁSSIA</v>
      </c>
    </row>
    <row r="754" spans="1:2" x14ac:dyDescent="0.25">
      <c r="A754" t="str">
        <f>TRIM(BC!F752)</f>
        <v>CENTRO DE SAÚDE JARDIM LEBLON</v>
      </c>
      <c r="B754" t="str">
        <f>IFERROR(VLOOKUP('Lotações convertidas'!A754,'Lista de conversão'!A:B,2,0),IFERROR(VLOOKUP('Lotações convertidas'!A754,'Lista de conversão'!B:B,1,0),""))</f>
        <v>CENTRO DE SAÚDE JARDIM LEBLON</v>
      </c>
    </row>
    <row r="755" spans="1:2" x14ac:dyDescent="0.25">
      <c r="A755" t="str">
        <f>TRIM(BC!F753)</f>
        <v>CENTRO DE SAÚDE MARIVANDA BALEEIRO - PAULO VI</v>
      </c>
      <c r="B755" t="str">
        <f>IFERROR(VLOOKUP('Lotações convertidas'!A755,'Lista de conversão'!A:B,2,0),IFERROR(VLOOKUP('Lotações convertidas'!A755,'Lista de conversão'!B:B,1,0),""))</f>
        <v>CENTRO DE SAÚDE MARIVANDA BALEEIRO - PAULO VI</v>
      </c>
    </row>
    <row r="756" spans="1:2" x14ac:dyDescent="0.25">
      <c r="A756" t="str">
        <f>TRIM(BC!F754)</f>
        <v>CENTRO DE REFERENCIA EM SAUDE MENTAL VENDA NOVA</v>
      </c>
      <c r="B756" t="str">
        <f>IFERROR(VLOOKUP('Lotações convertidas'!A756,'Lista de conversão'!A:B,2,0),IFERROR(VLOOKUP('Lotações convertidas'!A756,'Lista de conversão'!B:B,1,0),""))</f>
        <v>CENTRO DE REFERENCIA EM SAUDE MENTAL VENDA NOVA</v>
      </c>
    </row>
    <row r="757" spans="1:2" x14ac:dyDescent="0.25">
      <c r="A757" t="str">
        <f>TRIM(BC!F755)</f>
        <v>CENTRO DE SAÚDE MANGUEIRAS</v>
      </c>
      <c r="B757" t="str">
        <f>IFERROR(VLOOKUP('Lotações convertidas'!A757,'Lista de conversão'!A:B,2,0),IFERROR(VLOOKUP('Lotações convertidas'!A757,'Lista de conversão'!B:B,1,0),""))</f>
        <v>CENTRO DE SAÚDE MANGUEIRAS</v>
      </c>
    </row>
    <row r="758" spans="1:2" x14ac:dyDescent="0.25">
      <c r="A758" t="str">
        <f>TRIM(BC!F756)</f>
        <v>UNIDADE DE PRONTO ATENDIMENTO LESTE</v>
      </c>
      <c r="B758" t="str">
        <f>IFERROR(VLOOKUP('Lotações convertidas'!A758,'Lista de conversão'!A:B,2,0),IFERROR(VLOOKUP('Lotações convertidas'!A758,'Lista de conversão'!B:B,1,0),""))</f>
        <v>UNIDADE DE PRONTO ATENDIMENTO LESTE</v>
      </c>
    </row>
    <row r="759" spans="1:2" x14ac:dyDescent="0.25">
      <c r="A759" t="str">
        <f>TRIM(BC!F757)</f>
        <v>CENTRO DE TESTAGEM E ACONSELHAMENTO - SERVIÇO DE ATENDIMENTO ESPECIALIZADO</v>
      </c>
      <c r="B759" t="str">
        <f>IFERROR(VLOOKUP('Lotações convertidas'!A759,'Lista de conversão'!A:B,2,0),IFERROR(VLOOKUP('Lotações convertidas'!A759,'Lista de conversão'!B:B,1,0),""))</f>
        <v>CENTRO DE TESTAGEM E ACONSELHAMENTO - SERVICO DE ATENDIMENTO ESPECIALIZADO</v>
      </c>
    </row>
    <row r="760" spans="1:2" x14ac:dyDescent="0.25">
      <c r="A760" t="str">
        <f>TRIM(BC!F758)</f>
        <v>CENTRO DE REFERÊNCIA EM SAÚDE MENTAL- ÁLCOOL E OUTRAS DROGAS BARREIRO</v>
      </c>
      <c r="B760" t="str">
        <f>IFERROR(VLOOKUP('Lotações convertidas'!A760,'Lista de conversão'!A:B,2,0),IFERROR(VLOOKUP('Lotações convertidas'!A760,'Lista de conversão'!B:B,1,0),""))</f>
        <v>CENTRO DE REFERENCIA EM SAUDE MENTAL ALCOOL E DROGAS BARREIRO</v>
      </c>
    </row>
    <row r="761" spans="1:2" x14ac:dyDescent="0.25">
      <c r="A761" t="str">
        <f>TRIM(BC!F759)</f>
        <v>CENTRO DE SAÚDE ZILAH SPÓSITO</v>
      </c>
      <c r="B761" t="str">
        <f>IFERROR(VLOOKUP('Lotações convertidas'!A761,'Lista de conversão'!A:B,2,0),IFERROR(VLOOKUP('Lotações convertidas'!A761,'Lista de conversão'!B:B,1,0),""))</f>
        <v>CENTRO DE SAÚDE ZILAH SPÓSITO</v>
      </c>
    </row>
    <row r="762" spans="1:2" x14ac:dyDescent="0.25">
      <c r="A762" t="str">
        <f>TRIM(BC!F760)</f>
        <v>CENTRO DE SAÚDE SÃO PAULO</v>
      </c>
      <c r="B762" t="str">
        <f>IFERROR(VLOOKUP('Lotações convertidas'!A762,'Lista de conversão'!A:B,2,0),IFERROR(VLOOKUP('Lotações convertidas'!A762,'Lista de conversão'!B:B,1,0),""))</f>
        <v>CENTRO DE SAÚDE SÃO PAULO</v>
      </c>
    </row>
    <row r="763" spans="1:2" x14ac:dyDescent="0.25">
      <c r="A763" t="str">
        <f>TRIM(BC!F761)</f>
        <v>CENTRO DE SAÚDE JARDIM ALVORADA</v>
      </c>
      <c r="B763" t="str">
        <f>IFERROR(VLOOKUP('Lotações convertidas'!A763,'Lista de conversão'!A:B,2,0),IFERROR(VLOOKUP('Lotações convertidas'!A763,'Lista de conversão'!B:B,1,0),""))</f>
        <v>CENTRO DE SAÚDE JARDIM ALVORADA</v>
      </c>
    </row>
    <row r="764" spans="1:2" x14ac:dyDescent="0.25">
      <c r="A764" t="str">
        <f>TRIM(BC!F762)</f>
        <v>UNIDADE DE PRONTO ATENDIMENTO LESTE</v>
      </c>
      <c r="B764" t="str">
        <f>IFERROR(VLOOKUP('Lotações convertidas'!A764,'Lista de conversão'!A:B,2,0),IFERROR(VLOOKUP('Lotações convertidas'!A764,'Lista de conversão'!B:B,1,0),""))</f>
        <v>UNIDADE DE PRONTO ATENDIMENTO LESTE</v>
      </c>
    </row>
    <row r="765" spans="1:2" x14ac:dyDescent="0.25">
      <c r="A765" t="str">
        <f>TRIM(BC!F763)</f>
        <v>CENTRO DE SAÚDE DR. JOSÉ DOMINGOS</v>
      </c>
      <c r="B765" t="str">
        <f>IFERROR(VLOOKUP('Lotações convertidas'!A765,'Lista de conversão'!A:B,2,0),IFERROR(VLOOKUP('Lotações convertidas'!A765,'Lista de conversão'!B:B,1,0),""))</f>
        <v>CENTRO DE SAÚDE DR. JOSÉ DOMINGOS</v>
      </c>
    </row>
    <row r="766" spans="1:2" x14ac:dyDescent="0.25">
      <c r="A766" t="str">
        <f>TRIM(BC!F764)</f>
        <v>CENTRO DE SAÚDE RIO BRANCO</v>
      </c>
      <c r="B766" t="str">
        <f>IFERROR(VLOOKUP('Lotações convertidas'!A766,'Lista de conversão'!A:B,2,0),IFERROR(VLOOKUP('Lotações convertidas'!A766,'Lista de conversão'!B:B,1,0),""))</f>
        <v>CENTRO DE SAÚDE RIO BRANCO</v>
      </c>
    </row>
    <row r="767" spans="1:2" x14ac:dyDescent="0.25">
      <c r="A767" t="str">
        <f>TRIM(BC!F765)</f>
        <v>CENTRAL DE ESTERILIZACAO CENTRO-SUL</v>
      </c>
      <c r="B767" t="str">
        <f>IFERROR(VLOOKUP('Lotações convertidas'!A767,'Lista de conversão'!A:B,2,0),IFERROR(VLOOKUP('Lotações convertidas'!A767,'Lista de conversão'!B:B,1,0),""))</f>
        <v>CENTRAL DE ESTERILIZACAO CENTRO-SUL</v>
      </c>
    </row>
    <row r="768" spans="1:2" x14ac:dyDescent="0.25">
      <c r="A768" t="str">
        <f>TRIM(BC!F766)</f>
        <v>CENTRO DE REFERÊNCIA EM SAÚDE MENTAL- ÁLCOOL E OUTRAS DROGAS PAMPULHA/NOROESTE</v>
      </c>
      <c r="B768" t="str">
        <f>IFERROR(VLOOKUP('Lotações convertidas'!A768,'Lista de conversão'!A:B,2,0),IFERROR(VLOOKUP('Lotações convertidas'!A768,'Lista de conversão'!B:B,1,0),""))</f>
        <v>CENTRO DE REFERÊNCIA EM SAÚDE MENTAL - ÁLCOOL E DROGAS PAMPULHA/NOROESTE</v>
      </c>
    </row>
    <row r="769" spans="1:2" x14ac:dyDescent="0.25">
      <c r="A769" t="str">
        <f>TRIM(BC!F767)</f>
        <v>FARMACIA REGIONAL LESTE</v>
      </c>
      <c r="B769" t="str">
        <f>IFERROR(VLOOKUP('Lotações convertidas'!A769,'Lista de conversão'!A:B,2,0),IFERROR(VLOOKUP('Lotações convertidas'!A769,'Lista de conversão'!B:B,1,0),""))</f>
        <v>FARMACIA REGIONAL LESTE</v>
      </c>
    </row>
    <row r="770" spans="1:2" x14ac:dyDescent="0.25">
      <c r="A770" t="str">
        <f>TRIM(BC!F768)</f>
        <v>UNIDADE DE REFERÊNCIA SECUNDÁRIA SAGRADA FAMÍLIA</v>
      </c>
      <c r="B770" t="str">
        <f>IFERROR(VLOOKUP('Lotações convertidas'!A770,'Lista de conversão'!A:B,2,0),IFERROR(VLOOKUP('Lotações convertidas'!A770,'Lista de conversão'!B:B,1,0),""))</f>
        <v>UNIDADE DE REFERENCIA SECUNDARIA SAGRADA FAMILIA</v>
      </c>
    </row>
    <row r="771" spans="1:2" x14ac:dyDescent="0.25">
      <c r="A771" t="str">
        <f>TRIM(BC!F769)</f>
        <v>CENTRO DE ESPECIALIDADES ODONTOLÓGICAS CENTRO-SUL</v>
      </c>
      <c r="B771" t="str">
        <f>IFERROR(VLOOKUP('Lotações convertidas'!A771,'Lista de conversão'!A:B,2,0),IFERROR(VLOOKUP('Lotações convertidas'!A771,'Lista de conversão'!B:B,1,0),""))</f>
        <v>CENTRO DE ESPECIALIDADES ODONTOLOGICAS CENTRO-SUL</v>
      </c>
    </row>
    <row r="772" spans="1:2" x14ac:dyDescent="0.25">
      <c r="A772" t="str">
        <f>TRIM(BC!F770)</f>
        <v>CENTRO DE SAÚDE PROVIDÊNCIA</v>
      </c>
      <c r="B772" t="str">
        <f>IFERROR(VLOOKUP('Lotações convertidas'!A772,'Lista de conversão'!A:B,2,0),IFERROR(VLOOKUP('Lotações convertidas'!A772,'Lista de conversão'!B:B,1,0),""))</f>
        <v>CENTRO DE SAÚDE PROVIDÊNCIA</v>
      </c>
    </row>
    <row r="773" spans="1:2" x14ac:dyDescent="0.25">
      <c r="A773" t="str">
        <f>TRIM(BC!F771)</f>
        <v>CENTRO DE SAÚDE LAJEDO</v>
      </c>
      <c r="B773" t="str">
        <f>IFERROR(VLOOKUP('Lotações convertidas'!A773,'Lista de conversão'!A:B,2,0),IFERROR(VLOOKUP('Lotações convertidas'!A773,'Lista de conversão'!B:B,1,0),""))</f>
        <v>CENTRO DE SAÚDE LAJEDO</v>
      </c>
    </row>
    <row r="774" spans="1:2" x14ac:dyDescent="0.25">
      <c r="A774" t="str">
        <f>TRIM(BC!F772)</f>
        <v>UNIDADE DE REFERÊNCIA SECUNDÁRIA SAGRADA FAMÍLIA</v>
      </c>
      <c r="B774" t="str">
        <f>IFERROR(VLOOKUP('Lotações convertidas'!A774,'Lista de conversão'!A:B,2,0),IFERROR(VLOOKUP('Lotações convertidas'!A774,'Lista de conversão'!B:B,1,0),""))</f>
        <v>UNIDADE DE REFERENCIA SECUNDARIA SAGRADA FAMILIA</v>
      </c>
    </row>
    <row r="775" spans="1:2" x14ac:dyDescent="0.25">
      <c r="A775" t="str">
        <f>TRIM(BC!F773)</f>
        <v>CENTRO DE TREIN. E REF. EM DOENÇAS INFECCIOSAS E PARASITÁRIAS ORESTES DINIZ</v>
      </c>
      <c r="B775" t="str">
        <f>IFERROR(VLOOKUP('Lotações convertidas'!A775,'Lista de conversão'!A:B,2,0),IFERROR(VLOOKUP('Lotações convertidas'!A775,'Lista de conversão'!B:B,1,0),""))</f>
        <v>CENTRO DE TREIN. E REF. EM DOENÇAS INFECCIOSAS E PARASITÁRIAS ORESTES DINIZ</v>
      </c>
    </row>
    <row r="776" spans="1:2" x14ac:dyDescent="0.25">
      <c r="A776" t="str">
        <f>TRIM(BC!F774)</f>
        <v>CENTRO DE REFERENCIA EM SAUDE MENTAL NORDESTE</v>
      </c>
      <c r="B776" t="str">
        <f>IFERROR(VLOOKUP('Lotações convertidas'!A776,'Lista de conversão'!A:B,2,0),IFERROR(VLOOKUP('Lotações convertidas'!A776,'Lista de conversão'!B:B,1,0),""))</f>
        <v>CENTRO DE REFERENCIA EM SAUDE MENTAL NORDESTE</v>
      </c>
    </row>
    <row r="777" spans="1:2" x14ac:dyDescent="0.25">
      <c r="A777" t="str">
        <f>TRIM(BC!F775)</f>
        <v>LABORATÓRIO REGIONAL CENTRO-SUL / PAMPULHA</v>
      </c>
      <c r="B777" t="str">
        <f>IFERROR(VLOOKUP('Lotações convertidas'!A777,'Lista de conversão'!A:B,2,0),IFERROR(VLOOKUP('Lotações convertidas'!A777,'Lista de conversão'!B:B,1,0),""))</f>
        <v>LABORATORIO REGIONAL CENTRO-SUL/PAMPULHA</v>
      </c>
    </row>
    <row r="778" spans="1:2" x14ac:dyDescent="0.25">
      <c r="A778" t="str">
        <f>TRIM(BC!F776)</f>
        <v>LABORATÓRIO REGIONAL OESTE / BARREIRO</v>
      </c>
      <c r="B778" t="str">
        <f>IFERROR(VLOOKUP('Lotações convertidas'!A778,'Lista de conversão'!A:B,2,0),IFERROR(VLOOKUP('Lotações convertidas'!A778,'Lista de conversão'!B:B,1,0),""))</f>
        <v>LABORATORIO REGIONAL OESTE/BARREIRO</v>
      </c>
    </row>
    <row r="779" spans="1:2" x14ac:dyDescent="0.25">
      <c r="A779" t="str">
        <f>TRIM(BC!F777)</f>
        <v>CENTRO DE SAÚDE NOVO HORIZONTE</v>
      </c>
      <c r="B779" t="str">
        <f>IFERROR(VLOOKUP('Lotações convertidas'!A779,'Lista de conversão'!A:B,2,0),IFERROR(VLOOKUP('Lotações convertidas'!A779,'Lista de conversão'!B:B,1,0),""))</f>
        <v>CENTRO DE SAÚDE NOVO HORIZONTE</v>
      </c>
    </row>
    <row r="780" spans="1:2" x14ac:dyDescent="0.25">
      <c r="A780" t="str">
        <f>TRIM(BC!F778)</f>
        <v>CENTRO DE REFERENCIA EM REABILITACAO VENDA NOVA</v>
      </c>
      <c r="B780" t="str">
        <f>IFERROR(VLOOKUP('Lotações convertidas'!A780,'Lista de conversão'!A:B,2,0),IFERROR(VLOOKUP('Lotações convertidas'!A780,'Lista de conversão'!B:B,1,0),""))</f>
        <v>CENTRO DE REFERENCIA EM REABILITACAO VENDA NOVA</v>
      </c>
    </row>
    <row r="781" spans="1:2" x14ac:dyDescent="0.25">
      <c r="A781" t="str">
        <f>TRIM(BC!F779)</f>
        <v>CENTRO DE SAÚDE ALCIDES LINS</v>
      </c>
      <c r="B781" t="str">
        <f>IFERROR(VLOOKUP('Lotações convertidas'!A781,'Lista de conversão'!A:B,2,0),IFERROR(VLOOKUP('Lotações convertidas'!A781,'Lista de conversão'!B:B,1,0),""))</f>
        <v>CENTRO DE SAÚDE ALCIDES LINS</v>
      </c>
    </row>
    <row r="782" spans="1:2" x14ac:dyDescent="0.25">
      <c r="A782" t="str">
        <f>TRIM(BC!F780)</f>
        <v>UNIDADE DE REFERÊNCIA SECUNDÁRIA CAMPOS SALES</v>
      </c>
      <c r="B782" t="str">
        <f>IFERROR(VLOOKUP('Lotações convertidas'!A782,'Lista de conversão'!A:B,2,0),IFERROR(VLOOKUP('Lotações convertidas'!A782,'Lista de conversão'!B:B,1,0),""))</f>
        <v>UNIDADE DE REFERENCIA SECUNDARIA CAMPOS SALES</v>
      </c>
    </row>
    <row r="783" spans="1:2" x14ac:dyDescent="0.25">
      <c r="A783" t="str">
        <f>TRIM(BC!F781)</f>
        <v>CENTRO DE SAÚDE VALE DO JATOBÁ</v>
      </c>
      <c r="B783" t="str">
        <f>IFERROR(VLOOKUP('Lotações convertidas'!A783,'Lista de conversão'!A:B,2,0),IFERROR(VLOOKUP('Lotações convertidas'!A783,'Lista de conversão'!B:B,1,0),""))</f>
        <v>CENTRO DE SAÚDE VALE DO JATOBÁ</v>
      </c>
    </row>
    <row r="784" spans="1:2" x14ac:dyDescent="0.25">
      <c r="A784" t="str">
        <f>TRIM(BC!F782)</f>
        <v>UNIDADE DE PRONTO ATENDIMENTO NORTE</v>
      </c>
      <c r="B784" t="str">
        <f>IFERROR(VLOOKUP('Lotações convertidas'!A784,'Lista de conversão'!A:B,2,0),IFERROR(VLOOKUP('Lotações convertidas'!A784,'Lista de conversão'!B:B,1,0),""))</f>
        <v>UNIDADE DE PRONTO ATENDIMENTO NORTE</v>
      </c>
    </row>
    <row r="785" spans="1:2" x14ac:dyDescent="0.25">
      <c r="A785" t="str">
        <f>TRIM(BC!F783)</f>
        <v>CENTRO DE REFERENCIA EM SAUDE MENTAL BARREIRO</v>
      </c>
      <c r="B785" t="str">
        <f>IFERROR(VLOOKUP('Lotações convertidas'!A785,'Lista de conversão'!A:B,2,0),IFERROR(VLOOKUP('Lotações convertidas'!A785,'Lista de conversão'!B:B,1,0),""))</f>
        <v>CENTRO DE REFERENCIA EM SAUDE MENTAL BARREIRO</v>
      </c>
    </row>
    <row r="786" spans="1:2" x14ac:dyDescent="0.25">
      <c r="A786" t="str">
        <f>TRIM(BC!F784)</f>
        <v>CENTRO DE REFERENCIA EM SAUDE MENTAL PAMPULHA</v>
      </c>
      <c r="B786" t="str">
        <f>IFERROR(VLOOKUP('Lotações convertidas'!A786,'Lista de conversão'!A:B,2,0),IFERROR(VLOOKUP('Lotações convertidas'!A786,'Lista de conversão'!B:B,1,0),""))</f>
        <v>CENTRO DE REFERENCIA EM SAUDE MENTAL PAMPULHA</v>
      </c>
    </row>
    <row r="787" spans="1:2" x14ac:dyDescent="0.25">
      <c r="A787" t="str">
        <f>TRIM(BC!F785)</f>
        <v>CENTRO DE REFERENCIA EM SAUDE MENTAL NORDESTE</v>
      </c>
      <c r="B787" t="str">
        <f>IFERROR(VLOOKUP('Lotações convertidas'!A787,'Lista de conversão'!A:B,2,0),IFERROR(VLOOKUP('Lotações convertidas'!A787,'Lista de conversão'!B:B,1,0),""))</f>
        <v>CENTRO DE REFERENCIA EM SAUDE MENTAL NORDESTE</v>
      </c>
    </row>
    <row r="788" spans="1:2" x14ac:dyDescent="0.25">
      <c r="A788" t="str">
        <f>TRIM(BC!F786)</f>
        <v>LABORATÓRIO MUNICIPAL DE REFERÊNCIA DE ANALISES CLINICAS E CITOPATOLOGIA</v>
      </c>
      <c r="B788" t="str">
        <f>IFERROR(VLOOKUP('Lotações convertidas'!A788,'Lista de conversão'!A:B,2,0),IFERROR(VLOOKUP('Lotações convertidas'!A788,'Lista de conversão'!B:B,1,0),""))</f>
        <v>LABORATORIO MUNICIPAL DE REFERENCIA DE ANALISES CLINICAS E CITOPATOLOGIA</v>
      </c>
    </row>
    <row r="789" spans="1:2" x14ac:dyDescent="0.25">
      <c r="A789" t="str">
        <f>TRIM(BC!F787)</f>
        <v>LABORATÓRIO REGIONAL CENTRO-SUL / PAMPULHA</v>
      </c>
      <c r="B789" t="str">
        <f>IFERROR(VLOOKUP('Lotações convertidas'!A789,'Lista de conversão'!A:B,2,0),IFERROR(VLOOKUP('Lotações convertidas'!A789,'Lista de conversão'!B:B,1,0),""))</f>
        <v>LABORATORIO REGIONAL CENTRO-SUL/PAMPULHA</v>
      </c>
    </row>
    <row r="790" spans="1:2" x14ac:dyDescent="0.25">
      <c r="A790" t="str">
        <f>TRIM(BC!F788)</f>
        <v>UNIDADE DE PRONTO ATENDIMENTO NORTE</v>
      </c>
      <c r="B790" t="str">
        <f>IFERROR(VLOOKUP('Lotações convertidas'!A790,'Lista de conversão'!A:B,2,0),IFERROR(VLOOKUP('Lotações convertidas'!A790,'Lista de conversão'!B:B,1,0),""))</f>
        <v>UNIDADE DE PRONTO ATENDIMENTO NORTE</v>
      </c>
    </row>
    <row r="791" spans="1:2" x14ac:dyDescent="0.25">
      <c r="A791" t="str">
        <f>TRIM(BC!F789)</f>
        <v>CENTRO DE SAÚDE ALCIDES LINS</v>
      </c>
      <c r="B791" t="str">
        <f>IFERROR(VLOOKUP('Lotações convertidas'!A791,'Lista de conversão'!A:B,2,0),IFERROR(VLOOKUP('Lotações convertidas'!A791,'Lista de conversão'!B:B,1,0),""))</f>
        <v>CENTRO DE SAÚDE ALCIDES LINS</v>
      </c>
    </row>
    <row r="792" spans="1:2" x14ac:dyDescent="0.25">
      <c r="A792" t="str">
        <f>TRIM(BC!F790)</f>
        <v>CENTRO DE SAÚDE COPACABANA</v>
      </c>
      <c r="B792" t="str">
        <f>IFERROR(VLOOKUP('Lotações convertidas'!A792,'Lista de conversão'!A:B,2,0),IFERROR(VLOOKUP('Lotações convertidas'!A792,'Lista de conversão'!B:B,1,0),""))</f>
        <v>CENTRO DE SAÚDE COPACABANA</v>
      </c>
    </row>
    <row r="793" spans="1:2" x14ac:dyDescent="0.25">
      <c r="A793" t="str">
        <f>TRIM(BC!F791)</f>
        <v>CENTRO DE SAÚDE PILAR - OLHOS D'ÁGUA</v>
      </c>
      <c r="B793" t="str">
        <f>IFERROR(VLOOKUP('Lotações convertidas'!A793,'Lista de conversão'!A:B,2,0),IFERROR(VLOOKUP('Lotações convertidas'!A793,'Lista de conversão'!B:B,1,0),""))</f>
        <v>CENTRO DE SAÚDE PILAR - OLHOS D'ÁGUA</v>
      </c>
    </row>
    <row r="794" spans="1:2" x14ac:dyDescent="0.25">
      <c r="A794" t="str">
        <f>TRIM(BC!F792)</f>
        <v>LABORATÓRIO REGIONAL CENTRO-SUL / PAMPULHA</v>
      </c>
      <c r="B794" t="str">
        <f>IFERROR(VLOOKUP('Lotações convertidas'!A794,'Lista de conversão'!A:B,2,0),IFERROR(VLOOKUP('Lotações convertidas'!A794,'Lista de conversão'!B:B,1,0),""))</f>
        <v>LABORATORIO REGIONAL CENTRO-SUL/PAMPULHA</v>
      </c>
    </row>
    <row r="795" spans="1:2" x14ac:dyDescent="0.25">
      <c r="A795" t="str">
        <f>TRIM(BC!F793)</f>
        <v>CENTRO DE SAÚDE DOM JOAQUIM</v>
      </c>
      <c r="B795" t="str">
        <f>IFERROR(VLOOKUP('Lotações convertidas'!A795,'Lista de conversão'!A:B,2,0),IFERROR(VLOOKUP('Lotações convertidas'!A795,'Lista de conversão'!B:B,1,0),""))</f>
        <v>CENTRO DE SAÚDE DOM JOAQUIM</v>
      </c>
    </row>
    <row r="796" spans="1:2" x14ac:dyDescent="0.25">
      <c r="A796" t="str">
        <f>TRIM(BC!F794)</f>
        <v>CENTRO DE SAÚDE TIA AMÂNCIA</v>
      </c>
      <c r="B796" t="str">
        <f>IFERROR(VLOOKUP('Lotações convertidas'!A796,'Lista de conversão'!A:B,2,0),IFERROR(VLOOKUP('Lotações convertidas'!A796,'Lista de conversão'!B:B,1,0),""))</f>
        <v>CENTRO DE SAÚDE TIA AMÂNCIA</v>
      </c>
    </row>
    <row r="797" spans="1:2" x14ac:dyDescent="0.25">
      <c r="A797" t="str">
        <f>TRIM(BC!F795)</f>
        <v>CENTRO DE REFERENCIA EM SAUDE MENTAL PAMPULHA</v>
      </c>
      <c r="B797" t="str">
        <f>IFERROR(VLOOKUP('Lotações convertidas'!A797,'Lista de conversão'!A:B,2,0),IFERROR(VLOOKUP('Lotações convertidas'!A797,'Lista de conversão'!B:B,1,0),""))</f>
        <v>CENTRO DE REFERENCIA EM SAUDE MENTAL PAMPULHA</v>
      </c>
    </row>
    <row r="798" spans="1:2" x14ac:dyDescent="0.25">
      <c r="A798" t="str">
        <f>TRIM(BC!F796)</f>
        <v>UNIDADE DE PRONTO ATENDIMENTO PAMPULHA</v>
      </c>
      <c r="B798" t="str">
        <f>IFERROR(VLOOKUP('Lotações convertidas'!A798,'Lista de conversão'!A:B,2,0),IFERROR(VLOOKUP('Lotações convertidas'!A798,'Lista de conversão'!B:B,1,0),""))</f>
        <v>UNIDADE DE PRONTO ATENDIMENTO PAMPULHA</v>
      </c>
    </row>
    <row r="799" spans="1:2" x14ac:dyDescent="0.25">
      <c r="A799" t="str">
        <f>TRIM(BC!F797)</f>
        <v>SERVIÇO DE ATENDIMENTO MÓVEL DE URGÊNCIA E TRANSPORTE EM SAÚDE</v>
      </c>
      <c r="B799" t="str">
        <f>IFERROR(VLOOKUP('Lotações convertidas'!A799,'Lista de conversão'!A:B,2,0),IFERROR(VLOOKUP('Lotações convertidas'!A799,'Lista de conversão'!B:B,1,0),""))</f>
        <v>SERVIÇO DE ATENDIMENTO MÓVEL DE URGÊNCIA E TRANSPORTE EM SAÚDE</v>
      </c>
    </row>
    <row r="800" spans="1:2" x14ac:dyDescent="0.25">
      <c r="A800" t="str">
        <f>TRIM(BC!F798)</f>
        <v>SERVIÇO DE ATENDIMENTO MÓVEL DE URGÊNCIA E TRANSPORTE EM SAÚDE</v>
      </c>
      <c r="B800" t="str">
        <f>IFERROR(VLOOKUP('Lotações convertidas'!A800,'Lista de conversão'!A:B,2,0),IFERROR(VLOOKUP('Lotações convertidas'!A800,'Lista de conversão'!B:B,1,0),""))</f>
        <v>SERVIÇO DE ATENDIMENTO MÓVEL DE URGÊNCIA E TRANSPORTE EM SAÚDE</v>
      </c>
    </row>
    <row r="801" spans="1:2" x14ac:dyDescent="0.25">
      <c r="A801" t="str">
        <f>TRIM(BC!F799)</f>
        <v>CENTRO DE REFERÊNCIA EM SAÚDE MENTAL- ÁLCOOL E OUTRAS DROGAS PAMPULHA/NOROESTE</v>
      </c>
      <c r="B801" t="str">
        <f>IFERROR(VLOOKUP('Lotações convertidas'!A801,'Lista de conversão'!A:B,2,0),IFERROR(VLOOKUP('Lotações convertidas'!A801,'Lista de conversão'!B:B,1,0),""))</f>
        <v>CENTRO DE REFERÊNCIA EM SAÚDE MENTAL - ÁLCOOL E DROGAS PAMPULHA/NOROESTE</v>
      </c>
    </row>
    <row r="802" spans="1:2" x14ac:dyDescent="0.25">
      <c r="A802" t="str">
        <f>TRIM(BC!F800)</f>
        <v>CENTRO DE SAÚDE DR. JOSÉ DOMINGOS</v>
      </c>
      <c r="B802" t="str">
        <f>IFERROR(VLOOKUP('Lotações convertidas'!A802,'Lista de conversão'!A:B,2,0),IFERROR(VLOOKUP('Lotações convertidas'!A802,'Lista de conversão'!B:B,1,0),""))</f>
        <v>CENTRO DE SAÚDE DR. JOSÉ DOMINGOS</v>
      </c>
    </row>
    <row r="803" spans="1:2" x14ac:dyDescent="0.25">
      <c r="A803" t="str">
        <f>TRIM(BC!F801)</f>
        <v>CENTRO DE SAÚDE JARDIM COMERCIÁRIOS</v>
      </c>
      <c r="B803" t="str">
        <f>IFERROR(VLOOKUP('Lotações convertidas'!A803,'Lista de conversão'!A:B,2,0),IFERROR(VLOOKUP('Lotações convertidas'!A803,'Lista de conversão'!B:B,1,0),""))</f>
        <v>CENTRO DE SAÚDE JARDIM COMERCIÁRIOS</v>
      </c>
    </row>
    <row r="804" spans="1:2" x14ac:dyDescent="0.25">
      <c r="A804" t="str">
        <f>TRIM(BC!F802)</f>
        <v>CENTRO DE SAÚDE CÍCERO ILDEFONSO</v>
      </c>
      <c r="B804" t="str">
        <f>IFERROR(VLOOKUP('Lotações convertidas'!A804,'Lista de conversão'!A:B,2,0),IFERROR(VLOOKUP('Lotações convertidas'!A804,'Lista de conversão'!B:B,1,0),""))</f>
        <v>CENTRO DE SAÚDE CÍCERO ILDEFONSO</v>
      </c>
    </row>
    <row r="805" spans="1:2" x14ac:dyDescent="0.25">
      <c r="A805" t="str">
        <f>TRIM(BC!F803)</f>
        <v>UNIDADE DE PRONTO ATENDIMENTO VENDA NOVA</v>
      </c>
      <c r="B805" t="str">
        <f>IFERROR(VLOOKUP('Lotações convertidas'!A805,'Lista de conversão'!A:B,2,0),IFERROR(VLOOKUP('Lotações convertidas'!A805,'Lista de conversão'!B:B,1,0),""))</f>
        <v>UNIDADE DE PRONTO ATENDIMENTO VENDA NOVA</v>
      </c>
    </row>
    <row r="806" spans="1:2" x14ac:dyDescent="0.25">
      <c r="A806" t="str">
        <f>TRIM(BC!F804)</f>
        <v>LABORATÓRIO REGIONAL OESTE / BARREIRO</v>
      </c>
      <c r="B806" t="str">
        <f>IFERROR(VLOOKUP('Lotações convertidas'!A806,'Lista de conversão'!A:B,2,0),IFERROR(VLOOKUP('Lotações convertidas'!A806,'Lista de conversão'!B:B,1,0),""))</f>
        <v>LABORATORIO REGIONAL OESTE/BARREIRO</v>
      </c>
    </row>
    <row r="807" spans="1:2" x14ac:dyDescent="0.25">
      <c r="A807" t="str">
        <f>TRIM(BC!F805)</f>
        <v>SERVIÇO DE ATENDIMENTO MÓVEL DE URGÊNCIA E TRANSPORTE EM SAÚDE</v>
      </c>
      <c r="B807" t="str">
        <f>IFERROR(VLOOKUP('Lotações convertidas'!A807,'Lista de conversão'!A:B,2,0),IFERROR(VLOOKUP('Lotações convertidas'!A807,'Lista de conversão'!B:B,1,0),""))</f>
        <v>SERVIÇO DE ATENDIMENTO MÓVEL DE URGÊNCIA E TRANSPORTE EM SAÚDE</v>
      </c>
    </row>
    <row r="808" spans="1:2" x14ac:dyDescent="0.25">
      <c r="A808" t="str">
        <f>TRIM(BC!F806)</f>
        <v>UNIDADE DE PRONTO ATENDIMENTO LESTE</v>
      </c>
      <c r="B808" t="str">
        <f>IFERROR(VLOOKUP('Lotações convertidas'!A808,'Lista de conversão'!A:B,2,0),IFERROR(VLOOKUP('Lotações convertidas'!A808,'Lista de conversão'!B:B,1,0),""))</f>
        <v>UNIDADE DE PRONTO ATENDIMENTO LESTE</v>
      </c>
    </row>
    <row r="809" spans="1:2" x14ac:dyDescent="0.25">
      <c r="A809" t="str">
        <f>TRIM(BC!F807)</f>
        <v>UNIDADE DE PRONTO ATENDIMENTO PAMPULHA</v>
      </c>
      <c r="B809" t="str">
        <f>IFERROR(VLOOKUP('Lotações convertidas'!A809,'Lista de conversão'!A:B,2,0),IFERROR(VLOOKUP('Lotações convertidas'!A809,'Lista de conversão'!B:B,1,0),""))</f>
        <v>UNIDADE DE PRONTO ATENDIMENTO PAMPULHA</v>
      </c>
    </row>
    <row r="810" spans="1:2" x14ac:dyDescent="0.25">
      <c r="A810" t="str">
        <f>TRIM(BC!F808)</f>
        <v>CENTRAL DE ESTERILIZACAO CENTRO-SUL</v>
      </c>
      <c r="B810" t="str">
        <f>IFERROR(VLOOKUP('Lotações convertidas'!A810,'Lista de conversão'!A:B,2,0),IFERROR(VLOOKUP('Lotações convertidas'!A810,'Lista de conversão'!B:B,1,0),""))</f>
        <v>CENTRAL DE ESTERILIZACAO CENTRO-SUL</v>
      </c>
    </row>
    <row r="811" spans="1:2" x14ac:dyDescent="0.25">
      <c r="A811" t="str">
        <f>TRIM(BC!F809)</f>
        <v>LABORATÓRIO DE ZOONOSES</v>
      </c>
      <c r="B811" t="str">
        <f>IFERROR(VLOOKUP('Lotações convertidas'!A811,'Lista de conversão'!A:B,2,0),IFERROR(VLOOKUP('Lotações convertidas'!A811,'Lista de conversão'!B:B,1,0),""))</f>
        <v>LABORATORIO DE ZOONOSES</v>
      </c>
    </row>
    <row r="812" spans="1:2" x14ac:dyDescent="0.25">
      <c r="A812" t="str">
        <f>TRIM(BC!F810)</f>
        <v>CENTRO DE SAÚDE PIRATININGA</v>
      </c>
      <c r="B812" t="str">
        <f>IFERROR(VLOOKUP('Lotações convertidas'!A812,'Lista de conversão'!A:B,2,0),IFERROR(VLOOKUP('Lotações convertidas'!A812,'Lista de conversão'!B:B,1,0),""))</f>
        <v>CENTRO DE SAÚDE PIRATININGA</v>
      </c>
    </row>
    <row r="813" spans="1:2" x14ac:dyDescent="0.25">
      <c r="A813" t="str">
        <f>TRIM(BC!F811)</f>
        <v>SERVIÇO DE ATENDIMENTO MÓVEL DE URGÊNCIA E TRANSPORTE EM SAÚDE</v>
      </c>
      <c r="B813" t="str">
        <f>IFERROR(VLOOKUP('Lotações convertidas'!A813,'Lista de conversão'!A:B,2,0),IFERROR(VLOOKUP('Lotações convertidas'!A813,'Lista de conversão'!B:B,1,0),""))</f>
        <v>SERVIÇO DE ATENDIMENTO MÓVEL DE URGÊNCIA E TRANSPORTE EM SAÚDE</v>
      </c>
    </row>
    <row r="814" spans="1:2" x14ac:dyDescent="0.25">
      <c r="A814" t="str">
        <f>TRIM(BC!F812)</f>
        <v>CENTRO DE ESPECIALIDADES ODONTOLÓGICAS PARACATU</v>
      </c>
      <c r="B814" t="str">
        <f>IFERROR(VLOOKUP('Lotações convertidas'!A814,'Lista de conversão'!A:B,2,0),IFERROR(VLOOKUP('Lotações convertidas'!A814,'Lista de conversão'!B:B,1,0),""))</f>
        <v>CENTRO DE ESPECIALIDADES ODONTOLÓGICAS PARACATU</v>
      </c>
    </row>
    <row r="815" spans="1:2" x14ac:dyDescent="0.25">
      <c r="A815" t="str">
        <f>TRIM(BC!F813)</f>
        <v>CENTRO DE REFERÊNCIA EM SAÚDE MENTAL- ÁLCOOL E OUTRAS DROGAS PAMPULHA/NOROESTE</v>
      </c>
      <c r="B815" t="str">
        <f>IFERROR(VLOOKUP('Lotações convertidas'!A815,'Lista de conversão'!A:B,2,0),IFERROR(VLOOKUP('Lotações convertidas'!A815,'Lista de conversão'!B:B,1,0),""))</f>
        <v>CENTRO DE REFERÊNCIA EM SAÚDE MENTAL - ÁLCOOL E DROGAS PAMPULHA/NOROESTE</v>
      </c>
    </row>
    <row r="816" spans="1:2" x14ac:dyDescent="0.25">
      <c r="A816" t="str">
        <f>TRIM(BC!F814)</f>
        <v>CENTRO DE ESPECIALIDADES ODONTOLÓGICAS CENTRO-SUL</v>
      </c>
      <c r="B816" t="str">
        <f>IFERROR(VLOOKUP('Lotações convertidas'!A816,'Lista de conversão'!A:B,2,0),IFERROR(VLOOKUP('Lotações convertidas'!A816,'Lista de conversão'!B:B,1,0),""))</f>
        <v>CENTRO DE ESPECIALIDADES ODONTOLOGICAS CENTRO-SUL</v>
      </c>
    </row>
    <row r="817" spans="1:2" x14ac:dyDescent="0.25">
      <c r="A817" t="str">
        <f>TRIM(BC!F815)</f>
        <v>CENTRO DE SAÚDE MG20</v>
      </c>
      <c r="B817" t="str">
        <f>IFERROR(VLOOKUP('Lotações convertidas'!A817,'Lista de conversão'!A:B,2,0),IFERROR(VLOOKUP('Lotações convertidas'!A817,'Lista de conversão'!B:B,1,0),""))</f>
        <v>CENTRO DE SAÚDE MG20</v>
      </c>
    </row>
    <row r="818" spans="1:2" x14ac:dyDescent="0.25">
      <c r="A818" t="str">
        <f>TRIM(BC!F816)</f>
        <v>CENTRO DE REFERÊNCIA EM SAÚDE MENTAL- ÁLCOOL E OUTRAS DROGAS NORDESTE</v>
      </c>
      <c r="B818" t="str">
        <f>IFERROR(VLOOKUP('Lotações convertidas'!A818,'Lista de conversão'!A:B,2,0),IFERROR(VLOOKUP('Lotações convertidas'!A818,'Lista de conversão'!B:B,1,0),""))</f>
        <v>CENTRO DE REFERENCIA EM SAUDE MENTAL ALCOOL E DROGAS NORDESTE</v>
      </c>
    </row>
    <row r="819" spans="1:2" x14ac:dyDescent="0.25">
      <c r="A819" t="str">
        <f>TRIM(BC!F817)</f>
        <v>SERVIÇO DE ATENDIMENTO MÓVEL DE URGÊNCIA E TRANSPORTE EM SAÚDE</v>
      </c>
      <c r="B819" t="str">
        <f>IFERROR(VLOOKUP('Lotações convertidas'!A819,'Lista de conversão'!A:B,2,0),IFERROR(VLOOKUP('Lotações convertidas'!A819,'Lista de conversão'!B:B,1,0),""))</f>
        <v>SERVIÇO DE ATENDIMENTO MÓVEL DE URGÊNCIA E TRANSPORTE EM SAÚDE</v>
      </c>
    </row>
    <row r="820" spans="1:2" x14ac:dyDescent="0.25">
      <c r="A820" t="str">
        <f>TRIM(BC!F818)</f>
        <v>CENTRO DE SAÚDE MILIONÁRIOS</v>
      </c>
      <c r="B820" t="str">
        <f>IFERROR(VLOOKUP('Lotações convertidas'!A820,'Lista de conversão'!A:B,2,0),IFERROR(VLOOKUP('Lotações convertidas'!A820,'Lista de conversão'!B:B,1,0),""))</f>
        <v>CENTRO DE SAÚDE MILIONÁRIOS</v>
      </c>
    </row>
    <row r="821" spans="1:2" x14ac:dyDescent="0.25">
      <c r="A821" t="str">
        <f>TRIM(BC!F819)</f>
        <v>UNIDADE DE PRONTO ATENDIMENTO OESTE</v>
      </c>
      <c r="B821" t="str">
        <f>IFERROR(VLOOKUP('Lotações convertidas'!A821,'Lista de conversão'!A:B,2,0),IFERROR(VLOOKUP('Lotações convertidas'!A821,'Lista de conversão'!B:B,1,0),""))</f>
        <v>UNIDADE DE PRONTO ATENDIMENTO OESTE</v>
      </c>
    </row>
    <row r="822" spans="1:2" x14ac:dyDescent="0.25">
      <c r="A822" t="str">
        <f>TRIM(BC!F820)</f>
        <v>CENTRO DE SAÚDE SÃO PAULO</v>
      </c>
      <c r="B822" t="str">
        <f>IFERROR(VLOOKUP('Lotações convertidas'!A822,'Lista de conversão'!A:B,2,0),IFERROR(VLOOKUP('Lotações convertidas'!A822,'Lista de conversão'!B:B,1,0),""))</f>
        <v>CENTRO DE SAÚDE SÃO PAULO</v>
      </c>
    </row>
    <row r="823" spans="1:2" x14ac:dyDescent="0.25">
      <c r="A823" t="str">
        <f>TRIM(BC!F821)</f>
        <v>CENTRO DE SAÚDE BOA VISTA</v>
      </c>
      <c r="B823" t="str">
        <f>IFERROR(VLOOKUP('Lotações convertidas'!A823,'Lista de conversão'!A:B,2,0),IFERROR(VLOOKUP('Lotações convertidas'!A823,'Lista de conversão'!B:B,1,0),""))</f>
        <v>CENTRO DE SAÚDE BOA VISTA</v>
      </c>
    </row>
    <row r="824" spans="1:2" x14ac:dyDescent="0.25">
      <c r="A824" t="str">
        <f>TRIM(BC!F822)</f>
        <v>CENTRO DE REFERENCIA EM SAUDE MENTAL OESTE</v>
      </c>
      <c r="B824" t="str">
        <f>IFERROR(VLOOKUP('Lotações convertidas'!A824,'Lista de conversão'!A:B,2,0),IFERROR(VLOOKUP('Lotações convertidas'!A824,'Lista de conversão'!B:B,1,0),""))</f>
        <v>CENTRO DE REFERENCIA EM SAUDE MENTAL OESTE</v>
      </c>
    </row>
    <row r="825" spans="1:2" x14ac:dyDescent="0.25">
      <c r="A825" t="str">
        <f>TRIM(BC!F823)</f>
        <v>UNIDADE DE PRONTO ATENDIMENTO PAMPULHA</v>
      </c>
      <c r="B825" t="str">
        <f>IFERROR(VLOOKUP('Lotações convertidas'!A825,'Lista de conversão'!A:B,2,0),IFERROR(VLOOKUP('Lotações convertidas'!A825,'Lista de conversão'!B:B,1,0),""))</f>
        <v>UNIDADE DE PRONTO ATENDIMENTO PAMPULHA</v>
      </c>
    </row>
    <row r="826" spans="1:2" x14ac:dyDescent="0.25">
      <c r="A826" t="str">
        <f>TRIM(BC!F824)</f>
        <v>CENTRO DE SAÚDE TUPI</v>
      </c>
      <c r="B826" t="str">
        <f>IFERROR(VLOOKUP('Lotações convertidas'!A826,'Lista de conversão'!A:B,2,0),IFERROR(VLOOKUP('Lotações convertidas'!A826,'Lista de conversão'!B:B,1,0),""))</f>
        <v>CENTRO DE SAÚDE TUPI</v>
      </c>
    </row>
    <row r="827" spans="1:2" x14ac:dyDescent="0.25">
      <c r="A827" t="str">
        <f>TRIM(BC!F825)</f>
        <v>CENTRO DE SAÚDE SANTA INÊS</v>
      </c>
      <c r="B827" t="str">
        <f>IFERROR(VLOOKUP('Lotações convertidas'!A827,'Lista de conversão'!A:B,2,0),IFERROR(VLOOKUP('Lotações convertidas'!A827,'Lista de conversão'!B:B,1,0),""))</f>
        <v>CENTRO DE SAÚDE SANTA INÊS</v>
      </c>
    </row>
    <row r="828" spans="1:2" x14ac:dyDescent="0.25">
      <c r="A828" t="str">
        <f>TRIM(BC!F826)</f>
        <v>UNIDADE DE PRONTO ATENDIMENTO VENDA NOVA</v>
      </c>
      <c r="B828" t="str">
        <f>IFERROR(VLOOKUP('Lotações convertidas'!A828,'Lista de conversão'!A:B,2,0),IFERROR(VLOOKUP('Lotações convertidas'!A828,'Lista de conversão'!B:B,1,0),""))</f>
        <v>UNIDADE DE PRONTO ATENDIMENTO VENDA NOVA</v>
      </c>
    </row>
    <row r="829" spans="1:2" x14ac:dyDescent="0.25">
      <c r="A829" t="str">
        <f>TRIM(BC!F827)</f>
        <v>SERVIÇO DE ATENDIMENTO MÓVEL DE URGÊNCIA E TRANSPORTE EM SAÚDE</v>
      </c>
      <c r="B829" t="str">
        <f>IFERROR(VLOOKUP('Lotações convertidas'!A829,'Lista de conversão'!A:B,2,0),IFERROR(VLOOKUP('Lotações convertidas'!A829,'Lista de conversão'!B:B,1,0),""))</f>
        <v>SERVIÇO DE ATENDIMENTO MÓVEL DE URGÊNCIA E TRANSPORTE EM SAÚDE</v>
      </c>
    </row>
    <row r="830" spans="1:2" x14ac:dyDescent="0.25">
      <c r="A830" t="str">
        <f>TRIM(BC!F828)</f>
        <v>CENTRO DE SAÚDE HORTO</v>
      </c>
      <c r="B830" t="str">
        <f>IFERROR(VLOOKUP('Lotações convertidas'!A830,'Lista de conversão'!A:B,2,0),IFERROR(VLOOKUP('Lotações convertidas'!A830,'Lista de conversão'!B:B,1,0),""))</f>
        <v>CENTRO DE SAÚDE HORTO</v>
      </c>
    </row>
    <row r="831" spans="1:2" x14ac:dyDescent="0.25">
      <c r="A831" t="str">
        <f>TRIM(BC!F829)</f>
        <v>CENTRO DE REFERÊNCIA EM SAÚDE MENTAL- ÁLCOOL E OUTRAS DROGAS NORDESTE</v>
      </c>
      <c r="B831" t="str">
        <f>IFERROR(VLOOKUP('Lotações convertidas'!A831,'Lista de conversão'!A:B,2,0),IFERROR(VLOOKUP('Lotações convertidas'!A831,'Lista de conversão'!B:B,1,0),""))</f>
        <v>CENTRO DE REFERENCIA EM SAUDE MENTAL ALCOOL E DROGAS NORDESTE</v>
      </c>
    </row>
    <row r="832" spans="1:2" x14ac:dyDescent="0.25">
      <c r="A832" t="str">
        <f>TRIM(BC!F830)</f>
        <v>SERVIÇO DE ATENDIMENTO MÓVEL DE URGÊNCIA E TRANSPORTE EM SAÚDE</v>
      </c>
      <c r="B832" t="str">
        <f>IFERROR(VLOOKUP('Lotações convertidas'!A832,'Lista de conversão'!A:B,2,0),IFERROR(VLOOKUP('Lotações convertidas'!A832,'Lista de conversão'!B:B,1,0),""))</f>
        <v>SERVIÇO DE ATENDIMENTO MÓVEL DE URGÊNCIA E TRANSPORTE EM SAÚDE</v>
      </c>
    </row>
    <row r="833" spans="1:2" x14ac:dyDescent="0.25">
      <c r="A833" t="str">
        <f>TRIM(BC!F831)</f>
        <v>CENTRO DE SAÚDE CACHOEIRINHA</v>
      </c>
      <c r="B833" t="str">
        <f>IFERROR(VLOOKUP('Lotações convertidas'!A833,'Lista de conversão'!A:B,2,0),IFERROR(VLOOKUP('Lotações convertidas'!A833,'Lista de conversão'!B:B,1,0),""))</f>
        <v>CENTRO DE SAÚDE CACHOEIRINHA</v>
      </c>
    </row>
    <row r="834" spans="1:2" x14ac:dyDescent="0.25">
      <c r="A834" t="str">
        <f>TRIM(BC!F832)</f>
        <v>CENTRO DE REFERÊNCIA EM SAÚDE MENTAL- ÁLCOOL E OUTRAS DROGAS BARREIRO</v>
      </c>
      <c r="B834" t="str">
        <f>IFERROR(VLOOKUP('Lotações convertidas'!A834,'Lista de conversão'!A:B,2,0),IFERROR(VLOOKUP('Lotações convertidas'!A834,'Lista de conversão'!B:B,1,0),""))</f>
        <v>CENTRO DE REFERENCIA EM SAUDE MENTAL ALCOOL E DROGAS BARREIRO</v>
      </c>
    </row>
    <row r="835" spans="1:2" x14ac:dyDescent="0.25">
      <c r="A835" t="str">
        <f>TRIM(BC!F833)</f>
        <v>LABORATÓRIO REGIONAL CENTRO-SUL / PAMPULHA</v>
      </c>
      <c r="B835" t="str">
        <f>IFERROR(VLOOKUP('Lotações convertidas'!A835,'Lista de conversão'!A:B,2,0),IFERROR(VLOOKUP('Lotações convertidas'!A835,'Lista de conversão'!B:B,1,0),""))</f>
        <v>LABORATORIO REGIONAL CENTRO-SUL/PAMPULHA</v>
      </c>
    </row>
    <row r="836" spans="1:2" x14ac:dyDescent="0.25">
      <c r="A836" t="str">
        <f>TRIM(BC!F834)</f>
        <v>LABORATÓRIO REGIONAL NORTE / VENDA NOVA</v>
      </c>
      <c r="B836" t="str">
        <f>IFERROR(VLOOKUP('Lotações convertidas'!A836,'Lista de conversão'!A:B,2,0),IFERROR(VLOOKUP('Lotações convertidas'!A836,'Lista de conversão'!B:B,1,0),""))</f>
        <v>LABORATORIO REGIONAL NORTE/VENDA NOVA</v>
      </c>
    </row>
    <row r="837" spans="1:2" x14ac:dyDescent="0.25">
      <c r="A837" t="str">
        <f>TRIM(BC!F835)</f>
        <v>CENTRO DE ESPECIALIDADES ODONTOLÓGICAS CENTRO-SUL</v>
      </c>
      <c r="B837" t="str">
        <f>IFERROR(VLOOKUP('Lotações convertidas'!A837,'Lista de conversão'!A:B,2,0),IFERROR(VLOOKUP('Lotações convertidas'!A837,'Lista de conversão'!B:B,1,0),""))</f>
        <v>CENTRO DE ESPECIALIDADES ODONTOLOGICAS CENTRO-SUL</v>
      </c>
    </row>
    <row r="838" spans="1:2" x14ac:dyDescent="0.25">
      <c r="A838" t="str">
        <f>TRIM(BC!F836)</f>
        <v>UNIDADE DE PRONTO ATENDIMENTO OESTE</v>
      </c>
      <c r="B838" t="str">
        <f>IFERROR(VLOOKUP('Lotações convertidas'!A838,'Lista de conversão'!A:B,2,0),IFERROR(VLOOKUP('Lotações convertidas'!A838,'Lista de conversão'!B:B,1,0),""))</f>
        <v>UNIDADE DE PRONTO ATENDIMENTO OESTE</v>
      </c>
    </row>
    <row r="839" spans="1:2" x14ac:dyDescent="0.25">
      <c r="A839" t="str">
        <f>TRIM(BC!F837)</f>
        <v>SERVIÇO DE ATENDIMENTO MÓVEL DE URGÊNCIA E TRANSPORTE EM SAÚDE</v>
      </c>
      <c r="B839" t="str">
        <f>IFERROR(VLOOKUP('Lotações convertidas'!A839,'Lista de conversão'!A:B,2,0),IFERROR(VLOOKUP('Lotações convertidas'!A839,'Lista de conversão'!B:B,1,0),""))</f>
        <v>SERVIÇO DE ATENDIMENTO MÓVEL DE URGÊNCIA E TRANSPORTE EM SAÚDE</v>
      </c>
    </row>
    <row r="840" spans="1:2" x14ac:dyDescent="0.25">
      <c r="A840" t="str">
        <f>TRIM(BC!F838)</f>
        <v>CENTRO DE SAÚDE HORTO</v>
      </c>
      <c r="B840" t="str">
        <f>IFERROR(VLOOKUP('Lotações convertidas'!A840,'Lista de conversão'!A:B,2,0),IFERROR(VLOOKUP('Lotações convertidas'!A840,'Lista de conversão'!B:B,1,0),""))</f>
        <v>CENTRO DE SAÚDE HORTO</v>
      </c>
    </row>
    <row r="841" spans="1:2" x14ac:dyDescent="0.25">
      <c r="A841" t="str">
        <f>TRIM(BC!F839)</f>
        <v>CENTRO DE SAÚDE DR. JOSÉ DOMINGOS</v>
      </c>
      <c r="B841" t="str">
        <f>IFERROR(VLOOKUP('Lotações convertidas'!A841,'Lista de conversão'!A:B,2,0),IFERROR(VLOOKUP('Lotações convertidas'!A841,'Lista de conversão'!B:B,1,0),""))</f>
        <v>CENTRO DE SAÚDE DR. JOSÉ DOMINGOS</v>
      </c>
    </row>
    <row r="842" spans="1:2" x14ac:dyDescent="0.25">
      <c r="A842" t="str">
        <f>TRIM(BC!F840)</f>
        <v>CENTRO DE SAÚDE PADRE TARCÍSIO</v>
      </c>
      <c r="B842" t="str">
        <f>IFERROR(VLOOKUP('Lotações convertidas'!A842,'Lista de conversão'!A:B,2,0),IFERROR(VLOOKUP('Lotações convertidas'!A842,'Lista de conversão'!B:B,1,0),""))</f>
        <v>CENTRO DE SAÚDE PADRE TARCÍSIO</v>
      </c>
    </row>
    <row r="843" spans="1:2" x14ac:dyDescent="0.25">
      <c r="A843" t="str">
        <f>TRIM(BC!F841)</f>
        <v>CENTRO DE SAÚDE NORALDINO DE LIMA</v>
      </c>
      <c r="B843" t="str">
        <f>IFERROR(VLOOKUP('Lotações convertidas'!A843,'Lista de conversão'!A:B,2,0),IFERROR(VLOOKUP('Lotações convertidas'!A843,'Lista de conversão'!B:B,1,0),""))</f>
        <v>CENTRO DE SAÚDE NORALDINO DE LIMA</v>
      </c>
    </row>
    <row r="844" spans="1:2" x14ac:dyDescent="0.25">
      <c r="A844" t="str">
        <f>TRIM(BC!F842)</f>
        <v>CENTRO DE SAÚDE WALDOMIRO LOBO</v>
      </c>
      <c r="B844" t="str">
        <f>IFERROR(VLOOKUP('Lotações convertidas'!A844,'Lista de conversão'!A:B,2,0),IFERROR(VLOOKUP('Lotações convertidas'!A844,'Lista de conversão'!B:B,1,0),""))</f>
        <v>CENTRO DE SAÚDE WALDOMIRO LOBO</v>
      </c>
    </row>
    <row r="845" spans="1:2" x14ac:dyDescent="0.25">
      <c r="A845" t="str">
        <f>TRIM(BC!F843)</f>
        <v>GERENCIA DE ASSISTENCIA, EPIDEMIOLOGIA E REGULACAO PAMPULHA</v>
      </c>
      <c r="B845" t="str">
        <f>IFERROR(VLOOKUP('Lotações convertidas'!A845,'Lista de conversão'!A:B,2,0),IFERROR(VLOOKUP('Lotações convertidas'!A845,'Lista de conversão'!B:B,1,0),""))</f>
        <v>GERENCIA DE ASSISTENCIA, EPIDEMIOLOGIA E REGULACAO PAMPULHA</v>
      </c>
    </row>
    <row r="846" spans="1:2" x14ac:dyDescent="0.25">
      <c r="A846" t="str">
        <f>TRIM(BC!F844)</f>
        <v>UNIDADE DE PRONTO ATENDIMENTO NORDESTE</v>
      </c>
      <c r="B846" t="str">
        <f>IFERROR(VLOOKUP('Lotações convertidas'!A846,'Lista de conversão'!A:B,2,0),IFERROR(VLOOKUP('Lotações convertidas'!A846,'Lista de conversão'!B:B,1,0),""))</f>
        <v>UNIDADE DE PRONTO ATENDIMENTO NORDESTE</v>
      </c>
    </row>
    <row r="847" spans="1:2" x14ac:dyDescent="0.25">
      <c r="A847" t="str">
        <f>TRIM(BC!F845)</f>
        <v>CENTRAL DE ESTERILIZACAO OESTE</v>
      </c>
      <c r="B847" t="str">
        <f>IFERROR(VLOOKUP('Lotações convertidas'!A847,'Lista de conversão'!A:B,2,0),IFERROR(VLOOKUP('Lotações convertidas'!A847,'Lista de conversão'!B:B,1,0),""))</f>
        <v>CENTRAL DE ESTERILIZACAO OESTE</v>
      </c>
    </row>
    <row r="848" spans="1:2" x14ac:dyDescent="0.25">
      <c r="A848" t="str">
        <f>TRIM(BC!F846)</f>
        <v>LABORATÓRIO REGIONAL OESTE / BARREIRO</v>
      </c>
      <c r="B848" t="str">
        <f>IFERROR(VLOOKUP('Lotações convertidas'!A848,'Lista de conversão'!A:B,2,0),IFERROR(VLOOKUP('Lotações convertidas'!A848,'Lista de conversão'!B:B,1,0),""))</f>
        <v>LABORATORIO REGIONAL OESTE/BARREIRO</v>
      </c>
    </row>
    <row r="849" spans="1:2" x14ac:dyDescent="0.25">
      <c r="A849" t="str">
        <f>TRIM(BC!F847)</f>
        <v>CENTRO DE TREIN. E REF. EM DOENÇAS INFECCIOSAS E PARASITÁRIAS ORESTES DINIZ</v>
      </c>
      <c r="B849" t="str">
        <f>IFERROR(VLOOKUP('Lotações convertidas'!A849,'Lista de conversão'!A:B,2,0),IFERROR(VLOOKUP('Lotações convertidas'!A849,'Lista de conversão'!B:B,1,0),""))</f>
        <v>CENTRO DE TREIN. E REF. EM DOENÇAS INFECCIOSAS E PARASITÁRIAS ORESTES DINIZ</v>
      </c>
    </row>
    <row r="850" spans="1:2" x14ac:dyDescent="0.25">
      <c r="A850" t="str">
        <f>TRIM(BC!F848)</f>
        <v>CENTRO DE CONTROLE DE ZOONOSES</v>
      </c>
      <c r="B850" t="str">
        <f>IFERROR(VLOOKUP('Lotações convertidas'!A850,'Lista de conversão'!A:B,2,0),IFERROR(VLOOKUP('Lotações convertidas'!A850,'Lista de conversão'!B:B,1,0),""))</f>
        <v>CENTRO DE CONTROLE DE ZOONOSES</v>
      </c>
    </row>
    <row r="851" spans="1:2" x14ac:dyDescent="0.25">
      <c r="A851" t="str">
        <f>TRIM(BC!F849)</f>
        <v>CENTRO DE ESPECIALIDADES ODONTOLÓGICAS CENTRO-SUL</v>
      </c>
      <c r="B851" t="str">
        <f>IFERROR(VLOOKUP('Lotações convertidas'!A851,'Lista de conversão'!A:B,2,0),IFERROR(VLOOKUP('Lotações convertidas'!A851,'Lista de conversão'!B:B,1,0),""))</f>
        <v>CENTRO DE ESPECIALIDADES ODONTOLOGICAS CENTRO-SUL</v>
      </c>
    </row>
    <row r="852" spans="1:2" x14ac:dyDescent="0.25">
      <c r="A852" t="str">
        <f>TRIM(BC!F850)</f>
        <v>UNIDADE DE PRONTO ATENDIMENTO OESTE</v>
      </c>
      <c r="B852" t="str">
        <f>IFERROR(VLOOKUP('Lotações convertidas'!A852,'Lista de conversão'!A:B,2,0),IFERROR(VLOOKUP('Lotações convertidas'!A852,'Lista de conversão'!B:B,1,0),""))</f>
        <v>UNIDADE DE PRONTO ATENDIMENTO OESTE</v>
      </c>
    </row>
    <row r="853" spans="1:2" x14ac:dyDescent="0.25">
      <c r="A853" t="str">
        <f>TRIM(BC!F851)</f>
        <v>CENTRAL DE ESTERILIZACAO NORTE</v>
      </c>
      <c r="B853" t="str">
        <f>IFERROR(VLOOKUP('Lotações convertidas'!A853,'Lista de conversão'!A:B,2,0),IFERROR(VLOOKUP('Lotações convertidas'!A853,'Lista de conversão'!B:B,1,0),""))</f>
        <v>CENTRAL DE ESTERILIZACAO NORTE</v>
      </c>
    </row>
    <row r="854" spans="1:2" x14ac:dyDescent="0.25">
      <c r="A854" t="str">
        <f>TRIM(BC!F852)</f>
        <v>CENTRO DE SAÚDE JARDIM EUROPA</v>
      </c>
      <c r="B854" t="str">
        <f>IFERROR(VLOOKUP('Lotações convertidas'!A854,'Lista de conversão'!A:B,2,0),IFERROR(VLOOKUP('Lotações convertidas'!A854,'Lista de conversão'!B:B,1,0),""))</f>
        <v>CENTRO DE SAÚDE JARDIM EUROPA</v>
      </c>
    </row>
    <row r="855" spans="1:2" x14ac:dyDescent="0.25">
      <c r="A855" t="str">
        <f>TRIM(BC!F853)</f>
        <v>GERÊNCIA DE REGULAÇÃO DO ACESSO AMBULATORIAL</v>
      </c>
      <c r="B855" t="str">
        <f>IFERROR(VLOOKUP('Lotações convertidas'!A855,'Lista de conversão'!A:B,2,0),IFERROR(VLOOKUP('Lotações convertidas'!A855,'Lista de conversão'!B:B,1,0),""))</f>
        <v>GERÊNCIA DE REGULAÇÃO DO ACESSO AMBULATORIAL</v>
      </c>
    </row>
    <row r="856" spans="1:2" x14ac:dyDescent="0.25">
      <c r="A856" t="str">
        <f>TRIM(BC!F854)</f>
        <v>CENTRO DE REFERENCIA EM SAUDE MENTAL OESTE</v>
      </c>
      <c r="B856" t="str">
        <f>IFERROR(VLOOKUP('Lotações convertidas'!A856,'Lista de conversão'!A:B,2,0),IFERROR(VLOOKUP('Lotações convertidas'!A856,'Lista de conversão'!B:B,1,0),""))</f>
        <v>CENTRO DE REFERENCIA EM SAUDE MENTAL OESTE</v>
      </c>
    </row>
    <row r="857" spans="1:2" x14ac:dyDescent="0.25">
      <c r="A857" t="str">
        <f>TRIM(BC!F855)</f>
        <v>LABORATÓRIO REGIONAL NORTE / VENDA NOVA</v>
      </c>
      <c r="B857" t="str">
        <f>IFERROR(VLOOKUP('Lotações convertidas'!A857,'Lista de conversão'!A:B,2,0),IFERROR(VLOOKUP('Lotações convertidas'!A857,'Lista de conversão'!B:B,1,0),""))</f>
        <v>LABORATORIO REGIONAL NORTE/VENDA NOVA</v>
      </c>
    </row>
    <row r="858" spans="1:2" x14ac:dyDescent="0.25">
      <c r="A858" t="str">
        <f>TRIM(BC!F856)</f>
        <v>UNIDADE DE PRONTO ATENDIMENTO NORDESTE</v>
      </c>
      <c r="B858" t="str">
        <f>IFERROR(VLOOKUP('Lotações convertidas'!A858,'Lista de conversão'!A:B,2,0),IFERROR(VLOOKUP('Lotações convertidas'!A858,'Lista de conversão'!B:B,1,0),""))</f>
        <v>UNIDADE DE PRONTO ATENDIMENTO NORDESTE</v>
      </c>
    </row>
    <row r="859" spans="1:2" x14ac:dyDescent="0.25">
      <c r="A859" t="str">
        <f>TRIM(BC!F857)</f>
        <v>CENTRO DE SAÚDE. MARIA MADALENA TEODORO - LINDÉIA</v>
      </c>
      <c r="B859" t="str">
        <f>IFERROR(VLOOKUP('Lotações convertidas'!A859,'Lista de conversão'!A:B,2,0),IFERROR(VLOOKUP('Lotações convertidas'!A859,'Lista de conversão'!B:B,1,0),""))</f>
        <v>CENTRO DE SAÚDE. MARIA MADALENA TEODORO - LINDÉIA</v>
      </c>
    </row>
    <row r="860" spans="1:2" x14ac:dyDescent="0.25">
      <c r="A860" t="str">
        <f>TRIM(BC!F858)</f>
        <v>CENTRO DE SAÚDE VILA MARIA - JOÃO VITAL</v>
      </c>
      <c r="B860" t="str">
        <f>IFERROR(VLOOKUP('Lotações convertidas'!A860,'Lista de conversão'!A:B,2,0),IFERROR(VLOOKUP('Lotações convertidas'!A860,'Lista de conversão'!B:B,1,0),""))</f>
        <v>CENTRO DE SAÚDE VILA MARIA - JOÃO VITAL</v>
      </c>
    </row>
    <row r="861" spans="1:2" x14ac:dyDescent="0.25">
      <c r="A861" t="str">
        <f>TRIM(BC!F859)</f>
        <v>CENTRO DE SAÚDE ETELVINA CARNEIRO</v>
      </c>
      <c r="B861" t="str">
        <f>IFERROR(VLOOKUP('Lotações convertidas'!A861,'Lista de conversão'!A:B,2,0),IFERROR(VLOOKUP('Lotações convertidas'!A861,'Lista de conversão'!B:B,1,0),""))</f>
        <v>CENTRO DE SAÚDE ETELVINA CARNEIRO</v>
      </c>
    </row>
    <row r="862" spans="1:2" x14ac:dyDescent="0.25">
      <c r="A862" t="str">
        <f>TRIM(BC!F860)</f>
        <v>UNIDADE DE PRONTO ATENDIMENTO NORDESTE</v>
      </c>
      <c r="B862" t="str">
        <f>IFERROR(VLOOKUP('Lotações convertidas'!A862,'Lista de conversão'!A:B,2,0),IFERROR(VLOOKUP('Lotações convertidas'!A862,'Lista de conversão'!B:B,1,0),""))</f>
        <v>UNIDADE DE PRONTO ATENDIMENTO NORDESTE</v>
      </c>
    </row>
    <row r="863" spans="1:2" x14ac:dyDescent="0.25">
      <c r="A863" t="str">
        <f>TRIM(BC!F861)</f>
        <v>CENTRO DE REFERENCIA EM SAUDE MENTAL OESTE</v>
      </c>
      <c r="B863" t="str">
        <f>IFERROR(VLOOKUP('Lotações convertidas'!A863,'Lista de conversão'!A:B,2,0),IFERROR(VLOOKUP('Lotações convertidas'!A863,'Lista de conversão'!B:B,1,0),""))</f>
        <v>CENTRO DE REFERENCIA EM SAUDE MENTAL OESTE</v>
      </c>
    </row>
    <row r="864" spans="1:2" x14ac:dyDescent="0.25">
      <c r="A864" t="str">
        <f>TRIM(BC!F862)</f>
        <v>CENTRO DE SAÚDE NOVA YORK</v>
      </c>
      <c r="B864" t="str">
        <f>IFERROR(VLOOKUP('Lotações convertidas'!A864,'Lista de conversão'!A:B,2,0),IFERROR(VLOOKUP('Lotações convertidas'!A864,'Lista de conversão'!B:B,1,0),""))</f>
        <v>CENTRO DE SAÚDE NOVA YORK</v>
      </c>
    </row>
    <row r="865" spans="1:2" x14ac:dyDescent="0.25">
      <c r="A865" t="str">
        <f>TRIM(BC!F863)</f>
        <v>CENTRO DE SAÚDE DOM ORIONE</v>
      </c>
      <c r="B865" t="str">
        <f>IFERROR(VLOOKUP('Lotações convertidas'!A865,'Lista de conversão'!A:B,2,0),IFERROR(VLOOKUP('Lotações convertidas'!A865,'Lista de conversão'!B:B,1,0),""))</f>
        <v>CENTRO DE SAÚDE DOM ORIONE</v>
      </c>
    </row>
    <row r="866" spans="1:2" x14ac:dyDescent="0.25">
      <c r="A866" t="str">
        <f>TRIM(BC!F864)</f>
        <v>LABORATÓRIO REGIONAL NOROESTE</v>
      </c>
      <c r="B866" t="str">
        <f>IFERROR(VLOOKUP('Lotações convertidas'!A866,'Lista de conversão'!A:B,2,0),IFERROR(VLOOKUP('Lotações convertidas'!A866,'Lista de conversão'!B:B,1,0),""))</f>
        <v>LABORATORIO REGIONAL NOROESTE</v>
      </c>
    </row>
    <row r="867" spans="1:2" x14ac:dyDescent="0.25">
      <c r="A867" t="str">
        <f>TRIM(BC!F865)</f>
        <v>UNIDADE DE PRONTO ATENDIMENTO NORDESTE</v>
      </c>
      <c r="B867" t="str">
        <f>IFERROR(VLOOKUP('Lotações convertidas'!A867,'Lista de conversão'!A:B,2,0),IFERROR(VLOOKUP('Lotações convertidas'!A867,'Lista de conversão'!B:B,1,0),""))</f>
        <v>UNIDADE DE PRONTO ATENDIMENTO NORDESTE</v>
      </c>
    </row>
    <row r="868" spans="1:2" x14ac:dyDescent="0.25">
      <c r="A868" t="str">
        <f>TRIM(BC!F866)</f>
        <v>UNIDADE DE PRONTO ATENDIMENTO OESTE</v>
      </c>
      <c r="B868" t="str">
        <f>IFERROR(VLOOKUP('Lotações convertidas'!A868,'Lista de conversão'!A:B,2,0),IFERROR(VLOOKUP('Lotações convertidas'!A868,'Lista de conversão'!B:B,1,0),""))</f>
        <v>UNIDADE DE PRONTO ATENDIMENTO OESTE</v>
      </c>
    </row>
    <row r="869" spans="1:2" x14ac:dyDescent="0.25">
      <c r="A869" t="str">
        <f>TRIM(BC!F867)</f>
        <v>GERENCIA DE ASSISTENCIA, EPIDEMIOLOGIA E REGULACAO NORDESTE</v>
      </c>
      <c r="B869" t="str">
        <f>IFERROR(VLOOKUP('Lotações convertidas'!A869,'Lista de conversão'!A:B,2,0),IFERROR(VLOOKUP('Lotações convertidas'!A869,'Lista de conversão'!B:B,1,0),""))</f>
        <v>GERENCIA DE ASSISTENCIA, EPIDEMIOLOGIA E REGULACAO NORDESTE</v>
      </c>
    </row>
    <row r="870" spans="1:2" x14ac:dyDescent="0.25">
      <c r="A870" t="str">
        <f>TRIM(BC!F868)</f>
        <v>CENTRO DE SAÚDE NOVA YORK</v>
      </c>
      <c r="B870" t="str">
        <f>IFERROR(VLOOKUP('Lotações convertidas'!A870,'Lista de conversão'!A:B,2,0),IFERROR(VLOOKUP('Lotações convertidas'!A870,'Lista de conversão'!B:B,1,0),""))</f>
        <v>CENTRO DE SAÚDE NOVA YORK</v>
      </c>
    </row>
    <row r="871" spans="1:2" x14ac:dyDescent="0.25">
      <c r="A871" t="str">
        <f>TRIM(BC!F869)</f>
        <v>LABORATÓRIO REGIONAL NORTE / VENDA NOVA</v>
      </c>
      <c r="B871" t="str">
        <f>IFERROR(VLOOKUP('Lotações convertidas'!A871,'Lista de conversão'!A:B,2,0),IFERROR(VLOOKUP('Lotações convertidas'!A871,'Lista de conversão'!B:B,1,0),""))</f>
        <v>LABORATORIO REGIONAL NORTE/VENDA NOVA</v>
      </c>
    </row>
    <row r="872" spans="1:2" x14ac:dyDescent="0.25">
      <c r="A872" t="str">
        <f>TRIM(BC!F870)</f>
        <v>UNIDADE DE PRONTO ATENDIMENTO NORTE</v>
      </c>
      <c r="B872" t="str">
        <f>IFERROR(VLOOKUP('Lotações convertidas'!A872,'Lista de conversão'!A:B,2,0),IFERROR(VLOOKUP('Lotações convertidas'!A872,'Lista de conversão'!B:B,1,0),""))</f>
        <v>UNIDADE DE PRONTO ATENDIMENTO NORTE</v>
      </c>
    </row>
    <row r="873" spans="1:2" x14ac:dyDescent="0.25">
      <c r="A873" t="str">
        <f>TRIM(BC!F871)</f>
        <v>CENTRO DE REFERENCIA EM SAUDE MENTAL NORDESTE</v>
      </c>
      <c r="B873" t="str">
        <f>IFERROR(VLOOKUP('Lotações convertidas'!A873,'Lista de conversão'!A:B,2,0),IFERROR(VLOOKUP('Lotações convertidas'!A873,'Lista de conversão'!B:B,1,0),""))</f>
        <v>CENTRO DE REFERENCIA EM SAUDE MENTAL NORDESTE</v>
      </c>
    </row>
    <row r="874" spans="1:2" x14ac:dyDescent="0.25">
      <c r="A874" t="str">
        <f>TRIM(BC!F872)</f>
        <v>CENTRO DE SAÚDE BOM JESUS</v>
      </c>
      <c r="B874" t="str">
        <f>IFERROR(VLOOKUP('Lotações convertidas'!A874,'Lista de conversão'!A:B,2,0),IFERROR(VLOOKUP('Lotações convertidas'!A874,'Lista de conversão'!B:B,1,0),""))</f>
        <v>CENTRO DE SAÚDE BOM JESUS</v>
      </c>
    </row>
    <row r="875" spans="1:2" x14ac:dyDescent="0.25">
      <c r="A875" t="str">
        <f>TRIM(BC!F873)</f>
        <v>CENTRO DE SAÚDE ALAMEDA DOS IPÊS</v>
      </c>
      <c r="B875" t="str">
        <f>IFERROR(VLOOKUP('Lotações convertidas'!A875,'Lista de conversão'!A:B,2,0),IFERROR(VLOOKUP('Lotações convertidas'!A875,'Lista de conversão'!B:B,1,0),""))</f>
        <v>CENTRO DE SAÚDE ALAMEDA DOS IPÊS</v>
      </c>
    </row>
    <row r="876" spans="1:2" x14ac:dyDescent="0.25">
      <c r="A876" t="str">
        <f>TRIM(BC!F874)</f>
        <v>CENTRO DE SAÚDE BOM JESUS</v>
      </c>
      <c r="B876" t="str">
        <f>IFERROR(VLOOKUP('Lotações convertidas'!A876,'Lista de conversão'!A:B,2,0),IFERROR(VLOOKUP('Lotações convertidas'!A876,'Lista de conversão'!B:B,1,0),""))</f>
        <v>CENTRO DE SAÚDE BOM JESUS</v>
      </c>
    </row>
    <row r="877" spans="1:2" x14ac:dyDescent="0.25">
      <c r="A877" t="str">
        <f>TRIM(BC!F875)</f>
        <v>UNIDADE DE PRONTO ATENDIMENTO BARREIRO</v>
      </c>
      <c r="B877" t="str">
        <f>IFERROR(VLOOKUP('Lotações convertidas'!A877,'Lista de conversão'!A:B,2,0),IFERROR(VLOOKUP('Lotações convertidas'!A877,'Lista de conversão'!B:B,1,0),""))</f>
        <v>UNIDADE DE PRONTO ATENDIMENTO BARREIRO</v>
      </c>
    </row>
    <row r="878" spans="1:2" x14ac:dyDescent="0.25">
      <c r="A878" t="str">
        <f>TRIM(BC!F876)</f>
        <v>UNIDADE DE PRONTO ATENDIMENTO NORTE</v>
      </c>
      <c r="B878" t="str">
        <f>IFERROR(VLOOKUP('Lotações convertidas'!A878,'Lista de conversão'!A:B,2,0),IFERROR(VLOOKUP('Lotações convertidas'!A878,'Lista de conversão'!B:B,1,0),""))</f>
        <v>UNIDADE DE PRONTO ATENDIMENTO NORTE</v>
      </c>
    </row>
    <row r="879" spans="1:2" x14ac:dyDescent="0.25">
      <c r="A879" t="str">
        <f>TRIM(BC!F877)</f>
        <v>CENTRO DE SAÚDE VILA LEONINA</v>
      </c>
      <c r="B879" t="str">
        <f>IFERROR(VLOOKUP('Lotações convertidas'!A879,'Lista de conversão'!A:B,2,0),IFERROR(VLOOKUP('Lotações convertidas'!A879,'Lista de conversão'!B:B,1,0),""))</f>
        <v>CENTRO DE SAÚDE VILA LEONINA</v>
      </c>
    </row>
    <row r="880" spans="1:2" x14ac:dyDescent="0.25">
      <c r="A880" t="str">
        <f>TRIM(BC!F878)</f>
        <v>CENTRO DE REFERÊNCIA EM SAÚDE MENTAL INFANTO-JUVENIL NOROESTE</v>
      </c>
      <c r="B880" t="str">
        <f>IFERROR(VLOOKUP('Lotações convertidas'!A880,'Lista de conversão'!A:B,2,0),IFERROR(VLOOKUP('Lotações convertidas'!A880,'Lista de conversão'!B:B,1,0),""))</f>
        <v>CENTRO DE REFERENCIA EM SAUDE MENTAL INFANTIL NOROESTE</v>
      </c>
    </row>
    <row r="881" spans="1:2" x14ac:dyDescent="0.25">
      <c r="A881" t="str">
        <f>TRIM(BC!F879)</f>
        <v>CENTRO DE SAÚDE SÃO JOSÉ OPERÁRIO</v>
      </c>
      <c r="B881" t="str">
        <f>IFERROR(VLOOKUP('Lotações convertidas'!A881,'Lista de conversão'!A:B,2,0),IFERROR(VLOOKUP('Lotações convertidas'!A881,'Lista de conversão'!B:B,1,0),""))</f>
        <v>CENTRO DE SAÚDE SÃO JOSÉ OPERÁRIO</v>
      </c>
    </row>
    <row r="882" spans="1:2" x14ac:dyDescent="0.25">
      <c r="A882" t="str">
        <f>TRIM(BC!F880)</f>
        <v>CENTRO DE SAÚDE SÃO JORGE</v>
      </c>
      <c r="B882" t="str">
        <f>IFERROR(VLOOKUP('Lotações convertidas'!A882,'Lista de conversão'!A:B,2,0),IFERROR(VLOOKUP('Lotações convertidas'!A882,'Lista de conversão'!B:B,1,0),""))</f>
        <v>CENTRO DE SAÚDE SÃO JORGE</v>
      </c>
    </row>
    <row r="883" spans="1:2" x14ac:dyDescent="0.25">
      <c r="A883" t="str">
        <f>TRIM(BC!F881)</f>
        <v>CENTRO DE SAÚDE CAMARGOS</v>
      </c>
      <c r="B883" t="str">
        <f>IFERROR(VLOOKUP('Lotações convertidas'!A883,'Lista de conversão'!A:B,2,0),IFERROR(VLOOKUP('Lotações convertidas'!A883,'Lista de conversão'!B:B,1,0),""))</f>
        <v>CENTRO DE SAÚDE CAMARGOS</v>
      </c>
    </row>
    <row r="884" spans="1:2" x14ac:dyDescent="0.25">
      <c r="A884" t="str">
        <f>TRIM(BC!F882)</f>
        <v>DIRETORIA DE ASSISTENCIA A SAUDE</v>
      </c>
      <c r="B884" t="str">
        <f>IFERROR(VLOOKUP('Lotações convertidas'!A884,'Lista de conversão'!A:B,2,0),IFERROR(VLOOKUP('Lotações convertidas'!A884,'Lista de conversão'!B:B,1,0),""))</f>
        <v>DIRETORIA DE ASSISTENCIA A SAUDE</v>
      </c>
    </row>
    <row r="885" spans="1:2" x14ac:dyDescent="0.25">
      <c r="A885" t="str">
        <f>TRIM(BC!F883)</f>
        <v>GERÊNCIA DE INTEGRAÇÃO DO CUIDADO À SAÚDE</v>
      </c>
      <c r="B885" t="str">
        <f>IFERROR(VLOOKUP('Lotações convertidas'!A885,'Lista de conversão'!A:B,2,0),IFERROR(VLOOKUP('Lotações convertidas'!A885,'Lista de conversão'!B:B,1,0),""))</f>
        <v>GERÊNCIA DE INTEGRAÇÃO DO CUIDADO À SAÚDE</v>
      </c>
    </row>
    <row r="886" spans="1:2" x14ac:dyDescent="0.25">
      <c r="A886" t="str">
        <f>TRIM(BC!F884)</f>
        <v>UNIDADE DE PRONTO ATENDIMENTO NORDESTE</v>
      </c>
      <c r="B886" t="str">
        <f>IFERROR(VLOOKUP('Lotações convertidas'!A886,'Lista de conversão'!A:B,2,0),IFERROR(VLOOKUP('Lotações convertidas'!A886,'Lista de conversão'!B:B,1,0),""))</f>
        <v>UNIDADE DE PRONTO ATENDIMENTO NORDESTE</v>
      </c>
    </row>
    <row r="887" spans="1:2" x14ac:dyDescent="0.25">
      <c r="A887" t="str">
        <f>TRIM(BC!F885)</f>
        <v>CENTRO DE ESPECIALIDADES ODONTOLÓGICAS VENDA NOVA</v>
      </c>
      <c r="B887" t="str">
        <f>IFERROR(VLOOKUP('Lotações convertidas'!A887,'Lista de conversão'!A:B,2,0),IFERROR(VLOOKUP('Lotações convertidas'!A887,'Lista de conversão'!B:B,1,0),""))</f>
        <v>CENTRO DE ESPECIALIDADES ODONTOLOGICAS VENDA NOVA</v>
      </c>
    </row>
    <row r="888" spans="1:2" x14ac:dyDescent="0.25">
      <c r="A888" t="str">
        <f>TRIM(BC!F886)</f>
        <v>LABORATÓRIO REGIONAL LESTE / NORDESTE</v>
      </c>
      <c r="B888" t="str">
        <f>IFERROR(VLOOKUP('Lotações convertidas'!A888,'Lista de conversão'!A:B,2,0),IFERROR(VLOOKUP('Lotações convertidas'!A888,'Lista de conversão'!B:B,1,0),""))</f>
        <v>LABORATORIO REGIONAL LESTE/NORDESTE</v>
      </c>
    </row>
    <row r="889" spans="1:2" x14ac:dyDescent="0.25">
      <c r="A889" t="str">
        <f>TRIM(BC!F887)</f>
        <v>CENTRO DE SAÚDE PILAR - OLHOS D'ÁGUA</v>
      </c>
      <c r="B889" t="str">
        <f>IFERROR(VLOOKUP('Lotações convertidas'!A889,'Lista de conversão'!A:B,2,0),IFERROR(VLOOKUP('Lotações convertidas'!A889,'Lista de conversão'!B:B,1,0),""))</f>
        <v>CENTRO DE SAÚDE PILAR - OLHOS D'ÁGUA</v>
      </c>
    </row>
    <row r="890" spans="1:2" x14ac:dyDescent="0.25">
      <c r="A890" t="str">
        <f>TRIM(BC!F888)</f>
        <v>CENTRO DE REFERENCIA EM SAUDE MENTAL NOROESTE</v>
      </c>
      <c r="B890" t="str">
        <f>IFERROR(VLOOKUP('Lotações convertidas'!A890,'Lista de conversão'!A:B,2,0),IFERROR(VLOOKUP('Lotações convertidas'!A890,'Lista de conversão'!B:B,1,0),""))</f>
        <v>CENTRO DE REFERENCIA EM SAUDE MENTAL NOROESTE</v>
      </c>
    </row>
    <row r="891" spans="1:2" x14ac:dyDescent="0.25">
      <c r="A891" t="str">
        <f>TRIM(BC!F889)</f>
        <v>CENTRO DE SAÚDE GRANJA DE FREITAS</v>
      </c>
      <c r="B891" t="str">
        <f>IFERROR(VLOOKUP('Lotações convertidas'!A891,'Lista de conversão'!A:B,2,0),IFERROR(VLOOKUP('Lotações convertidas'!A891,'Lista de conversão'!B:B,1,0),""))</f>
        <v>CENTRO DE SAÚDE GRANJA DE FREITAS</v>
      </c>
    </row>
    <row r="892" spans="1:2" x14ac:dyDescent="0.25">
      <c r="A892" t="str">
        <f>TRIM(BC!F890)</f>
        <v>CENTRO DE SAÚDE MARIVANDA BALEEIRO - PAULO VI</v>
      </c>
      <c r="B892" t="str">
        <f>IFERROR(VLOOKUP('Lotações convertidas'!A892,'Lista de conversão'!A:B,2,0),IFERROR(VLOOKUP('Lotações convertidas'!A892,'Lista de conversão'!B:B,1,0),""))</f>
        <v>CENTRO DE SAÚDE MARIVANDA BALEEIRO - PAULO VI</v>
      </c>
    </row>
    <row r="893" spans="1:2" x14ac:dyDescent="0.25">
      <c r="A893" t="str">
        <f>TRIM(BC!F891)</f>
        <v>CENTRO DE ESPECIALIDADES ODONTOLÓGICAS BARREIRO</v>
      </c>
      <c r="B893" t="str">
        <f>IFERROR(VLOOKUP('Lotações convertidas'!A893,'Lista de conversão'!A:B,2,0),IFERROR(VLOOKUP('Lotações convertidas'!A893,'Lista de conversão'!B:B,1,0),""))</f>
        <v>CENTRO DE ESPECIALIDADES ODONTOLOGICAS BARREIRO</v>
      </c>
    </row>
    <row r="894" spans="1:2" x14ac:dyDescent="0.25">
      <c r="A894" t="str">
        <f>TRIM(BC!F892)</f>
        <v>CENTRO DE SAÚDE VILA CEMIG</v>
      </c>
      <c r="B894" t="str">
        <f>IFERROR(VLOOKUP('Lotações convertidas'!A894,'Lista de conversão'!A:B,2,0),IFERROR(VLOOKUP('Lotações convertidas'!A894,'Lista de conversão'!B:B,1,0),""))</f>
        <v>CENTRO DE SAÚDE VILA CEMIG</v>
      </c>
    </row>
    <row r="895" spans="1:2" x14ac:dyDescent="0.25">
      <c r="A895" t="str">
        <f>TRIM(BC!F893)</f>
        <v>CENTRO DE TREIN. E REF. EM DOENÇAS INFECCIOSAS E PARASITÁRIAS ORESTES DINIZ</v>
      </c>
      <c r="B895" t="str">
        <f>IFERROR(VLOOKUP('Lotações convertidas'!A895,'Lista de conversão'!A:B,2,0),IFERROR(VLOOKUP('Lotações convertidas'!A895,'Lista de conversão'!B:B,1,0),""))</f>
        <v>CENTRO DE TREIN. E REF. EM DOENÇAS INFECCIOSAS E PARASITÁRIAS ORESTES DINIZ</v>
      </c>
    </row>
    <row r="896" spans="1:2" x14ac:dyDescent="0.25">
      <c r="A896" t="str">
        <f>TRIM(BC!F894)</f>
        <v>UNIDADE DE PRONTO ATENDIMENTO LESTE</v>
      </c>
      <c r="B896" t="str">
        <f>IFERROR(VLOOKUP('Lotações convertidas'!A896,'Lista de conversão'!A:B,2,0),IFERROR(VLOOKUP('Lotações convertidas'!A896,'Lista de conversão'!B:B,1,0),""))</f>
        <v>UNIDADE DE PRONTO ATENDIMENTO LESTE</v>
      </c>
    </row>
    <row r="897" spans="1:2" x14ac:dyDescent="0.25">
      <c r="A897" t="str">
        <f>TRIM(BC!F895)</f>
        <v>CENTRO DE SAÚDE NAZARÉ</v>
      </c>
      <c r="B897" t="str">
        <f>IFERROR(VLOOKUP('Lotações convertidas'!A897,'Lista de conversão'!A:B,2,0),IFERROR(VLOOKUP('Lotações convertidas'!A897,'Lista de conversão'!B:B,1,0),""))</f>
        <v>CENTRO DE SAÚDE NAZARÉ</v>
      </c>
    </row>
    <row r="898" spans="1:2" x14ac:dyDescent="0.25">
      <c r="A898" t="str">
        <f>TRIM(BC!F896)</f>
        <v>UNIDADE DE PRONTO ATENDIMENTO LESTE</v>
      </c>
      <c r="B898" t="str">
        <f>IFERROR(VLOOKUP('Lotações convertidas'!A898,'Lista de conversão'!A:B,2,0),IFERROR(VLOOKUP('Lotações convertidas'!A898,'Lista de conversão'!B:B,1,0),""))</f>
        <v>UNIDADE DE PRONTO ATENDIMENTO LESTE</v>
      </c>
    </row>
    <row r="899" spans="1:2" x14ac:dyDescent="0.25">
      <c r="A899" t="str">
        <f>TRIM(BC!F897)</f>
        <v>GERENCIA DE ASSISTENCIA, EPIDEMIOLOGIA E REGULACAO VENDA NOVA</v>
      </c>
      <c r="B899" t="str">
        <f>IFERROR(VLOOKUP('Lotações convertidas'!A899,'Lista de conversão'!A:B,2,0),IFERROR(VLOOKUP('Lotações convertidas'!A899,'Lista de conversão'!B:B,1,0),""))</f>
        <v>GERENCIA DE ASSISTENCIA, EPIDEMIOLOGIA E REGULACAO VENDA NOVA</v>
      </c>
    </row>
    <row r="900" spans="1:2" x14ac:dyDescent="0.25">
      <c r="A900" t="str">
        <f>TRIM(BC!F898)</f>
        <v>DIRETORIA REGIONAL DE SAUDE NORDESTE</v>
      </c>
      <c r="B900" t="str">
        <f>IFERROR(VLOOKUP('Lotações convertidas'!A900,'Lista de conversão'!A:B,2,0),IFERROR(VLOOKUP('Lotações convertidas'!A900,'Lista de conversão'!B:B,1,0),""))</f>
        <v>DIRETORIA REGIONAL DE SAUDE NORDESTE</v>
      </c>
    </row>
    <row r="901" spans="1:2" x14ac:dyDescent="0.25">
      <c r="A901" t="str">
        <f>TRIM(BC!F899)</f>
        <v>CENTRO DE SAÚDE BOM JESUS</v>
      </c>
      <c r="B901" t="str">
        <f>IFERROR(VLOOKUP('Lotações convertidas'!A901,'Lista de conversão'!A:B,2,0),IFERROR(VLOOKUP('Lotações convertidas'!A901,'Lista de conversão'!B:B,1,0),""))</f>
        <v>CENTRO DE SAÚDE BOM JESUS</v>
      </c>
    </row>
    <row r="902" spans="1:2" x14ac:dyDescent="0.25">
      <c r="A902" t="str">
        <f>TRIM(BC!F900)</f>
        <v>CENTRO DE SAÚDE OSWALDO CRUZ</v>
      </c>
      <c r="B902" t="str">
        <f>IFERROR(VLOOKUP('Lotações convertidas'!A902,'Lista de conversão'!A:B,2,0),IFERROR(VLOOKUP('Lotações convertidas'!A902,'Lista de conversão'!B:B,1,0),""))</f>
        <v>CENTRO DE SAÚDE OSWALDO CRUZ</v>
      </c>
    </row>
    <row r="903" spans="1:2" x14ac:dyDescent="0.25">
      <c r="A903" t="str">
        <f>TRIM(BC!F901)</f>
        <v>CENTRO DE REFERENCIA EM SAUDE MENTAL NOROESTE</v>
      </c>
      <c r="B903" t="str">
        <f>IFERROR(VLOOKUP('Lotações convertidas'!A903,'Lista de conversão'!A:B,2,0),IFERROR(VLOOKUP('Lotações convertidas'!A903,'Lista de conversão'!B:B,1,0),""))</f>
        <v>CENTRO DE REFERENCIA EM SAUDE MENTAL NOROESTE</v>
      </c>
    </row>
    <row r="904" spans="1:2" x14ac:dyDescent="0.25">
      <c r="A904" t="str">
        <f>TRIM(BC!F902)</f>
        <v>DIRETORIA REGIONAL DE SAUDE NORDESTE</v>
      </c>
      <c r="B904" t="str">
        <f>IFERROR(VLOOKUP('Lotações convertidas'!A904,'Lista de conversão'!A:B,2,0),IFERROR(VLOOKUP('Lotações convertidas'!A904,'Lista de conversão'!B:B,1,0),""))</f>
        <v>DIRETORIA REGIONAL DE SAUDE NORDESTE</v>
      </c>
    </row>
    <row r="905" spans="1:2" x14ac:dyDescent="0.25">
      <c r="A905" t="str">
        <f>TRIM(BC!F903)</f>
        <v>CENTRO DE SAÚDE MARIANO DE ABREU</v>
      </c>
      <c r="B905" t="str">
        <f>IFERROR(VLOOKUP('Lotações convertidas'!A905,'Lista de conversão'!A:B,2,0),IFERROR(VLOOKUP('Lotações convertidas'!A905,'Lista de conversão'!B:B,1,0),""))</f>
        <v>CENTRO DE SAÚDE MARIANO DE ABREU</v>
      </c>
    </row>
    <row r="906" spans="1:2" x14ac:dyDescent="0.25">
      <c r="A906" t="str">
        <f>TRIM(BC!F904)</f>
        <v>LABORATÓRIO REGIONAL NORTE / VENDA NOVA</v>
      </c>
      <c r="B906" t="str">
        <f>IFERROR(VLOOKUP('Lotações convertidas'!A906,'Lista de conversão'!A:B,2,0),IFERROR(VLOOKUP('Lotações convertidas'!A906,'Lista de conversão'!B:B,1,0),""))</f>
        <v>LABORATORIO REGIONAL NORTE/VENDA NOVA</v>
      </c>
    </row>
    <row r="907" spans="1:2" x14ac:dyDescent="0.25">
      <c r="A907" t="str">
        <f>TRIM(BC!F905)</f>
        <v>SERVIÇO DE ATENDIMENTO MÓVEL DE URGÊNCIA E TRANSPORTE EM SAÚDE</v>
      </c>
      <c r="B907" t="str">
        <f>IFERROR(VLOOKUP('Lotações convertidas'!A907,'Lista de conversão'!A:B,2,0),IFERROR(VLOOKUP('Lotações convertidas'!A907,'Lista de conversão'!B:B,1,0),""))</f>
        <v>SERVIÇO DE ATENDIMENTO MÓVEL DE URGÊNCIA E TRANSPORTE EM SAÚDE</v>
      </c>
    </row>
    <row r="908" spans="1:2" x14ac:dyDescent="0.25">
      <c r="A908" t="str">
        <f>TRIM(BC!F906)</f>
        <v>UNIDADE DE PRONTO ATENDIMENTO PAMPULHA</v>
      </c>
      <c r="B908" t="str">
        <f>IFERROR(VLOOKUP('Lotações convertidas'!A908,'Lista de conversão'!A:B,2,0),IFERROR(VLOOKUP('Lotações convertidas'!A908,'Lista de conversão'!B:B,1,0),""))</f>
        <v>UNIDADE DE PRONTO ATENDIMENTO PAMPULHA</v>
      </c>
    </row>
    <row r="909" spans="1:2" x14ac:dyDescent="0.25">
      <c r="A909" t="str">
        <f>TRIM(BC!F907)</f>
        <v>UNIDADE DE PRONTO ATENDIMENTO LESTE</v>
      </c>
      <c r="B909" t="str">
        <f>IFERROR(VLOOKUP('Lotações convertidas'!A909,'Lista de conversão'!A:B,2,0),IFERROR(VLOOKUP('Lotações convertidas'!A909,'Lista de conversão'!B:B,1,0),""))</f>
        <v>UNIDADE DE PRONTO ATENDIMENTO LESTE</v>
      </c>
    </row>
    <row r="910" spans="1:2" x14ac:dyDescent="0.25">
      <c r="A910" t="str">
        <f>TRIM(BC!F908)</f>
        <v>UNIDADE DE PRONTO ATENDIMENTO NORTE</v>
      </c>
      <c r="B910" t="str">
        <f>IFERROR(VLOOKUP('Lotações convertidas'!A910,'Lista de conversão'!A:B,2,0),IFERROR(VLOOKUP('Lotações convertidas'!A910,'Lista de conversão'!B:B,1,0),""))</f>
        <v>UNIDADE DE PRONTO ATENDIMENTO NORTE</v>
      </c>
    </row>
    <row r="911" spans="1:2" x14ac:dyDescent="0.25">
      <c r="A911" t="str">
        <f>TRIM(BC!F909)</f>
        <v>CENTRO DE SAÚDE VILA MARIA - JOÃO VITAL</v>
      </c>
      <c r="B911" t="str">
        <f>IFERROR(VLOOKUP('Lotações convertidas'!A911,'Lista de conversão'!A:B,2,0),IFERROR(VLOOKUP('Lotações convertidas'!A911,'Lista de conversão'!B:B,1,0),""))</f>
        <v>CENTRO DE SAÚDE VILA MARIA - JOÃO VITAL</v>
      </c>
    </row>
    <row r="912" spans="1:2" x14ac:dyDescent="0.25">
      <c r="A912" t="str">
        <f>TRIM(BC!F910)</f>
        <v>CENTRO DE SAÚDE SÃO JOSÉ OPERÁRIO</v>
      </c>
      <c r="B912" t="str">
        <f>IFERROR(VLOOKUP('Lotações convertidas'!A912,'Lista de conversão'!A:B,2,0),IFERROR(VLOOKUP('Lotações convertidas'!A912,'Lista de conversão'!B:B,1,0),""))</f>
        <v>CENTRO DE SAÚDE SÃO JOSÉ OPERÁRIO</v>
      </c>
    </row>
    <row r="913" spans="1:2" x14ac:dyDescent="0.25">
      <c r="A913" t="str">
        <f>TRIM(BC!F911)</f>
        <v>UNIDADE DE PRONTO ATENDIMENTO VENDA NOVA</v>
      </c>
      <c r="B913" t="str">
        <f>IFERROR(VLOOKUP('Lotações convertidas'!A913,'Lista de conversão'!A:B,2,0),IFERROR(VLOOKUP('Lotações convertidas'!A913,'Lista de conversão'!B:B,1,0),""))</f>
        <v>UNIDADE DE PRONTO ATENDIMENTO VENDA NOVA</v>
      </c>
    </row>
    <row r="914" spans="1:2" x14ac:dyDescent="0.25">
      <c r="A914" t="str">
        <f>TRIM(BC!F912)</f>
        <v>UNIDADE DE PRONTO ATENDIMENTO OESTE</v>
      </c>
      <c r="B914" t="str">
        <f>IFERROR(VLOOKUP('Lotações convertidas'!A914,'Lista de conversão'!A:B,2,0),IFERROR(VLOOKUP('Lotações convertidas'!A914,'Lista de conversão'!B:B,1,0),""))</f>
        <v>UNIDADE DE PRONTO ATENDIMENTO OESTE</v>
      </c>
    </row>
    <row r="915" spans="1:2" x14ac:dyDescent="0.25">
      <c r="A915" t="str">
        <f>TRIM(BC!F913)</f>
        <v>UNIDADE DE PRONTO ATENDIMENTO LESTE</v>
      </c>
      <c r="B915" t="str">
        <f>IFERROR(VLOOKUP('Lotações convertidas'!A915,'Lista de conversão'!A:B,2,0),IFERROR(VLOOKUP('Lotações convertidas'!A915,'Lista de conversão'!B:B,1,0),""))</f>
        <v>UNIDADE DE PRONTO ATENDIMENTO LESTE</v>
      </c>
    </row>
    <row r="916" spans="1:2" x14ac:dyDescent="0.25">
      <c r="A916" t="str">
        <f>TRIM(BC!F914)</f>
        <v>CENTRO DE SAÚDE VILA CEMIG</v>
      </c>
      <c r="B916" t="str">
        <f>IFERROR(VLOOKUP('Lotações convertidas'!A916,'Lista de conversão'!A:B,2,0),IFERROR(VLOOKUP('Lotações convertidas'!A916,'Lista de conversão'!B:B,1,0),""))</f>
        <v>CENTRO DE SAÚDE VILA CEMIG</v>
      </c>
    </row>
    <row r="917" spans="1:2" x14ac:dyDescent="0.25">
      <c r="A917" t="str">
        <f>TRIM(BC!F915)</f>
        <v>UNIDADE DE REFERÊNCIA SECUNDÁRIA SAGRADA FAMÍLIA</v>
      </c>
      <c r="B917" t="str">
        <f>IFERROR(VLOOKUP('Lotações convertidas'!A917,'Lista de conversão'!A:B,2,0),IFERROR(VLOOKUP('Lotações convertidas'!A917,'Lista de conversão'!B:B,1,0),""))</f>
        <v>UNIDADE DE REFERENCIA SECUNDARIA SAGRADA FAMILIA</v>
      </c>
    </row>
    <row r="918" spans="1:2" x14ac:dyDescent="0.25">
      <c r="A918" t="str">
        <f>TRIM(BC!F916)</f>
        <v>CENTRO DE SAÚDE SANTA MARIA</v>
      </c>
      <c r="B918" t="str">
        <f>IFERROR(VLOOKUP('Lotações convertidas'!A918,'Lista de conversão'!A:B,2,0),IFERROR(VLOOKUP('Lotações convertidas'!A918,'Lista de conversão'!B:B,1,0),""))</f>
        <v>CENTRO DE SAÚDE SANTA MARIA</v>
      </c>
    </row>
    <row r="919" spans="1:2" x14ac:dyDescent="0.25">
      <c r="A919" t="str">
        <f>TRIM(BC!F917)</f>
        <v>CENTRO DE REFERÊNCIA EM SAÚDE MENTAL - ÁLCOOL E OUTRAS DROGAS VENDA NOVA</v>
      </c>
      <c r="B919" t="str">
        <f>IFERROR(VLOOKUP('Lotações convertidas'!A919,'Lista de conversão'!A:B,2,0),IFERROR(VLOOKUP('Lotações convertidas'!A919,'Lista de conversão'!B:B,1,0),""))</f>
        <v>CENTRO DE REFERÊNCIA EM SAÚDE MENTAL - ÁLCOOL E OUTRAS DROGAS VENDA NOVA</v>
      </c>
    </row>
    <row r="920" spans="1:2" x14ac:dyDescent="0.25">
      <c r="A920" t="str">
        <f>TRIM(BC!F918)</f>
        <v>UNIDADE DE PRONTO ATENDIMENTO LESTE</v>
      </c>
      <c r="B920" t="str">
        <f>IFERROR(VLOOKUP('Lotações convertidas'!A920,'Lista de conversão'!A:B,2,0),IFERROR(VLOOKUP('Lotações convertidas'!A920,'Lista de conversão'!B:B,1,0),""))</f>
        <v>UNIDADE DE PRONTO ATENDIMENTO LESTE</v>
      </c>
    </row>
    <row r="921" spans="1:2" x14ac:dyDescent="0.25">
      <c r="A921" t="str">
        <f>TRIM(BC!F919)</f>
        <v>UNIDADE DE PRONTO ATENDIMENTO NORDESTE</v>
      </c>
      <c r="B921" t="str">
        <f>IFERROR(VLOOKUP('Lotações convertidas'!A921,'Lista de conversão'!A:B,2,0),IFERROR(VLOOKUP('Lotações convertidas'!A921,'Lista de conversão'!B:B,1,0),""))</f>
        <v>UNIDADE DE PRONTO ATENDIMENTO NORDESTE</v>
      </c>
    </row>
    <row r="922" spans="1:2" x14ac:dyDescent="0.25">
      <c r="A922" t="str">
        <f>TRIM(BC!F920)</f>
        <v>LABORATÓRIO REGIONAL NORTE / VENDA NOVA</v>
      </c>
      <c r="B922" t="str">
        <f>IFERROR(VLOOKUP('Lotações convertidas'!A922,'Lista de conversão'!A:B,2,0),IFERROR(VLOOKUP('Lotações convertidas'!A922,'Lista de conversão'!B:B,1,0),""))</f>
        <v>LABORATORIO REGIONAL NORTE/VENDA NOVA</v>
      </c>
    </row>
    <row r="923" spans="1:2" x14ac:dyDescent="0.25">
      <c r="A923" t="str">
        <f>TRIM(BC!F921)</f>
        <v>CENTRO DE TREIN. E REF. EM DOENÇAS INFECCIOSAS E PARASITÁRIAS ORESTES DINIZ</v>
      </c>
      <c r="B923" t="str">
        <f>IFERROR(VLOOKUP('Lotações convertidas'!A923,'Lista de conversão'!A:B,2,0),IFERROR(VLOOKUP('Lotações convertidas'!A923,'Lista de conversão'!B:B,1,0),""))</f>
        <v>CENTRO DE TREIN. E REF. EM DOENÇAS INFECCIOSAS E PARASITÁRIAS ORESTES DINIZ</v>
      </c>
    </row>
    <row r="924" spans="1:2" x14ac:dyDescent="0.25">
      <c r="A924" t="str">
        <f>TRIM(BC!F922)</f>
        <v>LABORATÓRIO REGIONAL NORTE / VENDA NOVA</v>
      </c>
      <c r="B924" t="str">
        <f>IFERROR(VLOOKUP('Lotações convertidas'!A924,'Lista de conversão'!A:B,2,0),IFERROR(VLOOKUP('Lotações convertidas'!A924,'Lista de conversão'!B:B,1,0),""))</f>
        <v>LABORATORIO REGIONAL NORTE/VENDA NOVA</v>
      </c>
    </row>
    <row r="925" spans="1:2" x14ac:dyDescent="0.25">
      <c r="A925" t="str">
        <f>TRIM(BC!F923)</f>
        <v>CENTRO DE SAÚDE HORTO</v>
      </c>
      <c r="B925" t="str">
        <f>IFERROR(VLOOKUP('Lotações convertidas'!A925,'Lista de conversão'!A:B,2,0),IFERROR(VLOOKUP('Lotações convertidas'!A925,'Lista de conversão'!B:B,1,0),""))</f>
        <v>CENTRO DE SAÚDE HORTO</v>
      </c>
    </row>
    <row r="926" spans="1:2" x14ac:dyDescent="0.25">
      <c r="A926" t="str">
        <f>TRIM(BC!F924)</f>
        <v>UNIDADE DE PRONTO ATENDIMENTO OESTE</v>
      </c>
      <c r="B926" t="str">
        <f>IFERROR(VLOOKUP('Lotações convertidas'!A926,'Lista de conversão'!A:B,2,0),IFERROR(VLOOKUP('Lotações convertidas'!A926,'Lista de conversão'!B:B,1,0),""))</f>
        <v>UNIDADE DE PRONTO ATENDIMENTO OESTE</v>
      </c>
    </row>
    <row r="927" spans="1:2" x14ac:dyDescent="0.25">
      <c r="A927" t="str">
        <f>TRIM(BC!F925)</f>
        <v>CENTRO DE SAÚDE HORTO</v>
      </c>
      <c r="B927" t="str">
        <f>IFERROR(VLOOKUP('Lotações convertidas'!A927,'Lista de conversão'!A:B,2,0),IFERROR(VLOOKUP('Lotações convertidas'!A927,'Lista de conversão'!B:B,1,0),""))</f>
        <v>CENTRO DE SAÚDE HORTO</v>
      </c>
    </row>
    <row r="928" spans="1:2" x14ac:dyDescent="0.25">
      <c r="A928" t="str">
        <f>TRIM(BC!F926)</f>
        <v>CENTRO DE SAÚDE VERA CRUZ</v>
      </c>
      <c r="B928" t="str">
        <f>IFERROR(VLOOKUP('Lotações convertidas'!A928,'Lista de conversão'!A:B,2,0),IFERROR(VLOOKUP('Lotações convertidas'!A928,'Lista de conversão'!B:B,1,0),""))</f>
        <v>CENTRO DE SAÚDE VERA CRUZ</v>
      </c>
    </row>
    <row r="929" spans="1:2" x14ac:dyDescent="0.25">
      <c r="A929" t="str">
        <f>TRIM(BC!F927)</f>
        <v>CENTRO DE SAÚDE RIO BRANCO</v>
      </c>
      <c r="B929" t="str">
        <f>IFERROR(VLOOKUP('Lotações convertidas'!A929,'Lista de conversão'!A:B,2,0),IFERROR(VLOOKUP('Lotações convertidas'!A929,'Lista de conversão'!B:B,1,0),""))</f>
        <v>CENTRO DE SAÚDE RIO BRANCO</v>
      </c>
    </row>
    <row r="930" spans="1:2" x14ac:dyDescent="0.25">
      <c r="A930" t="str">
        <f>TRIM(BC!F928)</f>
        <v>CENTRO DE SAÚDE JOÃO PINHEIRO</v>
      </c>
      <c r="B930" t="str">
        <f>IFERROR(VLOOKUP('Lotações convertidas'!A930,'Lista de conversão'!A:B,2,0),IFERROR(VLOOKUP('Lotações convertidas'!A930,'Lista de conversão'!B:B,1,0),""))</f>
        <v>CENTRO DE SAÚDE JOÃO PINHEIRO</v>
      </c>
    </row>
    <row r="931" spans="1:2" x14ac:dyDescent="0.25">
      <c r="A931" t="str">
        <f>TRIM(BC!F929)</f>
        <v>CENTRO DE SAÚDE PADRE FERNANDO DE MELO</v>
      </c>
      <c r="B931" t="str">
        <f>IFERROR(VLOOKUP('Lotações convertidas'!A931,'Lista de conversão'!A:B,2,0),IFERROR(VLOOKUP('Lotações convertidas'!A931,'Lista de conversão'!B:B,1,0),""))</f>
        <v>CENTRO DE SAÚDE PADRE FERNANDO DE MELO</v>
      </c>
    </row>
    <row r="932" spans="1:2" x14ac:dyDescent="0.25">
      <c r="A932" t="str">
        <f>TRIM(BC!F930)</f>
        <v>CENTRO DE SAÚDE MARIVANDA BALEEIRO - PAULO VI</v>
      </c>
      <c r="B932" t="str">
        <f>IFERROR(VLOOKUP('Lotações convertidas'!A932,'Lista de conversão'!A:B,2,0),IFERROR(VLOOKUP('Lotações convertidas'!A932,'Lista de conversão'!B:B,1,0),""))</f>
        <v>CENTRO DE SAÚDE MARIVANDA BALEEIRO - PAULO VI</v>
      </c>
    </row>
    <row r="933" spans="1:2" x14ac:dyDescent="0.25">
      <c r="A933" t="str">
        <f>TRIM(BC!F931)</f>
        <v>CENTRO DE SAÚDE ITAIPU - JATOBÁ</v>
      </c>
      <c r="B933" t="str">
        <f>IFERROR(VLOOKUP('Lotações convertidas'!A933,'Lista de conversão'!A:B,2,0),IFERROR(VLOOKUP('Lotações convertidas'!A933,'Lista de conversão'!B:B,1,0),""))</f>
        <v>CENTRO DE SAÚDE ITAIPU - JATOBÁ</v>
      </c>
    </row>
    <row r="934" spans="1:2" x14ac:dyDescent="0.25">
      <c r="A934" t="str">
        <f>TRIM(BC!F932)</f>
        <v>CENTRO DE SAÚDE SÃO MARCOS</v>
      </c>
      <c r="B934" t="str">
        <f>IFERROR(VLOOKUP('Lotações convertidas'!A934,'Lista de conversão'!A:B,2,0),IFERROR(VLOOKUP('Lotações convertidas'!A934,'Lista de conversão'!B:B,1,0),""))</f>
        <v>CENTRO DE SAÚDE SÃO MARCOS</v>
      </c>
    </row>
    <row r="935" spans="1:2" x14ac:dyDescent="0.25">
      <c r="A935" t="str">
        <f>TRIM(BC!F933)</f>
        <v>UNIDADE DE PRONTO ATENDIMENTO NORDESTE</v>
      </c>
      <c r="B935" t="str">
        <f>IFERROR(VLOOKUP('Lotações convertidas'!A935,'Lista de conversão'!A:B,2,0),IFERROR(VLOOKUP('Lotações convertidas'!A935,'Lista de conversão'!B:B,1,0),""))</f>
        <v>UNIDADE DE PRONTO ATENDIMENTO NORDESTE</v>
      </c>
    </row>
    <row r="936" spans="1:2" x14ac:dyDescent="0.25">
      <c r="A936" t="str">
        <f>TRIM(BC!F934)</f>
        <v>CENTRO DE SAÚDE SANTA MÔNICA</v>
      </c>
      <c r="B936" t="str">
        <f>IFERROR(VLOOKUP('Lotações convertidas'!A936,'Lista de conversão'!A:B,2,0),IFERROR(VLOOKUP('Lotações convertidas'!A936,'Lista de conversão'!B:B,1,0),""))</f>
        <v>CENTRO DE SAÚDE SANTA MÔNICA</v>
      </c>
    </row>
    <row r="937" spans="1:2" x14ac:dyDescent="0.25">
      <c r="A937" t="str">
        <f>TRIM(BC!F935)</f>
        <v>CENTRO DE SAÚDE MARIA GORETTI</v>
      </c>
      <c r="B937" t="str">
        <f>IFERROR(VLOOKUP('Lotações convertidas'!A937,'Lista de conversão'!A:B,2,0),IFERROR(VLOOKUP('Lotações convertidas'!A937,'Lista de conversão'!B:B,1,0),""))</f>
        <v>CENTRO DE SAÚDE MARIA GORETTI</v>
      </c>
    </row>
    <row r="938" spans="1:2" x14ac:dyDescent="0.25">
      <c r="A938" t="str">
        <f>TRIM(BC!F936)</f>
        <v>CENTRO DE SAÚDE MARIA GORETTI</v>
      </c>
      <c r="B938" t="str">
        <f>IFERROR(VLOOKUP('Lotações convertidas'!A938,'Lista de conversão'!A:B,2,0),IFERROR(VLOOKUP('Lotações convertidas'!A938,'Lista de conversão'!B:B,1,0),""))</f>
        <v>CENTRO DE SAÚDE MARIA GORETTI</v>
      </c>
    </row>
    <row r="939" spans="1:2" x14ac:dyDescent="0.25">
      <c r="A939" t="str">
        <f>TRIM(BC!F937)</f>
        <v>UNIDADE DE PRONTO ATENDIMENTO VENDA NOVA</v>
      </c>
      <c r="B939" t="str">
        <f>IFERROR(VLOOKUP('Lotações convertidas'!A939,'Lista de conversão'!A:B,2,0),IFERROR(VLOOKUP('Lotações convertidas'!A939,'Lista de conversão'!B:B,1,0),""))</f>
        <v>UNIDADE DE PRONTO ATENDIMENTO VENDA NOVA</v>
      </c>
    </row>
    <row r="940" spans="1:2" x14ac:dyDescent="0.25">
      <c r="A940" t="str">
        <f>TRIM(BC!F938)</f>
        <v>LABORATÓRIO REGIONAL OESTE / BARREIRO</v>
      </c>
      <c r="B940" t="str">
        <f>IFERROR(VLOOKUP('Lotações convertidas'!A940,'Lista de conversão'!A:B,2,0),IFERROR(VLOOKUP('Lotações convertidas'!A940,'Lista de conversão'!B:B,1,0),""))</f>
        <v>LABORATORIO REGIONAL OESTE/BARREIRO</v>
      </c>
    </row>
    <row r="941" spans="1:2" x14ac:dyDescent="0.25">
      <c r="A941" t="str">
        <f>TRIM(BC!F939)</f>
        <v>UNIDADE DE PRONTO ATENDIMENTO NORDESTE</v>
      </c>
      <c r="B941" t="str">
        <f>IFERROR(VLOOKUP('Lotações convertidas'!A941,'Lista de conversão'!A:B,2,0),IFERROR(VLOOKUP('Lotações convertidas'!A941,'Lista de conversão'!B:B,1,0),""))</f>
        <v>UNIDADE DE PRONTO ATENDIMENTO NORDESTE</v>
      </c>
    </row>
    <row r="942" spans="1:2" x14ac:dyDescent="0.25">
      <c r="A942" t="str">
        <f>TRIM(BC!F940)</f>
        <v>UNIDADE DE PRONTO ATENDIMENTO LESTE</v>
      </c>
      <c r="B942" t="str">
        <f>IFERROR(VLOOKUP('Lotações convertidas'!A942,'Lista de conversão'!A:B,2,0),IFERROR(VLOOKUP('Lotações convertidas'!A942,'Lista de conversão'!B:B,1,0),""))</f>
        <v>UNIDADE DE PRONTO ATENDIMENTO LESTE</v>
      </c>
    </row>
    <row r="943" spans="1:2" x14ac:dyDescent="0.25">
      <c r="A943" t="str">
        <f>TRIM(BC!F941)</f>
        <v>CENTRO DE SAÚDE TAQUARIL</v>
      </c>
      <c r="B943" t="str">
        <f>IFERROR(VLOOKUP('Lotações convertidas'!A943,'Lista de conversão'!A:B,2,0),IFERROR(VLOOKUP('Lotações convertidas'!A943,'Lista de conversão'!B:B,1,0),""))</f>
        <v>CENTRO DE SAÚDE TAQUARIL</v>
      </c>
    </row>
    <row r="944" spans="1:2" x14ac:dyDescent="0.25">
      <c r="A944" t="str">
        <f>TRIM(BC!F942)</f>
        <v>CENTRO DE SAÚDE VILA PINHO</v>
      </c>
      <c r="B944" t="str">
        <f>IFERROR(VLOOKUP('Lotações convertidas'!A944,'Lista de conversão'!A:B,2,0),IFERROR(VLOOKUP('Lotações convertidas'!A944,'Lista de conversão'!B:B,1,0),""))</f>
        <v>CENTRO DE SAÚDE VILA PINHO</v>
      </c>
    </row>
    <row r="945" spans="1:2" x14ac:dyDescent="0.25">
      <c r="A945" t="str">
        <f>TRIM(BC!F943)</f>
        <v>CENTRO DE SAÚDE MARCELO PONTEL GOMES</v>
      </c>
      <c r="B945" t="str">
        <f>IFERROR(VLOOKUP('Lotações convertidas'!A945,'Lista de conversão'!A:B,2,0),IFERROR(VLOOKUP('Lotações convertidas'!A945,'Lista de conversão'!B:B,1,0),""))</f>
        <v>CENTRO DE SAÚDE MARCELO PONTEL GOMES</v>
      </c>
    </row>
    <row r="946" spans="1:2" x14ac:dyDescent="0.25">
      <c r="A946" t="str">
        <f>TRIM(BC!F944)</f>
        <v>CENTRO DE SAÚDE VILA MARIA - JOÃO VITAL</v>
      </c>
      <c r="B946" t="str">
        <f>IFERROR(VLOOKUP('Lotações convertidas'!A946,'Lista de conversão'!A:B,2,0),IFERROR(VLOOKUP('Lotações convertidas'!A946,'Lista de conversão'!B:B,1,0),""))</f>
        <v>CENTRO DE SAÚDE VILA MARIA - JOÃO VITAL</v>
      </c>
    </row>
    <row r="947" spans="1:2" x14ac:dyDescent="0.25">
      <c r="A947" t="str">
        <f>TRIM(BC!F945)</f>
        <v>CENTRO DE SAÚDE MARIVANDA BALEEIRO - PAULO VI</v>
      </c>
      <c r="B947" t="str">
        <f>IFERROR(VLOOKUP('Lotações convertidas'!A947,'Lista de conversão'!A:B,2,0),IFERROR(VLOOKUP('Lotações convertidas'!A947,'Lista de conversão'!B:B,1,0),""))</f>
        <v>CENTRO DE SAÚDE MARIVANDA BALEEIRO - PAULO VI</v>
      </c>
    </row>
    <row r="948" spans="1:2" x14ac:dyDescent="0.25">
      <c r="A948" t="str">
        <f>TRIM(BC!F946)</f>
        <v>UNIDADE DE PRONTO ATENDIMENTO VENDA NOVA</v>
      </c>
      <c r="B948" t="str">
        <f>IFERROR(VLOOKUP('Lotações convertidas'!A948,'Lista de conversão'!A:B,2,0),IFERROR(VLOOKUP('Lotações convertidas'!A948,'Lista de conversão'!B:B,1,0),""))</f>
        <v>UNIDADE DE PRONTO ATENDIMENTO VENDA NOVA</v>
      </c>
    </row>
    <row r="949" spans="1:2" x14ac:dyDescent="0.25">
      <c r="A949" t="str">
        <f>TRIM(BC!F947)</f>
        <v>GERENCIA DE ASSISTENCIA, EPIDEMIOLOGIA E REGULACAO OESTE</v>
      </c>
      <c r="B949" t="str">
        <f>IFERROR(VLOOKUP('Lotações convertidas'!A949,'Lista de conversão'!A:B,2,0),IFERROR(VLOOKUP('Lotações convertidas'!A949,'Lista de conversão'!B:B,1,0),""))</f>
        <v>GERENCIA DE ASSISTENCIA, EPIDEMIOLOGIA E REGULACAO OESTE</v>
      </c>
    </row>
    <row r="950" spans="1:2" x14ac:dyDescent="0.25">
      <c r="A950" t="str">
        <f>TRIM(BC!F948)</f>
        <v>CENTRO DE SAÚDE SÃO TOMÁS</v>
      </c>
      <c r="B950" t="str">
        <f>IFERROR(VLOOKUP('Lotações convertidas'!A950,'Lista de conversão'!A:B,2,0),IFERROR(VLOOKUP('Lotações convertidas'!A950,'Lista de conversão'!B:B,1,0),""))</f>
        <v>CENTRO DE SAÚDE SÃO TOMÁS</v>
      </c>
    </row>
    <row r="951" spans="1:2" x14ac:dyDescent="0.25">
      <c r="A951" t="str">
        <f>TRIM(BC!F949)</f>
        <v>GERENCIA DE ASSISTENCIA, EPIDEMIOLOGIA E REGULACAO OESTE</v>
      </c>
      <c r="B951" t="str">
        <f>IFERROR(VLOOKUP('Lotações convertidas'!A951,'Lista de conversão'!A:B,2,0),IFERROR(VLOOKUP('Lotações convertidas'!A951,'Lista de conversão'!B:B,1,0),""))</f>
        <v>GERENCIA DE ASSISTENCIA, EPIDEMIOLOGIA E REGULACAO OESTE</v>
      </c>
    </row>
    <row r="952" spans="1:2" x14ac:dyDescent="0.25">
      <c r="A952" t="str">
        <f>TRIM(BC!F950)</f>
        <v>CENTRO DE SAÚDE HAVAÍ</v>
      </c>
      <c r="B952" t="str">
        <f>IFERROR(VLOOKUP('Lotações convertidas'!A952,'Lista de conversão'!A:B,2,0),IFERROR(VLOOKUP('Lotações convertidas'!A952,'Lista de conversão'!B:B,1,0),""))</f>
        <v>CENTRO DE SAÚDE HAVAÍ</v>
      </c>
    </row>
    <row r="953" spans="1:2" x14ac:dyDescent="0.25">
      <c r="A953" t="str">
        <f>TRIM(BC!F951)</f>
        <v>UNIDADE DE PRONTO ATENDIMENTO LESTE</v>
      </c>
      <c r="B953" t="str">
        <f>IFERROR(VLOOKUP('Lotações convertidas'!A953,'Lista de conversão'!A:B,2,0),IFERROR(VLOOKUP('Lotações convertidas'!A953,'Lista de conversão'!B:B,1,0),""))</f>
        <v>UNIDADE DE PRONTO ATENDIMENTO LESTE</v>
      </c>
    </row>
    <row r="954" spans="1:2" x14ac:dyDescent="0.25">
      <c r="A954" t="str">
        <f>TRIM(BC!F952)</f>
        <v>CENTRO DE SAÚDE CAMPO ALEGRE</v>
      </c>
      <c r="B954" t="str">
        <f>IFERROR(VLOOKUP('Lotações convertidas'!A954,'Lista de conversão'!A:B,2,0),IFERROR(VLOOKUP('Lotações convertidas'!A954,'Lista de conversão'!B:B,1,0),""))</f>
        <v>CENTRO DE SAÚDE CAMPO ALEGRE</v>
      </c>
    </row>
    <row r="955" spans="1:2" x14ac:dyDescent="0.25">
      <c r="A955" t="str">
        <f>TRIM(BC!F953)</f>
        <v>UNIDADE DE PRONTO ATENDIMENTO VENDA NOVA</v>
      </c>
      <c r="B955" t="str">
        <f>IFERROR(VLOOKUP('Lotações convertidas'!A955,'Lista de conversão'!A:B,2,0),IFERROR(VLOOKUP('Lotações convertidas'!A955,'Lista de conversão'!B:B,1,0),""))</f>
        <v>UNIDADE DE PRONTO ATENDIMENTO VENDA NOVA</v>
      </c>
    </row>
    <row r="956" spans="1:2" x14ac:dyDescent="0.25">
      <c r="A956" t="str">
        <f>TRIM(BC!F954)</f>
        <v>UNIDADE DE PRONTO ATENDIMENTO VENDA NOVA</v>
      </c>
      <c r="B956" t="str">
        <f>IFERROR(VLOOKUP('Lotações convertidas'!A956,'Lista de conversão'!A:B,2,0),IFERROR(VLOOKUP('Lotações convertidas'!A956,'Lista de conversão'!B:B,1,0),""))</f>
        <v>UNIDADE DE PRONTO ATENDIMENTO VENDA NOVA</v>
      </c>
    </row>
    <row r="957" spans="1:2" x14ac:dyDescent="0.25">
      <c r="A957" t="str">
        <f>TRIM(BC!F955)</f>
        <v>CENTRO DE SAÚDE VALE DO JATOBÁ</v>
      </c>
      <c r="B957" t="str">
        <f>IFERROR(VLOOKUP('Lotações convertidas'!A957,'Lista de conversão'!A:B,2,0),IFERROR(VLOOKUP('Lotações convertidas'!A957,'Lista de conversão'!B:B,1,0),""))</f>
        <v>CENTRO DE SAÚDE VALE DO JATOBÁ</v>
      </c>
    </row>
    <row r="958" spans="1:2" x14ac:dyDescent="0.25">
      <c r="A958" t="str">
        <f>TRIM(BC!F956)</f>
        <v>UNIDADE DE REFERÊNCIA SECUNDÁRIA CAMPOS SALES</v>
      </c>
      <c r="B958" t="str">
        <f>IFERROR(VLOOKUP('Lotações convertidas'!A958,'Lista de conversão'!A:B,2,0),IFERROR(VLOOKUP('Lotações convertidas'!A958,'Lista de conversão'!B:B,1,0),""))</f>
        <v>UNIDADE DE REFERENCIA SECUNDARIA CAMPOS SALES</v>
      </c>
    </row>
    <row r="959" spans="1:2" x14ac:dyDescent="0.25">
      <c r="A959" t="str">
        <f>TRIM(BC!F957)</f>
        <v>UNIDADE DE REFERÊNCIA SECUNDÁRIA PADRE EUSTÁQUIO</v>
      </c>
      <c r="B959" t="str">
        <f>IFERROR(VLOOKUP('Lotações convertidas'!A959,'Lista de conversão'!A:B,2,0),IFERROR(VLOOKUP('Lotações convertidas'!A959,'Lista de conversão'!B:B,1,0),""))</f>
        <v>UNIDADE DE REFERENCIA SECUNDARIA PADRE EUSTAQUIO</v>
      </c>
    </row>
    <row r="960" spans="1:2" x14ac:dyDescent="0.25">
      <c r="A960" t="str">
        <f>TRIM(BC!F958)</f>
        <v>SERVIÇO DE ATENDIMENTO MÓVEL DE URGÊNCIA E TRANSPORTE EM SAÚDE</v>
      </c>
      <c r="B960" t="str">
        <f>IFERROR(VLOOKUP('Lotações convertidas'!A960,'Lista de conversão'!A:B,2,0),IFERROR(VLOOKUP('Lotações convertidas'!A960,'Lista de conversão'!B:B,1,0),""))</f>
        <v>SERVIÇO DE ATENDIMENTO MÓVEL DE URGÊNCIA E TRANSPORTE EM SAÚDE</v>
      </c>
    </row>
    <row r="961" spans="1:2" x14ac:dyDescent="0.25">
      <c r="A961" t="str">
        <f>TRIM(BC!F959)</f>
        <v>CENTRO DE SAÚDE LAGOA</v>
      </c>
      <c r="B961" t="str">
        <f>IFERROR(VLOOKUP('Lotações convertidas'!A961,'Lista de conversão'!A:B,2,0),IFERROR(VLOOKUP('Lotações convertidas'!A961,'Lista de conversão'!B:B,1,0),""))</f>
        <v>CENTRO DE SAÚDE LAGOA</v>
      </c>
    </row>
    <row r="962" spans="1:2" x14ac:dyDescent="0.25">
      <c r="A962" t="str">
        <f>TRIM(BC!F960)</f>
        <v>GERÊNCIA DE INTEGRAÇÃO DO CUIDADO À SAÚDE</v>
      </c>
      <c r="B962" t="str">
        <f>IFERROR(VLOOKUP('Lotações convertidas'!A962,'Lista de conversão'!A:B,2,0),IFERROR(VLOOKUP('Lotações convertidas'!A962,'Lista de conversão'!B:B,1,0),""))</f>
        <v>GERÊNCIA DE INTEGRAÇÃO DO CUIDADO À SAÚDE</v>
      </c>
    </row>
    <row r="963" spans="1:2" x14ac:dyDescent="0.25">
      <c r="A963" t="str">
        <f>TRIM(BC!F961)</f>
        <v>CENTRO DE SAÚDE MARIANO DE ABREU</v>
      </c>
      <c r="B963" t="str">
        <f>IFERROR(VLOOKUP('Lotações convertidas'!A963,'Lista de conversão'!A:B,2,0),IFERROR(VLOOKUP('Lotações convertidas'!A963,'Lista de conversão'!B:B,1,0),""))</f>
        <v>CENTRO DE SAÚDE MARIANO DE ABREU</v>
      </c>
    </row>
    <row r="964" spans="1:2" x14ac:dyDescent="0.25">
      <c r="A964" t="str">
        <f>TRIM(BC!F962)</f>
        <v>UNIDADE DE PRONTO ATENDIMENTO VENDA NOVA</v>
      </c>
      <c r="B964" t="str">
        <f>IFERROR(VLOOKUP('Lotações convertidas'!A964,'Lista de conversão'!A:B,2,0),IFERROR(VLOOKUP('Lotações convertidas'!A964,'Lista de conversão'!B:B,1,0),""))</f>
        <v>UNIDADE DE PRONTO ATENDIMENTO VENDA NOVA</v>
      </c>
    </row>
    <row r="965" spans="1:2" x14ac:dyDescent="0.25">
      <c r="A965" t="str">
        <f>TRIM(BC!F963)</f>
        <v>CENTRO DE SAÚDE VILA CEMIG</v>
      </c>
      <c r="B965" t="str">
        <f>IFERROR(VLOOKUP('Lotações convertidas'!A965,'Lista de conversão'!A:B,2,0),IFERROR(VLOOKUP('Lotações convertidas'!A965,'Lista de conversão'!B:B,1,0),""))</f>
        <v>CENTRO DE SAÚDE VILA CEMIG</v>
      </c>
    </row>
    <row r="966" spans="1:2" x14ac:dyDescent="0.25">
      <c r="A966" t="str">
        <f>TRIM(BC!F964)</f>
        <v>UNIDADE DE PRONTO ATENDIMENTO OESTE</v>
      </c>
      <c r="B966" t="str">
        <f>IFERROR(VLOOKUP('Lotações convertidas'!A966,'Lista de conversão'!A:B,2,0),IFERROR(VLOOKUP('Lotações convertidas'!A966,'Lista de conversão'!B:B,1,0),""))</f>
        <v>UNIDADE DE PRONTO ATENDIMENTO OESTE</v>
      </c>
    </row>
    <row r="967" spans="1:2" x14ac:dyDescent="0.25">
      <c r="A967" t="str">
        <f>TRIM(BC!F965)</f>
        <v>CENTRO DE SAÚDE GOIÂNIA</v>
      </c>
      <c r="B967" t="str">
        <f>IFERROR(VLOOKUP('Lotações convertidas'!A967,'Lista de conversão'!A:B,2,0),IFERROR(VLOOKUP('Lotações convertidas'!A967,'Lista de conversão'!B:B,1,0),""))</f>
        <v>CENTRO DE SAÚDE GOIÂNIA</v>
      </c>
    </row>
    <row r="968" spans="1:2" x14ac:dyDescent="0.25">
      <c r="A968" t="str">
        <f>TRIM(BC!F966)</f>
        <v>CENTRO DE SAÚDE NOSSA SENHORA APARECIDA</v>
      </c>
      <c r="B968" t="str">
        <f>IFERROR(VLOOKUP('Lotações convertidas'!A968,'Lista de conversão'!A:B,2,0),IFERROR(VLOOKUP('Lotações convertidas'!A968,'Lista de conversão'!B:B,1,0),""))</f>
        <v>CENTRO DE SAÚDE NOSSA SENHORA APARECIDA</v>
      </c>
    </row>
    <row r="969" spans="1:2" x14ac:dyDescent="0.25">
      <c r="A969" t="str">
        <f>TRIM(BC!F967)</f>
        <v>CENTRO DE SAÚDE BARREIRO DE CIMA</v>
      </c>
      <c r="B969" t="str">
        <f>IFERROR(VLOOKUP('Lotações convertidas'!A969,'Lista de conversão'!A:B,2,0),IFERROR(VLOOKUP('Lotações convertidas'!A969,'Lista de conversão'!B:B,1,0),""))</f>
        <v>CENTRO DE SAÚDE BARREIRO DE CIMA</v>
      </c>
    </row>
    <row r="970" spans="1:2" x14ac:dyDescent="0.25">
      <c r="A970" t="str">
        <f>TRIM(BC!F968)</f>
        <v>LABORATÓRIO REGIONAL NORTE / VENDA NOVA</v>
      </c>
      <c r="B970" t="str">
        <f>IFERROR(VLOOKUP('Lotações convertidas'!A970,'Lista de conversão'!A:B,2,0),IFERROR(VLOOKUP('Lotações convertidas'!A970,'Lista de conversão'!B:B,1,0),""))</f>
        <v>LABORATORIO REGIONAL NORTE/VENDA NOVA</v>
      </c>
    </row>
    <row r="971" spans="1:2" x14ac:dyDescent="0.25">
      <c r="A971" t="str">
        <f>TRIM(BC!F969)</f>
        <v>DIRETORIA REGIONAL DE SAUDE NOROESTE</v>
      </c>
      <c r="B971" t="str">
        <f>IFERROR(VLOOKUP('Lotações convertidas'!A971,'Lista de conversão'!A:B,2,0),IFERROR(VLOOKUP('Lotações convertidas'!A971,'Lista de conversão'!B:B,1,0),""))</f>
        <v>DIRETORIA REGIONAL DE SAUDE NOROESTE</v>
      </c>
    </row>
    <row r="972" spans="1:2" x14ac:dyDescent="0.25">
      <c r="A972" t="str">
        <f>TRIM(BC!F970)</f>
        <v>CENTRO DE SAÚDE WALDOMIRO LOBO</v>
      </c>
      <c r="B972" t="str">
        <f>IFERROR(VLOOKUP('Lotações convertidas'!A972,'Lista de conversão'!A:B,2,0),IFERROR(VLOOKUP('Lotações convertidas'!A972,'Lista de conversão'!B:B,1,0),""))</f>
        <v>CENTRO DE SAÚDE WALDOMIRO LOBO</v>
      </c>
    </row>
    <row r="973" spans="1:2" x14ac:dyDescent="0.25">
      <c r="A973" t="str">
        <f>TRIM(BC!F971)</f>
        <v>CENTRO DE SAÚDE VILA MARIA - JOÃO VITAL</v>
      </c>
      <c r="B973" t="str">
        <f>IFERROR(VLOOKUP('Lotações convertidas'!A973,'Lista de conversão'!A:B,2,0),IFERROR(VLOOKUP('Lotações convertidas'!A973,'Lista de conversão'!B:B,1,0),""))</f>
        <v>CENTRO DE SAÚDE VILA MARIA - JOÃO VITAL</v>
      </c>
    </row>
    <row r="974" spans="1:2" x14ac:dyDescent="0.25">
      <c r="A974" t="str">
        <f>TRIM(BC!F972)</f>
        <v>CENTRO DE REFERÊNCIA EM SAÚDE MENTAL- ÁLCOOL E OUTRAS DROGAS BARREIRO</v>
      </c>
      <c r="B974" t="str">
        <f>IFERROR(VLOOKUP('Lotações convertidas'!A974,'Lista de conversão'!A:B,2,0),IFERROR(VLOOKUP('Lotações convertidas'!A974,'Lista de conversão'!B:B,1,0),""))</f>
        <v>CENTRO DE REFERENCIA EM SAUDE MENTAL ALCOOL E DROGAS BARREIRO</v>
      </c>
    </row>
    <row r="975" spans="1:2" x14ac:dyDescent="0.25">
      <c r="A975" t="str">
        <f>TRIM(BC!F973)</f>
        <v>CENTRO DE SAÚDE CACHOEIRINHA</v>
      </c>
      <c r="B975" t="str">
        <f>IFERROR(VLOOKUP('Lotações convertidas'!A975,'Lista de conversão'!A:B,2,0),IFERROR(VLOOKUP('Lotações convertidas'!A975,'Lista de conversão'!B:B,1,0),""))</f>
        <v>CENTRO DE SAÚDE CACHOEIRINHA</v>
      </c>
    </row>
    <row r="976" spans="1:2" x14ac:dyDescent="0.25">
      <c r="A976" t="str">
        <f>TRIM(BC!F974)</f>
        <v>UNIDADE DE PRONTO ATENDIMENTO LESTE</v>
      </c>
      <c r="B976" t="str">
        <f>IFERROR(VLOOKUP('Lotações convertidas'!A976,'Lista de conversão'!A:B,2,0),IFERROR(VLOOKUP('Lotações convertidas'!A976,'Lista de conversão'!B:B,1,0),""))</f>
        <v>UNIDADE DE PRONTO ATENDIMENTO LESTE</v>
      </c>
    </row>
    <row r="977" spans="1:2" x14ac:dyDescent="0.25">
      <c r="A977" t="str">
        <f>TRIM(BC!F975)</f>
        <v>CENTRO DE SAÚDE VENTOSA</v>
      </c>
      <c r="B977" t="str">
        <f>IFERROR(VLOOKUP('Lotações convertidas'!A977,'Lista de conversão'!A:B,2,0),IFERROR(VLOOKUP('Lotações convertidas'!A977,'Lista de conversão'!B:B,1,0),""))</f>
        <v>CENTRO DE SAÚDE VENTOSA</v>
      </c>
    </row>
    <row r="978" spans="1:2" x14ac:dyDescent="0.25">
      <c r="A978" t="str">
        <f>TRIM(BC!F976)</f>
        <v>CENTRO DE SAÚDE JARDIM ALVORADA</v>
      </c>
      <c r="B978" t="str">
        <f>IFERROR(VLOOKUP('Lotações convertidas'!A978,'Lista de conversão'!A:B,2,0),IFERROR(VLOOKUP('Lotações convertidas'!A978,'Lista de conversão'!B:B,1,0),""))</f>
        <v>CENTRO DE SAÚDE JARDIM ALVORADA</v>
      </c>
    </row>
    <row r="979" spans="1:2" x14ac:dyDescent="0.25">
      <c r="A979" t="str">
        <f>TRIM(BC!F977)</f>
        <v>CENTRO DE SAÚDE CACHOEIRINHA</v>
      </c>
      <c r="B979" t="str">
        <f>IFERROR(VLOOKUP('Lotações convertidas'!A979,'Lista de conversão'!A:B,2,0),IFERROR(VLOOKUP('Lotações convertidas'!A979,'Lista de conversão'!B:B,1,0),""))</f>
        <v>CENTRO DE SAÚDE CACHOEIRINHA</v>
      </c>
    </row>
    <row r="980" spans="1:2" x14ac:dyDescent="0.25">
      <c r="A980" t="str">
        <f>TRIM(BC!F978)</f>
        <v>CENTRO DE SAÚDE TAQUARIL</v>
      </c>
      <c r="B980" t="str">
        <f>IFERROR(VLOOKUP('Lotações convertidas'!A980,'Lista de conversão'!A:B,2,0),IFERROR(VLOOKUP('Lotações convertidas'!A980,'Lista de conversão'!B:B,1,0),""))</f>
        <v>CENTRO DE SAÚDE TAQUARIL</v>
      </c>
    </row>
    <row r="981" spans="1:2" x14ac:dyDescent="0.25">
      <c r="A981" t="str">
        <f>TRIM(BC!F979)</f>
        <v>UNIDADE DE PRONTO ATENDIMENTO VENDA NOVA</v>
      </c>
      <c r="B981" t="str">
        <f>IFERROR(VLOOKUP('Lotações convertidas'!A981,'Lista de conversão'!A:B,2,0),IFERROR(VLOOKUP('Lotações convertidas'!A981,'Lista de conversão'!B:B,1,0),""))</f>
        <v>UNIDADE DE PRONTO ATENDIMENTO VENDA NOVA</v>
      </c>
    </row>
    <row r="982" spans="1:2" x14ac:dyDescent="0.25">
      <c r="A982" t="str">
        <f>TRIM(BC!F980)</f>
        <v>CENTRO DE SAÚDE CONJUNTO BETÂNIA</v>
      </c>
      <c r="B982" t="str">
        <f>IFERROR(VLOOKUP('Lotações convertidas'!A982,'Lista de conversão'!A:B,2,0),IFERROR(VLOOKUP('Lotações convertidas'!A982,'Lista de conversão'!B:B,1,0),""))</f>
        <v>CENTRO DE SAÚDE CONJUNTO BETÂNIA</v>
      </c>
    </row>
    <row r="983" spans="1:2" x14ac:dyDescent="0.25">
      <c r="A983" t="str">
        <f>TRIM(BC!F981)</f>
        <v>CENTRO DE SAÚDE VILA PINHO</v>
      </c>
      <c r="B983" t="str">
        <f>IFERROR(VLOOKUP('Lotações convertidas'!A983,'Lista de conversão'!A:B,2,0),IFERROR(VLOOKUP('Lotações convertidas'!A983,'Lista de conversão'!B:B,1,0),""))</f>
        <v>CENTRO DE SAÚDE VILA PINHO</v>
      </c>
    </row>
    <row r="984" spans="1:2" x14ac:dyDescent="0.25">
      <c r="A984" t="str">
        <f>TRIM(BC!F982)</f>
        <v>UNIDADE DE PRONTO ATENDIMENTO PAMPULHA</v>
      </c>
      <c r="B984" t="str">
        <f>IFERROR(VLOOKUP('Lotações convertidas'!A984,'Lista de conversão'!A:B,2,0),IFERROR(VLOOKUP('Lotações convertidas'!A984,'Lista de conversão'!B:B,1,0),""))</f>
        <v>UNIDADE DE PRONTO ATENDIMENTO PAMPULHA</v>
      </c>
    </row>
    <row r="985" spans="1:2" x14ac:dyDescent="0.25">
      <c r="A985" t="str">
        <f>TRIM(BC!F983)</f>
        <v>CENTRO DE SAÚDE MARIANO DE ABREU</v>
      </c>
      <c r="B985" t="str">
        <f>IFERROR(VLOOKUP('Lotações convertidas'!A985,'Lista de conversão'!A:B,2,0),IFERROR(VLOOKUP('Lotações convertidas'!A985,'Lista de conversão'!B:B,1,0),""))</f>
        <v>CENTRO DE SAÚDE MARIANO DE ABREU</v>
      </c>
    </row>
    <row r="986" spans="1:2" x14ac:dyDescent="0.25">
      <c r="A986" t="str">
        <f>TRIM(BC!F984)</f>
        <v>CENTRO DE SAÚDE BOA VISTA</v>
      </c>
      <c r="B986" t="str">
        <f>IFERROR(VLOOKUP('Lotações convertidas'!A986,'Lista de conversão'!A:B,2,0),IFERROR(VLOOKUP('Lotações convertidas'!A986,'Lista de conversão'!B:B,1,0),""))</f>
        <v>CENTRO DE SAÚDE BOA VISTA</v>
      </c>
    </row>
    <row r="987" spans="1:2" x14ac:dyDescent="0.25">
      <c r="A987" t="str">
        <f>TRIM(BC!F985)</f>
        <v>CENTRO DE REFERENCIA EM SAUDE MENTAL NORDESTE</v>
      </c>
      <c r="B987" t="str">
        <f>IFERROR(VLOOKUP('Lotações convertidas'!A987,'Lista de conversão'!A:B,2,0),IFERROR(VLOOKUP('Lotações convertidas'!A987,'Lista de conversão'!B:B,1,0),""))</f>
        <v>CENTRO DE REFERENCIA EM SAUDE MENTAL NORDESTE</v>
      </c>
    </row>
    <row r="988" spans="1:2" x14ac:dyDescent="0.25">
      <c r="A988" t="str">
        <f>TRIM(BC!F986)</f>
        <v>UNIDADE DE PRONTO ATENDIMENTO BARREIRO</v>
      </c>
      <c r="B988" t="str">
        <f>IFERROR(VLOOKUP('Lotações convertidas'!A988,'Lista de conversão'!A:B,2,0),IFERROR(VLOOKUP('Lotações convertidas'!A988,'Lista de conversão'!B:B,1,0),""))</f>
        <v>UNIDADE DE PRONTO ATENDIMENTO BARREIRO</v>
      </c>
    </row>
    <row r="989" spans="1:2" x14ac:dyDescent="0.25">
      <c r="A989" t="str">
        <f>TRIM(BC!F987)</f>
        <v>CENTRO DE SAÚDE CONJUNTO BETÂNIA</v>
      </c>
      <c r="B989" t="str">
        <f>IFERROR(VLOOKUP('Lotações convertidas'!A989,'Lista de conversão'!A:B,2,0),IFERROR(VLOOKUP('Lotações convertidas'!A989,'Lista de conversão'!B:B,1,0),""))</f>
        <v>CENTRO DE SAÚDE CONJUNTO BETÂNIA</v>
      </c>
    </row>
    <row r="990" spans="1:2" x14ac:dyDescent="0.25">
      <c r="A990" t="str">
        <f>TRIM(BC!F988)</f>
        <v>CENTRO DE SAÚDE PROVIDÊNCIA</v>
      </c>
      <c r="B990" t="str">
        <f>IFERROR(VLOOKUP('Lotações convertidas'!A990,'Lista de conversão'!A:B,2,0),IFERROR(VLOOKUP('Lotações convertidas'!A990,'Lista de conversão'!B:B,1,0),""))</f>
        <v>CENTRO DE SAÚDE PROVIDÊNCIA</v>
      </c>
    </row>
    <row r="991" spans="1:2" x14ac:dyDescent="0.25">
      <c r="A991" t="str">
        <f>TRIM(BC!F989)</f>
        <v>CENTRO DE TESTAGEM E ACONSELHAMENTO - SERVIÇO DE ATENDIMENTO ESPECIALIZADO</v>
      </c>
      <c r="B991" t="str">
        <f>IFERROR(VLOOKUP('Lotações convertidas'!A991,'Lista de conversão'!A:B,2,0),IFERROR(VLOOKUP('Lotações convertidas'!A991,'Lista de conversão'!B:B,1,0),""))</f>
        <v>CENTRO DE TESTAGEM E ACONSELHAMENTO - SERVICO DE ATENDIMENTO ESPECIALIZADO</v>
      </c>
    </row>
    <row r="992" spans="1:2" x14ac:dyDescent="0.25">
      <c r="A992" t="str">
        <f>TRIM(BC!F990)</f>
        <v>CENTRO DE REFERÊNCIA EM SAÚDE MENTAL- ÁLCOOL E OUTRAS DROGAS PAMPULHA/NOROESTE</v>
      </c>
      <c r="B992" t="str">
        <f>IFERROR(VLOOKUP('Lotações convertidas'!A992,'Lista de conversão'!A:B,2,0),IFERROR(VLOOKUP('Lotações convertidas'!A992,'Lista de conversão'!B:B,1,0),""))</f>
        <v>CENTRO DE REFERÊNCIA EM SAÚDE MENTAL - ÁLCOOL E DROGAS PAMPULHA/NOROESTE</v>
      </c>
    </row>
    <row r="993" spans="1:2" x14ac:dyDescent="0.25">
      <c r="A993" t="str">
        <f>TRIM(BC!F991)</f>
        <v>CENTRO DE REFERÊNCIA EM SAÚDE MENTAL- ÁLCOOL E OUTRAS DROGAS NORDESTE</v>
      </c>
      <c r="B993" t="str">
        <f>IFERROR(VLOOKUP('Lotações convertidas'!A993,'Lista de conversão'!A:B,2,0),IFERROR(VLOOKUP('Lotações convertidas'!A993,'Lista de conversão'!B:B,1,0),""))</f>
        <v>CENTRO DE REFERENCIA EM SAUDE MENTAL ALCOOL E DROGAS NORDESTE</v>
      </c>
    </row>
    <row r="994" spans="1:2" x14ac:dyDescent="0.25">
      <c r="A994" t="str">
        <f>TRIM(BC!F992)</f>
        <v>CENTRO DE ESPECIALIDADES ODONTOLÓGICAS CENTRO-SUL</v>
      </c>
      <c r="B994" t="str">
        <f>IFERROR(VLOOKUP('Lotações convertidas'!A994,'Lista de conversão'!A:B,2,0),IFERROR(VLOOKUP('Lotações convertidas'!A994,'Lista de conversão'!B:B,1,0),""))</f>
        <v>CENTRO DE ESPECIALIDADES ODONTOLOGICAS CENTRO-SUL</v>
      </c>
    </row>
    <row r="995" spans="1:2" x14ac:dyDescent="0.25">
      <c r="A995" t="str">
        <f>TRIM(BC!F993)</f>
        <v>CENTRO DE SAÚDE VILA PINHO</v>
      </c>
      <c r="B995" t="str">
        <f>IFERROR(VLOOKUP('Lotações convertidas'!A995,'Lista de conversão'!A:B,2,0),IFERROR(VLOOKUP('Lotações convertidas'!A995,'Lista de conversão'!B:B,1,0),""))</f>
        <v>CENTRO DE SAÚDE VILA PINHO</v>
      </c>
    </row>
    <row r="996" spans="1:2" x14ac:dyDescent="0.25">
      <c r="A996" t="str">
        <f>TRIM(BC!F994)</f>
        <v>UNIDADE DE PRONTO ATENDIMENTO BARREIRO</v>
      </c>
      <c r="B996" t="str">
        <f>IFERROR(VLOOKUP('Lotações convertidas'!A996,'Lista de conversão'!A:B,2,0),IFERROR(VLOOKUP('Lotações convertidas'!A996,'Lista de conversão'!B:B,1,0),""))</f>
        <v>UNIDADE DE PRONTO ATENDIMENTO BARREIRO</v>
      </c>
    </row>
    <row r="997" spans="1:2" x14ac:dyDescent="0.25">
      <c r="A997" t="str">
        <f>TRIM(BC!F995)</f>
        <v>CENTRO DE CONTROLE DE ZOONOSES</v>
      </c>
      <c r="B997" t="str">
        <f>IFERROR(VLOOKUP('Lotações convertidas'!A997,'Lista de conversão'!A:B,2,0),IFERROR(VLOOKUP('Lotações convertidas'!A997,'Lista de conversão'!B:B,1,0),""))</f>
        <v>CENTRO DE CONTROLE DE ZOONOSES</v>
      </c>
    </row>
    <row r="998" spans="1:2" x14ac:dyDescent="0.25">
      <c r="A998" t="str">
        <f>TRIM(BC!F996)</f>
        <v>UNIDADE DE PRONTO ATENDIMENTO NORDESTE</v>
      </c>
      <c r="B998" t="str">
        <f>IFERROR(VLOOKUP('Lotações convertidas'!A998,'Lista de conversão'!A:B,2,0),IFERROR(VLOOKUP('Lotações convertidas'!A998,'Lista de conversão'!B:B,1,0),""))</f>
        <v>UNIDADE DE PRONTO ATENDIMENTO NORDESTE</v>
      </c>
    </row>
    <row r="999" spans="1:2" x14ac:dyDescent="0.25">
      <c r="A999" t="str">
        <f>TRIM(BC!F997)</f>
        <v>FARMACIA REGIONAL CENTRO-SUL</v>
      </c>
      <c r="B999" t="str">
        <f>IFERROR(VLOOKUP('Lotações convertidas'!A999,'Lista de conversão'!A:B,2,0),IFERROR(VLOOKUP('Lotações convertidas'!A999,'Lista de conversão'!B:B,1,0),""))</f>
        <v>FARMACIA REGIONAL CENTRO-SUL</v>
      </c>
    </row>
    <row r="1000" spans="1:2" x14ac:dyDescent="0.25">
      <c r="A1000" t="str">
        <f>TRIM(BC!F998)</f>
        <v>UNIDADE DE PRONTO ATENDIMENTO BARREIRO</v>
      </c>
      <c r="B1000" t="str">
        <f>IFERROR(VLOOKUP('Lotações convertidas'!A1000,'Lista de conversão'!A:B,2,0),IFERROR(VLOOKUP('Lotações convertidas'!A1000,'Lista de conversão'!B:B,1,0),""))</f>
        <v>UNIDADE DE PRONTO ATENDIMENTO BARREIRO</v>
      </c>
    </row>
    <row r="1001" spans="1:2" x14ac:dyDescent="0.25">
      <c r="A1001" t="str">
        <f>TRIM(BC!F999)</f>
        <v>UNIDADE DE PRONTO ATENDIMENTO OESTE</v>
      </c>
      <c r="B1001" t="str">
        <f>IFERROR(VLOOKUP('Lotações convertidas'!A1001,'Lista de conversão'!A:B,2,0),IFERROR(VLOOKUP('Lotações convertidas'!A1001,'Lista de conversão'!B:B,1,0),""))</f>
        <v>UNIDADE DE PRONTO ATENDIMENTO OESTE</v>
      </c>
    </row>
    <row r="1002" spans="1:2" x14ac:dyDescent="0.25">
      <c r="A1002" t="str">
        <f>TRIM(BC!F1000)</f>
        <v>UNIDADE DE PRONTO ATENDIMENTO NORTE</v>
      </c>
      <c r="B1002" t="str">
        <f>IFERROR(VLOOKUP('Lotações convertidas'!A1002,'Lista de conversão'!A:B,2,0),IFERROR(VLOOKUP('Lotações convertidas'!A1002,'Lista de conversão'!B:B,1,0),""))</f>
        <v>UNIDADE DE PRONTO ATENDIMENTO NORTE</v>
      </c>
    </row>
    <row r="1003" spans="1:2" x14ac:dyDescent="0.25">
      <c r="A1003" t="str">
        <f>TRIM(BC!F1001)</f>
        <v>CENTRO DE ESPECIALIDADES ODONTOLÓGICAS PARACATU</v>
      </c>
      <c r="B1003" t="str">
        <f>IFERROR(VLOOKUP('Lotações convertidas'!A1003,'Lista de conversão'!A:B,2,0),IFERROR(VLOOKUP('Lotações convertidas'!A1003,'Lista de conversão'!B:B,1,0),""))</f>
        <v>CENTRO DE ESPECIALIDADES ODONTOLÓGICAS PARACATU</v>
      </c>
    </row>
    <row r="1004" spans="1:2" x14ac:dyDescent="0.25">
      <c r="A1004" t="str">
        <f>TRIM(BC!F1002)</f>
        <v>CENTRO DE SAÚDE CIDADE OZANAN</v>
      </c>
      <c r="B1004" t="str">
        <f>IFERROR(VLOOKUP('Lotações convertidas'!A1004,'Lista de conversão'!A:B,2,0),IFERROR(VLOOKUP('Lotações convertidas'!A1004,'Lista de conversão'!B:B,1,0),""))</f>
        <v>CENTRO DE SAÚDE CIDADE OZANAN</v>
      </c>
    </row>
    <row r="1005" spans="1:2" x14ac:dyDescent="0.25">
      <c r="A1005" t="str">
        <f>TRIM(BC!F1003)</f>
        <v>LABORATÓRIO REGIONAL NORTE / VENDA NOVA</v>
      </c>
      <c r="B1005" t="str">
        <f>IFERROR(VLOOKUP('Lotações convertidas'!A1005,'Lista de conversão'!A:B,2,0),IFERROR(VLOOKUP('Lotações convertidas'!A1005,'Lista de conversão'!B:B,1,0),""))</f>
        <v>LABORATORIO REGIONAL NORTE/VENDA NOVA</v>
      </c>
    </row>
    <row r="1006" spans="1:2" x14ac:dyDescent="0.25">
      <c r="A1006" t="str">
        <f>TRIM(BC!F1004)</f>
        <v>CENTRO DE SAÚDE VILA LEONINA</v>
      </c>
      <c r="B1006" t="str">
        <f>IFERROR(VLOOKUP('Lotações convertidas'!A1006,'Lista de conversão'!A:B,2,0),IFERROR(VLOOKUP('Lotações convertidas'!A1006,'Lista de conversão'!B:B,1,0),""))</f>
        <v>CENTRO DE SAÚDE VILA LEONINA</v>
      </c>
    </row>
    <row r="1007" spans="1:2" x14ac:dyDescent="0.25">
      <c r="A1007" t="str">
        <f>TRIM(BC!F1005)</f>
        <v>UNIDADE DE PRONTO ATENDIMENTO PAMPULHA</v>
      </c>
      <c r="B1007" t="str">
        <f>IFERROR(VLOOKUP('Lotações convertidas'!A1007,'Lista de conversão'!A:B,2,0),IFERROR(VLOOKUP('Lotações convertidas'!A1007,'Lista de conversão'!B:B,1,0),""))</f>
        <v>UNIDADE DE PRONTO ATENDIMENTO PAMPULHA</v>
      </c>
    </row>
    <row r="1008" spans="1:2" x14ac:dyDescent="0.25">
      <c r="A1008" t="str">
        <f>TRIM(BC!F1006)</f>
        <v>CENTRO DE SAÚDE CARLOS PRATES</v>
      </c>
      <c r="B1008" t="str">
        <f>IFERROR(VLOOKUP('Lotações convertidas'!A1008,'Lista de conversão'!A:B,2,0),IFERROR(VLOOKUP('Lotações convertidas'!A1008,'Lista de conversão'!B:B,1,0),""))</f>
        <v>CENTRO DE SAÚDE CARLOS PRATES</v>
      </c>
    </row>
    <row r="1009" spans="1:2" x14ac:dyDescent="0.25">
      <c r="A1009" t="str">
        <f>TRIM(BC!F1007)</f>
        <v>CENTRO DE ESTERILIZACAO DE CAES E GATOS BARREIRO</v>
      </c>
      <c r="B1009" t="str">
        <f>IFERROR(VLOOKUP('Lotações convertidas'!A1009,'Lista de conversão'!A:B,2,0),IFERROR(VLOOKUP('Lotações convertidas'!A1009,'Lista de conversão'!B:B,1,0),""))</f>
        <v>CENTRO DE ESTERILIZACAO DE CAES E GATOS BARREIRO</v>
      </c>
    </row>
    <row r="1010" spans="1:2" x14ac:dyDescent="0.25">
      <c r="A1010" t="str">
        <f>TRIM(BC!F1008)</f>
        <v>UNIDADE DE PRONTO ATENDIMENTO OESTE</v>
      </c>
      <c r="B1010" t="str">
        <f>IFERROR(VLOOKUP('Lotações convertidas'!A1010,'Lista de conversão'!A:B,2,0),IFERROR(VLOOKUP('Lotações convertidas'!A1010,'Lista de conversão'!B:B,1,0),""))</f>
        <v>UNIDADE DE PRONTO ATENDIMENTO OESTE</v>
      </c>
    </row>
    <row r="1011" spans="1:2" x14ac:dyDescent="0.25">
      <c r="A1011" t="str">
        <f>TRIM(BC!F1009)</f>
        <v>UNIDADE DE PRONTO ATENDIMENTO OESTE</v>
      </c>
      <c r="B1011" t="str">
        <f>IFERROR(VLOOKUP('Lotações convertidas'!A1011,'Lista de conversão'!A:B,2,0),IFERROR(VLOOKUP('Lotações convertidas'!A1011,'Lista de conversão'!B:B,1,0),""))</f>
        <v>UNIDADE DE PRONTO ATENDIMENTO OESTE</v>
      </c>
    </row>
    <row r="1012" spans="1:2" x14ac:dyDescent="0.25">
      <c r="A1012" t="str">
        <f>TRIM(BC!F1010)</f>
        <v>CENTRO DE SAÚDE PADRE TARCÍSIO</v>
      </c>
      <c r="B1012" t="str">
        <f>IFERROR(VLOOKUP('Lotações convertidas'!A1012,'Lista de conversão'!A:B,2,0),IFERROR(VLOOKUP('Lotações convertidas'!A1012,'Lista de conversão'!B:B,1,0),""))</f>
        <v>CENTRO DE SAÚDE PADRE TARCÍSIO</v>
      </c>
    </row>
    <row r="1013" spans="1:2" x14ac:dyDescent="0.25">
      <c r="A1013" t="str">
        <f>TRIM(BC!F1011)</f>
        <v>UNIDADE DE PRONTO ATENDIMENTO PAMPULHA</v>
      </c>
      <c r="B1013" t="str">
        <f>IFERROR(VLOOKUP('Lotações convertidas'!A1013,'Lista de conversão'!A:B,2,0),IFERROR(VLOOKUP('Lotações convertidas'!A1013,'Lista de conversão'!B:B,1,0),""))</f>
        <v>UNIDADE DE PRONTO ATENDIMENTO PAMPULHA</v>
      </c>
    </row>
    <row r="1014" spans="1:2" x14ac:dyDescent="0.25">
      <c r="A1014" t="str">
        <f>TRIM(BC!F1012)</f>
        <v>UNIDADE DE PRONTO ATENDIMENTO OESTE</v>
      </c>
      <c r="B1014" t="str">
        <f>IFERROR(VLOOKUP('Lotações convertidas'!A1014,'Lista de conversão'!A:B,2,0),IFERROR(VLOOKUP('Lotações convertidas'!A1014,'Lista de conversão'!B:B,1,0),""))</f>
        <v>UNIDADE DE PRONTO ATENDIMENTO OESTE</v>
      </c>
    </row>
    <row r="1015" spans="1:2" x14ac:dyDescent="0.25">
      <c r="A1015" t="str">
        <f>TRIM(BC!F1013)</f>
        <v>CENTRO DE REFERÊNCIA EM SAÚDE MENTAL- ÁLCOOL E OUTRAS DROGAS NORDESTE</v>
      </c>
      <c r="B1015" t="str">
        <f>IFERROR(VLOOKUP('Lotações convertidas'!A1015,'Lista de conversão'!A:B,2,0),IFERROR(VLOOKUP('Lotações convertidas'!A1015,'Lista de conversão'!B:B,1,0),""))</f>
        <v>CENTRO DE REFERENCIA EM SAUDE MENTAL ALCOOL E DROGAS NORDESTE</v>
      </c>
    </row>
    <row r="1016" spans="1:2" x14ac:dyDescent="0.25">
      <c r="A1016" t="str">
        <f>TRIM(BC!F1014)</f>
        <v>UNIDADE DE PRONTO ATENDIMENTO PAMPULHA</v>
      </c>
      <c r="B1016" t="str">
        <f>IFERROR(VLOOKUP('Lotações convertidas'!A1016,'Lista de conversão'!A:B,2,0),IFERROR(VLOOKUP('Lotações convertidas'!A1016,'Lista de conversão'!B:B,1,0),""))</f>
        <v>UNIDADE DE PRONTO ATENDIMENTO PAMPULHA</v>
      </c>
    </row>
    <row r="1017" spans="1:2" x14ac:dyDescent="0.25">
      <c r="A1017" t="str">
        <f>TRIM(BC!F1015)</f>
        <v>UNIDADE DE PRONTO ATENDIMENTO NORTE</v>
      </c>
      <c r="B1017" t="str">
        <f>IFERROR(VLOOKUP('Lotações convertidas'!A1017,'Lista de conversão'!A:B,2,0),IFERROR(VLOOKUP('Lotações convertidas'!A1017,'Lista de conversão'!B:B,1,0),""))</f>
        <v>UNIDADE DE PRONTO ATENDIMENTO NORTE</v>
      </c>
    </row>
    <row r="1018" spans="1:2" x14ac:dyDescent="0.25">
      <c r="A1018" t="str">
        <f>TRIM(BC!F1016)</f>
        <v>CENTRO DE SAÚDE NOSSA SENHORA APARECIDA</v>
      </c>
      <c r="B1018" t="str">
        <f>IFERROR(VLOOKUP('Lotações convertidas'!A1018,'Lista de conversão'!A:B,2,0),IFERROR(VLOOKUP('Lotações convertidas'!A1018,'Lista de conversão'!B:B,1,0),""))</f>
        <v>CENTRO DE SAÚDE NOSSA SENHORA APARECIDA</v>
      </c>
    </row>
    <row r="1019" spans="1:2" x14ac:dyDescent="0.25">
      <c r="A1019" t="str">
        <f>TRIM(BC!F1017)</f>
        <v>UNIDADE DE PRONTO ATENDIMENTO OESTE</v>
      </c>
      <c r="B1019" t="str">
        <f>IFERROR(VLOOKUP('Lotações convertidas'!A1019,'Lista de conversão'!A:B,2,0),IFERROR(VLOOKUP('Lotações convertidas'!A1019,'Lista de conversão'!B:B,1,0),""))</f>
        <v>UNIDADE DE PRONTO ATENDIMENTO OESTE</v>
      </c>
    </row>
    <row r="1020" spans="1:2" x14ac:dyDescent="0.25">
      <c r="A1020" t="str">
        <f>TRIM(BC!F1018)</f>
        <v>CENTRO DE SAÚDE VILA MARIA - JOÃO VITAL</v>
      </c>
      <c r="B1020" t="str">
        <f>IFERROR(VLOOKUP('Lotações convertidas'!A1020,'Lista de conversão'!A:B,2,0),IFERROR(VLOOKUP('Lotações convertidas'!A1020,'Lista de conversão'!B:B,1,0),""))</f>
        <v>CENTRO DE SAÚDE VILA MARIA - JOÃO VITAL</v>
      </c>
    </row>
    <row r="1021" spans="1:2" x14ac:dyDescent="0.25">
      <c r="A1021" t="str">
        <f>TRIM(BC!F1019)</f>
        <v>UNIDADE DE PRONTO ATENDIMENTO NORDESTE</v>
      </c>
      <c r="B1021" t="str">
        <f>IFERROR(VLOOKUP('Lotações convertidas'!A1021,'Lista de conversão'!A:B,2,0),IFERROR(VLOOKUP('Lotações convertidas'!A1021,'Lista de conversão'!B:B,1,0),""))</f>
        <v>UNIDADE DE PRONTO ATENDIMENTO NORDESTE</v>
      </c>
    </row>
    <row r="1022" spans="1:2" x14ac:dyDescent="0.25">
      <c r="A1022" t="str">
        <f>TRIM(BC!F1020)</f>
        <v>SERVIÇO DE ATENDIMENTO MÓVEL DE URGÊNCIA E TRANSPORTE EM SAÚDE</v>
      </c>
      <c r="B1022" t="str">
        <f>IFERROR(VLOOKUP('Lotações convertidas'!A1022,'Lista de conversão'!A:B,2,0),IFERROR(VLOOKUP('Lotações convertidas'!A1022,'Lista de conversão'!B:B,1,0),""))</f>
        <v>SERVIÇO DE ATENDIMENTO MÓVEL DE URGÊNCIA E TRANSPORTE EM SAÚDE</v>
      </c>
    </row>
    <row r="1023" spans="1:2" x14ac:dyDescent="0.25">
      <c r="A1023" t="str">
        <f>TRIM(BC!F1021)</f>
        <v>UNIDADE DE PRONTO ATENDIMENTO PAMPULHA</v>
      </c>
      <c r="B1023" t="str">
        <f>IFERROR(VLOOKUP('Lotações convertidas'!A1023,'Lista de conversão'!A:B,2,0),IFERROR(VLOOKUP('Lotações convertidas'!A1023,'Lista de conversão'!B:B,1,0),""))</f>
        <v>UNIDADE DE PRONTO ATENDIMENTO PAMPULHA</v>
      </c>
    </row>
    <row r="1024" spans="1:2" x14ac:dyDescent="0.25">
      <c r="A1024" t="str">
        <f>TRIM(BC!F1022)</f>
        <v>CENTRO DE SAÚDE VILA CEMIG</v>
      </c>
      <c r="B1024" t="str">
        <f>IFERROR(VLOOKUP('Lotações convertidas'!A1024,'Lista de conversão'!A:B,2,0),IFERROR(VLOOKUP('Lotações convertidas'!A1024,'Lista de conversão'!B:B,1,0),""))</f>
        <v>CENTRO DE SAÚDE VILA CEMIG</v>
      </c>
    </row>
    <row r="1025" spans="1:2" x14ac:dyDescent="0.25">
      <c r="A1025" t="str">
        <f>TRIM(BC!F1023)</f>
        <v>UNIDADE DE PRONTO ATENDIMENTO PAMPULHA</v>
      </c>
      <c r="B1025" t="str">
        <f>IFERROR(VLOOKUP('Lotações convertidas'!A1025,'Lista de conversão'!A:B,2,0),IFERROR(VLOOKUP('Lotações convertidas'!A1025,'Lista de conversão'!B:B,1,0),""))</f>
        <v>UNIDADE DE PRONTO ATENDIMENTO PAMPULHA</v>
      </c>
    </row>
    <row r="1026" spans="1:2" x14ac:dyDescent="0.25">
      <c r="A1026" t="str">
        <f>TRIM(BC!F1024)</f>
        <v>CENTRO DE REFERENCIA EM SAUDE MENTAL BARREIRO</v>
      </c>
      <c r="B1026" t="str">
        <f>IFERROR(VLOOKUP('Lotações convertidas'!A1026,'Lista de conversão'!A:B,2,0),IFERROR(VLOOKUP('Lotações convertidas'!A1026,'Lista de conversão'!B:B,1,0),""))</f>
        <v>CENTRO DE REFERENCIA EM SAUDE MENTAL BARREIRO</v>
      </c>
    </row>
    <row r="1027" spans="1:2" x14ac:dyDescent="0.25">
      <c r="A1027" t="str">
        <f>TRIM(BC!F1025)</f>
        <v>CENTRO DE SAÚDE DOM CABRAL</v>
      </c>
      <c r="B1027" t="str">
        <f>IFERROR(VLOOKUP('Lotações convertidas'!A1027,'Lista de conversão'!A:B,2,0),IFERROR(VLOOKUP('Lotações convertidas'!A1027,'Lista de conversão'!B:B,1,0),""))</f>
        <v>CENTRO DE SAÚDE DOM CABRAL</v>
      </c>
    </row>
    <row r="1028" spans="1:2" x14ac:dyDescent="0.25">
      <c r="A1028" t="str">
        <f>TRIM(BC!F1026)</f>
        <v>CENTRAL DE ESTERILIZACAO BARREIRO</v>
      </c>
      <c r="B1028" t="str">
        <f>IFERROR(VLOOKUP('Lotações convertidas'!A1028,'Lista de conversão'!A:B,2,0),IFERROR(VLOOKUP('Lotações convertidas'!A1028,'Lista de conversão'!B:B,1,0),""))</f>
        <v>CENTRAL DE ESTERILIZACAO BARREIRO</v>
      </c>
    </row>
    <row r="1029" spans="1:2" x14ac:dyDescent="0.25">
      <c r="A1029" t="str">
        <f>TRIM(BC!F1027)</f>
        <v>CENTRO DE SAÚDE VISTA ALEGRE</v>
      </c>
      <c r="B1029" t="str">
        <f>IFERROR(VLOOKUP('Lotações convertidas'!A1029,'Lista de conversão'!A:B,2,0),IFERROR(VLOOKUP('Lotações convertidas'!A1029,'Lista de conversão'!B:B,1,0),""))</f>
        <v>CENTRO DE SAÚDE VISTA ALEGRE</v>
      </c>
    </row>
    <row r="1030" spans="1:2" x14ac:dyDescent="0.25">
      <c r="A1030" t="str">
        <f>TRIM(BC!F1028)</f>
        <v>UNIDADE DE PRONTO ATENDIMENTO OESTE</v>
      </c>
      <c r="B1030" t="str">
        <f>IFERROR(VLOOKUP('Lotações convertidas'!A1030,'Lista de conversão'!A:B,2,0),IFERROR(VLOOKUP('Lotações convertidas'!A1030,'Lista de conversão'!B:B,1,0),""))</f>
        <v>UNIDADE DE PRONTO ATENDIMENTO OESTE</v>
      </c>
    </row>
    <row r="1031" spans="1:2" x14ac:dyDescent="0.25">
      <c r="A1031" t="str">
        <f>TRIM(BC!F1029)</f>
        <v>UNIDADE DE REFERÊNCIA SECUNDÁRIA SAGRADA FAMÍLIA</v>
      </c>
      <c r="B1031" t="str">
        <f>IFERROR(VLOOKUP('Lotações convertidas'!A1031,'Lista de conversão'!A:B,2,0),IFERROR(VLOOKUP('Lotações convertidas'!A1031,'Lista de conversão'!B:B,1,0),""))</f>
        <v>UNIDADE DE REFERENCIA SECUNDARIA SAGRADA FAMILIA</v>
      </c>
    </row>
    <row r="1032" spans="1:2" x14ac:dyDescent="0.25">
      <c r="A1032" t="str">
        <f>TRIM(BC!F1030)</f>
        <v>UNIDADE DE REFERÊNCIA SECUNDÁRIA SAUDADE</v>
      </c>
      <c r="B1032" t="str">
        <f>IFERROR(VLOOKUP('Lotações convertidas'!A1032,'Lista de conversão'!A:B,2,0),IFERROR(VLOOKUP('Lotações convertidas'!A1032,'Lista de conversão'!B:B,1,0),""))</f>
        <v>UNIDADE DE REFERENCIA SECUNDARIA SAUDADE</v>
      </c>
    </row>
    <row r="1033" spans="1:2" x14ac:dyDescent="0.25">
      <c r="A1033" t="str">
        <f>TRIM(BC!F1031)</f>
        <v>CENTRAL DE ESTERILIZACAO BARREIRO</v>
      </c>
      <c r="B1033" t="str">
        <f>IFERROR(VLOOKUP('Lotações convertidas'!A1033,'Lista de conversão'!A:B,2,0),IFERROR(VLOOKUP('Lotações convertidas'!A1033,'Lista de conversão'!B:B,1,0),""))</f>
        <v>CENTRAL DE ESTERILIZACAO BARREIRO</v>
      </c>
    </row>
    <row r="1034" spans="1:2" x14ac:dyDescent="0.25">
      <c r="A1034" t="str">
        <f>TRIM(BC!F1032)</f>
        <v>CENTRO DE REFERÊNCIA EM SAÚDE MENTAL INFANTO-JUVENIL NORDESTE</v>
      </c>
      <c r="B1034" t="str">
        <f>IFERROR(VLOOKUP('Lotações convertidas'!A1034,'Lista de conversão'!A:B,2,0),IFERROR(VLOOKUP('Lotações convertidas'!A1034,'Lista de conversão'!B:B,1,0),""))</f>
        <v>CENTRO DE REFERENCIA EM SAUDE MENTAL INFANTIL NORDESTE</v>
      </c>
    </row>
    <row r="1035" spans="1:2" x14ac:dyDescent="0.25">
      <c r="A1035" t="str">
        <f>TRIM(BC!F1033)</f>
        <v>CENTRO DE REFERÊNCIA EM SAÚDE MENTAL INFANTO-JUVENIL NORDESTE</v>
      </c>
      <c r="B1035" t="str">
        <f>IFERROR(VLOOKUP('Lotações convertidas'!A1035,'Lista de conversão'!A:B,2,0),IFERROR(VLOOKUP('Lotações convertidas'!A1035,'Lista de conversão'!B:B,1,0),""))</f>
        <v>CENTRO DE REFERENCIA EM SAUDE MENTAL INFANTIL NORDESTE</v>
      </c>
    </row>
    <row r="1036" spans="1:2" x14ac:dyDescent="0.25">
      <c r="A1036" t="str">
        <f>TRIM(BC!F1034)</f>
        <v>CENTRO DE REFERÊNCIA EM SAÚDE MENTAL INFANTO-JUVENIL NORDESTE</v>
      </c>
      <c r="B1036" t="str">
        <f>IFERROR(VLOOKUP('Lotações convertidas'!A1036,'Lista de conversão'!A:B,2,0),IFERROR(VLOOKUP('Lotações convertidas'!A1036,'Lista de conversão'!B:B,1,0),""))</f>
        <v>CENTRO DE REFERENCIA EM SAUDE MENTAL INFANTIL NORDESTE</v>
      </c>
    </row>
    <row r="1037" spans="1:2" x14ac:dyDescent="0.25">
      <c r="A1037" t="str">
        <f>TRIM(BC!F1035)</f>
        <v>UNIDADE DE PRONTO ATENDIMENTO PAMPULHA</v>
      </c>
      <c r="B1037" t="str">
        <f>IFERROR(VLOOKUP('Lotações convertidas'!A1037,'Lista de conversão'!A:B,2,0),IFERROR(VLOOKUP('Lotações convertidas'!A1037,'Lista de conversão'!B:B,1,0),""))</f>
        <v>UNIDADE DE PRONTO ATENDIMENTO PAMPULHA</v>
      </c>
    </row>
    <row r="1038" spans="1:2" x14ac:dyDescent="0.25">
      <c r="A1038" t="str">
        <f>TRIM(BC!F1036)</f>
        <v>CENTRO DE SAÚDE SÃO GERALDO</v>
      </c>
      <c r="B1038" t="str">
        <f>IFERROR(VLOOKUP('Lotações convertidas'!A1038,'Lista de conversão'!A:B,2,0),IFERROR(VLOOKUP('Lotações convertidas'!A1038,'Lista de conversão'!B:B,1,0),""))</f>
        <v>CENTRO DE SAÚDE SÃO GERALDO</v>
      </c>
    </row>
    <row r="1039" spans="1:2" x14ac:dyDescent="0.25">
      <c r="A1039" t="str">
        <f>TRIM(BC!F1037)</f>
        <v>CENTRO DE SAÚDE CACHOEIRINHA</v>
      </c>
      <c r="B1039" t="str">
        <f>IFERROR(VLOOKUP('Lotações convertidas'!A1039,'Lista de conversão'!A:B,2,0),IFERROR(VLOOKUP('Lotações convertidas'!A1039,'Lista de conversão'!B:B,1,0),""))</f>
        <v>CENTRO DE SAÚDE CACHOEIRINHA</v>
      </c>
    </row>
    <row r="1040" spans="1:2" x14ac:dyDescent="0.25">
      <c r="A1040" t="str">
        <f>TRIM(BC!F1038)</f>
        <v>GERENCIA DE VIGILANCIA SANITARIA NORTE</v>
      </c>
      <c r="B1040" t="str">
        <f>IFERROR(VLOOKUP('Lotações convertidas'!A1040,'Lista de conversão'!A:B,2,0),IFERROR(VLOOKUP('Lotações convertidas'!A1040,'Lista de conversão'!B:B,1,0),""))</f>
        <v>GERENCIA DE VIGILANCIA SANITARIA NORTE</v>
      </c>
    </row>
    <row r="1041" spans="1:2" x14ac:dyDescent="0.25">
      <c r="A1041" t="str">
        <f>TRIM(BC!F1039)</f>
        <v>UNIDADE DE PRONTO ATENDIMENTO LESTE</v>
      </c>
      <c r="B1041" t="str">
        <f>IFERROR(VLOOKUP('Lotações convertidas'!A1041,'Lista de conversão'!A:B,2,0),IFERROR(VLOOKUP('Lotações convertidas'!A1041,'Lista de conversão'!B:B,1,0),""))</f>
        <v>UNIDADE DE PRONTO ATENDIMENTO LESTE</v>
      </c>
    </row>
    <row r="1042" spans="1:2" x14ac:dyDescent="0.25">
      <c r="A1042" t="str">
        <f>TRIM(BC!F1040)</f>
        <v>UNIDADE DE PRONTO ATENDIMENTO LESTE</v>
      </c>
      <c r="B1042" t="str">
        <f>IFERROR(VLOOKUP('Lotações convertidas'!A1042,'Lista de conversão'!A:B,2,0),IFERROR(VLOOKUP('Lotações convertidas'!A1042,'Lista de conversão'!B:B,1,0),""))</f>
        <v>UNIDADE DE PRONTO ATENDIMENTO LESTE</v>
      </c>
    </row>
    <row r="1043" spans="1:2" x14ac:dyDescent="0.25">
      <c r="A1043" t="str">
        <f>TRIM(BC!F1041)</f>
        <v>CENTRO DE ESPECIALIDADES ODONTOLÓGICAS CENTRO-SUL</v>
      </c>
      <c r="B1043" t="str">
        <f>IFERROR(VLOOKUP('Lotações convertidas'!A1043,'Lista de conversão'!A:B,2,0),IFERROR(VLOOKUP('Lotações convertidas'!A1043,'Lista de conversão'!B:B,1,0),""))</f>
        <v>CENTRO DE ESPECIALIDADES ODONTOLOGICAS CENTRO-SUL</v>
      </c>
    </row>
    <row r="1044" spans="1:2" x14ac:dyDescent="0.25">
      <c r="A1044" t="str">
        <f>TRIM(BC!F1042)</f>
        <v>CENTRO DE REFERÊNCIA EM SAÚDE MENTAL - ÁLCOOL E OUTRAS DROGAS VENDA NOVA</v>
      </c>
      <c r="B1044" t="str">
        <f>IFERROR(VLOOKUP('Lotações convertidas'!A1044,'Lista de conversão'!A:B,2,0),IFERROR(VLOOKUP('Lotações convertidas'!A1044,'Lista de conversão'!B:B,1,0),""))</f>
        <v>CENTRO DE REFERÊNCIA EM SAÚDE MENTAL - ÁLCOOL E OUTRAS DROGAS VENDA NOVA</v>
      </c>
    </row>
    <row r="1045" spans="1:2" x14ac:dyDescent="0.25">
      <c r="A1045" t="str">
        <f>TRIM(BC!F1043)</f>
        <v>CENTRO DE REFERENCIA EM SAUDE MENTAL NORDESTE</v>
      </c>
      <c r="B1045" t="str">
        <f>IFERROR(VLOOKUP('Lotações convertidas'!A1045,'Lista de conversão'!A:B,2,0),IFERROR(VLOOKUP('Lotações convertidas'!A1045,'Lista de conversão'!B:B,1,0),""))</f>
        <v>CENTRO DE REFERENCIA EM SAUDE MENTAL NORDESTE</v>
      </c>
    </row>
    <row r="1046" spans="1:2" x14ac:dyDescent="0.25">
      <c r="A1046" t="str">
        <f>TRIM(BC!F1044)</f>
        <v>UNIDADE DE PRONTO ATENDIMENTO OESTE</v>
      </c>
      <c r="B1046" t="str">
        <f>IFERROR(VLOOKUP('Lotações convertidas'!A1046,'Lista de conversão'!A:B,2,0),IFERROR(VLOOKUP('Lotações convertidas'!A1046,'Lista de conversão'!B:B,1,0),""))</f>
        <v>UNIDADE DE PRONTO ATENDIMENTO OESTE</v>
      </c>
    </row>
    <row r="1047" spans="1:2" x14ac:dyDescent="0.25">
      <c r="A1047" t="str">
        <f>TRIM(BC!F1045)</f>
        <v>CENTRO DE REFERENCIA EM SAUDE MENTAL NORDESTE</v>
      </c>
      <c r="B1047" t="str">
        <f>IFERROR(VLOOKUP('Lotações convertidas'!A1047,'Lista de conversão'!A:B,2,0),IFERROR(VLOOKUP('Lotações convertidas'!A1047,'Lista de conversão'!B:B,1,0),""))</f>
        <v>CENTRO DE REFERENCIA EM SAUDE MENTAL NORDESTE</v>
      </c>
    </row>
    <row r="1048" spans="1:2" x14ac:dyDescent="0.25">
      <c r="A1048" t="str">
        <f>TRIM(BC!F1046)</f>
        <v>SERVIÇO DE ATENDIMENTO MÓVEL DE URGÊNCIA E TRANSPORTE EM SAÚDE</v>
      </c>
      <c r="B1048" t="str">
        <f>IFERROR(VLOOKUP('Lotações convertidas'!A1048,'Lista de conversão'!A:B,2,0),IFERROR(VLOOKUP('Lotações convertidas'!A1048,'Lista de conversão'!B:B,1,0),""))</f>
        <v>SERVIÇO DE ATENDIMENTO MÓVEL DE URGÊNCIA E TRANSPORTE EM SAÚDE</v>
      </c>
    </row>
    <row r="1049" spans="1:2" x14ac:dyDescent="0.25">
      <c r="A1049" t="str">
        <f>TRIM(BC!F1047)</f>
        <v>UNIDADE DE PRONTO ATENDIMENTO OESTE</v>
      </c>
      <c r="B1049" t="str">
        <f>IFERROR(VLOOKUP('Lotações convertidas'!A1049,'Lista de conversão'!A:B,2,0),IFERROR(VLOOKUP('Lotações convertidas'!A1049,'Lista de conversão'!B:B,1,0),""))</f>
        <v>UNIDADE DE PRONTO ATENDIMENTO OESTE</v>
      </c>
    </row>
    <row r="1050" spans="1:2" x14ac:dyDescent="0.25">
      <c r="A1050" t="str">
        <f>TRIM(BC!F1048)</f>
        <v>CENTRO DE REFERÊNCIA EM SAÚDE MENTAL- ÁLCOOL E OUTRAS DROGAS BARREIRO</v>
      </c>
      <c r="B1050" t="str">
        <f>IFERROR(VLOOKUP('Lotações convertidas'!A1050,'Lista de conversão'!A:B,2,0),IFERROR(VLOOKUP('Lotações convertidas'!A1050,'Lista de conversão'!B:B,1,0),""))</f>
        <v>CENTRO DE REFERENCIA EM SAUDE MENTAL ALCOOL E DROGAS BARREIRO</v>
      </c>
    </row>
    <row r="1051" spans="1:2" x14ac:dyDescent="0.25">
      <c r="A1051" t="str">
        <f>TRIM(BC!F1049)</f>
        <v>UNIDADE DE PRONTO ATENDIMENTO VENDA NOVA</v>
      </c>
      <c r="B1051" t="str">
        <f>IFERROR(VLOOKUP('Lotações convertidas'!A1051,'Lista de conversão'!A:B,2,0),IFERROR(VLOOKUP('Lotações convertidas'!A1051,'Lista de conversão'!B:B,1,0),""))</f>
        <v>UNIDADE DE PRONTO ATENDIMENTO VENDA NOVA</v>
      </c>
    </row>
    <row r="1052" spans="1:2" x14ac:dyDescent="0.25">
      <c r="A1052" t="str">
        <f>TRIM(BC!F1050)</f>
        <v>CENTRO DE SAÚDE REGINA</v>
      </c>
      <c r="B1052" t="str">
        <f>IFERROR(VLOOKUP('Lotações convertidas'!A1052,'Lista de conversão'!A:B,2,0),IFERROR(VLOOKUP('Lotações convertidas'!A1052,'Lista de conversão'!B:B,1,0),""))</f>
        <v>CENTRO DE SAÚDE REGINA</v>
      </c>
    </row>
    <row r="1053" spans="1:2" x14ac:dyDescent="0.25">
      <c r="A1053" t="str">
        <f>TRIM(BC!F1051)</f>
        <v>SERVIÇO DE ATENDIMENTO MÓVEL DE URGÊNCIA E TRANSPORTE EM SAÚDE</v>
      </c>
      <c r="B1053" t="str">
        <f>IFERROR(VLOOKUP('Lotações convertidas'!A1053,'Lista de conversão'!A:B,2,0),IFERROR(VLOOKUP('Lotações convertidas'!A1053,'Lista de conversão'!B:B,1,0),""))</f>
        <v>SERVIÇO DE ATENDIMENTO MÓVEL DE URGÊNCIA E TRANSPORTE EM SAÚDE</v>
      </c>
    </row>
    <row r="1054" spans="1:2" x14ac:dyDescent="0.25">
      <c r="A1054" t="str">
        <f>TRIM(BC!F1052)</f>
        <v>CENTRO DE SAÚDE PADRE FERNANDO DE MELO</v>
      </c>
      <c r="B1054" t="str">
        <f>IFERROR(VLOOKUP('Lotações convertidas'!A1054,'Lista de conversão'!A:B,2,0),IFERROR(VLOOKUP('Lotações convertidas'!A1054,'Lista de conversão'!B:B,1,0),""))</f>
        <v>CENTRO DE SAÚDE PADRE FERNANDO DE MELO</v>
      </c>
    </row>
    <row r="1055" spans="1:2" x14ac:dyDescent="0.25">
      <c r="A1055" t="str">
        <f>TRIM(BC!F1053)</f>
        <v>CENTRO DE SAÚDE EDUARDO MAURO DE ARAÚJO - MIRAMAR</v>
      </c>
      <c r="B1055" t="str">
        <f>IFERROR(VLOOKUP('Lotações convertidas'!A1055,'Lista de conversão'!A:B,2,0),IFERROR(VLOOKUP('Lotações convertidas'!A1055,'Lista de conversão'!B:B,1,0),""))</f>
        <v>CENTRO DE SAÚDE EDUARDO MAURO DE ARAÚJO - MIRAMAR</v>
      </c>
    </row>
    <row r="1056" spans="1:2" x14ac:dyDescent="0.25">
      <c r="A1056" t="str">
        <f>TRIM(BC!F1054)</f>
        <v>UNIDADE DE PRONTO ATENDIMENTO PAMPULHA</v>
      </c>
      <c r="B1056" t="str">
        <f>IFERROR(VLOOKUP('Lotações convertidas'!A1056,'Lista de conversão'!A:B,2,0),IFERROR(VLOOKUP('Lotações convertidas'!A1056,'Lista de conversão'!B:B,1,0),""))</f>
        <v>UNIDADE DE PRONTO ATENDIMENTO PAMPULHA</v>
      </c>
    </row>
    <row r="1057" spans="1:2" x14ac:dyDescent="0.25">
      <c r="A1057" t="str">
        <f>TRIM(BC!F1055)</f>
        <v>CENTRO DE SAÚDE SÃO MARCOS</v>
      </c>
      <c r="B1057" t="str">
        <f>IFERROR(VLOOKUP('Lotações convertidas'!A1057,'Lista de conversão'!A:B,2,0),IFERROR(VLOOKUP('Lotações convertidas'!A1057,'Lista de conversão'!B:B,1,0),""))</f>
        <v>CENTRO DE SAÚDE SÃO MARCOS</v>
      </c>
    </row>
    <row r="1058" spans="1:2" x14ac:dyDescent="0.25">
      <c r="A1058" t="str">
        <f>TRIM(BC!F1056)</f>
        <v>CENTRO DE SAÚDE PADRE FERNANDO DE MELO</v>
      </c>
      <c r="B1058" t="str">
        <f>IFERROR(VLOOKUP('Lotações convertidas'!A1058,'Lista de conversão'!A:B,2,0),IFERROR(VLOOKUP('Lotações convertidas'!A1058,'Lista de conversão'!B:B,1,0),""))</f>
        <v>CENTRO DE SAÚDE PADRE FERNANDO DE MELO</v>
      </c>
    </row>
    <row r="1059" spans="1:2" x14ac:dyDescent="0.25">
      <c r="A1059" t="str">
        <f>TRIM(BC!F1057)</f>
        <v>SERVIÇO DE ATENDIMENTO MÓVEL DE URGÊNCIA E TRANSPORTE EM SAÚDE</v>
      </c>
      <c r="B1059" t="str">
        <f>IFERROR(VLOOKUP('Lotações convertidas'!A1059,'Lista de conversão'!A:B,2,0),IFERROR(VLOOKUP('Lotações convertidas'!A1059,'Lista de conversão'!B:B,1,0),""))</f>
        <v>SERVIÇO DE ATENDIMENTO MÓVEL DE URGÊNCIA E TRANSPORTE EM SAÚDE</v>
      </c>
    </row>
    <row r="1060" spans="1:2" x14ac:dyDescent="0.25">
      <c r="A1060" t="str">
        <f>TRIM(BC!F1058)</f>
        <v>CENTRO DE SAÚDE SÃO JOSÉ OPERÁRIO</v>
      </c>
      <c r="B1060" t="str">
        <f>IFERROR(VLOOKUP('Lotações convertidas'!A1060,'Lista de conversão'!A:B,2,0),IFERROR(VLOOKUP('Lotações convertidas'!A1060,'Lista de conversão'!B:B,1,0),""))</f>
        <v>CENTRO DE SAÚDE SÃO JOSÉ OPERÁRIO</v>
      </c>
    </row>
    <row r="1061" spans="1:2" x14ac:dyDescent="0.25">
      <c r="A1061" t="str">
        <f>TRIM(BC!F1059)</f>
        <v>CENTRO DE SAÚDE SANTA MARIA</v>
      </c>
      <c r="B1061" t="str">
        <f>IFERROR(VLOOKUP('Lotações convertidas'!A1061,'Lista de conversão'!A:B,2,0),IFERROR(VLOOKUP('Lotações convertidas'!A1061,'Lista de conversão'!B:B,1,0),""))</f>
        <v>CENTRO DE SAÚDE SANTA MARIA</v>
      </c>
    </row>
    <row r="1062" spans="1:2" x14ac:dyDescent="0.25">
      <c r="A1062" t="str">
        <f>TRIM(BC!F1060)</f>
        <v>CENTRO DE SAÚDE VERA CRUZ</v>
      </c>
      <c r="B1062" t="str">
        <f>IFERROR(VLOOKUP('Lotações convertidas'!A1062,'Lista de conversão'!A:B,2,0),IFERROR(VLOOKUP('Lotações convertidas'!A1062,'Lista de conversão'!B:B,1,0),""))</f>
        <v>CENTRO DE SAÚDE VERA CRUZ</v>
      </c>
    </row>
    <row r="1063" spans="1:2" x14ac:dyDescent="0.25">
      <c r="A1063" t="str">
        <f>TRIM(BC!F1061)</f>
        <v>UNIDADE DE PRONTO ATENDIMENTO VENDA NOVA</v>
      </c>
      <c r="B1063" t="str">
        <f>IFERROR(VLOOKUP('Lotações convertidas'!A1063,'Lista de conversão'!A:B,2,0),IFERROR(VLOOKUP('Lotações convertidas'!A1063,'Lista de conversão'!B:B,1,0),""))</f>
        <v>UNIDADE DE PRONTO ATENDIMENTO VENDA NOVA</v>
      </c>
    </row>
    <row r="1064" spans="1:2" x14ac:dyDescent="0.25">
      <c r="A1064" t="str">
        <f>TRIM(BC!F1062)</f>
        <v>CENTRO DE REFERENCIA EM SAUDE MENTAL NORDESTE</v>
      </c>
      <c r="B1064" t="str">
        <f>IFERROR(VLOOKUP('Lotações convertidas'!A1064,'Lista de conversão'!A:B,2,0),IFERROR(VLOOKUP('Lotações convertidas'!A1064,'Lista de conversão'!B:B,1,0),""))</f>
        <v>CENTRO DE REFERENCIA EM SAUDE MENTAL NORDESTE</v>
      </c>
    </row>
    <row r="1065" spans="1:2" x14ac:dyDescent="0.25">
      <c r="A1065" t="str">
        <f>TRIM(BC!F1063)</f>
        <v>CENTRO DE SAÚDE TUPI</v>
      </c>
      <c r="B1065" t="str">
        <f>IFERROR(VLOOKUP('Lotações convertidas'!A1065,'Lista de conversão'!A:B,2,0),IFERROR(VLOOKUP('Lotações convertidas'!A1065,'Lista de conversão'!B:B,1,0),""))</f>
        <v>CENTRO DE SAÚDE TUPI</v>
      </c>
    </row>
    <row r="1066" spans="1:2" x14ac:dyDescent="0.25">
      <c r="A1066" t="str">
        <f>TRIM(BC!F1064)</f>
        <v>UNIDADE DE PRONTO ATENDIMENTO OESTE</v>
      </c>
      <c r="B1066" t="str">
        <f>IFERROR(VLOOKUP('Lotações convertidas'!A1066,'Lista de conversão'!A:B,2,0),IFERROR(VLOOKUP('Lotações convertidas'!A1066,'Lista de conversão'!B:B,1,0),""))</f>
        <v>UNIDADE DE PRONTO ATENDIMENTO OESTE</v>
      </c>
    </row>
    <row r="1067" spans="1:2" x14ac:dyDescent="0.25">
      <c r="A1067" t="str">
        <f>TRIM(BC!F1065)</f>
        <v>UNIDADE DE PRONTO ATENDIMENTO LESTE</v>
      </c>
      <c r="B1067" t="str">
        <f>IFERROR(VLOOKUP('Lotações convertidas'!A1067,'Lista de conversão'!A:B,2,0),IFERROR(VLOOKUP('Lotações convertidas'!A1067,'Lista de conversão'!B:B,1,0),""))</f>
        <v>UNIDADE DE PRONTO ATENDIMENTO LESTE</v>
      </c>
    </row>
    <row r="1068" spans="1:2" x14ac:dyDescent="0.25">
      <c r="A1068" t="str">
        <f>TRIM(BC!F1066)</f>
        <v>LABORATÓRIO REGIONAL OESTE / BARREIRO</v>
      </c>
      <c r="B1068" t="str">
        <f>IFERROR(VLOOKUP('Lotações convertidas'!A1068,'Lista de conversão'!A:B,2,0),IFERROR(VLOOKUP('Lotações convertidas'!A1068,'Lista de conversão'!B:B,1,0),""))</f>
        <v>LABORATORIO REGIONAL OESTE/BARREIRO</v>
      </c>
    </row>
    <row r="1069" spans="1:2" x14ac:dyDescent="0.25">
      <c r="A1069" t="str">
        <f>TRIM(BC!F1067)</f>
        <v>UNIDADE DE PRONTO ATENDIMENTO NORDESTE</v>
      </c>
      <c r="B1069" t="str">
        <f>IFERROR(VLOOKUP('Lotações convertidas'!A1069,'Lista de conversão'!A:B,2,0),IFERROR(VLOOKUP('Lotações convertidas'!A1069,'Lista de conversão'!B:B,1,0),""))</f>
        <v>UNIDADE DE PRONTO ATENDIMENTO NORDESTE</v>
      </c>
    </row>
    <row r="1070" spans="1:2" x14ac:dyDescent="0.25">
      <c r="A1070" t="str">
        <f>TRIM(BC!F1068)</f>
        <v>UNIDADE DE PRONTO ATENDIMENTO PAMPULHA</v>
      </c>
      <c r="B1070" t="str">
        <f>IFERROR(VLOOKUP('Lotações convertidas'!A1070,'Lista de conversão'!A:B,2,0),IFERROR(VLOOKUP('Lotações convertidas'!A1070,'Lista de conversão'!B:B,1,0),""))</f>
        <v>UNIDADE DE PRONTO ATENDIMENTO PAMPULHA</v>
      </c>
    </row>
    <row r="1071" spans="1:2" x14ac:dyDescent="0.25">
      <c r="A1071" t="str">
        <f>TRIM(BC!F1069)</f>
        <v>CENTRO DE SAÚDE ALTO VERA CRUZ</v>
      </c>
      <c r="B1071" t="str">
        <f>IFERROR(VLOOKUP('Lotações convertidas'!A1071,'Lista de conversão'!A:B,2,0),IFERROR(VLOOKUP('Lotações convertidas'!A1071,'Lista de conversão'!B:B,1,0),""))</f>
        <v>CENTRO DE SAÚDE ALTO VERA CRUZ</v>
      </c>
    </row>
    <row r="1072" spans="1:2" x14ac:dyDescent="0.25">
      <c r="A1072" t="str">
        <f>TRIM(BC!F1070)</f>
        <v>CENTRO DE REFERÊNCIA EM SAÚDE MENTAL - ÁLCOOL E OUTRAS DROGAS VENDA NOVA</v>
      </c>
      <c r="B1072" t="str">
        <f>IFERROR(VLOOKUP('Lotações convertidas'!A1072,'Lista de conversão'!A:B,2,0),IFERROR(VLOOKUP('Lotações convertidas'!A1072,'Lista de conversão'!B:B,1,0),""))</f>
        <v>CENTRO DE REFERÊNCIA EM SAÚDE MENTAL - ÁLCOOL E OUTRAS DROGAS VENDA NOVA</v>
      </c>
    </row>
    <row r="1073" spans="1:2" x14ac:dyDescent="0.25">
      <c r="A1073" t="str">
        <f>TRIM(BC!F1071)</f>
        <v>CENTRO DE SAÚDE ALTO VERA CRUZ</v>
      </c>
      <c r="B1073" t="str">
        <f>IFERROR(VLOOKUP('Lotações convertidas'!A1073,'Lista de conversão'!A:B,2,0),IFERROR(VLOOKUP('Lotações convertidas'!A1073,'Lista de conversão'!B:B,1,0),""))</f>
        <v>CENTRO DE SAÚDE ALTO VERA CRUZ</v>
      </c>
    </row>
    <row r="1074" spans="1:2" x14ac:dyDescent="0.25">
      <c r="A1074" t="str">
        <f>TRIM(BC!F1072)</f>
        <v>GERENCIA DE VIGILANCIA EPIDEMIOLOGICA</v>
      </c>
      <c r="B1074" t="str">
        <f>IFERROR(VLOOKUP('Lotações convertidas'!A1074,'Lista de conversão'!A:B,2,0),IFERROR(VLOOKUP('Lotações convertidas'!A1074,'Lista de conversão'!B:B,1,0),""))</f>
        <v>GERENCIA DE VIGILANCIA EPIDEMIOLOGICA</v>
      </c>
    </row>
    <row r="1075" spans="1:2" x14ac:dyDescent="0.25">
      <c r="A1075" t="str">
        <f>TRIM(BC!F1073)</f>
        <v>UNIDADE DE PRONTO ATENDIMENTO LESTE</v>
      </c>
      <c r="B1075" t="str">
        <f>IFERROR(VLOOKUP('Lotações convertidas'!A1075,'Lista de conversão'!A:B,2,0),IFERROR(VLOOKUP('Lotações convertidas'!A1075,'Lista de conversão'!B:B,1,0),""))</f>
        <v>UNIDADE DE PRONTO ATENDIMENTO LESTE</v>
      </c>
    </row>
    <row r="1076" spans="1:2" x14ac:dyDescent="0.25">
      <c r="A1076" t="str">
        <f>TRIM(BC!F1074)</f>
        <v>CENTRO DE REFERÊNCIA EM SAÚDE MENTAL- ÁLCOOL E OUTRAS DROGAS BARREIRO</v>
      </c>
      <c r="B1076" t="str">
        <f>IFERROR(VLOOKUP('Lotações convertidas'!A1076,'Lista de conversão'!A:B,2,0),IFERROR(VLOOKUP('Lotações convertidas'!A1076,'Lista de conversão'!B:B,1,0),""))</f>
        <v>CENTRO DE REFERENCIA EM SAUDE MENTAL ALCOOL E DROGAS BARREIRO</v>
      </c>
    </row>
    <row r="1077" spans="1:2" x14ac:dyDescent="0.25">
      <c r="A1077" t="str">
        <f>TRIM(BC!F1075)</f>
        <v>UNIDADE DE PRONTO ATENDIMENTO BARREIRO</v>
      </c>
      <c r="B1077" t="str">
        <f>IFERROR(VLOOKUP('Lotações convertidas'!A1077,'Lista de conversão'!A:B,2,0),IFERROR(VLOOKUP('Lotações convertidas'!A1077,'Lista de conversão'!B:B,1,0),""))</f>
        <v>UNIDADE DE PRONTO ATENDIMENTO BARREIRO</v>
      </c>
    </row>
    <row r="1078" spans="1:2" x14ac:dyDescent="0.25">
      <c r="A1078" t="str">
        <f>TRIM(BC!F1076)</f>
        <v>SERVIÇO DE ATENDIMENTO MÓVEL DE URGÊNCIA E TRANSPORTE EM SAÚDE</v>
      </c>
      <c r="B1078" t="str">
        <f>IFERROR(VLOOKUP('Lotações convertidas'!A1078,'Lista de conversão'!A:B,2,0),IFERROR(VLOOKUP('Lotações convertidas'!A1078,'Lista de conversão'!B:B,1,0),""))</f>
        <v>SERVIÇO DE ATENDIMENTO MÓVEL DE URGÊNCIA E TRANSPORTE EM SAÚDE</v>
      </c>
    </row>
    <row r="1079" spans="1:2" x14ac:dyDescent="0.25">
      <c r="A1079" t="str">
        <f>TRIM(BC!F1077)</f>
        <v>CENTRO DE REFERÊNCIA EM SAÚDE MENTAL- ÁLCOOL E OUTRAS DROGAS BARREIRO</v>
      </c>
      <c r="B1079" t="str">
        <f>IFERROR(VLOOKUP('Lotações convertidas'!A1079,'Lista de conversão'!A:B,2,0),IFERROR(VLOOKUP('Lotações convertidas'!A1079,'Lista de conversão'!B:B,1,0),""))</f>
        <v>CENTRO DE REFERENCIA EM SAUDE MENTAL ALCOOL E DROGAS BARREIRO</v>
      </c>
    </row>
    <row r="1080" spans="1:2" x14ac:dyDescent="0.25">
      <c r="A1080" t="str">
        <f>TRIM(BC!F1078)</f>
        <v>CENTRO DE SAÚDE CONFISCO</v>
      </c>
      <c r="B1080" t="str">
        <f>IFERROR(VLOOKUP('Lotações convertidas'!A1080,'Lista de conversão'!A:B,2,0),IFERROR(VLOOKUP('Lotações convertidas'!A1080,'Lista de conversão'!B:B,1,0),""))</f>
        <v>CENTRO DE SAÚDE CONFISCO</v>
      </c>
    </row>
    <row r="1081" spans="1:2" x14ac:dyDescent="0.25">
      <c r="A1081" t="str">
        <f>TRIM(BC!F1079)</f>
        <v>CENTRO DE SAÚDE PINDORAMA - ELZA MARTINS</v>
      </c>
      <c r="B1081" t="str">
        <f>IFERROR(VLOOKUP('Lotações convertidas'!A1081,'Lista de conversão'!A:B,2,0),IFERROR(VLOOKUP('Lotações convertidas'!A1081,'Lista de conversão'!B:B,1,0),""))</f>
        <v>CENTRO DE SAÚDE PINDORAMA - ELZA MARTINS</v>
      </c>
    </row>
    <row r="1082" spans="1:2" x14ac:dyDescent="0.25">
      <c r="A1082" t="str">
        <f>TRIM(BC!F1080)</f>
        <v>CENTRO DE SAÚDE DOM JOAQUIM</v>
      </c>
      <c r="B1082" t="str">
        <f>IFERROR(VLOOKUP('Lotações convertidas'!A1082,'Lista de conversão'!A:B,2,0),IFERROR(VLOOKUP('Lotações convertidas'!A1082,'Lista de conversão'!B:B,1,0),""))</f>
        <v>CENTRO DE SAÚDE DOM JOAQUIM</v>
      </c>
    </row>
    <row r="1083" spans="1:2" x14ac:dyDescent="0.25">
      <c r="A1083" t="str">
        <f>TRIM(BC!F1081)</f>
        <v>UNIDADE DE PRONTO ATENDIMENTO OESTE</v>
      </c>
      <c r="B1083" t="str">
        <f>IFERROR(VLOOKUP('Lotações convertidas'!A1083,'Lista de conversão'!A:B,2,0),IFERROR(VLOOKUP('Lotações convertidas'!A1083,'Lista de conversão'!B:B,1,0),""))</f>
        <v>UNIDADE DE PRONTO ATENDIMENTO OESTE</v>
      </c>
    </row>
    <row r="1084" spans="1:2" x14ac:dyDescent="0.25">
      <c r="A1084" t="str">
        <f>TRIM(BC!F1082)</f>
        <v>UNIDADE DE PRONTO ATENDIMENTO LESTE</v>
      </c>
      <c r="B1084" t="str">
        <f>IFERROR(VLOOKUP('Lotações convertidas'!A1084,'Lista de conversão'!A:B,2,0),IFERROR(VLOOKUP('Lotações convertidas'!A1084,'Lista de conversão'!B:B,1,0),""))</f>
        <v>UNIDADE DE PRONTO ATENDIMENTO LESTE</v>
      </c>
    </row>
    <row r="1085" spans="1:2" x14ac:dyDescent="0.25">
      <c r="A1085" t="str">
        <f>TRIM(BC!F1083)</f>
        <v>CENTRO DE REFERENCIA EM SAUDE MENTAL NORDESTE</v>
      </c>
      <c r="B1085" t="str">
        <f>IFERROR(VLOOKUP('Lotações convertidas'!A1085,'Lista de conversão'!A:B,2,0),IFERROR(VLOOKUP('Lotações convertidas'!A1085,'Lista de conversão'!B:B,1,0),""))</f>
        <v>CENTRO DE REFERENCIA EM SAUDE MENTAL NORDESTE</v>
      </c>
    </row>
    <row r="1086" spans="1:2" x14ac:dyDescent="0.25">
      <c r="A1086" t="str">
        <f>TRIM(BC!F1084)</f>
        <v>UNIDADE DE PRONTO ATENDIMENTO OESTE</v>
      </c>
      <c r="B1086" t="str">
        <f>IFERROR(VLOOKUP('Lotações convertidas'!A1086,'Lista de conversão'!A:B,2,0),IFERROR(VLOOKUP('Lotações convertidas'!A1086,'Lista de conversão'!B:B,1,0),""))</f>
        <v>UNIDADE DE PRONTO ATENDIMENTO OESTE</v>
      </c>
    </row>
    <row r="1087" spans="1:2" x14ac:dyDescent="0.25">
      <c r="A1087" t="str">
        <f>TRIM(BC!F1085)</f>
        <v>UNIDADE DE PRONTO ATENDIMENTO NORDESTE</v>
      </c>
      <c r="B1087" t="str">
        <f>IFERROR(VLOOKUP('Lotações convertidas'!A1087,'Lista de conversão'!A:B,2,0),IFERROR(VLOOKUP('Lotações convertidas'!A1087,'Lista de conversão'!B:B,1,0),""))</f>
        <v>UNIDADE DE PRONTO ATENDIMENTO NORDESTE</v>
      </c>
    </row>
    <row r="1088" spans="1:2" x14ac:dyDescent="0.25">
      <c r="A1088" t="str">
        <f>TRIM(BC!F1086)</f>
        <v>UNIDADE DE PRONTO ATENDIMENTO OESTE</v>
      </c>
      <c r="B1088" t="str">
        <f>IFERROR(VLOOKUP('Lotações convertidas'!A1088,'Lista de conversão'!A:B,2,0),IFERROR(VLOOKUP('Lotações convertidas'!A1088,'Lista de conversão'!B:B,1,0),""))</f>
        <v>UNIDADE DE PRONTO ATENDIMENTO OESTE</v>
      </c>
    </row>
    <row r="1089" spans="1:2" x14ac:dyDescent="0.25">
      <c r="A1089" t="str">
        <f>TRIM(BC!F1087)</f>
        <v>SERVIÇO DE ATENDIMENTO MÓVEL DE URGÊNCIA E TRANSPORTE EM SAÚDE</v>
      </c>
      <c r="B1089" t="str">
        <f>IFERROR(VLOOKUP('Lotações convertidas'!A1089,'Lista de conversão'!A:B,2,0),IFERROR(VLOOKUP('Lotações convertidas'!A1089,'Lista de conversão'!B:B,1,0),""))</f>
        <v>SERVIÇO DE ATENDIMENTO MÓVEL DE URGÊNCIA E TRANSPORTE EM SAÚDE</v>
      </c>
    </row>
    <row r="1090" spans="1:2" x14ac:dyDescent="0.25">
      <c r="A1090" t="str">
        <f>TRIM(BC!F1088)</f>
        <v>CENTRO DE REFERÊNCIA EM SAÚDE MENTAL - ÁLCOOL E OUTRAS DROGAS VENDA NOVA</v>
      </c>
      <c r="B1090" t="str">
        <f>IFERROR(VLOOKUP('Lotações convertidas'!A1090,'Lista de conversão'!A:B,2,0),IFERROR(VLOOKUP('Lotações convertidas'!A1090,'Lista de conversão'!B:B,1,0),""))</f>
        <v>CENTRO DE REFERÊNCIA EM SAÚDE MENTAL - ÁLCOOL E OUTRAS DROGAS VENDA NOVA</v>
      </c>
    </row>
    <row r="1091" spans="1:2" x14ac:dyDescent="0.25">
      <c r="A1091" t="str">
        <f>TRIM(BC!F1089)</f>
        <v>SERVIÇO DE ATENDIMENTO MÓVEL DE URGÊNCIA E TRANSPORTE EM SAÚDE</v>
      </c>
      <c r="B1091" t="str">
        <f>IFERROR(VLOOKUP('Lotações convertidas'!A1091,'Lista de conversão'!A:B,2,0),IFERROR(VLOOKUP('Lotações convertidas'!A1091,'Lista de conversão'!B:B,1,0),""))</f>
        <v>SERVIÇO DE ATENDIMENTO MÓVEL DE URGÊNCIA E TRANSPORTE EM SAÚDE</v>
      </c>
    </row>
    <row r="1092" spans="1:2" x14ac:dyDescent="0.25">
      <c r="A1092" t="str">
        <f>TRIM(BC!F1090)</f>
        <v>CENTRO DE SAÚDE GENTIL GOMES</v>
      </c>
      <c r="B1092" t="str">
        <f>IFERROR(VLOOKUP('Lotações convertidas'!A1092,'Lista de conversão'!A:B,2,0),IFERROR(VLOOKUP('Lotações convertidas'!A1092,'Lista de conversão'!B:B,1,0),""))</f>
        <v>CENTRO DE SAÚDE GENTIL GOMES</v>
      </c>
    </row>
    <row r="1093" spans="1:2" x14ac:dyDescent="0.25">
      <c r="A1093" t="str">
        <f>TRIM(BC!F1091)</f>
        <v>GERENCIA DE ASSISTENCIA, EPIDEMIOLOGIA E REGULACAO LESTE</v>
      </c>
      <c r="B1093" t="str">
        <f>IFERROR(VLOOKUP('Lotações convertidas'!A1093,'Lista de conversão'!A:B,2,0),IFERROR(VLOOKUP('Lotações convertidas'!A1093,'Lista de conversão'!B:B,1,0),""))</f>
        <v>GERENCIA DE ASSISTENCIA, EPIDEMIOLOGIA E REGULACAO LESTE</v>
      </c>
    </row>
    <row r="1094" spans="1:2" x14ac:dyDescent="0.25">
      <c r="A1094" t="str">
        <f>TRIM(BC!F1092)</f>
        <v>CENTRO DE REFERENCIA EM SAUDE MENTAL LESTE</v>
      </c>
      <c r="B1094" t="str">
        <f>IFERROR(VLOOKUP('Lotações convertidas'!A1094,'Lista de conversão'!A:B,2,0),IFERROR(VLOOKUP('Lotações convertidas'!A1094,'Lista de conversão'!B:B,1,0),""))</f>
        <v>CENTRO DE REFERENCIA EM SAUDE MENTAL LESTE</v>
      </c>
    </row>
    <row r="1095" spans="1:2" x14ac:dyDescent="0.25">
      <c r="A1095" t="str">
        <f>TRIM(BC!F1093)</f>
        <v>UNIDADE DE PRONTO ATENDIMENTO BARREIRO</v>
      </c>
      <c r="B1095" t="str">
        <f>IFERROR(VLOOKUP('Lotações convertidas'!A1095,'Lista de conversão'!A:B,2,0),IFERROR(VLOOKUP('Lotações convertidas'!A1095,'Lista de conversão'!B:B,1,0),""))</f>
        <v>UNIDADE DE PRONTO ATENDIMENTO BARREIRO</v>
      </c>
    </row>
    <row r="1096" spans="1:2" x14ac:dyDescent="0.25">
      <c r="A1096" t="str">
        <f>TRIM(BC!F1094)</f>
        <v>LABORATÓRIO DE ZOONOSES</v>
      </c>
      <c r="B1096" t="str">
        <f>IFERROR(VLOOKUP('Lotações convertidas'!A1096,'Lista de conversão'!A:B,2,0),IFERROR(VLOOKUP('Lotações convertidas'!A1096,'Lista de conversão'!B:B,1,0),""))</f>
        <v>LABORATORIO DE ZOONOSES</v>
      </c>
    </row>
    <row r="1097" spans="1:2" x14ac:dyDescent="0.25">
      <c r="A1097" t="str">
        <f>TRIM(BC!F1095)</f>
        <v>UNIDADE DE PRONTO ATENDIMENTO LESTE</v>
      </c>
      <c r="B1097" t="str">
        <f>IFERROR(VLOOKUP('Lotações convertidas'!A1097,'Lista de conversão'!A:B,2,0),IFERROR(VLOOKUP('Lotações convertidas'!A1097,'Lista de conversão'!B:B,1,0),""))</f>
        <v>UNIDADE DE PRONTO ATENDIMENTO LESTE</v>
      </c>
    </row>
    <row r="1098" spans="1:2" x14ac:dyDescent="0.25">
      <c r="A1098" t="str">
        <f>TRIM(BC!F1096)</f>
        <v>CENTRO DE ESPECIALIDADES MEDICAS BARREIRO</v>
      </c>
      <c r="B1098" t="str">
        <f>IFERROR(VLOOKUP('Lotações convertidas'!A1098,'Lista de conversão'!A:B,2,0),IFERROR(VLOOKUP('Lotações convertidas'!A1098,'Lista de conversão'!B:B,1,0),""))</f>
        <v>CENTRO DE ESPECIALIDADES MEDICAS BARREIRO</v>
      </c>
    </row>
    <row r="1099" spans="1:2" x14ac:dyDescent="0.25">
      <c r="A1099" t="str">
        <f>TRIM(BC!F1097)</f>
        <v>UNIDADE DE PRONTO ATENDIMENTO OESTE</v>
      </c>
      <c r="B1099" t="str">
        <f>IFERROR(VLOOKUP('Lotações convertidas'!A1099,'Lista de conversão'!A:B,2,0),IFERROR(VLOOKUP('Lotações convertidas'!A1099,'Lista de conversão'!B:B,1,0),""))</f>
        <v>UNIDADE DE PRONTO ATENDIMENTO OESTE</v>
      </c>
    </row>
    <row r="1100" spans="1:2" x14ac:dyDescent="0.25">
      <c r="A1100" t="str">
        <f>TRIM(BC!F1098)</f>
        <v>UNIDADE DE PRONTO ATENDIMENTO BARREIRO</v>
      </c>
      <c r="B1100" t="str">
        <f>IFERROR(VLOOKUP('Lotações convertidas'!A1100,'Lista de conversão'!A:B,2,0),IFERROR(VLOOKUP('Lotações convertidas'!A1100,'Lista de conversão'!B:B,1,0),""))</f>
        <v>UNIDADE DE PRONTO ATENDIMENTO BARREIRO</v>
      </c>
    </row>
    <row r="1101" spans="1:2" x14ac:dyDescent="0.25">
      <c r="A1101" t="str">
        <f>TRIM(BC!F1099)</f>
        <v>CENTRO DE REFERENCIA EM SAUDE MENTAL OESTE</v>
      </c>
      <c r="B1101" t="str">
        <f>IFERROR(VLOOKUP('Lotações convertidas'!A1101,'Lista de conversão'!A:B,2,0),IFERROR(VLOOKUP('Lotações convertidas'!A1101,'Lista de conversão'!B:B,1,0),""))</f>
        <v>CENTRO DE REFERENCIA EM SAUDE MENTAL OESTE</v>
      </c>
    </row>
    <row r="1102" spans="1:2" x14ac:dyDescent="0.25">
      <c r="A1102" t="str">
        <f>TRIM(BC!F1100)</f>
        <v>CENTRO DE REFERENCIA EM SAUDE MENTAL LESTE</v>
      </c>
      <c r="B1102" t="str">
        <f>IFERROR(VLOOKUP('Lotações convertidas'!A1102,'Lista de conversão'!A:B,2,0),IFERROR(VLOOKUP('Lotações convertidas'!A1102,'Lista de conversão'!B:B,1,0),""))</f>
        <v>CENTRO DE REFERENCIA EM SAUDE MENTAL LESTE</v>
      </c>
    </row>
    <row r="1103" spans="1:2" x14ac:dyDescent="0.25">
      <c r="A1103" t="str">
        <f>TRIM(BC!F1101)</f>
        <v>UNIDADE DE PRONTO ATENDIMENTO BARREIRO</v>
      </c>
      <c r="B1103" t="str">
        <f>IFERROR(VLOOKUP('Lotações convertidas'!A1103,'Lista de conversão'!A:B,2,0),IFERROR(VLOOKUP('Lotações convertidas'!A1103,'Lista de conversão'!B:B,1,0),""))</f>
        <v>UNIDADE DE PRONTO ATENDIMENTO BARREIRO</v>
      </c>
    </row>
    <row r="1104" spans="1:2" x14ac:dyDescent="0.25">
      <c r="A1104" t="str">
        <f>TRIM(BC!F1102)</f>
        <v>SERVIÇO DE ATENDIMENTO MÓVEL DE URGÊNCIA E TRANSPORTE EM SAÚDE</v>
      </c>
      <c r="B1104" t="str">
        <f>IFERROR(VLOOKUP('Lotações convertidas'!A1104,'Lista de conversão'!A:B,2,0),IFERROR(VLOOKUP('Lotações convertidas'!A1104,'Lista de conversão'!B:B,1,0),""))</f>
        <v>SERVIÇO DE ATENDIMENTO MÓVEL DE URGÊNCIA E TRANSPORTE EM SAÚDE</v>
      </c>
    </row>
    <row r="1105" spans="1:2" x14ac:dyDescent="0.25">
      <c r="A1105" t="str">
        <f>TRIM(BC!F1103)</f>
        <v>CENTRO DE SAÚDE GENTIL GOMES</v>
      </c>
      <c r="B1105" t="str">
        <f>IFERROR(VLOOKUP('Lotações convertidas'!A1105,'Lista de conversão'!A:B,2,0),IFERROR(VLOOKUP('Lotações convertidas'!A1105,'Lista de conversão'!B:B,1,0),""))</f>
        <v>CENTRO DE SAÚDE GENTIL GOMES</v>
      </c>
    </row>
    <row r="1106" spans="1:2" x14ac:dyDescent="0.25">
      <c r="A1106" t="str">
        <f>TRIM(BC!F1104)</f>
        <v>CENTRO DE REFERENCIA EM SAUDE MENTAL NORTE</v>
      </c>
      <c r="B1106" t="str">
        <f>IFERROR(VLOOKUP('Lotações convertidas'!A1106,'Lista de conversão'!A:B,2,0),IFERROR(VLOOKUP('Lotações convertidas'!A1106,'Lista de conversão'!B:B,1,0),""))</f>
        <v>CENTRO DE REFERENCIA EM SAUDE MENTAL NORTE</v>
      </c>
    </row>
    <row r="1107" spans="1:2" x14ac:dyDescent="0.25">
      <c r="A1107" t="str">
        <f>TRIM(BC!F1105)</f>
        <v>CENTRO DE REFERENCIA EM SAUDE MENTAL LESTE</v>
      </c>
      <c r="B1107" t="str">
        <f>IFERROR(VLOOKUP('Lotações convertidas'!A1107,'Lista de conversão'!A:B,2,0),IFERROR(VLOOKUP('Lotações convertidas'!A1107,'Lista de conversão'!B:B,1,0),""))</f>
        <v>CENTRO DE REFERENCIA EM SAUDE MENTAL LESTE</v>
      </c>
    </row>
    <row r="1108" spans="1:2" x14ac:dyDescent="0.25">
      <c r="A1108" t="str">
        <f>TRIM(BC!F1106)</f>
        <v>CENTRO DE SAÚDE SÃO BERNARDO</v>
      </c>
      <c r="B1108" t="str">
        <f>IFERROR(VLOOKUP('Lotações convertidas'!A1108,'Lista de conversão'!A:B,2,0),IFERROR(VLOOKUP('Lotações convertidas'!A1108,'Lista de conversão'!B:B,1,0),""))</f>
        <v>CENTRO DE SAÚDE SÃO BERNARDO</v>
      </c>
    </row>
    <row r="1109" spans="1:2" x14ac:dyDescent="0.25">
      <c r="A1109" t="str">
        <f>TRIM(BC!F1107)</f>
        <v>CENTRO DE SAÚDE PARAÍSO</v>
      </c>
      <c r="B1109" t="str">
        <f>IFERROR(VLOOKUP('Lotações convertidas'!A1109,'Lista de conversão'!A:B,2,0),IFERROR(VLOOKUP('Lotações convertidas'!A1109,'Lista de conversão'!B:B,1,0),""))</f>
        <v>CENTRO DE SAÚDE PARAÍSO</v>
      </c>
    </row>
    <row r="1110" spans="1:2" x14ac:dyDescent="0.25">
      <c r="A1110" t="str">
        <f>TRIM(BC!F1108)</f>
        <v>UNIDADE DE PRONTO ATENDIMENTO PAMPULHA</v>
      </c>
      <c r="B1110" t="str">
        <f>IFERROR(VLOOKUP('Lotações convertidas'!A1110,'Lista de conversão'!A:B,2,0),IFERROR(VLOOKUP('Lotações convertidas'!A1110,'Lista de conversão'!B:B,1,0),""))</f>
        <v>UNIDADE DE PRONTO ATENDIMENTO PAMPULHA</v>
      </c>
    </row>
    <row r="1111" spans="1:2" x14ac:dyDescent="0.25">
      <c r="A1111" t="str">
        <f>TRIM(BC!F1109)</f>
        <v>CENTRO DE TESTAGEM E ACONSELHAMENTO - SERVIÇO DE ATENDIMENTO ESPECIALIZADO</v>
      </c>
      <c r="B1111" t="str">
        <f>IFERROR(VLOOKUP('Lotações convertidas'!A1111,'Lista de conversão'!A:B,2,0),IFERROR(VLOOKUP('Lotações convertidas'!A1111,'Lista de conversão'!B:B,1,0),""))</f>
        <v>CENTRO DE TESTAGEM E ACONSELHAMENTO - SERVICO DE ATENDIMENTO ESPECIALIZADO</v>
      </c>
    </row>
    <row r="1112" spans="1:2" x14ac:dyDescent="0.25">
      <c r="A1112" t="str">
        <f>TRIM(BC!F1110)</f>
        <v>CENTRO DE SAÚDE CACHOEIRINHA</v>
      </c>
      <c r="B1112" t="str">
        <f>IFERROR(VLOOKUP('Lotações convertidas'!A1112,'Lista de conversão'!A:B,2,0),IFERROR(VLOOKUP('Lotações convertidas'!A1112,'Lista de conversão'!B:B,1,0),""))</f>
        <v>CENTRO DE SAÚDE CACHOEIRINHA</v>
      </c>
    </row>
    <row r="1113" spans="1:2" x14ac:dyDescent="0.25">
      <c r="A1113" t="str">
        <f>TRIM(BC!F1111)</f>
        <v>CENTRO DE SAÚDE SANTA LÚCIA</v>
      </c>
      <c r="B1113" t="str">
        <f>IFERROR(VLOOKUP('Lotações convertidas'!A1113,'Lista de conversão'!A:B,2,0),IFERROR(VLOOKUP('Lotações convertidas'!A1113,'Lista de conversão'!B:B,1,0),""))</f>
        <v>CENTRO DE SAÚDE SANTA LÚCIA</v>
      </c>
    </row>
    <row r="1114" spans="1:2" x14ac:dyDescent="0.25">
      <c r="A1114" t="str">
        <f>TRIM(BC!F1112)</f>
        <v>UNIDADE DE PRONTO ATENDIMENTO OESTE</v>
      </c>
      <c r="B1114" t="str">
        <f>IFERROR(VLOOKUP('Lotações convertidas'!A1114,'Lista de conversão'!A:B,2,0),IFERROR(VLOOKUP('Lotações convertidas'!A1114,'Lista de conversão'!B:B,1,0),""))</f>
        <v>UNIDADE DE PRONTO ATENDIMENTO OESTE</v>
      </c>
    </row>
    <row r="1115" spans="1:2" x14ac:dyDescent="0.25">
      <c r="A1115" t="str">
        <f>TRIM(BC!F1113)</f>
        <v>CENTRO DE SAÚDE MANGUEIRAS</v>
      </c>
      <c r="B1115" t="str">
        <f>IFERROR(VLOOKUP('Lotações convertidas'!A1115,'Lista de conversão'!A:B,2,0),IFERROR(VLOOKUP('Lotações convertidas'!A1115,'Lista de conversão'!B:B,1,0),""))</f>
        <v>CENTRO DE SAÚDE MANGUEIRAS</v>
      </c>
    </row>
    <row r="1116" spans="1:2" x14ac:dyDescent="0.25">
      <c r="A1116" t="str">
        <f>TRIM(BC!F1114)</f>
        <v>CENTRO DE SAÚDE VILA MARIA - JOÃO VITAL</v>
      </c>
      <c r="B1116" t="str">
        <f>IFERROR(VLOOKUP('Lotações convertidas'!A1116,'Lista de conversão'!A:B,2,0),IFERROR(VLOOKUP('Lotações convertidas'!A1116,'Lista de conversão'!B:B,1,0),""))</f>
        <v>CENTRO DE SAÚDE VILA MARIA - JOÃO VITAL</v>
      </c>
    </row>
    <row r="1117" spans="1:2" x14ac:dyDescent="0.25">
      <c r="A1117" t="str">
        <f>TRIM(BC!F1115)</f>
        <v>CENTRO DE SAÚDE SÃO MIGUEL ARCANJO</v>
      </c>
      <c r="B1117" t="str">
        <f>IFERROR(VLOOKUP('Lotações convertidas'!A1117,'Lista de conversão'!A:B,2,0),IFERROR(VLOOKUP('Lotações convertidas'!A1117,'Lista de conversão'!B:B,1,0),""))</f>
        <v>CENTRO DE SAÚDE SÃO MIGUEL ARCANJO</v>
      </c>
    </row>
    <row r="1118" spans="1:2" x14ac:dyDescent="0.25">
      <c r="A1118" t="str">
        <f>TRIM(BC!F1116)</f>
        <v>UNIDADE DE PRONTO ATENDIMENTO BARREIRO</v>
      </c>
      <c r="B1118" t="str">
        <f>IFERROR(VLOOKUP('Lotações convertidas'!A1118,'Lista de conversão'!A:B,2,0),IFERROR(VLOOKUP('Lotações convertidas'!A1118,'Lista de conversão'!B:B,1,0),""))</f>
        <v>UNIDADE DE PRONTO ATENDIMENTO BARREIRO</v>
      </c>
    </row>
    <row r="1119" spans="1:2" x14ac:dyDescent="0.25">
      <c r="A1119" t="str">
        <f>TRIM(BC!F1117)</f>
        <v>CENTRO DE SAÚDE ITAMARATI</v>
      </c>
      <c r="B1119" t="str">
        <f>IFERROR(VLOOKUP('Lotações convertidas'!A1119,'Lista de conversão'!A:B,2,0),IFERROR(VLOOKUP('Lotações convertidas'!A1119,'Lista de conversão'!B:B,1,0),""))</f>
        <v>CENTRO DE SAÚDE ITAMARATI</v>
      </c>
    </row>
    <row r="1120" spans="1:2" x14ac:dyDescent="0.25">
      <c r="A1120" t="str">
        <f>TRIM(BC!F1118)</f>
        <v>CENTRO DE REFERÊNCIA EM SAÚDE MENTAL INFANTO-JUVENIL NORDESTE</v>
      </c>
      <c r="B1120" t="str">
        <f>IFERROR(VLOOKUP('Lotações convertidas'!A1120,'Lista de conversão'!A:B,2,0),IFERROR(VLOOKUP('Lotações convertidas'!A1120,'Lista de conversão'!B:B,1,0),""))</f>
        <v>CENTRO DE REFERENCIA EM SAUDE MENTAL INFANTIL NORDESTE</v>
      </c>
    </row>
    <row r="1121" spans="1:2" x14ac:dyDescent="0.25">
      <c r="A1121" t="str">
        <f>TRIM(BC!F1119)</f>
        <v>UNIDADE DE PRONTO ATENDIMENTO PAMPULHA</v>
      </c>
      <c r="B1121" t="str">
        <f>IFERROR(VLOOKUP('Lotações convertidas'!A1121,'Lista de conversão'!A:B,2,0),IFERROR(VLOOKUP('Lotações convertidas'!A1121,'Lista de conversão'!B:B,1,0),""))</f>
        <v>UNIDADE DE PRONTO ATENDIMENTO PAMPULHA</v>
      </c>
    </row>
    <row r="1122" spans="1:2" x14ac:dyDescent="0.25">
      <c r="A1122" t="str">
        <f>TRIM(BC!F1120)</f>
        <v>CENTRO DE SAÚDE TUPI</v>
      </c>
      <c r="B1122" t="str">
        <f>IFERROR(VLOOKUP('Lotações convertidas'!A1122,'Lista de conversão'!A:B,2,0),IFERROR(VLOOKUP('Lotações convertidas'!A1122,'Lista de conversão'!B:B,1,0),""))</f>
        <v>CENTRO DE SAÚDE TUPI</v>
      </c>
    </row>
    <row r="1123" spans="1:2" x14ac:dyDescent="0.25">
      <c r="A1123" t="str">
        <f>TRIM(BC!F1121)</f>
        <v>CENTRO DE SAÚDE DR. JOSÉ DOMINGOS</v>
      </c>
      <c r="B1123" t="str">
        <f>IFERROR(VLOOKUP('Lotações convertidas'!A1123,'Lista de conversão'!A:B,2,0),IFERROR(VLOOKUP('Lotações convertidas'!A1123,'Lista de conversão'!B:B,1,0),""))</f>
        <v>CENTRO DE SAÚDE DR. JOSÉ DOMINGOS</v>
      </c>
    </row>
    <row r="1124" spans="1:2" x14ac:dyDescent="0.25">
      <c r="A1124" t="str">
        <f>TRIM(BC!F1122)</f>
        <v>CENTRO DE REFERENCIA EM SAUDE MENTAL PAMPULHA</v>
      </c>
      <c r="B1124" t="str">
        <f>IFERROR(VLOOKUP('Lotações convertidas'!A1124,'Lista de conversão'!A:B,2,0),IFERROR(VLOOKUP('Lotações convertidas'!A1124,'Lista de conversão'!B:B,1,0),""))</f>
        <v>CENTRO DE REFERENCIA EM SAUDE MENTAL PAMPULHA</v>
      </c>
    </row>
    <row r="1125" spans="1:2" x14ac:dyDescent="0.25">
      <c r="A1125" t="str">
        <f>TRIM(BC!F1123)</f>
        <v>UNIDADE DE PRONTO ATENDIMENTO LESTE</v>
      </c>
      <c r="B1125" t="str">
        <f>IFERROR(VLOOKUP('Lotações convertidas'!A1125,'Lista de conversão'!A:B,2,0),IFERROR(VLOOKUP('Lotações convertidas'!A1125,'Lista de conversão'!B:B,1,0),""))</f>
        <v>UNIDADE DE PRONTO ATENDIMENTO LESTE</v>
      </c>
    </row>
    <row r="1126" spans="1:2" x14ac:dyDescent="0.25">
      <c r="A1126" t="str">
        <f>TRIM(BC!F1124)</f>
        <v>CENTRO DE SAÚDE JARDIM FELICIDADE</v>
      </c>
      <c r="B1126" t="str">
        <f>IFERROR(VLOOKUP('Lotações convertidas'!A1126,'Lista de conversão'!A:B,2,0),IFERROR(VLOOKUP('Lotações convertidas'!A1126,'Lista de conversão'!B:B,1,0),""))</f>
        <v>CENTRO DE SAÚDE JARDIM FELICIDADE</v>
      </c>
    </row>
    <row r="1127" spans="1:2" x14ac:dyDescent="0.25">
      <c r="A1127" t="str">
        <f>TRIM(BC!F1125)</f>
        <v>CENTRO DE SAÚDE PADRE TARCÍSIO</v>
      </c>
      <c r="B1127" t="str">
        <f>IFERROR(VLOOKUP('Lotações convertidas'!A1127,'Lista de conversão'!A:B,2,0),IFERROR(VLOOKUP('Lotações convertidas'!A1127,'Lista de conversão'!B:B,1,0),""))</f>
        <v>CENTRO DE SAÚDE PADRE TARCÍSIO</v>
      </c>
    </row>
    <row r="1128" spans="1:2" x14ac:dyDescent="0.25">
      <c r="A1128" t="str">
        <f>TRIM(BC!F1126)</f>
        <v>UNIDADE DE PRONTO ATENDIMENTO BARREIRO</v>
      </c>
      <c r="B1128" t="str">
        <f>IFERROR(VLOOKUP('Lotações convertidas'!A1128,'Lista de conversão'!A:B,2,0),IFERROR(VLOOKUP('Lotações convertidas'!A1128,'Lista de conversão'!B:B,1,0),""))</f>
        <v>UNIDADE DE PRONTO ATENDIMENTO BARREIRO</v>
      </c>
    </row>
    <row r="1129" spans="1:2" x14ac:dyDescent="0.25">
      <c r="A1129" t="str">
        <f>TRIM(BC!F1127)</f>
        <v>UNIDADE DE PRONTO ATENDIMENTO LESTE</v>
      </c>
      <c r="B1129" t="str">
        <f>IFERROR(VLOOKUP('Lotações convertidas'!A1129,'Lista de conversão'!A:B,2,0),IFERROR(VLOOKUP('Lotações convertidas'!A1129,'Lista de conversão'!B:B,1,0),""))</f>
        <v>UNIDADE DE PRONTO ATENDIMENTO LESTE</v>
      </c>
    </row>
    <row r="1130" spans="1:2" x14ac:dyDescent="0.25">
      <c r="A1130" t="str">
        <f>TRIM(BC!F1128)</f>
        <v>UNIDADE DE PRONTO ATENDIMENTO NORTE</v>
      </c>
      <c r="B1130" t="str">
        <f>IFERROR(VLOOKUP('Lotações convertidas'!A1130,'Lista de conversão'!A:B,2,0),IFERROR(VLOOKUP('Lotações convertidas'!A1130,'Lista de conversão'!B:B,1,0),""))</f>
        <v>UNIDADE DE PRONTO ATENDIMENTO NORTE</v>
      </c>
    </row>
    <row r="1131" spans="1:2" x14ac:dyDescent="0.25">
      <c r="A1131" t="str">
        <f>TRIM(BC!F1129)</f>
        <v>CENTRO DE SAÚDE HAVAÍ</v>
      </c>
      <c r="B1131" t="str">
        <f>IFERROR(VLOOKUP('Lotações convertidas'!A1131,'Lista de conversão'!A:B,2,0),IFERROR(VLOOKUP('Lotações convertidas'!A1131,'Lista de conversão'!B:B,1,0),""))</f>
        <v>CENTRO DE SAÚDE HAVAÍ</v>
      </c>
    </row>
    <row r="1132" spans="1:2" x14ac:dyDescent="0.25">
      <c r="A1132" t="str">
        <f>TRIM(BC!F1130)</f>
        <v>CENTRO DE SAÚDE GLÓRIA</v>
      </c>
      <c r="B1132" t="str">
        <f>IFERROR(VLOOKUP('Lotações convertidas'!A1132,'Lista de conversão'!A:B,2,0),IFERROR(VLOOKUP('Lotações convertidas'!A1132,'Lista de conversão'!B:B,1,0),""))</f>
        <v>CENTRO DE SAÚDE GLÓRIA</v>
      </c>
    </row>
    <row r="1133" spans="1:2" x14ac:dyDescent="0.25">
      <c r="A1133" t="str">
        <f>TRIM(BC!F1131)</f>
        <v>UNIDADE DE PRONTO ATENDIMENTO BARREIRO</v>
      </c>
      <c r="B1133" t="str">
        <f>IFERROR(VLOOKUP('Lotações convertidas'!A1133,'Lista de conversão'!A:B,2,0),IFERROR(VLOOKUP('Lotações convertidas'!A1133,'Lista de conversão'!B:B,1,0),""))</f>
        <v>UNIDADE DE PRONTO ATENDIMENTO BARREIRO</v>
      </c>
    </row>
    <row r="1134" spans="1:2" x14ac:dyDescent="0.25">
      <c r="A1134" t="str">
        <f>TRIM(BC!F1132)</f>
        <v>CENTRO DE SAÚDE OSWALDO CRUZ</v>
      </c>
      <c r="B1134" t="str">
        <f>IFERROR(VLOOKUP('Lotações convertidas'!A1134,'Lista de conversão'!A:B,2,0),IFERROR(VLOOKUP('Lotações convertidas'!A1134,'Lista de conversão'!B:B,1,0),""))</f>
        <v>CENTRO DE SAÚDE OSWALDO CRUZ</v>
      </c>
    </row>
    <row r="1135" spans="1:2" x14ac:dyDescent="0.25">
      <c r="A1135" t="str">
        <f>TRIM(BC!F1133)</f>
        <v>CENTRO DE SAÚDE RIBEIRO DE ABREU</v>
      </c>
      <c r="B1135" t="str">
        <f>IFERROR(VLOOKUP('Lotações convertidas'!A1135,'Lista de conversão'!A:B,2,0),IFERROR(VLOOKUP('Lotações convertidas'!A1135,'Lista de conversão'!B:B,1,0),""))</f>
        <v>CENTRO DE SAÚDE RIBEIRO DE ABREU</v>
      </c>
    </row>
    <row r="1136" spans="1:2" x14ac:dyDescent="0.25">
      <c r="A1136" t="str">
        <f>TRIM(BC!F1134)</f>
        <v>CENTRO DE ESPECIALIDADES ODONTOLÓGICAS PARACATU</v>
      </c>
      <c r="B1136" t="str">
        <f>IFERROR(VLOOKUP('Lotações convertidas'!A1136,'Lista de conversão'!A:B,2,0),IFERROR(VLOOKUP('Lotações convertidas'!A1136,'Lista de conversão'!B:B,1,0),""))</f>
        <v>CENTRO DE ESPECIALIDADES ODONTOLÓGICAS PARACATU</v>
      </c>
    </row>
    <row r="1137" spans="1:2" x14ac:dyDescent="0.25">
      <c r="A1137" t="str">
        <f>TRIM(BC!F1135)</f>
        <v>UNIDADE DE PRONTO ATENDIMENTO PAMPULHA</v>
      </c>
      <c r="B1137" t="str">
        <f>IFERROR(VLOOKUP('Lotações convertidas'!A1137,'Lista de conversão'!A:B,2,0),IFERROR(VLOOKUP('Lotações convertidas'!A1137,'Lista de conversão'!B:B,1,0),""))</f>
        <v>UNIDADE DE PRONTO ATENDIMENTO PAMPULHA</v>
      </c>
    </row>
    <row r="1138" spans="1:2" x14ac:dyDescent="0.25">
      <c r="A1138" t="str">
        <f>TRIM(BC!F1136)</f>
        <v>UNIDADE DE PRONTO ATENDIMENTO BARREIRO</v>
      </c>
      <c r="B1138" t="str">
        <f>IFERROR(VLOOKUP('Lotações convertidas'!A1138,'Lista de conversão'!A:B,2,0),IFERROR(VLOOKUP('Lotações convertidas'!A1138,'Lista de conversão'!B:B,1,0),""))</f>
        <v>UNIDADE DE PRONTO ATENDIMENTO BARREIRO</v>
      </c>
    </row>
    <row r="1139" spans="1:2" x14ac:dyDescent="0.25">
      <c r="A1139" t="str">
        <f>TRIM(BC!F1137)</f>
        <v>SERVIÇO DE ATENDIMENTO MÓVEL DE URGÊNCIA E TRANSPORTE EM SAÚDE</v>
      </c>
      <c r="B1139" t="str">
        <f>IFERROR(VLOOKUP('Lotações convertidas'!A1139,'Lista de conversão'!A:B,2,0),IFERROR(VLOOKUP('Lotações convertidas'!A1139,'Lista de conversão'!B:B,1,0),""))</f>
        <v>SERVIÇO DE ATENDIMENTO MÓVEL DE URGÊNCIA E TRANSPORTE EM SAÚDE</v>
      </c>
    </row>
    <row r="1140" spans="1:2" x14ac:dyDescent="0.25">
      <c r="A1140" t="str">
        <f>TRIM(BC!F1138)</f>
        <v>UNIDADE DE PRONTO ATENDIMENTO BARREIRO</v>
      </c>
      <c r="B1140" t="str">
        <f>IFERROR(VLOOKUP('Lotações convertidas'!A1140,'Lista de conversão'!A:B,2,0),IFERROR(VLOOKUP('Lotações convertidas'!A1140,'Lista de conversão'!B:B,1,0),""))</f>
        <v>UNIDADE DE PRONTO ATENDIMENTO BARREIRO</v>
      </c>
    </row>
    <row r="1141" spans="1:2" x14ac:dyDescent="0.25">
      <c r="A1141" t="str">
        <f>TRIM(BC!F1139)</f>
        <v>CENTRO DE ESPECIALIDADES ODONTOLÓGICAS BARREIRO</v>
      </c>
      <c r="B1141" t="str">
        <f>IFERROR(VLOOKUP('Lotações convertidas'!A1141,'Lista de conversão'!A:B,2,0),IFERROR(VLOOKUP('Lotações convertidas'!A1141,'Lista de conversão'!B:B,1,0),""))</f>
        <v>CENTRO DE ESPECIALIDADES ODONTOLOGICAS BARREIRO</v>
      </c>
    </row>
    <row r="1142" spans="1:2" x14ac:dyDescent="0.25">
      <c r="A1142" t="str">
        <f>TRIM(BC!F1140)</f>
        <v>GERENCIA DE ASSISTENCIA, EPIDEMIOLOGIA E REGULACAO BARREIRO</v>
      </c>
      <c r="B1142" t="str">
        <f>IFERROR(VLOOKUP('Lotações convertidas'!A1142,'Lista de conversão'!A:B,2,0),IFERROR(VLOOKUP('Lotações convertidas'!A1142,'Lista de conversão'!B:B,1,0),""))</f>
        <v>GERENCIA DE ASSISTENCIA, EPIDEMIOLOGIA E REGULACAO BARREIRO</v>
      </c>
    </row>
    <row r="1143" spans="1:2" x14ac:dyDescent="0.25">
      <c r="A1143" t="str">
        <f>TRIM(BC!F1141)</f>
        <v>UNIDADE DE PRONTO ATENDIMENTO LESTE</v>
      </c>
      <c r="B1143" t="str">
        <f>IFERROR(VLOOKUP('Lotações convertidas'!A1143,'Lista de conversão'!A:B,2,0),IFERROR(VLOOKUP('Lotações convertidas'!A1143,'Lista de conversão'!B:B,1,0),""))</f>
        <v>UNIDADE DE PRONTO ATENDIMENTO LESTE</v>
      </c>
    </row>
    <row r="1144" spans="1:2" x14ac:dyDescent="0.25">
      <c r="A1144" t="str">
        <f>TRIM(BC!F1142)</f>
        <v>CENTRO DE REFERENCIA EM SAUDE MENTAL OESTE</v>
      </c>
      <c r="B1144" t="str">
        <f>IFERROR(VLOOKUP('Lotações convertidas'!A1144,'Lista de conversão'!A:B,2,0),IFERROR(VLOOKUP('Lotações convertidas'!A1144,'Lista de conversão'!B:B,1,0),""))</f>
        <v>CENTRO DE REFERENCIA EM SAUDE MENTAL OESTE</v>
      </c>
    </row>
    <row r="1145" spans="1:2" x14ac:dyDescent="0.25">
      <c r="A1145" t="str">
        <f>TRIM(BC!F1143)</f>
        <v>CENTRO DE SAÚDE VILA PINHO</v>
      </c>
      <c r="B1145" t="str">
        <f>IFERROR(VLOOKUP('Lotações convertidas'!A1145,'Lista de conversão'!A:B,2,0),IFERROR(VLOOKUP('Lotações convertidas'!A1145,'Lista de conversão'!B:B,1,0),""))</f>
        <v>CENTRO DE SAÚDE VILA PINHO</v>
      </c>
    </row>
    <row r="1146" spans="1:2" x14ac:dyDescent="0.25">
      <c r="A1146" t="str">
        <f>TRIM(BC!F1144)</f>
        <v>CENTRO DE SAÚDE DOM CABRAL</v>
      </c>
      <c r="B1146" t="str">
        <f>IFERROR(VLOOKUP('Lotações convertidas'!A1146,'Lista de conversão'!A:B,2,0),IFERROR(VLOOKUP('Lotações convertidas'!A1146,'Lista de conversão'!B:B,1,0),""))</f>
        <v>CENTRO DE SAÚDE DOM CABRAL</v>
      </c>
    </row>
    <row r="1147" spans="1:2" x14ac:dyDescent="0.25">
      <c r="A1147" t="str">
        <f>TRIM(BC!F1145)</f>
        <v>CENTRO DE SAÚDE RIO BRANCO</v>
      </c>
      <c r="B1147" t="str">
        <f>IFERROR(VLOOKUP('Lotações convertidas'!A1147,'Lista de conversão'!A:B,2,0),IFERROR(VLOOKUP('Lotações convertidas'!A1147,'Lista de conversão'!B:B,1,0),""))</f>
        <v>CENTRO DE SAÚDE RIO BRANCO</v>
      </c>
    </row>
    <row r="1148" spans="1:2" x14ac:dyDescent="0.25">
      <c r="A1148" t="str">
        <f>TRIM(BC!F1146)</f>
        <v>UNIDADE DE PRONTO ATENDIMENTO BARREIRO</v>
      </c>
      <c r="B1148" t="str">
        <f>IFERROR(VLOOKUP('Lotações convertidas'!A1148,'Lista de conversão'!A:B,2,0),IFERROR(VLOOKUP('Lotações convertidas'!A1148,'Lista de conversão'!B:B,1,0),""))</f>
        <v>UNIDADE DE PRONTO ATENDIMENTO BARREIRO</v>
      </c>
    </row>
    <row r="1149" spans="1:2" x14ac:dyDescent="0.25">
      <c r="A1149" t="str">
        <f>TRIM(BC!F1147)</f>
        <v>CENTRO DE REFERENCIA EM SAUDE MENTAL VENDA NOVA</v>
      </c>
      <c r="B1149" t="str">
        <f>IFERROR(VLOOKUP('Lotações convertidas'!A1149,'Lista de conversão'!A:B,2,0),IFERROR(VLOOKUP('Lotações convertidas'!A1149,'Lista de conversão'!B:B,1,0),""))</f>
        <v>CENTRO DE REFERENCIA EM SAUDE MENTAL VENDA NOVA</v>
      </c>
    </row>
    <row r="1150" spans="1:2" x14ac:dyDescent="0.25">
      <c r="A1150" t="str">
        <f>TRIM(BC!F1148)</f>
        <v>CENTRO DE SAÚDE FÁBIO CORREA LIMA</v>
      </c>
      <c r="B1150" t="str">
        <f>IFERROR(VLOOKUP('Lotações convertidas'!A1150,'Lista de conversão'!A:B,2,0),IFERROR(VLOOKUP('Lotações convertidas'!A1150,'Lista de conversão'!B:B,1,0),""))</f>
        <v>CENTRO DE SAÚDE FÁBIO CORREA LIMA</v>
      </c>
    </row>
    <row r="1151" spans="1:2" x14ac:dyDescent="0.25">
      <c r="A1151" t="str">
        <f>TRIM(BC!F1149)</f>
        <v>CENTRO DE SAÚDE MANTIQUEIRA</v>
      </c>
      <c r="B1151" t="str">
        <f>IFERROR(VLOOKUP('Lotações convertidas'!A1151,'Lista de conversão'!A:B,2,0),IFERROR(VLOOKUP('Lotações convertidas'!A1151,'Lista de conversão'!B:B,1,0),""))</f>
        <v>CENTRO DE SAÚDE MANTIQUEIRA</v>
      </c>
    </row>
    <row r="1152" spans="1:2" x14ac:dyDescent="0.25">
      <c r="A1152" t="str">
        <f>TRIM(BC!F1150)</f>
        <v>CENTRO DE SAÚDE ERMELINDA</v>
      </c>
      <c r="B1152" t="str">
        <f>IFERROR(VLOOKUP('Lotações convertidas'!A1152,'Lista de conversão'!A:B,2,0),IFERROR(VLOOKUP('Lotações convertidas'!A1152,'Lista de conversão'!B:B,1,0),""))</f>
        <v>CENTRO DE SAÚDE ERMELINDA</v>
      </c>
    </row>
    <row r="1153" spans="1:2" x14ac:dyDescent="0.25">
      <c r="A1153" t="str">
        <f>TRIM(BC!F1151)</f>
        <v>UNIDADE DE PRONTO ATENDIMENTO LESTE</v>
      </c>
      <c r="B1153" t="str">
        <f>IFERROR(VLOOKUP('Lotações convertidas'!A1153,'Lista de conversão'!A:B,2,0),IFERROR(VLOOKUP('Lotações convertidas'!A1153,'Lista de conversão'!B:B,1,0),""))</f>
        <v>UNIDADE DE PRONTO ATENDIMENTO LESTE</v>
      </c>
    </row>
    <row r="1154" spans="1:2" x14ac:dyDescent="0.25">
      <c r="A1154" t="str">
        <f>TRIM(BC!F1152)</f>
        <v>CENTRO DE SAÚDE ITAMARATI</v>
      </c>
      <c r="B1154" t="str">
        <f>IFERROR(VLOOKUP('Lotações convertidas'!A1154,'Lista de conversão'!A:B,2,0),IFERROR(VLOOKUP('Lotações convertidas'!A1154,'Lista de conversão'!B:B,1,0),""))</f>
        <v>CENTRO DE SAÚDE ITAMARATI</v>
      </c>
    </row>
    <row r="1155" spans="1:2" x14ac:dyDescent="0.25">
      <c r="A1155" t="str">
        <f>TRIM(BC!F1153)</f>
        <v>CENTRO DE SAÚDE PALMEIRAS</v>
      </c>
      <c r="B1155" t="str">
        <f>IFERROR(VLOOKUP('Lotações convertidas'!A1155,'Lista de conversão'!A:B,2,0),IFERROR(VLOOKUP('Lotações convertidas'!A1155,'Lista de conversão'!B:B,1,0),""))</f>
        <v>CENTRO DE SAÚDE PALMEIRAS</v>
      </c>
    </row>
    <row r="1156" spans="1:2" x14ac:dyDescent="0.25">
      <c r="A1156" t="str">
        <f>TRIM(BC!F1154)</f>
        <v>LABORATÓRIO DE ZOONOSES</v>
      </c>
      <c r="B1156" t="str">
        <f>IFERROR(VLOOKUP('Lotações convertidas'!A1156,'Lista de conversão'!A:B,2,0),IFERROR(VLOOKUP('Lotações convertidas'!A1156,'Lista de conversão'!B:B,1,0),""))</f>
        <v>LABORATORIO DE ZOONOSES</v>
      </c>
    </row>
    <row r="1157" spans="1:2" x14ac:dyDescent="0.25">
      <c r="A1157" t="str">
        <f>TRIM(BC!F1155)</f>
        <v>CENTRO DE SAÚDE CACHOEIRINHA</v>
      </c>
      <c r="B1157" t="str">
        <f>IFERROR(VLOOKUP('Lotações convertidas'!A1157,'Lista de conversão'!A:B,2,0),IFERROR(VLOOKUP('Lotações convertidas'!A1157,'Lista de conversão'!B:B,1,0),""))</f>
        <v>CENTRO DE SAÚDE CACHOEIRINHA</v>
      </c>
    </row>
    <row r="1158" spans="1:2" x14ac:dyDescent="0.25">
      <c r="A1158" t="str">
        <f>TRIM(BC!F1156)</f>
        <v>UNIDADE DE PRONTO ATENDIMENTO LESTE</v>
      </c>
      <c r="B1158" t="str">
        <f>IFERROR(VLOOKUP('Lotações convertidas'!A1158,'Lista de conversão'!A:B,2,0),IFERROR(VLOOKUP('Lotações convertidas'!A1158,'Lista de conversão'!B:B,1,0),""))</f>
        <v>UNIDADE DE PRONTO ATENDIMENTO LESTE</v>
      </c>
    </row>
    <row r="1159" spans="1:2" x14ac:dyDescent="0.25">
      <c r="A1159" t="str">
        <f>TRIM(BC!F1157)</f>
        <v>UNIDADE DE PRONTO ATENDIMENTO LESTE</v>
      </c>
      <c r="B1159" t="str">
        <f>IFERROR(VLOOKUP('Lotações convertidas'!A1159,'Lista de conversão'!A:B,2,0),IFERROR(VLOOKUP('Lotações convertidas'!A1159,'Lista de conversão'!B:B,1,0),""))</f>
        <v>UNIDADE DE PRONTO ATENDIMENTO LESTE</v>
      </c>
    </row>
    <row r="1160" spans="1:2" x14ac:dyDescent="0.25">
      <c r="A1160" t="str">
        <f>TRIM(BC!F1158)</f>
        <v>CENTRO DE SAÚDE SANTA AMÉLIA</v>
      </c>
      <c r="B1160" t="str">
        <f>IFERROR(VLOOKUP('Lotações convertidas'!A1160,'Lista de conversão'!A:B,2,0),IFERROR(VLOOKUP('Lotações convertidas'!A1160,'Lista de conversão'!B:B,1,0),""))</f>
        <v>CENTRO DE SAÚDE SANTA AMÉLIA</v>
      </c>
    </row>
    <row r="1161" spans="1:2" x14ac:dyDescent="0.25">
      <c r="A1161" t="str">
        <f>TRIM(BC!F1159)</f>
        <v>CENTRO DE SAÚDE HORTO</v>
      </c>
      <c r="B1161" t="str">
        <f>IFERROR(VLOOKUP('Lotações convertidas'!A1161,'Lista de conversão'!A:B,2,0),IFERROR(VLOOKUP('Lotações convertidas'!A1161,'Lista de conversão'!B:B,1,0),""))</f>
        <v>CENTRO DE SAÚDE HORTO</v>
      </c>
    </row>
    <row r="1162" spans="1:2" x14ac:dyDescent="0.25">
      <c r="A1162" t="str">
        <f>TRIM(BC!F1160)</f>
        <v>UNIDADE DE PRONTO ATENDIMENTO OESTE</v>
      </c>
      <c r="B1162" t="str">
        <f>IFERROR(VLOOKUP('Lotações convertidas'!A1162,'Lista de conversão'!A:B,2,0),IFERROR(VLOOKUP('Lotações convertidas'!A1162,'Lista de conversão'!B:B,1,0),""))</f>
        <v>UNIDADE DE PRONTO ATENDIMENTO OESTE</v>
      </c>
    </row>
    <row r="1163" spans="1:2" x14ac:dyDescent="0.25">
      <c r="A1163" t="str">
        <f>TRIM(BC!F1161)</f>
        <v>CENTRO DE SAÚDE SÃO JOSÉ</v>
      </c>
      <c r="B1163" t="str">
        <f>IFERROR(VLOOKUP('Lotações convertidas'!A1163,'Lista de conversão'!A:B,2,0),IFERROR(VLOOKUP('Lotações convertidas'!A1163,'Lista de conversão'!B:B,1,0),""))</f>
        <v>CENTRO DE SAÚDE SÃO JOSÉ</v>
      </c>
    </row>
    <row r="1164" spans="1:2" x14ac:dyDescent="0.25">
      <c r="A1164" t="str">
        <f>TRIM(BC!F1162)</f>
        <v>SERVIÇO DE ATENDIMENTO MÓVEL DE URGÊNCIA E TRANSPORTE EM SAÚDE</v>
      </c>
      <c r="B1164" t="str">
        <f>IFERROR(VLOOKUP('Lotações convertidas'!A1164,'Lista de conversão'!A:B,2,0),IFERROR(VLOOKUP('Lotações convertidas'!A1164,'Lista de conversão'!B:B,1,0),""))</f>
        <v>SERVIÇO DE ATENDIMENTO MÓVEL DE URGÊNCIA E TRANSPORTE EM SAÚDE</v>
      </c>
    </row>
    <row r="1165" spans="1:2" x14ac:dyDescent="0.25">
      <c r="A1165" t="str">
        <f>TRIM(BC!F1163)</f>
        <v>CENTRO DE SAÚDE MARIA GORETTI</v>
      </c>
      <c r="B1165" t="str">
        <f>IFERROR(VLOOKUP('Lotações convertidas'!A1165,'Lista de conversão'!A:B,2,0),IFERROR(VLOOKUP('Lotações convertidas'!A1165,'Lista de conversão'!B:B,1,0),""))</f>
        <v>CENTRO DE SAÚDE MARIA GORETTI</v>
      </c>
    </row>
    <row r="1166" spans="1:2" x14ac:dyDescent="0.25">
      <c r="A1166" t="str">
        <f>TRIM(BC!F1164)</f>
        <v>CENTRO DE SAÚDE VISTA ALEGRE</v>
      </c>
      <c r="B1166" t="str">
        <f>IFERROR(VLOOKUP('Lotações convertidas'!A1166,'Lista de conversão'!A:B,2,0),IFERROR(VLOOKUP('Lotações convertidas'!A1166,'Lista de conversão'!B:B,1,0),""))</f>
        <v>CENTRO DE SAÚDE VISTA ALEGRE</v>
      </c>
    </row>
    <row r="1167" spans="1:2" x14ac:dyDescent="0.25">
      <c r="A1167" t="str">
        <f>TRIM(BC!F1165)</f>
        <v>CENTRO DE SAÚDE JARDIM FELICIDADE</v>
      </c>
      <c r="B1167" t="str">
        <f>IFERROR(VLOOKUP('Lotações convertidas'!A1167,'Lista de conversão'!A:B,2,0),IFERROR(VLOOKUP('Lotações convertidas'!A1167,'Lista de conversão'!B:B,1,0),""))</f>
        <v>CENTRO DE SAÚDE JARDIM FELICIDADE</v>
      </c>
    </row>
    <row r="1168" spans="1:2" x14ac:dyDescent="0.25">
      <c r="A1168" t="str">
        <f>TRIM(BC!F1166)</f>
        <v>CENTRO DE SAÚDE SÃO CRISTÓVÃO</v>
      </c>
      <c r="B1168" t="str">
        <f>IFERROR(VLOOKUP('Lotações convertidas'!A1168,'Lista de conversão'!A:B,2,0),IFERROR(VLOOKUP('Lotações convertidas'!A1168,'Lista de conversão'!B:B,1,0),""))</f>
        <v>CENTRO DE SAÚDE SÃO CRISTÓVÃO</v>
      </c>
    </row>
    <row r="1169" spans="1:2" x14ac:dyDescent="0.25">
      <c r="A1169" t="str">
        <f>TRIM(BC!F1167)</f>
        <v>CENTRO DE ESPECIALIDADES ODONTOLÓGICAS CENTRO-SUL</v>
      </c>
      <c r="B1169" t="str">
        <f>IFERROR(VLOOKUP('Lotações convertidas'!A1169,'Lista de conversão'!A:B,2,0),IFERROR(VLOOKUP('Lotações convertidas'!A1169,'Lista de conversão'!B:B,1,0),""))</f>
        <v>CENTRO DE ESPECIALIDADES ODONTOLOGICAS CENTRO-SUL</v>
      </c>
    </row>
    <row r="1170" spans="1:2" x14ac:dyDescent="0.25">
      <c r="A1170" t="str">
        <f>TRIM(BC!F1168)</f>
        <v>CENTRO DE SAÚDE SANTA MARIA</v>
      </c>
      <c r="B1170" t="str">
        <f>IFERROR(VLOOKUP('Lotações convertidas'!A1170,'Lista de conversão'!A:B,2,0),IFERROR(VLOOKUP('Lotações convertidas'!A1170,'Lista de conversão'!B:B,1,0),""))</f>
        <v>CENTRO DE SAÚDE SANTA MARIA</v>
      </c>
    </row>
    <row r="1171" spans="1:2" x14ac:dyDescent="0.25">
      <c r="A1171" t="str">
        <f>TRIM(BC!F1169)</f>
        <v>CENTRO DE SAÚDE TREVO</v>
      </c>
      <c r="B1171" t="str">
        <f>IFERROR(VLOOKUP('Lotações convertidas'!A1171,'Lista de conversão'!A:B,2,0),IFERROR(VLOOKUP('Lotações convertidas'!A1171,'Lista de conversão'!B:B,1,0),""))</f>
        <v>CENTRO DE SAÚDE TREVO</v>
      </c>
    </row>
    <row r="1172" spans="1:2" x14ac:dyDescent="0.25">
      <c r="A1172" t="str">
        <f>TRIM(BC!F1170)</f>
        <v>CENTRO DE SAÚDE PROVIDÊNCIA</v>
      </c>
      <c r="B1172" t="str">
        <f>IFERROR(VLOOKUP('Lotações convertidas'!A1172,'Lista de conversão'!A:B,2,0),IFERROR(VLOOKUP('Lotações convertidas'!A1172,'Lista de conversão'!B:B,1,0),""))</f>
        <v>CENTRO DE SAÚDE PROVIDÊNCIA</v>
      </c>
    </row>
    <row r="1173" spans="1:2" x14ac:dyDescent="0.25">
      <c r="A1173" t="str">
        <f>TRIM(BC!F1171)</f>
        <v>CENTRO DE SAÚDE FLORAMAR</v>
      </c>
      <c r="B1173" t="str">
        <f>IFERROR(VLOOKUP('Lotações convertidas'!A1173,'Lista de conversão'!A:B,2,0),IFERROR(VLOOKUP('Lotações convertidas'!A1173,'Lista de conversão'!B:B,1,0),""))</f>
        <v>CENTRO DE SAÚDE FLORAMAR</v>
      </c>
    </row>
    <row r="1174" spans="1:2" x14ac:dyDescent="0.25">
      <c r="A1174" t="str">
        <f>TRIM(BC!F1172)</f>
        <v>CENTRO DE SAÚDE ALAMEDA DOS IPÊS</v>
      </c>
      <c r="B1174" t="str">
        <f>IFERROR(VLOOKUP('Lotações convertidas'!A1174,'Lista de conversão'!A:B,2,0),IFERROR(VLOOKUP('Lotações convertidas'!A1174,'Lista de conversão'!B:B,1,0),""))</f>
        <v>CENTRO DE SAÚDE ALAMEDA DOS IPÊS</v>
      </c>
    </row>
    <row r="1175" spans="1:2" x14ac:dyDescent="0.25">
      <c r="A1175" t="str">
        <f>TRIM(BC!F1173)</f>
        <v>CENTRO DE SAÚDE VALE DO JATOBÁ</v>
      </c>
      <c r="B1175" t="str">
        <f>IFERROR(VLOOKUP('Lotações convertidas'!A1175,'Lista de conversão'!A:B,2,0),IFERROR(VLOOKUP('Lotações convertidas'!A1175,'Lista de conversão'!B:B,1,0),""))</f>
        <v>CENTRO DE SAÚDE VALE DO JATOBÁ</v>
      </c>
    </row>
    <row r="1176" spans="1:2" x14ac:dyDescent="0.25">
      <c r="A1176" t="str">
        <f>TRIM(BC!F1174)</f>
        <v>CENTRO DE SAÚDE CÍCERO ILDEFONSO</v>
      </c>
      <c r="B1176" t="str">
        <f>IFERROR(VLOOKUP('Lotações convertidas'!A1176,'Lista de conversão'!A:B,2,0),IFERROR(VLOOKUP('Lotações convertidas'!A1176,'Lista de conversão'!B:B,1,0),""))</f>
        <v>CENTRO DE SAÚDE CÍCERO ILDEFONSO</v>
      </c>
    </row>
    <row r="1177" spans="1:2" x14ac:dyDescent="0.25">
      <c r="A1177" t="str">
        <f>TRIM(BC!F1175)</f>
        <v>UNIDADE DE PRONTO ATENDIMENTO OESTE</v>
      </c>
      <c r="B1177" t="str">
        <f>IFERROR(VLOOKUP('Lotações convertidas'!A1177,'Lista de conversão'!A:B,2,0),IFERROR(VLOOKUP('Lotações convertidas'!A1177,'Lista de conversão'!B:B,1,0),""))</f>
        <v>UNIDADE DE PRONTO ATENDIMENTO OESTE</v>
      </c>
    </row>
    <row r="1178" spans="1:2" x14ac:dyDescent="0.25">
      <c r="A1178" t="str">
        <f>TRIM(BC!F1176)</f>
        <v>CENTRO DE ESPECIALIDADES ODONTOLÓGICAS CENTRO-SUL</v>
      </c>
      <c r="B1178" t="str">
        <f>IFERROR(VLOOKUP('Lotações convertidas'!A1178,'Lista de conversão'!A:B,2,0),IFERROR(VLOOKUP('Lotações convertidas'!A1178,'Lista de conversão'!B:B,1,0),""))</f>
        <v>CENTRO DE ESPECIALIDADES ODONTOLOGICAS CENTRO-SUL</v>
      </c>
    </row>
    <row r="1179" spans="1:2" x14ac:dyDescent="0.25">
      <c r="A1179" t="str">
        <f>TRIM(BC!F1177)</f>
        <v>LABORATÓRIO REGIONAL OESTE / BARREIRO</v>
      </c>
      <c r="B1179" t="str">
        <f>IFERROR(VLOOKUP('Lotações convertidas'!A1179,'Lista de conversão'!A:B,2,0),IFERROR(VLOOKUP('Lotações convertidas'!A1179,'Lista de conversão'!B:B,1,0),""))</f>
        <v>LABORATORIO REGIONAL OESTE/BARREIRO</v>
      </c>
    </row>
    <row r="1180" spans="1:2" x14ac:dyDescent="0.25">
      <c r="A1180" t="str">
        <f>TRIM(BC!F1178)</f>
        <v>CENTRO DE SAÚDE VILA LEONINA</v>
      </c>
      <c r="B1180" t="str">
        <f>IFERROR(VLOOKUP('Lotações convertidas'!A1180,'Lista de conversão'!A:B,2,0),IFERROR(VLOOKUP('Lotações convertidas'!A1180,'Lista de conversão'!B:B,1,0),""))</f>
        <v>CENTRO DE SAÚDE VILA LEONINA</v>
      </c>
    </row>
    <row r="1181" spans="1:2" x14ac:dyDescent="0.25">
      <c r="A1181" t="str">
        <f>TRIM(BC!F1179)</f>
        <v>CENTRO DE REFERENCIA EM SAUDE MENTAL NOROESTE</v>
      </c>
      <c r="B1181" t="str">
        <f>IFERROR(VLOOKUP('Lotações convertidas'!A1181,'Lista de conversão'!A:B,2,0),IFERROR(VLOOKUP('Lotações convertidas'!A1181,'Lista de conversão'!B:B,1,0),""))</f>
        <v>CENTRO DE REFERENCIA EM SAUDE MENTAL NOROESTE</v>
      </c>
    </row>
    <row r="1182" spans="1:2" x14ac:dyDescent="0.25">
      <c r="A1182" t="str">
        <f>TRIM(BC!F1180)</f>
        <v>CENTRO DE SAÚDE VERA CRUZ</v>
      </c>
      <c r="B1182" t="str">
        <f>IFERROR(VLOOKUP('Lotações convertidas'!A1182,'Lista de conversão'!A:B,2,0),IFERROR(VLOOKUP('Lotações convertidas'!A1182,'Lista de conversão'!B:B,1,0),""))</f>
        <v>CENTRO DE SAÚDE VERA CRUZ</v>
      </c>
    </row>
    <row r="1183" spans="1:2" x14ac:dyDescent="0.25">
      <c r="A1183" t="str">
        <f>TRIM(BC!F1181)</f>
        <v>SERVIÇO DE ATENDIMENTO MÓVEL DE URGÊNCIA E TRANSPORTE EM SAÚDE</v>
      </c>
      <c r="B1183" t="str">
        <f>IFERROR(VLOOKUP('Lotações convertidas'!A1183,'Lista de conversão'!A:B,2,0),IFERROR(VLOOKUP('Lotações convertidas'!A1183,'Lista de conversão'!B:B,1,0),""))</f>
        <v>SERVIÇO DE ATENDIMENTO MÓVEL DE URGÊNCIA E TRANSPORTE EM SAÚDE</v>
      </c>
    </row>
    <row r="1184" spans="1:2" x14ac:dyDescent="0.25">
      <c r="A1184" t="str">
        <f>TRIM(BC!F1182)</f>
        <v>CENTRO DE SAÚDE PRIMEIRO DE MAIO</v>
      </c>
      <c r="B1184" t="str">
        <f>IFERROR(VLOOKUP('Lotações convertidas'!A1184,'Lista de conversão'!A:B,2,0),IFERROR(VLOOKUP('Lotações convertidas'!A1184,'Lista de conversão'!B:B,1,0),""))</f>
        <v>CENTRO DE SAÚDE PRIMEIRO DE MAIO</v>
      </c>
    </row>
    <row r="1185" spans="1:2" x14ac:dyDescent="0.25">
      <c r="A1185" t="str">
        <f>TRIM(BC!F1183)</f>
        <v>CENTRO DE REFERENCIA EM SAUDE MENTAL VENDA NOVA</v>
      </c>
      <c r="B1185" t="str">
        <f>IFERROR(VLOOKUP('Lotações convertidas'!A1185,'Lista de conversão'!A:B,2,0),IFERROR(VLOOKUP('Lotações convertidas'!A1185,'Lista de conversão'!B:B,1,0),""))</f>
        <v>CENTRO DE REFERENCIA EM SAUDE MENTAL VENDA NOVA</v>
      </c>
    </row>
    <row r="1186" spans="1:2" x14ac:dyDescent="0.25">
      <c r="A1186" t="str">
        <f>TRIM(BC!F1184)</f>
        <v>UNIDADE DE PRONTO ATENDIMENTO NORTE</v>
      </c>
      <c r="B1186" t="str">
        <f>IFERROR(VLOOKUP('Lotações convertidas'!A1186,'Lista de conversão'!A:B,2,0),IFERROR(VLOOKUP('Lotações convertidas'!A1186,'Lista de conversão'!B:B,1,0),""))</f>
        <v>UNIDADE DE PRONTO ATENDIMENTO NORTE</v>
      </c>
    </row>
    <row r="1187" spans="1:2" x14ac:dyDescent="0.25">
      <c r="A1187" t="str">
        <f>TRIM(BC!F1185)</f>
        <v>SERVIÇO DE ATENDIMENTO MÓVEL DE URGÊNCIA E TRANSPORTE EM SAÚDE</v>
      </c>
      <c r="B1187" t="str">
        <f>IFERROR(VLOOKUP('Lotações convertidas'!A1187,'Lista de conversão'!A:B,2,0),IFERROR(VLOOKUP('Lotações convertidas'!A1187,'Lista de conversão'!B:B,1,0),""))</f>
        <v>SERVIÇO DE ATENDIMENTO MÓVEL DE URGÊNCIA E TRANSPORTE EM SAÚDE</v>
      </c>
    </row>
    <row r="1188" spans="1:2" x14ac:dyDescent="0.25">
      <c r="A1188" t="str">
        <f>TRIM(BC!F1186)</f>
        <v>CENTRO DE REFERENCIA EM SAUDE MENTAL PAMPULHA</v>
      </c>
      <c r="B1188" t="str">
        <f>IFERROR(VLOOKUP('Lotações convertidas'!A1188,'Lista de conversão'!A:B,2,0),IFERROR(VLOOKUP('Lotações convertidas'!A1188,'Lista de conversão'!B:B,1,0),""))</f>
        <v>CENTRO DE REFERENCIA EM SAUDE MENTAL PAMPULHA</v>
      </c>
    </row>
    <row r="1189" spans="1:2" x14ac:dyDescent="0.25">
      <c r="A1189" t="str">
        <f>TRIM(BC!F1187)</f>
        <v>CENTRO DE REFERÊNCIA EM SAÚDE MENTAL- ÁLCOOL E OUTRAS DROGAS PAMPULHA/NOROESTE</v>
      </c>
      <c r="B1189" t="str">
        <f>IFERROR(VLOOKUP('Lotações convertidas'!A1189,'Lista de conversão'!A:B,2,0),IFERROR(VLOOKUP('Lotações convertidas'!A1189,'Lista de conversão'!B:B,1,0),""))</f>
        <v>CENTRO DE REFERÊNCIA EM SAÚDE MENTAL - ÁLCOOL E DROGAS PAMPULHA/NOROESTE</v>
      </c>
    </row>
    <row r="1190" spans="1:2" x14ac:dyDescent="0.25">
      <c r="A1190" t="str">
        <f>TRIM(BC!F1188)</f>
        <v>UNIDADE DE PRONTO ATENDIMENTO NORTE</v>
      </c>
      <c r="B1190" t="str">
        <f>IFERROR(VLOOKUP('Lotações convertidas'!A1190,'Lista de conversão'!A:B,2,0),IFERROR(VLOOKUP('Lotações convertidas'!A1190,'Lista de conversão'!B:B,1,0),""))</f>
        <v>UNIDADE DE PRONTO ATENDIMENTO NORTE</v>
      </c>
    </row>
    <row r="1191" spans="1:2" x14ac:dyDescent="0.25">
      <c r="A1191" t="str">
        <f>TRIM(BC!F1189)</f>
        <v>CENTRO DE SAÚDE CONJUNTO SANTA MARIA</v>
      </c>
      <c r="B1191" t="str">
        <f>IFERROR(VLOOKUP('Lotações convertidas'!A1191,'Lista de conversão'!A:B,2,0),IFERROR(VLOOKUP('Lotações convertidas'!A1191,'Lista de conversão'!B:B,1,0),""))</f>
        <v>CENTRO DE SAÚDE CONJUNTO SANTA MARIA</v>
      </c>
    </row>
    <row r="1192" spans="1:2" x14ac:dyDescent="0.25">
      <c r="A1192" t="str">
        <f>TRIM(BC!F1190)</f>
        <v>CENTRO DE SAÚDE MANGUEIRAS</v>
      </c>
      <c r="B1192" t="str">
        <f>IFERROR(VLOOKUP('Lotações convertidas'!A1192,'Lista de conversão'!A:B,2,0),IFERROR(VLOOKUP('Lotações convertidas'!A1192,'Lista de conversão'!B:B,1,0),""))</f>
        <v>CENTRO DE SAÚDE MANGUEIRAS</v>
      </c>
    </row>
    <row r="1193" spans="1:2" x14ac:dyDescent="0.25">
      <c r="A1193" t="str">
        <f>TRIM(BC!F1191)</f>
        <v>UNIDADE DE PRONTO ATENDIMENTO BARREIRO</v>
      </c>
      <c r="B1193" t="str">
        <f>IFERROR(VLOOKUP('Lotações convertidas'!A1193,'Lista de conversão'!A:B,2,0),IFERROR(VLOOKUP('Lotações convertidas'!A1193,'Lista de conversão'!B:B,1,0),""))</f>
        <v>UNIDADE DE PRONTO ATENDIMENTO BARREIRO</v>
      </c>
    </row>
    <row r="1194" spans="1:2" x14ac:dyDescent="0.25">
      <c r="A1194" t="str">
        <f>TRIM(BC!F1192)</f>
        <v>UNIDADE DE PRONTO ATENDIMENTO PAMPULHA</v>
      </c>
      <c r="B1194" t="str">
        <f>IFERROR(VLOOKUP('Lotações convertidas'!A1194,'Lista de conversão'!A:B,2,0),IFERROR(VLOOKUP('Lotações convertidas'!A1194,'Lista de conversão'!B:B,1,0),""))</f>
        <v>UNIDADE DE PRONTO ATENDIMENTO PAMPULHA</v>
      </c>
    </row>
    <row r="1195" spans="1:2" x14ac:dyDescent="0.25">
      <c r="A1195" t="str">
        <f>TRIM(BC!F1193)</f>
        <v>CENTRO DE REFERÊNCIA EM SAÚDE MENTAL- ÁLCOOL E OUTRAS DROGAS PAMPULHA/NOROESTE</v>
      </c>
      <c r="B1195" t="str">
        <f>IFERROR(VLOOKUP('Lotações convertidas'!A1195,'Lista de conversão'!A:B,2,0),IFERROR(VLOOKUP('Lotações convertidas'!A1195,'Lista de conversão'!B:B,1,0),""))</f>
        <v>CENTRO DE REFERÊNCIA EM SAÚDE MENTAL - ÁLCOOL E DROGAS PAMPULHA/NOROESTE</v>
      </c>
    </row>
    <row r="1196" spans="1:2" x14ac:dyDescent="0.25">
      <c r="A1196" t="str">
        <f>TRIM(BC!F1194)</f>
        <v>SERVIÇO DE ATENDIMENTO MÓVEL DE URGÊNCIA E TRANSPORTE EM SAÚDE</v>
      </c>
      <c r="B1196" t="str">
        <f>IFERROR(VLOOKUP('Lotações convertidas'!A1196,'Lista de conversão'!A:B,2,0),IFERROR(VLOOKUP('Lotações convertidas'!A1196,'Lista de conversão'!B:B,1,0),""))</f>
        <v>SERVIÇO DE ATENDIMENTO MÓVEL DE URGÊNCIA E TRANSPORTE EM SAÚDE</v>
      </c>
    </row>
    <row r="1197" spans="1:2" x14ac:dyDescent="0.25">
      <c r="A1197" t="str">
        <f>TRIM(BC!F1195)</f>
        <v>SERVIÇO DE ATENDIMENTO MÓVEL DE URGÊNCIA E TRANSPORTE EM SAÚDE</v>
      </c>
      <c r="B1197" t="str">
        <f>IFERROR(VLOOKUP('Lotações convertidas'!A1197,'Lista de conversão'!A:B,2,0),IFERROR(VLOOKUP('Lotações convertidas'!A1197,'Lista de conversão'!B:B,1,0),""))</f>
        <v>SERVIÇO DE ATENDIMENTO MÓVEL DE URGÊNCIA E TRANSPORTE EM SAÚDE</v>
      </c>
    </row>
    <row r="1198" spans="1:2" x14ac:dyDescent="0.25">
      <c r="A1198" t="str">
        <f>TRIM(BC!F1196)</f>
        <v>CENTRO DE SAÚDE CIDADE OZANAN</v>
      </c>
      <c r="B1198" t="str">
        <f>IFERROR(VLOOKUP('Lotações convertidas'!A1198,'Lista de conversão'!A:B,2,0),IFERROR(VLOOKUP('Lotações convertidas'!A1198,'Lista de conversão'!B:B,1,0),""))</f>
        <v>CENTRO DE SAÚDE CIDADE OZANAN</v>
      </c>
    </row>
    <row r="1199" spans="1:2" x14ac:dyDescent="0.25">
      <c r="A1199" t="str">
        <f>TRIM(BC!F1197)</f>
        <v>CENTRO DE SAÚDE NOVO AARÃO REIS</v>
      </c>
      <c r="B1199" t="str">
        <f>IFERROR(VLOOKUP('Lotações convertidas'!A1199,'Lista de conversão'!A:B,2,0),IFERROR(VLOOKUP('Lotações convertidas'!A1199,'Lista de conversão'!B:B,1,0),""))</f>
        <v>CENTRO DE SAÚDE NOVO AARÃO REIS</v>
      </c>
    </row>
    <row r="1200" spans="1:2" x14ac:dyDescent="0.25">
      <c r="A1200" t="str">
        <f>TRIM(BC!F1198)</f>
        <v>CENTRO DE SAÚDE CAFEZAL</v>
      </c>
      <c r="B1200" t="str">
        <f>IFERROR(VLOOKUP('Lotações convertidas'!A1200,'Lista de conversão'!A:B,2,0),IFERROR(VLOOKUP('Lotações convertidas'!A1200,'Lista de conversão'!B:B,1,0),""))</f>
        <v>CENTRO DE SAÚDE CAFEZAL</v>
      </c>
    </row>
    <row r="1201" spans="1:2" x14ac:dyDescent="0.25">
      <c r="A1201" t="str">
        <f>TRIM(BC!F1199)</f>
        <v>UNIDADE DE PRONTO ATENDIMENTO OESTE</v>
      </c>
      <c r="B1201" t="str">
        <f>IFERROR(VLOOKUP('Lotações convertidas'!A1201,'Lista de conversão'!A:B,2,0),IFERROR(VLOOKUP('Lotações convertidas'!A1201,'Lista de conversão'!B:B,1,0),""))</f>
        <v>UNIDADE DE PRONTO ATENDIMENTO OESTE</v>
      </c>
    </row>
    <row r="1202" spans="1:2" x14ac:dyDescent="0.25">
      <c r="A1202" t="str">
        <f>TRIM(BC!F1200)</f>
        <v>CENTRO DE SAÚDE JAQUELINE II</v>
      </c>
      <c r="B1202" t="str">
        <f>IFERROR(VLOOKUP('Lotações convertidas'!A1202,'Lista de conversão'!A:B,2,0),IFERROR(VLOOKUP('Lotações convertidas'!A1202,'Lista de conversão'!B:B,1,0),""))</f>
        <v>CENTRO DE SAÚDE JAQUELINE II</v>
      </c>
    </row>
    <row r="1203" spans="1:2" x14ac:dyDescent="0.25">
      <c r="A1203" t="str">
        <f>TRIM(BC!F1201)</f>
        <v>UNIDADE DE PRONTO ATENDIMENTO LESTE</v>
      </c>
      <c r="B1203" t="str">
        <f>IFERROR(VLOOKUP('Lotações convertidas'!A1203,'Lista de conversão'!A:B,2,0),IFERROR(VLOOKUP('Lotações convertidas'!A1203,'Lista de conversão'!B:B,1,0),""))</f>
        <v>UNIDADE DE PRONTO ATENDIMENTO LESTE</v>
      </c>
    </row>
    <row r="1204" spans="1:2" x14ac:dyDescent="0.25">
      <c r="A1204" t="str">
        <f>TRIM(BC!F1202)</f>
        <v>CENTRO DE SAÚDE PILAR - OLHOS D'ÁGUA</v>
      </c>
      <c r="B1204" t="str">
        <f>IFERROR(VLOOKUP('Lotações convertidas'!A1204,'Lista de conversão'!A:B,2,0),IFERROR(VLOOKUP('Lotações convertidas'!A1204,'Lista de conversão'!B:B,1,0),""))</f>
        <v>CENTRO DE SAÚDE PILAR - OLHOS D'ÁGUA</v>
      </c>
    </row>
    <row r="1205" spans="1:2" x14ac:dyDescent="0.25">
      <c r="A1205" t="str">
        <f>TRIM(BC!F1203)</f>
        <v>CENTRO DE REFERÊNCIA EM SAÚDE MENTAL INFANTO-JUVENIL NOROESTE</v>
      </c>
      <c r="B1205" t="str">
        <f>IFERROR(VLOOKUP('Lotações convertidas'!A1205,'Lista de conversão'!A:B,2,0),IFERROR(VLOOKUP('Lotações convertidas'!A1205,'Lista de conversão'!B:B,1,0),""))</f>
        <v>CENTRO DE REFERENCIA EM SAUDE MENTAL INFANTIL NOROESTE</v>
      </c>
    </row>
    <row r="1206" spans="1:2" x14ac:dyDescent="0.25">
      <c r="A1206" t="str">
        <f>TRIM(BC!F1204)</f>
        <v>CENTRO DE REFERENCIA EM SAUDE MENTAL LESTE</v>
      </c>
      <c r="B1206" t="str">
        <f>IFERROR(VLOOKUP('Lotações convertidas'!A1206,'Lista de conversão'!A:B,2,0),IFERROR(VLOOKUP('Lotações convertidas'!A1206,'Lista de conversão'!B:B,1,0),""))</f>
        <v>CENTRO DE REFERENCIA EM SAUDE MENTAL LESTE</v>
      </c>
    </row>
    <row r="1207" spans="1:2" x14ac:dyDescent="0.25">
      <c r="A1207" t="str">
        <f>TRIM(BC!F1205)</f>
        <v>CENTRO DE SAÚDE INDEPENDÊNCIA</v>
      </c>
      <c r="B1207" t="str">
        <f>IFERROR(VLOOKUP('Lotações convertidas'!A1207,'Lista de conversão'!A:B,2,0),IFERROR(VLOOKUP('Lotações convertidas'!A1207,'Lista de conversão'!B:B,1,0),""))</f>
        <v>CENTRO DE SAÚDE INDEPENDÊNCIA</v>
      </c>
    </row>
    <row r="1208" spans="1:2" x14ac:dyDescent="0.25">
      <c r="A1208" t="str">
        <f>TRIM(BC!F1206)</f>
        <v>CENTRO DE SAÚDE SANTA LÚCIA</v>
      </c>
      <c r="B1208" t="str">
        <f>IFERROR(VLOOKUP('Lotações convertidas'!A1208,'Lista de conversão'!A:B,2,0),IFERROR(VLOOKUP('Lotações convertidas'!A1208,'Lista de conversão'!B:B,1,0),""))</f>
        <v>CENTRO DE SAÚDE SANTA LÚCIA</v>
      </c>
    </row>
    <row r="1209" spans="1:2" x14ac:dyDescent="0.25">
      <c r="A1209" t="str">
        <f>TRIM(BC!F1207)</f>
        <v>CENTRO DE SAÚDE FÁBIO CORREA LIMA</v>
      </c>
      <c r="B1209" t="str">
        <f>IFERROR(VLOOKUP('Lotações convertidas'!A1209,'Lista de conversão'!A:B,2,0),IFERROR(VLOOKUP('Lotações convertidas'!A1209,'Lista de conversão'!B:B,1,0),""))</f>
        <v>CENTRO DE SAÚDE FÁBIO CORREA LIMA</v>
      </c>
    </row>
    <row r="1210" spans="1:2" x14ac:dyDescent="0.25">
      <c r="A1210" t="str">
        <f>TRIM(BC!F1208)</f>
        <v>CENTRO DE SAÚDE PALMEIRAS</v>
      </c>
      <c r="B1210" t="str">
        <f>IFERROR(VLOOKUP('Lotações convertidas'!A1210,'Lista de conversão'!A:B,2,0),IFERROR(VLOOKUP('Lotações convertidas'!A1210,'Lista de conversão'!B:B,1,0),""))</f>
        <v>CENTRO DE SAÚDE PALMEIRAS</v>
      </c>
    </row>
    <row r="1211" spans="1:2" x14ac:dyDescent="0.25">
      <c r="A1211" t="str">
        <f>TRIM(BC!F1209)</f>
        <v>UNIDADE DE PRONTO ATENDIMENTO OESTE</v>
      </c>
      <c r="B1211" t="str">
        <f>IFERROR(VLOOKUP('Lotações convertidas'!A1211,'Lista de conversão'!A:B,2,0),IFERROR(VLOOKUP('Lotações convertidas'!A1211,'Lista de conversão'!B:B,1,0),""))</f>
        <v>UNIDADE DE PRONTO ATENDIMENTO OESTE</v>
      </c>
    </row>
    <row r="1212" spans="1:2" x14ac:dyDescent="0.25">
      <c r="A1212" t="str">
        <f>TRIM(BC!F1210)</f>
        <v>SERVIÇO DE ATENDIMENTO MÓVEL DE URGÊNCIA E TRANSPORTE EM SAÚDE</v>
      </c>
      <c r="B1212" t="str">
        <f>IFERROR(VLOOKUP('Lotações convertidas'!A1212,'Lista de conversão'!A:B,2,0),IFERROR(VLOOKUP('Lotações convertidas'!A1212,'Lista de conversão'!B:B,1,0),""))</f>
        <v>SERVIÇO DE ATENDIMENTO MÓVEL DE URGÊNCIA E TRANSPORTE EM SAÚDE</v>
      </c>
    </row>
    <row r="1213" spans="1:2" x14ac:dyDescent="0.25">
      <c r="A1213" t="str">
        <f>TRIM(BC!F1211)</f>
        <v>CENTRO DE SAÚDE CÍCERO ILDEFONSO</v>
      </c>
      <c r="B1213" t="str">
        <f>IFERROR(VLOOKUP('Lotações convertidas'!A1213,'Lista de conversão'!A:B,2,0),IFERROR(VLOOKUP('Lotações convertidas'!A1213,'Lista de conversão'!B:B,1,0),""))</f>
        <v>CENTRO DE SAÚDE CÍCERO ILDEFONSO</v>
      </c>
    </row>
    <row r="1214" spans="1:2" x14ac:dyDescent="0.25">
      <c r="A1214" t="str">
        <f>TRIM(BC!F1212)</f>
        <v>CENTRO DE REFERÊNCIA EM SAÚDE MENTAL- ÁLCOOL E OUTRAS DROGAS PAMPULHA/NOROESTE</v>
      </c>
      <c r="B1214" t="str">
        <f>IFERROR(VLOOKUP('Lotações convertidas'!A1214,'Lista de conversão'!A:B,2,0),IFERROR(VLOOKUP('Lotações convertidas'!A1214,'Lista de conversão'!B:B,1,0),""))</f>
        <v>CENTRO DE REFERÊNCIA EM SAÚDE MENTAL - ÁLCOOL E DROGAS PAMPULHA/NOROESTE</v>
      </c>
    </row>
    <row r="1215" spans="1:2" x14ac:dyDescent="0.25">
      <c r="A1215" t="str">
        <f>TRIM(BC!F1213)</f>
        <v>UNIDADE DE PRONTO ATENDIMENTO OESTE</v>
      </c>
      <c r="B1215" t="str">
        <f>IFERROR(VLOOKUP('Lotações convertidas'!A1215,'Lista de conversão'!A:B,2,0),IFERROR(VLOOKUP('Lotações convertidas'!A1215,'Lista de conversão'!B:B,1,0),""))</f>
        <v>UNIDADE DE PRONTO ATENDIMENTO OESTE</v>
      </c>
    </row>
    <row r="1216" spans="1:2" x14ac:dyDescent="0.25">
      <c r="A1216" t="str">
        <f>TRIM(BC!F1214)</f>
        <v>CENTRO DE SAÚDE SANTA MARIA</v>
      </c>
      <c r="B1216" t="str">
        <f>IFERROR(VLOOKUP('Lotações convertidas'!A1216,'Lista de conversão'!A:B,2,0),IFERROR(VLOOKUP('Lotações convertidas'!A1216,'Lista de conversão'!B:B,1,0),""))</f>
        <v>CENTRO DE SAÚDE SANTA MARIA</v>
      </c>
    </row>
    <row r="1217" spans="1:2" x14ac:dyDescent="0.25">
      <c r="A1217" t="str">
        <f>TRIM(BC!F1215)</f>
        <v>CENTRO DE SAÚDE DOM JOAQUIM</v>
      </c>
      <c r="B1217" t="str">
        <f>IFERROR(VLOOKUP('Lotações convertidas'!A1217,'Lista de conversão'!A:B,2,0),IFERROR(VLOOKUP('Lotações convertidas'!A1217,'Lista de conversão'!B:B,1,0),""))</f>
        <v>CENTRO DE SAÚDE DOM JOAQUIM</v>
      </c>
    </row>
    <row r="1218" spans="1:2" x14ac:dyDescent="0.25">
      <c r="A1218" t="str">
        <f>TRIM(BC!F1216)</f>
        <v>CENTRO DE REFERENCIA EM SAUDE MENTAL LESTE</v>
      </c>
      <c r="B1218" t="str">
        <f>IFERROR(VLOOKUP('Lotações convertidas'!A1218,'Lista de conversão'!A:B,2,0),IFERROR(VLOOKUP('Lotações convertidas'!A1218,'Lista de conversão'!B:B,1,0),""))</f>
        <v>CENTRO DE REFERENCIA EM SAUDE MENTAL LESTE</v>
      </c>
    </row>
    <row r="1219" spans="1:2" x14ac:dyDescent="0.25">
      <c r="A1219" t="str">
        <f>TRIM(BC!F1217)</f>
        <v>CENTRO DE SAÚDE MG20</v>
      </c>
      <c r="B1219" t="str">
        <f>IFERROR(VLOOKUP('Lotações convertidas'!A1219,'Lista de conversão'!A:B,2,0),IFERROR(VLOOKUP('Lotações convertidas'!A1219,'Lista de conversão'!B:B,1,0),""))</f>
        <v>CENTRO DE SAÚDE MG20</v>
      </c>
    </row>
    <row r="1220" spans="1:2" x14ac:dyDescent="0.25">
      <c r="A1220" t="str">
        <f>TRIM(BC!F1218)</f>
        <v>UNIDADE DE PRONTO ATENDIMENTO OESTE</v>
      </c>
      <c r="B1220" t="str">
        <f>IFERROR(VLOOKUP('Lotações convertidas'!A1220,'Lista de conversão'!A:B,2,0),IFERROR(VLOOKUP('Lotações convertidas'!A1220,'Lista de conversão'!B:B,1,0),""))</f>
        <v>UNIDADE DE PRONTO ATENDIMENTO OESTE</v>
      </c>
    </row>
    <row r="1221" spans="1:2" x14ac:dyDescent="0.25">
      <c r="A1221" t="str">
        <f>TRIM(BC!F1219)</f>
        <v>CENTRO DE SAÚDE DOM CABRAL</v>
      </c>
      <c r="B1221" t="str">
        <f>IFERROR(VLOOKUP('Lotações convertidas'!A1221,'Lista de conversão'!A:B,2,0),IFERROR(VLOOKUP('Lotações convertidas'!A1221,'Lista de conversão'!B:B,1,0),""))</f>
        <v>CENTRO DE SAÚDE DOM CABRAL</v>
      </c>
    </row>
    <row r="1222" spans="1:2" x14ac:dyDescent="0.25">
      <c r="A1222" t="str">
        <f>TRIM(BC!F1220)</f>
        <v>CENTRO DE REFERÊNCIA EM SAÚDE MENTAL INFANTO-JUVENIL NORDESTE</v>
      </c>
      <c r="B1222" t="str">
        <f>IFERROR(VLOOKUP('Lotações convertidas'!A1222,'Lista de conversão'!A:B,2,0),IFERROR(VLOOKUP('Lotações convertidas'!A1222,'Lista de conversão'!B:B,1,0),""))</f>
        <v>CENTRO DE REFERENCIA EM SAUDE MENTAL INFANTIL NORDESTE</v>
      </c>
    </row>
    <row r="1223" spans="1:2" x14ac:dyDescent="0.25">
      <c r="A1223" t="str">
        <f>TRIM(BC!F1221)</f>
        <v>UNIDADE DE REFERÊNCIA SECUNDÁRIA PADRE EUSTÁQUIO</v>
      </c>
      <c r="B1223" t="str">
        <f>IFERROR(VLOOKUP('Lotações convertidas'!A1223,'Lista de conversão'!A:B,2,0),IFERROR(VLOOKUP('Lotações convertidas'!A1223,'Lista de conversão'!B:B,1,0),""))</f>
        <v>UNIDADE DE REFERENCIA SECUNDARIA PADRE EUSTAQUIO</v>
      </c>
    </row>
    <row r="1224" spans="1:2" x14ac:dyDescent="0.25">
      <c r="A1224" t="str">
        <f>TRIM(BC!F1222)</f>
        <v>DIRETORIA REGIONAL DE SAUDE NORTE</v>
      </c>
      <c r="B1224" t="str">
        <f>IFERROR(VLOOKUP('Lotações convertidas'!A1224,'Lista de conversão'!A:B,2,0),IFERROR(VLOOKUP('Lotações convertidas'!A1224,'Lista de conversão'!B:B,1,0),""))</f>
        <v>DIRETORIA REGIONAL DE SAUDE NORTE</v>
      </c>
    </row>
    <row r="1225" spans="1:2" x14ac:dyDescent="0.25">
      <c r="A1225" t="str">
        <f>TRIM(BC!F1223)</f>
        <v>CENTRO DE REFERENCIA EM SAUDE MENTAL NORDESTE</v>
      </c>
      <c r="B1225" t="str">
        <f>IFERROR(VLOOKUP('Lotações convertidas'!A1225,'Lista de conversão'!A:B,2,0),IFERROR(VLOOKUP('Lotações convertidas'!A1225,'Lista de conversão'!B:B,1,0),""))</f>
        <v>CENTRO DE REFERENCIA EM SAUDE MENTAL NORDESTE</v>
      </c>
    </row>
    <row r="1226" spans="1:2" x14ac:dyDescent="0.25">
      <c r="A1226" t="str">
        <f>TRIM(BC!F1224)</f>
        <v>CENTRO DE REFERENCIA EM SAUDE MENTAL PAMPULHA</v>
      </c>
      <c r="B1226" t="str">
        <f>IFERROR(VLOOKUP('Lotações convertidas'!A1226,'Lista de conversão'!A:B,2,0),IFERROR(VLOOKUP('Lotações convertidas'!A1226,'Lista de conversão'!B:B,1,0),""))</f>
        <v>CENTRO DE REFERENCIA EM SAUDE MENTAL PAMPULHA</v>
      </c>
    </row>
    <row r="1227" spans="1:2" x14ac:dyDescent="0.25">
      <c r="A1227" t="str">
        <f>TRIM(BC!F1225)</f>
        <v>CENTRO DE SAÚDE SÃO PAULO</v>
      </c>
      <c r="B1227" t="str">
        <f>IFERROR(VLOOKUP('Lotações convertidas'!A1227,'Lista de conversão'!A:B,2,0),IFERROR(VLOOKUP('Lotações convertidas'!A1227,'Lista de conversão'!B:B,1,0),""))</f>
        <v>CENTRO DE SAÚDE SÃO PAULO</v>
      </c>
    </row>
    <row r="1228" spans="1:2" x14ac:dyDescent="0.25">
      <c r="A1228" t="str">
        <f>TRIM(BC!F1226)</f>
        <v>UNIDADE DE PRONTO ATENDIMENTO BARREIRO</v>
      </c>
      <c r="B1228" t="str">
        <f>IFERROR(VLOOKUP('Lotações convertidas'!A1228,'Lista de conversão'!A:B,2,0),IFERROR(VLOOKUP('Lotações convertidas'!A1228,'Lista de conversão'!B:B,1,0),""))</f>
        <v>UNIDADE DE PRONTO ATENDIMENTO BARREIRO</v>
      </c>
    </row>
    <row r="1229" spans="1:2" x14ac:dyDescent="0.25">
      <c r="A1229" t="str">
        <f>TRIM(BC!F1227)</f>
        <v>UNIDADE DE PRONTO ATENDIMENTO OESTE</v>
      </c>
      <c r="B1229" t="str">
        <f>IFERROR(VLOOKUP('Lotações convertidas'!A1229,'Lista de conversão'!A:B,2,0),IFERROR(VLOOKUP('Lotações convertidas'!A1229,'Lista de conversão'!B:B,1,0),""))</f>
        <v>UNIDADE DE PRONTO ATENDIMENTO OESTE</v>
      </c>
    </row>
    <row r="1230" spans="1:2" x14ac:dyDescent="0.25">
      <c r="A1230" t="str">
        <f>TRIM(BC!F1228)</f>
        <v>LABORATÓRIO REGIONAL NORTE / VENDA NOVA</v>
      </c>
      <c r="B1230" t="str">
        <f>IFERROR(VLOOKUP('Lotações convertidas'!A1230,'Lista de conversão'!A:B,2,0),IFERROR(VLOOKUP('Lotações convertidas'!A1230,'Lista de conversão'!B:B,1,0),""))</f>
        <v>LABORATORIO REGIONAL NORTE/VENDA NOVA</v>
      </c>
    </row>
    <row r="1231" spans="1:2" x14ac:dyDescent="0.25">
      <c r="A1231" t="str">
        <f>TRIM(BC!F1229)</f>
        <v>CENTRO DE SAÚDE MARIVANDA BALEEIRO - PAULO VI</v>
      </c>
      <c r="B1231" t="str">
        <f>IFERROR(VLOOKUP('Lotações convertidas'!A1231,'Lista de conversão'!A:B,2,0),IFERROR(VLOOKUP('Lotações convertidas'!A1231,'Lista de conversão'!B:B,1,0),""))</f>
        <v>CENTRO DE SAÚDE MARIVANDA BALEEIRO - PAULO VI</v>
      </c>
    </row>
    <row r="1232" spans="1:2" x14ac:dyDescent="0.25">
      <c r="A1232" t="str">
        <f>TRIM(BC!F1230)</f>
        <v>CENTRO DE SAÚDE FÁBIO CORREA LIMA</v>
      </c>
      <c r="B1232" t="str">
        <f>IFERROR(VLOOKUP('Lotações convertidas'!A1232,'Lista de conversão'!A:B,2,0),IFERROR(VLOOKUP('Lotações convertidas'!A1232,'Lista de conversão'!B:B,1,0),""))</f>
        <v>CENTRO DE SAÚDE FÁBIO CORREA LIMA</v>
      </c>
    </row>
    <row r="1233" spans="1:2" x14ac:dyDescent="0.25">
      <c r="A1233" t="str">
        <f>TRIM(BC!F1231)</f>
        <v>CENTRO DE SAÚDE SÃO PAULO</v>
      </c>
      <c r="B1233" t="str">
        <f>IFERROR(VLOOKUP('Lotações convertidas'!A1233,'Lista de conversão'!A:B,2,0),IFERROR(VLOOKUP('Lotações convertidas'!A1233,'Lista de conversão'!B:B,1,0),""))</f>
        <v>CENTRO DE SAÚDE SÃO PAULO</v>
      </c>
    </row>
    <row r="1234" spans="1:2" x14ac:dyDescent="0.25">
      <c r="A1234" t="str">
        <f>TRIM(BC!F1232)</f>
        <v>CENTRO DE REFERENCIA EM SAUDE MENTAL NOROESTE</v>
      </c>
      <c r="B1234" t="str">
        <f>IFERROR(VLOOKUP('Lotações convertidas'!A1234,'Lista de conversão'!A:B,2,0),IFERROR(VLOOKUP('Lotações convertidas'!A1234,'Lista de conversão'!B:B,1,0),""))</f>
        <v>CENTRO DE REFERENCIA EM SAUDE MENTAL NOROESTE</v>
      </c>
    </row>
    <row r="1235" spans="1:2" x14ac:dyDescent="0.25">
      <c r="A1235" t="str">
        <f>TRIM(BC!F1233)</f>
        <v>CENTRO DE REFERÊNCIA EM SAÚDE MENTAL - ÁLCOOL E OUTRAS DROGAS VENDA NOVA</v>
      </c>
      <c r="B1235" t="str">
        <f>IFERROR(VLOOKUP('Lotações convertidas'!A1235,'Lista de conversão'!A:B,2,0),IFERROR(VLOOKUP('Lotações convertidas'!A1235,'Lista de conversão'!B:B,1,0),""))</f>
        <v>CENTRO DE REFERÊNCIA EM SAÚDE MENTAL - ÁLCOOL E OUTRAS DROGAS VENDA NOVA</v>
      </c>
    </row>
    <row r="1236" spans="1:2" x14ac:dyDescent="0.25">
      <c r="A1236" t="str">
        <f>TRIM(BC!F1234)</f>
        <v>UNIDADE DE PRONTO ATENDIMENTO VENDA NOVA</v>
      </c>
      <c r="B1236" t="str">
        <f>IFERROR(VLOOKUP('Lotações convertidas'!A1236,'Lista de conversão'!A:B,2,0),IFERROR(VLOOKUP('Lotações convertidas'!A1236,'Lista de conversão'!B:B,1,0),""))</f>
        <v>UNIDADE DE PRONTO ATENDIMENTO VENDA NOVA</v>
      </c>
    </row>
    <row r="1237" spans="1:2" x14ac:dyDescent="0.25">
      <c r="A1237" t="str">
        <f>TRIM(BC!F1235)</f>
        <v>CENTRO DE SAÚDE CONJUNTO PAULO VI</v>
      </c>
      <c r="B1237" t="str">
        <f>IFERROR(VLOOKUP('Lotações convertidas'!A1237,'Lista de conversão'!A:B,2,0),IFERROR(VLOOKUP('Lotações convertidas'!A1237,'Lista de conversão'!B:B,1,0),""))</f>
        <v>CENTRO DE SAÚDE CONJUNTO PAULO VI</v>
      </c>
    </row>
    <row r="1238" spans="1:2" x14ac:dyDescent="0.25">
      <c r="A1238" t="str">
        <f>TRIM(BC!F1236)</f>
        <v>CENTRO DE REFERENCIA EM SAUDE MENTAL NORTE</v>
      </c>
      <c r="B1238" t="str">
        <f>IFERROR(VLOOKUP('Lotações convertidas'!A1238,'Lista de conversão'!A:B,2,0),IFERROR(VLOOKUP('Lotações convertidas'!A1238,'Lista de conversão'!B:B,1,0),""))</f>
        <v>CENTRO DE REFERENCIA EM SAUDE MENTAL NORTE</v>
      </c>
    </row>
    <row r="1239" spans="1:2" x14ac:dyDescent="0.25">
      <c r="A1239" t="str">
        <f>TRIM(BC!F1237)</f>
        <v>UNIDADE DE PRONTO ATENDIMENTO PAMPULHA</v>
      </c>
      <c r="B1239" t="str">
        <f>IFERROR(VLOOKUP('Lotações convertidas'!A1239,'Lista de conversão'!A:B,2,0),IFERROR(VLOOKUP('Lotações convertidas'!A1239,'Lista de conversão'!B:B,1,0),""))</f>
        <v>UNIDADE DE PRONTO ATENDIMENTO PAMPULHA</v>
      </c>
    </row>
    <row r="1240" spans="1:2" x14ac:dyDescent="0.25">
      <c r="A1240" t="str">
        <f>TRIM(BC!F1238)</f>
        <v>UNIDADE DE PRONTO ATENDIMENTO BARREIRO</v>
      </c>
      <c r="B1240" t="str">
        <f>IFERROR(VLOOKUP('Lotações convertidas'!A1240,'Lista de conversão'!A:B,2,0),IFERROR(VLOOKUP('Lotações convertidas'!A1240,'Lista de conversão'!B:B,1,0),""))</f>
        <v>UNIDADE DE PRONTO ATENDIMENTO BARREIRO</v>
      </c>
    </row>
    <row r="1241" spans="1:2" x14ac:dyDescent="0.25">
      <c r="A1241" t="str">
        <f>TRIM(BC!F1239)</f>
        <v>UNIDADE DE PRONTO ATENDIMENTO LESTE</v>
      </c>
      <c r="B1241" t="str">
        <f>IFERROR(VLOOKUP('Lotações convertidas'!A1241,'Lista de conversão'!A:B,2,0),IFERROR(VLOOKUP('Lotações convertidas'!A1241,'Lista de conversão'!B:B,1,0),""))</f>
        <v>UNIDADE DE PRONTO ATENDIMENTO LESTE</v>
      </c>
    </row>
    <row r="1242" spans="1:2" x14ac:dyDescent="0.25">
      <c r="A1242" t="str">
        <f>TRIM(BC!F1240)</f>
        <v>UNIDADE DE PRONTO ATENDIMENTO NORTE</v>
      </c>
      <c r="B1242" t="str">
        <f>IFERROR(VLOOKUP('Lotações convertidas'!A1242,'Lista de conversão'!A:B,2,0),IFERROR(VLOOKUP('Lotações convertidas'!A1242,'Lista de conversão'!B:B,1,0),""))</f>
        <v>UNIDADE DE PRONTO ATENDIMENTO NORTE</v>
      </c>
    </row>
    <row r="1243" spans="1:2" x14ac:dyDescent="0.25">
      <c r="A1243" t="str">
        <f>TRIM(BC!F1241)</f>
        <v>UNIDADE DE PRONTO ATENDIMENTO VENDA NOVA</v>
      </c>
      <c r="B1243" t="str">
        <f>IFERROR(VLOOKUP('Lotações convertidas'!A1243,'Lista de conversão'!A:B,2,0),IFERROR(VLOOKUP('Lotações convertidas'!A1243,'Lista de conversão'!B:B,1,0),""))</f>
        <v>UNIDADE DE PRONTO ATENDIMENTO VENDA NOVA</v>
      </c>
    </row>
    <row r="1244" spans="1:2" x14ac:dyDescent="0.25">
      <c r="A1244" t="str">
        <f>TRIM(BC!F1242)</f>
        <v>CENTRO DE SAÚDE PADRE TIAGO</v>
      </c>
      <c r="B1244" t="str">
        <f>IFERROR(VLOOKUP('Lotações convertidas'!A1244,'Lista de conversão'!A:B,2,0),IFERROR(VLOOKUP('Lotações convertidas'!A1244,'Lista de conversão'!B:B,1,0),""))</f>
        <v>CENTRO DE SAÚDE PADRE TIAGO</v>
      </c>
    </row>
    <row r="1245" spans="1:2" x14ac:dyDescent="0.25">
      <c r="A1245" t="str">
        <f>TRIM(BC!F1243)</f>
        <v>CENTRO DE SAÚDE VALE DO JATOBÁ</v>
      </c>
      <c r="B1245" t="str">
        <f>IFERROR(VLOOKUP('Lotações convertidas'!A1245,'Lista de conversão'!A:B,2,0),IFERROR(VLOOKUP('Lotações convertidas'!A1245,'Lista de conversão'!B:B,1,0),""))</f>
        <v>CENTRO DE SAÚDE VALE DO JATOBÁ</v>
      </c>
    </row>
    <row r="1246" spans="1:2" x14ac:dyDescent="0.25">
      <c r="A1246" t="str">
        <f>TRIM(BC!F1244)</f>
        <v>CENTRO DE SAÚDE VILA CEMIG</v>
      </c>
      <c r="B1246" t="str">
        <f>IFERROR(VLOOKUP('Lotações convertidas'!A1246,'Lista de conversão'!A:B,2,0),IFERROR(VLOOKUP('Lotações convertidas'!A1246,'Lista de conversão'!B:B,1,0),""))</f>
        <v>CENTRO DE SAÚDE VILA CEMIG</v>
      </c>
    </row>
    <row r="1247" spans="1:2" x14ac:dyDescent="0.25">
      <c r="A1247" t="str">
        <f>TRIM(BC!F1245)</f>
        <v>CENTRO DE REFERENCIA EM SAUDE MENTAL BARREIRO</v>
      </c>
      <c r="B1247" t="str">
        <f>IFERROR(VLOOKUP('Lotações convertidas'!A1247,'Lista de conversão'!A:B,2,0),IFERROR(VLOOKUP('Lotações convertidas'!A1247,'Lista de conversão'!B:B,1,0),""))</f>
        <v>CENTRO DE REFERENCIA EM SAUDE MENTAL BARREIRO</v>
      </c>
    </row>
    <row r="1248" spans="1:2" x14ac:dyDescent="0.25">
      <c r="A1248" t="str">
        <f>TRIM(BC!F1246)</f>
        <v>SERVIÇO DE ATENDIMENTO MÓVEL DE URGÊNCIA E TRANSPORTE EM SAÚDE</v>
      </c>
      <c r="B1248" t="str">
        <f>IFERROR(VLOOKUP('Lotações convertidas'!A1248,'Lista de conversão'!A:B,2,0),IFERROR(VLOOKUP('Lotações convertidas'!A1248,'Lista de conversão'!B:B,1,0),""))</f>
        <v>SERVIÇO DE ATENDIMENTO MÓVEL DE URGÊNCIA E TRANSPORTE EM SAÚDE</v>
      </c>
    </row>
    <row r="1249" spans="1:2" x14ac:dyDescent="0.25">
      <c r="A1249" t="str">
        <f>TRIM(BC!F1247)</f>
        <v>CENTRO DE SAÚDE PADRE TIAGO</v>
      </c>
      <c r="B1249" t="str">
        <f>IFERROR(VLOOKUP('Lotações convertidas'!A1249,'Lista de conversão'!A:B,2,0),IFERROR(VLOOKUP('Lotações convertidas'!A1249,'Lista de conversão'!B:B,1,0),""))</f>
        <v>CENTRO DE SAÚDE PADRE TIAGO</v>
      </c>
    </row>
    <row r="1250" spans="1:2" x14ac:dyDescent="0.25">
      <c r="A1250" t="str">
        <f>TRIM(BC!F1248)</f>
        <v>UNIDADE DE PRONTO ATENDIMENTO NORTE</v>
      </c>
      <c r="B1250" t="str">
        <f>IFERROR(VLOOKUP('Lotações convertidas'!A1250,'Lista de conversão'!A:B,2,0),IFERROR(VLOOKUP('Lotações convertidas'!A1250,'Lista de conversão'!B:B,1,0),""))</f>
        <v>UNIDADE DE PRONTO ATENDIMENTO NORTE</v>
      </c>
    </row>
    <row r="1251" spans="1:2" x14ac:dyDescent="0.25">
      <c r="A1251" t="str">
        <f>TRIM(BC!F1249)</f>
        <v>GERÊNCIA DE APOIO TÉCNICO À SAÚDE</v>
      </c>
      <c r="B1251" t="str">
        <f>IFERROR(VLOOKUP('Lotações convertidas'!A1251,'Lista de conversão'!A:B,2,0),IFERROR(VLOOKUP('Lotações convertidas'!A1251,'Lista de conversão'!B:B,1,0),""))</f>
        <v>GERÊNCIA DE APOIO TÉCNICO À SAÚDE</v>
      </c>
    </row>
    <row r="1252" spans="1:2" x14ac:dyDescent="0.25">
      <c r="A1252" t="str">
        <f>TRIM(BC!F1250)</f>
        <v>UNIDADE DE PRONTO ATENDIMENTO NORTE</v>
      </c>
      <c r="B1252" t="str">
        <f>IFERROR(VLOOKUP('Lotações convertidas'!A1252,'Lista de conversão'!A:B,2,0),IFERROR(VLOOKUP('Lotações convertidas'!A1252,'Lista de conversão'!B:B,1,0),""))</f>
        <v>UNIDADE DE PRONTO ATENDIMENTO NORTE</v>
      </c>
    </row>
    <row r="1253" spans="1:2" x14ac:dyDescent="0.25">
      <c r="A1253" t="str">
        <f>TRIM(BC!F1251)</f>
        <v>CENTRO DE SAÚDE FRANCISCO GOMES BARBOSA - TIROL</v>
      </c>
      <c r="B1253" t="str">
        <f>IFERROR(VLOOKUP('Lotações convertidas'!A1253,'Lista de conversão'!A:B,2,0),IFERROR(VLOOKUP('Lotações convertidas'!A1253,'Lista de conversão'!B:B,1,0),""))</f>
        <v>CENTRO DE SAÚDE FRANCISCO GOMES BARBOSA - TIROL</v>
      </c>
    </row>
    <row r="1254" spans="1:2" x14ac:dyDescent="0.25">
      <c r="A1254" t="str">
        <f>TRIM(BC!F1252)</f>
        <v>UNIDADE DE PRONTO ATENDIMENTO PAMPULHA</v>
      </c>
      <c r="B1254" t="str">
        <f>IFERROR(VLOOKUP('Lotações convertidas'!A1254,'Lista de conversão'!A:B,2,0),IFERROR(VLOOKUP('Lotações convertidas'!A1254,'Lista de conversão'!B:B,1,0),""))</f>
        <v>UNIDADE DE PRONTO ATENDIMENTO PAMPULHA</v>
      </c>
    </row>
    <row r="1255" spans="1:2" x14ac:dyDescent="0.25">
      <c r="A1255" t="str">
        <f>TRIM(BC!F1253)</f>
        <v>SERVIÇO DE ATENDIMENTO MÓVEL DE URGÊNCIA E TRANSPORTE EM SAÚDE</v>
      </c>
      <c r="B1255" t="str">
        <f>IFERROR(VLOOKUP('Lotações convertidas'!A1255,'Lista de conversão'!A:B,2,0),IFERROR(VLOOKUP('Lotações convertidas'!A1255,'Lista de conversão'!B:B,1,0),""))</f>
        <v>SERVIÇO DE ATENDIMENTO MÓVEL DE URGÊNCIA E TRANSPORTE EM SAÚDE</v>
      </c>
    </row>
    <row r="1256" spans="1:2" x14ac:dyDescent="0.25">
      <c r="A1256" t="str">
        <f>TRIM(BC!F1254)</f>
        <v>CENTRAL DE ESTERILIZACAO BARREIRO</v>
      </c>
      <c r="B1256" t="str">
        <f>IFERROR(VLOOKUP('Lotações convertidas'!A1256,'Lista de conversão'!A:B,2,0),IFERROR(VLOOKUP('Lotações convertidas'!A1256,'Lista de conversão'!B:B,1,0),""))</f>
        <v>CENTRAL DE ESTERILIZACAO BARREIRO</v>
      </c>
    </row>
    <row r="1257" spans="1:2" x14ac:dyDescent="0.25">
      <c r="A1257" t="str">
        <f>TRIM(BC!F1255)</f>
        <v>LABORATÓRIO DE BROMATOLOGIA</v>
      </c>
      <c r="B1257" t="str">
        <f>IFERROR(VLOOKUP('Lotações convertidas'!A1257,'Lista de conversão'!A:B,2,0),IFERROR(VLOOKUP('Lotações convertidas'!A1257,'Lista de conversão'!B:B,1,0),""))</f>
        <v>LABORATORIO DE BROMATOLOGIA</v>
      </c>
    </row>
    <row r="1258" spans="1:2" x14ac:dyDescent="0.25">
      <c r="A1258" t="str">
        <f>TRIM(BC!F1256)</f>
        <v>CENTRO DE SAÚDE SANTO ANTÔNIO</v>
      </c>
      <c r="B1258" t="str">
        <f>IFERROR(VLOOKUP('Lotações convertidas'!A1258,'Lista de conversão'!A:B,2,0),IFERROR(VLOOKUP('Lotações convertidas'!A1258,'Lista de conversão'!B:B,1,0),""))</f>
        <v>CENTRO DE SAÚDE SANTO ANTÔNIO</v>
      </c>
    </row>
    <row r="1259" spans="1:2" x14ac:dyDescent="0.25">
      <c r="A1259" t="str">
        <f>TRIM(BC!F1257)</f>
        <v>CENTRO DE SAÚDE PIRATININGA</v>
      </c>
      <c r="B1259" t="str">
        <f>IFERROR(VLOOKUP('Lotações convertidas'!A1259,'Lista de conversão'!A:B,2,0),IFERROR(VLOOKUP('Lotações convertidas'!A1259,'Lista de conversão'!B:B,1,0),""))</f>
        <v>CENTRO DE SAÚDE PIRATININGA</v>
      </c>
    </row>
    <row r="1260" spans="1:2" x14ac:dyDescent="0.25">
      <c r="A1260" t="str">
        <f>TRIM(BC!F1258)</f>
        <v>CENTRO DE SAÚDE PILAR - OLHOS D'ÁGUA</v>
      </c>
      <c r="B1260" t="str">
        <f>IFERROR(VLOOKUP('Lotações convertidas'!A1260,'Lista de conversão'!A:B,2,0),IFERROR(VLOOKUP('Lotações convertidas'!A1260,'Lista de conversão'!B:B,1,0),""))</f>
        <v>CENTRO DE SAÚDE PILAR - OLHOS D'ÁGUA</v>
      </c>
    </row>
    <row r="1261" spans="1:2" x14ac:dyDescent="0.25">
      <c r="A1261" t="str">
        <f>TRIM(BC!F1259)</f>
        <v>CENTRO DE SAÚDE FELICIDADE II</v>
      </c>
      <c r="B1261" t="str">
        <f>IFERROR(VLOOKUP('Lotações convertidas'!A1261,'Lista de conversão'!A:B,2,0),IFERROR(VLOOKUP('Lotações convertidas'!A1261,'Lista de conversão'!B:B,1,0),""))</f>
        <v>CENTRO DE SAÚDE FELICIDADE II</v>
      </c>
    </row>
    <row r="1262" spans="1:2" x14ac:dyDescent="0.25">
      <c r="A1262" t="str">
        <f>TRIM(BC!F1260)</f>
        <v>CENTRO DE REFERÊNCIA EM SAÚDE MENTAL- ÁLCOOL E OUTRAS DROGAS BARREIRO</v>
      </c>
      <c r="B1262" t="str">
        <f>IFERROR(VLOOKUP('Lotações convertidas'!A1262,'Lista de conversão'!A:B,2,0),IFERROR(VLOOKUP('Lotações convertidas'!A1262,'Lista de conversão'!B:B,1,0),""))</f>
        <v>CENTRO DE REFERENCIA EM SAUDE MENTAL ALCOOL E DROGAS BARREIRO</v>
      </c>
    </row>
    <row r="1263" spans="1:2" x14ac:dyDescent="0.25">
      <c r="A1263" t="str">
        <f>TRIM(BC!F1261)</f>
        <v>CENTRO DE REFERÊNCIA EM SAÚDE MENTAL - ÁLCOOL E OUTRAS DROGAS VENDA NOVA</v>
      </c>
      <c r="B1263" t="str">
        <f>IFERROR(VLOOKUP('Lotações convertidas'!A1263,'Lista de conversão'!A:B,2,0),IFERROR(VLOOKUP('Lotações convertidas'!A1263,'Lista de conversão'!B:B,1,0),""))</f>
        <v>CENTRO DE REFERÊNCIA EM SAÚDE MENTAL - ÁLCOOL E OUTRAS DROGAS VENDA NOVA</v>
      </c>
    </row>
    <row r="1264" spans="1:2" x14ac:dyDescent="0.25">
      <c r="A1264" t="str">
        <f>TRIM(BC!F1262)</f>
        <v>CENTRO DE SAÚDE MENINO JESUS</v>
      </c>
      <c r="B1264" t="str">
        <f>IFERROR(VLOOKUP('Lotações convertidas'!A1264,'Lista de conversão'!A:B,2,0),IFERROR(VLOOKUP('Lotações convertidas'!A1264,'Lista de conversão'!B:B,1,0),""))</f>
        <v>CENTRO DE SAÚDE MENINO JESUS</v>
      </c>
    </row>
    <row r="1265" spans="1:2" x14ac:dyDescent="0.25">
      <c r="A1265" t="str">
        <f>TRIM(BC!F1263)</f>
        <v>CENTRO DE SAÚDE PEDREIRA PRADO LOPES</v>
      </c>
      <c r="B1265" t="str">
        <f>IFERROR(VLOOKUP('Lotações convertidas'!A1265,'Lista de conversão'!A:B,2,0),IFERROR(VLOOKUP('Lotações convertidas'!A1265,'Lista de conversão'!B:B,1,0),""))</f>
        <v>CENTRO DE SAÚDE PEDREIRA PRADO LOPES</v>
      </c>
    </row>
    <row r="1266" spans="1:2" x14ac:dyDescent="0.25">
      <c r="A1266" t="str">
        <f>TRIM(BC!F1264)</f>
        <v>CENTRO DE SAÚDE JARDIM ALVORADA</v>
      </c>
      <c r="B1266" t="str">
        <f>IFERROR(VLOOKUP('Lotações convertidas'!A1266,'Lista de conversão'!A:B,2,0),IFERROR(VLOOKUP('Lotações convertidas'!A1266,'Lista de conversão'!B:B,1,0),""))</f>
        <v>CENTRO DE SAÚDE JARDIM ALVORADA</v>
      </c>
    </row>
    <row r="1267" spans="1:2" x14ac:dyDescent="0.25">
      <c r="A1267" t="str">
        <f>TRIM(BC!F1265)</f>
        <v>UNIDADE DE PRONTO ATENDIMENTO BARREIRO</v>
      </c>
      <c r="B1267" t="str">
        <f>IFERROR(VLOOKUP('Lotações convertidas'!A1267,'Lista de conversão'!A:B,2,0),IFERROR(VLOOKUP('Lotações convertidas'!A1267,'Lista de conversão'!B:B,1,0),""))</f>
        <v>UNIDADE DE PRONTO ATENDIMENTO BARREIRO</v>
      </c>
    </row>
    <row r="1268" spans="1:2" x14ac:dyDescent="0.25">
      <c r="A1268" t="str">
        <f>TRIM(BC!F1266)</f>
        <v>CENTRO DE SAÚDE SÃO JOSÉ</v>
      </c>
      <c r="B1268" t="str">
        <f>IFERROR(VLOOKUP('Lotações convertidas'!A1268,'Lista de conversão'!A:B,2,0),IFERROR(VLOOKUP('Lotações convertidas'!A1268,'Lista de conversão'!B:B,1,0),""))</f>
        <v>CENTRO DE SAÚDE SÃO JOSÉ</v>
      </c>
    </row>
    <row r="1269" spans="1:2" x14ac:dyDescent="0.25">
      <c r="A1269" t="str">
        <f>TRIM(BC!F1267)</f>
        <v>CENTRO DE SAÚDE CONJUNTO SANTA MARIA</v>
      </c>
      <c r="B1269" t="str">
        <f>IFERROR(VLOOKUP('Lotações convertidas'!A1269,'Lista de conversão'!A:B,2,0),IFERROR(VLOOKUP('Lotações convertidas'!A1269,'Lista de conversão'!B:B,1,0),""))</f>
        <v>CENTRO DE SAÚDE CONJUNTO SANTA MARIA</v>
      </c>
    </row>
    <row r="1270" spans="1:2" x14ac:dyDescent="0.25">
      <c r="A1270" t="str">
        <f>TRIM(BC!F1268)</f>
        <v>CENTRO DE SAÚDE SANTA AMÉLIA</v>
      </c>
      <c r="B1270" t="str">
        <f>IFERROR(VLOOKUP('Lotações convertidas'!A1270,'Lista de conversão'!A:B,2,0),IFERROR(VLOOKUP('Lotações convertidas'!A1270,'Lista de conversão'!B:B,1,0),""))</f>
        <v>CENTRO DE SAÚDE SANTA AMÉLIA</v>
      </c>
    </row>
    <row r="1271" spans="1:2" x14ac:dyDescent="0.25">
      <c r="A1271" t="str">
        <f>TRIM(BC!F1269)</f>
        <v>CENTRO DE SAÚDE TREVO</v>
      </c>
      <c r="B1271" t="str">
        <f>IFERROR(VLOOKUP('Lotações convertidas'!A1271,'Lista de conversão'!A:B,2,0),IFERROR(VLOOKUP('Lotações convertidas'!A1271,'Lista de conversão'!B:B,1,0),""))</f>
        <v>CENTRO DE SAÚDE TREVO</v>
      </c>
    </row>
    <row r="1272" spans="1:2" x14ac:dyDescent="0.25">
      <c r="A1272" t="str">
        <f>TRIM(BC!F1270)</f>
        <v>UNIDADE DE PRONTO ATENDIMENTO BARREIRO</v>
      </c>
      <c r="B1272" t="str">
        <f>IFERROR(VLOOKUP('Lotações convertidas'!A1272,'Lista de conversão'!A:B,2,0),IFERROR(VLOOKUP('Lotações convertidas'!A1272,'Lista de conversão'!B:B,1,0),""))</f>
        <v>UNIDADE DE PRONTO ATENDIMENTO BARREIRO</v>
      </c>
    </row>
    <row r="1273" spans="1:2" x14ac:dyDescent="0.25">
      <c r="A1273" t="str">
        <f>TRIM(BC!F1271)</f>
        <v>UNIDADE DE PRONTO ATENDIMENTO LESTE</v>
      </c>
      <c r="B1273" t="str">
        <f>IFERROR(VLOOKUP('Lotações convertidas'!A1273,'Lista de conversão'!A:B,2,0),IFERROR(VLOOKUP('Lotações convertidas'!A1273,'Lista de conversão'!B:B,1,0),""))</f>
        <v>UNIDADE DE PRONTO ATENDIMENTO LESTE</v>
      </c>
    </row>
    <row r="1274" spans="1:2" x14ac:dyDescent="0.25">
      <c r="A1274" t="str">
        <f>TRIM(BC!F1272)</f>
        <v>CENTRO DE SAÚDE PEDREIRA PRADO LOPES</v>
      </c>
      <c r="B1274" t="str">
        <f>IFERROR(VLOOKUP('Lotações convertidas'!A1274,'Lista de conversão'!A:B,2,0),IFERROR(VLOOKUP('Lotações convertidas'!A1274,'Lista de conversão'!B:B,1,0),""))</f>
        <v>CENTRO DE SAÚDE PEDREIRA PRADO LOPES</v>
      </c>
    </row>
    <row r="1275" spans="1:2" x14ac:dyDescent="0.25">
      <c r="A1275" t="str">
        <f>TRIM(BC!F1273)</f>
        <v>CENTRO DE SAÚDE CAFEZAL</v>
      </c>
      <c r="B1275" t="str">
        <f>IFERROR(VLOOKUP('Lotações convertidas'!A1275,'Lista de conversão'!A:B,2,0),IFERROR(VLOOKUP('Lotações convertidas'!A1275,'Lista de conversão'!B:B,1,0),""))</f>
        <v>CENTRO DE SAÚDE CAFEZAL</v>
      </c>
    </row>
    <row r="1276" spans="1:2" x14ac:dyDescent="0.25">
      <c r="A1276" t="str">
        <f>TRIM(BC!F1274)</f>
        <v>LABORATÓRIO REGIONAL NORTE / VENDA NOVA</v>
      </c>
      <c r="B1276" t="str">
        <f>IFERROR(VLOOKUP('Lotações convertidas'!A1276,'Lista de conversão'!A:B,2,0),IFERROR(VLOOKUP('Lotações convertidas'!A1276,'Lista de conversão'!B:B,1,0),""))</f>
        <v>LABORATORIO REGIONAL NORTE/VENDA NOVA</v>
      </c>
    </row>
    <row r="1277" spans="1:2" x14ac:dyDescent="0.25">
      <c r="A1277" t="str">
        <f>TRIM(BC!F1275)</f>
        <v>UNIDADE DE PRONTO ATENDIMENTO BARREIRO</v>
      </c>
      <c r="B1277" t="str">
        <f>IFERROR(VLOOKUP('Lotações convertidas'!A1277,'Lista de conversão'!A:B,2,0),IFERROR(VLOOKUP('Lotações convertidas'!A1277,'Lista de conversão'!B:B,1,0),""))</f>
        <v>UNIDADE DE PRONTO ATENDIMENTO BARREIRO</v>
      </c>
    </row>
    <row r="1278" spans="1:2" x14ac:dyDescent="0.25">
      <c r="A1278" t="str">
        <f>TRIM(BC!F1276)</f>
        <v>UNIDADE DE PRONTO ATENDIMENTO BARREIRO</v>
      </c>
      <c r="B1278" t="str">
        <f>IFERROR(VLOOKUP('Lotações convertidas'!A1278,'Lista de conversão'!A:B,2,0),IFERROR(VLOOKUP('Lotações convertidas'!A1278,'Lista de conversão'!B:B,1,0),""))</f>
        <v>UNIDADE DE PRONTO ATENDIMENTO BARREIRO</v>
      </c>
    </row>
    <row r="1279" spans="1:2" x14ac:dyDescent="0.25">
      <c r="A1279" t="str">
        <f>TRIM(BC!F1277)</f>
        <v>UNIDADE DE PRONTO ATENDIMENTO PAMPULHA</v>
      </c>
      <c r="B1279" t="str">
        <f>IFERROR(VLOOKUP('Lotações convertidas'!A1279,'Lista de conversão'!A:B,2,0),IFERROR(VLOOKUP('Lotações convertidas'!A1279,'Lista de conversão'!B:B,1,0),""))</f>
        <v>UNIDADE DE PRONTO ATENDIMENTO PAMPULHA</v>
      </c>
    </row>
    <row r="1280" spans="1:2" x14ac:dyDescent="0.25">
      <c r="A1280" t="str">
        <f>TRIM(BC!F1278)</f>
        <v>CENTRO DE SAÚDE PINDORAMA - ELZA MARTINS</v>
      </c>
      <c r="B1280" t="str">
        <f>IFERROR(VLOOKUP('Lotações convertidas'!A1280,'Lista de conversão'!A:B,2,0),IFERROR(VLOOKUP('Lotações convertidas'!A1280,'Lista de conversão'!B:B,1,0),""))</f>
        <v>CENTRO DE SAÚDE PINDORAMA - ELZA MARTINS</v>
      </c>
    </row>
    <row r="1281" spans="1:2" x14ac:dyDescent="0.25">
      <c r="A1281" t="str">
        <f>TRIM(BC!F1279)</f>
        <v>CENTRO DE TESTAGEM E ACONSELHAMENTO - SERVIÇO DE ATENDIMENTO ESPECIALIZADO</v>
      </c>
      <c r="B1281" t="str">
        <f>IFERROR(VLOOKUP('Lotações convertidas'!A1281,'Lista de conversão'!A:B,2,0),IFERROR(VLOOKUP('Lotações convertidas'!A1281,'Lista de conversão'!B:B,1,0),""))</f>
        <v>CENTRO DE TESTAGEM E ACONSELHAMENTO - SERVICO DE ATENDIMENTO ESPECIALIZADO</v>
      </c>
    </row>
    <row r="1282" spans="1:2" x14ac:dyDescent="0.25">
      <c r="A1282" t="str">
        <f>TRIM(BC!F1280)</f>
        <v>CENTRAL DE ESTERILIZACAO OESTE</v>
      </c>
      <c r="B1282" t="str">
        <f>IFERROR(VLOOKUP('Lotações convertidas'!A1282,'Lista de conversão'!A:B,2,0),IFERROR(VLOOKUP('Lotações convertidas'!A1282,'Lista de conversão'!B:B,1,0),""))</f>
        <v>CENTRAL DE ESTERILIZACAO OESTE</v>
      </c>
    </row>
    <row r="1283" spans="1:2" x14ac:dyDescent="0.25">
      <c r="A1283" t="str">
        <f>TRIM(BC!F1281)</f>
        <v>DIRETORIA DE ASSISTENCIA A SAUDE</v>
      </c>
      <c r="B1283" t="str">
        <f>IFERROR(VLOOKUP('Lotações convertidas'!A1283,'Lista de conversão'!A:B,2,0),IFERROR(VLOOKUP('Lotações convertidas'!A1283,'Lista de conversão'!B:B,1,0),""))</f>
        <v>DIRETORIA DE ASSISTENCIA A SAUDE</v>
      </c>
    </row>
    <row r="1284" spans="1:2" x14ac:dyDescent="0.25">
      <c r="A1284" t="str">
        <f>TRIM(BC!F1282)</f>
        <v>UNIDADE DE PRONTO ATENDIMENTO BARREIRO</v>
      </c>
      <c r="B1284" t="str">
        <f>IFERROR(VLOOKUP('Lotações convertidas'!A1284,'Lista de conversão'!A:B,2,0),IFERROR(VLOOKUP('Lotações convertidas'!A1284,'Lista de conversão'!B:B,1,0),""))</f>
        <v>UNIDADE DE PRONTO ATENDIMENTO BARREIRO</v>
      </c>
    </row>
    <row r="1285" spans="1:2" x14ac:dyDescent="0.25">
      <c r="A1285" t="str">
        <f>TRIM(BC!F1283)</f>
        <v>UNIDADE DE PRONTO ATENDIMENTO LESTE</v>
      </c>
      <c r="B1285" t="str">
        <f>IFERROR(VLOOKUP('Lotações convertidas'!A1285,'Lista de conversão'!A:B,2,0),IFERROR(VLOOKUP('Lotações convertidas'!A1285,'Lista de conversão'!B:B,1,0),""))</f>
        <v>UNIDADE DE PRONTO ATENDIMENTO LESTE</v>
      </c>
    </row>
    <row r="1286" spans="1:2" x14ac:dyDescent="0.25">
      <c r="A1286" t="str">
        <f>TRIM(BC!F1284)</f>
        <v>CENTRO DE REFERENCIA EM REABILITACAO VENDA NOVA</v>
      </c>
      <c r="B1286" t="str">
        <f>IFERROR(VLOOKUP('Lotações convertidas'!A1286,'Lista de conversão'!A:B,2,0),IFERROR(VLOOKUP('Lotações convertidas'!A1286,'Lista de conversão'!B:B,1,0),""))</f>
        <v>CENTRO DE REFERENCIA EM REABILITACAO VENDA NOVA</v>
      </c>
    </row>
    <row r="1287" spans="1:2" x14ac:dyDescent="0.25">
      <c r="A1287" t="str">
        <f>TRIM(BC!F1285)</f>
        <v>UNIDADE DE PRONTO ATENDIMENTO BARREIRO</v>
      </c>
      <c r="B1287" t="str">
        <f>IFERROR(VLOOKUP('Lotações convertidas'!A1287,'Lista de conversão'!A:B,2,0),IFERROR(VLOOKUP('Lotações convertidas'!A1287,'Lista de conversão'!B:B,1,0),""))</f>
        <v>UNIDADE DE PRONTO ATENDIMENTO BARREIRO</v>
      </c>
    </row>
    <row r="1288" spans="1:2" x14ac:dyDescent="0.25">
      <c r="A1288" t="str">
        <f>TRIM(BC!F1286)</f>
        <v>CENTRO DE SAÚDE EDUARDO MAURO DE ARAÚJO - MIRAMAR</v>
      </c>
      <c r="B1288" t="str">
        <f>IFERROR(VLOOKUP('Lotações convertidas'!A1288,'Lista de conversão'!A:B,2,0),IFERROR(VLOOKUP('Lotações convertidas'!A1288,'Lista de conversão'!B:B,1,0),""))</f>
        <v>CENTRO DE SAÚDE EDUARDO MAURO DE ARAÚJO - MIRAMAR</v>
      </c>
    </row>
    <row r="1289" spans="1:2" x14ac:dyDescent="0.25">
      <c r="A1289" t="str">
        <f>TRIM(BC!F1287)</f>
        <v>GERÊNCIA DA REDE AMBULATORIAL ESPECIALIZADA</v>
      </c>
      <c r="B1289" t="str">
        <f>IFERROR(VLOOKUP('Lotações convertidas'!A1289,'Lista de conversão'!A:B,2,0),IFERROR(VLOOKUP('Lotações convertidas'!A1289,'Lista de conversão'!B:B,1,0),""))</f>
        <v>GERÊNCIA DA REDE AMBULATORIAL ESPECIALIZADA</v>
      </c>
    </row>
    <row r="1290" spans="1:2" x14ac:dyDescent="0.25">
      <c r="A1290" t="str">
        <f>TRIM(BC!F1288)</f>
        <v>LABORATÓRIO DE ZOONOSES</v>
      </c>
      <c r="B1290" t="str">
        <f>IFERROR(VLOOKUP('Lotações convertidas'!A1290,'Lista de conversão'!A:B,2,0),IFERROR(VLOOKUP('Lotações convertidas'!A1290,'Lista de conversão'!B:B,1,0),""))</f>
        <v>LABORATORIO DE ZOONOSES</v>
      </c>
    </row>
    <row r="1291" spans="1:2" x14ac:dyDescent="0.25">
      <c r="A1291" t="str">
        <f>TRIM(BC!F1289)</f>
        <v>UNIDADE DE PRONTO ATENDIMENTO BARREIRO</v>
      </c>
      <c r="B1291" t="str">
        <f>IFERROR(VLOOKUP('Lotações convertidas'!A1291,'Lista de conversão'!A:B,2,0),IFERROR(VLOOKUP('Lotações convertidas'!A1291,'Lista de conversão'!B:B,1,0),""))</f>
        <v>UNIDADE DE PRONTO ATENDIMENTO BARREIRO</v>
      </c>
    </row>
    <row r="1292" spans="1:2" x14ac:dyDescent="0.25">
      <c r="A1292" t="str">
        <f>TRIM(BC!F1290)</f>
        <v>UNIDADE DE PRONTO ATENDIMENTO BARREIRO</v>
      </c>
      <c r="B1292" t="str">
        <f>IFERROR(VLOOKUP('Lotações convertidas'!A1292,'Lista de conversão'!A:B,2,0),IFERROR(VLOOKUP('Lotações convertidas'!A1292,'Lista de conversão'!B:B,1,0),""))</f>
        <v>UNIDADE DE PRONTO ATENDIMENTO BARREIRO</v>
      </c>
    </row>
    <row r="1293" spans="1:2" x14ac:dyDescent="0.25">
      <c r="A1293" t="str">
        <f>TRIM(BC!F1291)</f>
        <v>CENTRO DE SAÚDE ETELVINA CARNEIRO</v>
      </c>
      <c r="B1293" t="str">
        <f>IFERROR(VLOOKUP('Lotações convertidas'!A1293,'Lista de conversão'!A:B,2,0),IFERROR(VLOOKUP('Lotações convertidas'!A1293,'Lista de conversão'!B:B,1,0),""))</f>
        <v>CENTRO DE SAÚDE ETELVINA CARNEIRO</v>
      </c>
    </row>
    <row r="1294" spans="1:2" x14ac:dyDescent="0.25">
      <c r="A1294" t="str">
        <f>TRIM(BC!F1292)</f>
        <v>CENTRO DE REFERENCIA EM SAUDE MENTAL NORTE</v>
      </c>
      <c r="B1294" t="str">
        <f>IFERROR(VLOOKUP('Lotações convertidas'!A1294,'Lista de conversão'!A:B,2,0),IFERROR(VLOOKUP('Lotações convertidas'!A1294,'Lista de conversão'!B:B,1,0),""))</f>
        <v>CENTRO DE REFERENCIA EM SAUDE MENTAL NORTE</v>
      </c>
    </row>
    <row r="1295" spans="1:2" x14ac:dyDescent="0.25">
      <c r="A1295" t="str">
        <f>TRIM(BC!F1293)</f>
        <v>CENTRO DE SAÚDE VILA CEMIG</v>
      </c>
      <c r="B1295" t="str">
        <f>IFERROR(VLOOKUP('Lotações convertidas'!A1295,'Lista de conversão'!A:B,2,0),IFERROR(VLOOKUP('Lotações convertidas'!A1295,'Lista de conversão'!B:B,1,0),""))</f>
        <v>CENTRO DE SAÚDE VILA CEMIG</v>
      </c>
    </row>
    <row r="1296" spans="1:2" x14ac:dyDescent="0.25">
      <c r="A1296" t="str">
        <f>TRIM(BC!F1294)</f>
        <v>SERVIÇO DE ATENDIMENTO MÓVEL DE URGÊNCIA E TRANSPORTE EM SAÚDE</v>
      </c>
      <c r="B1296" t="str">
        <f>IFERROR(VLOOKUP('Lotações convertidas'!A1296,'Lista de conversão'!A:B,2,0),IFERROR(VLOOKUP('Lotações convertidas'!A1296,'Lista de conversão'!B:B,1,0),""))</f>
        <v>SERVIÇO DE ATENDIMENTO MÓVEL DE URGÊNCIA E TRANSPORTE EM SAÚDE</v>
      </c>
    </row>
    <row r="1297" spans="1:2" x14ac:dyDescent="0.25">
      <c r="A1297" t="str">
        <f>TRIM(BC!F1295)</f>
        <v>CENTRO DE SAÚDE HORTO</v>
      </c>
      <c r="B1297" t="str">
        <f>IFERROR(VLOOKUP('Lotações convertidas'!A1297,'Lista de conversão'!A:B,2,0),IFERROR(VLOOKUP('Lotações convertidas'!A1297,'Lista de conversão'!B:B,1,0),""))</f>
        <v>CENTRO DE SAÚDE HORTO</v>
      </c>
    </row>
    <row r="1298" spans="1:2" x14ac:dyDescent="0.25">
      <c r="A1298" t="str">
        <f>TRIM(BC!F1296)</f>
        <v>DIRETORIA DE ASSISTENCIA A SAUDE</v>
      </c>
      <c r="B1298" t="str">
        <f>IFERROR(VLOOKUP('Lotações convertidas'!A1298,'Lista de conversão'!A:B,2,0),IFERROR(VLOOKUP('Lotações convertidas'!A1298,'Lista de conversão'!B:B,1,0),""))</f>
        <v>DIRETORIA DE ASSISTENCIA A SAUDE</v>
      </c>
    </row>
    <row r="1299" spans="1:2" x14ac:dyDescent="0.25">
      <c r="A1299" t="str">
        <f>TRIM(BC!F1297)</f>
        <v>CENTRO DE REFERÊNCIA EM SAÚDE MENTAL- ÁLCOOL E OUTRAS DROGAS PAMPULHA/NOROESTE</v>
      </c>
      <c r="B1299" t="str">
        <f>IFERROR(VLOOKUP('Lotações convertidas'!A1299,'Lista de conversão'!A:B,2,0),IFERROR(VLOOKUP('Lotações convertidas'!A1299,'Lista de conversão'!B:B,1,0),""))</f>
        <v>CENTRO DE REFERÊNCIA EM SAÚDE MENTAL - ÁLCOOL E DROGAS PAMPULHA/NOROESTE</v>
      </c>
    </row>
    <row r="1300" spans="1:2" x14ac:dyDescent="0.25">
      <c r="A1300" t="str">
        <f>TRIM(BC!F1298)</f>
        <v>CENTRO DE REFERENCIA EM REABILITACAO VENDA NOVA</v>
      </c>
      <c r="B1300" t="str">
        <f>IFERROR(VLOOKUP('Lotações convertidas'!A1300,'Lista de conversão'!A:B,2,0),IFERROR(VLOOKUP('Lotações convertidas'!A1300,'Lista de conversão'!B:B,1,0),""))</f>
        <v>CENTRO DE REFERENCIA EM REABILITACAO VENDA NOVA</v>
      </c>
    </row>
    <row r="1301" spans="1:2" x14ac:dyDescent="0.25">
      <c r="A1301" t="str">
        <f>TRIM(BC!F1299)</f>
        <v>CENTRO DE SAÚDE PADRE EUSTÁQUIO</v>
      </c>
      <c r="B1301" t="str">
        <f>IFERROR(VLOOKUP('Lotações convertidas'!A1301,'Lista de conversão'!A:B,2,0),IFERROR(VLOOKUP('Lotações convertidas'!A1301,'Lista de conversão'!B:B,1,0),""))</f>
        <v>CENTRO DE SAÚDE PADRE EUSTÁQUIO</v>
      </c>
    </row>
    <row r="1302" spans="1:2" x14ac:dyDescent="0.25">
      <c r="A1302" t="str">
        <f>TRIM(BC!F1300)</f>
        <v>CENTRO DE SAÚDE EDUARDO MAURO DE ARAÚJO - MIRAMAR</v>
      </c>
      <c r="B1302" t="str">
        <f>IFERROR(VLOOKUP('Lotações convertidas'!A1302,'Lista de conversão'!A:B,2,0),IFERROR(VLOOKUP('Lotações convertidas'!A1302,'Lista de conversão'!B:B,1,0),""))</f>
        <v>CENTRO DE SAÚDE EDUARDO MAURO DE ARAÚJO - MIRAMAR</v>
      </c>
    </row>
    <row r="1303" spans="1:2" x14ac:dyDescent="0.25">
      <c r="A1303" t="str">
        <f>TRIM(BC!F1301)</f>
        <v>CENTRO DE REFERÊNCIA EM SAÚDE MENTAL - ÁLCOOL E OUTRAS DROGAS VENDA NOVA</v>
      </c>
      <c r="B1303" t="str">
        <f>IFERROR(VLOOKUP('Lotações convertidas'!A1303,'Lista de conversão'!A:B,2,0),IFERROR(VLOOKUP('Lotações convertidas'!A1303,'Lista de conversão'!B:B,1,0),""))</f>
        <v>CENTRO DE REFERÊNCIA EM SAÚDE MENTAL - ÁLCOOL E OUTRAS DROGAS VENDA NOVA</v>
      </c>
    </row>
    <row r="1304" spans="1:2" x14ac:dyDescent="0.25">
      <c r="A1304" t="str">
        <f>TRIM(BC!F1302)</f>
        <v>CENTRO DE SAÚDE MANTIQUEIRA</v>
      </c>
      <c r="B1304" t="str">
        <f>IFERROR(VLOOKUP('Lotações convertidas'!A1304,'Lista de conversão'!A:B,2,0),IFERROR(VLOOKUP('Lotações convertidas'!A1304,'Lista de conversão'!B:B,1,0),""))</f>
        <v>CENTRO DE SAÚDE MANTIQUEIRA</v>
      </c>
    </row>
    <row r="1305" spans="1:2" x14ac:dyDescent="0.25">
      <c r="A1305" t="str">
        <f>TRIM(BC!F1303)</f>
        <v>CENTRO DE SAÚDE INDEPENDÊNCIA</v>
      </c>
      <c r="B1305" t="str">
        <f>IFERROR(VLOOKUP('Lotações convertidas'!A1305,'Lista de conversão'!A:B,2,0),IFERROR(VLOOKUP('Lotações convertidas'!A1305,'Lista de conversão'!B:B,1,0),""))</f>
        <v>CENTRO DE SAÚDE INDEPENDÊNCIA</v>
      </c>
    </row>
    <row r="1306" spans="1:2" x14ac:dyDescent="0.25">
      <c r="A1306" t="str">
        <f>TRIM(BC!F1304)</f>
        <v>UNIDADE DE PRONTO ATENDIMENTO BARREIRO</v>
      </c>
      <c r="B1306" t="str">
        <f>IFERROR(VLOOKUP('Lotações convertidas'!A1306,'Lista de conversão'!A:B,2,0),IFERROR(VLOOKUP('Lotações convertidas'!A1306,'Lista de conversão'!B:B,1,0),""))</f>
        <v>UNIDADE DE PRONTO ATENDIMENTO BARREIRO</v>
      </c>
    </row>
    <row r="1307" spans="1:2" x14ac:dyDescent="0.25">
      <c r="A1307" t="str">
        <f>TRIM(BC!F1305)</f>
        <v>CENTRO DE SAÚDE TREVO</v>
      </c>
      <c r="B1307" t="str">
        <f>IFERROR(VLOOKUP('Lotações convertidas'!A1307,'Lista de conversão'!A:B,2,0),IFERROR(VLOOKUP('Lotações convertidas'!A1307,'Lista de conversão'!B:B,1,0),""))</f>
        <v>CENTRO DE SAÚDE TREVO</v>
      </c>
    </row>
    <row r="1308" spans="1:2" x14ac:dyDescent="0.25">
      <c r="A1308" t="str">
        <f>TRIM(BC!F1306)</f>
        <v>CENTRO DE SAÚDE SÃO PAULO</v>
      </c>
      <c r="B1308" t="str">
        <f>IFERROR(VLOOKUP('Lotações convertidas'!A1308,'Lista de conversão'!A:B,2,0),IFERROR(VLOOKUP('Lotações convertidas'!A1308,'Lista de conversão'!B:B,1,0),""))</f>
        <v>CENTRO DE SAÚDE SÃO PAULO</v>
      </c>
    </row>
    <row r="1309" spans="1:2" x14ac:dyDescent="0.25">
      <c r="A1309" t="str">
        <f>TRIM(BC!F1307)</f>
        <v>UNIDADE DE PRONTO ATENDIMENTO BARREIRO</v>
      </c>
      <c r="B1309" t="str">
        <f>IFERROR(VLOOKUP('Lotações convertidas'!A1309,'Lista de conversão'!A:B,2,0),IFERROR(VLOOKUP('Lotações convertidas'!A1309,'Lista de conversão'!B:B,1,0),""))</f>
        <v>UNIDADE DE PRONTO ATENDIMENTO BARREIRO</v>
      </c>
    </row>
    <row r="1310" spans="1:2" x14ac:dyDescent="0.25">
      <c r="A1310" t="str">
        <f>TRIM(BC!F1308)</f>
        <v>UNIDADE DE PRONTO ATENDIMENTO PAMPULHA</v>
      </c>
      <c r="B1310" t="str">
        <f>IFERROR(VLOOKUP('Lotações convertidas'!A1310,'Lista de conversão'!A:B,2,0),IFERROR(VLOOKUP('Lotações convertidas'!A1310,'Lista de conversão'!B:B,1,0),""))</f>
        <v>UNIDADE DE PRONTO ATENDIMENTO PAMPULHA</v>
      </c>
    </row>
    <row r="1311" spans="1:2" x14ac:dyDescent="0.25">
      <c r="A1311" t="str">
        <f>TRIM(BC!F1309)</f>
        <v>CENTRO DE SAÚDE ITAIPU - JATOBÁ</v>
      </c>
      <c r="B1311" t="str">
        <f>IFERROR(VLOOKUP('Lotações convertidas'!A1311,'Lista de conversão'!A:B,2,0),IFERROR(VLOOKUP('Lotações convertidas'!A1311,'Lista de conversão'!B:B,1,0),""))</f>
        <v>CENTRO DE SAÚDE ITAIPU - JATOBÁ</v>
      </c>
    </row>
    <row r="1312" spans="1:2" x14ac:dyDescent="0.25">
      <c r="A1312" t="str">
        <f>TRIM(BC!F1310)</f>
        <v>SERVIÇO DE ATENDIMENTO MÓVEL DE URGÊNCIA E TRANSPORTE EM SAÚDE</v>
      </c>
      <c r="B1312" t="str">
        <f>IFERROR(VLOOKUP('Lotações convertidas'!A1312,'Lista de conversão'!A:B,2,0),IFERROR(VLOOKUP('Lotações convertidas'!A1312,'Lista de conversão'!B:B,1,0),""))</f>
        <v>SERVIÇO DE ATENDIMENTO MÓVEL DE URGÊNCIA E TRANSPORTE EM SAÚDE</v>
      </c>
    </row>
    <row r="1313" spans="1:2" x14ac:dyDescent="0.25">
      <c r="A1313" t="str">
        <f>TRIM(BC!F1311)</f>
        <v>GERÊNCIA DA REDE AMBULATORIAL ESPECIALIZADA</v>
      </c>
      <c r="B1313" t="str">
        <f>IFERROR(VLOOKUP('Lotações convertidas'!A1313,'Lista de conversão'!A:B,2,0),IFERROR(VLOOKUP('Lotações convertidas'!A1313,'Lista de conversão'!B:B,1,0),""))</f>
        <v>GERÊNCIA DA REDE AMBULATORIAL ESPECIALIZADA</v>
      </c>
    </row>
    <row r="1314" spans="1:2" x14ac:dyDescent="0.25">
      <c r="A1314" t="str">
        <f>TRIM(BC!F1312)</f>
        <v>CENTRO DE SAÚDE ERMELINDA</v>
      </c>
      <c r="B1314" t="str">
        <f>IFERROR(VLOOKUP('Lotações convertidas'!A1314,'Lista de conversão'!A:B,2,0),IFERROR(VLOOKUP('Lotações convertidas'!A1314,'Lista de conversão'!B:B,1,0),""))</f>
        <v>CENTRO DE SAÚDE ERMELINDA</v>
      </c>
    </row>
    <row r="1315" spans="1:2" x14ac:dyDescent="0.25">
      <c r="A1315" t="str">
        <f>TRIM(BC!F1313)</f>
        <v>CENTRAL DE ESTERILIZACAO NOROESTE</v>
      </c>
      <c r="B1315" t="str">
        <f>IFERROR(VLOOKUP('Lotações convertidas'!A1315,'Lista de conversão'!A:B,2,0),IFERROR(VLOOKUP('Lotações convertidas'!A1315,'Lista de conversão'!B:B,1,0),""))</f>
        <v>CENTRAL DE ESTERILIZACAO NOROESTE</v>
      </c>
    </row>
    <row r="1316" spans="1:2" x14ac:dyDescent="0.25">
      <c r="A1316" t="str">
        <f>TRIM(BC!F1314)</f>
        <v>CENTRO DE REFERÊNCIA EM SAÚDE MENTAL INFANTO-JUVENIL NOROESTE</v>
      </c>
      <c r="B1316" t="str">
        <f>IFERROR(VLOOKUP('Lotações convertidas'!A1316,'Lista de conversão'!A:B,2,0),IFERROR(VLOOKUP('Lotações convertidas'!A1316,'Lista de conversão'!B:B,1,0),""))</f>
        <v>CENTRO DE REFERENCIA EM SAUDE MENTAL INFANTIL NOROESTE</v>
      </c>
    </row>
    <row r="1317" spans="1:2" x14ac:dyDescent="0.25">
      <c r="A1317" t="str">
        <f>TRIM(BC!F1315)</f>
        <v>CENTRO DE SAÚDE SÃO BERNARDO</v>
      </c>
      <c r="B1317" t="str">
        <f>IFERROR(VLOOKUP('Lotações convertidas'!A1317,'Lista de conversão'!A:B,2,0),IFERROR(VLOOKUP('Lotações convertidas'!A1317,'Lista de conversão'!B:B,1,0),""))</f>
        <v>CENTRO DE SAÚDE SÃO BERNARDO</v>
      </c>
    </row>
    <row r="1318" spans="1:2" x14ac:dyDescent="0.25">
      <c r="A1318" t="str">
        <f>TRIM(BC!F1316)</f>
        <v>CENTRO DE SAÚDE CAFEZAL</v>
      </c>
      <c r="B1318" t="str">
        <f>IFERROR(VLOOKUP('Lotações convertidas'!A1318,'Lista de conversão'!A:B,2,0),IFERROR(VLOOKUP('Lotações convertidas'!A1318,'Lista de conversão'!B:B,1,0),""))</f>
        <v>CENTRO DE SAÚDE CAFEZAL</v>
      </c>
    </row>
    <row r="1319" spans="1:2" x14ac:dyDescent="0.25">
      <c r="A1319" t="str">
        <f>TRIM(BC!F1317)</f>
        <v>CENTRO DE SAÚDE VILA CEMIG</v>
      </c>
      <c r="B1319" t="str">
        <f>IFERROR(VLOOKUP('Lotações convertidas'!A1319,'Lista de conversão'!A:B,2,0),IFERROR(VLOOKUP('Lotações convertidas'!A1319,'Lista de conversão'!B:B,1,0),""))</f>
        <v>CENTRO DE SAÚDE VILA CEMIG</v>
      </c>
    </row>
    <row r="1320" spans="1:2" x14ac:dyDescent="0.25">
      <c r="A1320" t="str">
        <f>TRIM(BC!F1318)</f>
        <v>UNIDADE DE PRONTO ATENDIMENTO NORTE</v>
      </c>
      <c r="B1320" t="str">
        <f>IFERROR(VLOOKUP('Lotações convertidas'!A1320,'Lista de conversão'!A:B,2,0),IFERROR(VLOOKUP('Lotações convertidas'!A1320,'Lista de conversão'!B:B,1,0),""))</f>
        <v>UNIDADE DE PRONTO ATENDIMENTO NORTE</v>
      </c>
    </row>
    <row r="1321" spans="1:2" x14ac:dyDescent="0.25">
      <c r="A1321" t="str">
        <f>TRIM(BC!F1319)</f>
        <v>UNIDADE DE PRONTO ATENDIMENTO NORDESTE</v>
      </c>
      <c r="B1321" t="str">
        <f>IFERROR(VLOOKUP('Lotações convertidas'!A1321,'Lista de conversão'!A:B,2,0),IFERROR(VLOOKUP('Lotações convertidas'!A1321,'Lista de conversão'!B:B,1,0),""))</f>
        <v>UNIDADE DE PRONTO ATENDIMENTO NORDESTE</v>
      </c>
    </row>
    <row r="1322" spans="1:2" x14ac:dyDescent="0.25">
      <c r="A1322" t="str">
        <f>TRIM(BC!F1320)</f>
        <v>CENTRO DE SAÚDE MARIANO DE ABREU</v>
      </c>
      <c r="B1322" t="str">
        <f>IFERROR(VLOOKUP('Lotações convertidas'!A1322,'Lista de conversão'!A:B,2,0),IFERROR(VLOOKUP('Lotações convertidas'!A1322,'Lista de conversão'!B:B,1,0),""))</f>
        <v>CENTRO DE SAÚDE MARIANO DE ABREU</v>
      </c>
    </row>
    <row r="1323" spans="1:2" x14ac:dyDescent="0.25">
      <c r="A1323" t="str">
        <f>TRIM(BC!F1321)</f>
        <v>CENTRO DE SAÚDE SÃO JOSÉ</v>
      </c>
      <c r="B1323" t="str">
        <f>IFERROR(VLOOKUP('Lotações convertidas'!A1323,'Lista de conversão'!A:B,2,0),IFERROR(VLOOKUP('Lotações convertidas'!A1323,'Lista de conversão'!B:B,1,0),""))</f>
        <v>CENTRO DE SAÚDE SÃO JOSÉ</v>
      </c>
    </row>
    <row r="1324" spans="1:2" x14ac:dyDescent="0.25">
      <c r="A1324" t="str">
        <f>TRIM(BC!F1322)</f>
        <v>UNIDADE DE PRONTO ATENDIMENTO VENDA NOVA</v>
      </c>
      <c r="B1324" t="str">
        <f>IFERROR(VLOOKUP('Lotações convertidas'!A1324,'Lista de conversão'!A:B,2,0),IFERROR(VLOOKUP('Lotações convertidas'!A1324,'Lista de conversão'!B:B,1,0),""))</f>
        <v>UNIDADE DE PRONTO ATENDIMENTO VENDA NOVA</v>
      </c>
    </row>
    <row r="1325" spans="1:2" x14ac:dyDescent="0.25">
      <c r="A1325" t="str">
        <f>TRIM(BC!F1323)</f>
        <v>CENTRO DE SAÚDE BOM JESUS</v>
      </c>
      <c r="B1325" t="str">
        <f>IFERROR(VLOOKUP('Lotações convertidas'!A1325,'Lista de conversão'!A:B,2,0),IFERROR(VLOOKUP('Lotações convertidas'!A1325,'Lista de conversão'!B:B,1,0),""))</f>
        <v>CENTRO DE SAÚDE BOM JESUS</v>
      </c>
    </row>
    <row r="1326" spans="1:2" x14ac:dyDescent="0.25">
      <c r="A1326" t="str">
        <f>TRIM(BC!F1324)</f>
        <v>CENTRO DE SAÚDE HELIÓPOLIS</v>
      </c>
      <c r="B1326" t="str">
        <f>IFERROR(VLOOKUP('Lotações convertidas'!A1326,'Lista de conversão'!A:B,2,0),IFERROR(VLOOKUP('Lotações convertidas'!A1326,'Lista de conversão'!B:B,1,0),""))</f>
        <v>CENTRO DE SAÚDE HELIÓPOLIS</v>
      </c>
    </row>
    <row r="1327" spans="1:2" x14ac:dyDescent="0.25">
      <c r="A1327" t="str">
        <f>TRIM(BC!F1325)</f>
        <v>CENTRO DE REFERÊNCIA EM SAÚDE MENTAL- ÁLCOOL E OUTRAS DROGAS BARREIRO</v>
      </c>
      <c r="B1327" t="str">
        <f>IFERROR(VLOOKUP('Lotações convertidas'!A1327,'Lista de conversão'!A:B,2,0),IFERROR(VLOOKUP('Lotações convertidas'!A1327,'Lista de conversão'!B:B,1,0),""))</f>
        <v>CENTRO DE REFERENCIA EM SAUDE MENTAL ALCOOL E DROGAS BARREIRO</v>
      </c>
    </row>
    <row r="1328" spans="1:2" x14ac:dyDescent="0.25">
      <c r="A1328" t="str">
        <f>TRIM(BC!F1326)</f>
        <v>CENTRO DE REFERÊNCIA EM SAÚDE MENTAL INFANTO-JUVENIL NOROESTE</v>
      </c>
      <c r="B1328" t="str">
        <f>IFERROR(VLOOKUP('Lotações convertidas'!A1328,'Lista de conversão'!A:B,2,0),IFERROR(VLOOKUP('Lotações convertidas'!A1328,'Lista de conversão'!B:B,1,0),""))</f>
        <v>CENTRO DE REFERENCIA EM SAUDE MENTAL INFANTIL NOROESTE</v>
      </c>
    </row>
    <row r="1329" spans="1:2" x14ac:dyDescent="0.25">
      <c r="A1329" t="str">
        <f>TRIM(BC!F1327)</f>
        <v>CENTRO DE TREIN. E REF. EM DOENÇAS INFECCIOSAS E PARASITÁRIAS ORESTES DINIZ</v>
      </c>
      <c r="B1329" t="str">
        <f>IFERROR(VLOOKUP('Lotações convertidas'!A1329,'Lista de conversão'!A:B,2,0),IFERROR(VLOOKUP('Lotações convertidas'!A1329,'Lista de conversão'!B:B,1,0),""))</f>
        <v>CENTRO DE TREIN. E REF. EM DOENÇAS INFECCIOSAS E PARASITÁRIAS ORESTES DINIZ</v>
      </c>
    </row>
    <row r="1330" spans="1:2" x14ac:dyDescent="0.25">
      <c r="A1330" t="str">
        <f>TRIM(BC!F1328)</f>
        <v>SERVIÇO DE ATENDIMENTO MÓVEL DE URGÊNCIA E TRANSPORTE EM SAÚDE</v>
      </c>
      <c r="B1330" t="str">
        <f>IFERROR(VLOOKUP('Lotações convertidas'!A1330,'Lista de conversão'!A:B,2,0),IFERROR(VLOOKUP('Lotações convertidas'!A1330,'Lista de conversão'!B:B,1,0),""))</f>
        <v>SERVIÇO DE ATENDIMENTO MÓVEL DE URGÊNCIA E TRANSPORTE EM SAÚDE</v>
      </c>
    </row>
    <row r="1331" spans="1:2" x14ac:dyDescent="0.25">
      <c r="A1331" t="str">
        <f>TRIM(BC!F1329)</f>
        <v>CENTRO DE REFERÊNCIA EM SAÚDE MENTAL- ÁLCOOL E OUTRAS DROGAS PAMPULHA/NOROESTE</v>
      </c>
      <c r="B1331" t="str">
        <f>IFERROR(VLOOKUP('Lotações convertidas'!A1331,'Lista de conversão'!A:B,2,0),IFERROR(VLOOKUP('Lotações convertidas'!A1331,'Lista de conversão'!B:B,1,0),""))</f>
        <v>CENTRO DE REFERÊNCIA EM SAÚDE MENTAL - ÁLCOOL E DROGAS PAMPULHA/NOROESTE</v>
      </c>
    </row>
    <row r="1332" spans="1:2" x14ac:dyDescent="0.25">
      <c r="A1332" t="str">
        <f>TRIM(BC!F1330)</f>
        <v>LABORATÓRIO REGIONAL CENTRO-SUL / PAMPULHA</v>
      </c>
      <c r="B1332" t="str">
        <f>IFERROR(VLOOKUP('Lotações convertidas'!A1332,'Lista de conversão'!A:B,2,0),IFERROR(VLOOKUP('Lotações convertidas'!A1332,'Lista de conversão'!B:B,1,0),""))</f>
        <v>LABORATORIO REGIONAL CENTRO-SUL/PAMPULHA</v>
      </c>
    </row>
    <row r="1333" spans="1:2" x14ac:dyDescent="0.25">
      <c r="A1333" t="str">
        <f>TRIM(BC!F1331)</f>
        <v>CENTRO DE SAÚDE PADRE JOAQUIM MAIA</v>
      </c>
      <c r="B1333" t="str">
        <f>IFERROR(VLOOKUP('Lotações convertidas'!A1333,'Lista de conversão'!A:B,2,0),IFERROR(VLOOKUP('Lotações convertidas'!A1333,'Lista de conversão'!B:B,1,0),""))</f>
        <v>CENTRO DE SAÚDE PADRE JOAQUIM MAIA</v>
      </c>
    </row>
    <row r="1334" spans="1:2" x14ac:dyDescent="0.25">
      <c r="A1334" t="str">
        <f>TRIM(BC!F1332)</f>
        <v>CENTRO DE SAÚDE MARIANO DE ABREU</v>
      </c>
      <c r="B1334" t="str">
        <f>IFERROR(VLOOKUP('Lotações convertidas'!A1334,'Lista de conversão'!A:B,2,0),IFERROR(VLOOKUP('Lotações convertidas'!A1334,'Lista de conversão'!B:B,1,0),""))</f>
        <v>CENTRO DE SAÚDE MARIANO DE ABREU</v>
      </c>
    </row>
    <row r="1335" spans="1:2" x14ac:dyDescent="0.25">
      <c r="A1335" t="str">
        <f>TRIM(BC!F1333)</f>
        <v>CENTRO DE SAÚDE SANTA TEREZINHA</v>
      </c>
      <c r="B1335" t="str">
        <f>IFERROR(VLOOKUP('Lotações convertidas'!A1335,'Lista de conversão'!A:B,2,0),IFERROR(VLOOKUP('Lotações convertidas'!A1335,'Lista de conversão'!B:B,1,0),""))</f>
        <v>CENTRO DE SAÚDE SANTA TEREZINHA</v>
      </c>
    </row>
    <row r="1336" spans="1:2" x14ac:dyDescent="0.25">
      <c r="A1336" t="str">
        <f>TRIM(BC!F1334)</f>
        <v>CENTRO DE REFERENCIA EM REABILITACAO LESTE</v>
      </c>
      <c r="B1336" t="str">
        <f>IFERROR(VLOOKUP('Lotações convertidas'!A1336,'Lista de conversão'!A:B,2,0),IFERROR(VLOOKUP('Lotações convertidas'!A1336,'Lista de conversão'!B:B,1,0),""))</f>
        <v>CENTRO DE REFERENCIA EM REABILITACAO LESTE</v>
      </c>
    </row>
    <row r="1337" spans="1:2" x14ac:dyDescent="0.25">
      <c r="A1337" t="str">
        <f>TRIM(BC!F1335)</f>
        <v>SERVIÇO DE ATENDIMENTO MÓVEL DE URGÊNCIA E TRANSPORTE EM SAÚDE</v>
      </c>
      <c r="B1337" t="str">
        <f>IFERROR(VLOOKUP('Lotações convertidas'!A1337,'Lista de conversão'!A:B,2,0),IFERROR(VLOOKUP('Lotações convertidas'!A1337,'Lista de conversão'!B:B,1,0),""))</f>
        <v>SERVIÇO DE ATENDIMENTO MÓVEL DE URGÊNCIA E TRANSPORTE EM SAÚDE</v>
      </c>
    </row>
    <row r="1338" spans="1:2" x14ac:dyDescent="0.25">
      <c r="A1338" t="str">
        <f>TRIM(BC!F1336)</f>
        <v>ASSESSORIA DE EDUCAÇÃO EM SAÚDE</v>
      </c>
      <c r="B1338" t="str">
        <f>IFERROR(VLOOKUP('Lotações convertidas'!A1338,'Lista de conversão'!A:B,2,0),IFERROR(VLOOKUP('Lotações convertidas'!A1338,'Lista de conversão'!B:B,1,0),""))</f>
        <v>ASSESSORIA DE EDUCAÇÃO EM SAÚDE</v>
      </c>
    </row>
    <row r="1339" spans="1:2" x14ac:dyDescent="0.25">
      <c r="A1339" t="str">
        <f>TRIM(BC!F1337)</f>
        <v>CENTRO DE REFERÊNCIA EM SAÚDE MENTAL- ÁLCOOL E OUTRAS DROGAS NORDESTE</v>
      </c>
      <c r="B1339" t="str">
        <f>IFERROR(VLOOKUP('Lotações convertidas'!A1339,'Lista de conversão'!A:B,2,0),IFERROR(VLOOKUP('Lotações convertidas'!A1339,'Lista de conversão'!B:B,1,0),""))</f>
        <v>CENTRO DE REFERENCIA EM SAUDE MENTAL ALCOOL E DROGAS NORDESTE</v>
      </c>
    </row>
    <row r="1340" spans="1:2" x14ac:dyDescent="0.25">
      <c r="A1340" t="str">
        <f>TRIM(BC!F1338)</f>
        <v>CENTRAL DE ESTERILIZACAO LESTE</v>
      </c>
      <c r="B1340" t="str">
        <f>IFERROR(VLOOKUP('Lotações convertidas'!A1340,'Lista de conversão'!A:B,2,0),IFERROR(VLOOKUP('Lotações convertidas'!A1340,'Lista de conversão'!B:B,1,0),""))</f>
        <v>CENTRAL DE ESTERILIZACAO LESTE</v>
      </c>
    </row>
    <row r="1341" spans="1:2" x14ac:dyDescent="0.25">
      <c r="A1341" t="str">
        <f>TRIM(BC!F1339)</f>
        <v>CENTRO DE SAÚDE CÍCERO ILDEFONSO</v>
      </c>
      <c r="B1341" t="str">
        <f>IFERROR(VLOOKUP('Lotações convertidas'!A1341,'Lista de conversão'!A:B,2,0),IFERROR(VLOOKUP('Lotações convertidas'!A1341,'Lista de conversão'!B:B,1,0),""))</f>
        <v>CENTRO DE SAÚDE CÍCERO ILDEFONSO</v>
      </c>
    </row>
    <row r="1342" spans="1:2" x14ac:dyDescent="0.25">
      <c r="A1342" t="str">
        <f>TRIM(BC!F1340)</f>
        <v>SERVIÇO DE ATENDIMENTO MÓVEL DE URGÊNCIA E TRANSPORTE EM SAÚDE</v>
      </c>
      <c r="B1342" t="str">
        <f>IFERROR(VLOOKUP('Lotações convertidas'!A1342,'Lista de conversão'!A:B,2,0),IFERROR(VLOOKUP('Lotações convertidas'!A1342,'Lista de conversão'!B:B,1,0),""))</f>
        <v>SERVIÇO DE ATENDIMENTO MÓVEL DE URGÊNCIA E TRANSPORTE EM SAÚDE</v>
      </c>
    </row>
    <row r="1343" spans="1:2" x14ac:dyDescent="0.25">
      <c r="A1343" t="str">
        <f>TRIM(BC!F1341)</f>
        <v>CENTRO DE REFERENCIA EM REABILITACAO LESTE</v>
      </c>
      <c r="B1343" t="str">
        <f>IFERROR(VLOOKUP('Lotações convertidas'!A1343,'Lista de conversão'!A:B,2,0),IFERROR(VLOOKUP('Lotações convertidas'!A1343,'Lista de conversão'!B:B,1,0),""))</f>
        <v>CENTRO DE REFERENCIA EM REABILITACAO LESTE</v>
      </c>
    </row>
    <row r="1344" spans="1:2" x14ac:dyDescent="0.25">
      <c r="A1344" t="str">
        <f>TRIM(BC!F1342)</f>
        <v>CENTRO DE REFERENCIA EM SAUDE MENTAL BARREIRO</v>
      </c>
      <c r="B1344" t="str">
        <f>IFERROR(VLOOKUP('Lotações convertidas'!A1344,'Lista de conversão'!A:B,2,0),IFERROR(VLOOKUP('Lotações convertidas'!A1344,'Lista de conversão'!B:B,1,0),""))</f>
        <v>CENTRO DE REFERENCIA EM SAUDE MENTAL BARREIRO</v>
      </c>
    </row>
    <row r="1345" spans="1:2" x14ac:dyDescent="0.25">
      <c r="A1345" t="str">
        <f>TRIM(BC!F1343)</f>
        <v>CENTRO DE REFERÊNCIA EM SAÚDE MENTAL INFANTO-JUVENIL NOROESTE</v>
      </c>
      <c r="B1345" t="str">
        <f>IFERROR(VLOOKUP('Lotações convertidas'!A1345,'Lista de conversão'!A:B,2,0),IFERROR(VLOOKUP('Lotações convertidas'!A1345,'Lista de conversão'!B:B,1,0),""))</f>
        <v>CENTRO DE REFERENCIA EM SAUDE MENTAL INFANTIL NOROESTE</v>
      </c>
    </row>
    <row r="1346" spans="1:2" x14ac:dyDescent="0.25">
      <c r="A1346" t="str">
        <f>TRIM(BC!F1344)</f>
        <v>UNIDADE DE REFERÊNCIA SECUNDÁRIA SAUDADE</v>
      </c>
      <c r="B1346" t="str">
        <f>IFERROR(VLOOKUP('Lotações convertidas'!A1346,'Lista de conversão'!A:B,2,0),IFERROR(VLOOKUP('Lotações convertidas'!A1346,'Lista de conversão'!B:B,1,0),""))</f>
        <v>UNIDADE DE REFERENCIA SECUNDARIA SAUDADE</v>
      </c>
    </row>
    <row r="1347" spans="1:2" x14ac:dyDescent="0.25">
      <c r="A1347" t="str">
        <f>TRIM(BC!F1345)</f>
        <v>CENTRO DE SAÚDE CONJUNTO SANTA MARIA</v>
      </c>
      <c r="B1347" t="str">
        <f>IFERROR(VLOOKUP('Lotações convertidas'!A1347,'Lista de conversão'!A:B,2,0),IFERROR(VLOOKUP('Lotações convertidas'!A1347,'Lista de conversão'!B:B,1,0),""))</f>
        <v>CENTRO DE SAÚDE CONJUNTO SANTA MARIA</v>
      </c>
    </row>
    <row r="1348" spans="1:2" x14ac:dyDescent="0.25">
      <c r="A1348" t="str">
        <f>TRIM(BC!F1346)</f>
        <v>CENTRO DE SAÚDE CACHOEIRINHA</v>
      </c>
      <c r="B1348" t="str">
        <f>IFERROR(VLOOKUP('Lotações convertidas'!A1348,'Lista de conversão'!A:B,2,0),IFERROR(VLOOKUP('Lotações convertidas'!A1348,'Lista de conversão'!B:B,1,0),""))</f>
        <v>CENTRO DE SAÚDE CACHOEIRINHA</v>
      </c>
    </row>
    <row r="1349" spans="1:2" x14ac:dyDescent="0.25">
      <c r="A1349" t="str">
        <f>TRIM(BC!F1347)</f>
        <v>CENTRO DE ESPECIALIDADES MEDICAS NORDESTE</v>
      </c>
      <c r="B1349" t="str">
        <f>IFERROR(VLOOKUP('Lotações convertidas'!A1349,'Lista de conversão'!A:B,2,0),IFERROR(VLOOKUP('Lotações convertidas'!A1349,'Lista de conversão'!B:B,1,0),""))</f>
        <v>CENTRO DE ESPECIALIDADES MEDICAS NORDESTE</v>
      </c>
    </row>
    <row r="1350" spans="1:2" x14ac:dyDescent="0.25">
      <c r="A1350" t="str">
        <f>TRIM(BC!F1348)</f>
        <v>CENTRO DE SAÚDE MARIVANDA BALEEIRO - PAULO VI</v>
      </c>
      <c r="B1350" t="str">
        <f>IFERROR(VLOOKUP('Lotações convertidas'!A1350,'Lista de conversão'!A:B,2,0),IFERROR(VLOOKUP('Lotações convertidas'!A1350,'Lista de conversão'!B:B,1,0),""))</f>
        <v>CENTRO DE SAÚDE MARIVANDA BALEEIRO - PAULO VI</v>
      </c>
    </row>
    <row r="1351" spans="1:2" x14ac:dyDescent="0.25">
      <c r="A1351" t="str">
        <f>TRIM(BC!F1349)</f>
        <v>CENTRO DE SAÚDE JAQUELINE</v>
      </c>
      <c r="B1351" t="str">
        <f>IFERROR(VLOOKUP('Lotações convertidas'!A1351,'Lista de conversão'!A:B,2,0),IFERROR(VLOOKUP('Lotações convertidas'!A1351,'Lista de conversão'!B:B,1,0),""))</f>
        <v>CENTRO DE SAÚDE JAQUELINE</v>
      </c>
    </row>
    <row r="1352" spans="1:2" x14ac:dyDescent="0.25">
      <c r="A1352" t="str">
        <f>TRIM(BC!F1350)</f>
        <v>UNIDADE DE PRONTO ATENDIMENTO LESTE</v>
      </c>
      <c r="B1352" t="str">
        <f>IFERROR(VLOOKUP('Lotações convertidas'!A1352,'Lista de conversão'!A:B,2,0),IFERROR(VLOOKUP('Lotações convertidas'!A1352,'Lista de conversão'!B:B,1,0),""))</f>
        <v>UNIDADE DE PRONTO ATENDIMENTO LESTE</v>
      </c>
    </row>
    <row r="1353" spans="1:2" x14ac:dyDescent="0.25">
      <c r="A1353" t="str">
        <f>TRIM(BC!F1351)</f>
        <v>DIRETORIA REGIONAL DE SAUDE PAMPULHA</v>
      </c>
      <c r="B1353" t="str">
        <f>IFERROR(VLOOKUP('Lotações convertidas'!A1353,'Lista de conversão'!A:B,2,0),IFERROR(VLOOKUP('Lotações convertidas'!A1353,'Lista de conversão'!B:B,1,0),""))</f>
        <v>DIRETORIA REGIONAL DE SAUDE PAMPULHA</v>
      </c>
    </row>
    <row r="1354" spans="1:2" x14ac:dyDescent="0.25">
      <c r="A1354" t="str">
        <f>TRIM(BC!F1352)</f>
        <v>CENTRO DE SAÚDE CONJUNTO PAULO VI</v>
      </c>
      <c r="B1354" t="str">
        <f>IFERROR(VLOOKUP('Lotações convertidas'!A1354,'Lista de conversão'!A:B,2,0),IFERROR(VLOOKUP('Lotações convertidas'!A1354,'Lista de conversão'!B:B,1,0),""))</f>
        <v>CENTRO DE SAÚDE CONJUNTO PAULO VI</v>
      </c>
    </row>
    <row r="1355" spans="1:2" x14ac:dyDescent="0.25">
      <c r="A1355" t="str">
        <f>TRIM(BC!F1353)</f>
        <v>CENTRO DE REFERÊNCIA EM SAÚDE MENTAL INFANTO-JUVENIL NORDESTE</v>
      </c>
      <c r="B1355" t="str">
        <f>IFERROR(VLOOKUP('Lotações convertidas'!A1355,'Lista de conversão'!A:B,2,0),IFERROR(VLOOKUP('Lotações convertidas'!A1355,'Lista de conversão'!B:B,1,0),""))</f>
        <v>CENTRO DE REFERENCIA EM SAUDE MENTAL INFANTIL NORDESTE</v>
      </c>
    </row>
    <row r="1356" spans="1:2" x14ac:dyDescent="0.25">
      <c r="A1356" t="str">
        <f>TRIM(BC!F1354)</f>
        <v>CENTRO DE SAÚDE FÁBIO CORREA LIMA</v>
      </c>
      <c r="B1356" t="str">
        <f>IFERROR(VLOOKUP('Lotações convertidas'!A1356,'Lista de conversão'!A:B,2,0),IFERROR(VLOOKUP('Lotações convertidas'!A1356,'Lista de conversão'!B:B,1,0),""))</f>
        <v>CENTRO DE SAÚDE FÁBIO CORREA LIMA</v>
      </c>
    </row>
    <row r="1357" spans="1:2" x14ac:dyDescent="0.25">
      <c r="A1357" t="str">
        <f>TRIM(BC!F1355)</f>
        <v>CENTRO DE SAÚDE GENTIL GOMES</v>
      </c>
      <c r="B1357" t="str">
        <f>IFERROR(VLOOKUP('Lotações convertidas'!A1357,'Lista de conversão'!A:B,2,0),IFERROR(VLOOKUP('Lotações convertidas'!A1357,'Lista de conversão'!B:B,1,0),""))</f>
        <v>CENTRO DE SAÚDE GENTIL GOMES</v>
      </c>
    </row>
    <row r="1358" spans="1:2" x14ac:dyDescent="0.25">
      <c r="A1358" t="str">
        <f>TRIM(BC!F1356)</f>
        <v>CENTRO DE SAÚDE TAQUARIL</v>
      </c>
      <c r="B1358" t="str">
        <f>IFERROR(VLOOKUP('Lotações convertidas'!A1358,'Lista de conversão'!A:B,2,0),IFERROR(VLOOKUP('Lotações convertidas'!A1358,'Lista de conversão'!B:B,1,0),""))</f>
        <v>CENTRO DE SAÚDE TAQUARIL</v>
      </c>
    </row>
    <row r="1359" spans="1:2" x14ac:dyDescent="0.25">
      <c r="A1359" t="str">
        <f>TRIM(BC!F1357)</f>
        <v>UNIDADE DE PRONTO ATENDIMENTO LESTE</v>
      </c>
      <c r="B1359" t="str">
        <f>IFERROR(VLOOKUP('Lotações convertidas'!A1359,'Lista de conversão'!A:B,2,0),IFERROR(VLOOKUP('Lotações convertidas'!A1359,'Lista de conversão'!B:B,1,0),""))</f>
        <v>UNIDADE DE PRONTO ATENDIMENTO LESTE</v>
      </c>
    </row>
    <row r="1360" spans="1:2" x14ac:dyDescent="0.25">
      <c r="A1360" t="str">
        <f>TRIM(BC!F1358)</f>
        <v>UNIDADE DE PRONTO ATENDIMENTO LESTE</v>
      </c>
      <c r="B1360" t="str">
        <f>IFERROR(VLOOKUP('Lotações convertidas'!A1360,'Lista de conversão'!A:B,2,0),IFERROR(VLOOKUP('Lotações convertidas'!A1360,'Lista de conversão'!B:B,1,0),""))</f>
        <v>UNIDADE DE PRONTO ATENDIMENTO LESTE</v>
      </c>
    </row>
    <row r="1361" spans="1:2" x14ac:dyDescent="0.25">
      <c r="A1361" t="str">
        <f>TRIM(BC!F1359)</f>
        <v>UNIDADE DE PRONTO ATENDIMENTO VENDA NOVA</v>
      </c>
      <c r="B1361" t="str">
        <f>IFERROR(VLOOKUP('Lotações convertidas'!A1361,'Lista de conversão'!A:B,2,0),IFERROR(VLOOKUP('Lotações convertidas'!A1361,'Lista de conversão'!B:B,1,0),""))</f>
        <v>UNIDADE DE PRONTO ATENDIMENTO VENDA NOVA</v>
      </c>
    </row>
    <row r="1362" spans="1:2" x14ac:dyDescent="0.25">
      <c r="A1362" t="str">
        <f>TRIM(BC!F1360)</f>
        <v>CENTRO DE REFERENCIA EM SAUDE MENTAL BARREIRO</v>
      </c>
      <c r="B1362" t="str">
        <f>IFERROR(VLOOKUP('Lotações convertidas'!A1362,'Lista de conversão'!A:B,2,0),IFERROR(VLOOKUP('Lotações convertidas'!A1362,'Lista de conversão'!B:B,1,0),""))</f>
        <v>CENTRO DE REFERENCIA EM SAUDE MENTAL BARREIRO</v>
      </c>
    </row>
    <row r="1363" spans="1:2" x14ac:dyDescent="0.25">
      <c r="A1363" t="str">
        <f>TRIM(BC!F1361)</f>
        <v>DIRETORIA REGIONAL DE SAUDE PAMPULHA</v>
      </c>
      <c r="B1363" t="str">
        <f>IFERROR(VLOOKUP('Lotações convertidas'!A1363,'Lista de conversão'!A:B,2,0),IFERROR(VLOOKUP('Lotações convertidas'!A1363,'Lista de conversão'!B:B,1,0),""))</f>
        <v>DIRETORIA REGIONAL DE SAUDE PAMPULHA</v>
      </c>
    </row>
    <row r="1364" spans="1:2" x14ac:dyDescent="0.25">
      <c r="A1364" t="str">
        <f>TRIM(BC!F1362)</f>
        <v>UNIDADE DE PRONTO ATENDIMENTO NORTE</v>
      </c>
      <c r="B1364" t="str">
        <f>IFERROR(VLOOKUP('Lotações convertidas'!A1364,'Lista de conversão'!A:B,2,0),IFERROR(VLOOKUP('Lotações convertidas'!A1364,'Lista de conversão'!B:B,1,0),""))</f>
        <v>UNIDADE DE PRONTO ATENDIMENTO NORTE</v>
      </c>
    </row>
    <row r="1365" spans="1:2" x14ac:dyDescent="0.25">
      <c r="A1365" t="str">
        <f>TRIM(BC!F1363)</f>
        <v>CENTRO DE REFERENCIA EM SAUDE MENTAL NOROESTE</v>
      </c>
      <c r="B1365" t="str">
        <f>IFERROR(VLOOKUP('Lotações convertidas'!A1365,'Lista de conversão'!A:B,2,0),IFERROR(VLOOKUP('Lotações convertidas'!A1365,'Lista de conversão'!B:B,1,0),""))</f>
        <v>CENTRO DE REFERENCIA EM SAUDE MENTAL NOROESTE</v>
      </c>
    </row>
    <row r="1366" spans="1:2" x14ac:dyDescent="0.25">
      <c r="A1366" t="str">
        <f>TRIM(BC!F1364)</f>
        <v>CENTRO DE SAÚDE GENTIL GOMES</v>
      </c>
      <c r="B1366" t="str">
        <f>IFERROR(VLOOKUP('Lotações convertidas'!A1366,'Lista de conversão'!A:B,2,0),IFERROR(VLOOKUP('Lotações convertidas'!A1366,'Lista de conversão'!B:B,1,0),""))</f>
        <v>CENTRO DE SAÚDE GENTIL GOMES</v>
      </c>
    </row>
    <row r="1367" spans="1:2" x14ac:dyDescent="0.25">
      <c r="A1367" t="str">
        <f>TRIM(BC!F1365)</f>
        <v>CENTRO DE SAÚDE PINDORAMA - ELZA MARTINS</v>
      </c>
      <c r="B1367" t="str">
        <f>IFERROR(VLOOKUP('Lotações convertidas'!A1367,'Lista de conversão'!A:B,2,0),IFERROR(VLOOKUP('Lotações convertidas'!A1367,'Lista de conversão'!B:B,1,0),""))</f>
        <v>CENTRO DE SAÚDE PINDORAMA - ELZA MARTINS</v>
      </c>
    </row>
    <row r="1368" spans="1:2" x14ac:dyDescent="0.25">
      <c r="A1368" t="str">
        <f>TRIM(BC!F1366)</f>
        <v>CENTRO DE SAÚDE LAGOA</v>
      </c>
      <c r="B1368" t="str">
        <f>IFERROR(VLOOKUP('Lotações convertidas'!A1368,'Lista de conversão'!A:B,2,0),IFERROR(VLOOKUP('Lotações convertidas'!A1368,'Lista de conversão'!B:B,1,0),""))</f>
        <v>CENTRO DE SAÚDE LAGOA</v>
      </c>
    </row>
    <row r="1369" spans="1:2" x14ac:dyDescent="0.25">
      <c r="A1369" t="str">
        <f>TRIM(BC!F1367)</f>
        <v>UNIDADE DE REFERÊNCIA SECUNDÁRIA SAGRADA FAMÍLIA</v>
      </c>
      <c r="B1369" t="str">
        <f>IFERROR(VLOOKUP('Lotações convertidas'!A1369,'Lista de conversão'!A:B,2,0),IFERROR(VLOOKUP('Lotações convertidas'!A1369,'Lista de conversão'!B:B,1,0),""))</f>
        <v>UNIDADE DE REFERENCIA SECUNDARIA SAGRADA FAMILIA</v>
      </c>
    </row>
    <row r="1370" spans="1:2" x14ac:dyDescent="0.25">
      <c r="A1370" t="str">
        <f>TRIM(BC!F1368)</f>
        <v>UNIDADE DE PRONTO ATENDIMENTO NORTE</v>
      </c>
      <c r="B1370" t="str">
        <f>IFERROR(VLOOKUP('Lotações convertidas'!A1370,'Lista de conversão'!A:B,2,0),IFERROR(VLOOKUP('Lotações convertidas'!A1370,'Lista de conversão'!B:B,1,0),""))</f>
        <v>UNIDADE DE PRONTO ATENDIMENTO NORTE</v>
      </c>
    </row>
    <row r="1371" spans="1:2" x14ac:dyDescent="0.25">
      <c r="A1371" t="str">
        <f>TRIM(BC!F1369)</f>
        <v>CENTRO DE SAÚDE CARLOS CHAGAS</v>
      </c>
      <c r="B1371" t="str">
        <f>IFERROR(VLOOKUP('Lotações convertidas'!A1371,'Lista de conversão'!A:B,2,0),IFERROR(VLOOKUP('Lotações convertidas'!A1371,'Lista de conversão'!B:B,1,0),""))</f>
        <v>CENTRO DE SAÚDE CARLOS CHAGAS</v>
      </c>
    </row>
    <row r="1372" spans="1:2" x14ac:dyDescent="0.25">
      <c r="A1372" t="str">
        <f>TRIM(BC!F1370)</f>
        <v>CENTRAL DE ESTERILIZACAO BARREIRO</v>
      </c>
      <c r="B1372" t="str">
        <f>IFERROR(VLOOKUP('Lotações convertidas'!A1372,'Lista de conversão'!A:B,2,0),IFERROR(VLOOKUP('Lotações convertidas'!A1372,'Lista de conversão'!B:B,1,0),""))</f>
        <v>CENTRAL DE ESTERILIZACAO BARREIRO</v>
      </c>
    </row>
    <row r="1373" spans="1:2" x14ac:dyDescent="0.25">
      <c r="A1373" t="str">
        <f>TRIM(BC!F1371)</f>
        <v>UNIDADE DE PRONTO ATENDIMENTO OESTE</v>
      </c>
      <c r="B1373" t="str">
        <f>IFERROR(VLOOKUP('Lotações convertidas'!A1373,'Lista de conversão'!A:B,2,0),IFERROR(VLOOKUP('Lotações convertidas'!A1373,'Lista de conversão'!B:B,1,0),""))</f>
        <v>UNIDADE DE PRONTO ATENDIMENTO OESTE</v>
      </c>
    </row>
    <row r="1374" spans="1:2" x14ac:dyDescent="0.25">
      <c r="A1374" t="str">
        <f>TRIM(BC!F1372)</f>
        <v>CENTRO DE TREIN. E REF. EM DOENÇAS INFECCIOSAS E PARASITÁRIAS ORESTES DINIZ</v>
      </c>
      <c r="B1374" t="str">
        <f>IFERROR(VLOOKUP('Lotações convertidas'!A1374,'Lista de conversão'!A:B,2,0),IFERROR(VLOOKUP('Lotações convertidas'!A1374,'Lista de conversão'!B:B,1,0),""))</f>
        <v>CENTRO DE TREIN. E REF. EM DOENÇAS INFECCIOSAS E PARASITÁRIAS ORESTES DINIZ</v>
      </c>
    </row>
    <row r="1375" spans="1:2" x14ac:dyDescent="0.25">
      <c r="A1375" t="str">
        <f>TRIM(BC!F1373)</f>
        <v>UNIDADE DE PRONTO ATENDIMENTO NORDESTE</v>
      </c>
      <c r="B1375" t="str">
        <f>IFERROR(VLOOKUP('Lotações convertidas'!A1375,'Lista de conversão'!A:B,2,0),IFERROR(VLOOKUP('Lotações convertidas'!A1375,'Lista de conversão'!B:B,1,0),""))</f>
        <v>UNIDADE DE PRONTO ATENDIMENTO NORDESTE</v>
      </c>
    </row>
    <row r="1376" spans="1:2" x14ac:dyDescent="0.25">
      <c r="A1376" t="str">
        <f>TRIM(BC!F1374)</f>
        <v>CENTRO DE REFERÊNCIA EM SAÚDE MENTAL INFANTO-JUVENIL NORDESTE</v>
      </c>
      <c r="B1376" t="str">
        <f>IFERROR(VLOOKUP('Lotações convertidas'!A1376,'Lista de conversão'!A:B,2,0),IFERROR(VLOOKUP('Lotações convertidas'!A1376,'Lista de conversão'!B:B,1,0),""))</f>
        <v>CENTRO DE REFERENCIA EM SAUDE MENTAL INFANTIL NORDESTE</v>
      </c>
    </row>
    <row r="1377" spans="1:2" x14ac:dyDescent="0.25">
      <c r="A1377" t="str">
        <f>TRIM(BC!F1375)</f>
        <v>GERENCIA DE ASSISTENCIA, EPIDEMIOLOGIA E REGULACAO NORDESTE</v>
      </c>
      <c r="B1377" t="str">
        <f>IFERROR(VLOOKUP('Lotações convertidas'!A1377,'Lista de conversão'!A:B,2,0),IFERROR(VLOOKUP('Lotações convertidas'!A1377,'Lista de conversão'!B:B,1,0),""))</f>
        <v>GERENCIA DE ASSISTENCIA, EPIDEMIOLOGIA E REGULACAO NORDESTE</v>
      </c>
    </row>
    <row r="1378" spans="1:2" x14ac:dyDescent="0.25">
      <c r="A1378" t="str">
        <f>TRIM(BC!F1376)</f>
        <v>UNIDADE DE PRONTO ATENDIMENTO OESTE</v>
      </c>
      <c r="B1378" t="str">
        <f>IFERROR(VLOOKUP('Lotações convertidas'!A1378,'Lista de conversão'!A:B,2,0),IFERROR(VLOOKUP('Lotações convertidas'!A1378,'Lista de conversão'!B:B,1,0),""))</f>
        <v>UNIDADE DE PRONTO ATENDIMENTO OESTE</v>
      </c>
    </row>
    <row r="1379" spans="1:2" x14ac:dyDescent="0.25">
      <c r="A1379" t="str">
        <f>TRIM(BC!F1377)</f>
        <v>CENTRO DE SAÚDE CAMPO ALEGRE</v>
      </c>
      <c r="B1379" t="str">
        <f>IFERROR(VLOOKUP('Lotações convertidas'!A1379,'Lista de conversão'!A:B,2,0),IFERROR(VLOOKUP('Lotações convertidas'!A1379,'Lista de conversão'!B:B,1,0),""))</f>
        <v>CENTRO DE SAÚDE CAMPO ALEGRE</v>
      </c>
    </row>
    <row r="1380" spans="1:2" x14ac:dyDescent="0.25">
      <c r="A1380" t="str">
        <f>TRIM(BC!F1378)</f>
        <v>CENTRO DE REFERÊNCIA EM SAÚDE MENTAL INFANTO-JUVENIL NORDESTE</v>
      </c>
      <c r="B1380" t="str">
        <f>IFERROR(VLOOKUP('Lotações convertidas'!A1380,'Lista de conversão'!A:B,2,0),IFERROR(VLOOKUP('Lotações convertidas'!A1380,'Lista de conversão'!B:B,1,0),""))</f>
        <v>CENTRO DE REFERENCIA EM SAUDE MENTAL INFANTIL NORDESTE</v>
      </c>
    </row>
    <row r="1381" spans="1:2" x14ac:dyDescent="0.25">
      <c r="A1381" t="str">
        <f>TRIM(BC!F1379)</f>
        <v>LABORATÓRIO REGIONAL CENTRO-SUL / PAMPULHA</v>
      </c>
      <c r="B1381" t="str">
        <f>IFERROR(VLOOKUP('Lotações convertidas'!A1381,'Lista de conversão'!A:B,2,0),IFERROR(VLOOKUP('Lotações convertidas'!A1381,'Lista de conversão'!B:B,1,0),""))</f>
        <v>LABORATORIO REGIONAL CENTRO-SUL/PAMPULHA</v>
      </c>
    </row>
    <row r="1382" spans="1:2" x14ac:dyDescent="0.25">
      <c r="A1382" t="str">
        <f>TRIM(BC!F1380)</f>
        <v>UNIDADE DE PRONTO ATENDIMENTO NORDESTE</v>
      </c>
      <c r="B1382" t="str">
        <f>IFERROR(VLOOKUP('Lotações convertidas'!A1382,'Lista de conversão'!A:B,2,0),IFERROR(VLOOKUP('Lotações convertidas'!A1382,'Lista de conversão'!B:B,1,0),""))</f>
        <v>UNIDADE DE PRONTO ATENDIMENTO NORDESTE</v>
      </c>
    </row>
    <row r="1383" spans="1:2" x14ac:dyDescent="0.25">
      <c r="A1383" t="str">
        <f>TRIM(BC!F1381)</f>
        <v>CENTRAL DE ESTERILIZACAO BARREIRO</v>
      </c>
      <c r="B1383" t="str">
        <f>IFERROR(VLOOKUP('Lotações convertidas'!A1383,'Lista de conversão'!A:B,2,0),IFERROR(VLOOKUP('Lotações convertidas'!A1383,'Lista de conversão'!B:B,1,0),""))</f>
        <v>CENTRAL DE ESTERILIZACAO BARREIRO</v>
      </c>
    </row>
    <row r="1384" spans="1:2" x14ac:dyDescent="0.25">
      <c r="A1384" t="str">
        <f>TRIM(BC!F1382)</f>
        <v>UNIDADE DE PRONTO ATENDIMENTO NORTE</v>
      </c>
      <c r="B1384" t="str">
        <f>IFERROR(VLOOKUP('Lotações convertidas'!A1384,'Lista de conversão'!A:B,2,0),IFERROR(VLOOKUP('Lotações convertidas'!A1384,'Lista de conversão'!B:B,1,0),""))</f>
        <v>UNIDADE DE PRONTO ATENDIMENTO NORTE</v>
      </c>
    </row>
    <row r="1385" spans="1:2" x14ac:dyDescent="0.25">
      <c r="A1385" t="str">
        <f>TRIM(BC!F1383)</f>
        <v>UNIDADE DE PRONTO ATENDIMENTO NORTE</v>
      </c>
      <c r="B1385" t="str">
        <f>IFERROR(VLOOKUP('Lotações convertidas'!A1385,'Lista de conversão'!A:B,2,0),IFERROR(VLOOKUP('Lotações convertidas'!A1385,'Lista de conversão'!B:B,1,0),""))</f>
        <v>UNIDADE DE PRONTO ATENDIMENTO NORTE</v>
      </c>
    </row>
    <row r="1386" spans="1:2" x14ac:dyDescent="0.25">
      <c r="A1386" t="str">
        <f>TRIM(BC!F1384)</f>
        <v>CENTRO DE REFERENCIA EM SAUDE MENTAL BARREIRO</v>
      </c>
      <c r="B1386" t="str">
        <f>IFERROR(VLOOKUP('Lotações convertidas'!A1386,'Lista de conversão'!A:B,2,0),IFERROR(VLOOKUP('Lotações convertidas'!A1386,'Lista de conversão'!B:B,1,0),""))</f>
        <v>CENTRO DE REFERENCIA EM SAUDE MENTAL BARREIRO</v>
      </c>
    </row>
    <row r="1387" spans="1:2" x14ac:dyDescent="0.25">
      <c r="A1387" t="str">
        <f>TRIM(BC!F1385)</f>
        <v>CENTRO DE SAÚDE VALE DO JATOBÁ</v>
      </c>
      <c r="B1387" t="str">
        <f>IFERROR(VLOOKUP('Lotações convertidas'!A1387,'Lista de conversão'!A:B,2,0),IFERROR(VLOOKUP('Lotações convertidas'!A1387,'Lista de conversão'!B:B,1,0),""))</f>
        <v>CENTRO DE SAÚDE VALE DO JATOBÁ</v>
      </c>
    </row>
    <row r="1388" spans="1:2" x14ac:dyDescent="0.25">
      <c r="A1388" t="str">
        <f>TRIM(BC!F1386)</f>
        <v>UNIDADE DE PRONTO ATENDIMENTO NORDESTE</v>
      </c>
      <c r="B1388" t="str">
        <f>IFERROR(VLOOKUP('Lotações convertidas'!A1388,'Lista de conversão'!A:B,2,0),IFERROR(VLOOKUP('Lotações convertidas'!A1388,'Lista de conversão'!B:B,1,0),""))</f>
        <v>UNIDADE DE PRONTO ATENDIMENTO NORDESTE</v>
      </c>
    </row>
    <row r="1389" spans="1:2" x14ac:dyDescent="0.25">
      <c r="A1389" t="str">
        <f>TRIM(BC!F1387)</f>
        <v>CENTRO DE SAÚDE CONJUNTO PAULO VI</v>
      </c>
      <c r="B1389" t="str">
        <f>IFERROR(VLOOKUP('Lotações convertidas'!A1389,'Lista de conversão'!A:B,2,0),IFERROR(VLOOKUP('Lotações convertidas'!A1389,'Lista de conversão'!B:B,1,0),""))</f>
        <v>CENTRO DE SAÚDE CONJUNTO PAULO VI</v>
      </c>
    </row>
    <row r="1390" spans="1:2" x14ac:dyDescent="0.25">
      <c r="A1390" t="str">
        <f>TRIM(BC!F1388)</f>
        <v>CENTRO DE TESTAGEM E ACONSELHAMENTO - SERVIÇO DE ATENDIMENTO ESPECIALIZADO</v>
      </c>
      <c r="B1390" t="str">
        <f>IFERROR(VLOOKUP('Lotações convertidas'!A1390,'Lista de conversão'!A:B,2,0),IFERROR(VLOOKUP('Lotações convertidas'!A1390,'Lista de conversão'!B:B,1,0),""))</f>
        <v>CENTRO DE TESTAGEM E ACONSELHAMENTO - SERVICO DE ATENDIMENTO ESPECIALIZADO</v>
      </c>
    </row>
    <row r="1391" spans="1:2" x14ac:dyDescent="0.25">
      <c r="A1391" t="str">
        <f>TRIM(BC!F1389)</f>
        <v>UNIDADE DE PRONTO ATENDIMENTO OESTE</v>
      </c>
      <c r="B1391" t="str">
        <f>IFERROR(VLOOKUP('Lotações convertidas'!A1391,'Lista de conversão'!A:B,2,0),IFERROR(VLOOKUP('Lotações convertidas'!A1391,'Lista de conversão'!B:B,1,0),""))</f>
        <v>UNIDADE DE PRONTO ATENDIMENTO OESTE</v>
      </c>
    </row>
    <row r="1392" spans="1:2" x14ac:dyDescent="0.25">
      <c r="A1392" t="str">
        <f>TRIM(BC!F1390)</f>
        <v>UNIDADE DE PRONTO ATENDIMENTO LESTE</v>
      </c>
      <c r="B1392" t="str">
        <f>IFERROR(VLOOKUP('Lotações convertidas'!A1392,'Lista de conversão'!A:B,2,0),IFERROR(VLOOKUP('Lotações convertidas'!A1392,'Lista de conversão'!B:B,1,0),""))</f>
        <v>UNIDADE DE PRONTO ATENDIMENTO LESTE</v>
      </c>
    </row>
    <row r="1393" spans="1:2" x14ac:dyDescent="0.25">
      <c r="A1393" t="str">
        <f>TRIM(BC!F1391)</f>
        <v>UNIDADE DE PRONTO ATENDIMENTO BARREIRO</v>
      </c>
      <c r="B1393" t="str">
        <f>IFERROR(VLOOKUP('Lotações convertidas'!A1393,'Lista de conversão'!A:B,2,0),IFERROR(VLOOKUP('Lotações convertidas'!A1393,'Lista de conversão'!B:B,1,0),""))</f>
        <v>UNIDADE DE PRONTO ATENDIMENTO BARREIRO</v>
      </c>
    </row>
    <row r="1394" spans="1:2" x14ac:dyDescent="0.25">
      <c r="A1394" t="str">
        <f>TRIM(BC!F1392)</f>
        <v>CENTRO DE SAÚDE GOIÂNIA</v>
      </c>
      <c r="B1394" t="str">
        <f>IFERROR(VLOOKUP('Lotações convertidas'!A1394,'Lista de conversão'!A:B,2,0),IFERROR(VLOOKUP('Lotações convertidas'!A1394,'Lista de conversão'!B:B,1,0),""))</f>
        <v>CENTRO DE SAÚDE GOIÂNIA</v>
      </c>
    </row>
    <row r="1395" spans="1:2" x14ac:dyDescent="0.25">
      <c r="A1395" t="str">
        <f>TRIM(BC!F1393)</f>
        <v>CENTRO DE SAÚDE MILIONÁRIOS</v>
      </c>
      <c r="B1395" t="str">
        <f>IFERROR(VLOOKUP('Lotações convertidas'!A1395,'Lista de conversão'!A:B,2,0),IFERROR(VLOOKUP('Lotações convertidas'!A1395,'Lista de conversão'!B:B,1,0),""))</f>
        <v>CENTRO DE SAÚDE MILIONÁRIOS</v>
      </c>
    </row>
    <row r="1396" spans="1:2" x14ac:dyDescent="0.25">
      <c r="A1396" t="str">
        <f>TRIM(BC!F1394)</f>
        <v>GERÊNCIA DE APOIO TÉCNICO À SAÚDE</v>
      </c>
      <c r="B1396" t="str">
        <f>IFERROR(VLOOKUP('Lotações convertidas'!A1396,'Lista de conversão'!A:B,2,0),IFERROR(VLOOKUP('Lotações convertidas'!A1396,'Lista de conversão'!B:B,1,0),""))</f>
        <v>GERÊNCIA DE APOIO TÉCNICO À SAÚDE</v>
      </c>
    </row>
    <row r="1397" spans="1:2" x14ac:dyDescent="0.25">
      <c r="A1397" t="str">
        <f>TRIM(BC!F1395)</f>
        <v>CENTRO DE SAÚDE FLORAMAR</v>
      </c>
      <c r="B1397" t="str">
        <f>IFERROR(VLOOKUP('Lotações convertidas'!A1397,'Lista de conversão'!A:B,2,0),IFERROR(VLOOKUP('Lotações convertidas'!A1397,'Lista de conversão'!B:B,1,0),""))</f>
        <v>CENTRO DE SAÚDE FLORAMAR</v>
      </c>
    </row>
    <row r="1398" spans="1:2" x14ac:dyDescent="0.25">
      <c r="A1398" t="str">
        <f>TRIM(BC!F1396)</f>
        <v>UNIDADE DE PRONTO ATENDIMENTO NORTE</v>
      </c>
      <c r="B1398" t="str">
        <f>IFERROR(VLOOKUP('Lotações convertidas'!A1398,'Lista de conversão'!A:B,2,0),IFERROR(VLOOKUP('Lotações convertidas'!A1398,'Lista de conversão'!B:B,1,0),""))</f>
        <v>UNIDADE DE PRONTO ATENDIMENTO NORTE</v>
      </c>
    </row>
    <row r="1399" spans="1:2" x14ac:dyDescent="0.25">
      <c r="A1399" t="str">
        <f>TRIM(BC!F1397)</f>
        <v>CENTRO DE SAÚDE BOMSUCESSO</v>
      </c>
      <c r="B1399" t="str">
        <f>IFERROR(VLOOKUP('Lotações convertidas'!A1399,'Lista de conversão'!A:B,2,0),IFERROR(VLOOKUP('Lotações convertidas'!A1399,'Lista de conversão'!B:B,1,0),""))</f>
        <v>CENTRO DE SAÚDE BOMSUCESSO</v>
      </c>
    </row>
    <row r="1400" spans="1:2" x14ac:dyDescent="0.25">
      <c r="A1400" t="str">
        <f>TRIM(BC!F1398)</f>
        <v>UNIDADE DE PRONTO ATENDIMENTO NORDESTE</v>
      </c>
      <c r="B1400" t="str">
        <f>IFERROR(VLOOKUP('Lotações convertidas'!A1400,'Lista de conversão'!A:B,2,0),IFERROR(VLOOKUP('Lotações convertidas'!A1400,'Lista de conversão'!B:B,1,0),""))</f>
        <v>UNIDADE DE PRONTO ATENDIMENTO NORDESTE</v>
      </c>
    </row>
    <row r="1401" spans="1:2" x14ac:dyDescent="0.25">
      <c r="A1401" t="str">
        <f>TRIM(BC!F1399)</f>
        <v>CENTRAL DE ESTERILIZACAO BARREIRO</v>
      </c>
      <c r="B1401" t="str">
        <f>IFERROR(VLOOKUP('Lotações convertidas'!A1401,'Lista de conversão'!A:B,2,0),IFERROR(VLOOKUP('Lotações convertidas'!A1401,'Lista de conversão'!B:B,1,0),""))</f>
        <v>CENTRAL DE ESTERILIZACAO BARREIRO</v>
      </c>
    </row>
    <row r="1402" spans="1:2" x14ac:dyDescent="0.25">
      <c r="A1402" t="str">
        <f>TRIM(BC!F1400)</f>
        <v>GERENCIA DE ASSISTENCIA, EPIDEMIOLOGIA E REGULACAO CENTRO-SUL</v>
      </c>
      <c r="B1402" t="str">
        <f>IFERROR(VLOOKUP('Lotações convertidas'!A1402,'Lista de conversão'!A:B,2,0),IFERROR(VLOOKUP('Lotações convertidas'!A1402,'Lista de conversão'!B:B,1,0),""))</f>
        <v>GERENCIA DE ASSISTENCIA, EPIDEMIOLOGIA E REGULACAO CENTRO-SUL</v>
      </c>
    </row>
    <row r="1403" spans="1:2" x14ac:dyDescent="0.25">
      <c r="A1403" t="str">
        <f>TRIM(BC!F1401)</f>
        <v>CENTRO DE SAÚDE MENINO JESUS</v>
      </c>
      <c r="B1403" t="str">
        <f>IFERROR(VLOOKUP('Lotações convertidas'!A1403,'Lista de conversão'!A:B,2,0),IFERROR(VLOOKUP('Lotações convertidas'!A1403,'Lista de conversão'!B:B,1,0),""))</f>
        <v>CENTRO DE SAÚDE MENINO JESUS</v>
      </c>
    </row>
    <row r="1404" spans="1:2" x14ac:dyDescent="0.25">
      <c r="A1404" t="str">
        <f>TRIM(BC!F1402)</f>
        <v>GERENCIA DE ATENCAO PRIMARIA A SAUDE</v>
      </c>
      <c r="B1404" t="str">
        <f>IFERROR(VLOOKUP('Lotações convertidas'!A1404,'Lista de conversão'!A:B,2,0),IFERROR(VLOOKUP('Lotações convertidas'!A1404,'Lista de conversão'!B:B,1,0),""))</f>
        <v>GERENCIA DE ATENCAO PRIMARIA A SAUDE</v>
      </c>
    </row>
    <row r="1405" spans="1:2" x14ac:dyDescent="0.25">
      <c r="A1405" t="str">
        <f>TRIM(BC!F1403)</f>
        <v>GERÊNCIA DA REDE AMBULATORIAL ESPECIALIZADA</v>
      </c>
      <c r="B1405" t="str">
        <f>IFERROR(VLOOKUP('Lotações convertidas'!A1405,'Lista de conversão'!A:B,2,0),IFERROR(VLOOKUP('Lotações convertidas'!A1405,'Lista de conversão'!B:B,1,0),""))</f>
        <v>GERÊNCIA DA REDE AMBULATORIAL ESPECIALIZADA</v>
      </c>
    </row>
    <row r="1406" spans="1:2" x14ac:dyDescent="0.25">
      <c r="A1406" t="str">
        <f>TRIM(BC!F1404)</f>
        <v>CENTRO DE SAÚDE NAZARÉ</v>
      </c>
      <c r="B1406" t="str">
        <f>IFERROR(VLOOKUP('Lotações convertidas'!A1406,'Lista de conversão'!A:B,2,0),IFERROR(VLOOKUP('Lotações convertidas'!A1406,'Lista de conversão'!B:B,1,0),""))</f>
        <v>CENTRO DE SAÚDE NAZARÉ</v>
      </c>
    </row>
    <row r="1407" spans="1:2" x14ac:dyDescent="0.25">
      <c r="A1407" t="str">
        <f>TRIM(BC!F1405)</f>
        <v>DIRETORIA REGIONAL DE SAUDE NORDESTE</v>
      </c>
      <c r="B1407" t="str">
        <f>IFERROR(VLOOKUP('Lotações convertidas'!A1407,'Lista de conversão'!A:B,2,0),IFERROR(VLOOKUP('Lotações convertidas'!A1407,'Lista de conversão'!B:B,1,0),""))</f>
        <v>DIRETORIA REGIONAL DE SAUDE NORDESTE</v>
      </c>
    </row>
    <row r="1408" spans="1:2" x14ac:dyDescent="0.25">
      <c r="A1408" t="str">
        <f>TRIM(BC!F1406)</f>
        <v>CENTRO DE SAÚDE REGINA</v>
      </c>
      <c r="B1408" t="str">
        <f>IFERROR(VLOOKUP('Lotações convertidas'!A1408,'Lista de conversão'!A:B,2,0),IFERROR(VLOOKUP('Lotações convertidas'!A1408,'Lista de conversão'!B:B,1,0),""))</f>
        <v>CENTRO DE SAÚDE REGINA</v>
      </c>
    </row>
    <row r="1409" spans="1:2" x14ac:dyDescent="0.25">
      <c r="A1409" t="str">
        <f>TRIM(BC!F1407)</f>
        <v>CENTRO DE ESPECIALIDADES ODONTOLÓGICAS PARACATU</v>
      </c>
      <c r="B1409" t="str">
        <f>IFERROR(VLOOKUP('Lotações convertidas'!A1409,'Lista de conversão'!A:B,2,0),IFERROR(VLOOKUP('Lotações convertidas'!A1409,'Lista de conversão'!B:B,1,0),""))</f>
        <v>CENTRO DE ESPECIALIDADES ODONTOLÓGICAS PARACATU</v>
      </c>
    </row>
    <row r="1410" spans="1:2" x14ac:dyDescent="0.25">
      <c r="A1410" t="str">
        <f>TRIM(BC!F1408)</f>
        <v>UNIDADE DE PRONTO ATENDIMENTO NORTE</v>
      </c>
      <c r="B1410" t="str">
        <f>IFERROR(VLOOKUP('Lotações convertidas'!A1410,'Lista de conversão'!A:B,2,0),IFERROR(VLOOKUP('Lotações convertidas'!A1410,'Lista de conversão'!B:B,1,0),""))</f>
        <v>UNIDADE DE PRONTO ATENDIMENTO NORTE</v>
      </c>
    </row>
    <row r="1411" spans="1:2" x14ac:dyDescent="0.25">
      <c r="A1411" t="str">
        <f>TRIM(BC!F1409)</f>
        <v>CENTRO DE SAÚDE NOSSA SENHORA DE FÁTIMA</v>
      </c>
      <c r="B1411" t="str">
        <f>IFERROR(VLOOKUP('Lotações convertidas'!A1411,'Lista de conversão'!A:B,2,0),IFERROR(VLOOKUP('Lotações convertidas'!A1411,'Lista de conversão'!B:B,1,0),""))</f>
        <v>CENTRO DE SAÚDE NOSSA SENHORA DE FÁTIMA</v>
      </c>
    </row>
    <row r="1412" spans="1:2" x14ac:dyDescent="0.25">
      <c r="A1412" t="str">
        <f>TRIM(BC!F1410)</f>
        <v>GERENCIA DE ATENCAO PRIMARIA A SAUDE</v>
      </c>
      <c r="B1412" t="str">
        <f>IFERROR(VLOOKUP('Lotações convertidas'!A1412,'Lista de conversão'!A:B,2,0),IFERROR(VLOOKUP('Lotações convertidas'!A1412,'Lista de conversão'!B:B,1,0),""))</f>
        <v>GERENCIA DE ATENCAO PRIMARIA A SAUDE</v>
      </c>
    </row>
    <row r="1413" spans="1:2" x14ac:dyDescent="0.25">
      <c r="A1413" t="str">
        <f>TRIM(BC!F1411)</f>
        <v>CENTRO DE REFERENCIA EM REABILITACAO VENDA NOVA</v>
      </c>
      <c r="B1413" t="str">
        <f>IFERROR(VLOOKUP('Lotações convertidas'!A1413,'Lista de conversão'!A:B,2,0),IFERROR(VLOOKUP('Lotações convertidas'!A1413,'Lista de conversão'!B:B,1,0),""))</f>
        <v>CENTRO DE REFERENCIA EM REABILITACAO VENDA NOVA</v>
      </c>
    </row>
    <row r="1414" spans="1:2" x14ac:dyDescent="0.25">
      <c r="A1414" t="str">
        <f>TRIM(BC!F1412)</f>
        <v>CENTRO DE REFERENCIA EM REABILITACAO VENDA NOVA</v>
      </c>
      <c r="B1414" t="str">
        <f>IFERROR(VLOOKUP('Lotações convertidas'!A1414,'Lista de conversão'!A:B,2,0),IFERROR(VLOOKUP('Lotações convertidas'!A1414,'Lista de conversão'!B:B,1,0),""))</f>
        <v>CENTRO DE REFERENCIA EM REABILITACAO VENDA NOVA</v>
      </c>
    </row>
    <row r="1415" spans="1:2" x14ac:dyDescent="0.25">
      <c r="A1415" t="str">
        <f>TRIM(BC!F1413)</f>
        <v>CENTRO DE SAÚDE PARAÚNA</v>
      </c>
      <c r="B1415" t="str">
        <f>IFERROR(VLOOKUP('Lotações convertidas'!A1415,'Lista de conversão'!A:B,2,0),IFERROR(VLOOKUP('Lotações convertidas'!A1415,'Lista de conversão'!B:B,1,0),""))</f>
        <v>CENTRO DE SAÚDE PARAÚNA</v>
      </c>
    </row>
    <row r="1416" spans="1:2" x14ac:dyDescent="0.25">
      <c r="A1416" t="str">
        <f>TRIM(BC!F1414)</f>
        <v>CENTRO DE REFERENCIA EM REABILITACAO VENDA NOVA</v>
      </c>
      <c r="B1416" t="str">
        <f>IFERROR(VLOOKUP('Lotações convertidas'!A1416,'Lista de conversão'!A:B,2,0),IFERROR(VLOOKUP('Lotações convertidas'!A1416,'Lista de conversão'!B:B,1,0),""))</f>
        <v>CENTRO DE REFERENCIA EM REABILITACAO VENDA NOVA</v>
      </c>
    </row>
    <row r="1417" spans="1:2" x14ac:dyDescent="0.25">
      <c r="A1417" t="str">
        <f>TRIM(BC!F1415)</f>
        <v>CENTRO DE REFERENCIA EM REABILITACAO LESTE</v>
      </c>
      <c r="B1417" t="str">
        <f>IFERROR(VLOOKUP('Lotações convertidas'!A1417,'Lista de conversão'!A:B,2,0),IFERROR(VLOOKUP('Lotações convertidas'!A1417,'Lista de conversão'!B:B,1,0),""))</f>
        <v>CENTRO DE REFERENCIA EM REABILITACAO LESTE</v>
      </c>
    </row>
    <row r="1418" spans="1:2" x14ac:dyDescent="0.25">
      <c r="A1418" t="str">
        <f>TRIM(BC!F1416)</f>
        <v>LABORATÓRIO REGIONAL LESTE / NORDESTE</v>
      </c>
      <c r="B1418" t="str">
        <f>IFERROR(VLOOKUP('Lotações convertidas'!A1418,'Lista de conversão'!A:B,2,0),IFERROR(VLOOKUP('Lotações convertidas'!A1418,'Lista de conversão'!B:B,1,0),""))</f>
        <v>LABORATORIO REGIONAL LESTE/NORDESTE</v>
      </c>
    </row>
    <row r="1419" spans="1:2" x14ac:dyDescent="0.25">
      <c r="A1419" t="str">
        <f>TRIM(BC!F1417)</f>
        <v>CENTRO DE SAÚDE NAZARÉ</v>
      </c>
      <c r="B1419" t="str">
        <f>IFERROR(VLOOKUP('Lotações convertidas'!A1419,'Lista de conversão'!A:B,2,0),IFERROR(VLOOKUP('Lotações convertidas'!A1419,'Lista de conversão'!B:B,1,0),""))</f>
        <v>CENTRO DE SAÚDE NAZARÉ</v>
      </c>
    </row>
    <row r="1420" spans="1:2" x14ac:dyDescent="0.25">
      <c r="A1420" t="str">
        <f>TRIM(BC!F1418)</f>
        <v>LABORATÓRIO MUNICIPAL DE REFERÊNCIA DE ANALISES CLINICAS E CITOPATOLOGIA</v>
      </c>
      <c r="B1420" t="str">
        <f>IFERROR(VLOOKUP('Lotações convertidas'!A1420,'Lista de conversão'!A:B,2,0),IFERROR(VLOOKUP('Lotações convertidas'!A1420,'Lista de conversão'!B:B,1,0),""))</f>
        <v>LABORATORIO MUNICIPAL DE REFERENCIA DE ANALISES CLINICAS E CITOPATOLOGIA</v>
      </c>
    </row>
    <row r="1421" spans="1:2" x14ac:dyDescent="0.25">
      <c r="A1421" t="str">
        <f>TRIM(BC!F1419)</f>
        <v>CENTRO DE SAÚDE SÃO TOMÁS</v>
      </c>
      <c r="B1421" t="str">
        <f>IFERROR(VLOOKUP('Lotações convertidas'!A1421,'Lista de conversão'!A:B,2,0),IFERROR(VLOOKUP('Lotações convertidas'!A1421,'Lista de conversão'!B:B,1,0),""))</f>
        <v>CENTRO DE SAÚDE SÃO TOMÁS</v>
      </c>
    </row>
    <row r="1422" spans="1:2" x14ac:dyDescent="0.25">
      <c r="A1422" t="str">
        <f>TRIM(BC!F1420)</f>
        <v>CENTRO DE SAÚDE HELIÓPOLIS</v>
      </c>
      <c r="B1422" t="str">
        <f>IFERROR(VLOOKUP('Lotações convertidas'!A1422,'Lista de conversão'!A:B,2,0),IFERROR(VLOOKUP('Lotações convertidas'!A1422,'Lista de conversão'!B:B,1,0),""))</f>
        <v>CENTRO DE SAÚDE HELIÓPOLIS</v>
      </c>
    </row>
    <row r="1423" spans="1:2" x14ac:dyDescent="0.25">
      <c r="A1423" t="str">
        <f>TRIM(BC!F1421)</f>
        <v>UNIDADE DE REFERÊNCIA SECUNDÁRIA SAGRADA FAMÍLIA</v>
      </c>
      <c r="B1423" t="str">
        <f>IFERROR(VLOOKUP('Lotações convertidas'!A1423,'Lista de conversão'!A:B,2,0),IFERROR(VLOOKUP('Lotações convertidas'!A1423,'Lista de conversão'!B:B,1,0),""))</f>
        <v>UNIDADE DE REFERENCIA SECUNDARIA SAGRADA FAMILIA</v>
      </c>
    </row>
    <row r="1424" spans="1:2" x14ac:dyDescent="0.25">
      <c r="A1424" t="str">
        <f>TRIM(BC!F1422)</f>
        <v>CENTRO DE SAÚDE SANTOS ANJOS</v>
      </c>
      <c r="B1424" t="str">
        <f>IFERROR(VLOOKUP('Lotações convertidas'!A1424,'Lista de conversão'!A:B,2,0),IFERROR(VLOOKUP('Lotações convertidas'!A1424,'Lista de conversão'!B:B,1,0),""))</f>
        <v>CENTRO DE SAÚDE SANTOS ANJOS</v>
      </c>
    </row>
    <row r="1425" spans="1:2" x14ac:dyDescent="0.25">
      <c r="A1425" t="str">
        <f>TRIM(BC!F1423)</f>
        <v>CENTRO DE SAÚDE JOÃO PINHEIRO</v>
      </c>
      <c r="B1425" t="str">
        <f>IFERROR(VLOOKUP('Lotações convertidas'!A1425,'Lista de conversão'!A:B,2,0),IFERROR(VLOOKUP('Lotações convertidas'!A1425,'Lista de conversão'!B:B,1,0),""))</f>
        <v>CENTRO DE SAÚDE JOÃO PINHEIRO</v>
      </c>
    </row>
    <row r="1426" spans="1:2" x14ac:dyDescent="0.25">
      <c r="A1426" t="str">
        <f>TRIM(BC!F1424)</f>
        <v>CENTRO DE SAÚDE PINDORAMA - ELZA MARTINS</v>
      </c>
      <c r="B1426" t="str">
        <f>IFERROR(VLOOKUP('Lotações convertidas'!A1426,'Lista de conversão'!A:B,2,0),IFERROR(VLOOKUP('Lotações convertidas'!A1426,'Lista de conversão'!B:B,1,0),""))</f>
        <v>CENTRO DE SAÚDE PINDORAMA - ELZA MARTINS</v>
      </c>
    </row>
    <row r="1427" spans="1:2" x14ac:dyDescent="0.25">
      <c r="A1427" t="str">
        <f>TRIM(BC!F1425)</f>
        <v>CENTRO DE REFERENCIA EM SAUDE MENTAL BARREIRO</v>
      </c>
      <c r="B1427" t="str">
        <f>IFERROR(VLOOKUP('Lotações convertidas'!A1427,'Lista de conversão'!A:B,2,0),IFERROR(VLOOKUP('Lotações convertidas'!A1427,'Lista de conversão'!B:B,1,0),""))</f>
        <v>CENTRO DE REFERENCIA EM SAUDE MENTAL BARREIRO</v>
      </c>
    </row>
    <row r="1428" spans="1:2" x14ac:dyDescent="0.25">
      <c r="A1428" t="str">
        <f>TRIM(BC!F1426)</f>
        <v>UNIDADE DE PRONTO ATENDIMENTO LESTE</v>
      </c>
      <c r="B1428" t="str">
        <f>IFERROR(VLOOKUP('Lotações convertidas'!A1428,'Lista de conversão'!A:B,2,0),IFERROR(VLOOKUP('Lotações convertidas'!A1428,'Lista de conversão'!B:B,1,0),""))</f>
        <v>UNIDADE DE PRONTO ATENDIMENTO LESTE</v>
      </c>
    </row>
    <row r="1429" spans="1:2" x14ac:dyDescent="0.25">
      <c r="A1429" t="str">
        <f>TRIM(BC!F1427)</f>
        <v>CENTRO DE SAÚDE NOVO AARÃO REIS</v>
      </c>
      <c r="B1429" t="str">
        <f>IFERROR(VLOOKUP('Lotações convertidas'!A1429,'Lista de conversão'!A:B,2,0),IFERROR(VLOOKUP('Lotações convertidas'!A1429,'Lista de conversão'!B:B,1,0),""))</f>
        <v>CENTRO DE SAÚDE NOVO AARÃO REIS</v>
      </c>
    </row>
    <row r="1430" spans="1:2" x14ac:dyDescent="0.25">
      <c r="A1430" t="str">
        <f>TRIM(BC!F1428)</f>
        <v>UNIDADE DE PRONTO ATENDIMENTO NORDESTE</v>
      </c>
      <c r="B1430" t="str">
        <f>IFERROR(VLOOKUP('Lotações convertidas'!A1430,'Lista de conversão'!A:B,2,0),IFERROR(VLOOKUP('Lotações convertidas'!A1430,'Lista de conversão'!B:B,1,0),""))</f>
        <v>UNIDADE DE PRONTO ATENDIMENTO NORDESTE</v>
      </c>
    </row>
    <row r="1431" spans="1:2" x14ac:dyDescent="0.25">
      <c r="A1431" t="str">
        <f>TRIM(BC!F1429)</f>
        <v>CENTRO DE SAÚDE CÍCERO ILDEFONSO</v>
      </c>
      <c r="B1431" t="str">
        <f>IFERROR(VLOOKUP('Lotações convertidas'!A1431,'Lista de conversão'!A:B,2,0),IFERROR(VLOOKUP('Lotações convertidas'!A1431,'Lista de conversão'!B:B,1,0),""))</f>
        <v>CENTRO DE SAÚDE CÍCERO ILDEFONSO</v>
      </c>
    </row>
    <row r="1432" spans="1:2" x14ac:dyDescent="0.25">
      <c r="A1432" t="str">
        <f>TRIM(BC!F1430)</f>
        <v>CENTRO DE CONTROLE DE ZOONOSES</v>
      </c>
      <c r="B1432" t="str">
        <f>IFERROR(VLOOKUP('Lotações convertidas'!A1432,'Lista de conversão'!A:B,2,0),IFERROR(VLOOKUP('Lotações convertidas'!A1432,'Lista de conversão'!B:B,1,0),""))</f>
        <v>CENTRO DE CONTROLE DE ZOONOSES</v>
      </c>
    </row>
    <row r="1433" spans="1:2" x14ac:dyDescent="0.25">
      <c r="A1433" t="str">
        <f>TRIM(BC!F1431)</f>
        <v>CENTRO DE SAÚDE GRANJA DE FREITAS</v>
      </c>
      <c r="B1433" t="str">
        <f>IFERROR(VLOOKUP('Lotações convertidas'!A1433,'Lista de conversão'!A:B,2,0),IFERROR(VLOOKUP('Lotações convertidas'!A1433,'Lista de conversão'!B:B,1,0),""))</f>
        <v>CENTRO DE SAÚDE GRANJA DE FREITAS</v>
      </c>
    </row>
    <row r="1434" spans="1:2" x14ac:dyDescent="0.25">
      <c r="A1434" t="str">
        <f>TRIM(BC!F1432)</f>
        <v>UNIDADE DE PRONTO ATENDIMENTO LESTE</v>
      </c>
      <c r="B1434" t="str">
        <f>IFERROR(VLOOKUP('Lotações convertidas'!A1434,'Lista de conversão'!A:B,2,0),IFERROR(VLOOKUP('Lotações convertidas'!A1434,'Lista de conversão'!B:B,1,0),""))</f>
        <v>UNIDADE DE PRONTO ATENDIMENTO LESTE</v>
      </c>
    </row>
    <row r="1435" spans="1:2" x14ac:dyDescent="0.25">
      <c r="A1435" t="str">
        <f>TRIM(BC!F1433)</f>
        <v>UNIDADE DE PRONTO ATENDIMENTO VENDA NOVA</v>
      </c>
      <c r="B1435" t="str">
        <f>IFERROR(VLOOKUP('Lotações convertidas'!A1435,'Lista de conversão'!A:B,2,0),IFERROR(VLOOKUP('Lotações convertidas'!A1435,'Lista de conversão'!B:B,1,0),""))</f>
        <v>UNIDADE DE PRONTO ATENDIMENTO VENDA NOVA</v>
      </c>
    </row>
    <row r="1436" spans="1:2" x14ac:dyDescent="0.25">
      <c r="A1436" t="str">
        <f>TRIM(BC!F1434)</f>
        <v>CENTRO DE SAÚDE HORTO</v>
      </c>
      <c r="B1436" t="str">
        <f>IFERROR(VLOOKUP('Lotações convertidas'!A1436,'Lista de conversão'!A:B,2,0),IFERROR(VLOOKUP('Lotações convertidas'!A1436,'Lista de conversão'!B:B,1,0),""))</f>
        <v>CENTRO DE SAÚDE HORTO</v>
      </c>
    </row>
    <row r="1437" spans="1:2" x14ac:dyDescent="0.25">
      <c r="A1437" t="str">
        <f>TRIM(BC!F1435)</f>
        <v>CENTRO DE SAÚDE ETELVINA CARNEIRO</v>
      </c>
      <c r="B1437" t="str">
        <f>IFERROR(VLOOKUP('Lotações convertidas'!A1437,'Lista de conversão'!A:B,2,0),IFERROR(VLOOKUP('Lotações convertidas'!A1437,'Lista de conversão'!B:B,1,0),""))</f>
        <v>CENTRO DE SAÚDE ETELVINA CARNEIRO</v>
      </c>
    </row>
    <row r="1438" spans="1:2" x14ac:dyDescent="0.25">
      <c r="A1438" t="str">
        <f>TRIM(BC!F1436)</f>
        <v>CENTRO DE SAÚDE NOVA YORK</v>
      </c>
      <c r="B1438" t="str">
        <f>IFERROR(VLOOKUP('Lotações convertidas'!A1438,'Lista de conversão'!A:B,2,0),IFERROR(VLOOKUP('Lotações convertidas'!A1438,'Lista de conversão'!B:B,1,0),""))</f>
        <v>CENTRO DE SAÚDE NOVA YORK</v>
      </c>
    </row>
    <row r="1439" spans="1:2" x14ac:dyDescent="0.25">
      <c r="A1439" t="str">
        <f>TRIM(BC!F1437)</f>
        <v>CENTRO DE SAÚDE SANTA INÊS</v>
      </c>
      <c r="B1439" t="str">
        <f>IFERROR(VLOOKUP('Lotações convertidas'!A1439,'Lista de conversão'!A:B,2,0),IFERROR(VLOOKUP('Lotações convertidas'!A1439,'Lista de conversão'!B:B,1,0),""))</f>
        <v>CENTRO DE SAÚDE SANTA INÊS</v>
      </c>
    </row>
    <row r="1440" spans="1:2" x14ac:dyDescent="0.25">
      <c r="A1440" t="str">
        <f>TRIM(BC!F1438)</f>
        <v>UNIDADE DE PRONTO ATENDIMENTO VENDA NOVA</v>
      </c>
      <c r="B1440" t="str">
        <f>IFERROR(VLOOKUP('Lotações convertidas'!A1440,'Lista de conversão'!A:B,2,0),IFERROR(VLOOKUP('Lotações convertidas'!A1440,'Lista de conversão'!B:B,1,0),""))</f>
        <v>UNIDADE DE PRONTO ATENDIMENTO VENDA NOVA</v>
      </c>
    </row>
    <row r="1441" spans="1:2" x14ac:dyDescent="0.25">
      <c r="A1441" t="str">
        <f>TRIM(BC!F1439)</f>
        <v>UNIDADE DE PRONTO ATENDIMENTO OESTE</v>
      </c>
      <c r="B1441" t="str">
        <f>IFERROR(VLOOKUP('Lotações convertidas'!A1441,'Lista de conversão'!A:B,2,0),IFERROR(VLOOKUP('Lotações convertidas'!A1441,'Lista de conversão'!B:B,1,0),""))</f>
        <v>UNIDADE DE PRONTO ATENDIMENTO OESTE</v>
      </c>
    </row>
    <row r="1442" spans="1:2" x14ac:dyDescent="0.25">
      <c r="A1442" t="str">
        <f>TRIM(BC!F1440)</f>
        <v>CENTRO DE SAÚDE AMÍLCAR VIANNA MARTINS</v>
      </c>
      <c r="B1442" t="str">
        <f>IFERROR(VLOOKUP('Lotações convertidas'!A1442,'Lista de conversão'!A:B,2,0),IFERROR(VLOOKUP('Lotações convertidas'!A1442,'Lista de conversão'!B:B,1,0),""))</f>
        <v>CENTRO DE SAÚDE AMÍLCAR VIANNA MARTINS</v>
      </c>
    </row>
    <row r="1443" spans="1:2" x14ac:dyDescent="0.25">
      <c r="A1443" t="str">
        <f>TRIM(BC!F1441)</f>
        <v>SERVIÇO DE ATENDIMENTO MÓVEL DE URGÊNCIA E TRANSPORTE EM SAÚDE</v>
      </c>
      <c r="B1443" t="str">
        <f>IFERROR(VLOOKUP('Lotações convertidas'!A1443,'Lista de conversão'!A:B,2,0),IFERROR(VLOOKUP('Lotações convertidas'!A1443,'Lista de conversão'!B:B,1,0),""))</f>
        <v>SERVIÇO DE ATENDIMENTO MÓVEL DE URGÊNCIA E TRANSPORTE EM SAÚDE</v>
      </c>
    </row>
    <row r="1444" spans="1:2" x14ac:dyDescent="0.25">
      <c r="A1444" t="str">
        <f>TRIM(BC!F1442)</f>
        <v>UNIDADE DE PRONTO ATENDIMENTO OESTE</v>
      </c>
      <c r="B1444" t="str">
        <f>IFERROR(VLOOKUP('Lotações convertidas'!A1444,'Lista de conversão'!A:B,2,0),IFERROR(VLOOKUP('Lotações convertidas'!A1444,'Lista de conversão'!B:B,1,0),""))</f>
        <v>UNIDADE DE PRONTO ATENDIMENTO OESTE</v>
      </c>
    </row>
    <row r="1445" spans="1:2" x14ac:dyDescent="0.25">
      <c r="A1445" t="str">
        <f>TRIM(BC!F1443)</f>
        <v>GERENCIA DE ASSISTENCIA, EPIDEMIOLOGIA E REGULACAO OESTE</v>
      </c>
      <c r="B1445" t="str">
        <f>IFERROR(VLOOKUP('Lotações convertidas'!A1445,'Lista de conversão'!A:B,2,0),IFERROR(VLOOKUP('Lotações convertidas'!A1445,'Lista de conversão'!B:B,1,0),""))</f>
        <v>GERENCIA DE ASSISTENCIA, EPIDEMIOLOGIA E REGULACAO OESTE</v>
      </c>
    </row>
    <row r="1446" spans="1:2" x14ac:dyDescent="0.25">
      <c r="A1446" t="str">
        <f>TRIM(BC!F1444)</f>
        <v>CENTRO DE SAÚDE MARIANO DE ABREU</v>
      </c>
      <c r="B1446" t="str">
        <f>IFERROR(VLOOKUP('Lotações convertidas'!A1446,'Lista de conversão'!A:B,2,0),IFERROR(VLOOKUP('Lotações convertidas'!A1446,'Lista de conversão'!B:B,1,0),""))</f>
        <v>CENTRO DE SAÚDE MARIANO DE ABREU</v>
      </c>
    </row>
    <row r="1447" spans="1:2" x14ac:dyDescent="0.25">
      <c r="A1447" t="str">
        <f>TRIM(BC!F1445)</f>
        <v>CENTRO DE ESPECIALIDADES MEDICAS BARREIRO</v>
      </c>
      <c r="B1447" t="str">
        <f>IFERROR(VLOOKUP('Lotações convertidas'!A1447,'Lista de conversão'!A:B,2,0),IFERROR(VLOOKUP('Lotações convertidas'!A1447,'Lista de conversão'!B:B,1,0),""))</f>
        <v>CENTRO DE ESPECIALIDADES MEDICAS BARREIRO</v>
      </c>
    </row>
    <row r="1448" spans="1:2" x14ac:dyDescent="0.25">
      <c r="A1448" t="str">
        <f>TRIM(BC!F1446)</f>
        <v>CENTRO DE REFERÊNCIA EM SAÚDE MENTAL INFANTO-JUVENIL NOROESTE</v>
      </c>
      <c r="B1448" t="str">
        <f>IFERROR(VLOOKUP('Lotações convertidas'!A1448,'Lista de conversão'!A:B,2,0),IFERROR(VLOOKUP('Lotações convertidas'!A1448,'Lista de conversão'!B:B,1,0),""))</f>
        <v>CENTRO DE REFERENCIA EM SAUDE MENTAL INFANTIL NOROESTE</v>
      </c>
    </row>
    <row r="1449" spans="1:2" x14ac:dyDescent="0.25">
      <c r="A1449" t="str">
        <f>TRIM(BC!F1447)</f>
        <v>CENTRO DE SAÚDE PARAÚNA</v>
      </c>
      <c r="B1449" t="str">
        <f>IFERROR(VLOOKUP('Lotações convertidas'!A1449,'Lista de conversão'!A:B,2,0),IFERROR(VLOOKUP('Lotações convertidas'!A1449,'Lista de conversão'!B:B,1,0),""))</f>
        <v>CENTRO DE SAÚDE PARAÚNA</v>
      </c>
    </row>
    <row r="1450" spans="1:2" x14ac:dyDescent="0.25">
      <c r="A1450" t="str">
        <f>TRIM(BC!F1448)</f>
        <v>CENTRO DE ESPECIALIDADES ODONTOLÓGICAS PARACATU</v>
      </c>
      <c r="B1450" t="str">
        <f>IFERROR(VLOOKUP('Lotações convertidas'!A1450,'Lista de conversão'!A:B,2,0),IFERROR(VLOOKUP('Lotações convertidas'!A1450,'Lista de conversão'!B:B,1,0),""))</f>
        <v>CENTRO DE ESPECIALIDADES ODONTOLÓGICAS PARACATU</v>
      </c>
    </row>
    <row r="1451" spans="1:2" x14ac:dyDescent="0.25">
      <c r="A1451" t="str">
        <f>TRIM(BC!F1449)</f>
        <v>UNIDADE DE PRONTO ATENDIMENTO VENDA NOVA</v>
      </c>
      <c r="B1451" t="str">
        <f>IFERROR(VLOOKUP('Lotações convertidas'!A1451,'Lista de conversão'!A:B,2,0),IFERROR(VLOOKUP('Lotações convertidas'!A1451,'Lista de conversão'!B:B,1,0),""))</f>
        <v>UNIDADE DE PRONTO ATENDIMENTO VENDA NOVA</v>
      </c>
    </row>
    <row r="1452" spans="1:2" x14ac:dyDescent="0.25">
      <c r="A1452" t="str">
        <f>TRIM(BC!F1450)</f>
        <v>UNIDADE DE PRONTO ATENDIMENTO VENDA NOVA</v>
      </c>
      <c r="B1452" t="str">
        <f>IFERROR(VLOOKUP('Lotações convertidas'!A1452,'Lista de conversão'!A:B,2,0),IFERROR(VLOOKUP('Lotações convertidas'!A1452,'Lista de conversão'!B:B,1,0),""))</f>
        <v>UNIDADE DE PRONTO ATENDIMENTO VENDA NOVA</v>
      </c>
    </row>
    <row r="1453" spans="1:2" x14ac:dyDescent="0.25">
      <c r="A1453" t="str">
        <f>TRIM(BC!F1451)</f>
        <v>CENTRO DE ESPECIALIDADES ODONTOLÓGICAS PARACATU</v>
      </c>
      <c r="B1453" t="str">
        <f>IFERROR(VLOOKUP('Lotações convertidas'!A1453,'Lista de conversão'!A:B,2,0),IFERROR(VLOOKUP('Lotações convertidas'!A1453,'Lista de conversão'!B:B,1,0),""))</f>
        <v>CENTRO DE ESPECIALIDADES ODONTOLÓGICAS PARACATU</v>
      </c>
    </row>
    <row r="1454" spans="1:2" x14ac:dyDescent="0.25">
      <c r="A1454" t="str">
        <f>TRIM(BC!F1452)</f>
        <v>CENTRO DE ESPECIALIDADES MEDICAS BARREIRO</v>
      </c>
      <c r="B1454" t="str">
        <f>IFERROR(VLOOKUP('Lotações convertidas'!A1454,'Lista de conversão'!A:B,2,0),IFERROR(VLOOKUP('Lotações convertidas'!A1454,'Lista de conversão'!B:B,1,0),""))</f>
        <v>CENTRO DE ESPECIALIDADES MEDICAS BARREIRO</v>
      </c>
    </row>
    <row r="1455" spans="1:2" x14ac:dyDescent="0.25">
      <c r="A1455" t="str">
        <f>TRIM(BC!F1453)</f>
        <v>LABORATÓRIO REGIONAL NORTE / VENDA NOVA</v>
      </c>
      <c r="B1455" t="str">
        <f>IFERROR(VLOOKUP('Lotações convertidas'!A1455,'Lista de conversão'!A:B,2,0),IFERROR(VLOOKUP('Lotações convertidas'!A1455,'Lista de conversão'!B:B,1,0),""))</f>
        <v>LABORATORIO REGIONAL NORTE/VENDA NOVA</v>
      </c>
    </row>
    <row r="1456" spans="1:2" x14ac:dyDescent="0.25">
      <c r="A1456" t="str">
        <f>TRIM(BC!F1454)</f>
        <v>CENTRO DE SAÚDE CARLOS CHAGAS</v>
      </c>
      <c r="B1456" t="str">
        <f>IFERROR(VLOOKUP('Lotações convertidas'!A1456,'Lista de conversão'!A:B,2,0),IFERROR(VLOOKUP('Lotações convertidas'!A1456,'Lista de conversão'!B:B,1,0),""))</f>
        <v>CENTRO DE SAÚDE CARLOS CHAGAS</v>
      </c>
    </row>
    <row r="1457" spans="1:2" x14ac:dyDescent="0.25">
      <c r="A1457" t="str">
        <f>TRIM(BC!F1455)</f>
        <v>UNIDADE DE PRONTO ATENDIMENTO LESTE</v>
      </c>
      <c r="B1457" t="str">
        <f>IFERROR(VLOOKUP('Lotações convertidas'!A1457,'Lista de conversão'!A:B,2,0),IFERROR(VLOOKUP('Lotações convertidas'!A1457,'Lista de conversão'!B:B,1,0),""))</f>
        <v>UNIDADE DE PRONTO ATENDIMENTO LESTE</v>
      </c>
    </row>
    <row r="1458" spans="1:2" x14ac:dyDescent="0.25">
      <c r="A1458" t="str">
        <f>TRIM(BC!F1456)</f>
        <v>SERVIÇO DE ATENDIMENTO MÓVEL DE URGÊNCIA E TRANSPORTE EM SAÚDE</v>
      </c>
      <c r="B1458" t="str">
        <f>IFERROR(VLOOKUP('Lotações convertidas'!A1458,'Lista de conversão'!A:B,2,0),IFERROR(VLOOKUP('Lotações convertidas'!A1458,'Lista de conversão'!B:B,1,0),""))</f>
        <v>SERVIÇO DE ATENDIMENTO MÓVEL DE URGÊNCIA E TRANSPORTE EM SAÚDE</v>
      </c>
    </row>
    <row r="1459" spans="1:2" x14ac:dyDescent="0.25">
      <c r="A1459" t="str">
        <f>TRIM(BC!F1457)</f>
        <v>CENTRO DE SAÚDE CIDADE OZANAN</v>
      </c>
      <c r="B1459" t="str">
        <f>IFERROR(VLOOKUP('Lotações convertidas'!A1459,'Lista de conversão'!A:B,2,0),IFERROR(VLOOKUP('Lotações convertidas'!A1459,'Lista de conversão'!B:B,1,0),""))</f>
        <v>CENTRO DE SAÚDE CIDADE OZANAN</v>
      </c>
    </row>
    <row r="1460" spans="1:2" x14ac:dyDescent="0.25">
      <c r="A1460" t="str">
        <f>TRIM(BC!F1458)</f>
        <v>CENTRO DE REFERENCIA EM SAUDE MENTAL OESTE</v>
      </c>
      <c r="B1460" t="str">
        <f>IFERROR(VLOOKUP('Lotações convertidas'!A1460,'Lista de conversão'!A:B,2,0),IFERROR(VLOOKUP('Lotações convertidas'!A1460,'Lista de conversão'!B:B,1,0),""))</f>
        <v>CENTRO DE REFERENCIA EM SAUDE MENTAL OESTE</v>
      </c>
    </row>
    <row r="1461" spans="1:2" x14ac:dyDescent="0.25">
      <c r="A1461" t="str">
        <f>TRIM(BC!F1459)</f>
        <v>SERVIÇO DE ATENDIMENTO MÓVEL DE URGÊNCIA E TRANSPORTE EM SAÚDE</v>
      </c>
      <c r="B1461" t="str">
        <f>IFERROR(VLOOKUP('Lotações convertidas'!A1461,'Lista de conversão'!A:B,2,0),IFERROR(VLOOKUP('Lotações convertidas'!A1461,'Lista de conversão'!B:B,1,0),""))</f>
        <v>SERVIÇO DE ATENDIMENTO MÓVEL DE URGÊNCIA E TRANSPORTE EM SAÚDE</v>
      </c>
    </row>
    <row r="1462" spans="1:2" x14ac:dyDescent="0.25">
      <c r="A1462" t="str">
        <f>TRIM(BC!F1460)</f>
        <v>CENTRO DE SAÚDE NOVO HORIZONTE</v>
      </c>
      <c r="B1462" t="str">
        <f>IFERROR(VLOOKUP('Lotações convertidas'!A1462,'Lista de conversão'!A:B,2,0),IFERROR(VLOOKUP('Lotações convertidas'!A1462,'Lista de conversão'!B:B,1,0),""))</f>
        <v>CENTRO DE SAÚDE NOVO HORIZONTE</v>
      </c>
    </row>
    <row r="1463" spans="1:2" x14ac:dyDescent="0.25">
      <c r="A1463" t="str">
        <f>TRIM(BC!F1461)</f>
        <v>CENTRO DE SAÚDE COPACABANA</v>
      </c>
      <c r="B1463" t="str">
        <f>IFERROR(VLOOKUP('Lotações convertidas'!A1463,'Lista de conversão'!A:B,2,0),IFERROR(VLOOKUP('Lotações convertidas'!A1463,'Lista de conversão'!B:B,1,0),""))</f>
        <v>CENTRO DE SAÚDE COPACABANA</v>
      </c>
    </row>
    <row r="1464" spans="1:2" x14ac:dyDescent="0.25">
      <c r="A1464" t="str">
        <f>TRIM(BC!F1462)</f>
        <v>CENTRO DE REFERÊNCIA EM SAÚDE MENTAL- ÁLCOOL E OUTRAS DROGAS NORDESTE</v>
      </c>
      <c r="B1464" t="str">
        <f>IFERROR(VLOOKUP('Lotações convertidas'!A1464,'Lista de conversão'!A:B,2,0),IFERROR(VLOOKUP('Lotações convertidas'!A1464,'Lista de conversão'!B:B,1,0),""))</f>
        <v>CENTRO DE REFERENCIA EM SAUDE MENTAL ALCOOL E DROGAS NORDESTE</v>
      </c>
    </row>
    <row r="1465" spans="1:2" x14ac:dyDescent="0.25">
      <c r="A1465" t="str">
        <f>TRIM(BC!F1463)</f>
        <v>SERVIÇO DE ATENDIMENTO MÓVEL DE URGÊNCIA E TRANSPORTE EM SAÚDE</v>
      </c>
      <c r="B1465" t="str">
        <f>IFERROR(VLOOKUP('Lotações convertidas'!A1465,'Lista de conversão'!A:B,2,0),IFERROR(VLOOKUP('Lotações convertidas'!A1465,'Lista de conversão'!B:B,1,0),""))</f>
        <v>SERVIÇO DE ATENDIMENTO MÓVEL DE URGÊNCIA E TRANSPORTE EM SAÚDE</v>
      </c>
    </row>
    <row r="1466" spans="1:2" x14ac:dyDescent="0.25">
      <c r="A1466" t="str">
        <f>TRIM(BC!F1464)</f>
        <v>CENTRO DE SAÚDE CACHOEIRINHA</v>
      </c>
      <c r="B1466" t="str">
        <f>IFERROR(VLOOKUP('Lotações convertidas'!A1466,'Lista de conversão'!A:B,2,0),IFERROR(VLOOKUP('Lotações convertidas'!A1466,'Lista de conversão'!B:B,1,0),""))</f>
        <v>CENTRO DE SAÚDE CACHOEIRINHA</v>
      </c>
    </row>
    <row r="1467" spans="1:2" x14ac:dyDescent="0.25">
      <c r="A1467" t="str">
        <f>TRIM(BC!F1465)</f>
        <v>CENTRO DE SAÚDE HAVAÍ</v>
      </c>
      <c r="B1467" t="str">
        <f>IFERROR(VLOOKUP('Lotações convertidas'!A1467,'Lista de conversão'!A:B,2,0),IFERROR(VLOOKUP('Lotações convertidas'!A1467,'Lista de conversão'!B:B,1,0),""))</f>
        <v>CENTRO DE SAÚDE HAVAÍ</v>
      </c>
    </row>
    <row r="1468" spans="1:2" x14ac:dyDescent="0.25">
      <c r="A1468" t="str">
        <f>TRIM(BC!F1466)</f>
        <v>UNIDADE DE PRONTO ATENDIMENTO OESTE</v>
      </c>
      <c r="B1468" t="str">
        <f>IFERROR(VLOOKUP('Lotações convertidas'!A1468,'Lista de conversão'!A:B,2,0),IFERROR(VLOOKUP('Lotações convertidas'!A1468,'Lista de conversão'!B:B,1,0),""))</f>
        <v>UNIDADE DE PRONTO ATENDIMENTO OESTE</v>
      </c>
    </row>
    <row r="1469" spans="1:2" x14ac:dyDescent="0.25">
      <c r="A1469" t="str">
        <f>TRIM(BC!F1467)</f>
        <v>CENTRO DE SAÚDE VILA MARIA - JOÃO VITAL</v>
      </c>
      <c r="B1469" t="str">
        <f>IFERROR(VLOOKUP('Lotações convertidas'!A1469,'Lista de conversão'!A:B,2,0),IFERROR(VLOOKUP('Lotações convertidas'!A1469,'Lista de conversão'!B:B,1,0),""))</f>
        <v>CENTRO DE SAÚDE VILA MARIA - JOÃO VITAL</v>
      </c>
    </row>
    <row r="1470" spans="1:2" x14ac:dyDescent="0.25">
      <c r="A1470" t="str">
        <f>TRIM(BC!F1468)</f>
        <v>CENTRO DE ESPECIALIDADES ODONTOLÓGICAS BARREIRO</v>
      </c>
      <c r="B1470" t="str">
        <f>IFERROR(VLOOKUP('Lotações convertidas'!A1470,'Lista de conversão'!A:B,2,0),IFERROR(VLOOKUP('Lotações convertidas'!A1470,'Lista de conversão'!B:B,1,0),""))</f>
        <v>CENTRO DE ESPECIALIDADES ODONTOLOGICAS BARREIRO</v>
      </c>
    </row>
    <row r="1471" spans="1:2" x14ac:dyDescent="0.25">
      <c r="A1471" t="str">
        <f>TRIM(BC!F1469)</f>
        <v>CENTRO DE SAÚDE HELIÓPOLIS</v>
      </c>
      <c r="B1471" t="str">
        <f>IFERROR(VLOOKUP('Lotações convertidas'!A1471,'Lista de conversão'!A:B,2,0),IFERROR(VLOOKUP('Lotações convertidas'!A1471,'Lista de conversão'!B:B,1,0),""))</f>
        <v>CENTRO DE SAÚDE HELIÓPOLIS</v>
      </c>
    </row>
    <row r="1472" spans="1:2" x14ac:dyDescent="0.25">
      <c r="A1472" t="str">
        <f>TRIM(BC!F1470)</f>
        <v>CENTRO DE SAÚDE JARDIM FILADÉLFIA</v>
      </c>
      <c r="B1472" t="str">
        <f>IFERROR(VLOOKUP('Lotações convertidas'!A1472,'Lista de conversão'!A:B,2,0),IFERROR(VLOOKUP('Lotações convertidas'!A1472,'Lista de conversão'!B:B,1,0),""))</f>
        <v>CENTRO DE SAÚDE JARDIM FILADÉLFIA</v>
      </c>
    </row>
    <row r="1473" spans="1:2" x14ac:dyDescent="0.25">
      <c r="A1473" t="str">
        <f>TRIM(BC!F1471)</f>
        <v>CENTRO DE SAÚDE CIDADE OZANAN</v>
      </c>
      <c r="B1473" t="str">
        <f>IFERROR(VLOOKUP('Lotações convertidas'!A1473,'Lista de conversão'!A:B,2,0),IFERROR(VLOOKUP('Lotações convertidas'!A1473,'Lista de conversão'!B:B,1,0),""))</f>
        <v>CENTRO DE SAÚDE CIDADE OZANAN</v>
      </c>
    </row>
    <row r="1474" spans="1:2" x14ac:dyDescent="0.25">
      <c r="A1474" t="str">
        <f>TRIM(BC!F1472)</f>
        <v>CENTRO DE REFERENCIA EM SAUDE MENTAL NOROESTE</v>
      </c>
      <c r="B1474" t="str">
        <f>IFERROR(VLOOKUP('Lotações convertidas'!A1474,'Lista de conversão'!A:B,2,0),IFERROR(VLOOKUP('Lotações convertidas'!A1474,'Lista de conversão'!B:B,1,0),""))</f>
        <v>CENTRO DE REFERENCIA EM SAUDE MENTAL NOROESTE</v>
      </c>
    </row>
    <row r="1475" spans="1:2" x14ac:dyDescent="0.25">
      <c r="A1475" t="str">
        <f>TRIM(BC!F1473)</f>
        <v>UNIDADE DE PRONTO ATENDIMENTO NORDESTE</v>
      </c>
      <c r="B1475" t="str">
        <f>IFERROR(VLOOKUP('Lotações convertidas'!A1475,'Lista de conversão'!A:B,2,0),IFERROR(VLOOKUP('Lotações convertidas'!A1475,'Lista de conversão'!B:B,1,0),""))</f>
        <v>UNIDADE DE PRONTO ATENDIMENTO NORDESTE</v>
      </c>
    </row>
    <row r="1476" spans="1:2" x14ac:dyDescent="0.25">
      <c r="A1476" t="str">
        <f>TRIM(BC!F1474)</f>
        <v>CENTRO DE SAÚDE CAMPO ALEGRE</v>
      </c>
      <c r="B1476" t="str">
        <f>IFERROR(VLOOKUP('Lotações convertidas'!A1476,'Lista de conversão'!A:B,2,0),IFERROR(VLOOKUP('Lotações convertidas'!A1476,'Lista de conversão'!B:B,1,0),""))</f>
        <v>CENTRO DE SAÚDE CAMPO ALEGRE</v>
      </c>
    </row>
    <row r="1477" spans="1:2" x14ac:dyDescent="0.25">
      <c r="A1477" t="str">
        <f>TRIM(BC!F1475)</f>
        <v>UNIDADE DE PRONTO ATENDIMENTO LESTE</v>
      </c>
      <c r="B1477" t="str">
        <f>IFERROR(VLOOKUP('Lotações convertidas'!A1477,'Lista de conversão'!A:B,2,0),IFERROR(VLOOKUP('Lotações convertidas'!A1477,'Lista de conversão'!B:B,1,0),""))</f>
        <v>UNIDADE DE PRONTO ATENDIMENTO LESTE</v>
      </c>
    </row>
    <row r="1478" spans="1:2" x14ac:dyDescent="0.25">
      <c r="A1478" t="str">
        <f>TRIM(BC!F1476)</f>
        <v>CENTRO DE ESPECIALIDADES ODONTOLÓGICAS VENDA NOVA</v>
      </c>
      <c r="B1478" t="str">
        <f>IFERROR(VLOOKUP('Lotações convertidas'!A1478,'Lista de conversão'!A:B,2,0),IFERROR(VLOOKUP('Lotações convertidas'!A1478,'Lista de conversão'!B:B,1,0),""))</f>
        <v>CENTRO DE ESPECIALIDADES ODONTOLOGICAS VENDA NOVA</v>
      </c>
    </row>
    <row r="1479" spans="1:2" x14ac:dyDescent="0.25">
      <c r="A1479" t="str">
        <f>TRIM(BC!F1477)</f>
        <v>CENTRO DE SAÚDE BOA VISTA</v>
      </c>
      <c r="B1479" t="str">
        <f>IFERROR(VLOOKUP('Lotações convertidas'!A1479,'Lista de conversão'!A:B,2,0),IFERROR(VLOOKUP('Lotações convertidas'!A1479,'Lista de conversão'!B:B,1,0),""))</f>
        <v>CENTRO DE SAÚDE BOA VISTA</v>
      </c>
    </row>
    <row r="1480" spans="1:2" x14ac:dyDescent="0.25">
      <c r="A1480" t="str">
        <f>TRIM(BC!F1478)</f>
        <v>UNIDADE DE PRONTO ATENDIMENTO NORDESTE</v>
      </c>
      <c r="B1480" t="str">
        <f>IFERROR(VLOOKUP('Lotações convertidas'!A1480,'Lista de conversão'!A:B,2,0),IFERROR(VLOOKUP('Lotações convertidas'!A1480,'Lista de conversão'!B:B,1,0),""))</f>
        <v>UNIDADE DE PRONTO ATENDIMENTO NORDESTE</v>
      </c>
    </row>
    <row r="1481" spans="1:2" x14ac:dyDescent="0.25">
      <c r="A1481" t="str">
        <f>TRIM(BC!F1479)</f>
        <v>CENTRO DE SAÚDE GRANJA DE FREITAS</v>
      </c>
      <c r="B1481" t="str">
        <f>IFERROR(VLOOKUP('Lotações convertidas'!A1481,'Lista de conversão'!A:B,2,0),IFERROR(VLOOKUP('Lotações convertidas'!A1481,'Lista de conversão'!B:B,1,0),""))</f>
        <v>CENTRO DE SAÚDE GRANJA DE FREITAS</v>
      </c>
    </row>
    <row r="1482" spans="1:2" x14ac:dyDescent="0.25">
      <c r="A1482" t="str">
        <f>TRIM(BC!F1480)</f>
        <v>CENTRO DE SAÚDE LAJEDO</v>
      </c>
      <c r="B1482" t="str">
        <f>IFERROR(VLOOKUP('Lotações convertidas'!A1482,'Lista de conversão'!A:B,2,0),IFERROR(VLOOKUP('Lotações convertidas'!A1482,'Lista de conversão'!B:B,1,0),""))</f>
        <v>CENTRO DE SAÚDE LAJEDO</v>
      </c>
    </row>
    <row r="1483" spans="1:2" x14ac:dyDescent="0.25">
      <c r="A1483" t="str">
        <f>TRIM(BC!F1481)</f>
        <v>CENTRO DE SAÚDE ALTO VERA CRUZ</v>
      </c>
      <c r="B1483" t="str">
        <f>IFERROR(VLOOKUP('Lotações convertidas'!A1483,'Lista de conversão'!A:B,2,0),IFERROR(VLOOKUP('Lotações convertidas'!A1483,'Lista de conversão'!B:B,1,0),""))</f>
        <v>CENTRO DE SAÚDE ALTO VERA CRUZ</v>
      </c>
    </row>
    <row r="1484" spans="1:2" x14ac:dyDescent="0.25">
      <c r="A1484" t="str">
        <f>TRIM(BC!F1482)</f>
        <v>UNIDADE DE PRONTO ATENDIMENTO VENDA NOVA</v>
      </c>
      <c r="B1484" t="str">
        <f>IFERROR(VLOOKUP('Lotações convertidas'!A1484,'Lista de conversão'!A:B,2,0),IFERROR(VLOOKUP('Lotações convertidas'!A1484,'Lista de conversão'!B:B,1,0),""))</f>
        <v>UNIDADE DE PRONTO ATENDIMENTO VENDA NOVA</v>
      </c>
    </row>
    <row r="1485" spans="1:2" x14ac:dyDescent="0.25">
      <c r="A1485" t="str">
        <f>TRIM(BC!F1483)</f>
        <v>CENTRO DE SAÚDE HORTO</v>
      </c>
      <c r="B1485" t="str">
        <f>IFERROR(VLOOKUP('Lotações convertidas'!A1485,'Lista de conversão'!A:B,2,0),IFERROR(VLOOKUP('Lotações convertidas'!A1485,'Lista de conversão'!B:B,1,0),""))</f>
        <v>CENTRO DE SAÚDE HORTO</v>
      </c>
    </row>
    <row r="1486" spans="1:2" x14ac:dyDescent="0.25">
      <c r="A1486" t="str">
        <f>TRIM(BC!F1484)</f>
        <v>CENTRO DE REFERENCIA EM REABILITACAO LESTE</v>
      </c>
      <c r="B1486" t="str">
        <f>IFERROR(VLOOKUP('Lotações convertidas'!A1486,'Lista de conversão'!A:B,2,0),IFERROR(VLOOKUP('Lotações convertidas'!A1486,'Lista de conversão'!B:B,1,0),""))</f>
        <v>CENTRO DE REFERENCIA EM REABILITACAO LESTE</v>
      </c>
    </row>
    <row r="1487" spans="1:2" x14ac:dyDescent="0.25">
      <c r="A1487" t="str">
        <f>TRIM(BC!F1485)</f>
        <v>CENTRO DE ESPECIALIDADES ODONTOLÓGICAS VENDA NOVA</v>
      </c>
      <c r="B1487" t="str">
        <f>IFERROR(VLOOKUP('Lotações convertidas'!A1487,'Lista de conversão'!A:B,2,0),IFERROR(VLOOKUP('Lotações convertidas'!A1487,'Lista de conversão'!B:B,1,0),""))</f>
        <v>CENTRO DE ESPECIALIDADES ODONTOLOGICAS VENDA NOVA</v>
      </c>
    </row>
    <row r="1488" spans="1:2" x14ac:dyDescent="0.25">
      <c r="A1488" t="str">
        <f>TRIM(BC!F1486)</f>
        <v>CENTRO DE SAÚDE LAJEDO</v>
      </c>
      <c r="B1488" t="str">
        <f>IFERROR(VLOOKUP('Lotações convertidas'!A1488,'Lista de conversão'!A:B,2,0),IFERROR(VLOOKUP('Lotações convertidas'!A1488,'Lista de conversão'!B:B,1,0),""))</f>
        <v>CENTRO DE SAÚDE LAJEDO</v>
      </c>
    </row>
    <row r="1489" spans="1:2" x14ac:dyDescent="0.25">
      <c r="A1489" t="str">
        <f>TRIM(BC!F1487)</f>
        <v>CENTRO DE SAÚDE INDEPENDÊNCIA</v>
      </c>
      <c r="B1489" t="str">
        <f>IFERROR(VLOOKUP('Lotações convertidas'!A1489,'Lista de conversão'!A:B,2,0),IFERROR(VLOOKUP('Lotações convertidas'!A1489,'Lista de conversão'!B:B,1,0),""))</f>
        <v>CENTRO DE SAÚDE INDEPENDÊNCIA</v>
      </c>
    </row>
    <row r="1490" spans="1:2" x14ac:dyDescent="0.25">
      <c r="A1490" t="str">
        <f>TRIM(BC!F1488)</f>
        <v>UNIDADE DE PRONTO ATENDIMENTO LESTE</v>
      </c>
      <c r="B1490" t="str">
        <f>IFERROR(VLOOKUP('Lotações convertidas'!A1490,'Lista de conversão'!A:B,2,0),IFERROR(VLOOKUP('Lotações convertidas'!A1490,'Lista de conversão'!B:B,1,0),""))</f>
        <v>UNIDADE DE PRONTO ATENDIMENTO LESTE</v>
      </c>
    </row>
    <row r="1491" spans="1:2" x14ac:dyDescent="0.25">
      <c r="A1491" t="str">
        <f>TRIM(BC!F1489)</f>
        <v>CENTRO DE SAÚDE FELICIDADE II</v>
      </c>
      <c r="B1491" t="str">
        <f>IFERROR(VLOOKUP('Lotações convertidas'!A1491,'Lista de conversão'!A:B,2,0),IFERROR(VLOOKUP('Lotações convertidas'!A1491,'Lista de conversão'!B:B,1,0),""))</f>
        <v>CENTRO DE SAÚDE FELICIDADE II</v>
      </c>
    </row>
    <row r="1492" spans="1:2" x14ac:dyDescent="0.25">
      <c r="A1492" t="str">
        <f>TRIM(BC!F1490)</f>
        <v>CENTRO DE SAÚDE DOM JOAQUIM</v>
      </c>
      <c r="B1492" t="str">
        <f>IFERROR(VLOOKUP('Lotações convertidas'!A1492,'Lista de conversão'!A:B,2,0),IFERROR(VLOOKUP('Lotações convertidas'!A1492,'Lista de conversão'!B:B,1,0),""))</f>
        <v>CENTRO DE SAÚDE DOM JOAQUIM</v>
      </c>
    </row>
    <row r="1493" spans="1:2" x14ac:dyDescent="0.25">
      <c r="A1493" t="str">
        <f>TRIM(BC!F1491)</f>
        <v>CENTRO DE SAÚDE SANTA MARIA</v>
      </c>
      <c r="B1493" t="str">
        <f>IFERROR(VLOOKUP('Lotações convertidas'!A1493,'Lista de conversão'!A:B,2,0),IFERROR(VLOOKUP('Lotações convertidas'!A1493,'Lista de conversão'!B:B,1,0),""))</f>
        <v>CENTRO DE SAÚDE SANTA MARIA</v>
      </c>
    </row>
    <row r="1494" spans="1:2" x14ac:dyDescent="0.25">
      <c r="A1494" t="str">
        <f>TRIM(BC!F1492)</f>
        <v>CENTRO DE REFERÊNCIA EM SAÚDE MENTAL- ÁLCOOL E OUTRAS DROGAS PAMPULHA/NOROESTE</v>
      </c>
      <c r="B1494" t="str">
        <f>IFERROR(VLOOKUP('Lotações convertidas'!A1494,'Lista de conversão'!A:B,2,0),IFERROR(VLOOKUP('Lotações convertidas'!A1494,'Lista de conversão'!B:B,1,0),""))</f>
        <v>CENTRO DE REFERÊNCIA EM SAÚDE MENTAL - ÁLCOOL E DROGAS PAMPULHA/NOROESTE</v>
      </c>
    </row>
    <row r="1495" spans="1:2" x14ac:dyDescent="0.25">
      <c r="A1495" t="str">
        <f>TRIM(BC!F1493)</f>
        <v>UNIDADE DE PRONTO ATENDIMENTO NORTE</v>
      </c>
      <c r="B1495" t="str">
        <f>IFERROR(VLOOKUP('Lotações convertidas'!A1495,'Lista de conversão'!A:B,2,0),IFERROR(VLOOKUP('Lotações convertidas'!A1495,'Lista de conversão'!B:B,1,0),""))</f>
        <v>UNIDADE DE PRONTO ATENDIMENTO NORTE</v>
      </c>
    </row>
    <row r="1496" spans="1:2" x14ac:dyDescent="0.25">
      <c r="A1496" t="str">
        <f>TRIM(BC!F1494)</f>
        <v>CENTRO DE SAÚDE EFIGÊNIA MURTA DE FIGUEIREDO</v>
      </c>
      <c r="B1496" t="str">
        <f>IFERROR(VLOOKUP('Lotações convertidas'!A1496,'Lista de conversão'!A:B,2,0),IFERROR(VLOOKUP('Lotações convertidas'!A1496,'Lista de conversão'!B:B,1,0),""))</f>
        <v>CENTRO DE SAÚDE EFIGÊNIA MURTA DE FIGUEIREDO</v>
      </c>
    </row>
    <row r="1497" spans="1:2" x14ac:dyDescent="0.25">
      <c r="A1497" t="str">
        <f>TRIM(BC!F1495)</f>
        <v>LABORATÓRIO MUNICIPAL DE REFERÊNCIA DE ANALISES CLINICAS E CITOPATOLOGIA</v>
      </c>
      <c r="B1497" t="str">
        <f>IFERROR(VLOOKUP('Lotações convertidas'!A1497,'Lista de conversão'!A:B,2,0),IFERROR(VLOOKUP('Lotações convertidas'!A1497,'Lista de conversão'!B:B,1,0),""))</f>
        <v>LABORATORIO MUNICIPAL DE REFERENCIA DE ANALISES CLINICAS E CITOPATOLOGIA</v>
      </c>
    </row>
    <row r="1498" spans="1:2" x14ac:dyDescent="0.25">
      <c r="A1498" t="str">
        <f>TRIM(BC!F1496)</f>
        <v>CENTRO DE REFERÊNCIA EM SAÚDE MENTAL- ÁLCOOL E OUTRAS DROGAS PAMPULHA/NOROESTE</v>
      </c>
      <c r="B1498" t="str">
        <f>IFERROR(VLOOKUP('Lotações convertidas'!A1498,'Lista de conversão'!A:B,2,0),IFERROR(VLOOKUP('Lotações convertidas'!A1498,'Lista de conversão'!B:B,1,0),""))</f>
        <v>CENTRO DE REFERÊNCIA EM SAÚDE MENTAL - ÁLCOOL E DROGAS PAMPULHA/NOROESTE</v>
      </c>
    </row>
    <row r="1499" spans="1:2" x14ac:dyDescent="0.25">
      <c r="A1499" t="str">
        <f>TRIM(BC!F1497)</f>
        <v>CENTRO DE SAÚDE CAMPO ALEGRE</v>
      </c>
      <c r="B1499" t="str">
        <f>IFERROR(VLOOKUP('Lotações convertidas'!A1499,'Lista de conversão'!A:B,2,0),IFERROR(VLOOKUP('Lotações convertidas'!A1499,'Lista de conversão'!B:B,1,0),""))</f>
        <v>CENTRO DE SAÚDE CAMPO ALEGRE</v>
      </c>
    </row>
    <row r="1500" spans="1:2" x14ac:dyDescent="0.25">
      <c r="A1500" t="str">
        <f>TRIM(BC!F1498)</f>
        <v>CENTRO DE REFERÊNCIA EM SAÚDE MENTAL- ÁLCOOL E OUTRAS DROGAS PAMPULHA/NOROESTE</v>
      </c>
      <c r="B1500" t="str">
        <f>IFERROR(VLOOKUP('Lotações convertidas'!A1500,'Lista de conversão'!A:B,2,0),IFERROR(VLOOKUP('Lotações convertidas'!A1500,'Lista de conversão'!B:B,1,0),""))</f>
        <v>CENTRO DE REFERÊNCIA EM SAÚDE MENTAL - ÁLCOOL E DROGAS PAMPULHA/NOROESTE</v>
      </c>
    </row>
    <row r="1501" spans="1:2" x14ac:dyDescent="0.25">
      <c r="A1501" t="str">
        <f>TRIM(BC!F1499)</f>
        <v>UNIDADE DE PRONTO ATENDIMENTO BARREIRO</v>
      </c>
      <c r="B1501" t="str">
        <f>IFERROR(VLOOKUP('Lotações convertidas'!A1501,'Lista de conversão'!A:B,2,0),IFERROR(VLOOKUP('Lotações convertidas'!A1501,'Lista de conversão'!B:B,1,0),""))</f>
        <v>UNIDADE DE PRONTO ATENDIMENTO BARREIRO</v>
      </c>
    </row>
    <row r="1502" spans="1:2" x14ac:dyDescent="0.25">
      <c r="A1502" t="str">
        <f>TRIM(BC!F1500)</f>
        <v>CENTRO DE SAÚDE JARDIM ALVORADA</v>
      </c>
      <c r="B1502" t="str">
        <f>IFERROR(VLOOKUP('Lotações convertidas'!A1502,'Lista de conversão'!A:B,2,0),IFERROR(VLOOKUP('Lotações convertidas'!A1502,'Lista de conversão'!B:B,1,0),""))</f>
        <v>CENTRO DE SAÚDE JARDIM ALVORADA</v>
      </c>
    </row>
    <row r="1503" spans="1:2" x14ac:dyDescent="0.25">
      <c r="A1503" t="str">
        <f>TRIM(BC!F1501)</f>
        <v>UNIDADE DE PRONTO ATENDIMENTO BARREIRO</v>
      </c>
      <c r="B1503" t="str">
        <f>IFERROR(VLOOKUP('Lotações convertidas'!A1503,'Lista de conversão'!A:B,2,0),IFERROR(VLOOKUP('Lotações convertidas'!A1503,'Lista de conversão'!B:B,1,0),""))</f>
        <v>UNIDADE DE PRONTO ATENDIMENTO BARREIRO</v>
      </c>
    </row>
    <row r="1504" spans="1:2" x14ac:dyDescent="0.25">
      <c r="A1504" t="str">
        <f>TRIM(BC!F1502)</f>
        <v>CENTRO DE SAÚDE SANTA CECÍLIA</v>
      </c>
      <c r="B1504" t="str">
        <f>IFERROR(VLOOKUP('Lotações convertidas'!A1504,'Lista de conversão'!A:B,2,0),IFERROR(VLOOKUP('Lotações convertidas'!A1504,'Lista de conversão'!B:B,1,0),""))</f>
        <v>CENTRO DE SAÚDE SANTA CECÍLIA</v>
      </c>
    </row>
    <row r="1505" spans="1:2" x14ac:dyDescent="0.25">
      <c r="A1505" t="str">
        <f>TRIM(BC!F1503)</f>
        <v>CENTRO DE SAÚDE ALTO VERA CRUZ</v>
      </c>
      <c r="B1505" t="str">
        <f>IFERROR(VLOOKUP('Lotações convertidas'!A1505,'Lista de conversão'!A:B,2,0),IFERROR(VLOOKUP('Lotações convertidas'!A1505,'Lista de conversão'!B:B,1,0),""))</f>
        <v>CENTRO DE SAÚDE ALTO VERA CRUZ</v>
      </c>
    </row>
    <row r="1506" spans="1:2" x14ac:dyDescent="0.25">
      <c r="A1506" t="str">
        <f>TRIM(BC!F1504)</f>
        <v>UNIDADE DE REFERÊNCIA SECUNDÁRIA PADRE EUSTÁQUIO</v>
      </c>
      <c r="B1506" t="str">
        <f>IFERROR(VLOOKUP('Lotações convertidas'!A1506,'Lista de conversão'!A:B,2,0),IFERROR(VLOOKUP('Lotações convertidas'!A1506,'Lista de conversão'!B:B,1,0),""))</f>
        <v>UNIDADE DE REFERENCIA SECUNDARIA PADRE EUSTAQUIO</v>
      </c>
    </row>
    <row r="1507" spans="1:2" x14ac:dyDescent="0.25">
      <c r="A1507" t="str">
        <f>TRIM(BC!F1505)</f>
        <v>UNIDADE DE PRONTO ATENDIMENTO VENDA NOVA</v>
      </c>
      <c r="B1507" t="str">
        <f>IFERROR(VLOOKUP('Lotações convertidas'!A1507,'Lista de conversão'!A:B,2,0),IFERROR(VLOOKUP('Lotações convertidas'!A1507,'Lista de conversão'!B:B,1,0),""))</f>
        <v>UNIDADE DE PRONTO ATENDIMENTO VENDA NOVA</v>
      </c>
    </row>
    <row r="1508" spans="1:2" x14ac:dyDescent="0.25">
      <c r="A1508" t="str">
        <f>TRIM(BC!F1506)</f>
        <v>UNIDADE DE PRONTO ATENDIMENTO BARREIRO</v>
      </c>
      <c r="B1508" t="str">
        <f>IFERROR(VLOOKUP('Lotações convertidas'!A1508,'Lista de conversão'!A:B,2,0),IFERROR(VLOOKUP('Lotações convertidas'!A1508,'Lista de conversão'!B:B,1,0),""))</f>
        <v>UNIDADE DE PRONTO ATENDIMENTO BARREIRO</v>
      </c>
    </row>
    <row r="1509" spans="1:2" x14ac:dyDescent="0.25">
      <c r="A1509" t="str">
        <f>TRIM(BC!F1507)</f>
        <v>CENTRO DE SAÚDE DOM ORIONE</v>
      </c>
      <c r="B1509" t="str">
        <f>IFERROR(VLOOKUP('Lotações convertidas'!A1509,'Lista de conversão'!A:B,2,0),IFERROR(VLOOKUP('Lotações convertidas'!A1509,'Lista de conversão'!B:B,1,0),""))</f>
        <v>CENTRO DE SAÚDE DOM ORIONE</v>
      </c>
    </row>
    <row r="1510" spans="1:2" x14ac:dyDescent="0.25">
      <c r="A1510" t="str">
        <f>TRIM(BC!F1508)</f>
        <v>CENTRO DE SAÚDE MANGUEIRAS</v>
      </c>
      <c r="B1510" t="str">
        <f>IFERROR(VLOOKUP('Lotações convertidas'!A1510,'Lista de conversão'!A:B,2,0),IFERROR(VLOOKUP('Lotações convertidas'!A1510,'Lista de conversão'!B:B,1,0),""))</f>
        <v>CENTRO DE SAÚDE MANGUEIRAS</v>
      </c>
    </row>
    <row r="1511" spans="1:2" x14ac:dyDescent="0.25">
      <c r="A1511" t="str">
        <f>TRIM(BC!F1509)</f>
        <v>SERVIÇO DE ATENDIMENTO MÓVEL DE URGÊNCIA E TRANSPORTE EM SAÚDE</v>
      </c>
      <c r="B1511" t="str">
        <f>IFERROR(VLOOKUP('Lotações convertidas'!A1511,'Lista de conversão'!A:B,2,0),IFERROR(VLOOKUP('Lotações convertidas'!A1511,'Lista de conversão'!B:B,1,0),""))</f>
        <v>SERVIÇO DE ATENDIMENTO MÓVEL DE URGÊNCIA E TRANSPORTE EM SAÚDE</v>
      </c>
    </row>
    <row r="1512" spans="1:2" x14ac:dyDescent="0.25">
      <c r="A1512" t="str">
        <f>TRIM(BC!F1510)</f>
        <v>CENTRO DE SAÚDE FÁBIO CORREA LIMA</v>
      </c>
      <c r="B1512" t="str">
        <f>IFERROR(VLOOKUP('Lotações convertidas'!A1512,'Lista de conversão'!A:B,2,0),IFERROR(VLOOKUP('Lotações convertidas'!A1512,'Lista de conversão'!B:B,1,0),""))</f>
        <v>CENTRO DE SAÚDE FÁBIO CORREA LIMA</v>
      </c>
    </row>
    <row r="1513" spans="1:2" x14ac:dyDescent="0.25">
      <c r="A1513" t="str">
        <f>TRIM(BC!F1511)</f>
        <v>CENTRO DE REFERÊNCIA EM SAÚDE MENTAL- ÁLCOOL E OUTRAS DROGAS PAMPULHA/NOROESTE</v>
      </c>
      <c r="B1513" t="str">
        <f>IFERROR(VLOOKUP('Lotações convertidas'!A1513,'Lista de conversão'!A:B,2,0),IFERROR(VLOOKUP('Lotações convertidas'!A1513,'Lista de conversão'!B:B,1,0),""))</f>
        <v>CENTRO DE REFERÊNCIA EM SAÚDE MENTAL - ÁLCOOL E DROGAS PAMPULHA/NOROESTE</v>
      </c>
    </row>
    <row r="1514" spans="1:2" x14ac:dyDescent="0.25">
      <c r="A1514" t="str">
        <f>TRIM(BC!F1512)</f>
        <v>CENTRO DE REFERÊNCIA EM SAÚDE MENTAL- ÁLCOOL E OUTRAS DROGAS PAMPULHA/NOROESTE</v>
      </c>
      <c r="B1514" t="str">
        <f>IFERROR(VLOOKUP('Lotações convertidas'!A1514,'Lista de conversão'!A:B,2,0),IFERROR(VLOOKUP('Lotações convertidas'!A1514,'Lista de conversão'!B:B,1,0),""))</f>
        <v>CENTRO DE REFERÊNCIA EM SAÚDE MENTAL - ÁLCOOL E DROGAS PAMPULHA/NOROESTE</v>
      </c>
    </row>
    <row r="1515" spans="1:2" x14ac:dyDescent="0.25">
      <c r="A1515" t="str">
        <f>TRIM(BC!F1513)</f>
        <v>UNIDADE DE PRONTO ATENDIMENTO PAMPULHA</v>
      </c>
      <c r="B1515" t="str">
        <f>IFERROR(VLOOKUP('Lotações convertidas'!A1515,'Lista de conversão'!A:B,2,0),IFERROR(VLOOKUP('Lotações convertidas'!A1515,'Lista de conversão'!B:B,1,0),""))</f>
        <v>UNIDADE DE PRONTO ATENDIMENTO PAMPULHA</v>
      </c>
    </row>
    <row r="1516" spans="1:2" x14ac:dyDescent="0.25">
      <c r="A1516" t="str">
        <f>TRIM(BC!F1514)</f>
        <v>UNIDADE DE PRONTO ATENDIMENTO OESTE</v>
      </c>
      <c r="B1516" t="str">
        <f>IFERROR(VLOOKUP('Lotações convertidas'!A1516,'Lista de conversão'!A:B,2,0),IFERROR(VLOOKUP('Lotações convertidas'!A1516,'Lista de conversão'!B:B,1,0),""))</f>
        <v>UNIDADE DE PRONTO ATENDIMENTO OESTE</v>
      </c>
    </row>
    <row r="1517" spans="1:2" x14ac:dyDescent="0.25">
      <c r="A1517" t="str">
        <f>TRIM(BC!F1515)</f>
        <v>CENTRO DE ESPECIALIDADES ODONTOLÓGICAS CENTRO-SUL</v>
      </c>
      <c r="B1517" t="str">
        <f>IFERROR(VLOOKUP('Lotações convertidas'!A1517,'Lista de conversão'!A:B,2,0),IFERROR(VLOOKUP('Lotações convertidas'!A1517,'Lista de conversão'!B:B,1,0),""))</f>
        <v>CENTRO DE ESPECIALIDADES ODONTOLOGICAS CENTRO-SUL</v>
      </c>
    </row>
    <row r="1518" spans="1:2" x14ac:dyDescent="0.25">
      <c r="A1518" t="str">
        <f>TRIM(BC!F1516)</f>
        <v>CENTRAL DE ESTERILIZACAO VENDA NOVA</v>
      </c>
      <c r="B1518" t="str">
        <f>IFERROR(VLOOKUP('Lotações convertidas'!A1518,'Lista de conversão'!A:B,2,0),IFERROR(VLOOKUP('Lotações convertidas'!A1518,'Lista de conversão'!B:B,1,0),""))</f>
        <v>CENTRAL DE ESTERILIZACAO VENDA NOVA</v>
      </c>
    </row>
    <row r="1519" spans="1:2" x14ac:dyDescent="0.25">
      <c r="A1519" t="str">
        <f>TRIM(BC!F1517)</f>
        <v>CENTRO DE SAÚDE PARAÍSO</v>
      </c>
      <c r="B1519" t="str">
        <f>IFERROR(VLOOKUP('Lotações convertidas'!A1519,'Lista de conversão'!A:B,2,0),IFERROR(VLOOKUP('Lotações convertidas'!A1519,'Lista de conversão'!B:B,1,0),""))</f>
        <v>CENTRO DE SAÚDE PARAÍSO</v>
      </c>
    </row>
    <row r="1520" spans="1:2" x14ac:dyDescent="0.25">
      <c r="A1520" t="str">
        <f>TRIM(BC!F1518)</f>
        <v>CENTRO DE SAÚDE GUARANI</v>
      </c>
      <c r="B1520" t="str">
        <f>IFERROR(VLOOKUP('Lotações convertidas'!A1520,'Lista de conversão'!A:B,2,0),IFERROR(VLOOKUP('Lotações convertidas'!A1520,'Lista de conversão'!B:B,1,0),""))</f>
        <v>CENTRO DE SAÚDE GUARANI</v>
      </c>
    </row>
    <row r="1521" spans="1:2" x14ac:dyDescent="0.25">
      <c r="A1521" t="str">
        <f>TRIM(BC!F1519)</f>
        <v>CENTRO DE SAÚDE CAFEZAL</v>
      </c>
      <c r="B1521" t="str">
        <f>IFERROR(VLOOKUP('Lotações convertidas'!A1521,'Lista de conversão'!A:B,2,0),IFERROR(VLOOKUP('Lotações convertidas'!A1521,'Lista de conversão'!B:B,1,0),""))</f>
        <v>CENTRO DE SAÚDE CAFEZAL</v>
      </c>
    </row>
    <row r="1522" spans="1:2" x14ac:dyDescent="0.25">
      <c r="A1522" t="str">
        <f>TRIM(BC!F1520)</f>
        <v>CENTRO DE SAÚDE HORTO</v>
      </c>
      <c r="B1522" t="str">
        <f>IFERROR(VLOOKUP('Lotações convertidas'!A1522,'Lista de conversão'!A:B,2,0),IFERROR(VLOOKUP('Lotações convertidas'!A1522,'Lista de conversão'!B:B,1,0),""))</f>
        <v>CENTRO DE SAÚDE HORTO</v>
      </c>
    </row>
    <row r="1523" spans="1:2" x14ac:dyDescent="0.25">
      <c r="A1523" t="str">
        <f>TRIM(BC!F1521)</f>
        <v>CENTRO DE REFERÊNCIA EM SAÚDE MENTAL- ÁLCOOL E OUTRAS DROGAS BARREIRO</v>
      </c>
      <c r="B1523" t="str">
        <f>IFERROR(VLOOKUP('Lotações convertidas'!A1523,'Lista de conversão'!A:B,2,0),IFERROR(VLOOKUP('Lotações convertidas'!A1523,'Lista de conversão'!B:B,1,0),""))</f>
        <v>CENTRO DE REFERENCIA EM SAUDE MENTAL ALCOOL E DROGAS BARREIRO</v>
      </c>
    </row>
    <row r="1524" spans="1:2" x14ac:dyDescent="0.25">
      <c r="A1524" t="str">
        <f>TRIM(BC!F1522)</f>
        <v>CENTRO DE REFERÊNCIA EM SAÚDE MENTAL INFANTO-JUVENIL NORDESTE</v>
      </c>
      <c r="B1524" t="str">
        <f>IFERROR(VLOOKUP('Lotações convertidas'!A1524,'Lista de conversão'!A:B,2,0),IFERROR(VLOOKUP('Lotações convertidas'!A1524,'Lista de conversão'!B:B,1,0),""))</f>
        <v>CENTRO DE REFERENCIA EM SAUDE MENTAL INFANTIL NORDESTE</v>
      </c>
    </row>
    <row r="1525" spans="1:2" x14ac:dyDescent="0.25">
      <c r="A1525" t="str">
        <f>TRIM(BC!F1523)</f>
        <v>CENTRO DE REFERÊNCIA EM SAÚDE MENTAL- ÁLCOOL E OUTRAS DROGAS PAMPULHA/NOROESTE</v>
      </c>
      <c r="B1525" t="str">
        <f>IFERROR(VLOOKUP('Lotações convertidas'!A1525,'Lista de conversão'!A:B,2,0),IFERROR(VLOOKUP('Lotações convertidas'!A1525,'Lista de conversão'!B:B,1,0),""))</f>
        <v>CENTRO DE REFERÊNCIA EM SAÚDE MENTAL - ÁLCOOL E DROGAS PAMPULHA/NOROESTE</v>
      </c>
    </row>
    <row r="1526" spans="1:2" x14ac:dyDescent="0.25">
      <c r="A1526" t="str">
        <f>TRIM(BC!F1524)</f>
        <v>CENTRO DE SAÚDE PARAÚNA</v>
      </c>
      <c r="B1526" t="str">
        <f>IFERROR(VLOOKUP('Lotações convertidas'!A1526,'Lista de conversão'!A:B,2,0),IFERROR(VLOOKUP('Lotações convertidas'!A1526,'Lista de conversão'!B:B,1,0),""))</f>
        <v>CENTRO DE SAÚDE PARAÚNA</v>
      </c>
    </row>
    <row r="1527" spans="1:2" x14ac:dyDescent="0.25">
      <c r="A1527" t="str">
        <f>TRIM(BC!F1525)</f>
        <v>CENTRO DE REFERENCIA EM SAUDE MENTAL VENDA NOVA</v>
      </c>
      <c r="B1527" t="str">
        <f>IFERROR(VLOOKUP('Lotações convertidas'!A1527,'Lista de conversão'!A:B,2,0),IFERROR(VLOOKUP('Lotações convertidas'!A1527,'Lista de conversão'!B:B,1,0),""))</f>
        <v>CENTRO DE REFERENCIA EM SAUDE MENTAL VENDA NOVA</v>
      </c>
    </row>
    <row r="1528" spans="1:2" x14ac:dyDescent="0.25">
      <c r="A1528" t="str">
        <f>TRIM(BC!F1526)</f>
        <v>LABORATÓRIO REGIONAL CENTRO-SUL / PAMPULHA</v>
      </c>
      <c r="B1528" t="str">
        <f>IFERROR(VLOOKUP('Lotações convertidas'!A1528,'Lista de conversão'!A:B,2,0),IFERROR(VLOOKUP('Lotações convertidas'!A1528,'Lista de conversão'!B:B,1,0),""))</f>
        <v>LABORATORIO REGIONAL CENTRO-SUL/PAMPULHA</v>
      </c>
    </row>
    <row r="1529" spans="1:2" x14ac:dyDescent="0.25">
      <c r="A1529" t="str">
        <f>TRIM(BC!F1527)</f>
        <v>CENTRO DE SAÚDE JARDIM EUROPA</v>
      </c>
      <c r="B1529" t="str">
        <f>IFERROR(VLOOKUP('Lotações convertidas'!A1529,'Lista de conversão'!A:B,2,0),IFERROR(VLOOKUP('Lotações convertidas'!A1529,'Lista de conversão'!B:B,1,0),""))</f>
        <v>CENTRO DE SAÚDE JARDIM EUROPA</v>
      </c>
    </row>
    <row r="1530" spans="1:2" x14ac:dyDescent="0.25">
      <c r="A1530" t="str">
        <f>TRIM(BC!F1528)</f>
        <v>GERENCIA DE ASSISTENCIA, EPIDEMIOLOGIA E REGULACAO PAMPULHA</v>
      </c>
      <c r="B1530" t="str">
        <f>IFERROR(VLOOKUP('Lotações convertidas'!A1530,'Lista de conversão'!A:B,2,0),IFERROR(VLOOKUP('Lotações convertidas'!A1530,'Lista de conversão'!B:B,1,0),""))</f>
        <v>GERENCIA DE ASSISTENCIA, EPIDEMIOLOGIA E REGULACAO PAMPULHA</v>
      </c>
    </row>
    <row r="1531" spans="1:2" x14ac:dyDescent="0.25">
      <c r="A1531" t="str">
        <f>TRIM(BC!F1529)</f>
        <v>UNIDADE DE PRONTO ATENDIMENTO VENDA NOVA</v>
      </c>
      <c r="B1531" t="str">
        <f>IFERROR(VLOOKUP('Lotações convertidas'!A1531,'Lista de conversão'!A:B,2,0),IFERROR(VLOOKUP('Lotações convertidas'!A1531,'Lista de conversão'!B:B,1,0),""))</f>
        <v>UNIDADE DE PRONTO ATENDIMENTO VENDA NOVA</v>
      </c>
    </row>
    <row r="1532" spans="1:2" x14ac:dyDescent="0.25">
      <c r="A1532" t="str">
        <f>TRIM(BC!F1530)</f>
        <v>CENTRO DE ESPECIALIDADES ODONTOLÓGICAS VENDA NOVA</v>
      </c>
      <c r="B1532" t="str">
        <f>IFERROR(VLOOKUP('Lotações convertidas'!A1532,'Lista de conversão'!A:B,2,0),IFERROR(VLOOKUP('Lotações convertidas'!A1532,'Lista de conversão'!B:B,1,0),""))</f>
        <v>CENTRO DE ESPECIALIDADES ODONTOLOGICAS VENDA NOVA</v>
      </c>
    </row>
    <row r="1533" spans="1:2" x14ac:dyDescent="0.25">
      <c r="A1533" t="str">
        <f>TRIM(BC!F1531)</f>
        <v>CENTRO DE SAÚDE GENTIL GOMES</v>
      </c>
      <c r="B1533" t="str">
        <f>IFERROR(VLOOKUP('Lotações convertidas'!A1533,'Lista de conversão'!A:B,2,0),IFERROR(VLOOKUP('Lotações convertidas'!A1533,'Lista de conversão'!B:B,1,0),""))</f>
        <v>CENTRO DE SAÚDE GENTIL GOMES</v>
      </c>
    </row>
    <row r="1534" spans="1:2" x14ac:dyDescent="0.25">
      <c r="A1534" t="str">
        <f>TRIM(BC!F1532)</f>
        <v>CENTRO DE SAÚDE MARIVANDA BALEEIRO - PAULO VI</v>
      </c>
      <c r="B1534" t="str">
        <f>IFERROR(VLOOKUP('Lotações convertidas'!A1534,'Lista de conversão'!A:B,2,0),IFERROR(VLOOKUP('Lotações convertidas'!A1534,'Lista de conversão'!B:B,1,0),""))</f>
        <v>CENTRO DE SAÚDE MARIVANDA BALEEIRO - PAULO VI</v>
      </c>
    </row>
    <row r="1535" spans="1:2" x14ac:dyDescent="0.25">
      <c r="A1535" t="str">
        <f>TRIM(BC!F1533)</f>
        <v>CENTRO DE SAÚDE DOM BOSCO</v>
      </c>
      <c r="B1535" t="str">
        <f>IFERROR(VLOOKUP('Lotações convertidas'!A1535,'Lista de conversão'!A:B,2,0),IFERROR(VLOOKUP('Lotações convertidas'!A1535,'Lista de conversão'!B:B,1,0),""))</f>
        <v>CENTRO DE SAÚDE DOM BOSCO</v>
      </c>
    </row>
    <row r="1536" spans="1:2" x14ac:dyDescent="0.25">
      <c r="A1536" t="str">
        <f>TRIM(BC!F1534)</f>
        <v>CENTRO DE REFERÊNCIA EM SAÚDE MENTAL- ÁLCOOL E OUTRAS DROGAS PAMPULHA/NOROESTE</v>
      </c>
      <c r="B1536" t="str">
        <f>IFERROR(VLOOKUP('Lotações convertidas'!A1536,'Lista de conversão'!A:B,2,0),IFERROR(VLOOKUP('Lotações convertidas'!A1536,'Lista de conversão'!B:B,1,0),""))</f>
        <v>CENTRO DE REFERÊNCIA EM SAÚDE MENTAL - ÁLCOOL E DROGAS PAMPULHA/NOROESTE</v>
      </c>
    </row>
    <row r="1537" spans="1:2" x14ac:dyDescent="0.25">
      <c r="A1537" t="str">
        <f>TRIM(BC!F1535)</f>
        <v>UNIDADE DE PRONTO ATENDIMENTO NORDESTE</v>
      </c>
      <c r="B1537" t="str">
        <f>IFERROR(VLOOKUP('Lotações convertidas'!A1537,'Lista de conversão'!A:B,2,0),IFERROR(VLOOKUP('Lotações convertidas'!A1537,'Lista de conversão'!B:B,1,0),""))</f>
        <v>UNIDADE DE PRONTO ATENDIMENTO NORDESTE</v>
      </c>
    </row>
    <row r="1538" spans="1:2" x14ac:dyDescent="0.25">
      <c r="A1538" t="str">
        <f>TRIM(BC!F1536)</f>
        <v>CENTRO DE SAÚDE SANTA ROSA</v>
      </c>
      <c r="B1538" t="str">
        <f>IFERROR(VLOOKUP('Lotações convertidas'!A1538,'Lista de conversão'!A:B,2,0),IFERROR(VLOOKUP('Lotações convertidas'!A1538,'Lista de conversão'!B:B,1,0),""))</f>
        <v>CENTRO DE SAÚDE SANTA ROSA</v>
      </c>
    </row>
    <row r="1539" spans="1:2" x14ac:dyDescent="0.25">
      <c r="A1539" t="str">
        <f>TRIM(BC!F1537)</f>
        <v>CENTRO DE SAÚDE JARDIM FILADÉLFIA</v>
      </c>
      <c r="B1539" t="str">
        <f>IFERROR(VLOOKUP('Lotações convertidas'!A1539,'Lista de conversão'!A:B,2,0),IFERROR(VLOOKUP('Lotações convertidas'!A1539,'Lista de conversão'!B:B,1,0),""))</f>
        <v>CENTRO DE SAÚDE JARDIM FILADÉLFIA</v>
      </c>
    </row>
    <row r="1540" spans="1:2" x14ac:dyDescent="0.25">
      <c r="A1540" t="str">
        <f>TRIM(BC!F1538)</f>
        <v>CENTRO DE SAÚDE VERA CRUZ</v>
      </c>
      <c r="B1540" t="str">
        <f>IFERROR(VLOOKUP('Lotações convertidas'!A1540,'Lista de conversão'!A:B,2,0),IFERROR(VLOOKUP('Lotações convertidas'!A1540,'Lista de conversão'!B:B,1,0),""))</f>
        <v>CENTRO DE SAÚDE VERA CRUZ</v>
      </c>
    </row>
    <row r="1541" spans="1:2" x14ac:dyDescent="0.25">
      <c r="A1541" t="str">
        <f>TRIM(BC!F1539)</f>
        <v>CENTRO DE REFERÊNCIA EM SAÚDE MENTAL INFANTO-JUVENIL NORDESTE</v>
      </c>
      <c r="B1541" t="str">
        <f>IFERROR(VLOOKUP('Lotações convertidas'!A1541,'Lista de conversão'!A:B,2,0),IFERROR(VLOOKUP('Lotações convertidas'!A1541,'Lista de conversão'!B:B,1,0),""))</f>
        <v>CENTRO DE REFERENCIA EM SAUDE MENTAL INFANTIL NORDESTE</v>
      </c>
    </row>
    <row r="1542" spans="1:2" x14ac:dyDescent="0.25">
      <c r="A1542" t="str">
        <f>TRIM(BC!F1540)</f>
        <v>CENTRAL DE ESTERILIZACAO VENDA NOVA</v>
      </c>
      <c r="B1542" t="str">
        <f>IFERROR(VLOOKUP('Lotações convertidas'!A1542,'Lista de conversão'!A:B,2,0),IFERROR(VLOOKUP('Lotações convertidas'!A1542,'Lista de conversão'!B:B,1,0),""))</f>
        <v>CENTRAL DE ESTERILIZACAO VENDA NOVA</v>
      </c>
    </row>
    <row r="1543" spans="1:2" x14ac:dyDescent="0.25">
      <c r="A1543" t="str">
        <f>TRIM(BC!F1541)</f>
        <v>CENTRO DE REFERÊNCIA EM SAÚDE MENTAL- ÁLCOOL E OUTRAS DROGAS PAMPULHA/NOROESTE</v>
      </c>
      <c r="B1543" t="str">
        <f>IFERROR(VLOOKUP('Lotações convertidas'!A1543,'Lista de conversão'!A:B,2,0),IFERROR(VLOOKUP('Lotações convertidas'!A1543,'Lista de conversão'!B:B,1,0),""))</f>
        <v>CENTRO DE REFERÊNCIA EM SAÚDE MENTAL - ÁLCOOL E DROGAS PAMPULHA/NOROESTE</v>
      </c>
    </row>
    <row r="1544" spans="1:2" x14ac:dyDescent="0.25">
      <c r="A1544" t="str">
        <f>TRIM(BC!F1542)</f>
        <v>UNIDADE DE PRONTO ATENDIMENTO LESTE</v>
      </c>
      <c r="B1544" t="str">
        <f>IFERROR(VLOOKUP('Lotações convertidas'!A1544,'Lista de conversão'!A:B,2,0),IFERROR(VLOOKUP('Lotações convertidas'!A1544,'Lista de conversão'!B:B,1,0),""))</f>
        <v>UNIDADE DE PRONTO ATENDIMENTO LESTE</v>
      </c>
    </row>
    <row r="1545" spans="1:2" x14ac:dyDescent="0.25">
      <c r="A1545" t="str">
        <f>TRIM(BC!F1543)</f>
        <v>CENTRO DE SAÚDE MARIA GORETTI</v>
      </c>
      <c r="B1545" t="str">
        <f>IFERROR(VLOOKUP('Lotações convertidas'!A1545,'Lista de conversão'!A:B,2,0),IFERROR(VLOOKUP('Lotações convertidas'!A1545,'Lista de conversão'!B:B,1,0),""))</f>
        <v>CENTRO DE SAÚDE MARIA GORETTI</v>
      </c>
    </row>
    <row r="1546" spans="1:2" x14ac:dyDescent="0.25">
      <c r="A1546" t="str">
        <f>TRIM(BC!F1544)</f>
        <v>UNIDADE DE PRONTO ATENDIMENTO VENDA NOVA</v>
      </c>
      <c r="B1546" t="str">
        <f>IFERROR(VLOOKUP('Lotações convertidas'!A1546,'Lista de conversão'!A:B,2,0),IFERROR(VLOOKUP('Lotações convertidas'!A1546,'Lista de conversão'!B:B,1,0),""))</f>
        <v>UNIDADE DE PRONTO ATENDIMENTO VENDA NOVA</v>
      </c>
    </row>
    <row r="1547" spans="1:2" x14ac:dyDescent="0.25">
      <c r="A1547" t="str">
        <f>TRIM(BC!F1545)</f>
        <v>CENTRO DE REFERENCIA EM SAUDE MENTAL BARREIRO</v>
      </c>
      <c r="B1547" t="str">
        <f>IFERROR(VLOOKUP('Lotações convertidas'!A1547,'Lista de conversão'!A:B,2,0),IFERROR(VLOOKUP('Lotações convertidas'!A1547,'Lista de conversão'!B:B,1,0),""))</f>
        <v>CENTRO DE REFERENCIA EM SAUDE MENTAL BARREIRO</v>
      </c>
    </row>
    <row r="1548" spans="1:2" x14ac:dyDescent="0.25">
      <c r="A1548" t="str">
        <f>TRIM(BC!F1546)</f>
        <v>CENTRO DE SAÚDE ANDRADAS</v>
      </c>
      <c r="B1548" t="str">
        <f>IFERROR(VLOOKUP('Lotações convertidas'!A1548,'Lista de conversão'!A:B,2,0),IFERROR(VLOOKUP('Lotações convertidas'!A1548,'Lista de conversão'!B:B,1,0),""))</f>
        <v>CENTRO DE SAÚDE ANDRADAS</v>
      </c>
    </row>
    <row r="1549" spans="1:2" x14ac:dyDescent="0.25">
      <c r="A1549" t="str">
        <f>TRIM(BC!F1547)</f>
        <v>UNIDADE DE PRONTO ATENDIMENTO BARREIRO</v>
      </c>
      <c r="B1549" t="str">
        <f>IFERROR(VLOOKUP('Lotações convertidas'!A1549,'Lista de conversão'!A:B,2,0),IFERROR(VLOOKUP('Lotações convertidas'!A1549,'Lista de conversão'!B:B,1,0),""))</f>
        <v>UNIDADE DE PRONTO ATENDIMENTO BARREIRO</v>
      </c>
    </row>
    <row r="1550" spans="1:2" x14ac:dyDescent="0.25">
      <c r="A1550" t="str">
        <f>TRIM(BC!F1548)</f>
        <v>UNIDADE DE PRONTO ATENDIMENTO NORDESTE</v>
      </c>
      <c r="B1550" t="str">
        <f>IFERROR(VLOOKUP('Lotações convertidas'!A1550,'Lista de conversão'!A:B,2,0),IFERROR(VLOOKUP('Lotações convertidas'!A1550,'Lista de conversão'!B:B,1,0),""))</f>
        <v>UNIDADE DE PRONTO ATENDIMENTO NORDESTE</v>
      </c>
    </row>
    <row r="1551" spans="1:2" x14ac:dyDescent="0.25">
      <c r="A1551" t="str">
        <f>TRIM(BC!F1549)</f>
        <v>CENTRO DE SAÚDE SÃO GERALDO</v>
      </c>
      <c r="B1551" t="str">
        <f>IFERROR(VLOOKUP('Lotações convertidas'!A1551,'Lista de conversão'!A:B,2,0),IFERROR(VLOOKUP('Lotações convertidas'!A1551,'Lista de conversão'!B:B,1,0),""))</f>
        <v>CENTRO DE SAÚDE SÃO GERALDO</v>
      </c>
    </row>
    <row r="1552" spans="1:2" x14ac:dyDescent="0.25">
      <c r="A1552" t="str">
        <f>TRIM(BC!F1550)</f>
        <v>UNIDADE DE PRONTO ATENDIMENTO OESTE</v>
      </c>
      <c r="B1552" t="str">
        <f>IFERROR(VLOOKUP('Lotações convertidas'!A1552,'Lista de conversão'!A:B,2,0),IFERROR(VLOOKUP('Lotações convertidas'!A1552,'Lista de conversão'!B:B,1,0),""))</f>
        <v>UNIDADE DE PRONTO ATENDIMENTO OESTE</v>
      </c>
    </row>
    <row r="1553" spans="1:2" x14ac:dyDescent="0.25">
      <c r="A1553" t="str">
        <f>TRIM(BC!F1551)</f>
        <v>LABORATÓRIO REGIONAL OESTE / BARREIRO</v>
      </c>
      <c r="B1553" t="str">
        <f>IFERROR(VLOOKUP('Lotações convertidas'!A1553,'Lista de conversão'!A:B,2,0),IFERROR(VLOOKUP('Lotações convertidas'!A1553,'Lista de conversão'!B:B,1,0),""))</f>
        <v>LABORATORIO REGIONAL OESTE/BARREIRO</v>
      </c>
    </row>
    <row r="1554" spans="1:2" x14ac:dyDescent="0.25">
      <c r="A1554" t="str">
        <f>TRIM(BC!F1552)</f>
        <v>CENTRO DE REFERÊNCIA EM SAÚDE MENTAL- ÁLCOOL E OUTRAS DROGAS PAMPULHA/NOROESTE</v>
      </c>
      <c r="B1554" t="str">
        <f>IFERROR(VLOOKUP('Lotações convertidas'!A1554,'Lista de conversão'!A:B,2,0),IFERROR(VLOOKUP('Lotações convertidas'!A1554,'Lista de conversão'!B:B,1,0),""))</f>
        <v>CENTRO DE REFERÊNCIA EM SAÚDE MENTAL - ÁLCOOL E DROGAS PAMPULHA/NOROESTE</v>
      </c>
    </row>
    <row r="1555" spans="1:2" x14ac:dyDescent="0.25">
      <c r="A1555" t="str">
        <f>TRIM(BC!F1553)</f>
        <v>LABORATÓRIO REGIONAL CENTRO-SUL / PAMPULHA</v>
      </c>
      <c r="B1555" t="str">
        <f>IFERROR(VLOOKUP('Lotações convertidas'!A1555,'Lista de conversão'!A:B,2,0),IFERROR(VLOOKUP('Lotações convertidas'!A1555,'Lista de conversão'!B:B,1,0),""))</f>
        <v>LABORATORIO REGIONAL CENTRO-SUL/PAMPULHA</v>
      </c>
    </row>
    <row r="1556" spans="1:2" x14ac:dyDescent="0.25">
      <c r="A1556" t="str">
        <f>TRIM(BC!F1554)</f>
        <v>CENTRO DE SAÚDE CAPITÃO EDUARDO</v>
      </c>
      <c r="B1556" t="str">
        <f>IFERROR(VLOOKUP('Lotações convertidas'!A1556,'Lista de conversão'!A:B,2,0),IFERROR(VLOOKUP('Lotações convertidas'!A1556,'Lista de conversão'!B:B,1,0),""))</f>
        <v>CENTRO DE SAÚDE CAPITÃO EDUARDO</v>
      </c>
    </row>
    <row r="1557" spans="1:2" x14ac:dyDescent="0.25">
      <c r="A1557" t="str">
        <f>TRIM(BC!F1555)</f>
        <v>CENTRO DE REFERÊNCIA EM SAÚDE MENTAL INFANTO-JUVENIL NORDESTE</v>
      </c>
      <c r="B1557" t="str">
        <f>IFERROR(VLOOKUP('Lotações convertidas'!A1557,'Lista de conversão'!A:B,2,0),IFERROR(VLOOKUP('Lotações convertidas'!A1557,'Lista de conversão'!B:B,1,0),""))</f>
        <v>CENTRO DE REFERENCIA EM SAUDE MENTAL INFANTIL NORDESTE</v>
      </c>
    </row>
    <row r="1558" spans="1:2" x14ac:dyDescent="0.25">
      <c r="A1558" t="str">
        <f>TRIM(BC!F1556)</f>
        <v>CENTRAL DE ESTERILIZACAO BARREIRO</v>
      </c>
      <c r="B1558" t="str">
        <f>IFERROR(VLOOKUP('Lotações convertidas'!A1558,'Lista de conversão'!A:B,2,0),IFERROR(VLOOKUP('Lotações convertidas'!A1558,'Lista de conversão'!B:B,1,0),""))</f>
        <v>CENTRAL DE ESTERILIZACAO BARREIRO</v>
      </c>
    </row>
    <row r="1559" spans="1:2" x14ac:dyDescent="0.25">
      <c r="A1559" t="str">
        <f>TRIM(BC!F1557)</f>
        <v>LABORATÓRIO REGIONAL NOROESTE</v>
      </c>
      <c r="B1559" t="str">
        <f>IFERROR(VLOOKUP('Lotações convertidas'!A1559,'Lista de conversão'!A:B,2,0),IFERROR(VLOOKUP('Lotações convertidas'!A1559,'Lista de conversão'!B:B,1,0),""))</f>
        <v>LABORATORIO REGIONAL NOROESTE</v>
      </c>
    </row>
    <row r="1560" spans="1:2" x14ac:dyDescent="0.25">
      <c r="A1560" t="str">
        <f>TRIM(BC!F1558)</f>
        <v>CENTRO DE SAÚDE PRIMEIRO DE MAIO</v>
      </c>
      <c r="B1560" t="str">
        <f>IFERROR(VLOOKUP('Lotações convertidas'!A1560,'Lista de conversão'!A:B,2,0),IFERROR(VLOOKUP('Lotações convertidas'!A1560,'Lista de conversão'!B:B,1,0),""))</f>
        <v>CENTRO DE SAÚDE PRIMEIRO DE MAIO</v>
      </c>
    </row>
    <row r="1561" spans="1:2" x14ac:dyDescent="0.25">
      <c r="A1561" t="str">
        <f>TRIM(BC!F1559)</f>
        <v>UNIDADE DE PRONTO ATENDIMENTO VENDA NOVA</v>
      </c>
      <c r="B1561" t="str">
        <f>IFERROR(VLOOKUP('Lotações convertidas'!A1561,'Lista de conversão'!A:B,2,0),IFERROR(VLOOKUP('Lotações convertidas'!A1561,'Lista de conversão'!B:B,1,0),""))</f>
        <v>UNIDADE DE PRONTO ATENDIMENTO VENDA NOVA</v>
      </c>
    </row>
    <row r="1562" spans="1:2" x14ac:dyDescent="0.25">
      <c r="A1562" t="str">
        <f>TRIM(BC!F1560)</f>
        <v>CENTRO DE REFERENCIA EM SAUDE MENTAL LESTE</v>
      </c>
      <c r="B1562" t="str">
        <f>IFERROR(VLOOKUP('Lotações convertidas'!A1562,'Lista de conversão'!A:B,2,0),IFERROR(VLOOKUP('Lotações convertidas'!A1562,'Lista de conversão'!B:B,1,0),""))</f>
        <v>CENTRO DE REFERENCIA EM SAUDE MENTAL LESTE</v>
      </c>
    </row>
    <row r="1563" spans="1:2" x14ac:dyDescent="0.25">
      <c r="A1563" t="str">
        <f>TRIM(BC!F1561)</f>
        <v>CENTRO DE REFERENCIA EM SAUDE MENTAL NORTE</v>
      </c>
      <c r="B1563" t="str">
        <f>IFERROR(VLOOKUP('Lotações convertidas'!A1563,'Lista de conversão'!A:B,2,0),IFERROR(VLOOKUP('Lotações convertidas'!A1563,'Lista de conversão'!B:B,1,0),""))</f>
        <v>CENTRO DE REFERENCIA EM SAUDE MENTAL NORTE</v>
      </c>
    </row>
    <row r="1564" spans="1:2" x14ac:dyDescent="0.25">
      <c r="A1564" t="str">
        <f>TRIM(BC!F1562)</f>
        <v>CENTRO DE SAÚDE TIA AMÂNCIA</v>
      </c>
      <c r="B1564" t="str">
        <f>IFERROR(VLOOKUP('Lotações convertidas'!A1564,'Lista de conversão'!A:B,2,0),IFERROR(VLOOKUP('Lotações convertidas'!A1564,'Lista de conversão'!B:B,1,0),""))</f>
        <v>CENTRO DE SAÚDE TIA AMÂNCIA</v>
      </c>
    </row>
    <row r="1565" spans="1:2" x14ac:dyDescent="0.25">
      <c r="A1565" t="str">
        <f>TRIM(BC!F1563)</f>
        <v>CENTRO DE SAÚDE NOVO HORIZONTE</v>
      </c>
      <c r="B1565" t="str">
        <f>IFERROR(VLOOKUP('Lotações convertidas'!A1565,'Lista de conversão'!A:B,2,0),IFERROR(VLOOKUP('Lotações convertidas'!A1565,'Lista de conversão'!B:B,1,0),""))</f>
        <v>CENTRO DE SAÚDE NOVO HORIZONTE</v>
      </c>
    </row>
    <row r="1566" spans="1:2" x14ac:dyDescent="0.25">
      <c r="A1566" t="str">
        <f>TRIM(BC!F1564)</f>
        <v>CENTRO DE REFERÊNCIA EM SAÚDE MENTAL INFANTO-JUVENIL NOROESTE</v>
      </c>
      <c r="B1566" t="str">
        <f>IFERROR(VLOOKUP('Lotações convertidas'!A1566,'Lista de conversão'!A:B,2,0),IFERROR(VLOOKUP('Lotações convertidas'!A1566,'Lista de conversão'!B:B,1,0),""))</f>
        <v>CENTRO DE REFERENCIA EM SAUDE MENTAL INFANTIL NOROESTE</v>
      </c>
    </row>
    <row r="1567" spans="1:2" x14ac:dyDescent="0.25">
      <c r="A1567" t="str">
        <f>TRIM(BC!F1565)</f>
        <v>UNIDADE DE PRONTO ATENDIMENTO NORDESTE</v>
      </c>
      <c r="B1567" t="str">
        <f>IFERROR(VLOOKUP('Lotações convertidas'!A1567,'Lista de conversão'!A:B,2,0),IFERROR(VLOOKUP('Lotações convertidas'!A1567,'Lista de conversão'!B:B,1,0),""))</f>
        <v>UNIDADE DE PRONTO ATENDIMENTO NORDESTE</v>
      </c>
    </row>
    <row r="1568" spans="1:2" x14ac:dyDescent="0.25">
      <c r="A1568" t="str">
        <f>TRIM(BC!F1566)</f>
        <v>CENTRO DE TREIN. E REF. EM DOENÇAS INFECCIOSAS E PARASITÁRIAS ORESTES DINIZ</v>
      </c>
      <c r="B1568" t="str">
        <f>IFERROR(VLOOKUP('Lotações convertidas'!A1568,'Lista de conversão'!A:B,2,0),IFERROR(VLOOKUP('Lotações convertidas'!A1568,'Lista de conversão'!B:B,1,0),""))</f>
        <v>CENTRO DE TREIN. E REF. EM DOENÇAS INFECCIOSAS E PARASITÁRIAS ORESTES DINIZ</v>
      </c>
    </row>
    <row r="1569" spans="1:2" x14ac:dyDescent="0.25">
      <c r="A1569" t="str">
        <f>TRIM(BC!F1567)</f>
        <v>UNIDADE DE PRONTO ATENDIMENTO BARREIRO</v>
      </c>
      <c r="B1569" t="str">
        <f>IFERROR(VLOOKUP('Lotações convertidas'!A1569,'Lista de conversão'!A:B,2,0),IFERROR(VLOOKUP('Lotações convertidas'!A1569,'Lista de conversão'!B:B,1,0),""))</f>
        <v>UNIDADE DE PRONTO ATENDIMENTO BARREIRO</v>
      </c>
    </row>
    <row r="1570" spans="1:2" x14ac:dyDescent="0.25">
      <c r="A1570" t="str">
        <f>TRIM(BC!F1568)</f>
        <v>CENTRO DE SAÚDE JARDIM LEBLON</v>
      </c>
      <c r="B1570" t="str">
        <f>IFERROR(VLOOKUP('Lotações convertidas'!A1570,'Lista de conversão'!A:B,2,0),IFERROR(VLOOKUP('Lotações convertidas'!A1570,'Lista de conversão'!B:B,1,0),""))</f>
        <v>CENTRO DE SAÚDE JARDIM LEBLON</v>
      </c>
    </row>
    <row r="1571" spans="1:2" x14ac:dyDescent="0.25">
      <c r="A1571" t="str">
        <f>TRIM(BC!F1569)</f>
        <v>CENTRO DE SAÚDE ZILAH SPÓSITO</v>
      </c>
      <c r="B1571" t="str">
        <f>IFERROR(VLOOKUP('Lotações convertidas'!A1571,'Lista de conversão'!A:B,2,0),IFERROR(VLOOKUP('Lotações convertidas'!A1571,'Lista de conversão'!B:B,1,0),""))</f>
        <v>CENTRO DE SAÚDE ZILAH SPÓSITO</v>
      </c>
    </row>
    <row r="1572" spans="1:2" x14ac:dyDescent="0.25">
      <c r="A1572" t="str">
        <f>TRIM(BC!F1570)</f>
        <v>CENTRO DE REFERENCIA EM SAUDE MENTAL NORDESTE</v>
      </c>
      <c r="B1572" t="str">
        <f>IFERROR(VLOOKUP('Lotações convertidas'!A1572,'Lista de conversão'!A:B,2,0),IFERROR(VLOOKUP('Lotações convertidas'!A1572,'Lista de conversão'!B:B,1,0),""))</f>
        <v>CENTRO DE REFERENCIA EM SAUDE MENTAL NORDESTE</v>
      </c>
    </row>
    <row r="1573" spans="1:2" x14ac:dyDescent="0.25">
      <c r="A1573" t="str">
        <f>TRIM(BC!F1571)</f>
        <v>CENTRO DE REFERENCIA EM SAUDE MENTAL LESTE</v>
      </c>
      <c r="B1573" t="str">
        <f>IFERROR(VLOOKUP('Lotações convertidas'!A1573,'Lista de conversão'!A:B,2,0),IFERROR(VLOOKUP('Lotações convertidas'!A1573,'Lista de conversão'!B:B,1,0),""))</f>
        <v>CENTRO DE REFERENCIA EM SAUDE MENTAL LESTE</v>
      </c>
    </row>
    <row r="1574" spans="1:2" x14ac:dyDescent="0.25">
      <c r="A1574" t="str">
        <f>TRIM(BC!F1572)</f>
        <v>CENTRO DE SAÚDE SALGADO FILHO</v>
      </c>
      <c r="B1574" t="str">
        <f>IFERROR(VLOOKUP('Lotações convertidas'!A1574,'Lista de conversão'!A:B,2,0),IFERROR(VLOOKUP('Lotações convertidas'!A1574,'Lista de conversão'!B:B,1,0),""))</f>
        <v>CENTRO DE SAÚDE SALGADO FILHO</v>
      </c>
    </row>
    <row r="1575" spans="1:2" x14ac:dyDescent="0.25">
      <c r="A1575" t="str">
        <f>TRIM(BC!F1573)</f>
        <v>CENTRO DE SAÚDE SANTA AMÉLIA</v>
      </c>
      <c r="B1575" t="str">
        <f>IFERROR(VLOOKUP('Lotações convertidas'!A1575,'Lista de conversão'!A:B,2,0),IFERROR(VLOOKUP('Lotações convertidas'!A1575,'Lista de conversão'!B:B,1,0),""))</f>
        <v>CENTRO DE SAÚDE SANTA AMÉLIA</v>
      </c>
    </row>
    <row r="1576" spans="1:2" x14ac:dyDescent="0.25">
      <c r="A1576" t="str">
        <f>TRIM(BC!F1574)</f>
        <v>CENTRO DE REFERENCIA EM SAUDE MENTAL LESTE</v>
      </c>
      <c r="B1576" t="str">
        <f>IFERROR(VLOOKUP('Lotações convertidas'!A1576,'Lista de conversão'!A:B,2,0),IFERROR(VLOOKUP('Lotações convertidas'!A1576,'Lista de conversão'!B:B,1,0),""))</f>
        <v>CENTRO DE REFERENCIA EM SAUDE MENTAL LESTE</v>
      </c>
    </row>
    <row r="1577" spans="1:2" x14ac:dyDescent="0.25">
      <c r="A1577" t="str">
        <f>TRIM(BC!F1575)</f>
        <v>CENTRO DE SAÚDE JARDIM FELICIDADE</v>
      </c>
      <c r="B1577" t="str">
        <f>IFERROR(VLOOKUP('Lotações convertidas'!A1577,'Lista de conversão'!A:B,2,0),IFERROR(VLOOKUP('Lotações convertidas'!A1577,'Lista de conversão'!B:B,1,0),""))</f>
        <v>CENTRO DE SAÚDE JARDIM FELICIDADE</v>
      </c>
    </row>
    <row r="1578" spans="1:2" x14ac:dyDescent="0.25">
      <c r="A1578" t="str">
        <f>TRIM(BC!F1576)</f>
        <v>CENTRAL DE ESTERILIZACAO BARREIRO</v>
      </c>
      <c r="B1578" t="str">
        <f>IFERROR(VLOOKUP('Lotações convertidas'!A1578,'Lista de conversão'!A:B,2,0),IFERROR(VLOOKUP('Lotações convertidas'!A1578,'Lista de conversão'!B:B,1,0),""))</f>
        <v>CENTRAL DE ESTERILIZACAO BARREIRO</v>
      </c>
    </row>
    <row r="1579" spans="1:2" x14ac:dyDescent="0.25">
      <c r="A1579" t="str">
        <f>TRIM(BC!F1577)</f>
        <v>GERENCIA DE ASSISTENCIA, EPIDEMIOLOGIA E REGULACAO PAMPULHA</v>
      </c>
      <c r="B1579" t="str">
        <f>IFERROR(VLOOKUP('Lotações convertidas'!A1579,'Lista de conversão'!A:B,2,0),IFERROR(VLOOKUP('Lotações convertidas'!A1579,'Lista de conversão'!B:B,1,0),""))</f>
        <v>GERENCIA DE ASSISTENCIA, EPIDEMIOLOGIA E REGULACAO PAMPULHA</v>
      </c>
    </row>
    <row r="1580" spans="1:2" x14ac:dyDescent="0.25">
      <c r="A1580" t="str">
        <f>TRIM(BC!F1578)</f>
        <v>UNIDADE DE PRONTO ATENDIMENTO NORTE</v>
      </c>
      <c r="B1580" t="str">
        <f>IFERROR(VLOOKUP('Lotações convertidas'!A1580,'Lista de conversão'!A:B,2,0),IFERROR(VLOOKUP('Lotações convertidas'!A1580,'Lista de conversão'!B:B,1,0),""))</f>
        <v>UNIDADE DE PRONTO ATENDIMENTO NORTE</v>
      </c>
    </row>
    <row r="1581" spans="1:2" x14ac:dyDescent="0.25">
      <c r="A1581" t="str">
        <f>TRIM(BC!F1579)</f>
        <v>CENTRO DE SAÚDE WALDOMIRO LOBO</v>
      </c>
      <c r="B1581" t="str">
        <f>IFERROR(VLOOKUP('Lotações convertidas'!A1581,'Lista de conversão'!A:B,2,0),IFERROR(VLOOKUP('Lotações convertidas'!A1581,'Lista de conversão'!B:B,1,0),""))</f>
        <v>CENTRO DE SAÚDE WALDOMIRO LOBO</v>
      </c>
    </row>
    <row r="1582" spans="1:2" x14ac:dyDescent="0.25">
      <c r="A1582" t="str">
        <f>TRIM(BC!F1580)</f>
        <v>SERVIÇO DE ATENDIMENTO MÓVEL DE URGÊNCIA E TRANSPORTE EM SAÚDE</v>
      </c>
      <c r="B1582" t="str">
        <f>IFERROR(VLOOKUP('Lotações convertidas'!A1582,'Lista de conversão'!A:B,2,0),IFERROR(VLOOKUP('Lotações convertidas'!A1582,'Lista de conversão'!B:B,1,0),""))</f>
        <v>SERVIÇO DE ATENDIMENTO MÓVEL DE URGÊNCIA E TRANSPORTE EM SAÚDE</v>
      </c>
    </row>
    <row r="1583" spans="1:2" x14ac:dyDescent="0.25">
      <c r="A1583" t="str">
        <f>TRIM(BC!F1581)</f>
        <v>CENTRO DE SAÚDE VALE DO JATOBÁ</v>
      </c>
      <c r="B1583" t="str">
        <f>IFERROR(VLOOKUP('Lotações convertidas'!A1583,'Lista de conversão'!A:B,2,0),IFERROR(VLOOKUP('Lotações convertidas'!A1583,'Lista de conversão'!B:B,1,0),""))</f>
        <v>CENTRO DE SAÚDE VALE DO JATOBÁ</v>
      </c>
    </row>
    <row r="1584" spans="1:2" x14ac:dyDescent="0.25">
      <c r="A1584" t="str">
        <f>TRIM(BC!F1582)</f>
        <v>CENTRO DE SAÚDE ITAIPU - JATOBÁ</v>
      </c>
      <c r="B1584" t="str">
        <f>IFERROR(VLOOKUP('Lotações convertidas'!A1584,'Lista de conversão'!A:B,2,0),IFERROR(VLOOKUP('Lotações convertidas'!A1584,'Lista de conversão'!B:B,1,0),""))</f>
        <v>CENTRO DE SAÚDE ITAIPU - JATOBÁ</v>
      </c>
    </row>
    <row r="1585" spans="1:2" x14ac:dyDescent="0.25">
      <c r="A1585" t="str">
        <f>TRIM(BC!F1583)</f>
        <v>UNIDADE DE PRONTO ATENDIMENTO BARREIRO</v>
      </c>
      <c r="B1585" t="str">
        <f>IFERROR(VLOOKUP('Lotações convertidas'!A1585,'Lista de conversão'!A:B,2,0),IFERROR(VLOOKUP('Lotações convertidas'!A1585,'Lista de conversão'!B:B,1,0),""))</f>
        <v>UNIDADE DE PRONTO ATENDIMENTO BARREIRO</v>
      </c>
    </row>
    <row r="1586" spans="1:2" x14ac:dyDescent="0.25">
      <c r="A1586" t="str">
        <f>TRIM(BC!F1584)</f>
        <v>UNIDADE DE PRONTO ATENDIMENTO OESTE</v>
      </c>
      <c r="B1586" t="str">
        <f>IFERROR(VLOOKUP('Lotações convertidas'!A1586,'Lista de conversão'!A:B,2,0),IFERROR(VLOOKUP('Lotações convertidas'!A1586,'Lista de conversão'!B:B,1,0),""))</f>
        <v>UNIDADE DE PRONTO ATENDIMENTO OESTE</v>
      </c>
    </row>
    <row r="1587" spans="1:2" x14ac:dyDescent="0.25">
      <c r="A1587" t="str">
        <f>TRIM(BC!F1585)</f>
        <v>CENTRO DE SAÚDE SANTA TEREZINHA</v>
      </c>
      <c r="B1587" t="str">
        <f>IFERROR(VLOOKUP('Lotações convertidas'!A1587,'Lista de conversão'!A:B,2,0),IFERROR(VLOOKUP('Lotações convertidas'!A1587,'Lista de conversão'!B:B,1,0),""))</f>
        <v>CENTRO DE SAÚDE SANTA TEREZINHA</v>
      </c>
    </row>
    <row r="1588" spans="1:2" x14ac:dyDescent="0.25">
      <c r="A1588" t="str">
        <f>TRIM(BC!F1586)</f>
        <v>CENTRO DE REFERENCIA EM SAUDE MENTAL NORDESTE</v>
      </c>
      <c r="B1588" t="str">
        <f>IFERROR(VLOOKUP('Lotações convertidas'!A1588,'Lista de conversão'!A:B,2,0),IFERROR(VLOOKUP('Lotações convertidas'!A1588,'Lista de conversão'!B:B,1,0),""))</f>
        <v>CENTRO DE REFERENCIA EM SAUDE MENTAL NORDESTE</v>
      </c>
    </row>
    <row r="1589" spans="1:2" x14ac:dyDescent="0.25">
      <c r="A1589" t="str">
        <f>TRIM(BC!F1587)</f>
        <v>CENTRO DE SAÚDE CÍCERO ILDEFONSO</v>
      </c>
      <c r="B1589" t="str">
        <f>IFERROR(VLOOKUP('Lotações convertidas'!A1589,'Lista de conversão'!A:B,2,0),IFERROR(VLOOKUP('Lotações convertidas'!A1589,'Lista de conversão'!B:B,1,0),""))</f>
        <v>CENTRO DE SAÚDE CÍCERO ILDEFONSO</v>
      </c>
    </row>
    <row r="1590" spans="1:2" x14ac:dyDescent="0.25">
      <c r="A1590" t="str">
        <f>TRIM(BC!F1588)</f>
        <v>CENTRO DE REFERENCIA DE IMUNOBIOLOGICOS ESPECIAIS</v>
      </c>
      <c r="B1590" t="str">
        <f>IFERROR(VLOOKUP('Lotações convertidas'!A1590,'Lista de conversão'!A:B,2,0),IFERROR(VLOOKUP('Lotações convertidas'!A1590,'Lista de conversão'!B:B,1,0),""))</f>
        <v>CENTRO DE REFERENCIA DE IMUNOBIOLOGICOS ESPECIAIS</v>
      </c>
    </row>
    <row r="1591" spans="1:2" x14ac:dyDescent="0.25">
      <c r="A1591" t="str">
        <f>TRIM(BC!F1589)</f>
        <v>CENTRO DE SAÚDE POMPÉIA</v>
      </c>
      <c r="B1591" t="str">
        <f>IFERROR(VLOOKUP('Lotações convertidas'!A1591,'Lista de conversão'!A:B,2,0),IFERROR(VLOOKUP('Lotações convertidas'!A1591,'Lista de conversão'!B:B,1,0),""))</f>
        <v>CENTRO DE SAÚDE POMPÉIA</v>
      </c>
    </row>
    <row r="1592" spans="1:2" x14ac:dyDescent="0.25">
      <c r="A1592" t="str">
        <f>TRIM(BC!F1590)</f>
        <v>UNIDADE DE PRONTO ATENDIMENTO PAMPULHA</v>
      </c>
      <c r="B1592" t="str">
        <f>IFERROR(VLOOKUP('Lotações convertidas'!A1592,'Lista de conversão'!A:B,2,0),IFERROR(VLOOKUP('Lotações convertidas'!A1592,'Lista de conversão'!B:B,1,0),""))</f>
        <v>UNIDADE DE PRONTO ATENDIMENTO PAMPULHA</v>
      </c>
    </row>
    <row r="1593" spans="1:2" x14ac:dyDescent="0.25">
      <c r="A1593" t="str">
        <f>TRIM(BC!F1591)</f>
        <v>UNIDADE DE PRONTO ATENDIMENTO NORTE</v>
      </c>
      <c r="B1593" t="str">
        <f>IFERROR(VLOOKUP('Lotações convertidas'!A1593,'Lista de conversão'!A:B,2,0),IFERROR(VLOOKUP('Lotações convertidas'!A1593,'Lista de conversão'!B:B,1,0),""))</f>
        <v>UNIDADE DE PRONTO ATENDIMENTO NORTE</v>
      </c>
    </row>
    <row r="1594" spans="1:2" x14ac:dyDescent="0.25">
      <c r="A1594" t="str">
        <f>TRIM(BC!F1592)</f>
        <v>CENTRO DE TREIN. E REF. EM DOENÇAS INFECCIOSAS E PARASITÁRIAS ORESTES DINIZ</v>
      </c>
      <c r="B1594" t="str">
        <f>IFERROR(VLOOKUP('Lotações convertidas'!A1594,'Lista de conversão'!A:B,2,0),IFERROR(VLOOKUP('Lotações convertidas'!A1594,'Lista de conversão'!B:B,1,0),""))</f>
        <v>CENTRO DE TREIN. E REF. EM DOENÇAS INFECCIOSAS E PARASITÁRIAS ORESTES DINIZ</v>
      </c>
    </row>
    <row r="1595" spans="1:2" x14ac:dyDescent="0.25">
      <c r="A1595" t="str">
        <f>TRIM(BC!F1593)</f>
        <v>CENTRO DE SAÚDE FÁBIO CORREA LIMA</v>
      </c>
      <c r="B1595" t="str">
        <f>IFERROR(VLOOKUP('Lotações convertidas'!A1595,'Lista de conversão'!A:B,2,0),IFERROR(VLOOKUP('Lotações convertidas'!A1595,'Lista de conversão'!B:B,1,0),""))</f>
        <v>CENTRO DE SAÚDE FÁBIO CORREA LIMA</v>
      </c>
    </row>
    <row r="1596" spans="1:2" x14ac:dyDescent="0.25">
      <c r="A1596" t="str">
        <f>TRIM(BC!F1594)</f>
        <v>CENTRO DE REFERENCIA EM REABILITACAO VENDA NOVA</v>
      </c>
      <c r="B1596" t="str">
        <f>IFERROR(VLOOKUP('Lotações convertidas'!A1596,'Lista de conversão'!A:B,2,0),IFERROR(VLOOKUP('Lotações convertidas'!A1596,'Lista de conversão'!B:B,1,0),""))</f>
        <v>CENTRO DE REFERENCIA EM REABILITACAO VENDA NOVA</v>
      </c>
    </row>
    <row r="1597" spans="1:2" x14ac:dyDescent="0.25">
      <c r="A1597" t="str">
        <f>TRIM(BC!F1595)</f>
        <v>UNIDADE DE PRONTO ATENDIMENTO BARREIRO</v>
      </c>
      <c r="B1597" t="str">
        <f>IFERROR(VLOOKUP('Lotações convertidas'!A1597,'Lista de conversão'!A:B,2,0),IFERROR(VLOOKUP('Lotações convertidas'!A1597,'Lista de conversão'!B:B,1,0),""))</f>
        <v>UNIDADE DE PRONTO ATENDIMENTO BARREIRO</v>
      </c>
    </row>
    <row r="1598" spans="1:2" x14ac:dyDescent="0.25">
      <c r="A1598" t="str">
        <f>TRIM(BC!F1596)</f>
        <v>CENTRO DE SAÚDE CACHOEIRINHA</v>
      </c>
      <c r="B1598" t="str">
        <f>IFERROR(VLOOKUP('Lotações convertidas'!A1598,'Lista de conversão'!A:B,2,0),IFERROR(VLOOKUP('Lotações convertidas'!A1598,'Lista de conversão'!B:B,1,0),""))</f>
        <v>CENTRO DE SAÚDE CACHOEIRINHA</v>
      </c>
    </row>
    <row r="1599" spans="1:2" x14ac:dyDescent="0.25">
      <c r="A1599" t="str">
        <f>TRIM(BC!F1597)</f>
        <v>CENTRO DE REFERÊNCIA EM SAÚDE MENTAL- ÁLCOOL E OUTRAS DROGAS PAMPULHA/NOROESTE</v>
      </c>
      <c r="B1599" t="str">
        <f>IFERROR(VLOOKUP('Lotações convertidas'!A1599,'Lista de conversão'!A:B,2,0),IFERROR(VLOOKUP('Lotações convertidas'!A1599,'Lista de conversão'!B:B,1,0),""))</f>
        <v>CENTRO DE REFERÊNCIA EM SAÚDE MENTAL - ÁLCOOL E DROGAS PAMPULHA/NOROESTE</v>
      </c>
    </row>
    <row r="1600" spans="1:2" x14ac:dyDescent="0.25">
      <c r="A1600" t="str">
        <f>TRIM(BC!F1598)</f>
        <v>CENTRO DE SAÚDE NOVO HORIZONTE</v>
      </c>
      <c r="B1600" t="str">
        <f>IFERROR(VLOOKUP('Lotações convertidas'!A1600,'Lista de conversão'!A:B,2,0),IFERROR(VLOOKUP('Lotações convertidas'!A1600,'Lista de conversão'!B:B,1,0),""))</f>
        <v>CENTRO DE SAÚDE NOVO HORIZONTE</v>
      </c>
    </row>
    <row r="1601" spans="1:2" x14ac:dyDescent="0.25">
      <c r="A1601" t="str">
        <f>TRIM(BC!F1599)</f>
        <v>CENTRO DE REFERENCIA EM SAUDE MENTAL LESTE</v>
      </c>
      <c r="B1601" t="str">
        <f>IFERROR(VLOOKUP('Lotações convertidas'!A1601,'Lista de conversão'!A:B,2,0),IFERROR(VLOOKUP('Lotações convertidas'!A1601,'Lista de conversão'!B:B,1,0),""))</f>
        <v>CENTRO DE REFERENCIA EM SAUDE MENTAL LESTE</v>
      </c>
    </row>
    <row r="1602" spans="1:2" x14ac:dyDescent="0.25">
      <c r="A1602" t="str">
        <f>TRIM(BC!F1600)</f>
        <v>UNIDADE DE PRONTO ATENDIMENTO LESTE</v>
      </c>
      <c r="B1602" t="str">
        <f>IFERROR(VLOOKUP('Lotações convertidas'!A1602,'Lista de conversão'!A:B,2,0),IFERROR(VLOOKUP('Lotações convertidas'!A1602,'Lista de conversão'!B:B,1,0),""))</f>
        <v>UNIDADE DE PRONTO ATENDIMENTO LESTE</v>
      </c>
    </row>
    <row r="1603" spans="1:2" x14ac:dyDescent="0.25">
      <c r="A1603" t="str">
        <f>TRIM(BC!F1601)</f>
        <v>CENTRO DE SAÚDE JOÃO PINHEIRO</v>
      </c>
      <c r="B1603" t="str">
        <f>IFERROR(VLOOKUP('Lotações convertidas'!A1603,'Lista de conversão'!A:B,2,0),IFERROR(VLOOKUP('Lotações convertidas'!A1603,'Lista de conversão'!B:B,1,0),""))</f>
        <v>CENTRO DE SAÚDE JOÃO PINHEIRO</v>
      </c>
    </row>
    <row r="1604" spans="1:2" x14ac:dyDescent="0.25">
      <c r="A1604" t="str">
        <f>TRIM(BC!F1602)</f>
        <v>CENTRO DE SAÚDE GRANJA DE FREITAS</v>
      </c>
      <c r="B1604" t="str">
        <f>IFERROR(VLOOKUP('Lotações convertidas'!A1604,'Lista de conversão'!A:B,2,0),IFERROR(VLOOKUP('Lotações convertidas'!A1604,'Lista de conversão'!B:B,1,0),""))</f>
        <v>CENTRO DE SAÚDE GRANJA DE FREITAS</v>
      </c>
    </row>
    <row r="1605" spans="1:2" x14ac:dyDescent="0.25">
      <c r="A1605" t="str">
        <f>TRIM(BC!F1603)</f>
        <v>CENTRO DE REFERÊNCIA EM SAÚDE MENTAL- ÁLCOOL E OUTRAS DROGAS PAMPULHA/NOROESTE</v>
      </c>
      <c r="B1605" t="str">
        <f>IFERROR(VLOOKUP('Lotações convertidas'!A1605,'Lista de conversão'!A:B,2,0),IFERROR(VLOOKUP('Lotações convertidas'!A1605,'Lista de conversão'!B:B,1,0),""))</f>
        <v>CENTRO DE REFERÊNCIA EM SAÚDE MENTAL - ÁLCOOL E DROGAS PAMPULHA/NOROESTE</v>
      </c>
    </row>
    <row r="1606" spans="1:2" x14ac:dyDescent="0.25">
      <c r="A1606" t="str">
        <f>TRIM(BC!F1604)</f>
        <v>CENTRO DE REFERÊNCIA EM SAÚDE MENTAL INFANTO-JUVENIL NORDESTE</v>
      </c>
      <c r="B1606" t="str">
        <f>IFERROR(VLOOKUP('Lotações convertidas'!A1606,'Lista de conversão'!A:B,2,0),IFERROR(VLOOKUP('Lotações convertidas'!A1606,'Lista de conversão'!B:B,1,0),""))</f>
        <v>CENTRO DE REFERENCIA EM SAUDE MENTAL INFANTIL NORDESTE</v>
      </c>
    </row>
    <row r="1607" spans="1:2" x14ac:dyDescent="0.25">
      <c r="A1607" t="str">
        <f>TRIM(BC!F1605)</f>
        <v>CENTRO DE SAÚDE INDEPENDÊNCIA</v>
      </c>
      <c r="B1607" t="str">
        <f>IFERROR(VLOOKUP('Lotações convertidas'!A1607,'Lista de conversão'!A:B,2,0),IFERROR(VLOOKUP('Lotações convertidas'!A1607,'Lista de conversão'!B:B,1,0),""))</f>
        <v>CENTRO DE SAÚDE INDEPENDÊNCIA</v>
      </c>
    </row>
    <row r="1608" spans="1:2" x14ac:dyDescent="0.25">
      <c r="A1608" t="str">
        <f>TRIM(BC!F1606)</f>
        <v>CENTRO DE SAÚDE CÍCERO ILDEFONSO</v>
      </c>
      <c r="B1608" t="str">
        <f>IFERROR(VLOOKUP('Lotações convertidas'!A1608,'Lista de conversão'!A:B,2,0),IFERROR(VLOOKUP('Lotações convertidas'!A1608,'Lista de conversão'!B:B,1,0),""))</f>
        <v>CENTRO DE SAÚDE CÍCERO ILDEFONSO</v>
      </c>
    </row>
    <row r="1609" spans="1:2" x14ac:dyDescent="0.25">
      <c r="A1609" t="str">
        <f>TRIM(BC!F1607)</f>
        <v>CENTRO DE REFERENCIA EM SAUDE MENTAL NORDESTE</v>
      </c>
      <c r="B1609" t="str">
        <f>IFERROR(VLOOKUP('Lotações convertidas'!A1609,'Lista de conversão'!A:B,2,0),IFERROR(VLOOKUP('Lotações convertidas'!A1609,'Lista de conversão'!B:B,1,0),""))</f>
        <v>CENTRO DE REFERENCIA EM SAUDE MENTAL NORDESTE</v>
      </c>
    </row>
    <row r="1610" spans="1:2" x14ac:dyDescent="0.25">
      <c r="A1610" t="str">
        <f>TRIM(BC!F1608)</f>
        <v>CENTRO DE ESPECIALIDADES MEDICAS BARREIRO</v>
      </c>
      <c r="B1610" t="str">
        <f>IFERROR(VLOOKUP('Lotações convertidas'!A1610,'Lista de conversão'!A:B,2,0),IFERROR(VLOOKUP('Lotações convertidas'!A1610,'Lista de conversão'!B:B,1,0),""))</f>
        <v>CENTRO DE ESPECIALIDADES MEDICAS BARREIRO</v>
      </c>
    </row>
    <row r="1611" spans="1:2" x14ac:dyDescent="0.25">
      <c r="A1611" t="str">
        <f>TRIM(BC!F1609)</f>
        <v>CENTRO DE SAÚDE CONJUNTO BETÂNIA</v>
      </c>
      <c r="B1611" t="str">
        <f>IFERROR(VLOOKUP('Lotações convertidas'!A1611,'Lista de conversão'!A:B,2,0),IFERROR(VLOOKUP('Lotações convertidas'!A1611,'Lista de conversão'!B:B,1,0),""))</f>
        <v>CENTRO DE SAÚDE CONJUNTO BETÂNIA</v>
      </c>
    </row>
    <row r="1612" spans="1:2" x14ac:dyDescent="0.25">
      <c r="A1612" t="str">
        <f>TRIM(BC!F1610)</f>
        <v>UNIDADE DE PRONTO ATENDIMENTO LESTE</v>
      </c>
      <c r="B1612" t="str">
        <f>IFERROR(VLOOKUP('Lotações convertidas'!A1612,'Lista de conversão'!A:B,2,0),IFERROR(VLOOKUP('Lotações convertidas'!A1612,'Lista de conversão'!B:B,1,0),""))</f>
        <v>UNIDADE DE PRONTO ATENDIMENTO LESTE</v>
      </c>
    </row>
    <row r="1613" spans="1:2" x14ac:dyDescent="0.25">
      <c r="A1613" t="str">
        <f>TRIM(BC!F1611)</f>
        <v>CENTRO DE SAÚDE EDUARDO MAURO DE ARAÚJO - MIRAMAR</v>
      </c>
      <c r="B1613" t="str">
        <f>IFERROR(VLOOKUP('Lotações convertidas'!A1613,'Lista de conversão'!A:B,2,0),IFERROR(VLOOKUP('Lotações convertidas'!A1613,'Lista de conversão'!B:B,1,0),""))</f>
        <v>CENTRO DE SAÚDE EDUARDO MAURO DE ARAÚJO - MIRAMAR</v>
      </c>
    </row>
    <row r="1614" spans="1:2" x14ac:dyDescent="0.25">
      <c r="A1614" t="str">
        <f>TRIM(BC!F1612)</f>
        <v>CENTRO DE SAÚDE JARDIM ALVORADA</v>
      </c>
      <c r="B1614" t="str">
        <f>IFERROR(VLOOKUP('Lotações convertidas'!A1614,'Lista de conversão'!A:B,2,0),IFERROR(VLOOKUP('Lotações convertidas'!A1614,'Lista de conversão'!B:B,1,0),""))</f>
        <v>CENTRO DE SAÚDE JARDIM ALVORADA</v>
      </c>
    </row>
    <row r="1615" spans="1:2" x14ac:dyDescent="0.25">
      <c r="A1615" t="str">
        <f>TRIM(BC!F1613)</f>
        <v>CENTRO DE SAÚDE FLORAMAR</v>
      </c>
      <c r="B1615" t="str">
        <f>IFERROR(VLOOKUP('Lotações convertidas'!A1615,'Lista de conversão'!A:B,2,0),IFERROR(VLOOKUP('Lotações convertidas'!A1615,'Lista de conversão'!B:B,1,0),""))</f>
        <v>CENTRO DE SAÚDE FLORAMAR</v>
      </c>
    </row>
    <row r="1616" spans="1:2" x14ac:dyDescent="0.25">
      <c r="A1616" t="str">
        <f>TRIM(BC!F1614)</f>
        <v>LABORATÓRIO REGIONAL LESTE / NORDESTE</v>
      </c>
      <c r="B1616" t="str">
        <f>IFERROR(VLOOKUP('Lotações convertidas'!A1616,'Lista de conversão'!A:B,2,0),IFERROR(VLOOKUP('Lotações convertidas'!A1616,'Lista de conversão'!B:B,1,0),""))</f>
        <v>LABORATORIO REGIONAL LESTE/NORDESTE</v>
      </c>
    </row>
    <row r="1617" spans="1:2" x14ac:dyDescent="0.25">
      <c r="A1617" t="str">
        <f>TRIM(BC!F1615)</f>
        <v>CENTRO DE REFERENCIA EM SAUDE MENTAL VENDA NOVA</v>
      </c>
      <c r="B1617" t="str">
        <f>IFERROR(VLOOKUP('Lotações convertidas'!A1617,'Lista de conversão'!A:B,2,0),IFERROR(VLOOKUP('Lotações convertidas'!A1617,'Lista de conversão'!B:B,1,0),""))</f>
        <v>CENTRO DE REFERENCIA EM SAUDE MENTAL VENDA NOVA</v>
      </c>
    </row>
    <row r="1618" spans="1:2" x14ac:dyDescent="0.25">
      <c r="A1618" t="str">
        <f>TRIM(BC!F1616)</f>
        <v>SERVIÇO DE ATENDIMENTO MÓVEL DE URGÊNCIA E TRANSPORTE EM SAÚDE</v>
      </c>
      <c r="B1618" t="str">
        <f>IFERROR(VLOOKUP('Lotações convertidas'!A1618,'Lista de conversão'!A:B,2,0),IFERROR(VLOOKUP('Lotações convertidas'!A1618,'Lista de conversão'!B:B,1,0),""))</f>
        <v>SERVIÇO DE ATENDIMENTO MÓVEL DE URGÊNCIA E TRANSPORTE EM SAÚDE</v>
      </c>
    </row>
    <row r="1619" spans="1:2" x14ac:dyDescent="0.25">
      <c r="A1619" t="str">
        <f>TRIM(BC!F1617)</f>
        <v>CENTRO DE SAÚDE VILA IMPERIAL</v>
      </c>
      <c r="B1619" t="str">
        <f>IFERROR(VLOOKUP('Lotações convertidas'!A1619,'Lista de conversão'!A:B,2,0),IFERROR(VLOOKUP('Lotações convertidas'!A1619,'Lista de conversão'!B:B,1,0),""))</f>
        <v>CENTRO DE SAÚDE VILA IMPERIAL</v>
      </c>
    </row>
    <row r="1620" spans="1:2" x14ac:dyDescent="0.25">
      <c r="A1620" t="str">
        <f>TRIM(BC!F1618)</f>
        <v>CENTRO DE SAÚDE NORALDINO DE LIMA</v>
      </c>
      <c r="B1620" t="str">
        <f>IFERROR(VLOOKUP('Lotações convertidas'!A1620,'Lista de conversão'!A:B,2,0),IFERROR(VLOOKUP('Lotações convertidas'!A1620,'Lista de conversão'!B:B,1,0),""))</f>
        <v>CENTRO DE SAÚDE NORALDINO DE LIMA</v>
      </c>
    </row>
    <row r="1621" spans="1:2" x14ac:dyDescent="0.25">
      <c r="A1621" t="str">
        <f>TRIM(BC!F1619)</f>
        <v>GERÊNCIA DE APOIO TÉCNICO À SAÚDE</v>
      </c>
      <c r="B1621" t="str">
        <f>IFERROR(VLOOKUP('Lotações convertidas'!A1621,'Lista de conversão'!A:B,2,0),IFERROR(VLOOKUP('Lotações convertidas'!A1621,'Lista de conversão'!B:B,1,0),""))</f>
        <v>GERÊNCIA DE APOIO TÉCNICO À SAÚDE</v>
      </c>
    </row>
    <row r="1622" spans="1:2" x14ac:dyDescent="0.25">
      <c r="A1622" t="str">
        <f>TRIM(BC!F1620)</f>
        <v>CENTRO DE SAÚDE PARAÍSO</v>
      </c>
      <c r="B1622" t="str">
        <f>IFERROR(VLOOKUP('Lotações convertidas'!A1622,'Lista de conversão'!A:B,2,0),IFERROR(VLOOKUP('Lotações convertidas'!A1622,'Lista de conversão'!B:B,1,0),""))</f>
        <v>CENTRO DE SAÚDE PARAÍSO</v>
      </c>
    </row>
    <row r="1623" spans="1:2" x14ac:dyDescent="0.25">
      <c r="A1623" t="str">
        <f>TRIM(BC!F1621)</f>
        <v>CENTRO DE SAÚDE MINAS CAIXA</v>
      </c>
      <c r="B1623" t="str">
        <f>IFERROR(VLOOKUP('Lotações convertidas'!A1623,'Lista de conversão'!A:B,2,0),IFERROR(VLOOKUP('Lotações convertidas'!A1623,'Lista de conversão'!B:B,1,0),""))</f>
        <v>CENTRO DE SAÚDE MINAS CAIXA</v>
      </c>
    </row>
    <row r="1624" spans="1:2" x14ac:dyDescent="0.25">
      <c r="A1624" t="str">
        <f>TRIM(BC!F1622)</f>
        <v>CENTRO DE SAÚDE JARDIM COMERCIÁRIOS</v>
      </c>
      <c r="B1624" t="str">
        <f>IFERROR(VLOOKUP('Lotações convertidas'!A1624,'Lista de conversão'!A:B,2,0),IFERROR(VLOOKUP('Lotações convertidas'!A1624,'Lista de conversão'!B:B,1,0),""))</f>
        <v>CENTRO DE SAÚDE JARDIM COMERCIÁRIOS</v>
      </c>
    </row>
    <row r="1625" spans="1:2" x14ac:dyDescent="0.25">
      <c r="A1625" t="str">
        <f>TRIM(BC!F1623)</f>
        <v>CENTRO DE SAÚDE PALMEIRAS</v>
      </c>
      <c r="B1625" t="str">
        <f>IFERROR(VLOOKUP('Lotações convertidas'!A1625,'Lista de conversão'!A:B,2,0),IFERROR(VLOOKUP('Lotações convertidas'!A1625,'Lista de conversão'!B:B,1,0),""))</f>
        <v>CENTRO DE SAÚDE PALMEIRAS</v>
      </c>
    </row>
    <row r="1626" spans="1:2" x14ac:dyDescent="0.25">
      <c r="A1626" t="str">
        <f>TRIM(BC!F1624)</f>
        <v>UNIDADE DE PRONTO ATENDIMENTO NORDESTE</v>
      </c>
      <c r="B1626" t="str">
        <f>IFERROR(VLOOKUP('Lotações convertidas'!A1626,'Lista de conversão'!A:B,2,0),IFERROR(VLOOKUP('Lotações convertidas'!A1626,'Lista de conversão'!B:B,1,0),""))</f>
        <v>UNIDADE DE PRONTO ATENDIMENTO NORDESTE</v>
      </c>
    </row>
    <row r="1627" spans="1:2" x14ac:dyDescent="0.25">
      <c r="A1627" t="str">
        <f>TRIM(BC!F1625)</f>
        <v>CENTRO DE SAÚDE PINDORAMA - ELZA MARTINS</v>
      </c>
      <c r="B1627" t="str">
        <f>IFERROR(VLOOKUP('Lotações convertidas'!A1627,'Lista de conversão'!A:B,2,0),IFERROR(VLOOKUP('Lotações convertidas'!A1627,'Lista de conversão'!B:B,1,0),""))</f>
        <v>CENTRO DE SAÚDE PINDORAMA - ELZA MARTINS</v>
      </c>
    </row>
    <row r="1628" spans="1:2" x14ac:dyDescent="0.25">
      <c r="A1628" t="str">
        <f>TRIM(BC!F1626)</f>
        <v>CENTRO DE SAÚDE FLORAMAR</v>
      </c>
      <c r="B1628" t="str">
        <f>IFERROR(VLOOKUP('Lotações convertidas'!A1628,'Lista de conversão'!A:B,2,0),IFERROR(VLOOKUP('Lotações convertidas'!A1628,'Lista de conversão'!B:B,1,0),""))</f>
        <v>CENTRO DE SAÚDE FLORAMAR</v>
      </c>
    </row>
    <row r="1629" spans="1:2" x14ac:dyDescent="0.25">
      <c r="A1629" t="str">
        <f>TRIM(BC!F1627)</f>
        <v>CENTRO DE SAÚDE ERMELINDA</v>
      </c>
      <c r="B1629" t="str">
        <f>IFERROR(VLOOKUP('Lotações convertidas'!A1629,'Lista de conversão'!A:B,2,0),IFERROR(VLOOKUP('Lotações convertidas'!A1629,'Lista de conversão'!B:B,1,0),""))</f>
        <v>CENTRO DE SAÚDE ERMELINDA</v>
      </c>
    </row>
    <row r="1630" spans="1:2" x14ac:dyDescent="0.25">
      <c r="A1630" t="str">
        <f>TRIM(BC!F1628)</f>
        <v>CENTRO DE SAÚDE CAFEZAL</v>
      </c>
      <c r="B1630" t="str">
        <f>IFERROR(VLOOKUP('Lotações convertidas'!A1630,'Lista de conversão'!A:B,2,0),IFERROR(VLOOKUP('Lotações convertidas'!A1630,'Lista de conversão'!B:B,1,0),""))</f>
        <v>CENTRO DE SAÚDE CAFEZAL</v>
      </c>
    </row>
    <row r="1631" spans="1:2" x14ac:dyDescent="0.25">
      <c r="A1631" t="str">
        <f>TRIM(BC!F1629)</f>
        <v>UNIDADE DE PRONTO ATENDIMENTO VENDA NOVA</v>
      </c>
      <c r="B1631" t="str">
        <f>IFERROR(VLOOKUP('Lotações convertidas'!A1631,'Lista de conversão'!A:B,2,0),IFERROR(VLOOKUP('Lotações convertidas'!A1631,'Lista de conversão'!B:B,1,0),""))</f>
        <v>UNIDADE DE PRONTO ATENDIMENTO VENDA NOVA</v>
      </c>
    </row>
    <row r="1632" spans="1:2" x14ac:dyDescent="0.25">
      <c r="A1632" t="str">
        <f>TRIM(BC!F1630)</f>
        <v>CENTRO DE SAÚDE SÃO MIGUEL ARCANJO</v>
      </c>
      <c r="B1632" t="str">
        <f>IFERROR(VLOOKUP('Lotações convertidas'!A1632,'Lista de conversão'!A:B,2,0),IFERROR(VLOOKUP('Lotações convertidas'!A1632,'Lista de conversão'!B:B,1,0),""))</f>
        <v>CENTRO DE SAÚDE SÃO MIGUEL ARCANJO</v>
      </c>
    </row>
    <row r="1633" spans="1:2" x14ac:dyDescent="0.25">
      <c r="A1633" t="str">
        <f>TRIM(BC!F1631)</f>
        <v>CENTRO DE REFERENCIA EM SAUDE MENTAL NORDESTE</v>
      </c>
      <c r="B1633" t="str">
        <f>IFERROR(VLOOKUP('Lotações convertidas'!A1633,'Lista de conversão'!A:B,2,0),IFERROR(VLOOKUP('Lotações convertidas'!A1633,'Lista de conversão'!B:B,1,0),""))</f>
        <v>CENTRO DE REFERENCIA EM SAUDE MENTAL NORDESTE</v>
      </c>
    </row>
    <row r="1634" spans="1:2" x14ac:dyDescent="0.25">
      <c r="A1634" t="str">
        <f>TRIM(BC!F1632)</f>
        <v>UNIDADE DE PRONTO ATENDIMENTO LESTE</v>
      </c>
      <c r="B1634" t="str">
        <f>IFERROR(VLOOKUP('Lotações convertidas'!A1634,'Lista de conversão'!A:B,2,0),IFERROR(VLOOKUP('Lotações convertidas'!A1634,'Lista de conversão'!B:B,1,0),""))</f>
        <v>UNIDADE DE PRONTO ATENDIMENTO LESTE</v>
      </c>
    </row>
    <row r="1635" spans="1:2" x14ac:dyDescent="0.25">
      <c r="A1635" t="str">
        <f>TRIM(BC!F1633)</f>
        <v>CENTRO DE REFERÊNCIA EM SAÚDE MENTAL INFANTO-JUVENIL NOROESTE</v>
      </c>
      <c r="B1635" t="str">
        <f>IFERROR(VLOOKUP('Lotações convertidas'!A1635,'Lista de conversão'!A:B,2,0),IFERROR(VLOOKUP('Lotações convertidas'!A1635,'Lista de conversão'!B:B,1,0),""))</f>
        <v>CENTRO DE REFERENCIA EM SAUDE MENTAL INFANTIL NOROESTE</v>
      </c>
    </row>
    <row r="1636" spans="1:2" x14ac:dyDescent="0.25">
      <c r="A1636" t="str">
        <f>TRIM(BC!F1634)</f>
        <v>CENTRO DE SAÚDE CARLOS PRATES</v>
      </c>
      <c r="B1636" t="str">
        <f>IFERROR(VLOOKUP('Lotações convertidas'!A1636,'Lista de conversão'!A:B,2,0),IFERROR(VLOOKUP('Lotações convertidas'!A1636,'Lista de conversão'!B:B,1,0),""))</f>
        <v>CENTRO DE SAÚDE CARLOS PRATES</v>
      </c>
    </row>
    <row r="1637" spans="1:2" x14ac:dyDescent="0.25">
      <c r="A1637" t="str">
        <f>TRIM(BC!F1635)</f>
        <v>CENTRO DE SAÚDE GUARANI</v>
      </c>
      <c r="B1637" t="str">
        <f>IFERROR(VLOOKUP('Lotações convertidas'!A1637,'Lista de conversão'!A:B,2,0),IFERROR(VLOOKUP('Lotações convertidas'!A1637,'Lista de conversão'!B:B,1,0),""))</f>
        <v>CENTRO DE SAÚDE GUARANI</v>
      </c>
    </row>
    <row r="1638" spans="1:2" x14ac:dyDescent="0.25">
      <c r="A1638" t="str">
        <f>TRIM(BC!F1636)</f>
        <v>CENTRO DE SAÚDE BARREIRO DE CIMA</v>
      </c>
      <c r="B1638" t="str">
        <f>IFERROR(VLOOKUP('Lotações convertidas'!A1638,'Lista de conversão'!A:B,2,0),IFERROR(VLOOKUP('Lotações convertidas'!A1638,'Lista de conversão'!B:B,1,0),""))</f>
        <v>CENTRO DE SAÚDE BARREIRO DE CIMA</v>
      </c>
    </row>
    <row r="1639" spans="1:2" x14ac:dyDescent="0.25">
      <c r="A1639" t="str">
        <f>TRIM(BC!F1637)</f>
        <v>CENTRO DE SAÚDE URUCUIA</v>
      </c>
      <c r="B1639" t="str">
        <f>IFERROR(VLOOKUP('Lotações convertidas'!A1639,'Lista de conversão'!A:B,2,0),IFERROR(VLOOKUP('Lotações convertidas'!A1639,'Lista de conversão'!B:B,1,0),""))</f>
        <v>CENTRO DE SAÚDE URUCUIA</v>
      </c>
    </row>
    <row r="1640" spans="1:2" x14ac:dyDescent="0.25">
      <c r="A1640" t="str">
        <f>TRIM(BC!F1638)</f>
        <v>CENTRO DE REFERÊNCIA EM SAÚDE MENTAL- ÁLCOOL E OUTRAS DROGAS NORDESTE</v>
      </c>
      <c r="B1640" t="str">
        <f>IFERROR(VLOOKUP('Lotações convertidas'!A1640,'Lista de conversão'!A:B,2,0),IFERROR(VLOOKUP('Lotações convertidas'!A1640,'Lista de conversão'!B:B,1,0),""))</f>
        <v>CENTRO DE REFERENCIA EM SAUDE MENTAL ALCOOL E DROGAS NORDESTE</v>
      </c>
    </row>
    <row r="1641" spans="1:2" x14ac:dyDescent="0.25">
      <c r="A1641" t="str">
        <f>TRIM(BC!F1639)</f>
        <v>CENTRO DE REFERÊNCIA EM SAÚDE MENTAL- ÁLCOOL E OUTRAS DROGAS PAMPULHA/NOROESTE</v>
      </c>
      <c r="B1641" t="str">
        <f>IFERROR(VLOOKUP('Lotações convertidas'!A1641,'Lista de conversão'!A:B,2,0),IFERROR(VLOOKUP('Lotações convertidas'!A1641,'Lista de conversão'!B:B,1,0),""))</f>
        <v>CENTRO DE REFERÊNCIA EM SAÚDE MENTAL - ÁLCOOL E DROGAS PAMPULHA/NOROESTE</v>
      </c>
    </row>
    <row r="1642" spans="1:2" x14ac:dyDescent="0.25">
      <c r="A1642" t="str">
        <f>TRIM(BC!F1640)</f>
        <v>UNIDADE DE PRONTO ATENDIMENTO PAMPULHA</v>
      </c>
      <c r="B1642" t="str">
        <f>IFERROR(VLOOKUP('Lotações convertidas'!A1642,'Lista de conversão'!A:B,2,0),IFERROR(VLOOKUP('Lotações convertidas'!A1642,'Lista de conversão'!B:B,1,0),""))</f>
        <v>UNIDADE DE PRONTO ATENDIMENTO PAMPULHA</v>
      </c>
    </row>
    <row r="1643" spans="1:2" x14ac:dyDescent="0.25">
      <c r="A1643" t="str">
        <f>TRIM(BC!F1641)</f>
        <v>LABORATÓRIO REGIONAL NOROESTE</v>
      </c>
      <c r="B1643" t="str">
        <f>IFERROR(VLOOKUP('Lotações convertidas'!A1643,'Lista de conversão'!A:B,2,0),IFERROR(VLOOKUP('Lotações convertidas'!A1643,'Lista de conversão'!B:B,1,0),""))</f>
        <v>LABORATORIO REGIONAL NOROESTE</v>
      </c>
    </row>
    <row r="1644" spans="1:2" x14ac:dyDescent="0.25">
      <c r="A1644" t="str">
        <f>TRIM(BC!F1642)</f>
        <v>CENTRO DE SAÚDE BOMSUCESSO</v>
      </c>
      <c r="B1644" t="str">
        <f>IFERROR(VLOOKUP('Lotações convertidas'!A1644,'Lista de conversão'!A:B,2,0),IFERROR(VLOOKUP('Lotações convertidas'!A1644,'Lista de conversão'!B:B,1,0),""))</f>
        <v>CENTRO DE SAÚDE BOMSUCESSO</v>
      </c>
    </row>
    <row r="1645" spans="1:2" x14ac:dyDescent="0.25">
      <c r="A1645" t="str">
        <f>TRIM(BC!F1643)</f>
        <v>CENTRO DE SAÚDE LAJEDO</v>
      </c>
      <c r="B1645" t="str">
        <f>IFERROR(VLOOKUP('Lotações convertidas'!A1645,'Lista de conversão'!A:B,2,0),IFERROR(VLOOKUP('Lotações convertidas'!A1645,'Lista de conversão'!B:B,1,0),""))</f>
        <v>CENTRO DE SAÚDE LAJEDO</v>
      </c>
    </row>
    <row r="1646" spans="1:2" x14ac:dyDescent="0.25">
      <c r="A1646" t="str">
        <f>TRIM(BC!F1644)</f>
        <v>CENTRO DE REFERÊNCIA EM SAÚDE MENTAL- ÁLCOOL E OUTRAS DROGAS NORDESTE</v>
      </c>
      <c r="B1646" t="str">
        <f>IFERROR(VLOOKUP('Lotações convertidas'!A1646,'Lista de conversão'!A:B,2,0),IFERROR(VLOOKUP('Lotações convertidas'!A1646,'Lista de conversão'!B:B,1,0),""))</f>
        <v>CENTRO DE REFERENCIA EM SAUDE MENTAL ALCOOL E DROGAS NORDESTE</v>
      </c>
    </row>
    <row r="1647" spans="1:2" x14ac:dyDescent="0.25">
      <c r="A1647" t="str">
        <f>TRIM(BC!F1645)</f>
        <v>CENTRO DE REFERÊNCIA EM SAÚDE MENTAL- ÁLCOOL E OUTRAS DROGAS PAMPULHA/NOROESTE</v>
      </c>
      <c r="B1647" t="str">
        <f>IFERROR(VLOOKUP('Lotações convertidas'!A1647,'Lista de conversão'!A:B,2,0),IFERROR(VLOOKUP('Lotações convertidas'!A1647,'Lista de conversão'!B:B,1,0),""))</f>
        <v>CENTRO DE REFERÊNCIA EM SAÚDE MENTAL - ÁLCOOL E DROGAS PAMPULHA/NOROESTE</v>
      </c>
    </row>
    <row r="1648" spans="1:2" x14ac:dyDescent="0.25">
      <c r="A1648" t="str">
        <f>TRIM(BC!F1646)</f>
        <v>CENTRO DE SAÚDE VALE DO JATOBÁ</v>
      </c>
      <c r="B1648" t="str">
        <f>IFERROR(VLOOKUP('Lotações convertidas'!A1648,'Lista de conversão'!A:B,2,0),IFERROR(VLOOKUP('Lotações convertidas'!A1648,'Lista de conversão'!B:B,1,0),""))</f>
        <v>CENTRO DE SAÚDE VALE DO JATOBÁ</v>
      </c>
    </row>
    <row r="1649" spans="1:2" x14ac:dyDescent="0.25">
      <c r="A1649" t="str">
        <f>TRIM(BC!F1647)</f>
        <v>UNIDADE DE PRONTO ATENDIMENTO NORTE</v>
      </c>
      <c r="B1649" t="str">
        <f>IFERROR(VLOOKUP('Lotações convertidas'!A1649,'Lista de conversão'!A:B,2,0),IFERROR(VLOOKUP('Lotações convertidas'!A1649,'Lista de conversão'!B:B,1,0),""))</f>
        <v>UNIDADE DE PRONTO ATENDIMENTO NORTE</v>
      </c>
    </row>
    <row r="1650" spans="1:2" x14ac:dyDescent="0.25">
      <c r="A1650" t="str">
        <f>TRIM(BC!F1648)</f>
        <v>CENTRO DE SAÚDE JARDIM MONTANHÊS</v>
      </c>
      <c r="B1650" t="str">
        <f>IFERROR(VLOOKUP('Lotações convertidas'!A1650,'Lista de conversão'!A:B,2,0),IFERROR(VLOOKUP('Lotações convertidas'!A1650,'Lista de conversão'!B:B,1,0),""))</f>
        <v>CENTRO DE SAÚDE JARDIM MONTANHÊS</v>
      </c>
    </row>
    <row r="1651" spans="1:2" x14ac:dyDescent="0.25">
      <c r="A1651" t="str">
        <f>TRIM(BC!F1649)</f>
        <v>CENTRAL DE ESTERILIZACAO NOROESTE</v>
      </c>
      <c r="B1651" t="str">
        <f>IFERROR(VLOOKUP('Lotações convertidas'!A1651,'Lista de conversão'!A:B,2,0),IFERROR(VLOOKUP('Lotações convertidas'!A1651,'Lista de conversão'!B:B,1,0),""))</f>
        <v>CENTRAL DE ESTERILIZACAO NOROESTE</v>
      </c>
    </row>
    <row r="1652" spans="1:2" x14ac:dyDescent="0.25">
      <c r="A1652" t="str">
        <f>TRIM(BC!F1650)</f>
        <v>CENTRO DE SAÚDE ZILAH SPÓSITO</v>
      </c>
      <c r="B1652" t="str">
        <f>IFERROR(VLOOKUP('Lotações convertidas'!A1652,'Lista de conversão'!A:B,2,0),IFERROR(VLOOKUP('Lotações convertidas'!A1652,'Lista de conversão'!B:B,1,0),""))</f>
        <v>CENTRO DE SAÚDE ZILAH SPÓSITO</v>
      </c>
    </row>
    <row r="1653" spans="1:2" x14ac:dyDescent="0.25">
      <c r="A1653" t="str">
        <f>TRIM(BC!F1651)</f>
        <v>CENTRO DE SAÚDE AARÃO REIS</v>
      </c>
      <c r="B1653" t="str">
        <f>IFERROR(VLOOKUP('Lotações convertidas'!A1653,'Lista de conversão'!A:B,2,0),IFERROR(VLOOKUP('Lotações convertidas'!A1653,'Lista de conversão'!B:B,1,0),""))</f>
        <v>CENTRO DE SAÚDE AARÃO REIS</v>
      </c>
    </row>
    <row r="1654" spans="1:2" x14ac:dyDescent="0.25">
      <c r="A1654" t="str">
        <f>TRIM(BC!F1652)</f>
        <v>UNIDADE DE PRONTO ATENDIMENTO NORTE</v>
      </c>
      <c r="B1654" t="str">
        <f>IFERROR(VLOOKUP('Lotações convertidas'!A1654,'Lista de conversão'!A:B,2,0),IFERROR(VLOOKUP('Lotações convertidas'!A1654,'Lista de conversão'!B:B,1,0),""))</f>
        <v>UNIDADE DE PRONTO ATENDIMENTO NORTE</v>
      </c>
    </row>
    <row r="1655" spans="1:2" x14ac:dyDescent="0.25">
      <c r="A1655" t="str">
        <f>TRIM(BC!F1653)</f>
        <v>CENTRO DE SAÚDE SERRA VERDE</v>
      </c>
      <c r="B1655" t="str">
        <f>IFERROR(VLOOKUP('Lotações convertidas'!A1655,'Lista de conversão'!A:B,2,0),IFERROR(VLOOKUP('Lotações convertidas'!A1655,'Lista de conversão'!B:B,1,0),""))</f>
        <v>CENTRO DE SAÚDE SERRA VERDE</v>
      </c>
    </row>
    <row r="1656" spans="1:2" x14ac:dyDescent="0.25">
      <c r="A1656" t="str">
        <f>TRIM(BC!F1654)</f>
        <v>SERVIÇO DE ATENDIMENTO MÓVEL DE URGÊNCIA E TRANSPORTE EM SAÚDE</v>
      </c>
      <c r="B1656" t="str">
        <f>IFERROR(VLOOKUP('Lotações convertidas'!A1656,'Lista de conversão'!A:B,2,0),IFERROR(VLOOKUP('Lotações convertidas'!A1656,'Lista de conversão'!B:B,1,0),""))</f>
        <v>SERVIÇO DE ATENDIMENTO MÓVEL DE URGÊNCIA E TRANSPORTE EM SAÚDE</v>
      </c>
    </row>
    <row r="1657" spans="1:2" x14ac:dyDescent="0.25">
      <c r="A1657" t="str">
        <f>TRIM(BC!F1655)</f>
        <v>CENTRO DE SAÚDE CAMPO ALEGRE</v>
      </c>
      <c r="B1657" t="str">
        <f>IFERROR(VLOOKUP('Lotações convertidas'!A1657,'Lista de conversão'!A:B,2,0),IFERROR(VLOOKUP('Lotações convertidas'!A1657,'Lista de conversão'!B:B,1,0),""))</f>
        <v>CENTRO DE SAÚDE CAMPO ALEGRE</v>
      </c>
    </row>
    <row r="1658" spans="1:2" x14ac:dyDescent="0.25">
      <c r="A1658" t="str">
        <f>TRIM(BC!F1656)</f>
        <v>CENTRO DE SAÚDE CARLOS PRATES</v>
      </c>
      <c r="B1658" t="str">
        <f>IFERROR(VLOOKUP('Lotações convertidas'!A1658,'Lista de conversão'!A:B,2,0),IFERROR(VLOOKUP('Lotações convertidas'!A1658,'Lista de conversão'!B:B,1,0),""))</f>
        <v>CENTRO DE SAÚDE CARLOS PRATES</v>
      </c>
    </row>
    <row r="1659" spans="1:2" x14ac:dyDescent="0.25">
      <c r="A1659" t="str">
        <f>TRIM(BC!F1657)</f>
        <v>CENTRO DE REFERENCIA EM REABILITACAO VENDA NOVA</v>
      </c>
      <c r="B1659" t="str">
        <f>IFERROR(VLOOKUP('Lotações convertidas'!A1659,'Lista de conversão'!A:B,2,0),IFERROR(VLOOKUP('Lotações convertidas'!A1659,'Lista de conversão'!B:B,1,0),""))</f>
        <v>CENTRO DE REFERENCIA EM REABILITACAO VENDA NOVA</v>
      </c>
    </row>
    <row r="1660" spans="1:2" x14ac:dyDescent="0.25">
      <c r="A1660" t="str">
        <f>TRIM(BC!F1658)</f>
        <v>SERVIÇO DE ATENDIMENTO MÓVEL DE URGÊNCIA E TRANSPORTE EM SAÚDE</v>
      </c>
      <c r="B1660" t="str">
        <f>IFERROR(VLOOKUP('Lotações convertidas'!A1660,'Lista de conversão'!A:B,2,0),IFERROR(VLOOKUP('Lotações convertidas'!A1660,'Lista de conversão'!B:B,1,0),""))</f>
        <v>SERVIÇO DE ATENDIMENTO MÓVEL DE URGÊNCIA E TRANSPORTE EM SAÚDE</v>
      </c>
    </row>
    <row r="1661" spans="1:2" x14ac:dyDescent="0.25">
      <c r="A1661" t="str">
        <f>TRIM(BC!F1659)</f>
        <v>UNIDADE DE PRONTO ATENDIMENTO NORTE</v>
      </c>
      <c r="B1661" t="str">
        <f>IFERROR(VLOOKUP('Lotações convertidas'!A1661,'Lista de conversão'!A:B,2,0),IFERROR(VLOOKUP('Lotações convertidas'!A1661,'Lista de conversão'!B:B,1,0),""))</f>
        <v>UNIDADE DE PRONTO ATENDIMENTO NORTE</v>
      </c>
    </row>
    <row r="1662" spans="1:2" x14ac:dyDescent="0.25">
      <c r="A1662" t="str">
        <f>TRIM(BC!F1660)</f>
        <v>CENTRO DE SAÚDE TAQUARIL</v>
      </c>
      <c r="B1662" t="str">
        <f>IFERROR(VLOOKUP('Lotações convertidas'!A1662,'Lista de conversão'!A:B,2,0),IFERROR(VLOOKUP('Lotações convertidas'!A1662,'Lista de conversão'!B:B,1,0),""))</f>
        <v>CENTRO DE SAÚDE TAQUARIL</v>
      </c>
    </row>
    <row r="1663" spans="1:2" x14ac:dyDescent="0.25">
      <c r="A1663" t="str">
        <f>TRIM(BC!F1661)</f>
        <v>UNIDADE DE PRONTO ATENDIMENTO VENDA NOVA</v>
      </c>
      <c r="B1663" t="str">
        <f>IFERROR(VLOOKUP('Lotações convertidas'!A1663,'Lista de conversão'!A:B,2,0),IFERROR(VLOOKUP('Lotações convertidas'!A1663,'Lista de conversão'!B:B,1,0),""))</f>
        <v>UNIDADE DE PRONTO ATENDIMENTO VENDA NOVA</v>
      </c>
    </row>
    <row r="1664" spans="1:2" x14ac:dyDescent="0.25">
      <c r="A1664" t="str">
        <f>TRIM(BC!F1662)</f>
        <v>CENTRO DE SAÚDE NOSSA SENHORA DE FÁTIMA</v>
      </c>
      <c r="B1664" t="str">
        <f>IFERROR(VLOOKUP('Lotações convertidas'!A1664,'Lista de conversão'!A:B,2,0),IFERROR(VLOOKUP('Lotações convertidas'!A1664,'Lista de conversão'!B:B,1,0),""))</f>
        <v>CENTRO DE SAÚDE NOSSA SENHORA DE FÁTIMA</v>
      </c>
    </row>
    <row r="1665" spans="1:2" x14ac:dyDescent="0.25">
      <c r="A1665" t="str">
        <f>TRIM(BC!F1663)</f>
        <v>CENTRO DE SAÚDE DOM CABRAL</v>
      </c>
      <c r="B1665" t="str">
        <f>IFERROR(VLOOKUP('Lotações convertidas'!A1665,'Lista de conversão'!A:B,2,0),IFERROR(VLOOKUP('Lotações convertidas'!A1665,'Lista de conversão'!B:B,1,0),""))</f>
        <v>CENTRO DE SAÚDE DOM CABRAL</v>
      </c>
    </row>
    <row r="1666" spans="1:2" x14ac:dyDescent="0.25">
      <c r="A1666" t="str">
        <f>TRIM(BC!F1664)</f>
        <v>SERVIÇO DE ATENDIMENTO MÓVEL DE URGÊNCIA E TRANSPORTE EM SAÚDE</v>
      </c>
      <c r="B1666" t="str">
        <f>IFERROR(VLOOKUP('Lotações convertidas'!A1666,'Lista de conversão'!A:B,2,0),IFERROR(VLOOKUP('Lotações convertidas'!A1666,'Lista de conversão'!B:B,1,0),""))</f>
        <v>SERVIÇO DE ATENDIMENTO MÓVEL DE URGÊNCIA E TRANSPORTE EM SAÚDE</v>
      </c>
    </row>
    <row r="1667" spans="1:2" x14ac:dyDescent="0.25">
      <c r="A1667" t="str">
        <f>TRIM(BC!F1665)</f>
        <v>UNIDADE DE PRONTO ATENDIMENTO NORTE</v>
      </c>
      <c r="B1667" t="str">
        <f>IFERROR(VLOOKUP('Lotações convertidas'!A1667,'Lista de conversão'!A:B,2,0),IFERROR(VLOOKUP('Lotações convertidas'!A1667,'Lista de conversão'!B:B,1,0),""))</f>
        <v>UNIDADE DE PRONTO ATENDIMENTO NORTE</v>
      </c>
    </row>
    <row r="1668" spans="1:2" x14ac:dyDescent="0.25">
      <c r="A1668" t="str">
        <f>TRIM(BC!F1666)</f>
        <v>UNIDADE DE PRONTO ATENDIMENTO BARREIRO</v>
      </c>
      <c r="B1668" t="str">
        <f>IFERROR(VLOOKUP('Lotações convertidas'!A1668,'Lista de conversão'!A:B,2,0),IFERROR(VLOOKUP('Lotações convertidas'!A1668,'Lista de conversão'!B:B,1,0),""))</f>
        <v>UNIDADE DE PRONTO ATENDIMENTO BARREIRO</v>
      </c>
    </row>
    <row r="1669" spans="1:2" x14ac:dyDescent="0.25">
      <c r="A1669" t="str">
        <f>TRIM(BC!F1667)</f>
        <v>CENTRO DE SAÚDE DIAMANTE - TEIXEIRA DIAS</v>
      </c>
      <c r="B1669" t="str">
        <f>IFERROR(VLOOKUP('Lotações convertidas'!A1669,'Lista de conversão'!A:B,2,0),IFERROR(VLOOKUP('Lotações convertidas'!A1669,'Lista de conversão'!B:B,1,0),""))</f>
        <v>CENTRO DE SAÚDE DIAMANTE - TEIXEIRA DIAS</v>
      </c>
    </row>
    <row r="1670" spans="1:2" x14ac:dyDescent="0.25">
      <c r="A1670" t="str">
        <f>TRIM(BC!F1668)</f>
        <v>UNIDADE DE PRONTO ATENDIMENTO OESTE</v>
      </c>
      <c r="B1670" t="str">
        <f>IFERROR(VLOOKUP('Lotações convertidas'!A1670,'Lista de conversão'!A:B,2,0),IFERROR(VLOOKUP('Lotações convertidas'!A1670,'Lista de conversão'!B:B,1,0),""))</f>
        <v>UNIDADE DE PRONTO ATENDIMENTO OESTE</v>
      </c>
    </row>
    <row r="1671" spans="1:2" x14ac:dyDescent="0.25">
      <c r="A1671" t="str">
        <f>TRIM(BC!F1669)</f>
        <v>SERVIÇO DE ATENDIMENTO MÓVEL DE URGÊNCIA E TRANSPORTE EM SAÚDE</v>
      </c>
      <c r="B1671" t="str">
        <f>IFERROR(VLOOKUP('Lotações convertidas'!A1671,'Lista de conversão'!A:B,2,0),IFERROR(VLOOKUP('Lotações convertidas'!A1671,'Lista de conversão'!B:B,1,0),""))</f>
        <v>SERVIÇO DE ATENDIMENTO MÓVEL DE URGÊNCIA E TRANSPORTE EM SAÚDE</v>
      </c>
    </row>
    <row r="1672" spans="1:2" x14ac:dyDescent="0.25">
      <c r="A1672" t="str">
        <f>TRIM(BC!F1670)</f>
        <v>SERVIÇO DE ATENDIMENTO MÓVEL DE URGÊNCIA E TRANSPORTE EM SAÚDE</v>
      </c>
      <c r="B1672" t="str">
        <f>IFERROR(VLOOKUP('Lotações convertidas'!A1672,'Lista de conversão'!A:B,2,0),IFERROR(VLOOKUP('Lotações convertidas'!A1672,'Lista de conversão'!B:B,1,0),""))</f>
        <v>SERVIÇO DE ATENDIMENTO MÓVEL DE URGÊNCIA E TRANSPORTE EM SAÚDE</v>
      </c>
    </row>
    <row r="1673" spans="1:2" x14ac:dyDescent="0.25">
      <c r="A1673" t="str">
        <f>TRIM(BC!F1671)</f>
        <v>CENTRO DE SAÚDE JOÃO PINHEIRO</v>
      </c>
      <c r="B1673" t="str">
        <f>IFERROR(VLOOKUP('Lotações convertidas'!A1673,'Lista de conversão'!A:B,2,0),IFERROR(VLOOKUP('Lotações convertidas'!A1673,'Lista de conversão'!B:B,1,0),""))</f>
        <v>CENTRO DE SAÚDE JOÃO PINHEIRO</v>
      </c>
    </row>
    <row r="1674" spans="1:2" x14ac:dyDescent="0.25">
      <c r="A1674" t="str">
        <f>TRIM(BC!F1672)</f>
        <v>GERENCIA DE ASSISTENCIA, EPIDEMIOLOGIA E REGULACAO BARREIRO</v>
      </c>
      <c r="B1674" t="str">
        <f>IFERROR(VLOOKUP('Lotações convertidas'!A1674,'Lista de conversão'!A:B,2,0),IFERROR(VLOOKUP('Lotações convertidas'!A1674,'Lista de conversão'!B:B,1,0),""))</f>
        <v>GERENCIA DE ASSISTENCIA, EPIDEMIOLOGIA E REGULACAO BARREIRO</v>
      </c>
    </row>
    <row r="1675" spans="1:2" x14ac:dyDescent="0.25">
      <c r="A1675" t="str">
        <f>TRIM(BC!F1673)</f>
        <v>CENTRO DE SAÚDE SÃO JOSÉ OPERÁRIO</v>
      </c>
      <c r="B1675" t="str">
        <f>IFERROR(VLOOKUP('Lotações convertidas'!A1675,'Lista de conversão'!A:B,2,0),IFERROR(VLOOKUP('Lotações convertidas'!A1675,'Lista de conversão'!B:B,1,0),""))</f>
        <v>CENTRO DE SAÚDE SÃO JOSÉ OPERÁRIO</v>
      </c>
    </row>
    <row r="1676" spans="1:2" x14ac:dyDescent="0.25">
      <c r="A1676" t="str">
        <f>TRIM(BC!F1674)</f>
        <v>LABORATÓRIO MUNICIPAL DE REFERÊNCIA DE ANALISES CLINICAS E CITOPATOLOGIA</v>
      </c>
      <c r="B1676" t="str">
        <f>IFERROR(VLOOKUP('Lotações convertidas'!A1676,'Lista de conversão'!A:B,2,0),IFERROR(VLOOKUP('Lotações convertidas'!A1676,'Lista de conversão'!B:B,1,0),""))</f>
        <v>LABORATORIO MUNICIPAL DE REFERENCIA DE ANALISES CLINICAS E CITOPATOLOGIA</v>
      </c>
    </row>
    <row r="1677" spans="1:2" x14ac:dyDescent="0.25">
      <c r="A1677" t="str">
        <f>TRIM(BC!F1675)</f>
        <v>CENTRO DE SAÚDE SÃO CRISTÓVÃO</v>
      </c>
      <c r="B1677" t="str">
        <f>IFERROR(VLOOKUP('Lotações convertidas'!A1677,'Lista de conversão'!A:B,2,0),IFERROR(VLOOKUP('Lotações convertidas'!A1677,'Lista de conversão'!B:B,1,0),""))</f>
        <v>CENTRO DE SAÚDE SÃO CRISTÓVÃO</v>
      </c>
    </row>
    <row r="1678" spans="1:2" x14ac:dyDescent="0.25">
      <c r="A1678" t="str">
        <f>TRIM(BC!F1676)</f>
        <v>UNIDADE DE PRONTO ATENDIMENTO OESTE</v>
      </c>
      <c r="B1678" t="str">
        <f>IFERROR(VLOOKUP('Lotações convertidas'!A1678,'Lista de conversão'!A:B,2,0),IFERROR(VLOOKUP('Lotações convertidas'!A1678,'Lista de conversão'!B:B,1,0),""))</f>
        <v>UNIDADE DE PRONTO ATENDIMENTO OESTE</v>
      </c>
    </row>
    <row r="1679" spans="1:2" x14ac:dyDescent="0.25">
      <c r="A1679" t="str">
        <f>TRIM(BC!F1677)</f>
        <v>CENTRO DE REFERÊNCIA EM SAÚDE MENTAL- ÁLCOOL E OUTRAS DROGAS NORDESTE</v>
      </c>
      <c r="B1679" t="str">
        <f>IFERROR(VLOOKUP('Lotações convertidas'!A1679,'Lista de conversão'!A:B,2,0),IFERROR(VLOOKUP('Lotações convertidas'!A1679,'Lista de conversão'!B:B,1,0),""))</f>
        <v>CENTRO DE REFERENCIA EM SAUDE MENTAL ALCOOL E DROGAS NORDESTE</v>
      </c>
    </row>
    <row r="1680" spans="1:2" x14ac:dyDescent="0.25">
      <c r="A1680" t="str">
        <f>TRIM(BC!F1678)</f>
        <v>UNIDADE DE REFERÊNCIA SECUNDÁRIA SAUDADE</v>
      </c>
      <c r="B1680" t="str">
        <f>IFERROR(VLOOKUP('Lotações convertidas'!A1680,'Lista de conversão'!A:B,2,0),IFERROR(VLOOKUP('Lotações convertidas'!A1680,'Lista de conversão'!B:B,1,0),""))</f>
        <v>UNIDADE DE REFERENCIA SECUNDARIA SAUDADE</v>
      </c>
    </row>
    <row r="1681" spans="1:2" x14ac:dyDescent="0.25">
      <c r="A1681" t="str">
        <f>TRIM(BC!F1679)</f>
        <v>CENTRO DE SAÚDE PINDORAMA - ELZA MARTINS</v>
      </c>
      <c r="B1681" t="str">
        <f>IFERROR(VLOOKUP('Lotações convertidas'!A1681,'Lista de conversão'!A:B,2,0),IFERROR(VLOOKUP('Lotações convertidas'!A1681,'Lista de conversão'!B:B,1,0),""))</f>
        <v>CENTRO DE SAÚDE PINDORAMA - ELZA MARTINS</v>
      </c>
    </row>
    <row r="1682" spans="1:2" x14ac:dyDescent="0.25">
      <c r="A1682" t="str">
        <f>TRIM(BC!F1680)</f>
        <v>LABORATÓRIO REGIONAL OESTE / BARREIRO</v>
      </c>
      <c r="B1682" t="str">
        <f>IFERROR(VLOOKUP('Lotações convertidas'!A1682,'Lista de conversão'!A:B,2,0),IFERROR(VLOOKUP('Lotações convertidas'!A1682,'Lista de conversão'!B:B,1,0),""))</f>
        <v>LABORATORIO REGIONAL OESTE/BARREIRO</v>
      </c>
    </row>
    <row r="1683" spans="1:2" x14ac:dyDescent="0.25">
      <c r="A1683" t="str">
        <f>TRIM(BC!F1681)</f>
        <v>CENTRO DE REFERÊNCIA EM SAÚDE MENTAL- ÁLCOOL E OUTRAS DROGAS BARREIRO</v>
      </c>
      <c r="B1683" t="str">
        <f>IFERROR(VLOOKUP('Lotações convertidas'!A1683,'Lista de conversão'!A:B,2,0),IFERROR(VLOOKUP('Lotações convertidas'!A1683,'Lista de conversão'!B:B,1,0),""))</f>
        <v>CENTRO DE REFERENCIA EM SAUDE MENTAL ALCOOL E DROGAS BARREIRO</v>
      </c>
    </row>
    <row r="1684" spans="1:2" x14ac:dyDescent="0.25">
      <c r="A1684" t="str">
        <f>TRIM(BC!F1682)</f>
        <v>CENTRO DE SAÚDE CAFEZAL</v>
      </c>
      <c r="B1684" t="str">
        <f>IFERROR(VLOOKUP('Lotações convertidas'!A1684,'Lista de conversão'!A:B,2,0),IFERROR(VLOOKUP('Lotações convertidas'!A1684,'Lista de conversão'!B:B,1,0),""))</f>
        <v>CENTRO DE SAÚDE CAFEZAL</v>
      </c>
    </row>
    <row r="1685" spans="1:2" x14ac:dyDescent="0.25">
      <c r="A1685" t="str">
        <f>TRIM(BC!F1683)</f>
        <v>LABORATÓRIO MUNICIPAL DE REFERÊNCIA DE ANALISES CLINICAS E CITOPATOLOGIA</v>
      </c>
      <c r="B1685" t="str">
        <f>IFERROR(VLOOKUP('Lotações convertidas'!A1685,'Lista de conversão'!A:B,2,0),IFERROR(VLOOKUP('Lotações convertidas'!A1685,'Lista de conversão'!B:B,1,0),""))</f>
        <v>LABORATORIO MUNICIPAL DE REFERENCIA DE ANALISES CLINICAS E CITOPATOLOGIA</v>
      </c>
    </row>
    <row r="1686" spans="1:2" x14ac:dyDescent="0.25">
      <c r="A1686" t="str">
        <f>TRIM(BC!F1684)</f>
        <v>CENTRO DE SAÚDE GRANJA DE FREITAS</v>
      </c>
      <c r="B1686" t="str">
        <f>IFERROR(VLOOKUP('Lotações convertidas'!A1686,'Lista de conversão'!A:B,2,0),IFERROR(VLOOKUP('Lotações convertidas'!A1686,'Lista de conversão'!B:B,1,0),""))</f>
        <v>CENTRO DE SAÚDE GRANJA DE FREITAS</v>
      </c>
    </row>
    <row r="1687" spans="1:2" x14ac:dyDescent="0.25">
      <c r="A1687" t="str">
        <f>TRIM(BC!F1685)</f>
        <v>CENTRO DE SAÚDE SANTA TEREZINHA</v>
      </c>
      <c r="B1687" t="str">
        <f>IFERROR(VLOOKUP('Lotações convertidas'!A1687,'Lista de conversão'!A:B,2,0),IFERROR(VLOOKUP('Lotações convertidas'!A1687,'Lista de conversão'!B:B,1,0),""))</f>
        <v>CENTRO DE SAÚDE SANTA TEREZINHA</v>
      </c>
    </row>
    <row r="1688" spans="1:2" x14ac:dyDescent="0.25">
      <c r="A1688" t="str">
        <f>TRIM(BC!F1686)</f>
        <v>UNIDADE DE PRONTO ATENDIMENTO BARREIRO</v>
      </c>
      <c r="B1688" t="str">
        <f>IFERROR(VLOOKUP('Lotações convertidas'!A1688,'Lista de conversão'!A:B,2,0),IFERROR(VLOOKUP('Lotações convertidas'!A1688,'Lista de conversão'!B:B,1,0),""))</f>
        <v>UNIDADE DE PRONTO ATENDIMENTO BARREIRO</v>
      </c>
    </row>
    <row r="1689" spans="1:2" x14ac:dyDescent="0.25">
      <c r="A1689" t="str">
        <f>TRIM(BC!F1687)</f>
        <v>CENTRO DE REFERÊNCIA EM SAÚDE MENTAL- ÁLCOOL E OUTRAS DROGAS BARREIRO</v>
      </c>
      <c r="B1689" t="str">
        <f>IFERROR(VLOOKUP('Lotações convertidas'!A1689,'Lista de conversão'!A:B,2,0),IFERROR(VLOOKUP('Lotações convertidas'!A1689,'Lista de conversão'!B:B,1,0),""))</f>
        <v>CENTRO DE REFERENCIA EM SAUDE MENTAL ALCOOL E DROGAS BARREIRO</v>
      </c>
    </row>
    <row r="1690" spans="1:2" x14ac:dyDescent="0.25">
      <c r="A1690" t="str">
        <f>TRIM(BC!F1688)</f>
        <v>CENTRO DE REFERENCIA EM SAUDE MENTAL PAMPULHA</v>
      </c>
      <c r="B1690" t="str">
        <f>IFERROR(VLOOKUP('Lotações convertidas'!A1690,'Lista de conversão'!A:B,2,0),IFERROR(VLOOKUP('Lotações convertidas'!A1690,'Lista de conversão'!B:B,1,0),""))</f>
        <v>CENTRO DE REFERENCIA EM SAUDE MENTAL PAMPULHA</v>
      </c>
    </row>
    <row r="1691" spans="1:2" x14ac:dyDescent="0.25">
      <c r="A1691" t="str">
        <f>TRIM(BC!F1689)</f>
        <v>CENTRO DE ESPECIALIDADES MEDICAS PAMPULHA</v>
      </c>
      <c r="B1691" t="str">
        <f>IFERROR(VLOOKUP('Lotações convertidas'!A1691,'Lista de conversão'!A:B,2,0),IFERROR(VLOOKUP('Lotações convertidas'!A1691,'Lista de conversão'!B:B,1,0),""))</f>
        <v>CENTRO DE ESPECIALIDADES MEDICAS PAMPULHA</v>
      </c>
    </row>
    <row r="1692" spans="1:2" x14ac:dyDescent="0.25">
      <c r="A1692" t="str">
        <f>TRIM(BC!F1690)</f>
        <v>CENTRO DE SAÚDE VALE DO JATOBÁ</v>
      </c>
      <c r="B1692" t="str">
        <f>IFERROR(VLOOKUP('Lotações convertidas'!A1692,'Lista de conversão'!A:B,2,0),IFERROR(VLOOKUP('Lotações convertidas'!A1692,'Lista de conversão'!B:B,1,0),""))</f>
        <v>CENTRO DE SAÚDE VALE DO JATOBÁ</v>
      </c>
    </row>
    <row r="1693" spans="1:2" x14ac:dyDescent="0.25">
      <c r="A1693" t="str">
        <f>TRIM(BC!F1691)</f>
        <v>CENTRO DE SAÚDE JARDIM MONTANHÊS</v>
      </c>
      <c r="B1693" t="str">
        <f>IFERROR(VLOOKUP('Lotações convertidas'!A1693,'Lista de conversão'!A:B,2,0),IFERROR(VLOOKUP('Lotações convertidas'!A1693,'Lista de conversão'!B:B,1,0),""))</f>
        <v>CENTRO DE SAÚDE JARDIM MONTANHÊS</v>
      </c>
    </row>
    <row r="1694" spans="1:2" x14ac:dyDescent="0.25">
      <c r="A1694" t="str">
        <f>TRIM(BC!F1692)</f>
        <v>CENTRO DE SAÚDE MARIA GORETTI</v>
      </c>
      <c r="B1694" t="str">
        <f>IFERROR(VLOOKUP('Lotações convertidas'!A1694,'Lista de conversão'!A:B,2,0),IFERROR(VLOOKUP('Lotações convertidas'!A1694,'Lista de conversão'!B:B,1,0),""))</f>
        <v>CENTRO DE SAÚDE MARIA GORETTI</v>
      </c>
    </row>
    <row r="1695" spans="1:2" x14ac:dyDescent="0.25">
      <c r="A1695" t="str">
        <f>TRIM(BC!F1693)</f>
        <v>UNIDADE DE PRONTO ATENDIMENTO LESTE</v>
      </c>
      <c r="B1695" t="str">
        <f>IFERROR(VLOOKUP('Lotações convertidas'!A1695,'Lista de conversão'!A:B,2,0),IFERROR(VLOOKUP('Lotações convertidas'!A1695,'Lista de conversão'!B:B,1,0),""))</f>
        <v>UNIDADE DE PRONTO ATENDIMENTO LESTE</v>
      </c>
    </row>
    <row r="1696" spans="1:2" x14ac:dyDescent="0.25">
      <c r="A1696" t="str">
        <f>TRIM(BC!F1694)</f>
        <v>UNIDADE DE PRONTO ATENDIMENTO OESTE</v>
      </c>
      <c r="B1696" t="str">
        <f>IFERROR(VLOOKUP('Lotações convertidas'!A1696,'Lista de conversão'!A:B,2,0),IFERROR(VLOOKUP('Lotações convertidas'!A1696,'Lista de conversão'!B:B,1,0),""))</f>
        <v>UNIDADE DE PRONTO ATENDIMENTO OESTE</v>
      </c>
    </row>
    <row r="1697" spans="1:2" x14ac:dyDescent="0.25">
      <c r="A1697" t="str">
        <f>TRIM(BC!F1695)</f>
        <v>SERVIÇO DE ATENDIMENTO MÓVEL DE URGÊNCIA E TRANSPORTE EM SAÚDE</v>
      </c>
      <c r="B1697" t="str">
        <f>IFERROR(VLOOKUP('Lotações convertidas'!A1697,'Lista de conversão'!A:B,2,0),IFERROR(VLOOKUP('Lotações convertidas'!A1697,'Lista de conversão'!B:B,1,0),""))</f>
        <v>SERVIÇO DE ATENDIMENTO MÓVEL DE URGÊNCIA E TRANSPORTE EM SAÚDE</v>
      </c>
    </row>
    <row r="1698" spans="1:2" x14ac:dyDescent="0.25">
      <c r="A1698" t="str">
        <f>TRIM(BC!F1696)</f>
        <v>UNIDADE DE REFERÊNCIA SECUNDÁRIA CENTRO-SUL</v>
      </c>
      <c r="B1698" t="str">
        <f>IFERROR(VLOOKUP('Lotações convertidas'!A1698,'Lista de conversão'!A:B,2,0),IFERROR(VLOOKUP('Lotações convertidas'!A1698,'Lista de conversão'!B:B,1,0),""))</f>
        <v>UNIDADE DE REFERENCIA SECUNDARIA CENTRO-SUL</v>
      </c>
    </row>
    <row r="1699" spans="1:2" x14ac:dyDescent="0.25">
      <c r="A1699" t="str">
        <f>TRIM(BC!F1697)</f>
        <v>CENTRO DE SAÚDE ANDRADAS</v>
      </c>
      <c r="B1699" t="str">
        <f>IFERROR(VLOOKUP('Lotações convertidas'!A1699,'Lista de conversão'!A:B,2,0),IFERROR(VLOOKUP('Lotações convertidas'!A1699,'Lista de conversão'!B:B,1,0),""))</f>
        <v>CENTRO DE SAÚDE ANDRADAS</v>
      </c>
    </row>
    <row r="1700" spans="1:2" x14ac:dyDescent="0.25">
      <c r="A1700" t="str">
        <f>TRIM(BC!F1698)</f>
        <v>CENTRO DE SAÚDE SÃO MIGUEL ARCANJO</v>
      </c>
      <c r="B1700" t="str">
        <f>IFERROR(VLOOKUP('Lotações convertidas'!A1700,'Lista de conversão'!A:B,2,0),IFERROR(VLOOKUP('Lotações convertidas'!A1700,'Lista de conversão'!B:B,1,0),""))</f>
        <v>CENTRO DE SAÚDE SÃO MIGUEL ARCANJO</v>
      </c>
    </row>
    <row r="1701" spans="1:2" x14ac:dyDescent="0.25">
      <c r="A1701" t="str">
        <f>TRIM(BC!F1699)</f>
        <v>LABORATÓRIO REGIONAL OESTE / BARREIRO</v>
      </c>
      <c r="B1701" t="str">
        <f>IFERROR(VLOOKUP('Lotações convertidas'!A1701,'Lista de conversão'!A:B,2,0),IFERROR(VLOOKUP('Lotações convertidas'!A1701,'Lista de conversão'!B:B,1,0),""))</f>
        <v>LABORATORIO REGIONAL OESTE/BARREIRO</v>
      </c>
    </row>
    <row r="1702" spans="1:2" x14ac:dyDescent="0.25">
      <c r="A1702" t="str">
        <f>TRIM(BC!F1700)</f>
        <v>SERVIÇO DE ATENDIMENTO MÓVEL DE URGÊNCIA E TRANSPORTE EM SAÚDE</v>
      </c>
      <c r="B1702" t="str">
        <f>IFERROR(VLOOKUP('Lotações convertidas'!A1702,'Lista de conversão'!A:B,2,0),IFERROR(VLOOKUP('Lotações convertidas'!A1702,'Lista de conversão'!B:B,1,0),""))</f>
        <v>SERVIÇO DE ATENDIMENTO MÓVEL DE URGÊNCIA E TRANSPORTE EM SAÚDE</v>
      </c>
    </row>
    <row r="1703" spans="1:2" x14ac:dyDescent="0.25">
      <c r="A1703" t="str">
        <f>TRIM(BC!F1701)</f>
        <v>GERENCIA DE ASSISTENCIA, EPIDEMIOLOGIA E REGULACAO VENDA NOVA</v>
      </c>
      <c r="B1703" t="str">
        <f>IFERROR(VLOOKUP('Lotações convertidas'!A1703,'Lista de conversão'!A:B,2,0),IFERROR(VLOOKUP('Lotações convertidas'!A1703,'Lista de conversão'!B:B,1,0),""))</f>
        <v>GERENCIA DE ASSISTENCIA, EPIDEMIOLOGIA E REGULACAO VENDA NOVA</v>
      </c>
    </row>
    <row r="1704" spans="1:2" x14ac:dyDescent="0.25">
      <c r="A1704" t="str">
        <f>TRIM(BC!F1702)</f>
        <v>UNIDADE DE PRONTO ATENDIMENTO NORTE</v>
      </c>
      <c r="B1704" t="str">
        <f>IFERROR(VLOOKUP('Lotações convertidas'!A1704,'Lista de conversão'!A:B,2,0),IFERROR(VLOOKUP('Lotações convertidas'!A1704,'Lista de conversão'!B:B,1,0),""))</f>
        <v>UNIDADE DE PRONTO ATENDIMENTO NORTE</v>
      </c>
    </row>
    <row r="1705" spans="1:2" x14ac:dyDescent="0.25">
      <c r="A1705" t="str">
        <f>TRIM(BC!F1703)</f>
        <v>CENTRO DE ESPECIALIDADES ODONTOLÓGICAS CENTRO-SUL</v>
      </c>
      <c r="B1705" t="str">
        <f>IFERROR(VLOOKUP('Lotações convertidas'!A1705,'Lista de conversão'!A:B,2,0),IFERROR(VLOOKUP('Lotações convertidas'!A1705,'Lista de conversão'!B:B,1,0),""))</f>
        <v>CENTRO DE ESPECIALIDADES ODONTOLOGICAS CENTRO-SUL</v>
      </c>
    </row>
    <row r="1706" spans="1:2" x14ac:dyDescent="0.25">
      <c r="A1706" t="str">
        <f>TRIM(BC!F1704)</f>
        <v>CENTRO DE SAÚDE SANTA MÔNICA</v>
      </c>
      <c r="B1706" t="str">
        <f>IFERROR(VLOOKUP('Lotações convertidas'!A1706,'Lista de conversão'!A:B,2,0),IFERROR(VLOOKUP('Lotações convertidas'!A1706,'Lista de conversão'!B:B,1,0),""))</f>
        <v>CENTRO DE SAÚDE SANTA MÔNICA</v>
      </c>
    </row>
    <row r="1707" spans="1:2" x14ac:dyDescent="0.25">
      <c r="A1707" t="str">
        <f>TRIM(BC!F1705)</f>
        <v>CENTRO DE SAÚDE TUPI</v>
      </c>
      <c r="B1707" t="str">
        <f>IFERROR(VLOOKUP('Lotações convertidas'!A1707,'Lista de conversão'!A:B,2,0),IFERROR(VLOOKUP('Lotações convertidas'!A1707,'Lista de conversão'!B:B,1,0),""))</f>
        <v>CENTRO DE SAÚDE TUPI</v>
      </c>
    </row>
    <row r="1708" spans="1:2" x14ac:dyDescent="0.25">
      <c r="A1708" t="str">
        <f>TRIM(BC!F1706)</f>
        <v>UNIDADE DE PRONTO ATENDIMENTO NORTE</v>
      </c>
      <c r="B1708" t="str">
        <f>IFERROR(VLOOKUP('Lotações convertidas'!A1708,'Lista de conversão'!A:B,2,0),IFERROR(VLOOKUP('Lotações convertidas'!A1708,'Lista de conversão'!B:B,1,0),""))</f>
        <v>UNIDADE DE PRONTO ATENDIMENTO NORTE</v>
      </c>
    </row>
    <row r="1709" spans="1:2" x14ac:dyDescent="0.25">
      <c r="A1709" t="str">
        <f>TRIM(BC!F1707)</f>
        <v>CENTRO DE SAÚDE NOVA YORK</v>
      </c>
      <c r="B1709" t="str">
        <f>IFERROR(VLOOKUP('Lotações convertidas'!A1709,'Lista de conversão'!A:B,2,0),IFERROR(VLOOKUP('Lotações convertidas'!A1709,'Lista de conversão'!B:B,1,0),""))</f>
        <v>CENTRO DE SAÚDE NOVA YORK</v>
      </c>
    </row>
    <row r="1710" spans="1:2" x14ac:dyDescent="0.25">
      <c r="A1710" t="str">
        <f>TRIM(BC!F1708)</f>
        <v>CENTRO DE SAÚDE CÍCERO ILDEFONSO</v>
      </c>
      <c r="B1710" t="str">
        <f>IFERROR(VLOOKUP('Lotações convertidas'!A1710,'Lista de conversão'!A:B,2,0),IFERROR(VLOOKUP('Lotações convertidas'!A1710,'Lista de conversão'!B:B,1,0),""))</f>
        <v>CENTRO DE SAÚDE CÍCERO ILDEFONSO</v>
      </c>
    </row>
    <row r="1711" spans="1:2" x14ac:dyDescent="0.25">
      <c r="A1711" t="str">
        <f>TRIM(BC!F1709)</f>
        <v>UNIDADE DE PRONTO ATENDIMENTO PAMPULHA</v>
      </c>
      <c r="B1711" t="str">
        <f>IFERROR(VLOOKUP('Lotações convertidas'!A1711,'Lista de conversão'!A:B,2,0),IFERROR(VLOOKUP('Lotações convertidas'!A1711,'Lista de conversão'!B:B,1,0),""))</f>
        <v>UNIDADE DE PRONTO ATENDIMENTO PAMPULHA</v>
      </c>
    </row>
    <row r="1712" spans="1:2" x14ac:dyDescent="0.25">
      <c r="A1712" t="str">
        <f>TRIM(BC!F1710)</f>
        <v>UNIDADE DE PRONTO ATENDIMENTO PAMPULHA</v>
      </c>
      <c r="B1712" t="str">
        <f>IFERROR(VLOOKUP('Lotações convertidas'!A1712,'Lista de conversão'!A:B,2,0),IFERROR(VLOOKUP('Lotações convertidas'!A1712,'Lista de conversão'!B:B,1,0),""))</f>
        <v>UNIDADE DE PRONTO ATENDIMENTO PAMPULHA</v>
      </c>
    </row>
    <row r="1713" spans="1:2" x14ac:dyDescent="0.25">
      <c r="A1713" t="str">
        <f>TRIM(BC!F1711)</f>
        <v>CENTRO DE SAÚDE JARDIM GUANABARA</v>
      </c>
      <c r="B1713" t="str">
        <f>IFERROR(VLOOKUP('Lotações convertidas'!A1713,'Lista de conversão'!A:B,2,0),IFERROR(VLOOKUP('Lotações convertidas'!A1713,'Lista de conversão'!B:B,1,0),""))</f>
        <v>CENTRO DE SAÚDE JARDIM GUANABARA</v>
      </c>
    </row>
    <row r="1714" spans="1:2" x14ac:dyDescent="0.25">
      <c r="A1714" t="str">
        <f>TRIM(BC!F1712)</f>
        <v>LABORATÓRIO DE BROMATOLOGIA</v>
      </c>
      <c r="B1714" t="str">
        <f>IFERROR(VLOOKUP('Lotações convertidas'!A1714,'Lista de conversão'!A:B,2,0),IFERROR(VLOOKUP('Lotações convertidas'!A1714,'Lista de conversão'!B:B,1,0),""))</f>
        <v>LABORATORIO DE BROMATOLOGIA</v>
      </c>
    </row>
    <row r="1715" spans="1:2" x14ac:dyDescent="0.25">
      <c r="A1715" t="str">
        <f>TRIM(BC!F1713)</f>
        <v>CENTRO DE SAÚDE JARDIM MONTANHÊS</v>
      </c>
      <c r="B1715" t="str">
        <f>IFERROR(VLOOKUP('Lotações convertidas'!A1715,'Lista de conversão'!A:B,2,0),IFERROR(VLOOKUP('Lotações convertidas'!A1715,'Lista de conversão'!B:B,1,0),""))</f>
        <v>CENTRO DE SAÚDE JARDIM MONTANHÊS</v>
      </c>
    </row>
    <row r="1716" spans="1:2" x14ac:dyDescent="0.25">
      <c r="A1716" t="str">
        <f>TRIM(BC!F1714)</f>
        <v>CENTRO DE SAÚDE TREVO</v>
      </c>
      <c r="B1716" t="str">
        <f>IFERROR(VLOOKUP('Lotações convertidas'!A1716,'Lista de conversão'!A:B,2,0),IFERROR(VLOOKUP('Lotações convertidas'!A1716,'Lista de conversão'!B:B,1,0),""))</f>
        <v>CENTRO DE SAÚDE TREVO</v>
      </c>
    </row>
    <row r="1717" spans="1:2" x14ac:dyDescent="0.25">
      <c r="A1717" t="str">
        <f>TRIM(BC!F1715)</f>
        <v>UNIDADE DE PRONTO ATENDIMENTO VENDA NOVA</v>
      </c>
      <c r="B1717" t="str">
        <f>IFERROR(VLOOKUP('Lotações convertidas'!A1717,'Lista de conversão'!A:B,2,0),IFERROR(VLOOKUP('Lotações convertidas'!A1717,'Lista de conversão'!B:B,1,0),""))</f>
        <v>UNIDADE DE PRONTO ATENDIMENTO VENDA NOVA</v>
      </c>
    </row>
    <row r="1718" spans="1:2" x14ac:dyDescent="0.25">
      <c r="A1718" t="str">
        <f>TRIM(BC!F1716)</f>
        <v>CENTRO DE REFERENCIA EM SAUDE MENTAL OESTE</v>
      </c>
      <c r="B1718" t="str">
        <f>IFERROR(VLOOKUP('Lotações convertidas'!A1718,'Lista de conversão'!A:B,2,0),IFERROR(VLOOKUP('Lotações convertidas'!A1718,'Lista de conversão'!B:B,1,0),""))</f>
        <v>CENTRO DE REFERENCIA EM SAUDE MENTAL OESTE</v>
      </c>
    </row>
    <row r="1719" spans="1:2" x14ac:dyDescent="0.25">
      <c r="A1719" t="str">
        <f>TRIM(BC!F1717)</f>
        <v>CENTRO DE REFERÊNCIA EM SAÚDE MENTAL- ÁLCOOL E OUTRAS DROGAS PAMPULHA/NOROESTE</v>
      </c>
      <c r="B1719" t="str">
        <f>IFERROR(VLOOKUP('Lotações convertidas'!A1719,'Lista de conversão'!A:B,2,0),IFERROR(VLOOKUP('Lotações convertidas'!A1719,'Lista de conversão'!B:B,1,0),""))</f>
        <v>CENTRO DE REFERÊNCIA EM SAÚDE MENTAL - ÁLCOOL E DROGAS PAMPULHA/NOROESTE</v>
      </c>
    </row>
    <row r="1720" spans="1:2" x14ac:dyDescent="0.25">
      <c r="A1720" t="str">
        <f>TRIM(BC!F1718)</f>
        <v>CENTRO DE SAÚDE PINDORAMA - ELZA MARTINS</v>
      </c>
      <c r="B1720" t="str">
        <f>IFERROR(VLOOKUP('Lotações convertidas'!A1720,'Lista de conversão'!A:B,2,0),IFERROR(VLOOKUP('Lotações convertidas'!A1720,'Lista de conversão'!B:B,1,0),""))</f>
        <v>CENTRO DE SAÚDE PINDORAMA - ELZA MARTINS</v>
      </c>
    </row>
    <row r="1721" spans="1:2" x14ac:dyDescent="0.25">
      <c r="A1721" t="str">
        <f>TRIM(BC!F1719)</f>
        <v>CENTRO DE SAÚDE NOSSA SENHORA APARECIDA</v>
      </c>
      <c r="B1721" t="str">
        <f>IFERROR(VLOOKUP('Lotações convertidas'!A1721,'Lista de conversão'!A:B,2,0),IFERROR(VLOOKUP('Lotações convertidas'!A1721,'Lista de conversão'!B:B,1,0),""))</f>
        <v>CENTRO DE SAÚDE NOSSA SENHORA APARECIDA</v>
      </c>
    </row>
    <row r="1722" spans="1:2" x14ac:dyDescent="0.25">
      <c r="A1722" t="str">
        <f>TRIM(BC!F1720)</f>
        <v>LABORATÓRIO DE ZOONOSES</v>
      </c>
      <c r="B1722" t="str">
        <f>IFERROR(VLOOKUP('Lotações convertidas'!A1722,'Lista de conversão'!A:B,2,0),IFERROR(VLOOKUP('Lotações convertidas'!A1722,'Lista de conversão'!B:B,1,0),""))</f>
        <v>LABORATORIO DE ZOONOSES</v>
      </c>
    </row>
    <row r="1723" spans="1:2" x14ac:dyDescent="0.25">
      <c r="A1723" t="str">
        <f>TRIM(BC!F1721)</f>
        <v>UNIDADE DE REFERÊNCIA SECUNDÁRIA SAGRADA FAMÍLIA</v>
      </c>
      <c r="B1723" t="str">
        <f>IFERROR(VLOOKUP('Lotações convertidas'!A1723,'Lista de conversão'!A:B,2,0),IFERROR(VLOOKUP('Lotações convertidas'!A1723,'Lista de conversão'!B:B,1,0),""))</f>
        <v>UNIDADE DE REFERENCIA SECUNDARIA SAGRADA FAMILIA</v>
      </c>
    </row>
    <row r="1724" spans="1:2" x14ac:dyDescent="0.25">
      <c r="A1724" t="str">
        <f>TRIM(BC!F1722)</f>
        <v>CENTRO DE SAÚDE SÃO JOSÉ</v>
      </c>
      <c r="B1724" t="str">
        <f>IFERROR(VLOOKUP('Lotações convertidas'!A1724,'Lista de conversão'!A:B,2,0),IFERROR(VLOOKUP('Lotações convertidas'!A1724,'Lista de conversão'!B:B,1,0),""))</f>
        <v>CENTRO DE SAÚDE SÃO JOSÉ</v>
      </c>
    </row>
    <row r="1725" spans="1:2" x14ac:dyDescent="0.25">
      <c r="A1725" t="str">
        <f>TRIM(BC!F1723)</f>
        <v>UNIDADE DE PRONTO ATENDIMENTO NORDESTE</v>
      </c>
      <c r="B1725" t="str">
        <f>IFERROR(VLOOKUP('Lotações convertidas'!A1725,'Lista de conversão'!A:B,2,0),IFERROR(VLOOKUP('Lotações convertidas'!A1725,'Lista de conversão'!B:B,1,0),""))</f>
        <v>UNIDADE DE PRONTO ATENDIMENTO NORDESTE</v>
      </c>
    </row>
    <row r="1726" spans="1:2" x14ac:dyDescent="0.25">
      <c r="A1726" t="str">
        <f>TRIM(BC!F1724)</f>
        <v>CENTRO DE SAÚDE VILA IMPERIAL</v>
      </c>
      <c r="B1726" t="str">
        <f>IFERROR(VLOOKUP('Lotações convertidas'!A1726,'Lista de conversão'!A:B,2,0),IFERROR(VLOOKUP('Lotações convertidas'!A1726,'Lista de conversão'!B:B,1,0),""))</f>
        <v>CENTRO DE SAÚDE VILA IMPERIAL</v>
      </c>
    </row>
    <row r="1727" spans="1:2" x14ac:dyDescent="0.25">
      <c r="A1727" t="str">
        <f>TRIM(BC!F1725)</f>
        <v>CENTRO DE SAÚDE CARLOS PRATES</v>
      </c>
      <c r="B1727" t="str">
        <f>IFERROR(VLOOKUP('Lotações convertidas'!A1727,'Lista de conversão'!A:B,2,0),IFERROR(VLOOKUP('Lotações convertidas'!A1727,'Lista de conversão'!B:B,1,0),""))</f>
        <v>CENTRO DE SAÚDE CARLOS PRATES</v>
      </c>
    </row>
    <row r="1728" spans="1:2" x14ac:dyDescent="0.25">
      <c r="A1728" t="str">
        <f>TRIM(BC!F1726)</f>
        <v>UNIDADE DE PRONTO ATENDIMENTO OESTE</v>
      </c>
      <c r="B1728" t="str">
        <f>IFERROR(VLOOKUP('Lotações convertidas'!A1728,'Lista de conversão'!A:B,2,0),IFERROR(VLOOKUP('Lotações convertidas'!A1728,'Lista de conversão'!B:B,1,0),""))</f>
        <v>UNIDADE DE PRONTO ATENDIMENTO OESTE</v>
      </c>
    </row>
    <row r="1729" spans="1:2" x14ac:dyDescent="0.25">
      <c r="A1729" t="str">
        <f>TRIM(BC!F1727)</f>
        <v>UNIDADE DE PRONTO ATENDIMENTO OESTE</v>
      </c>
      <c r="B1729" t="str">
        <f>IFERROR(VLOOKUP('Lotações convertidas'!A1729,'Lista de conversão'!A:B,2,0),IFERROR(VLOOKUP('Lotações convertidas'!A1729,'Lista de conversão'!B:B,1,0),""))</f>
        <v>UNIDADE DE PRONTO ATENDIMENTO OESTE</v>
      </c>
    </row>
    <row r="1730" spans="1:2" x14ac:dyDescent="0.25">
      <c r="A1730" t="str">
        <f>TRIM(BC!F1728)</f>
        <v>CENTRO DE SAÚDE TREVO</v>
      </c>
      <c r="B1730" t="str">
        <f>IFERROR(VLOOKUP('Lotações convertidas'!A1730,'Lista de conversão'!A:B,2,0),IFERROR(VLOOKUP('Lotações convertidas'!A1730,'Lista de conversão'!B:B,1,0),""))</f>
        <v>CENTRO DE SAÚDE TREVO</v>
      </c>
    </row>
    <row r="1731" spans="1:2" x14ac:dyDescent="0.25">
      <c r="A1731" t="str">
        <f>TRIM(BC!F1729)</f>
        <v>LABORATÓRIO REGIONAL LESTE / NORDESTE</v>
      </c>
      <c r="B1731" t="str">
        <f>IFERROR(VLOOKUP('Lotações convertidas'!A1731,'Lista de conversão'!A:B,2,0),IFERROR(VLOOKUP('Lotações convertidas'!A1731,'Lista de conversão'!B:B,1,0),""))</f>
        <v>LABORATORIO REGIONAL LESTE/NORDESTE</v>
      </c>
    </row>
    <row r="1732" spans="1:2" x14ac:dyDescent="0.25">
      <c r="A1732" t="str">
        <f>TRIM(BC!F1730)</f>
        <v>CENTRO DE SAÚDE SANTA MARIA</v>
      </c>
      <c r="B1732" t="str">
        <f>IFERROR(VLOOKUP('Lotações convertidas'!A1732,'Lista de conversão'!A:B,2,0),IFERROR(VLOOKUP('Lotações convertidas'!A1732,'Lista de conversão'!B:B,1,0),""))</f>
        <v>CENTRO DE SAÚDE SANTA MARIA</v>
      </c>
    </row>
    <row r="1733" spans="1:2" x14ac:dyDescent="0.25">
      <c r="A1733" t="str">
        <f>TRIM(BC!F1731)</f>
        <v>CENTRO DE REFERÊNCIA EM SAÚDE MENTAL- ÁLCOOL E OUTRAS DROGAS PAMPULHA/NOROESTE</v>
      </c>
      <c r="B1733" t="str">
        <f>IFERROR(VLOOKUP('Lotações convertidas'!A1733,'Lista de conversão'!A:B,2,0),IFERROR(VLOOKUP('Lotações convertidas'!A1733,'Lista de conversão'!B:B,1,0),""))</f>
        <v>CENTRO DE REFERÊNCIA EM SAÚDE MENTAL - ÁLCOOL E DROGAS PAMPULHA/NOROESTE</v>
      </c>
    </row>
    <row r="1734" spans="1:2" x14ac:dyDescent="0.25">
      <c r="A1734" t="str">
        <f>TRIM(BC!F1732)</f>
        <v>CENTRO DE SAÚDE MARCO ANTÔNIO DE MENEZES</v>
      </c>
      <c r="B1734" t="str">
        <f>IFERROR(VLOOKUP('Lotações convertidas'!A1734,'Lista de conversão'!A:B,2,0),IFERROR(VLOOKUP('Lotações convertidas'!A1734,'Lista de conversão'!B:B,1,0),""))</f>
        <v>CENTRO DE SAÚDE MARCO ANTÔNIO DE MENEZES</v>
      </c>
    </row>
    <row r="1735" spans="1:2" x14ac:dyDescent="0.25">
      <c r="A1735" t="str">
        <f>TRIM(BC!F1733)</f>
        <v>UNIDADE DE REFERÊNCIA SECUNDÁRIA CAMPOS SALES</v>
      </c>
      <c r="B1735" t="str">
        <f>IFERROR(VLOOKUP('Lotações convertidas'!A1735,'Lista de conversão'!A:B,2,0),IFERROR(VLOOKUP('Lotações convertidas'!A1735,'Lista de conversão'!B:B,1,0),""))</f>
        <v>UNIDADE DE REFERENCIA SECUNDARIA CAMPOS SALES</v>
      </c>
    </row>
    <row r="1736" spans="1:2" x14ac:dyDescent="0.25">
      <c r="A1736" t="str">
        <f>TRIM(BC!F1734)</f>
        <v>CENTRO DE SAÚDE JARDIM FILADÉLFIA</v>
      </c>
      <c r="B1736" t="str">
        <f>IFERROR(VLOOKUP('Lotações convertidas'!A1736,'Lista de conversão'!A:B,2,0),IFERROR(VLOOKUP('Lotações convertidas'!A1736,'Lista de conversão'!B:B,1,0),""))</f>
        <v>CENTRO DE SAÚDE JARDIM FILADÉLFIA</v>
      </c>
    </row>
    <row r="1737" spans="1:2" x14ac:dyDescent="0.25">
      <c r="A1737" t="str">
        <f>TRIM(BC!F1735)</f>
        <v>LABORATÓRIO REGIONAL NORTE / VENDA NOVA</v>
      </c>
      <c r="B1737" t="str">
        <f>IFERROR(VLOOKUP('Lotações convertidas'!A1737,'Lista de conversão'!A:B,2,0),IFERROR(VLOOKUP('Lotações convertidas'!A1737,'Lista de conversão'!B:B,1,0),""))</f>
        <v>LABORATORIO REGIONAL NORTE/VENDA NOVA</v>
      </c>
    </row>
    <row r="1738" spans="1:2" x14ac:dyDescent="0.25">
      <c r="A1738" t="str">
        <f>TRIM(BC!F1736)</f>
        <v>CENTRO DE SAÚDE ITAIPU - JATOBÁ</v>
      </c>
      <c r="B1738" t="str">
        <f>IFERROR(VLOOKUP('Lotações convertidas'!A1738,'Lista de conversão'!A:B,2,0),IFERROR(VLOOKUP('Lotações convertidas'!A1738,'Lista de conversão'!B:B,1,0),""))</f>
        <v>CENTRO DE SAÚDE ITAIPU - JATOBÁ</v>
      </c>
    </row>
    <row r="1739" spans="1:2" x14ac:dyDescent="0.25">
      <c r="A1739" t="str">
        <f>TRIM(BC!F1737)</f>
        <v>CENTRO DE REFERÊNCIA EM SAÚDE MENTAL- ÁLCOOL E OUTRAS DROGAS PAMPULHA/NOROESTE</v>
      </c>
      <c r="B1739" t="str">
        <f>IFERROR(VLOOKUP('Lotações convertidas'!A1739,'Lista de conversão'!A:B,2,0),IFERROR(VLOOKUP('Lotações convertidas'!A1739,'Lista de conversão'!B:B,1,0),""))</f>
        <v>CENTRO DE REFERÊNCIA EM SAÚDE MENTAL - ÁLCOOL E DROGAS PAMPULHA/NOROESTE</v>
      </c>
    </row>
    <row r="1740" spans="1:2" x14ac:dyDescent="0.25">
      <c r="A1740" t="str">
        <f>TRIM(BC!F1738)</f>
        <v>CENTRO DE SAÚDE HAVAÍ</v>
      </c>
      <c r="B1740" t="str">
        <f>IFERROR(VLOOKUP('Lotações convertidas'!A1740,'Lista de conversão'!A:B,2,0),IFERROR(VLOOKUP('Lotações convertidas'!A1740,'Lista de conversão'!B:B,1,0),""))</f>
        <v>CENTRO DE SAÚDE HAVAÍ</v>
      </c>
    </row>
    <row r="1741" spans="1:2" x14ac:dyDescent="0.25">
      <c r="A1741" t="str">
        <f>TRIM(BC!F1739)</f>
        <v>LABORATÓRIO REGIONAL OESTE / BARREIRO</v>
      </c>
      <c r="B1741" t="str">
        <f>IFERROR(VLOOKUP('Lotações convertidas'!A1741,'Lista de conversão'!A:B,2,0),IFERROR(VLOOKUP('Lotações convertidas'!A1741,'Lista de conversão'!B:B,1,0),""))</f>
        <v>LABORATORIO REGIONAL OESTE/BARREIRO</v>
      </c>
    </row>
    <row r="1742" spans="1:2" x14ac:dyDescent="0.25">
      <c r="A1742" t="str">
        <f>TRIM(BC!F1740)</f>
        <v>UNIDADE DE PRONTO ATENDIMENTO NORTE</v>
      </c>
      <c r="B1742" t="str">
        <f>IFERROR(VLOOKUP('Lotações convertidas'!A1742,'Lista de conversão'!A:B,2,0),IFERROR(VLOOKUP('Lotações convertidas'!A1742,'Lista de conversão'!B:B,1,0),""))</f>
        <v>UNIDADE DE PRONTO ATENDIMENTO NORTE</v>
      </c>
    </row>
    <row r="1743" spans="1:2" x14ac:dyDescent="0.25">
      <c r="A1743" t="str">
        <f>TRIM(BC!F1741)</f>
        <v>UNIDADE DE PRONTO ATENDIMENTO OESTE</v>
      </c>
      <c r="B1743" t="str">
        <f>IFERROR(VLOOKUP('Lotações convertidas'!A1743,'Lista de conversão'!A:B,2,0),IFERROR(VLOOKUP('Lotações convertidas'!A1743,'Lista de conversão'!B:B,1,0),""))</f>
        <v>UNIDADE DE PRONTO ATENDIMENTO OESTE</v>
      </c>
    </row>
    <row r="1744" spans="1:2" x14ac:dyDescent="0.25">
      <c r="A1744" t="str">
        <f>TRIM(BC!F1742)</f>
        <v>UNIDADE DE PRONTO ATENDIMENTO OESTE</v>
      </c>
      <c r="B1744" t="str">
        <f>IFERROR(VLOOKUP('Lotações convertidas'!A1744,'Lista de conversão'!A:B,2,0),IFERROR(VLOOKUP('Lotações convertidas'!A1744,'Lista de conversão'!B:B,1,0),""))</f>
        <v>UNIDADE DE PRONTO ATENDIMENTO OESTE</v>
      </c>
    </row>
    <row r="1745" spans="1:2" x14ac:dyDescent="0.25">
      <c r="A1745" t="str">
        <f>TRIM(BC!F1743)</f>
        <v>CENTRO DE SAÚDE SANTA CECÍLIA</v>
      </c>
      <c r="B1745" t="str">
        <f>IFERROR(VLOOKUP('Lotações convertidas'!A1745,'Lista de conversão'!A:B,2,0),IFERROR(VLOOKUP('Lotações convertidas'!A1745,'Lista de conversão'!B:B,1,0),""))</f>
        <v>CENTRO DE SAÚDE SANTA CECÍLIA</v>
      </c>
    </row>
    <row r="1746" spans="1:2" x14ac:dyDescent="0.25">
      <c r="A1746" t="str">
        <f>TRIM(BC!F1744)</f>
        <v>LABORATÓRIO DE BROMATOLOGIA</v>
      </c>
      <c r="B1746" t="str">
        <f>IFERROR(VLOOKUP('Lotações convertidas'!A1746,'Lista de conversão'!A:B,2,0),IFERROR(VLOOKUP('Lotações convertidas'!A1746,'Lista de conversão'!B:B,1,0),""))</f>
        <v>LABORATORIO DE BROMATOLOGIA</v>
      </c>
    </row>
    <row r="1747" spans="1:2" x14ac:dyDescent="0.25">
      <c r="A1747" t="str">
        <f>TRIM(BC!F1745)</f>
        <v>UNIDADE DE PRONTO ATENDIMENTO BARREIRO</v>
      </c>
      <c r="B1747" t="str">
        <f>IFERROR(VLOOKUP('Lotações convertidas'!A1747,'Lista de conversão'!A:B,2,0),IFERROR(VLOOKUP('Lotações convertidas'!A1747,'Lista de conversão'!B:B,1,0),""))</f>
        <v>UNIDADE DE PRONTO ATENDIMENTO BARREIRO</v>
      </c>
    </row>
    <row r="1748" spans="1:2" x14ac:dyDescent="0.25">
      <c r="A1748" t="str">
        <f>TRIM(BC!F1746)</f>
        <v>UNIDADE DE PRONTO ATENDIMENTO OESTE</v>
      </c>
      <c r="B1748" t="str">
        <f>IFERROR(VLOOKUP('Lotações convertidas'!A1748,'Lista de conversão'!A:B,2,0),IFERROR(VLOOKUP('Lotações convertidas'!A1748,'Lista de conversão'!B:B,1,0),""))</f>
        <v>UNIDADE DE PRONTO ATENDIMENTO OESTE</v>
      </c>
    </row>
    <row r="1749" spans="1:2" x14ac:dyDescent="0.25">
      <c r="A1749" t="str">
        <f>TRIM(BC!F1747)</f>
        <v>UNIDADE DE PRONTO ATENDIMENTO OESTE</v>
      </c>
      <c r="B1749" t="str">
        <f>IFERROR(VLOOKUP('Lotações convertidas'!A1749,'Lista de conversão'!A:B,2,0),IFERROR(VLOOKUP('Lotações convertidas'!A1749,'Lista de conversão'!B:B,1,0),""))</f>
        <v>UNIDADE DE PRONTO ATENDIMENTO OESTE</v>
      </c>
    </row>
    <row r="1750" spans="1:2" x14ac:dyDescent="0.25">
      <c r="A1750" t="str">
        <f>TRIM(BC!F1748)</f>
        <v>CENTRO DE SAÚDE VILA PINHO</v>
      </c>
      <c r="B1750" t="str">
        <f>IFERROR(VLOOKUP('Lotações convertidas'!A1750,'Lista de conversão'!A:B,2,0),IFERROR(VLOOKUP('Lotações convertidas'!A1750,'Lista de conversão'!B:B,1,0),""))</f>
        <v>CENTRO DE SAÚDE VILA PINHO</v>
      </c>
    </row>
    <row r="1751" spans="1:2" x14ac:dyDescent="0.25">
      <c r="A1751" t="str">
        <f>TRIM(BC!F1749)</f>
        <v>UNIDADE DE REFERÊNCIA SECUNDÁRIA SAGRADA FAMÍLIA</v>
      </c>
      <c r="B1751" t="str">
        <f>IFERROR(VLOOKUP('Lotações convertidas'!A1751,'Lista de conversão'!A:B,2,0),IFERROR(VLOOKUP('Lotações convertidas'!A1751,'Lista de conversão'!B:B,1,0),""))</f>
        <v>UNIDADE DE REFERENCIA SECUNDARIA SAGRADA FAMILIA</v>
      </c>
    </row>
    <row r="1752" spans="1:2" x14ac:dyDescent="0.25">
      <c r="A1752" t="str">
        <f>TRIM(BC!F1750)</f>
        <v>UNIDADE DE PRONTO ATENDIMENTO VENDA NOVA</v>
      </c>
      <c r="B1752" t="str">
        <f>IFERROR(VLOOKUP('Lotações convertidas'!A1752,'Lista de conversão'!A:B,2,0),IFERROR(VLOOKUP('Lotações convertidas'!A1752,'Lista de conversão'!B:B,1,0),""))</f>
        <v>UNIDADE DE PRONTO ATENDIMENTO VENDA NOVA</v>
      </c>
    </row>
    <row r="1753" spans="1:2" x14ac:dyDescent="0.25">
      <c r="A1753" t="str">
        <f>TRIM(BC!F1751)</f>
        <v>CENTRO DE SAÚDE RIO BRANCO</v>
      </c>
      <c r="B1753" t="str">
        <f>IFERROR(VLOOKUP('Lotações convertidas'!A1753,'Lista de conversão'!A:B,2,0),IFERROR(VLOOKUP('Lotações convertidas'!A1753,'Lista de conversão'!B:B,1,0),""))</f>
        <v>CENTRO DE SAÚDE RIO BRANCO</v>
      </c>
    </row>
    <row r="1754" spans="1:2" x14ac:dyDescent="0.25">
      <c r="A1754" t="str">
        <f>TRIM(BC!F1752)</f>
        <v>CENTRO DE SAÚDE SANTA MARIA</v>
      </c>
      <c r="B1754" t="str">
        <f>IFERROR(VLOOKUP('Lotações convertidas'!A1754,'Lista de conversão'!A:B,2,0),IFERROR(VLOOKUP('Lotações convertidas'!A1754,'Lista de conversão'!B:B,1,0),""))</f>
        <v>CENTRO DE SAÚDE SANTA MARIA</v>
      </c>
    </row>
    <row r="1755" spans="1:2" x14ac:dyDescent="0.25">
      <c r="A1755" t="str">
        <f>TRIM(BC!F1753)</f>
        <v>LABORATÓRIO REGIONAL LESTE / NORDESTE</v>
      </c>
      <c r="B1755" t="str">
        <f>IFERROR(VLOOKUP('Lotações convertidas'!A1755,'Lista de conversão'!A:B,2,0),IFERROR(VLOOKUP('Lotações convertidas'!A1755,'Lista de conversão'!B:B,1,0),""))</f>
        <v>LABORATORIO REGIONAL LESTE/NORDESTE</v>
      </c>
    </row>
    <row r="1756" spans="1:2" x14ac:dyDescent="0.25">
      <c r="A1756" t="str">
        <f>TRIM(BC!F1754)</f>
        <v>GERENCIA DE ASSISTENCIA, EPIDEMIOLOGIA E REGULACAO OESTE</v>
      </c>
      <c r="B1756" t="str">
        <f>IFERROR(VLOOKUP('Lotações convertidas'!A1756,'Lista de conversão'!A:B,2,0),IFERROR(VLOOKUP('Lotações convertidas'!A1756,'Lista de conversão'!B:B,1,0),""))</f>
        <v>GERENCIA DE ASSISTENCIA, EPIDEMIOLOGIA E REGULACAO OESTE</v>
      </c>
    </row>
    <row r="1757" spans="1:2" x14ac:dyDescent="0.25">
      <c r="A1757" t="str">
        <f>TRIM(BC!F1755)</f>
        <v>UNIDADE DE PRONTO ATENDIMENTO NORDESTE</v>
      </c>
      <c r="B1757" t="str">
        <f>IFERROR(VLOOKUP('Lotações convertidas'!A1757,'Lista de conversão'!A:B,2,0),IFERROR(VLOOKUP('Lotações convertidas'!A1757,'Lista de conversão'!B:B,1,0),""))</f>
        <v>UNIDADE DE PRONTO ATENDIMENTO NORDESTE</v>
      </c>
    </row>
    <row r="1758" spans="1:2" x14ac:dyDescent="0.25">
      <c r="A1758" t="str">
        <f>TRIM(BC!F1756)</f>
        <v>CENTRO DE REFERÊNCIA EM SAÚDE MENTAL INFANTO-JUVENIL NOROESTE</v>
      </c>
      <c r="B1758" t="str">
        <f>IFERROR(VLOOKUP('Lotações convertidas'!A1758,'Lista de conversão'!A:B,2,0),IFERROR(VLOOKUP('Lotações convertidas'!A1758,'Lista de conversão'!B:B,1,0),""))</f>
        <v>CENTRO DE REFERENCIA EM SAUDE MENTAL INFANTIL NOROESTE</v>
      </c>
    </row>
    <row r="1759" spans="1:2" x14ac:dyDescent="0.25">
      <c r="A1759" t="str">
        <f>TRIM(BC!F1757)</f>
        <v>LABORATÓRIO REGIONAL LESTE / NORDESTE</v>
      </c>
      <c r="B1759" t="str">
        <f>IFERROR(VLOOKUP('Lotações convertidas'!A1759,'Lista de conversão'!A:B,2,0),IFERROR(VLOOKUP('Lotações convertidas'!A1759,'Lista de conversão'!B:B,1,0),""))</f>
        <v>LABORATORIO REGIONAL LESTE/NORDESTE</v>
      </c>
    </row>
    <row r="1760" spans="1:2" x14ac:dyDescent="0.25">
      <c r="A1760" t="str">
        <f>TRIM(BC!F1758)</f>
        <v>LABORATÓRIO REGIONAL NORTE / VENDA NOVA</v>
      </c>
      <c r="B1760" t="str">
        <f>IFERROR(VLOOKUP('Lotações convertidas'!A1760,'Lista de conversão'!A:B,2,0),IFERROR(VLOOKUP('Lotações convertidas'!A1760,'Lista de conversão'!B:B,1,0),""))</f>
        <v>LABORATORIO REGIONAL NORTE/VENDA NOVA</v>
      </c>
    </row>
    <row r="1761" spans="1:2" x14ac:dyDescent="0.25">
      <c r="A1761" t="str">
        <f>TRIM(BC!F1759)</f>
        <v>LABORATÓRIO REGIONAL LESTE / NORDESTE</v>
      </c>
      <c r="B1761" t="str">
        <f>IFERROR(VLOOKUP('Lotações convertidas'!A1761,'Lista de conversão'!A:B,2,0),IFERROR(VLOOKUP('Lotações convertidas'!A1761,'Lista de conversão'!B:B,1,0),""))</f>
        <v>LABORATORIO REGIONAL LESTE/NORDESTE</v>
      </c>
    </row>
    <row r="1762" spans="1:2" x14ac:dyDescent="0.25">
      <c r="A1762" t="str">
        <f>TRIM(BC!F1760)</f>
        <v>CENTRO DE SAÚDE PEDREIRA PRADO LOPES</v>
      </c>
      <c r="B1762" t="str">
        <f>IFERROR(VLOOKUP('Lotações convertidas'!A1762,'Lista de conversão'!A:B,2,0),IFERROR(VLOOKUP('Lotações convertidas'!A1762,'Lista de conversão'!B:B,1,0),""))</f>
        <v>CENTRO DE SAÚDE PEDREIRA PRADO LOPES</v>
      </c>
    </row>
    <row r="1763" spans="1:2" x14ac:dyDescent="0.25">
      <c r="A1763" t="str">
        <f>TRIM(BC!F1761)</f>
        <v>CENTRO DE SAÚDE GRANJA DE FREITAS</v>
      </c>
      <c r="B1763" t="str">
        <f>IFERROR(VLOOKUP('Lotações convertidas'!A1763,'Lista de conversão'!A:B,2,0),IFERROR(VLOOKUP('Lotações convertidas'!A1763,'Lista de conversão'!B:B,1,0),""))</f>
        <v>CENTRO DE SAÚDE GRANJA DE FREITAS</v>
      </c>
    </row>
    <row r="1764" spans="1:2" x14ac:dyDescent="0.25">
      <c r="A1764" t="str">
        <f>TRIM(BC!F1762)</f>
        <v>CENTRO DE ESPECIALIDADES ODONTOLÓGICAS VENDA NOVA</v>
      </c>
      <c r="B1764" t="str">
        <f>IFERROR(VLOOKUP('Lotações convertidas'!A1764,'Lista de conversão'!A:B,2,0),IFERROR(VLOOKUP('Lotações convertidas'!A1764,'Lista de conversão'!B:B,1,0),""))</f>
        <v>CENTRO DE ESPECIALIDADES ODONTOLOGICAS VENDA NOVA</v>
      </c>
    </row>
    <row r="1765" spans="1:2" x14ac:dyDescent="0.25">
      <c r="A1765" t="str">
        <f>TRIM(BC!F1763)</f>
        <v>UNIDADE DE PRONTO ATENDIMENTO LESTE</v>
      </c>
      <c r="B1765" t="str">
        <f>IFERROR(VLOOKUP('Lotações convertidas'!A1765,'Lista de conversão'!A:B,2,0),IFERROR(VLOOKUP('Lotações convertidas'!A1765,'Lista de conversão'!B:B,1,0),""))</f>
        <v>UNIDADE DE PRONTO ATENDIMENTO LESTE</v>
      </c>
    </row>
    <row r="1766" spans="1:2" x14ac:dyDescent="0.25">
      <c r="A1766" t="str">
        <f>TRIM(BC!F1764)</f>
        <v>LABORATÓRIO REGIONAL LESTE / NORDESTE</v>
      </c>
      <c r="B1766" t="str">
        <f>IFERROR(VLOOKUP('Lotações convertidas'!A1766,'Lista de conversão'!A:B,2,0),IFERROR(VLOOKUP('Lotações convertidas'!A1766,'Lista de conversão'!B:B,1,0),""))</f>
        <v>LABORATORIO REGIONAL LESTE/NORDESTE</v>
      </c>
    </row>
    <row r="1767" spans="1:2" x14ac:dyDescent="0.25">
      <c r="A1767" t="str">
        <f>TRIM(BC!F1765)</f>
        <v>CENTRO DE REFERENCIA EM SAUDE MENTAL NORTE</v>
      </c>
      <c r="B1767" t="str">
        <f>IFERROR(VLOOKUP('Lotações convertidas'!A1767,'Lista de conversão'!A:B,2,0),IFERROR(VLOOKUP('Lotações convertidas'!A1767,'Lista de conversão'!B:B,1,0),""))</f>
        <v>CENTRO DE REFERENCIA EM SAUDE MENTAL NORTE</v>
      </c>
    </row>
    <row r="1768" spans="1:2" x14ac:dyDescent="0.25">
      <c r="A1768" t="str">
        <f>TRIM(BC!F1766)</f>
        <v>CENTRO DE SAÚDE SÃO TOMÁS</v>
      </c>
      <c r="B1768" t="str">
        <f>IFERROR(VLOOKUP('Lotações convertidas'!A1768,'Lista de conversão'!A:B,2,0),IFERROR(VLOOKUP('Lotações convertidas'!A1768,'Lista de conversão'!B:B,1,0),""))</f>
        <v>CENTRO DE SAÚDE SÃO TOMÁS</v>
      </c>
    </row>
    <row r="1769" spans="1:2" x14ac:dyDescent="0.25">
      <c r="A1769" t="str">
        <f>TRIM(BC!F1767)</f>
        <v>UNIDADE DE PRONTO ATENDIMENTO OESTE</v>
      </c>
      <c r="B1769" t="str">
        <f>IFERROR(VLOOKUP('Lotações convertidas'!A1769,'Lista de conversão'!A:B,2,0),IFERROR(VLOOKUP('Lotações convertidas'!A1769,'Lista de conversão'!B:B,1,0),""))</f>
        <v>UNIDADE DE PRONTO ATENDIMENTO OESTE</v>
      </c>
    </row>
    <row r="1770" spans="1:2" x14ac:dyDescent="0.25">
      <c r="A1770" t="str">
        <f>TRIM(BC!F1768)</f>
        <v>CENTRO DE SAÚDE DOM CABRAL</v>
      </c>
      <c r="B1770" t="str">
        <f>IFERROR(VLOOKUP('Lotações convertidas'!A1770,'Lista de conversão'!A:B,2,0),IFERROR(VLOOKUP('Lotações convertidas'!A1770,'Lista de conversão'!B:B,1,0),""))</f>
        <v>CENTRO DE SAÚDE DOM CABRAL</v>
      </c>
    </row>
    <row r="1771" spans="1:2" x14ac:dyDescent="0.25">
      <c r="A1771" t="str">
        <f>TRIM(BC!F1769)</f>
        <v>CENTRO DE REFERÊNCIA EM SAÚDE MENTAL INFANTO-JUVENIL NORDESTE</v>
      </c>
      <c r="B1771" t="str">
        <f>IFERROR(VLOOKUP('Lotações convertidas'!A1771,'Lista de conversão'!A:B,2,0),IFERROR(VLOOKUP('Lotações convertidas'!A1771,'Lista de conversão'!B:B,1,0),""))</f>
        <v>CENTRO DE REFERENCIA EM SAUDE MENTAL INFANTIL NORDESTE</v>
      </c>
    </row>
    <row r="1772" spans="1:2" x14ac:dyDescent="0.25">
      <c r="A1772" t="str">
        <f>TRIM(BC!F1770)</f>
        <v>CENTRO DE REFERÊNCIA EM SAÚDE MENTAL INFANTO-JUVENIL NORDESTE</v>
      </c>
      <c r="B1772" t="str">
        <f>IFERROR(VLOOKUP('Lotações convertidas'!A1772,'Lista de conversão'!A:B,2,0),IFERROR(VLOOKUP('Lotações convertidas'!A1772,'Lista de conversão'!B:B,1,0),""))</f>
        <v>CENTRO DE REFERENCIA EM SAUDE MENTAL INFANTIL NORDESTE</v>
      </c>
    </row>
    <row r="1773" spans="1:2" x14ac:dyDescent="0.25">
      <c r="A1773" t="str">
        <f>TRIM(BC!F1771)</f>
        <v>UNIDADE DE PRONTO ATENDIMENTO OESTE</v>
      </c>
      <c r="B1773" t="str">
        <f>IFERROR(VLOOKUP('Lotações convertidas'!A1773,'Lista de conversão'!A:B,2,0),IFERROR(VLOOKUP('Lotações convertidas'!A1773,'Lista de conversão'!B:B,1,0),""))</f>
        <v>UNIDADE DE PRONTO ATENDIMENTO OESTE</v>
      </c>
    </row>
    <row r="1774" spans="1:2" x14ac:dyDescent="0.25">
      <c r="A1774" t="str">
        <f>TRIM(BC!F1772)</f>
        <v>CENTRO DE REFERÊNCIA EM SAÚDE MENTAL- ÁLCOOL E OUTRAS DROGAS PAMPULHA/NOROESTE</v>
      </c>
      <c r="B1774" t="str">
        <f>IFERROR(VLOOKUP('Lotações convertidas'!A1774,'Lista de conversão'!A:B,2,0),IFERROR(VLOOKUP('Lotações convertidas'!A1774,'Lista de conversão'!B:B,1,0),""))</f>
        <v>CENTRO DE REFERÊNCIA EM SAÚDE MENTAL - ÁLCOOL E DROGAS PAMPULHA/NOROESTE</v>
      </c>
    </row>
    <row r="1775" spans="1:2" x14ac:dyDescent="0.25">
      <c r="A1775" t="str">
        <f>TRIM(BC!F1773)</f>
        <v>CENTRO DE SAÚDE SÃO JOSÉ</v>
      </c>
      <c r="B1775" t="str">
        <f>IFERROR(VLOOKUP('Lotações convertidas'!A1775,'Lista de conversão'!A:B,2,0),IFERROR(VLOOKUP('Lotações convertidas'!A1775,'Lista de conversão'!B:B,1,0),""))</f>
        <v>CENTRO DE SAÚDE SÃO JOSÉ</v>
      </c>
    </row>
    <row r="1776" spans="1:2" x14ac:dyDescent="0.25">
      <c r="A1776" t="str">
        <f>TRIM(BC!F1774)</f>
        <v>UNIDADE DE PRONTO ATENDIMENTO LESTE</v>
      </c>
      <c r="B1776" t="str">
        <f>IFERROR(VLOOKUP('Lotações convertidas'!A1776,'Lista de conversão'!A:B,2,0),IFERROR(VLOOKUP('Lotações convertidas'!A1776,'Lista de conversão'!B:B,1,0),""))</f>
        <v>UNIDADE DE PRONTO ATENDIMENTO LESTE</v>
      </c>
    </row>
    <row r="1777" spans="1:2" x14ac:dyDescent="0.25">
      <c r="A1777" t="str">
        <f>TRIM(BC!F1775)</f>
        <v>CENTRO DE REFERÊNCIA EM SAÚDE MENTAL INFANTO-JUVENIL NORDESTE</v>
      </c>
      <c r="B1777" t="str">
        <f>IFERROR(VLOOKUP('Lotações convertidas'!A1777,'Lista de conversão'!A:B,2,0),IFERROR(VLOOKUP('Lotações convertidas'!A1777,'Lista de conversão'!B:B,1,0),""))</f>
        <v>CENTRO DE REFERENCIA EM SAUDE MENTAL INFANTIL NORDESTE</v>
      </c>
    </row>
    <row r="1778" spans="1:2" x14ac:dyDescent="0.25">
      <c r="A1778" t="str">
        <f>TRIM(BC!F1776)</f>
        <v>CENTRO DE SAÚDE SÃO BERNARDO</v>
      </c>
      <c r="B1778" t="str">
        <f>IFERROR(VLOOKUP('Lotações convertidas'!A1778,'Lista de conversão'!A:B,2,0),IFERROR(VLOOKUP('Lotações convertidas'!A1778,'Lista de conversão'!B:B,1,0),""))</f>
        <v>CENTRO DE SAÚDE SÃO BERNARDO</v>
      </c>
    </row>
    <row r="1779" spans="1:2" x14ac:dyDescent="0.25">
      <c r="A1779" t="str">
        <f>TRIM(BC!F1777)</f>
        <v>CENTRO DE SAÚDE CONFISCO</v>
      </c>
      <c r="B1779" t="str">
        <f>IFERROR(VLOOKUP('Lotações convertidas'!A1779,'Lista de conversão'!A:B,2,0),IFERROR(VLOOKUP('Lotações convertidas'!A1779,'Lista de conversão'!B:B,1,0),""))</f>
        <v>CENTRO DE SAÚDE CONFISCO</v>
      </c>
    </row>
    <row r="1780" spans="1:2" x14ac:dyDescent="0.25">
      <c r="A1780" t="str">
        <f>TRIM(BC!F1778)</f>
        <v>UNIDADE DE REFERÊNCIA SECUNDÁRIA CAMPOS SALES</v>
      </c>
      <c r="B1780" t="str">
        <f>IFERROR(VLOOKUP('Lotações convertidas'!A1780,'Lista de conversão'!A:B,2,0),IFERROR(VLOOKUP('Lotações convertidas'!A1780,'Lista de conversão'!B:B,1,0),""))</f>
        <v>UNIDADE DE REFERENCIA SECUNDARIA CAMPOS SALES</v>
      </c>
    </row>
    <row r="1781" spans="1:2" x14ac:dyDescent="0.25">
      <c r="A1781" t="str">
        <f>TRIM(BC!F1779)</f>
        <v>CENTRO DE ESPECIALIDADES MEDICAS LESTE</v>
      </c>
      <c r="B1781" t="str">
        <f>IFERROR(VLOOKUP('Lotações convertidas'!A1781,'Lista de conversão'!A:B,2,0),IFERROR(VLOOKUP('Lotações convertidas'!A1781,'Lista de conversão'!B:B,1,0),""))</f>
        <v>CENTRO DE ESPECIALIDADES MEDICAS LESTE</v>
      </c>
    </row>
    <row r="1782" spans="1:2" x14ac:dyDescent="0.25">
      <c r="A1782" t="str">
        <f>TRIM(BC!F1780)</f>
        <v>UNIDADE DE PRONTO ATENDIMENTO LESTE</v>
      </c>
      <c r="B1782" t="str">
        <f>IFERROR(VLOOKUP('Lotações convertidas'!A1782,'Lista de conversão'!A:B,2,0),IFERROR(VLOOKUP('Lotações convertidas'!A1782,'Lista de conversão'!B:B,1,0),""))</f>
        <v>UNIDADE DE PRONTO ATENDIMENTO LESTE</v>
      </c>
    </row>
    <row r="1783" spans="1:2" x14ac:dyDescent="0.25">
      <c r="A1783" t="str">
        <f>TRIM(BC!F1781)</f>
        <v>CENTRO DE SAÚDE JOÃO PINHEIRO</v>
      </c>
      <c r="B1783" t="str">
        <f>IFERROR(VLOOKUP('Lotações convertidas'!A1783,'Lista de conversão'!A:B,2,0),IFERROR(VLOOKUP('Lotações convertidas'!A1783,'Lista de conversão'!B:B,1,0),""))</f>
        <v>CENTRO DE SAÚDE JOÃO PINHEIRO</v>
      </c>
    </row>
    <row r="1784" spans="1:2" x14ac:dyDescent="0.25">
      <c r="A1784" t="str">
        <f>TRIM(BC!F1782)</f>
        <v>UNIDADE DE REFERÊNCIA SECUNDÁRIA CENTRO-SUL</v>
      </c>
      <c r="B1784" t="str">
        <f>IFERROR(VLOOKUP('Lotações convertidas'!A1784,'Lista de conversão'!A:B,2,0),IFERROR(VLOOKUP('Lotações convertidas'!A1784,'Lista de conversão'!B:B,1,0),""))</f>
        <v>UNIDADE DE REFERENCIA SECUNDARIA CENTRO-SUL</v>
      </c>
    </row>
    <row r="1785" spans="1:2" x14ac:dyDescent="0.25">
      <c r="A1785" t="str">
        <f>TRIM(BC!F1783)</f>
        <v>CENTRO DE SAÚDE OLAVO ALBINO CORREIA</v>
      </c>
      <c r="B1785" t="str">
        <f>IFERROR(VLOOKUP('Lotações convertidas'!A1785,'Lista de conversão'!A:B,2,0),IFERROR(VLOOKUP('Lotações convertidas'!A1785,'Lista de conversão'!B:B,1,0),""))</f>
        <v>CENTRO DE SAÚDE OLAVO ALBINO CORREIA</v>
      </c>
    </row>
    <row r="1786" spans="1:2" x14ac:dyDescent="0.25">
      <c r="A1786" t="str">
        <f>TRIM(BC!F1784)</f>
        <v>CENTRO DE SAÚDE MANTIQUEIRA</v>
      </c>
      <c r="B1786" t="str">
        <f>IFERROR(VLOOKUP('Lotações convertidas'!A1786,'Lista de conversão'!A:B,2,0),IFERROR(VLOOKUP('Lotações convertidas'!A1786,'Lista de conversão'!B:B,1,0),""))</f>
        <v>CENTRO DE SAÚDE MANTIQUEIRA</v>
      </c>
    </row>
    <row r="1787" spans="1:2" x14ac:dyDescent="0.25">
      <c r="A1787" t="str">
        <f>TRIM(BC!F1785)</f>
        <v>UNIDADE DE PRONTO ATENDIMENTO NORDESTE</v>
      </c>
      <c r="B1787" t="str">
        <f>IFERROR(VLOOKUP('Lotações convertidas'!A1787,'Lista de conversão'!A:B,2,0),IFERROR(VLOOKUP('Lotações convertidas'!A1787,'Lista de conversão'!B:B,1,0),""))</f>
        <v>UNIDADE DE PRONTO ATENDIMENTO NORDESTE</v>
      </c>
    </row>
    <row r="1788" spans="1:2" x14ac:dyDescent="0.25">
      <c r="A1788" t="str">
        <f>TRIM(BC!F1786)</f>
        <v>CENTRO DE ESPECIALIDADES ODONTOLÓGICAS PARACATU</v>
      </c>
      <c r="B1788" t="str">
        <f>IFERROR(VLOOKUP('Lotações convertidas'!A1788,'Lista de conversão'!A:B,2,0),IFERROR(VLOOKUP('Lotações convertidas'!A1788,'Lista de conversão'!B:B,1,0),""))</f>
        <v>CENTRO DE ESPECIALIDADES ODONTOLÓGICAS PARACATU</v>
      </c>
    </row>
    <row r="1789" spans="1:2" x14ac:dyDescent="0.25">
      <c r="A1789" t="str">
        <f>TRIM(BC!F1787)</f>
        <v>CENTRO DE SAÚDE MARIVANDA BALEEIRO - PAULO VI</v>
      </c>
      <c r="B1789" t="str">
        <f>IFERROR(VLOOKUP('Lotações convertidas'!A1789,'Lista de conversão'!A:B,2,0),IFERROR(VLOOKUP('Lotações convertidas'!A1789,'Lista de conversão'!B:B,1,0),""))</f>
        <v>CENTRO DE SAÚDE MARIVANDA BALEEIRO - PAULO VI</v>
      </c>
    </row>
    <row r="1790" spans="1:2" x14ac:dyDescent="0.25">
      <c r="A1790" t="str">
        <f>TRIM(BC!F1788)</f>
        <v>GERENCIA DE VIGILANCIA EPIDEMIOLOGICA</v>
      </c>
      <c r="B1790" t="str">
        <f>IFERROR(VLOOKUP('Lotações convertidas'!A1790,'Lista de conversão'!A:B,2,0),IFERROR(VLOOKUP('Lotações convertidas'!A1790,'Lista de conversão'!B:B,1,0),""))</f>
        <v>GERENCIA DE VIGILANCIA EPIDEMIOLOGICA</v>
      </c>
    </row>
    <row r="1791" spans="1:2" x14ac:dyDescent="0.25">
      <c r="A1791" t="str">
        <f>TRIM(BC!F1789)</f>
        <v>UNIDADE DE PRONTO ATENDIMENTO NORTE</v>
      </c>
      <c r="B1791" t="str">
        <f>IFERROR(VLOOKUP('Lotações convertidas'!A1791,'Lista de conversão'!A:B,2,0),IFERROR(VLOOKUP('Lotações convertidas'!A1791,'Lista de conversão'!B:B,1,0),""))</f>
        <v>UNIDADE DE PRONTO ATENDIMENTO NORTE</v>
      </c>
    </row>
    <row r="1792" spans="1:2" x14ac:dyDescent="0.25">
      <c r="A1792" t="str">
        <f>TRIM(BC!F1790)</f>
        <v>CENTRO DE SAÚDE VILA LEONINA</v>
      </c>
      <c r="B1792" t="str">
        <f>IFERROR(VLOOKUP('Lotações convertidas'!A1792,'Lista de conversão'!A:B,2,0),IFERROR(VLOOKUP('Lotações convertidas'!A1792,'Lista de conversão'!B:B,1,0),""))</f>
        <v>CENTRO DE SAÚDE VILA LEONINA</v>
      </c>
    </row>
    <row r="1793" spans="1:2" x14ac:dyDescent="0.25">
      <c r="A1793" t="str">
        <f>TRIM(BC!F1791)</f>
        <v>CENTRO DE ESPECIALIDADES ODONTOLÓGICAS CENTRO-SUL</v>
      </c>
      <c r="B1793" t="str">
        <f>IFERROR(VLOOKUP('Lotações convertidas'!A1793,'Lista de conversão'!A:B,2,0),IFERROR(VLOOKUP('Lotações convertidas'!A1793,'Lista de conversão'!B:B,1,0),""))</f>
        <v>CENTRO DE ESPECIALIDADES ODONTOLOGICAS CENTRO-SUL</v>
      </c>
    </row>
    <row r="1794" spans="1:2" x14ac:dyDescent="0.25">
      <c r="A1794" t="str">
        <f>TRIM(BC!F1792)</f>
        <v>CENTRO DE REFERENCIA EM SAUDE MENTAL LESTE</v>
      </c>
      <c r="B1794" t="str">
        <f>IFERROR(VLOOKUP('Lotações convertidas'!A1794,'Lista de conversão'!A:B,2,0),IFERROR(VLOOKUP('Lotações convertidas'!A1794,'Lista de conversão'!B:B,1,0),""))</f>
        <v>CENTRO DE REFERENCIA EM SAUDE MENTAL LESTE</v>
      </c>
    </row>
    <row r="1795" spans="1:2" x14ac:dyDescent="0.25">
      <c r="A1795" t="str">
        <f>TRIM(BC!F1793)</f>
        <v>CENTRO DE REFERENCIA EM SAUDE MENTAL NORTE</v>
      </c>
      <c r="B1795" t="str">
        <f>IFERROR(VLOOKUP('Lotações convertidas'!A1795,'Lista de conversão'!A:B,2,0),IFERROR(VLOOKUP('Lotações convertidas'!A1795,'Lista de conversão'!B:B,1,0),""))</f>
        <v>CENTRO DE REFERENCIA EM SAUDE MENTAL NORTE</v>
      </c>
    </row>
    <row r="1796" spans="1:2" x14ac:dyDescent="0.25">
      <c r="A1796" t="str">
        <f>TRIM(BC!F1794)</f>
        <v>CENTRO DE SAÚDE DR. JOSÉ DOMINGOS</v>
      </c>
      <c r="B1796" t="str">
        <f>IFERROR(VLOOKUP('Lotações convertidas'!A1796,'Lista de conversão'!A:B,2,0),IFERROR(VLOOKUP('Lotações convertidas'!A1796,'Lista de conversão'!B:B,1,0),""))</f>
        <v>CENTRO DE SAÚDE DR. JOSÉ DOMINGOS</v>
      </c>
    </row>
    <row r="1797" spans="1:2" x14ac:dyDescent="0.25">
      <c r="A1797" t="str">
        <f>TRIM(BC!F1795)</f>
        <v>UNIDADE DE REFERÊNCIA SECUNDÁRIA CENTRO-SUL</v>
      </c>
      <c r="B1797" t="str">
        <f>IFERROR(VLOOKUP('Lotações convertidas'!A1797,'Lista de conversão'!A:B,2,0),IFERROR(VLOOKUP('Lotações convertidas'!A1797,'Lista de conversão'!B:B,1,0),""))</f>
        <v>UNIDADE DE REFERENCIA SECUNDARIA CENTRO-SUL</v>
      </c>
    </row>
    <row r="1798" spans="1:2" x14ac:dyDescent="0.25">
      <c r="A1798" t="str">
        <f>TRIM(BC!F1796)</f>
        <v>UNIDADE DE PRONTO ATENDIMENTO NORTE</v>
      </c>
      <c r="B1798" t="str">
        <f>IFERROR(VLOOKUP('Lotações convertidas'!A1798,'Lista de conversão'!A:B,2,0),IFERROR(VLOOKUP('Lotações convertidas'!A1798,'Lista de conversão'!B:B,1,0),""))</f>
        <v>UNIDADE DE PRONTO ATENDIMENTO NORTE</v>
      </c>
    </row>
    <row r="1799" spans="1:2" x14ac:dyDescent="0.25">
      <c r="A1799" t="str">
        <f>TRIM(BC!F1797)</f>
        <v>CENTRO DE SAÚDE CAMPO ALEGRE</v>
      </c>
      <c r="B1799" t="str">
        <f>IFERROR(VLOOKUP('Lotações convertidas'!A1799,'Lista de conversão'!A:B,2,0),IFERROR(VLOOKUP('Lotações convertidas'!A1799,'Lista de conversão'!B:B,1,0),""))</f>
        <v>CENTRO DE SAÚDE CAMPO ALEGRE</v>
      </c>
    </row>
    <row r="1800" spans="1:2" x14ac:dyDescent="0.25">
      <c r="A1800" t="str">
        <f>TRIM(BC!F1798)</f>
        <v>CENTRO DE SAÚDE VILA PINHO</v>
      </c>
      <c r="B1800" t="str">
        <f>IFERROR(VLOOKUP('Lotações convertidas'!A1800,'Lista de conversão'!A:B,2,0),IFERROR(VLOOKUP('Lotações convertidas'!A1800,'Lista de conversão'!B:B,1,0),""))</f>
        <v>CENTRO DE SAÚDE VILA PINHO</v>
      </c>
    </row>
    <row r="1801" spans="1:2" x14ac:dyDescent="0.25">
      <c r="A1801" t="str">
        <f>TRIM(BC!F1799)</f>
        <v>CENTRO DE SAÚDE MARCELO PONTEL GOMES</v>
      </c>
      <c r="B1801" t="str">
        <f>IFERROR(VLOOKUP('Lotações convertidas'!A1801,'Lista de conversão'!A:B,2,0),IFERROR(VLOOKUP('Lotações convertidas'!A1801,'Lista de conversão'!B:B,1,0),""))</f>
        <v>CENTRO DE SAÚDE MARCELO PONTEL GOMES</v>
      </c>
    </row>
    <row r="1802" spans="1:2" x14ac:dyDescent="0.25">
      <c r="A1802" t="str">
        <f>TRIM(BC!F1800)</f>
        <v>CENTRO DE SAÚDE ITAMARATI</v>
      </c>
      <c r="B1802" t="str">
        <f>IFERROR(VLOOKUP('Lotações convertidas'!A1802,'Lista de conversão'!A:B,2,0),IFERROR(VLOOKUP('Lotações convertidas'!A1802,'Lista de conversão'!B:B,1,0),""))</f>
        <v>CENTRO DE SAÚDE ITAMARATI</v>
      </c>
    </row>
    <row r="1803" spans="1:2" x14ac:dyDescent="0.25">
      <c r="A1803" t="str">
        <f>TRIM(BC!F1801)</f>
        <v>DIRETORIA REGIONAL DE SAUDE NORTE</v>
      </c>
      <c r="B1803" t="str">
        <f>IFERROR(VLOOKUP('Lotações convertidas'!A1803,'Lista de conversão'!A:B,2,0),IFERROR(VLOOKUP('Lotações convertidas'!A1803,'Lista de conversão'!B:B,1,0),""))</f>
        <v>DIRETORIA REGIONAL DE SAUDE NORTE</v>
      </c>
    </row>
    <row r="1804" spans="1:2" x14ac:dyDescent="0.25">
      <c r="A1804" t="str">
        <f>TRIM(BC!F1802)</f>
        <v>CENTRO DE SAÚDE PARAÚNA</v>
      </c>
      <c r="B1804" t="str">
        <f>IFERROR(VLOOKUP('Lotações convertidas'!A1804,'Lista de conversão'!A:B,2,0),IFERROR(VLOOKUP('Lotações convertidas'!A1804,'Lista de conversão'!B:B,1,0),""))</f>
        <v>CENTRO DE SAÚDE PARAÚNA</v>
      </c>
    </row>
    <row r="1805" spans="1:2" x14ac:dyDescent="0.25">
      <c r="A1805" t="str">
        <f>TRIM(BC!F1803)</f>
        <v>CENTRO DE REFERÊNCIA EM SAÚDE MENTAL- ÁLCOOL E OUTRAS DROGAS PAMPULHA/NOROESTE</v>
      </c>
      <c r="B1805" t="str">
        <f>IFERROR(VLOOKUP('Lotações convertidas'!A1805,'Lista de conversão'!A:B,2,0),IFERROR(VLOOKUP('Lotações convertidas'!A1805,'Lista de conversão'!B:B,1,0),""))</f>
        <v>CENTRO DE REFERÊNCIA EM SAÚDE MENTAL - ÁLCOOL E DROGAS PAMPULHA/NOROESTE</v>
      </c>
    </row>
    <row r="1806" spans="1:2" x14ac:dyDescent="0.25">
      <c r="A1806" t="str">
        <f>TRIM(BC!F1804)</f>
        <v>GERENCIA DE ASSISTENCIA, EPIDEMIOLOGIA E REGULACAO BARREIRO</v>
      </c>
      <c r="B1806" t="str">
        <f>IFERROR(VLOOKUP('Lotações convertidas'!A1806,'Lista de conversão'!A:B,2,0),IFERROR(VLOOKUP('Lotações convertidas'!A1806,'Lista de conversão'!B:B,1,0),""))</f>
        <v>GERENCIA DE ASSISTENCIA, EPIDEMIOLOGIA E REGULACAO BARREIRO</v>
      </c>
    </row>
    <row r="1807" spans="1:2" x14ac:dyDescent="0.25">
      <c r="A1807" t="str">
        <f>TRIM(BC!F1805)</f>
        <v>CENTRO DE REFERÊNCIA EM SAÚDE MENTAL- ÁLCOOL E OUTRAS DROGAS PAMPULHA/NOROESTE</v>
      </c>
      <c r="B1807" t="str">
        <f>IFERROR(VLOOKUP('Lotações convertidas'!A1807,'Lista de conversão'!A:B,2,0),IFERROR(VLOOKUP('Lotações convertidas'!A1807,'Lista de conversão'!B:B,1,0),""))</f>
        <v>CENTRO DE REFERÊNCIA EM SAÚDE MENTAL - ÁLCOOL E DROGAS PAMPULHA/NOROESTE</v>
      </c>
    </row>
    <row r="1808" spans="1:2" x14ac:dyDescent="0.25">
      <c r="A1808" t="str">
        <f>TRIM(BC!F1806)</f>
        <v>CENTRO DE SAÚDE. MARIA MADALENA TEODORO - LINDÉIA</v>
      </c>
      <c r="B1808" t="str">
        <f>IFERROR(VLOOKUP('Lotações convertidas'!A1808,'Lista de conversão'!A:B,2,0),IFERROR(VLOOKUP('Lotações convertidas'!A1808,'Lista de conversão'!B:B,1,0),""))</f>
        <v>CENTRO DE SAÚDE. MARIA MADALENA TEODORO - LINDÉIA</v>
      </c>
    </row>
    <row r="1809" spans="1:2" x14ac:dyDescent="0.25">
      <c r="A1809" t="str">
        <f>TRIM(BC!F1807)</f>
        <v>UNIDADE DE PRONTO ATENDIMENTO NORTE</v>
      </c>
      <c r="B1809" t="str">
        <f>IFERROR(VLOOKUP('Lotações convertidas'!A1809,'Lista de conversão'!A:B,2,0),IFERROR(VLOOKUP('Lotações convertidas'!A1809,'Lista de conversão'!B:B,1,0),""))</f>
        <v>UNIDADE DE PRONTO ATENDIMENTO NORTE</v>
      </c>
    </row>
    <row r="1810" spans="1:2" x14ac:dyDescent="0.25">
      <c r="A1810" t="str">
        <f>TRIM(BC!F1808)</f>
        <v>CENTRO DE SAÚDE CABANA</v>
      </c>
      <c r="B1810" t="str">
        <f>IFERROR(VLOOKUP('Lotações convertidas'!A1810,'Lista de conversão'!A:B,2,0),IFERROR(VLOOKUP('Lotações convertidas'!A1810,'Lista de conversão'!B:B,1,0),""))</f>
        <v>CENTRO DE SAÚDE CABANA</v>
      </c>
    </row>
    <row r="1811" spans="1:2" x14ac:dyDescent="0.25">
      <c r="A1811" t="str">
        <f>TRIM(BC!F1809)</f>
        <v>LABORATÓRIO MUNICIPAL DE REFERÊNCIA DE ANALISES CLINICAS E CITOPATOLOGIA</v>
      </c>
      <c r="B1811" t="str">
        <f>IFERROR(VLOOKUP('Lotações convertidas'!A1811,'Lista de conversão'!A:B,2,0),IFERROR(VLOOKUP('Lotações convertidas'!A1811,'Lista de conversão'!B:B,1,0),""))</f>
        <v>LABORATORIO MUNICIPAL DE REFERENCIA DE ANALISES CLINICAS E CITOPATOLOGIA</v>
      </c>
    </row>
    <row r="1812" spans="1:2" x14ac:dyDescent="0.25">
      <c r="A1812" t="str">
        <f>TRIM(BC!F1810)</f>
        <v>CENTRO DE REFERENCIA EM SAUDE MENTAL BARREIRO</v>
      </c>
      <c r="B1812" t="str">
        <f>IFERROR(VLOOKUP('Lotações convertidas'!A1812,'Lista de conversão'!A:B,2,0),IFERROR(VLOOKUP('Lotações convertidas'!A1812,'Lista de conversão'!B:B,1,0),""))</f>
        <v>CENTRO DE REFERENCIA EM SAUDE MENTAL BARREIRO</v>
      </c>
    </row>
    <row r="1813" spans="1:2" x14ac:dyDescent="0.25">
      <c r="A1813" t="str">
        <f>TRIM(BC!F1811)</f>
        <v>CENTRO DE SAÚDE VILA CEMIG</v>
      </c>
      <c r="B1813" t="str">
        <f>IFERROR(VLOOKUP('Lotações convertidas'!A1813,'Lista de conversão'!A:B,2,0),IFERROR(VLOOKUP('Lotações convertidas'!A1813,'Lista de conversão'!B:B,1,0),""))</f>
        <v>CENTRO DE SAÚDE VILA CEMIG</v>
      </c>
    </row>
    <row r="1814" spans="1:2" x14ac:dyDescent="0.25">
      <c r="A1814" t="str">
        <f>TRIM(BC!F1812)</f>
        <v>CENTRO DE SAÚDE SÃO CRISTÓVÃO</v>
      </c>
      <c r="B1814" t="str">
        <f>IFERROR(VLOOKUP('Lotações convertidas'!A1814,'Lista de conversão'!A:B,2,0),IFERROR(VLOOKUP('Lotações convertidas'!A1814,'Lista de conversão'!B:B,1,0),""))</f>
        <v>CENTRO DE SAÚDE SÃO CRISTÓVÃO</v>
      </c>
    </row>
    <row r="1815" spans="1:2" x14ac:dyDescent="0.25">
      <c r="A1815" t="str">
        <f>TRIM(BC!F1813)</f>
        <v>CENTRO DE SAÚDE. MARIA MADALENA TEODORO - LINDÉIA</v>
      </c>
      <c r="B1815" t="str">
        <f>IFERROR(VLOOKUP('Lotações convertidas'!A1815,'Lista de conversão'!A:B,2,0),IFERROR(VLOOKUP('Lotações convertidas'!A1815,'Lista de conversão'!B:B,1,0),""))</f>
        <v>CENTRO DE SAÚDE. MARIA MADALENA TEODORO - LINDÉIA</v>
      </c>
    </row>
    <row r="1816" spans="1:2" x14ac:dyDescent="0.25">
      <c r="A1816" t="str">
        <f>TRIM(BC!F1814)</f>
        <v>CENTRO DE SAÚDE FÁBIO CORREA LIMA</v>
      </c>
      <c r="B1816" t="str">
        <f>IFERROR(VLOOKUP('Lotações convertidas'!A1816,'Lista de conversão'!A:B,2,0),IFERROR(VLOOKUP('Lotações convertidas'!A1816,'Lista de conversão'!B:B,1,0),""))</f>
        <v>CENTRO DE SAÚDE FÁBIO CORREA LIMA</v>
      </c>
    </row>
    <row r="1817" spans="1:2" x14ac:dyDescent="0.25">
      <c r="A1817" t="str">
        <f>TRIM(BC!F1815)</f>
        <v>CENTRO DE SAÚDE PARAÍSO</v>
      </c>
      <c r="B1817" t="str">
        <f>IFERROR(VLOOKUP('Lotações convertidas'!A1817,'Lista de conversão'!A:B,2,0),IFERROR(VLOOKUP('Lotações convertidas'!A1817,'Lista de conversão'!B:B,1,0),""))</f>
        <v>CENTRO DE SAÚDE PARAÍSO</v>
      </c>
    </row>
    <row r="1818" spans="1:2" x14ac:dyDescent="0.25">
      <c r="A1818" t="str">
        <f>TRIM(BC!F1816)</f>
        <v>SERVIÇO DE ATENDIMENTO MÓVEL DE URGÊNCIA E TRANSPORTE EM SAÚDE</v>
      </c>
      <c r="B1818" t="str">
        <f>IFERROR(VLOOKUP('Lotações convertidas'!A1818,'Lista de conversão'!A:B,2,0),IFERROR(VLOOKUP('Lotações convertidas'!A1818,'Lista de conversão'!B:B,1,0),""))</f>
        <v>SERVIÇO DE ATENDIMENTO MÓVEL DE URGÊNCIA E TRANSPORTE EM SAÚDE</v>
      </c>
    </row>
    <row r="1819" spans="1:2" x14ac:dyDescent="0.25">
      <c r="A1819" t="str">
        <f>TRIM(BC!F1817)</f>
        <v>CENTRO DE SAÚDE URUCUIA</v>
      </c>
      <c r="B1819" t="str">
        <f>IFERROR(VLOOKUP('Lotações convertidas'!A1819,'Lista de conversão'!A:B,2,0),IFERROR(VLOOKUP('Lotações convertidas'!A1819,'Lista de conversão'!B:B,1,0),""))</f>
        <v>CENTRO DE SAÚDE URUCUIA</v>
      </c>
    </row>
    <row r="1820" spans="1:2" x14ac:dyDescent="0.25">
      <c r="A1820" t="str">
        <f>TRIM(BC!F1818)</f>
        <v>UNIDADE DE PRONTO ATENDIMENTO VENDA NOVA</v>
      </c>
      <c r="B1820" t="str">
        <f>IFERROR(VLOOKUP('Lotações convertidas'!A1820,'Lista de conversão'!A:B,2,0),IFERROR(VLOOKUP('Lotações convertidas'!A1820,'Lista de conversão'!B:B,1,0),""))</f>
        <v>UNIDADE DE PRONTO ATENDIMENTO VENDA NOVA</v>
      </c>
    </row>
    <row r="1821" spans="1:2" x14ac:dyDescent="0.25">
      <c r="A1821" t="str">
        <f>TRIM(BC!F1819)</f>
        <v>CENTRO DE SAÚDE VILA IMPERIAL</v>
      </c>
      <c r="B1821" t="str">
        <f>IFERROR(VLOOKUP('Lotações convertidas'!A1821,'Lista de conversão'!A:B,2,0),IFERROR(VLOOKUP('Lotações convertidas'!A1821,'Lista de conversão'!B:B,1,0),""))</f>
        <v>CENTRO DE SAÚDE VILA IMPERIAL</v>
      </c>
    </row>
    <row r="1822" spans="1:2" x14ac:dyDescent="0.25">
      <c r="A1822" t="str">
        <f>TRIM(BC!F1820)</f>
        <v>UNIDADE DE PRONTO ATENDIMENTO OESTE</v>
      </c>
      <c r="B1822" t="str">
        <f>IFERROR(VLOOKUP('Lotações convertidas'!A1822,'Lista de conversão'!A:B,2,0),IFERROR(VLOOKUP('Lotações convertidas'!A1822,'Lista de conversão'!B:B,1,0),""))</f>
        <v>UNIDADE DE PRONTO ATENDIMENTO OESTE</v>
      </c>
    </row>
    <row r="1823" spans="1:2" x14ac:dyDescent="0.25">
      <c r="A1823" t="str">
        <f>TRIM(BC!F1821)</f>
        <v>CENTRO DE SAÚDE ZILAH SPÓSITO</v>
      </c>
      <c r="B1823" t="str">
        <f>IFERROR(VLOOKUP('Lotações convertidas'!A1823,'Lista de conversão'!A:B,2,0),IFERROR(VLOOKUP('Lotações convertidas'!A1823,'Lista de conversão'!B:B,1,0),""))</f>
        <v>CENTRO DE SAÚDE ZILAH SPÓSITO</v>
      </c>
    </row>
    <row r="1824" spans="1:2" x14ac:dyDescent="0.25">
      <c r="A1824" t="str">
        <f>TRIM(BC!F1822)</f>
        <v>CENTRO DE SAÚDE BOM JESUS</v>
      </c>
      <c r="B1824" t="str">
        <f>IFERROR(VLOOKUP('Lotações convertidas'!A1824,'Lista de conversão'!A:B,2,0),IFERROR(VLOOKUP('Lotações convertidas'!A1824,'Lista de conversão'!B:B,1,0),""))</f>
        <v>CENTRO DE SAÚDE BOM JESUS</v>
      </c>
    </row>
    <row r="1825" spans="1:2" x14ac:dyDescent="0.25">
      <c r="A1825" t="str">
        <f>TRIM(BC!F1823)</f>
        <v>CENTRO DE SAÚDE CONJUNTO BETÂNIA</v>
      </c>
      <c r="B1825" t="str">
        <f>IFERROR(VLOOKUP('Lotações convertidas'!A1825,'Lista de conversão'!A:B,2,0),IFERROR(VLOOKUP('Lotações convertidas'!A1825,'Lista de conversão'!B:B,1,0),""))</f>
        <v>CENTRO DE SAÚDE CONJUNTO BETÂNIA</v>
      </c>
    </row>
    <row r="1826" spans="1:2" x14ac:dyDescent="0.25">
      <c r="A1826" t="str">
        <f>TRIM(BC!F1824)</f>
        <v>CENTRO DE SAÚDE ANDRADAS</v>
      </c>
      <c r="B1826" t="str">
        <f>IFERROR(VLOOKUP('Lotações convertidas'!A1826,'Lista de conversão'!A:B,2,0),IFERROR(VLOOKUP('Lotações convertidas'!A1826,'Lista de conversão'!B:B,1,0),""))</f>
        <v>CENTRO DE SAÚDE ANDRADAS</v>
      </c>
    </row>
    <row r="1827" spans="1:2" x14ac:dyDescent="0.25">
      <c r="A1827" t="str">
        <f>TRIM(BC!F1825)</f>
        <v>CENTRO DE SAÚDE PARAÍSO</v>
      </c>
      <c r="B1827" t="str">
        <f>IFERROR(VLOOKUP('Lotações convertidas'!A1827,'Lista de conversão'!A:B,2,0),IFERROR(VLOOKUP('Lotações convertidas'!A1827,'Lista de conversão'!B:B,1,0),""))</f>
        <v>CENTRO DE SAÚDE PARAÍSO</v>
      </c>
    </row>
    <row r="1828" spans="1:2" x14ac:dyDescent="0.25">
      <c r="A1828" t="str">
        <f>TRIM(BC!F1826)</f>
        <v>CENTRO DE SAÚDE. MARIA MADALENA TEODORO - LINDÉIA</v>
      </c>
      <c r="B1828" t="str">
        <f>IFERROR(VLOOKUP('Lotações convertidas'!A1828,'Lista de conversão'!A:B,2,0),IFERROR(VLOOKUP('Lotações convertidas'!A1828,'Lista de conversão'!B:B,1,0),""))</f>
        <v>CENTRO DE SAÚDE. MARIA MADALENA TEODORO - LINDÉIA</v>
      </c>
    </row>
    <row r="1829" spans="1:2" x14ac:dyDescent="0.25">
      <c r="A1829" t="str">
        <f>TRIM(BC!F1827)</f>
        <v>CENTRO DE SAÚDE MARCELO PONTEL GOMES</v>
      </c>
      <c r="B1829" t="str">
        <f>IFERROR(VLOOKUP('Lotações convertidas'!A1829,'Lista de conversão'!A:B,2,0),IFERROR(VLOOKUP('Lotações convertidas'!A1829,'Lista de conversão'!B:B,1,0),""))</f>
        <v>CENTRO DE SAÚDE MARCELO PONTEL GOMES</v>
      </c>
    </row>
    <row r="1830" spans="1:2" x14ac:dyDescent="0.25">
      <c r="A1830" t="str">
        <f>TRIM(BC!F1828)</f>
        <v>CENTRO DE SAÚDE SÃO GERALDO</v>
      </c>
      <c r="B1830" t="str">
        <f>IFERROR(VLOOKUP('Lotações convertidas'!A1830,'Lista de conversão'!A:B,2,0),IFERROR(VLOOKUP('Lotações convertidas'!A1830,'Lista de conversão'!B:B,1,0),""))</f>
        <v>CENTRO DE SAÚDE SÃO GERALDO</v>
      </c>
    </row>
    <row r="1831" spans="1:2" x14ac:dyDescent="0.25">
      <c r="A1831" t="str">
        <f>TRIM(BC!F1829)</f>
        <v>CENTRO DE SAÚDE PARAÍSO</v>
      </c>
      <c r="B1831" t="str">
        <f>IFERROR(VLOOKUP('Lotações convertidas'!A1831,'Lista de conversão'!A:B,2,0),IFERROR(VLOOKUP('Lotações convertidas'!A1831,'Lista de conversão'!B:B,1,0),""))</f>
        <v>CENTRO DE SAÚDE PARAÍSO</v>
      </c>
    </row>
    <row r="1832" spans="1:2" x14ac:dyDescent="0.25">
      <c r="A1832" t="str">
        <f>TRIM(BC!F1830)</f>
        <v>UNIDADE DE PRONTO ATENDIMENTO BARREIRO</v>
      </c>
      <c r="B1832" t="str">
        <f>IFERROR(VLOOKUP('Lotações convertidas'!A1832,'Lista de conversão'!A:B,2,0),IFERROR(VLOOKUP('Lotações convertidas'!A1832,'Lista de conversão'!B:B,1,0),""))</f>
        <v>UNIDADE DE PRONTO ATENDIMENTO BARREIRO</v>
      </c>
    </row>
    <row r="1833" spans="1:2" x14ac:dyDescent="0.25">
      <c r="A1833" t="str">
        <f>TRIM(BC!F1831)</f>
        <v>SERVIÇO DE ATENDIMENTO MÓVEL DE URGÊNCIA E TRANSPORTE EM SAÚDE</v>
      </c>
      <c r="B1833" t="str">
        <f>IFERROR(VLOOKUP('Lotações convertidas'!A1833,'Lista de conversão'!A:B,2,0),IFERROR(VLOOKUP('Lotações convertidas'!A1833,'Lista de conversão'!B:B,1,0),""))</f>
        <v>SERVIÇO DE ATENDIMENTO MÓVEL DE URGÊNCIA E TRANSPORTE EM SAÚDE</v>
      </c>
    </row>
    <row r="1834" spans="1:2" x14ac:dyDescent="0.25">
      <c r="A1834" t="str">
        <f>TRIM(BC!F1832)</f>
        <v>CENTRO DE ESPECIALIDADES MEDICAS LESTE</v>
      </c>
      <c r="B1834" t="str">
        <f>IFERROR(VLOOKUP('Lotações convertidas'!A1834,'Lista de conversão'!A:B,2,0),IFERROR(VLOOKUP('Lotações convertidas'!A1834,'Lista de conversão'!B:B,1,0),""))</f>
        <v>CENTRO DE ESPECIALIDADES MEDICAS LESTE</v>
      </c>
    </row>
    <row r="1835" spans="1:2" x14ac:dyDescent="0.25">
      <c r="A1835" t="str">
        <f>TRIM(BC!F1833)</f>
        <v>UNIDADE DE PRONTO ATENDIMENTO LESTE</v>
      </c>
      <c r="B1835" t="str">
        <f>IFERROR(VLOOKUP('Lotações convertidas'!A1835,'Lista de conversão'!A:B,2,0),IFERROR(VLOOKUP('Lotações convertidas'!A1835,'Lista de conversão'!B:B,1,0),""))</f>
        <v>UNIDADE DE PRONTO ATENDIMENTO LESTE</v>
      </c>
    </row>
    <row r="1836" spans="1:2" x14ac:dyDescent="0.25">
      <c r="A1836" t="str">
        <f>TRIM(BC!F1834)</f>
        <v>SERVIÇO DE ATENDIMENTO MÓVEL DE URGÊNCIA E TRANSPORTE EM SAÚDE</v>
      </c>
      <c r="B1836" t="str">
        <f>IFERROR(VLOOKUP('Lotações convertidas'!A1836,'Lista de conversão'!A:B,2,0),IFERROR(VLOOKUP('Lotações convertidas'!A1836,'Lista de conversão'!B:B,1,0),""))</f>
        <v>SERVIÇO DE ATENDIMENTO MÓVEL DE URGÊNCIA E TRANSPORTE EM SAÚDE</v>
      </c>
    </row>
    <row r="1837" spans="1:2" x14ac:dyDescent="0.25">
      <c r="A1837" t="str">
        <f>TRIM(BC!F1835)</f>
        <v>SERVIÇO DE ATENDIMENTO MÓVEL DE URGÊNCIA E TRANSPORTE EM SAÚDE</v>
      </c>
      <c r="B1837" t="str">
        <f>IFERROR(VLOOKUP('Lotações convertidas'!A1837,'Lista de conversão'!A:B,2,0),IFERROR(VLOOKUP('Lotações convertidas'!A1837,'Lista de conversão'!B:B,1,0),""))</f>
        <v>SERVIÇO DE ATENDIMENTO MÓVEL DE URGÊNCIA E TRANSPORTE EM SAÚDE</v>
      </c>
    </row>
    <row r="1838" spans="1:2" x14ac:dyDescent="0.25">
      <c r="A1838" t="str">
        <f>TRIM(BC!F1836)</f>
        <v>CENTRO DE SAÚDE PALMEIRAS</v>
      </c>
      <c r="B1838" t="str">
        <f>IFERROR(VLOOKUP('Lotações convertidas'!A1838,'Lista de conversão'!A:B,2,0),IFERROR(VLOOKUP('Lotações convertidas'!A1838,'Lista de conversão'!B:B,1,0),""))</f>
        <v>CENTRO DE SAÚDE PALMEIRAS</v>
      </c>
    </row>
    <row r="1839" spans="1:2" x14ac:dyDescent="0.25">
      <c r="A1839" t="str">
        <f>TRIM(BC!F1837)</f>
        <v>SERVIÇO DE ATENDIMENTO MÓVEL DE URGÊNCIA E TRANSPORTE EM SAÚDE</v>
      </c>
      <c r="B1839" t="str">
        <f>IFERROR(VLOOKUP('Lotações convertidas'!A1839,'Lista de conversão'!A:B,2,0),IFERROR(VLOOKUP('Lotações convertidas'!A1839,'Lista de conversão'!B:B,1,0),""))</f>
        <v>SERVIÇO DE ATENDIMENTO MÓVEL DE URGÊNCIA E TRANSPORTE EM SAÚDE</v>
      </c>
    </row>
    <row r="1840" spans="1:2" x14ac:dyDescent="0.25">
      <c r="A1840" t="str">
        <f>TRIM(BC!F1838)</f>
        <v>CENTRO DE SAÚDE TREVO</v>
      </c>
      <c r="B1840" t="str">
        <f>IFERROR(VLOOKUP('Lotações convertidas'!A1840,'Lista de conversão'!A:B,2,0),IFERROR(VLOOKUP('Lotações convertidas'!A1840,'Lista de conversão'!B:B,1,0),""))</f>
        <v>CENTRO DE SAÚDE TREVO</v>
      </c>
    </row>
    <row r="1841" spans="1:2" x14ac:dyDescent="0.25">
      <c r="A1841" t="str">
        <f>TRIM(BC!F1839)</f>
        <v>SERVIÇO DE ATENDIMENTO MÓVEL DE URGÊNCIA E TRANSPORTE EM SAÚDE</v>
      </c>
      <c r="B1841" t="str">
        <f>IFERROR(VLOOKUP('Lotações convertidas'!A1841,'Lista de conversão'!A:B,2,0),IFERROR(VLOOKUP('Lotações convertidas'!A1841,'Lista de conversão'!B:B,1,0),""))</f>
        <v>SERVIÇO DE ATENDIMENTO MÓVEL DE URGÊNCIA E TRANSPORTE EM SAÚDE</v>
      </c>
    </row>
    <row r="1842" spans="1:2" x14ac:dyDescent="0.25">
      <c r="A1842" t="str">
        <f>TRIM(BC!F1840)</f>
        <v>CENTRO DE SAÚDE CONJUNTO PAULO VI</v>
      </c>
      <c r="B1842" t="str">
        <f>IFERROR(VLOOKUP('Lotações convertidas'!A1842,'Lista de conversão'!A:B,2,0),IFERROR(VLOOKUP('Lotações convertidas'!A1842,'Lista de conversão'!B:B,1,0),""))</f>
        <v>CENTRO DE SAÚDE CONJUNTO PAULO VI</v>
      </c>
    </row>
    <row r="1843" spans="1:2" x14ac:dyDescent="0.25">
      <c r="A1843" t="str">
        <f>TRIM(BC!F1841)</f>
        <v>CENTRO DE SAÚDE LISANDRA ANGÉLICA DAVID JUSTINO - TÚNEL DE IBIRITÉ</v>
      </c>
      <c r="B1843" t="str">
        <f>IFERROR(VLOOKUP('Lotações convertidas'!A1843,'Lista de conversão'!A:B,2,0),IFERROR(VLOOKUP('Lotações convertidas'!A1843,'Lista de conversão'!B:B,1,0),""))</f>
        <v>CENTRO DE SAÚDE LISANDRA ANGÉLICA DAVID JUSTINO - TÚNEL DE IBIRITÉ</v>
      </c>
    </row>
    <row r="1844" spans="1:2" x14ac:dyDescent="0.25">
      <c r="A1844" t="str">
        <f>TRIM(BC!F1842)</f>
        <v>SERVIÇO DE ATENDIMENTO MÓVEL DE URGÊNCIA E TRANSPORTE EM SAÚDE</v>
      </c>
      <c r="B1844" t="str">
        <f>IFERROR(VLOOKUP('Lotações convertidas'!A1844,'Lista de conversão'!A:B,2,0),IFERROR(VLOOKUP('Lotações convertidas'!A1844,'Lista de conversão'!B:B,1,0),""))</f>
        <v>SERVIÇO DE ATENDIMENTO MÓVEL DE URGÊNCIA E TRANSPORTE EM SAÚDE</v>
      </c>
    </row>
    <row r="1845" spans="1:2" x14ac:dyDescent="0.25">
      <c r="A1845" t="str">
        <f>TRIM(BC!F1843)</f>
        <v>UNIDADE DE PRONTO ATENDIMENTO NORTE</v>
      </c>
      <c r="B1845" t="str">
        <f>IFERROR(VLOOKUP('Lotações convertidas'!A1845,'Lista de conversão'!A:B,2,0),IFERROR(VLOOKUP('Lotações convertidas'!A1845,'Lista de conversão'!B:B,1,0),""))</f>
        <v>UNIDADE DE PRONTO ATENDIMENTO NORTE</v>
      </c>
    </row>
    <row r="1846" spans="1:2" x14ac:dyDescent="0.25">
      <c r="A1846" t="str">
        <f>TRIM(BC!F1844)</f>
        <v>CENTRO DE REFERENCIA EM SAUDE MENTAL OESTE</v>
      </c>
      <c r="B1846" t="str">
        <f>IFERROR(VLOOKUP('Lotações convertidas'!A1846,'Lista de conversão'!A:B,2,0),IFERROR(VLOOKUP('Lotações convertidas'!A1846,'Lista de conversão'!B:B,1,0),""))</f>
        <v>CENTRO DE REFERENCIA EM SAUDE MENTAL OESTE</v>
      </c>
    </row>
    <row r="1847" spans="1:2" x14ac:dyDescent="0.25">
      <c r="A1847" t="str">
        <f>TRIM(BC!F1845)</f>
        <v>SERVIÇO DE ATENDIMENTO MÓVEL DE URGÊNCIA E TRANSPORTE EM SAÚDE</v>
      </c>
      <c r="B1847" t="str">
        <f>IFERROR(VLOOKUP('Lotações convertidas'!A1847,'Lista de conversão'!A:B,2,0),IFERROR(VLOOKUP('Lotações convertidas'!A1847,'Lista de conversão'!B:B,1,0),""))</f>
        <v>SERVIÇO DE ATENDIMENTO MÓVEL DE URGÊNCIA E TRANSPORTE EM SAÚDE</v>
      </c>
    </row>
    <row r="1848" spans="1:2" x14ac:dyDescent="0.25">
      <c r="A1848" t="str">
        <f>TRIM(BC!F1846)</f>
        <v>SERVIÇO DE ATENDIMENTO MÓVEL DE URGÊNCIA E TRANSPORTE EM SAÚDE</v>
      </c>
      <c r="B1848" t="str">
        <f>IFERROR(VLOOKUP('Lotações convertidas'!A1848,'Lista de conversão'!A:B,2,0),IFERROR(VLOOKUP('Lotações convertidas'!A1848,'Lista de conversão'!B:B,1,0),""))</f>
        <v>SERVIÇO DE ATENDIMENTO MÓVEL DE URGÊNCIA E TRANSPORTE EM SAÚDE</v>
      </c>
    </row>
    <row r="1849" spans="1:2" x14ac:dyDescent="0.25">
      <c r="A1849" t="str">
        <f>TRIM(BC!F1847)</f>
        <v>SERVIÇO DE ATENDIMENTO MÓVEL DE URGÊNCIA E TRANSPORTE EM SAÚDE</v>
      </c>
      <c r="B1849" t="str">
        <f>IFERROR(VLOOKUP('Lotações convertidas'!A1849,'Lista de conversão'!A:B,2,0),IFERROR(VLOOKUP('Lotações convertidas'!A1849,'Lista de conversão'!B:B,1,0),""))</f>
        <v>SERVIÇO DE ATENDIMENTO MÓVEL DE URGÊNCIA E TRANSPORTE EM SAÚDE</v>
      </c>
    </row>
    <row r="1850" spans="1:2" x14ac:dyDescent="0.25">
      <c r="A1850" t="str">
        <f>TRIM(BC!F1848)</f>
        <v>SERVIÇO DE ATENDIMENTO MÓVEL DE URGÊNCIA E TRANSPORTE EM SAÚDE</v>
      </c>
      <c r="B1850" t="str">
        <f>IFERROR(VLOOKUP('Lotações convertidas'!A1850,'Lista de conversão'!A:B,2,0),IFERROR(VLOOKUP('Lotações convertidas'!A1850,'Lista de conversão'!B:B,1,0),""))</f>
        <v>SERVIÇO DE ATENDIMENTO MÓVEL DE URGÊNCIA E TRANSPORTE EM SAÚDE</v>
      </c>
    </row>
    <row r="1851" spans="1:2" x14ac:dyDescent="0.25">
      <c r="A1851" t="str">
        <f>TRIM(BC!F1849)</f>
        <v>SERVIÇO DE ATENDIMENTO MÓVEL DE URGÊNCIA E TRANSPORTE EM SAÚDE</v>
      </c>
      <c r="B1851" t="str">
        <f>IFERROR(VLOOKUP('Lotações convertidas'!A1851,'Lista de conversão'!A:B,2,0),IFERROR(VLOOKUP('Lotações convertidas'!A1851,'Lista de conversão'!B:B,1,0),""))</f>
        <v>SERVIÇO DE ATENDIMENTO MÓVEL DE URGÊNCIA E TRANSPORTE EM SAÚDE</v>
      </c>
    </row>
    <row r="1852" spans="1:2" x14ac:dyDescent="0.25">
      <c r="A1852" t="str">
        <f>TRIM(BC!F1850)</f>
        <v>GERÊNCIA DE INTEGRAÇÃO DO CUIDADO À SAÚDE</v>
      </c>
      <c r="B1852" t="str">
        <f>IFERROR(VLOOKUP('Lotações convertidas'!A1852,'Lista de conversão'!A:B,2,0),IFERROR(VLOOKUP('Lotações convertidas'!A1852,'Lista de conversão'!B:B,1,0),""))</f>
        <v>GERÊNCIA DE INTEGRAÇÃO DO CUIDADO À SAÚDE</v>
      </c>
    </row>
    <row r="1853" spans="1:2" x14ac:dyDescent="0.25">
      <c r="A1853" t="str">
        <f>TRIM(BC!F1851)</f>
        <v>CENTRO DE SAÚDE CARLOS RENATO DIAS</v>
      </c>
      <c r="B1853" t="str">
        <f>IFERROR(VLOOKUP('Lotações convertidas'!A1853,'Lista de conversão'!A:B,2,0),IFERROR(VLOOKUP('Lotações convertidas'!A1853,'Lista de conversão'!B:B,1,0),""))</f>
        <v>CENTRO DE SAÚDE CARLOS RENATO DIAS</v>
      </c>
    </row>
    <row r="1854" spans="1:2" x14ac:dyDescent="0.25">
      <c r="A1854" t="str">
        <f>TRIM(BC!F1852)</f>
        <v>CENTRO DE REFERENCIA EM SAUDE MENTAL LESTE</v>
      </c>
      <c r="B1854" t="str">
        <f>IFERROR(VLOOKUP('Lotações convertidas'!A1854,'Lista de conversão'!A:B,2,0),IFERROR(VLOOKUP('Lotações convertidas'!A1854,'Lista de conversão'!B:B,1,0),""))</f>
        <v>CENTRO DE REFERENCIA EM SAUDE MENTAL LESTE</v>
      </c>
    </row>
    <row r="1855" spans="1:2" x14ac:dyDescent="0.25">
      <c r="A1855" t="str">
        <f>TRIM(BC!F1853)</f>
        <v>CENTRO DE REFERÊNCIA EM SAÚDE MENTAL- ÁLCOOL E OUTRAS DROGAS BARREIRO</v>
      </c>
      <c r="B1855" t="str">
        <f>IFERROR(VLOOKUP('Lotações convertidas'!A1855,'Lista de conversão'!A:B,2,0),IFERROR(VLOOKUP('Lotações convertidas'!A1855,'Lista de conversão'!B:B,1,0),""))</f>
        <v>CENTRO DE REFERENCIA EM SAUDE MENTAL ALCOOL E DROGAS BARREIRO</v>
      </c>
    </row>
    <row r="1856" spans="1:2" x14ac:dyDescent="0.25">
      <c r="A1856" t="str">
        <f>TRIM(BC!F1854)</f>
        <v>UNIDADE DE PRONTO ATENDIMENTO LESTE</v>
      </c>
      <c r="B1856" t="str">
        <f>IFERROR(VLOOKUP('Lotações convertidas'!A1856,'Lista de conversão'!A:B,2,0),IFERROR(VLOOKUP('Lotações convertidas'!A1856,'Lista de conversão'!B:B,1,0),""))</f>
        <v>UNIDADE DE PRONTO ATENDIMENTO LESTE</v>
      </c>
    </row>
    <row r="1857" spans="1:2" x14ac:dyDescent="0.25">
      <c r="A1857" t="str">
        <f>TRIM(BC!F1855)</f>
        <v>CENTRO DE SAÚDE SÃO JOSÉ</v>
      </c>
      <c r="B1857" t="str">
        <f>IFERROR(VLOOKUP('Lotações convertidas'!A1857,'Lista de conversão'!A:B,2,0),IFERROR(VLOOKUP('Lotações convertidas'!A1857,'Lista de conversão'!B:B,1,0),""))</f>
        <v>CENTRO DE SAÚDE SÃO JOSÉ</v>
      </c>
    </row>
    <row r="1858" spans="1:2" x14ac:dyDescent="0.25">
      <c r="A1858" t="str">
        <f>TRIM(BC!F1856)</f>
        <v>CENTRO DE SAÚDE OURO PRETO</v>
      </c>
      <c r="B1858" t="str">
        <f>IFERROR(VLOOKUP('Lotações convertidas'!A1858,'Lista de conversão'!A:B,2,0),IFERROR(VLOOKUP('Lotações convertidas'!A1858,'Lista de conversão'!B:B,1,0),""))</f>
        <v>CENTRO DE SAÚDE OURO PRETO</v>
      </c>
    </row>
    <row r="1859" spans="1:2" x14ac:dyDescent="0.25">
      <c r="A1859" t="str">
        <f>TRIM(BC!F1857)</f>
        <v>CENTRO DE SAÚDE ITAIPU - JATOBÁ</v>
      </c>
      <c r="B1859" t="str">
        <f>IFERROR(VLOOKUP('Lotações convertidas'!A1859,'Lista de conversão'!A:B,2,0),IFERROR(VLOOKUP('Lotações convertidas'!A1859,'Lista de conversão'!B:B,1,0),""))</f>
        <v>CENTRO DE SAÚDE ITAIPU - JATOBÁ</v>
      </c>
    </row>
    <row r="1860" spans="1:2" x14ac:dyDescent="0.25">
      <c r="A1860" t="str">
        <f>TRIM(BC!F1858)</f>
        <v>CENTRO DE SAÚDE OSWALDO CRUZ</v>
      </c>
      <c r="B1860" t="str">
        <f>IFERROR(VLOOKUP('Lotações convertidas'!A1860,'Lista de conversão'!A:B,2,0),IFERROR(VLOOKUP('Lotações convertidas'!A1860,'Lista de conversão'!B:B,1,0),""))</f>
        <v>CENTRO DE SAÚDE OSWALDO CRUZ</v>
      </c>
    </row>
    <row r="1861" spans="1:2" x14ac:dyDescent="0.25">
      <c r="A1861" t="str">
        <f>TRIM(BC!F1859)</f>
        <v>SERVIÇO DE ATENDIMENTO MÓVEL DE URGÊNCIA E TRANSPORTE EM SAÚDE</v>
      </c>
      <c r="B1861" t="str">
        <f>IFERROR(VLOOKUP('Lotações convertidas'!A1861,'Lista de conversão'!A:B,2,0),IFERROR(VLOOKUP('Lotações convertidas'!A1861,'Lista de conversão'!B:B,1,0),""))</f>
        <v>SERVIÇO DE ATENDIMENTO MÓVEL DE URGÊNCIA E TRANSPORTE EM SAÚDE</v>
      </c>
    </row>
    <row r="1862" spans="1:2" x14ac:dyDescent="0.25">
      <c r="A1862" t="str">
        <f>TRIM(BC!F1860)</f>
        <v>UNIDADE DE PRONTO ATENDIMENTO NORTE</v>
      </c>
      <c r="B1862" t="str">
        <f>IFERROR(VLOOKUP('Lotações convertidas'!A1862,'Lista de conversão'!A:B,2,0),IFERROR(VLOOKUP('Lotações convertidas'!A1862,'Lista de conversão'!B:B,1,0),""))</f>
        <v>UNIDADE DE PRONTO ATENDIMENTO NORTE</v>
      </c>
    </row>
    <row r="1863" spans="1:2" x14ac:dyDescent="0.25">
      <c r="A1863" t="str">
        <f>TRIM(BC!F1861)</f>
        <v>SERVIÇO DE ATENDIMENTO MÓVEL DE URGÊNCIA E TRANSPORTE EM SAÚDE</v>
      </c>
      <c r="B1863" t="str">
        <f>IFERROR(VLOOKUP('Lotações convertidas'!A1863,'Lista de conversão'!A:B,2,0),IFERROR(VLOOKUP('Lotações convertidas'!A1863,'Lista de conversão'!B:B,1,0),""))</f>
        <v>SERVIÇO DE ATENDIMENTO MÓVEL DE URGÊNCIA E TRANSPORTE EM SAÚDE</v>
      </c>
    </row>
    <row r="1864" spans="1:2" x14ac:dyDescent="0.25">
      <c r="A1864" t="str">
        <f>TRIM(BC!F1862)</f>
        <v>CENTRO DE REFERÊNCIA EM SAÚDE MENTAL- ÁLCOOL E OUTRAS DROGAS BARREIRO</v>
      </c>
      <c r="B1864" t="str">
        <f>IFERROR(VLOOKUP('Lotações convertidas'!A1864,'Lista de conversão'!A:B,2,0),IFERROR(VLOOKUP('Lotações convertidas'!A1864,'Lista de conversão'!B:B,1,0),""))</f>
        <v>CENTRO DE REFERENCIA EM SAUDE MENTAL ALCOOL E DROGAS BARREIRO</v>
      </c>
    </row>
    <row r="1865" spans="1:2" x14ac:dyDescent="0.25">
      <c r="A1865" t="str">
        <f>TRIM(BC!F1863)</f>
        <v>UNIDADE DE PRONTO ATENDIMENTO VENDA NOVA</v>
      </c>
      <c r="B1865" t="str">
        <f>IFERROR(VLOOKUP('Lotações convertidas'!A1865,'Lista de conversão'!A:B,2,0),IFERROR(VLOOKUP('Lotações convertidas'!A1865,'Lista de conversão'!B:B,1,0),""))</f>
        <v>UNIDADE DE PRONTO ATENDIMENTO VENDA NOVA</v>
      </c>
    </row>
    <row r="1866" spans="1:2" x14ac:dyDescent="0.25">
      <c r="A1866" t="str">
        <f>TRIM(BC!F1864)</f>
        <v>SERVIÇO DE ATENDIMENTO MÓVEL DE URGÊNCIA E TRANSPORTE EM SAÚDE</v>
      </c>
      <c r="B1866" t="str">
        <f>IFERROR(VLOOKUP('Lotações convertidas'!A1866,'Lista de conversão'!A:B,2,0),IFERROR(VLOOKUP('Lotações convertidas'!A1866,'Lista de conversão'!B:B,1,0),""))</f>
        <v>SERVIÇO DE ATENDIMENTO MÓVEL DE URGÊNCIA E TRANSPORTE EM SAÚDE</v>
      </c>
    </row>
    <row r="1867" spans="1:2" x14ac:dyDescent="0.25">
      <c r="A1867" t="str">
        <f>TRIM(BC!F1865)</f>
        <v>CENTRO DE REFERÊNCIA EM SAÚDE MENTAL INFANTO-JUVENIL NOROESTE</v>
      </c>
      <c r="B1867" t="str">
        <f>IFERROR(VLOOKUP('Lotações convertidas'!A1867,'Lista de conversão'!A:B,2,0),IFERROR(VLOOKUP('Lotações convertidas'!A1867,'Lista de conversão'!B:B,1,0),""))</f>
        <v>CENTRO DE REFERENCIA EM SAUDE MENTAL INFANTIL NOROESTE</v>
      </c>
    </row>
    <row r="1868" spans="1:2" x14ac:dyDescent="0.25">
      <c r="A1868" t="str">
        <f>TRIM(BC!F1866)</f>
        <v>CENTRO DE SAÚDE ZILAH SPÓSITO</v>
      </c>
      <c r="B1868" t="str">
        <f>IFERROR(VLOOKUP('Lotações convertidas'!A1868,'Lista de conversão'!A:B,2,0),IFERROR(VLOOKUP('Lotações convertidas'!A1868,'Lista de conversão'!B:B,1,0),""))</f>
        <v>CENTRO DE SAÚDE ZILAH SPÓSITO</v>
      </c>
    </row>
    <row r="1869" spans="1:2" x14ac:dyDescent="0.25">
      <c r="A1869" t="str">
        <f>TRIM(BC!F1867)</f>
        <v>CENTRO DE SAÚDE JARDIM EUROPA</v>
      </c>
      <c r="B1869" t="str">
        <f>IFERROR(VLOOKUP('Lotações convertidas'!A1869,'Lista de conversão'!A:B,2,0),IFERROR(VLOOKUP('Lotações convertidas'!A1869,'Lista de conversão'!B:B,1,0),""))</f>
        <v>CENTRO DE SAÚDE JARDIM EUROPA</v>
      </c>
    </row>
    <row r="1870" spans="1:2" x14ac:dyDescent="0.25">
      <c r="A1870" t="str">
        <f>TRIM(BC!F1868)</f>
        <v>CENTRO DE REFERENCIA EM SAUDE MENTAL NORTE</v>
      </c>
      <c r="B1870" t="str">
        <f>IFERROR(VLOOKUP('Lotações convertidas'!A1870,'Lista de conversão'!A:B,2,0),IFERROR(VLOOKUP('Lotações convertidas'!A1870,'Lista de conversão'!B:B,1,0),""))</f>
        <v>CENTRO DE REFERENCIA EM SAUDE MENTAL NORTE</v>
      </c>
    </row>
    <row r="1871" spans="1:2" x14ac:dyDescent="0.25">
      <c r="A1871" t="str">
        <f>TRIM(BC!F1869)</f>
        <v>SERVIÇO DE ATENDIMENTO MÓVEL DE URGÊNCIA E TRANSPORTE EM SAÚDE</v>
      </c>
      <c r="B1871" t="str">
        <f>IFERROR(VLOOKUP('Lotações convertidas'!A1871,'Lista de conversão'!A:B,2,0),IFERROR(VLOOKUP('Lotações convertidas'!A1871,'Lista de conversão'!B:B,1,0),""))</f>
        <v>SERVIÇO DE ATENDIMENTO MÓVEL DE URGÊNCIA E TRANSPORTE EM SAÚDE</v>
      </c>
    </row>
    <row r="1872" spans="1:2" x14ac:dyDescent="0.25">
      <c r="A1872" t="str">
        <f>TRIM(BC!F1870)</f>
        <v>CENTRO DE SAÚDE VENTOSA</v>
      </c>
      <c r="B1872" t="str">
        <f>IFERROR(VLOOKUP('Lotações convertidas'!A1872,'Lista de conversão'!A:B,2,0),IFERROR(VLOOKUP('Lotações convertidas'!A1872,'Lista de conversão'!B:B,1,0),""))</f>
        <v>CENTRO DE SAÚDE VENTOSA</v>
      </c>
    </row>
    <row r="1873" spans="1:2" x14ac:dyDescent="0.25">
      <c r="A1873" t="str">
        <f>TRIM(BC!F1871)</f>
        <v>UNIDADE DE PRONTO ATENDIMENTO OESTE</v>
      </c>
      <c r="B1873" t="str">
        <f>IFERROR(VLOOKUP('Lotações convertidas'!A1873,'Lista de conversão'!A:B,2,0),IFERROR(VLOOKUP('Lotações convertidas'!A1873,'Lista de conversão'!B:B,1,0),""))</f>
        <v>UNIDADE DE PRONTO ATENDIMENTO OESTE</v>
      </c>
    </row>
    <row r="1874" spans="1:2" x14ac:dyDescent="0.25">
      <c r="A1874" t="str">
        <f>TRIM(BC!F1872)</f>
        <v>UNIDADE DE PRONTO ATENDIMENTO BARREIRO</v>
      </c>
      <c r="B1874" t="str">
        <f>IFERROR(VLOOKUP('Lotações convertidas'!A1874,'Lista de conversão'!A:B,2,0),IFERROR(VLOOKUP('Lotações convertidas'!A1874,'Lista de conversão'!B:B,1,0),""))</f>
        <v>UNIDADE DE PRONTO ATENDIMENTO BARREIRO</v>
      </c>
    </row>
    <row r="1875" spans="1:2" x14ac:dyDescent="0.25">
      <c r="A1875" t="str">
        <f>TRIM(BC!F1873)</f>
        <v>CENTRO DE SAÚDE NORALDINO DE LIMA</v>
      </c>
      <c r="B1875" t="str">
        <f>IFERROR(VLOOKUP('Lotações convertidas'!A1875,'Lista de conversão'!A:B,2,0),IFERROR(VLOOKUP('Lotações convertidas'!A1875,'Lista de conversão'!B:B,1,0),""))</f>
        <v>CENTRO DE SAÚDE NORALDINO DE LIMA</v>
      </c>
    </row>
    <row r="1876" spans="1:2" x14ac:dyDescent="0.25">
      <c r="A1876" t="str">
        <f>TRIM(BC!F1874)</f>
        <v>CENTRO DE SAÚDE PADRE FERNANDO DE MELO</v>
      </c>
      <c r="B1876" t="str">
        <f>IFERROR(VLOOKUP('Lotações convertidas'!A1876,'Lista de conversão'!A:B,2,0),IFERROR(VLOOKUP('Lotações convertidas'!A1876,'Lista de conversão'!B:B,1,0),""))</f>
        <v>CENTRO DE SAÚDE PADRE FERNANDO DE MELO</v>
      </c>
    </row>
    <row r="1877" spans="1:2" x14ac:dyDescent="0.25">
      <c r="A1877" t="str">
        <f>TRIM(BC!F1875)</f>
        <v>UNIDADE DE PRONTO ATENDIMENTO NORDESTE</v>
      </c>
      <c r="B1877" t="str">
        <f>IFERROR(VLOOKUP('Lotações convertidas'!A1877,'Lista de conversão'!A:B,2,0),IFERROR(VLOOKUP('Lotações convertidas'!A1877,'Lista de conversão'!B:B,1,0),""))</f>
        <v>UNIDADE DE PRONTO ATENDIMENTO NORDESTE</v>
      </c>
    </row>
    <row r="1878" spans="1:2" x14ac:dyDescent="0.25">
      <c r="A1878" t="str">
        <f>TRIM(BC!F1876)</f>
        <v>CENTRO DE REFERÊNCIA EM SAÚDE MENTAL- ÁLCOOL E OUTRAS DROGAS NORDESTE</v>
      </c>
      <c r="B1878" t="str">
        <f>IFERROR(VLOOKUP('Lotações convertidas'!A1878,'Lista de conversão'!A:B,2,0),IFERROR(VLOOKUP('Lotações convertidas'!A1878,'Lista de conversão'!B:B,1,0),""))</f>
        <v>CENTRO DE REFERENCIA EM SAUDE MENTAL ALCOOL E DROGAS NORDESTE</v>
      </c>
    </row>
    <row r="1879" spans="1:2" x14ac:dyDescent="0.25">
      <c r="A1879" t="str">
        <f>TRIM(BC!F1877)</f>
        <v>CENTRO DE REFERÊNCIA EM SAÚDE MENTAL- ÁLCOOL E OUTRAS DROGAS PAMPULHA/NOROESTE</v>
      </c>
      <c r="B1879" t="str">
        <f>IFERROR(VLOOKUP('Lotações convertidas'!A1879,'Lista de conversão'!A:B,2,0),IFERROR(VLOOKUP('Lotações convertidas'!A1879,'Lista de conversão'!B:B,1,0),""))</f>
        <v>CENTRO DE REFERÊNCIA EM SAÚDE MENTAL - ÁLCOOL E DROGAS PAMPULHA/NOROESTE</v>
      </c>
    </row>
    <row r="1880" spans="1:2" x14ac:dyDescent="0.25">
      <c r="A1880" t="str">
        <f>TRIM(BC!F1878)</f>
        <v>CENTRO DE SAÚDE PADRE EUSTÁQUIO</v>
      </c>
      <c r="B1880" t="str">
        <f>IFERROR(VLOOKUP('Lotações convertidas'!A1880,'Lista de conversão'!A:B,2,0),IFERROR(VLOOKUP('Lotações convertidas'!A1880,'Lista de conversão'!B:B,1,0),""))</f>
        <v>CENTRO DE SAÚDE PADRE EUSTÁQUIO</v>
      </c>
    </row>
    <row r="1881" spans="1:2" x14ac:dyDescent="0.25">
      <c r="A1881" t="str">
        <f>TRIM(BC!F1879)</f>
        <v>GERÊNCIA DE ASSISTÊNCIA FARMACÊUTICA E INSUMOS ESSENCIAIS</v>
      </c>
      <c r="B1881" t="str">
        <f>IFERROR(VLOOKUP('Lotações convertidas'!A1881,'Lista de conversão'!A:B,2,0),IFERROR(VLOOKUP('Lotações convertidas'!A1881,'Lista de conversão'!B:B,1,0),""))</f>
        <v>GERÊNCIA DE ASSISTÊNCIA FARMACÊUTICA E INSUMOS ESSENCIAIS</v>
      </c>
    </row>
    <row r="1882" spans="1:2" x14ac:dyDescent="0.25">
      <c r="A1882" t="str">
        <f>TRIM(BC!F1880)</f>
        <v>UNIDADE DE PRONTO ATENDIMENTO OESTE</v>
      </c>
      <c r="B1882" t="str">
        <f>IFERROR(VLOOKUP('Lotações convertidas'!A1882,'Lista de conversão'!A:B,2,0),IFERROR(VLOOKUP('Lotações convertidas'!A1882,'Lista de conversão'!B:B,1,0),""))</f>
        <v>UNIDADE DE PRONTO ATENDIMENTO OESTE</v>
      </c>
    </row>
    <row r="1883" spans="1:2" x14ac:dyDescent="0.25">
      <c r="A1883" t="str">
        <f>TRIM(BC!F1881)</f>
        <v>SERVIÇO DE ATENDIMENTO MÓVEL DE URGÊNCIA E TRANSPORTE EM SAÚDE</v>
      </c>
      <c r="B1883" t="str">
        <f>IFERROR(VLOOKUP('Lotações convertidas'!A1883,'Lista de conversão'!A:B,2,0),IFERROR(VLOOKUP('Lotações convertidas'!A1883,'Lista de conversão'!B:B,1,0),""))</f>
        <v>SERVIÇO DE ATENDIMENTO MÓVEL DE URGÊNCIA E TRANSPORTE EM SAÚDE</v>
      </c>
    </row>
    <row r="1884" spans="1:2" x14ac:dyDescent="0.25">
      <c r="A1884" t="str">
        <f>TRIM(BC!F1882)</f>
        <v>CENTRO DE SAÚDE SANTA CECÍLIA</v>
      </c>
      <c r="B1884" t="str">
        <f>IFERROR(VLOOKUP('Lotações convertidas'!A1884,'Lista de conversão'!A:B,2,0),IFERROR(VLOOKUP('Lotações convertidas'!A1884,'Lista de conversão'!B:B,1,0),""))</f>
        <v>CENTRO DE SAÚDE SANTA CECÍLIA</v>
      </c>
    </row>
    <row r="1885" spans="1:2" x14ac:dyDescent="0.25">
      <c r="A1885" t="str">
        <f>TRIM(BC!F1883)</f>
        <v>CENTRO DE SAÚDE PILAR - OLHOS D'ÁGUA</v>
      </c>
      <c r="B1885" t="str">
        <f>IFERROR(VLOOKUP('Lotações convertidas'!A1885,'Lista de conversão'!A:B,2,0),IFERROR(VLOOKUP('Lotações convertidas'!A1885,'Lista de conversão'!B:B,1,0),""))</f>
        <v>CENTRO DE SAÚDE PILAR - OLHOS D'ÁGUA</v>
      </c>
    </row>
    <row r="1886" spans="1:2" x14ac:dyDescent="0.25">
      <c r="A1886" t="str">
        <f>TRIM(BC!F1884)</f>
        <v>GERÊNCIA DE ASSISTÊNCIA FARMACÊUTICA E INSUMOS ESSENCIAIS</v>
      </c>
      <c r="B1886" t="str">
        <f>IFERROR(VLOOKUP('Lotações convertidas'!A1886,'Lista de conversão'!A:B,2,0),IFERROR(VLOOKUP('Lotações convertidas'!A1886,'Lista de conversão'!B:B,1,0),""))</f>
        <v>GERÊNCIA DE ASSISTÊNCIA FARMACÊUTICA E INSUMOS ESSENCIAIS</v>
      </c>
    </row>
    <row r="1887" spans="1:2" x14ac:dyDescent="0.25">
      <c r="A1887" t="str">
        <f>TRIM(BC!F1885)</f>
        <v>CENTRO DE SAÚDE PADRE TARCÍSIO</v>
      </c>
      <c r="B1887" t="str">
        <f>IFERROR(VLOOKUP('Lotações convertidas'!A1887,'Lista de conversão'!A:B,2,0),IFERROR(VLOOKUP('Lotações convertidas'!A1887,'Lista de conversão'!B:B,1,0),""))</f>
        <v>CENTRO DE SAÚDE PADRE TARCÍSIO</v>
      </c>
    </row>
    <row r="1888" spans="1:2" x14ac:dyDescent="0.25">
      <c r="A1888" t="str">
        <f>TRIM(BC!F1886)</f>
        <v>UNIDADE DE PRONTO ATENDIMENTO BARREIRO</v>
      </c>
      <c r="B1888" t="str">
        <f>IFERROR(VLOOKUP('Lotações convertidas'!A1888,'Lista de conversão'!A:B,2,0),IFERROR(VLOOKUP('Lotações convertidas'!A1888,'Lista de conversão'!B:B,1,0),""))</f>
        <v>UNIDADE DE PRONTO ATENDIMENTO BARREIRO</v>
      </c>
    </row>
    <row r="1889" spans="1:2" x14ac:dyDescent="0.25">
      <c r="A1889" t="str">
        <f>TRIM(BC!F1887)</f>
        <v>CENTRO DE SAÚDE SANTA INÊS</v>
      </c>
      <c r="B1889" t="str">
        <f>IFERROR(VLOOKUP('Lotações convertidas'!A1889,'Lista de conversão'!A:B,2,0),IFERROR(VLOOKUP('Lotações convertidas'!A1889,'Lista de conversão'!B:B,1,0),""))</f>
        <v>CENTRO DE SAÚDE SANTA INÊS</v>
      </c>
    </row>
    <row r="1890" spans="1:2" x14ac:dyDescent="0.25">
      <c r="A1890" t="str">
        <f>TRIM(BC!F1888)</f>
        <v>CENTRO DE SAÚDE DR. JOSÉ DOMINGOS</v>
      </c>
      <c r="B1890" t="str">
        <f>IFERROR(VLOOKUP('Lotações convertidas'!A1890,'Lista de conversão'!A:B,2,0),IFERROR(VLOOKUP('Lotações convertidas'!A1890,'Lista de conversão'!B:B,1,0),""))</f>
        <v>CENTRO DE SAÚDE DR. JOSÉ DOMINGOS</v>
      </c>
    </row>
    <row r="1891" spans="1:2" x14ac:dyDescent="0.25">
      <c r="A1891" t="str">
        <f>TRIM(BC!F1889)</f>
        <v>CENTRO DE SAÚDE WALDOMIRO LOBO</v>
      </c>
      <c r="B1891" t="str">
        <f>IFERROR(VLOOKUP('Lotações convertidas'!A1891,'Lista de conversão'!A:B,2,0),IFERROR(VLOOKUP('Lotações convertidas'!A1891,'Lista de conversão'!B:B,1,0),""))</f>
        <v>CENTRO DE SAÚDE WALDOMIRO LOBO</v>
      </c>
    </row>
    <row r="1892" spans="1:2" x14ac:dyDescent="0.25">
      <c r="A1892" t="str">
        <f>TRIM(BC!F1890)</f>
        <v>UNIDADE DE PRONTO ATENDIMENTO LESTE</v>
      </c>
      <c r="B1892" t="str">
        <f>IFERROR(VLOOKUP('Lotações convertidas'!A1892,'Lista de conversão'!A:B,2,0),IFERROR(VLOOKUP('Lotações convertidas'!A1892,'Lista de conversão'!B:B,1,0),""))</f>
        <v>UNIDADE DE PRONTO ATENDIMENTO LESTE</v>
      </c>
    </row>
    <row r="1893" spans="1:2" x14ac:dyDescent="0.25">
      <c r="A1893" t="str">
        <f>TRIM(BC!F1891)</f>
        <v>UNIDADE DE PRONTO ATENDIMENTO OESTE</v>
      </c>
      <c r="B1893" t="str">
        <f>IFERROR(VLOOKUP('Lotações convertidas'!A1893,'Lista de conversão'!A:B,2,0),IFERROR(VLOOKUP('Lotações convertidas'!A1893,'Lista de conversão'!B:B,1,0),""))</f>
        <v>UNIDADE DE PRONTO ATENDIMENTO OESTE</v>
      </c>
    </row>
    <row r="1894" spans="1:2" x14ac:dyDescent="0.25">
      <c r="A1894" t="str">
        <f>TRIM(BC!F1892)</f>
        <v>CENTRO DE SAÚDE ERMELINDA</v>
      </c>
      <c r="B1894" t="str">
        <f>IFERROR(VLOOKUP('Lotações convertidas'!A1894,'Lista de conversão'!A:B,2,0),IFERROR(VLOOKUP('Lotações convertidas'!A1894,'Lista de conversão'!B:B,1,0),""))</f>
        <v>CENTRO DE SAÚDE ERMELINDA</v>
      </c>
    </row>
    <row r="1895" spans="1:2" x14ac:dyDescent="0.25">
      <c r="A1895" t="str">
        <f>TRIM(BC!F1893)</f>
        <v>SERVIÇO DE ATENDIMENTO MÓVEL DE URGÊNCIA E TRANSPORTE EM SAÚDE</v>
      </c>
      <c r="B1895" t="str">
        <f>IFERROR(VLOOKUP('Lotações convertidas'!A1895,'Lista de conversão'!A:B,2,0),IFERROR(VLOOKUP('Lotações convertidas'!A1895,'Lista de conversão'!B:B,1,0),""))</f>
        <v>SERVIÇO DE ATENDIMENTO MÓVEL DE URGÊNCIA E TRANSPORTE EM SAÚDE</v>
      </c>
    </row>
    <row r="1896" spans="1:2" x14ac:dyDescent="0.25">
      <c r="A1896" t="str">
        <f>TRIM(BC!F1894)</f>
        <v>CENTRO DE SAÚDE NORALDINO DE LIMA</v>
      </c>
      <c r="B1896" t="str">
        <f>IFERROR(VLOOKUP('Lotações convertidas'!A1896,'Lista de conversão'!A:B,2,0),IFERROR(VLOOKUP('Lotações convertidas'!A1896,'Lista de conversão'!B:B,1,0),""))</f>
        <v>CENTRO DE SAÚDE NORALDINO DE LIMA</v>
      </c>
    </row>
    <row r="1897" spans="1:2" x14ac:dyDescent="0.25">
      <c r="A1897" t="str">
        <f>TRIM(BC!F1895)</f>
        <v>UNIDADE DE PRONTO ATENDIMENTO NORDESTE</v>
      </c>
      <c r="B1897" t="str">
        <f>IFERROR(VLOOKUP('Lotações convertidas'!A1897,'Lista de conversão'!A:B,2,0),IFERROR(VLOOKUP('Lotações convertidas'!A1897,'Lista de conversão'!B:B,1,0),""))</f>
        <v>UNIDADE DE PRONTO ATENDIMENTO NORDESTE</v>
      </c>
    </row>
    <row r="1898" spans="1:2" x14ac:dyDescent="0.25">
      <c r="A1898" t="str">
        <f>TRIM(BC!F1896)</f>
        <v>UNIDADE DE PRONTO ATENDIMENTO OESTE</v>
      </c>
      <c r="B1898" t="str">
        <f>IFERROR(VLOOKUP('Lotações convertidas'!A1898,'Lista de conversão'!A:B,2,0),IFERROR(VLOOKUP('Lotações convertidas'!A1898,'Lista de conversão'!B:B,1,0),""))</f>
        <v>UNIDADE DE PRONTO ATENDIMENTO OESTE</v>
      </c>
    </row>
    <row r="1899" spans="1:2" x14ac:dyDescent="0.25">
      <c r="A1899" t="str">
        <f>TRIM(BC!F1897)</f>
        <v>CENTRO DE ESPECIALIDADES ODONTOLÓGICAS CENTRO-SUL</v>
      </c>
      <c r="B1899" t="str">
        <f>IFERROR(VLOOKUP('Lotações convertidas'!A1899,'Lista de conversão'!A:B,2,0),IFERROR(VLOOKUP('Lotações convertidas'!A1899,'Lista de conversão'!B:B,1,0),""))</f>
        <v>CENTRO DE ESPECIALIDADES ODONTOLOGICAS CENTRO-SUL</v>
      </c>
    </row>
    <row r="1900" spans="1:2" x14ac:dyDescent="0.25">
      <c r="A1900" t="str">
        <f>TRIM(BC!F1898)</f>
        <v>CENTRO DE SAÚDE NAZARÉ</v>
      </c>
      <c r="B1900" t="str">
        <f>IFERROR(VLOOKUP('Lotações convertidas'!A1900,'Lista de conversão'!A:B,2,0),IFERROR(VLOOKUP('Lotações convertidas'!A1900,'Lista de conversão'!B:B,1,0),""))</f>
        <v>CENTRO DE SAÚDE NAZARÉ</v>
      </c>
    </row>
    <row r="1901" spans="1:2" x14ac:dyDescent="0.25">
      <c r="A1901" t="str">
        <f>TRIM(BC!F1899)</f>
        <v>LABORATÓRIO REGIONAL CENTRO-SUL / PAMPULHA</v>
      </c>
      <c r="B1901" t="str">
        <f>IFERROR(VLOOKUP('Lotações convertidas'!A1901,'Lista de conversão'!A:B,2,0),IFERROR(VLOOKUP('Lotações convertidas'!A1901,'Lista de conversão'!B:B,1,0),""))</f>
        <v>LABORATORIO REGIONAL CENTRO-SUL/PAMPULHA</v>
      </c>
    </row>
    <row r="1902" spans="1:2" x14ac:dyDescent="0.25">
      <c r="A1902" t="str">
        <f>TRIM(BC!F1900)</f>
        <v>CENTRO DE REFERÊNCIA EM SAÚDE MENTAL- ÁLCOOL E OUTRAS DROGAS PAMPULHA/NOROESTE</v>
      </c>
      <c r="B1902" t="str">
        <f>IFERROR(VLOOKUP('Lotações convertidas'!A1902,'Lista de conversão'!A:B,2,0),IFERROR(VLOOKUP('Lotações convertidas'!A1902,'Lista de conversão'!B:B,1,0),""))</f>
        <v>CENTRO DE REFERÊNCIA EM SAÚDE MENTAL - ÁLCOOL E DROGAS PAMPULHA/NOROESTE</v>
      </c>
    </row>
    <row r="1903" spans="1:2" x14ac:dyDescent="0.25">
      <c r="A1903" t="str">
        <f>TRIM(BC!F1901)</f>
        <v>CENTRO DE SAÚDE GENTIL GOMES</v>
      </c>
      <c r="B1903" t="str">
        <f>IFERROR(VLOOKUP('Lotações convertidas'!A1903,'Lista de conversão'!A:B,2,0),IFERROR(VLOOKUP('Lotações convertidas'!A1903,'Lista de conversão'!B:B,1,0),""))</f>
        <v>CENTRO DE SAÚDE GENTIL GOMES</v>
      </c>
    </row>
    <row r="1904" spans="1:2" x14ac:dyDescent="0.25">
      <c r="A1904" t="str">
        <f>TRIM(BC!F1902)</f>
        <v>CENTRO DE REFERÊNCIA EM SAÚDE MENTAL- ÁLCOOL E OUTRAS DROGAS NORDESTE</v>
      </c>
      <c r="B1904" t="str">
        <f>IFERROR(VLOOKUP('Lotações convertidas'!A1904,'Lista de conversão'!A:B,2,0),IFERROR(VLOOKUP('Lotações convertidas'!A1904,'Lista de conversão'!B:B,1,0),""))</f>
        <v>CENTRO DE REFERENCIA EM SAUDE MENTAL ALCOOL E DROGAS NORDESTE</v>
      </c>
    </row>
    <row r="1905" spans="1:2" x14ac:dyDescent="0.25">
      <c r="A1905" t="str">
        <f>TRIM(BC!F1903)</f>
        <v>UNIDADE DE PRONTO ATENDIMENTO LESTE</v>
      </c>
      <c r="B1905" t="str">
        <f>IFERROR(VLOOKUP('Lotações convertidas'!A1905,'Lista de conversão'!A:B,2,0),IFERROR(VLOOKUP('Lotações convertidas'!A1905,'Lista de conversão'!B:B,1,0),""))</f>
        <v>UNIDADE DE PRONTO ATENDIMENTO LESTE</v>
      </c>
    </row>
    <row r="1906" spans="1:2" x14ac:dyDescent="0.25">
      <c r="A1906" t="str">
        <f>TRIM(BC!F1904)</f>
        <v>CENTRO DE SAÚDE AMÍLCAR VIANNA MARTINS</v>
      </c>
      <c r="B1906" t="str">
        <f>IFERROR(VLOOKUP('Lotações convertidas'!A1906,'Lista de conversão'!A:B,2,0),IFERROR(VLOOKUP('Lotações convertidas'!A1906,'Lista de conversão'!B:B,1,0),""))</f>
        <v>CENTRO DE SAÚDE AMÍLCAR VIANNA MARTINS</v>
      </c>
    </row>
    <row r="1907" spans="1:2" x14ac:dyDescent="0.25">
      <c r="A1907" t="str">
        <f>TRIM(BC!F1905)</f>
        <v>CENTRO DE SAÚDE ETELVINA CARNEIRO</v>
      </c>
      <c r="B1907" t="str">
        <f>IFERROR(VLOOKUP('Lotações convertidas'!A1907,'Lista de conversão'!A:B,2,0),IFERROR(VLOOKUP('Lotações convertidas'!A1907,'Lista de conversão'!B:B,1,0),""))</f>
        <v>CENTRO DE SAÚDE ETELVINA CARNEIRO</v>
      </c>
    </row>
    <row r="1908" spans="1:2" x14ac:dyDescent="0.25">
      <c r="A1908" t="str">
        <f>TRIM(BC!F1906)</f>
        <v>CENTRO DE SAÚDE PADRE TARCÍSIO</v>
      </c>
      <c r="B1908" t="str">
        <f>IFERROR(VLOOKUP('Lotações convertidas'!A1908,'Lista de conversão'!A:B,2,0),IFERROR(VLOOKUP('Lotações convertidas'!A1908,'Lista de conversão'!B:B,1,0),""))</f>
        <v>CENTRO DE SAÚDE PADRE TARCÍSIO</v>
      </c>
    </row>
    <row r="1909" spans="1:2" x14ac:dyDescent="0.25">
      <c r="A1909" t="str">
        <f>TRIM(BC!F1907)</f>
        <v>CENTRO DE SAÚDE ALCIDES LINS</v>
      </c>
      <c r="B1909" t="str">
        <f>IFERROR(VLOOKUP('Lotações convertidas'!A1909,'Lista de conversão'!A:B,2,0),IFERROR(VLOOKUP('Lotações convertidas'!A1909,'Lista de conversão'!B:B,1,0),""))</f>
        <v>CENTRO DE SAÚDE ALCIDES LINS</v>
      </c>
    </row>
    <row r="1910" spans="1:2" x14ac:dyDescent="0.25">
      <c r="A1910" t="str">
        <f>TRIM(BC!F1908)</f>
        <v>CENTRO DE REFERÊNCIA EM SAÚDE MENTAL- ÁLCOOL E OUTRAS DROGAS NORDESTE</v>
      </c>
      <c r="B1910" t="str">
        <f>IFERROR(VLOOKUP('Lotações convertidas'!A1910,'Lista de conversão'!A:B,2,0),IFERROR(VLOOKUP('Lotações convertidas'!A1910,'Lista de conversão'!B:B,1,0),""))</f>
        <v>CENTRO DE REFERENCIA EM SAUDE MENTAL ALCOOL E DROGAS NORDESTE</v>
      </c>
    </row>
    <row r="1911" spans="1:2" x14ac:dyDescent="0.25">
      <c r="A1911" t="str">
        <f>TRIM(BC!F1909)</f>
        <v>CENTRO DE SAÚDE RIO BRANCO</v>
      </c>
      <c r="B1911" t="str">
        <f>IFERROR(VLOOKUP('Lotações convertidas'!A1911,'Lista de conversão'!A:B,2,0),IFERROR(VLOOKUP('Lotações convertidas'!A1911,'Lista de conversão'!B:B,1,0),""))</f>
        <v>CENTRO DE SAÚDE RIO BRANCO</v>
      </c>
    </row>
    <row r="1912" spans="1:2" x14ac:dyDescent="0.25">
      <c r="A1912" t="str">
        <f>TRIM(BC!F1910)</f>
        <v>CENTRO DE SAÚDE JARDIM ALVORADA</v>
      </c>
      <c r="B1912" t="str">
        <f>IFERROR(VLOOKUP('Lotações convertidas'!A1912,'Lista de conversão'!A:B,2,0),IFERROR(VLOOKUP('Lotações convertidas'!A1912,'Lista de conversão'!B:B,1,0),""))</f>
        <v>CENTRO DE SAÚDE JARDIM ALVORADA</v>
      </c>
    </row>
    <row r="1913" spans="1:2" x14ac:dyDescent="0.25">
      <c r="A1913" t="str">
        <f>TRIM(BC!F1911)</f>
        <v>LABORATÓRIO REGIONAL OESTE / BARREIRO</v>
      </c>
      <c r="B1913" t="str">
        <f>IFERROR(VLOOKUP('Lotações convertidas'!A1913,'Lista de conversão'!A:B,2,0),IFERROR(VLOOKUP('Lotações convertidas'!A1913,'Lista de conversão'!B:B,1,0),""))</f>
        <v>LABORATORIO REGIONAL OESTE/BARREIRO</v>
      </c>
    </row>
    <row r="1914" spans="1:2" x14ac:dyDescent="0.25">
      <c r="A1914" t="str">
        <f>TRIM(BC!F1912)</f>
        <v>CENTRO DE SAÚDE ERMELINDA</v>
      </c>
      <c r="B1914" t="str">
        <f>IFERROR(VLOOKUP('Lotações convertidas'!A1914,'Lista de conversão'!A:B,2,0),IFERROR(VLOOKUP('Lotações convertidas'!A1914,'Lista de conversão'!B:B,1,0),""))</f>
        <v>CENTRO DE SAÚDE ERMELINDA</v>
      </c>
    </row>
    <row r="1915" spans="1:2" x14ac:dyDescent="0.25">
      <c r="A1915" t="str">
        <f>TRIM(BC!F1913)</f>
        <v>CENTRO DE ESPECIALIDADES ODONTOLÓGICAS CENTRO-SUL</v>
      </c>
      <c r="B1915" t="str">
        <f>IFERROR(VLOOKUP('Lotações convertidas'!A1915,'Lista de conversão'!A:B,2,0),IFERROR(VLOOKUP('Lotações convertidas'!A1915,'Lista de conversão'!B:B,1,0),""))</f>
        <v>CENTRO DE ESPECIALIDADES ODONTOLOGICAS CENTRO-SUL</v>
      </c>
    </row>
    <row r="1916" spans="1:2" x14ac:dyDescent="0.25">
      <c r="A1916" t="str">
        <f>TRIM(BC!F1914)</f>
        <v>CENTRO DE SAÚDE SANTA ROSA</v>
      </c>
      <c r="B1916" t="str">
        <f>IFERROR(VLOOKUP('Lotações convertidas'!A1916,'Lista de conversão'!A:B,2,0),IFERROR(VLOOKUP('Lotações convertidas'!A1916,'Lista de conversão'!B:B,1,0),""))</f>
        <v>CENTRO DE SAÚDE SANTA ROSA</v>
      </c>
    </row>
    <row r="1917" spans="1:2" x14ac:dyDescent="0.25">
      <c r="A1917" t="str">
        <f>TRIM(BC!F1915)</f>
        <v>SERVIÇO DE ATENDIMENTO MÓVEL DE URGÊNCIA E TRANSPORTE EM SAÚDE</v>
      </c>
      <c r="B1917" t="str">
        <f>IFERROR(VLOOKUP('Lotações convertidas'!A1917,'Lista de conversão'!A:B,2,0),IFERROR(VLOOKUP('Lotações convertidas'!A1917,'Lista de conversão'!B:B,1,0),""))</f>
        <v>SERVIÇO DE ATENDIMENTO MÓVEL DE URGÊNCIA E TRANSPORTE EM SAÚDE</v>
      </c>
    </row>
    <row r="1918" spans="1:2" x14ac:dyDescent="0.25">
      <c r="A1918" t="str">
        <f>TRIM(BC!F1916)</f>
        <v>CENTRO DE SAÚDE TUPI</v>
      </c>
      <c r="B1918" t="str">
        <f>IFERROR(VLOOKUP('Lotações convertidas'!A1918,'Lista de conversão'!A:B,2,0),IFERROR(VLOOKUP('Lotações convertidas'!A1918,'Lista de conversão'!B:B,1,0),""))</f>
        <v>CENTRO DE SAÚDE TUPI</v>
      </c>
    </row>
    <row r="1919" spans="1:2" x14ac:dyDescent="0.25">
      <c r="A1919" t="str">
        <f>TRIM(BC!F1917)</f>
        <v>CENTRO DE SAÚDE COQUEIROS</v>
      </c>
      <c r="B1919" t="str">
        <f>IFERROR(VLOOKUP('Lotações convertidas'!A1919,'Lista de conversão'!A:B,2,0),IFERROR(VLOOKUP('Lotações convertidas'!A1919,'Lista de conversão'!B:B,1,0),""))</f>
        <v>CENTRO DE SAÚDE COQUEIROS</v>
      </c>
    </row>
    <row r="1920" spans="1:2" x14ac:dyDescent="0.25">
      <c r="A1920" t="str">
        <f>TRIM(BC!F1918)</f>
        <v>CENTRO DE SAÚDE BOMSUCESSO</v>
      </c>
      <c r="B1920" t="str">
        <f>IFERROR(VLOOKUP('Lotações convertidas'!A1920,'Lista de conversão'!A:B,2,0),IFERROR(VLOOKUP('Lotações convertidas'!A1920,'Lista de conversão'!B:B,1,0),""))</f>
        <v>CENTRO DE SAÚDE BOMSUCESSO</v>
      </c>
    </row>
    <row r="1921" spans="1:2" x14ac:dyDescent="0.25">
      <c r="A1921" t="str">
        <f>TRIM(BC!F1919)</f>
        <v>CENTRO DE SAÚDE ZILAH SPÓSITO</v>
      </c>
      <c r="B1921" t="str">
        <f>IFERROR(VLOOKUP('Lotações convertidas'!A1921,'Lista de conversão'!A:B,2,0),IFERROR(VLOOKUP('Lotações convertidas'!A1921,'Lista de conversão'!B:B,1,0),""))</f>
        <v>CENTRO DE SAÚDE ZILAH SPÓSITO</v>
      </c>
    </row>
    <row r="1922" spans="1:2" x14ac:dyDescent="0.25">
      <c r="A1922" t="str">
        <f>TRIM(BC!F1920)</f>
        <v>LABORATÓRIO REGIONAL NOROESTE</v>
      </c>
      <c r="B1922" t="str">
        <f>IFERROR(VLOOKUP('Lotações convertidas'!A1922,'Lista de conversão'!A:B,2,0),IFERROR(VLOOKUP('Lotações convertidas'!A1922,'Lista de conversão'!B:B,1,0),""))</f>
        <v>LABORATORIO REGIONAL NOROESTE</v>
      </c>
    </row>
    <row r="1923" spans="1:2" x14ac:dyDescent="0.25">
      <c r="A1923" t="str">
        <f>TRIM(BC!F1921)</f>
        <v>CENTRO DE SAÚDE SANTA INÊS</v>
      </c>
      <c r="B1923" t="str">
        <f>IFERROR(VLOOKUP('Lotações convertidas'!A1923,'Lista de conversão'!A:B,2,0),IFERROR(VLOOKUP('Lotações convertidas'!A1923,'Lista de conversão'!B:B,1,0),""))</f>
        <v>CENTRO DE SAÚDE SANTA INÊS</v>
      </c>
    </row>
    <row r="1924" spans="1:2" x14ac:dyDescent="0.25">
      <c r="A1924" t="str">
        <f>TRIM(BC!F1922)</f>
        <v>CENTRO DE SAÚDE ETELVINA CARNEIRO</v>
      </c>
      <c r="B1924" t="str">
        <f>IFERROR(VLOOKUP('Lotações convertidas'!A1924,'Lista de conversão'!A:B,2,0),IFERROR(VLOOKUP('Lotações convertidas'!A1924,'Lista de conversão'!B:B,1,0),""))</f>
        <v>CENTRO DE SAÚDE ETELVINA CARNEIRO</v>
      </c>
    </row>
    <row r="1925" spans="1:2" x14ac:dyDescent="0.25">
      <c r="A1925" t="str">
        <f>TRIM(BC!F1923)</f>
        <v>UNIDADE DE PRONTO ATENDIMENTO PAMPULHA</v>
      </c>
      <c r="B1925" t="str">
        <f>IFERROR(VLOOKUP('Lotações convertidas'!A1925,'Lista de conversão'!A:B,2,0),IFERROR(VLOOKUP('Lotações convertidas'!A1925,'Lista de conversão'!B:B,1,0),""))</f>
        <v>UNIDADE DE PRONTO ATENDIMENTO PAMPULHA</v>
      </c>
    </row>
    <row r="1926" spans="1:2" x14ac:dyDescent="0.25">
      <c r="A1926" t="str">
        <f>TRIM(BC!F1924)</f>
        <v>CENTRO DE SAÚDE VILA PINHO</v>
      </c>
      <c r="B1926" t="str">
        <f>IFERROR(VLOOKUP('Lotações convertidas'!A1926,'Lista de conversão'!A:B,2,0),IFERROR(VLOOKUP('Lotações convertidas'!A1926,'Lista de conversão'!B:B,1,0),""))</f>
        <v>CENTRO DE SAÚDE VILA PINHO</v>
      </c>
    </row>
    <row r="1927" spans="1:2" x14ac:dyDescent="0.25">
      <c r="A1927" t="str">
        <f>TRIM(BC!F1925)</f>
        <v>UNIDADE DE PRONTO ATENDIMENTO LESTE</v>
      </c>
      <c r="B1927" t="str">
        <f>IFERROR(VLOOKUP('Lotações convertidas'!A1927,'Lista de conversão'!A:B,2,0),IFERROR(VLOOKUP('Lotações convertidas'!A1927,'Lista de conversão'!B:B,1,0),""))</f>
        <v>UNIDADE DE PRONTO ATENDIMENTO LESTE</v>
      </c>
    </row>
    <row r="1928" spans="1:2" x14ac:dyDescent="0.25">
      <c r="A1928" t="str">
        <f>TRIM(BC!F1926)</f>
        <v>CENTRO DE ESPECIALIDADES ODONTOLÓGICAS CENTRO-SUL</v>
      </c>
      <c r="B1928" t="str">
        <f>IFERROR(VLOOKUP('Lotações convertidas'!A1928,'Lista de conversão'!A:B,2,0),IFERROR(VLOOKUP('Lotações convertidas'!A1928,'Lista de conversão'!B:B,1,0),""))</f>
        <v>CENTRO DE ESPECIALIDADES ODONTOLOGICAS CENTRO-SUL</v>
      </c>
    </row>
    <row r="1929" spans="1:2" x14ac:dyDescent="0.25">
      <c r="A1929" t="str">
        <f>TRIM(BC!F1927)</f>
        <v>CENTRO DE REFERENCIA EM REABILITACAO LESTE</v>
      </c>
      <c r="B1929" t="str">
        <f>IFERROR(VLOOKUP('Lotações convertidas'!A1929,'Lista de conversão'!A:B,2,0),IFERROR(VLOOKUP('Lotações convertidas'!A1929,'Lista de conversão'!B:B,1,0),""))</f>
        <v>CENTRO DE REFERENCIA EM REABILITACAO LESTE</v>
      </c>
    </row>
    <row r="1930" spans="1:2" x14ac:dyDescent="0.25">
      <c r="A1930" t="str">
        <f>TRIM(BC!F1928)</f>
        <v>CENTRO DE SAÚDE SANTA INÊS</v>
      </c>
      <c r="B1930" t="str">
        <f>IFERROR(VLOOKUP('Lotações convertidas'!A1930,'Lista de conversão'!A:B,2,0),IFERROR(VLOOKUP('Lotações convertidas'!A1930,'Lista de conversão'!B:B,1,0),""))</f>
        <v>CENTRO DE SAÚDE SANTA INÊS</v>
      </c>
    </row>
    <row r="1931" spans="1:2" x14ac:dyDescent="0.25">
      <c r="A1931" t="str">
        <f>TRIM(BC!F1929)</f>
        <v>CENTRO DE SAÚDE SANTA INÊS</v>
      </c>
      <c r="B1931" t="str">
        <f>IFERROR(VLOOKUP('Lotações convertidas'!A1931,'Lista de conversão'!A:B,2,0),IFERROR(VLOOKUP('Lotações convertidas'!A1931,'Lista de conversão'!B:B,1,0),""))</f>
        <v>CENTRO DE SAÚDE SANTA INÊS</v>
      </c>
    </row>
    <row r="1932" spans="1:2" x14ac:dyDescent="0.25">
      <c r="A1932" t="str">
        <f>TRIM(BC!F1930)</f>
        <v>CENTRO DE SAÚDE FRANCISCO GOMES BARBOSA - TIROL</v>
      </c>
      <c r="B1932" t="str">
        <f>IFERROR(VLOOKUP('Lotações convertidas'!A1932,'Lista de conversão'!A:B,2,0),IFERROR(VLOOKUP('Lotações convertidas'!A1932,'Lista de conversão'!B:B,1,0),""))</f>
        <v>CENTRO DE SAÚDE FRANCISCO GOMES BARBOSA - TIROL</v>
      </c>
    </row>
    <row r="1933" spans="1:2" x14ac:dyDescent="0.25">
      <c r="A1933" t="str">
        <f>TRIM(BC!F1931)</f>
        <v>CENTRO DE SAÚDE POMPÉIA</v>
      </c>
      <c r="B1933" t="str">
        <f>IFERROR(VLOOKUP('Lotações convertidas'!A1933,'Lista de conversão'!A:B,2,0),IFERROR(VLOOKUP('Lotações convertidas'!A1933,'Lista de conversão'!B:B,1,0),""))</f>
        <v>CENTRO DE SAÚDE POMPÉIA</v>
      </c>
    </row>
    <row r="1934" spans="1:2" x14ac:dyDescent="0.25">
      <c r="A1934" t="str">
        <f>TRIM(BC!F1932)</f>
        <v>CENTRO DE SAÚDE VILA PINHO</v>
      </c>
      <c r="B1934" t="str">
        <f>IFERROR(VLOOKUP('Lotações convertidas'!A1934,'Lista de conversão'!A:B,2,0),IFERROR(VLOOKUP('Lotações convertidas'!A1934,'Lista de conversão'!B:B,1,0),""))</f>
        <v>CENTRO DE SAÚDE VILA PINHO</v>
      </c>
    </row>
    <row r="1935" spans="1:2" x14ac:dyDescent="0.25">
      <c r="A1935" t="str">
        <f>TRIM(BC!F1933)</f>
        <v>CENTRO DE SAÚDE SERRANO</v>
      </c>
      <c r="B1935" t="str">
        <f>IFERROR(VLOOKUP('Lotações convertidas'!A1935,'Lista de conversão'!A:B,2,0),IFERROR(VLOOKUP('Lotações convertidas'!A1935,'Lista de conversão'!B:B,1,0),""))</f>
        <v>CENTRO DE SAÚDE SERRANO</v>
      </c>
    </row>
    <row r="1936" spans="1:2" x14ac:dyDescent="0.25">
      <c r="A1936" t="str">
        <f>TRIM(BC!F1934)</f>
        <v>UNIDADE DE REFERÊNCIA SECUNDÁRIA SAUDADE</v>
      </c>
      <c r="B1936" t="str">
        <f>IFERROR(VLOOKUP('Lotações convertidas'!A1936,'Lista de conversão'!A:B,2,0),IFERROR(VLOOKUP('Lotações convertidas'!A1936,'Lista de conversão'!B:B,1,0),""))</f>
        <v>UNIDADE DE REFERENCIA SECUNDARIA SAUDADE</v>
      </c>
    </row>
    <row r="1937" spans="1:2" x14ac:dyDescent="0.25">
      <c r="A1937" t="str">
        <f>TRIM(BC!F1935)</f>
        <v>CENTRO DE SAÚDE CALIFÓRNIA</v>
      </c>
      <c r="B1937" t="str">
        <f>IFERROR(VLOOKUP('Lotações convertidas'!A1937,'Lista de conversão'!A:B,2,0),IFERROR(VLOOKUP('Lotações convertidas'!A1937,'Lista de conversão'!B:B,1,0),""))</f>
        <v>CENTRO DE SAÚDE CALIFÓRNIA</v>
      </c>
    </row>
    <row r="1938" spans="1:2" x14ac:dyDescent="0.25">
      <c r="A1938" t="str">
        <f>TRIM(BC!F1936)</f>
        <v>CENTRO DE SAÚDE CARLOS RENATO DIAS</v>
      </c>
      <c r="B1938" t="str">
        <f>IFERROR(VLOOKUP('Lotações convertidas'!A1938,'Lista de conversão'!A:B,2,0),IFERROR(VLOOKUP('Lotações convertidas'!A1938,'Lista de conversão'!B:B,1,0),""))</f>
        <v>CENTRO DE SAÚDE CARLOS RENATO DIAS</v>
      </c>
    </row>
    <row r="1939" spans="1:2" x14ac:dyDescent="0.25">
      <c r="A1939" t="str">
        <f>TRIM(BC!F1937)</f>
        <v>CENTRO DE SAÚDE VALE DO JATOBÁ</v>
      </c>
      <c r="B1939" t="str">
        <f>IFERROR(VLOOKUP('Lotações convertidas'!A1939,'Lista de conversão'!A:B,2,0),IFERROR(VLOOKUP('Lotações convertidas'!A1939,'Lista de conversão'!B:B,1,0),""))</f>
        <v>CENTRO DE SAÚDE VALE DO JATOBÁ</v>
      </c>
    </row>
    <row r="1940" spans="1:2" x14ac:dyDescent="0.25">
      <c r="A1940" t="str">
        <f>TRIM(BC!F1938)</f>
        <v>SERVIÇO DE ATENDIMENTO MÓVEL DE URGÊNCIA E TRANSPORTE EM SAÚDE</v>
      </c>
      <c r="B1940" t="str">
        <f>IFERROR(VLOOKUP('Lotações convertidas'!A1940,'Lista de conversão'!A:B,2,0),IFERROR(VLOOKUP('Lotações convertidas'!A1940,'Lista de conversão'!B:B,1,0),""))</f>
        <v>SERVIÇO DE ATENDIMENTO MÓVEL DE URGÊNCIA E TRANSPORTE EM SAÚDE</v>
      </c>
    </row>
    <row r="1941" spans="1:2" x14ac:dyDescent="0.25">
      <c r="A1941" t="str">
        <f>TRIM(BC!F1939)</f>
        <v>CENTRO DE SAÚDE CACHOEIRINHA</v>
      </c>
      <c r="B1941" t="str">
        <f>IFERROR(VLOOKUP('Lotações convertidas'!A1941,'Lista de conversão'!A:B,2,0),IFERROR(VLOOKUP('Lotações convertidas'!A1941,'Lista de conversão'!B:B,1,0),""))</f>
        <v>CENTRO DE SAÚDE CACHOEIRINHA</v>
      </c>
    </row>
    <row r="1942" spans="1:2" x14ac:dyDescent="0.25">
      <c r="A1942" t="str">
        <f>TRIM(BC!F1940)</f>
        <v>CENTRO DE SAÚDE LAJEDO</v>
      </c>
      <c r="B1942" t="str">
        <f>IFERROR(VLOOKUP('Lotações convertidas'!A1942,'Lista de conversão'!A:B,2,0),IFERROR(VLOOKUP('Lotações convertidas'!A1942,'Lista de conversão'!B:B,1,0),""))</f>
        <v>CENTRO DE SAÚDE LAJEDO</v>
      </c>
    </row>
    <row r="1943" spans="1:2" x14ac:dyDescent="0.25">
      <c r="A1943" t="str">
        <f>TRIM(BC!F1941)</f>
        <v>CENTRO DE ESPECIALIDADES ODONTOLÓGICAS PARACATU</v>
      </c>
      <c r="B1943" t="str">
        <f>IFERROR(VLOOKUP('Lotações convertidas'!A1943,'Lista de conversão'!A:B,2,0),IFERROR(VLOOKUP('Lotações convertidas'!A1943,'Lista de conversão'!B:B,1,0),""))</f>
        <v>CENTRO DE ESPECIALIDADES ODONTOLÓGICAS PARACATU</v>
      </c>
    </row>
    <row r="1944" spans="1:2" x14ac:dyDescent="0.25">
      <c r="A1944" t="str">
        <f>TRIM(BC!F1942)</f>
        <v>CENTRO DE SAÚDE ALTO VERA CRUZ</v>
      </c>
      <c r="B1944" t="str">
        <f>IFERROR(VLOOKUP('Lotações convertidas'!A1944,'Lista de conversão'!A:B,2,0),IFERROR(VLOOKUP('Lotações convertidas'!A1944,'Lista de conversão'!B:B,1,0),""))</f>
        <v>CENTRO DE SAÚDE ALTO VERA CRUZ</v>
      </c>
    </row>
    <row r="1945" spans="1:2" x14ac:dyDescent="0.25">
      <c r="A1945" t="str">
        <f>TRIM(BC!F1943)</f>
        <v>UNIDADE DE PRONTO ATENDIMENTO NORTE</v>
      </c>
      <c r="B1945" t="str">
        <f>IFERROR(VLOOKUP('Lotações convertidas'!A1945,'Lista de conversão'!A:B,2,0),IFERROR(VLOOKUP('Lotações convertidas'!A1945,'Lista de conversão'!B:B,1,0),""))</f>
        <v>UNIDADE DE PRONTO ATENDIMENTO NORTE</v>
      </c>
    </row>
    <row r="1946" spans="1:2" x14ac:dyDescent="0.25">
      <c r="A1946" t="str">
        <f>TRIM(BC!F1944)</f>
        <v>CENTRO DE SAÚDE VILA CEMIG</v>
      </c>
      <c r="B1946" t="str">
        <f>IFERROR(VLOOKUP('Lotações convertidas'!A1946,'Lista de conversão'!A:B,2,0),IFERROR(VLOOKUP('Lotações convertidas'!A1946,'Lista de conversão'!B:B,1,0),""))</f>
        <v>CENTRO DE SAÚDE VILA CEMIG</v>
      </c>
    </row>
    <row r="1947" spans="1:2" x14ac:dyDescent="0.25">
      <c r="A1947" t="str">
        <f>TRIM(BC!F1945)</f>
        <v>CENTRO DE SAÚDE HORTO</v>
      </c>
      <c r="B1947" t="str">
        <f>IFERROR(VLOOKUP('Lotações convertidas'!A1947,'Lista de conversão'!A:B,2,0),IFERROR(VLOOKUP('Lotações convertidas'!A1947,'Lista de conversão'!B:B,1,0),""))</f>
        <v>CENTRO DE SAÚDE HORTO</v>
      </c>
    </row>
    <row r="1948" spans="1:2" x14ac:dyDescent="0.25">
      <c r="A1948" t="str">
        <f>TRIM(BC!F1946)</f>
        <v>CENTRO DE SAÚDE URUCUIA</v>
      </c>
      <c r="B1948" t="str">
        <f>IFERROR(VLOOKUP('Lotações convertidas'!A1948,'Lista de conversão'!A:B,2,0),IFERROR(VLOOKUP('Lotações convertidas'!A1948,'Lista de conversão'!B:B,1,0),""))</f>
        <v>CENTRO DE SAÚDE URUCUIA</v>
      </c>
    </row>
    <row r="1949" spans="1:2" x14ac:dyDescent="0.25">
      <c r="A1949" t="str">
        <f>TRIM(BC!F1947)</f>
        <v>CENTRO DE SAÚDE CARLOS PRATES</v>
      </c>
      <c r="B1949" t="str">
        <f>IFERROR(VLOOKUP('Lotações convertidas'!A1949,'Lista de conversão'!A:B,2,0),IFERROR(VLOOKUP('Lotações convertidas'!A1949,'Lista de conversão'!B:B,1,0),""))</f>
        <v>CENTRO DE SAÚDE CARLOS PRATES</v>
      </c>
    </row>
    <row r="1950" spans="1:2" x14ac:dyDescent="0.25">
      <c r="A1950" t="str">
        <f>TRIM(BC!F1948)</f>
        <v>UNIDADE DE PRONTO ATENDIMENTO VENDA NOVA</v>
      </c>
      <c r="B1950" t="str">
        <f>IFERROR(VLOOKUP('Lotações convertidas'!A1950,'Lista de conversão'!A:B,2,0),IFERROR(VLOOKUP('Lotações convertidas'!A1950,'Lista de conversão'!B:B,1,0),""))</f>
        <v>UNIDADE DE PRONTO ATENDIMENTO VENDA NOVA</v>
      </c>
    </row>
    <row r="1951" spans="1:2" x14ac:dyDescent="0.25">
      <c r="A1951" t="str">
        <f>TRIM(BC!F1949)</f>
        <v>UNIDADE DE PRONTO ATENDIMENTO VENDA NOVA</v>
      </c>
      <c r="B1951" t="str">
        <f>IFERROR(VLOOKUP('Lotações convertidas'!A1951,'Lista de conversão'!A:B,2,0),IFERROR(VLOOKUP('Lotações convertidas'!A1951,'Lista de conversão'!B:B,1,0),""))</f>
        <v>UNIDADE DE PRONTO ATENDIMENTO VENDA NOVA</v>
      </c>
    </row>
    <row r="1952" spans="1:2" x14ac:dyDescent="0.25">
      <c r="A1952" t="str">
        <f>TRIM(BC!F1950)</f>
        <v>CENTRO DE SAÚDE OSWALDO CRUZ</v>
      </c>
      <c r="B1952" t="str">
        <f>IFERROR(VLOOKUP('Lotações convertidas'!A1952,'Lista de conversão'!A:B,2,0),IFERROR(VLOOKUP('Lotações convertidas'!A1952,'Lista de conversão'!B:B,1,0),""))</f>
        <v>CENTRO DE SAÚDE OSWALDO CRUZ</v>
      </c>
    </row>
    <row r="1953" spans="1:2" x14ac:dyDescent="0.25">
      <c r="A1953" t="str">
        <f>TRIM(BC!F1951)</f>
        <v>CENTRO DE SAÚDE JARDIM EUROPA</v>
      </c>
      <c r="B1953" t="str">
        <f>IFERROR(VLOOKUP('Lotações convertidas'!A1953,'Lista de conversão'!A:B,2,0),IFERROR(VLOOKUP('Lotações convertidas'!A1953,'Lista de conversão'!B:B,1,0),""))</f>
        <v>CENTRO DE SAÚDE JARDIM EUROPA</v>
      </c>
    </row>
    <row r="1954" spans="1:2" x14ac:dyDescent="0.25">
      <c r="A1954" t="str">
        <f>TRIM(BC!F1952)</f>
        <v>CENTRO DE SAÚDE BETÂNIA</v>
      </c>
      <c r="B1954" t="str">
        <f>IFERROR(VLOOKUP('Lotações convertidas'!A1954,'Lista de conversão'!A:B,2,0),IFERROR(VLOOKUP('Lotações convertidas'!A1954,'Lista de conversão'!B:B,1,0),""))</f>
        <v>CENTRO DE SAÚDE BETÂNIA</v>
      </c>
    </row>
    <row r="1955" spans="1:2" x14ac:dyDescent="0.25">
      <c r="A1955" t="str">
        <f>TRIM(BC!F1953)</f>
        <v>CENTRO DE SAÚDE VILA LEONINA</v>
      </c>
      <c r="B1955" t="str">
        <f>IFERROR(VLOOKUP('Lotações convertidas'!A1955,'Lista de conversão'!A:B,2,0),IFERROR(VLOOKUP('Lotações convertidas'!A1955,'Lista de conversão'!B:B,1,0),""))</f>
        <v>CENTRO DE SAÚDE VILA LEONINA</v>
      </c>
    </row>
    <row r="1956" spans="1:2" x14ac:dyDescent="0.25">
      <c r="A1956" t="str">
        <f>TRIM(BC!F1954)</f>
        <v>CENTRO DE SAÚDE VILA LEONINA</v>
      </c>
      <c r="B1956" t="str">
        <f>IFERROR(VLOOKUP('Lotações convertidas'!A1956,'Lista de conversão'!A:B,2,0),IFERROR(VLOOKUP('Lotações convertidas'!A1956,'Lista de conversão'!B:B,1,0),""))</f>
        <v>CENTRO DE SAÚDE VILA LEONINA</v>
      </c>
    </row>
    <row r="1957" spans="1:2" x14ac:dyDescent="0.25">
      <c r="A1957" t="str">
        <f>TRIM(BC!F1955)</f>
        <v>UNIDADE DE PRONTO ATENDIMENTO VENDA NOVA</v>
      </c>
      <c r="B1957" t="str">
        <f>IFERROR(VLOOKUP('Lotações convertidas'!A1957,'Lista de conversão'!A:B,2,0),IFERROR(VLOOKUP('Lotações convertidas'!A1957,'Lista de conversão'!B:B,1,0),""))</f>
        <v>UNIDADE DE PRONTO ATENDIMENTO VENDA NOVA</v>
      </c>
    </row>
    <row r="1958" spans="1:2" x14ac:dyDescent="0.25">
      <c r="A1958" t="str">
        <f>TRIM(BC!F1956)</f>
        <v>CENTRO DE SAÚDE INDEPENDÊNCIA</v>
      </c>
      <c r="B1958" t="str">
        <f>IFERROR(VLOOKUP('Lotações convertidas'!A1958,'Lista de conversão'!A:B,2,0),IFERROR(VLOOKUP('Lotações convertidas'!A1958,'Lista de conversão'!B:B,1,0),""))</f>
        <v>CENTRO DE SAÚDE INDEPENDÊNCIA</v>
      </c>
    </row>
    <row r="1959" spans="1:2" x14ac:dyDescent="0.25">
      <c r="A1959" t="str">
        <f>TRIM(BC!F1957)</f>
        <v>CENTRO DE REFERENCIA EM SAUDE MENTAL NOROESTE</v>
      </c>
      <c r="B1959" t="str">
        <f>IFERROR(VLOOKUP('Lotações convertidas'!A1959,'Lista de conversão'!A:B,2,0),IFERROR(VLOOKUP('Lotações convertidas'!A1959,'Lista de conversão'!B:B,1,0),""))</f>
        <v>CENTRO DE REFERENCIA EM SAUDE MENTAL NOROESTE</v>
      </c>
    </row>
    <row r="1960" spans="1:2" x14ac:dyDescent="0.25">
      <c r="A1960" t="str">
        <f>TRIM(BC!F1958)</f>
        <v>CENTRO DE SAÚDE RIO BRANCO</v>
      </c>
      <c r="B1960" t="str">
        <f>IFERROR(VLOOKUP('Lotações convertidas'!A1960,'Lista de conversão'!A:B,2,0),IFERROR(VLOOKUP('Lotações convertidas'!A1960,'Lista de conversão'!B:B,1,0),""))</f>
        <v>CENTRO DE SAÚDE RIO BRANCO</v>
      </c>
    </row>
    <row r="1961" spans="1:2" x14ac:dyDescent="0.25">
      <c r="A1961" t="str">
        <f>TRIM(BC!F1959)</f>
        <v>CENTRO DE SAÚDE SANTA CECÍLIA</v>
      </c>
      <c r="B1961" t="str">
        <f>IFERROR(VLOOKUP('Lotações convertidas'!A1961,'Lista de conversão'!A:B,2,0),IFERROR(VLOOKUP('Lotações convertidas'!A1961,'Lista de conversão'!B:B,1,0),""))</f>
        <v>CENTRO DE SAÚDE SANTA CECÍLIA</v>
      </c>
    </row>
    <row r="1962" spans="1:2" x14ac:dyDescent="0.25">
      <c r="A1962" t="str">
        <f>TRIM(BC!F1960)</f>
        <v>CENTRO DE SAÚDE SANTA RITA DE CÁSSIA</v>
      </c>
      <c r="B1962" t="str">
        <f>IFERROR(VLOOKUP('Lotações convertidas'!A1962,'Lista de conversão'!A:B,2,0),IFERROR(VLOOKUP('Lotações convertidas'!A1962,'Lista de conversão'!B:B,1,0),""))</f>
        <v>CENTRO DE SAÚDE SANTA RITA DE CÁSSIA</v>
      </c>
    </row>
    <row r="1963" spans="1:2" x14ac:dyDescent="0.25">
      <c r="A1963" t="str">
        <f>TRIM(BC!F1961)</f>
        <v>CENTRO DE SAÚDE SANTA MÔNICA</v>
      </c>
      <c r="B1963" t="str">
        <f>IFERROR(VLOOKUP('Lotações convertidas'!A1963,'Lista de conversão'!A:B,2,0),IFERROR(VLOOKUP('Lotações convertidas'!A1963,'Lista de conversão'!B:B,1,0),""))</f>
        <v>CENTRO DE SAÚDE SANTA MÔNICA</v>
      </c>
    </row>
    <row r="1964" spans="1:2" x14ac:dyDescent="0.25">
      <c r="A1964" t="str">
        <f>TRIM(BC!F1962)</f>
        <v>CENTRO DE SAÚDE MANGUEIRAS</v>
      </c>
      <c r="B1964" t="str">
        <f>IFERROR(VLOOKUP('Lotações convertidas'!A1964,'Lista de conversão'!A:B,2,0),IFERROR(VLOOKUP('Lotações convertidas'!A1964,'Lista de conversão'!B:B,1,0),""))</f>
        <v>CENTRO DE SAÚDE MANGUEIRAS</v>
      </c>
    </row>
    <row r="1965" spans="1:2" x14ac:dyDescent="0.25">
      <c r="A1965" t="str">
        <f>TRIM(BC!F1963)</f>
        <v>CENTRO DE SAÚDE MENINO JESUS</v>
      </c>
      <c r="B1965" t="str">
        <f>IFERROR(VLOOKUP('Lotações convertidas'!A1965,'Lista de conversão'!A:B,2,0),IFERROR(VLOOKUP('Lotações convertidas'!A1965,'Lista de conversão'!B:B,1,0),""))</f>
        <v>CENTRO DE SAÚDE MENINO JESUS</v>
      </c>
    </row>
    <row r="1966" spans="1:2" x14ac:dyDescent="0.25">
      <c r="A1966" t="str">
        <f>TRIM(BC!F1964)</f>
        <v>CENTRO DE SAÚDE SÃO MARCOS</v>
      </c>
      <c r="B1966" t="str">
        <f>IFERROR(VLOOKUP('Lotações convertidas'!A1966,'Lista de conversão'!A:B,2,0),IFERROR(VLOOKUP('Lotações convertidas'!A1966,'Lista de conversão'!B:B,1,0),""))</f>
        <v>CENTRO DE SAÚDE SÃO MARCOS</v>
      </c>
    </row>
    <row r="1967" spans="1:2" x14ac:dyDescent="0.25">
      <c r="A1967" t="str">
        <f>TRIM(BC!F1965)</f>
        <v>CENTRO DE SAÚDE ANDRADAS</v>
      </c>
      <c r="B1967" t="str">
        <f>IFERROR(VLOOKUP('Lotações convertidas'!A1967,'Lista de conversão'!A:B,2,0),IFERROR(VLOOKUP('Lotações convertidas'!A1967,'Lista de conversão'!B:B,1,0),""))</f>
        <v>CENTRO DE SAÚDE ANDRADAS</v>
      </c>
    </row>
    <row r="1968" spans="1:2" x14ac:dyDescent="0.25">
      <c r="A1968" t="str">
        <f>TRIM(BC!F1966)</f>
        <v>CENTRO DE SAÚDE MANTIQUEIRA</v>
      </c>
      <c r="B1968" t="str">
        <f>IFERROR(VLOOKUP('Lotações convertidas'!A1968,'Lista de conversão'!A:B,2,0),IFERROR(VLOOKUP('Lotações convertidas'!A1968,'Lista de conversão'!B:B,1,0),""))</f>
        <v>CENTRO DE SAÚDE MANTIQUEIRA</v>
      </c>
    </row>
    <row r="1969" spans="1:2" x14ac:dyDescent="0.25">
      <c r="A1969" t="str">
        <f>TRIM(BC!F1967)</f>
        <v>CENTRO DE SAÚDE NAZARÉ</v>
      </c>
      <c r="B1969" t="str">
        <f>IFERROR(VLOOKUP('Lotações convertidas'!A1969,'Lista de conversão'!A:B,2,0),IFERROR(VLOOKUP('Lotações convertidas'!A1969,'Lista de conversão'!B:B,1,0),""))</f>
        <v>CENTRO DE SAÚDE NAZARÉ</v>
      </c>
    </row>
    <row r="1970" spans="1:2" x14ac:dyDescent="0.25">
      <c r="A1970" t="str">
        <f>TRIM(BC!F1968)</f>
        <v>CENTRO DE SAÚDE CAMPO ALEGRE</v>
      </c>
      <c r="B1970" t="str">
        <f>IFERROR(VLOOKUP('Lotações convertidas'!A1970,'Lista de conversão'!A:B,2,0),IFERROR(VLOOKUP('Lotações convertidas'!A1970,'Lista de conversão'!B:B,1,0),""))</f>
        <v>CENTRO DE SAÚDE CAMPO ALEGRE</v>
      </c>
    </row>
    <row r="1971" spans="1:2" x14ac:dyDescent="0.25">
      <c r="A1971" t="str">
        <f>TRIM(BC!F1969)</f>
        <v>CENTRO DE ESPECIALIDADES MEDICAS NORDESTE</v>
      </c>
      <c r="B1971" t="str">
        <f>IFERROR(VLOOKUP('Lotações convertidas'!A1971,'Lista de conversão'!A:B,2,0),IFERROR(VLOOKUP('Lotações convertidas'!A1971,'Lista de conversão'!B:B,1,0),""))</f>
        <v>CENTRO DE ESPECIALIDADES MEDICAS NORDESTE</v>
      </c>
    </row>
    <row r="1972" spans="1:2" x14ac:dyDescent="0.25">
      <c r="A1972" t="str">
        <f>TRIM(BC!F1970)</f>
        <v>CENTRO DE REFERÊNCIA EM SAÚDE MENTAL- ÁLCOOL E OUTRAS DROGAS NORDESTE</v>
      </c>
      <c r="B1972" t="str">
        <f>IFERROR(VLOOKUP('Lotações convertidas'!A1972,'Lista de conversão'!A:B,2,0),IFERROR(VLOOKUP('Lotações convertidas'!A1972,'Lista de conversão'!B:B,1,0),""))</f>
        <v>CENTRO DE REFERENCIA EM SAUDE MENTAL ALCOOL E DROGAS NORDESTE</v>
      </c>
    </row>
    <row r="1973" spans="1:2" x14ac:dyDescent="0.25">
      <c r="A1973" t="str">
        <f>TRIM(BC!F1971)</f>
        <v>CENTRO DE SAÚDE PINDORAMA - ELZA MARTINS</v>
      </c>
      <c r="B1973" t="str">
        <f>IFERROR(VLOOKUP('Lotações convertidas'!A1973,'Lista de conversão'!A:B,2,0),IFERROR(VLOOKUP('Lotações convertidas'!A1973,'Lista de conversão'!B:B,1,0),""))</f>
        <v>CENTRO DE SAÚDE PINDORAMA - ELZA MARTINS</v>
      </c>
    </row>
    <row r="1974" spans="1:2" x14ac:dyDescent="0.25">
      <c r="A1974" t="str">
        <f>TRIM(BC!F1972)</f>
        <v>UNIDADE DE PRONTO ATENDIMENTO OESTE</v>
      </c>
      <c r="B1974" t="str">
        <f>IFERROR(VLOOKUP('Lotações convertidas'!A1974,'Lista de conversão'!A:B,2,0),IFERROR(VLOOKUP('Lotações convertidas'!A1974,'Lista de conversão'!B:B,1,0),""))</f>
        <v>UNIDADE DE PRONTO ATENDIMENTO OESTE</v>
      </c>
    </row>
    <row r="1975" spans="1:2" x14ac:dyDescent="0.25">
      <c r="A1975" t="str">
        <f>TRIM(BC!F1973)</f>
        <v>UNIDADE DE PRONTO ATENDIMENTO OESTE</v>
      </c>
      <c r="B1975" t="str">
        <f>IFERROR(VLOOKUP('Lotações convertidas'!A1975,'Lista de conversão'!A:B,2,0),IFERROR(VLOOKUP('Lotações convertidas'!A1975,'Lista de conversão'!B:B,1,0),""))</f>
        <v>UNIDADE DE PRONTO ATENDIMENTO OESTE</v>
      </c>
    </row>
    <row r="1976" spans="1:2" x14ac:dyDescent="0.25">
      <c r="A1976" t="str">
        <f>TRIM(BC!F1974)</f>
        <v>CENTRO DE SAÚDE SANTA MARIA</v>
      </c>
      <c r="B1976" t="str">
        <f>IFERROR(VLOOKUP('Lotações convertidas'!A1976,'Lista de conversão'!A:B,2,0),IFERROR(VLOOKUP('Lotações convertidas'!A1976,'Lista de conversão'!B:B,1,0),""))</f>
        <v>CENTRO DE SAÚDE SANTA MARIA</v>
      </c>
    </row>
    <row r="1977" spans="1:2" x14ac:dyDescent="0.25">
      <c r="A1977" t="str">
        <f>TRIM(BC!F1975)</f>
        <v>CENTRO DE SAÚDE REGINA</v>
      </c>
      <c r="B1977" t="str">
        <f>IFERROR(VLOOKUP('Lotações convertidas'!A1977,'Lista de conversão'!A:B,2,0),IFERROR(VLOOKUP('Lotações convertidas'!A1977,'Lista de conversão'!B:B,1,0),""))</f>
        <v>CENTRO DE SAÚDE REGINA</v>
      </c>
    </row>
    <row r="1978" spans="1:2" x14ac:dyDescent="0.25">
      <c r="A1978" t="str">
        <f>TRIM(BC!F1976)</f>
        <v>CENTRO DE SAÚDE SÃO MIGUEL ARCANJO</v>
      </c>
      <c r="B1978" t="str">
        <f>IFERROR(VLOOKUP('Lotações convertidas'!A1978,'Lista de conversão'!A:B,2,0),IFERROR(VLOOKUP('Lotações convertidas'!A1978,'Lista de conversão'!B:B,1,0),""))</f>
        <v>CENTRO DE SAÚDE SÃO MIGUEL ARCANJO</v>
      </c>
    </row>
    <row r="1979" spans="1:2" x14ac:dyDescent="0.25">
      <c r="A1979" t="str">
        <f>TRIM(BC!F1977)</f>
        <v>CENTRO DE SAÚDE SÃO GERALDO</v>
      </c>
      <c r="B1979" t="str">
        <f>IFERROR(VLOOKUP('Lotações convertidas'!A1979,'Lista de conversão'!A:B,2,0),IFERROR(VLOOKUP('Lotações convertidas'!A1979,'Lista de conversão'!B:B,1,0),""))</f>
        <v>CENTRO DE SAÚDE SÃO GERALDO</v>
      </c>
    </row>
    <row r="1980" spans="1:2" x14ac:dyDescent="0.25">
      <c r="A1980" t="str">
        <f>TRIM(BC!F1978)</f>
        <v>CENTRO DE SAÚDE VALE DO JATOBÁ</v>
      </c>
      <c r="B1980" t="str">
        <f>IFERROR(VLOOKUP('Lotações convertidas'!A1980,'Lista de conversão'!A:B,2,0),IFERROR(VLOOKUP('Lotações convertidas'!A1980,'Lista de conversão'!B:B,1,0),""))</f>
        <v>CENTRO DE SAÚDE VALE DO JATOBÁ</v>
      </c>
    </row>
    <row r="1981" spans="1:2" x14ac:dyDescent="0.25">
      <c r="A1981" t="str">
        <f>TRIM(BC!F1979)</f>
        <v>CENTRO DE SAÚDE SANTOS ANJOS</v>
      </c>
      <c r="B1981" t="str">
        <f>IFERROR(VLOOKUP('Lotações convertidas'!A1981,'Lista de conversão'!A:B,2,0),IFERROR(VLOOKUP('Lotações convertidas'!A1981,'Lista de conversão'!B:B,1,0),""))</f>
        <v>CENTRO DE SAÚDE SANTOS ANJOS</v>
      </c>
    </row>
    <row r="1982" spans="1:2" x14ac:dyDescent="0.25">
      <c r="A1982" t="str">
        <f>TRIM(BC!F1980)</f>
        <v>CENTRO DE SAÚDE AMÍLCAR VIANNA MARTINS</v>
      </c>
      <c r="B1982" t="str">
        <f>IFERROR(VLOOKUP('Lotações convertidas'!A1982,'Lista de conversão'!A:B,2,0),IFERROR(VLOOKUP('Lotações convertidas'!A1982,'Lista de conversão'!B:B,1,0),""))</f>
        <v>CENTRO DE SAÚDE AMÍLCAR VIANNA MARTINS</v>
      </c>
    </row>
    <row r="1983" spans="1:2" x14ac:dyDescent="0.25">
      <c r="A1983" t="str">
        <f>TRIM(BC!F1981)</f>
        <v>CENTRO DE SAÚDE CÍCERO ILDEFONSO</v>
      </c>
      <c r="B1983" t="str">
        <f>IFERROR(VLOOKUP('Lotações convertidas'!A1983,'Lista de conversão'!A:B,2,0),IFERROR(VLOOKUP('Lotações convertidas'!A1983,'Lista de conversão'!B:B,1,0),""))</f>
        <v>CENTRO DE SAÚDE CÍCERO ILDEFONSO</v>
      </c>
    </row>
    <row r="1984" spans="1:2" x14ac:dyDescent="0.25">
      <c r="A1984" t="str">
        <f>TRIM(BC!F1982)</f>
        <v>CENTRO DE SAÚDE SÃO MIGUEL ARCANJO</v>
      </c>
      <c r="B1984" t="str">
        <f>IFERROR(VLOOKUP('Lotações convertidas'!A1984,'Lista de conversão'!A:B,2,0),IFERROR(VLOOKUP('Lotações convertidas'!A1984,'Lista de conversão'!B:B,1,0),""))</f>
        <v>CENTRO DE SAÚDE SÃO MIGUEL ARCANJO</v>
      </c>
    </row>
    <row r="1985" spans="1:2" x14ac:dyDescent="0.25">
      <c r="A1985" t="str">
        <f>TRIM(BC!F1983)</f>
        <v>CENTRO DE SAÚDE EDUARDO MAURO DE ARAÚJO - MIRAMAR</v>
      </c>
      <c r="B1985" t="str">
        <f>IFERROR(VLOOKUP('Lotações convertidas'!A1985,'Lista de conversão'!A:B,2,0),IFERROR(VLOOKUP('Lotações convertidas'!A1985,'Lista de conversão'!B:B,1,0),""))</f>
        <v>CENTRO DE SAÚDE EDUARDO MAURO DE ARAÚJO - MIRAMAR</v>
      </c>
    </row>
    <row r="1986" spans="1:2" x14ac:dyDescent="0.25">
      <c r="A1986" t="str">
        <f>TRIM(BC!F1984)</f>
        <v>CENTRO DE SAÚDE CALIFÓRNIA</v>
      </c>
      <c r="B1986" t="str">
        <f>IFERROR(VLOOKUP('Lotações convertidas'!A1986,'Lista de conversão'!A:B,2,0),IFERROR(VLOOKUP('Lotações convertidas'!A1986,'Lista de conversão'!B:B,1,0),""))</f>
        <v>CENTRO DE SAÚDE CALIFÓRNIA</v>
      </c>
    </row>
    <row r="1987" spans="1:2" x14ac:dyDescent="0.25">
      <c r="A1987" t="str">
        <f>TRIM(BC!F1985)</f>
        <v>CENTRO DE SAÚDE ANDRADAS</v>
      </c>
      <c r="B1987" t="str">
        <f>IFERROR(VLOOKUP('Lotações convertidas'!A1987,'Lista de conversão'!A:B,2,0),IFERROR(VLOOKUP('Lotações convertidas'!A1987,'Lista de conversão'!B:B,1,0),""))</f>
        <v>CENTRO DE SAÚDE ANDRADAS</v>
      </c>
    </row>
    <row r="1988" spans="1:2" x14ac:dyDescent="0.25">
      <c r="A1988" t="str">
        <f>TRIM(BC!F1986)</f>
        <v>CENTRO DE SAÚDE ANDRADAS</v>
      </c>
      <c r="B1988" t="str">
        <f>IFERROR(VLOOKUP('Lotações convertidas'!A1988,'Lista de conversão'!A:B,2,0),IFERROR(VLOOKUP('Lotações convertidas'!A1988,'Lista de conversão'!B:B,1,0),""))</f>
        <v>CENTRO DE SAÚDE ANDRADAS</v>
      </c>
    </row>
    <row r="1989" spans="1:2" x14ac:dyDescent="0.25">
      <c r="A1989" t="str">
        <f>TRIM(BC!F1987)</f>
        <v>CENTRO DE SAÚDE WALDOMIRO LOBO</v>
      </c>
      <c r="B1989" t="str">
        <f>IFERROR(VLOOKUP('Lotações convertidas'!A1989,'Lista de conversão'!A:B,2,0),IFERROR(VLOOKUP('Lotações convertidas'!A1989,'Lista de conversão'!B:B,1,0),""))</f>
        <v>CENTRO DE SAÚDE WALDOMIRO LOBO</v>
      </c>
    </row>
    <row r="1990" spans="1:2" x14ac:dyDescent="0.25">
      <c r="A1990" t="str">
        <f>TRIM(BC!F1988)</f>
        <v>CENTRO DE SAÚDE ZILAH SPÓSITO</v>
      </c>
      <c r="B1990" t="str">
        <f>IFERROR(VLOOKUP('Lotações convertidas'!A1990,'Lista de conversão'!A:B,2,0),IFERROR(VLOOKUP('Lotações convertidas'!A1990,'Lista de conversão'!B:B,1,0),""))</f>
        <v>CENTRO DE SAÚDE ZILAH SPÓSITO</v>
      </c>
    </row>
    <row r="1991" spans="1:2" x14ac:dyDescent="0.25">
      <c r="A1991" t="str">
        <f>TRIM(BC!F1989)</f>
        <v>CENTRO DE REFERENCIA EM REABILITACAO LESTE</v>
      </c>
      <c r="B1991" t="str">
        <f>IFERROR(VLOOKUP('Lotações convertidas'!A1991,'Lista de conversão'!A:B,2,0),IFERROR(VLOOKUP('Lotações convertidas'!A1991,'Lista de conversão'!B:B,1,0),""))</f>
        <v>CENTRO DE REFERENCIA EM REABILITACAO LESTE</v>
      </c>
    </row>
    <row r="1992" spans="1:2" x14ac:dyDescent="0.25">
      <c r="A1992" t="str">
        <f>TRIM(BC!F1990)</f>
        <v>CENTRO DE SAÚDE DOM BOSCO</v>
      </c>
      <c r="B1992" t="str">
        <f>IFERROR(VLOOKUP('Lotações convertidas'!A1992,'Lista de conversão'!A:B,2,0),IFERROR(VLOOKUP('Lotações convertidas'!A1992,'Lista de conversão'!B:B,1,0),""))</f>
        <v>CENTRO DE SAÚDE DOM BOSCO</v>
      </c>
    </row>
    <row r="1993" spans="1:2" x14ac:dyDescent="0.25">
      <c r="A1993" t="str">
        <f>TRIM(BC!F1991)</f>
        <v>CENTRAL DE ESTERILIZACAO NORDESTE</v>
      </c>
      <c r="B1993" t="str">
        <f>IFERROR(VLOOKUP('Lotações convertidas'!A1993,'Lista de conversão'!A:B,2,0),IFERROR(VLOOKUP('Lotações convertidas'!A1993,'Lista de conversão'!B:B,1,0),""))</f>
        <v>CENTRAL DE ESTERILIZACAO NORDESTE</v>
      </c>
    </row>
    <row r="1994" spans="1:2" x14ac:dyDescent="0.25">
      <c r="A1994" t="str">
        <f>TRIM(BC!F1992)</f>
        <v>CENTRO DE SAÚDE VERA CRUZ</v>
      </c>
      <c r="B1994" t="str">
        <f>IFERROR(VLOOKUP('Lotações convertidas'!A1994,'Lista de conversão'!A:B,2,0),IFERROR(VLOOKUP('Lotações convertidas'!A1994,'Lista de conversão'!B:B,1,0),""))</f>
        <v>CENTRO DE SAÚDE VERA CRUZ</v>
      </c>
    </row>
    <row r="1995" spans="1:2" x14ac:dyDescent="0.25">
      <c r="A1995" t="str">
        <f>TRIM(BC!F1993)</f>
        <v>CENTRO DE SAÚDE FELICIDADE II</v>
      </c>
      <c r="B1995" t="str">
        <f>IFERROR(VLOOKUP('Lotações convertidas'!A1995,'Lista de conversão'!A:B,2,0),IFERROR(VLOOKUP('Lotações convertidas'!A1995,'Lista de conversão'!B:B,1,0),""))</f>
        <v>CENTRO DE SAÚDE FELICIDADE II</v>
      </c>
    </row>
    <row r="1996" spans="1:2" x14ac:dyDescent="0.25">
      <c r="A1996" t="str">
        <f>TRIM(BC!F1994)</f>
        <v>CENTRO DE SAÚDE FELICIDADE II</v>
      </c>
      <c r="B1996" t="str">
        <f>IFERROR(VLOOKUP('Lotações convertidas'!A1996,'Lista de conversão'!A:B,2,0),IFERROR(VLOOKUP('Lotações convertidas'!A1996,'Lista de conversão'!B:B,1,0),""))</f>
        <v>CENTRO DE SAÚDE FELICIDADE II</v>
      </c>
    </row>
    <row r="1997" spans="1:2" x14ac:dyDescent="0.25">
      <c r="A1997" t="str">
        <f>TRIM(BC!F1995)</f>
        <v>CENTRO DE SAÚDE VILA IMPERIAL</v>
      </c>
      <c r="B1997" t="str">
        <f>IFERROR(VLOOKUP('Lotações convertidas'!A1997,'Lista de conversão'!A:B,2,0),IFERROR(VLOOKUP('Lotações convertidas'!A1997,'Lista de conversão'!B:B,1,0),""))</f>
        <v>CENTRO DE SAÚDE VILA IMPERIAL</v>
      </c>
    </row>
    <row r="1998" spans="1:2" x14ac:dyDescent="0.25">
      <c r="A1998" t="str">
        <f>TRIM(BC!F1996)</f>
        <v>UNIDADE DE PRONTO ATENDIMENTO LESTE</v>
      </c>
      <c r="B1998" t="str">
        <f>IFERROR(VLOOKUP('Lotações convertidas'!A1998,'Lista de conversão'!A:B,2,0),IFERROR(VLOOKUP('Lotações convertidas'!A1998,'Lista de conversão'!B:B,1,0),""))</f>
        <v>UNIDADE DE PRONTO ATENDIMENTO LESTE</v>
      </c>
    </row>
    <row r="1999" spans="1:2" x14ac:dyDescent="0.25">
      <c r="A1999" t="str">
        <f>TRIM(BC!F1997)</f>
        <v>CENTRO DE SAÚDE SÃO TOMÁS</v>
      </c>
      <c r="B1999" t="str">
        <f>IFERROR(VLOOKUP('Lotações convertidas'!A1999,'Lista de conversão'!A:B,2,0),IFERROR(VLOOKUP('Lotações convertidas'!A1999,'Lista de conversão'!B:B,1,0),""))</f>
        <v>CENTRO DE SAÚDE SÃO TOMÁS</v>
      </c>
    </row>
    <row r="2000" spans="1:2" x14ac:dyDescent="0.25">
      <c r="A2000" t="str">
        <f>TRIM(BC!F1998)</f>
        <v>CENTRO DE SAÚDE SÃO CRISTÓVÃO</v>
      </c>
      <c r="B2000" t="str">
        <f>IFERROR(VLOOKUP('Lotações convertidas'!A2000,'Lista de conversão'!A:B,2,0),IFERROR(VLOOKUP('Lotações convertidas'!A2000,'Lista de conversão'!B:B,1,0),""))</f>
        <v>CENTRO DE SAÚDE SÃO CRISTÓVÃO</v>
      </c>
    </row>
    <row r="2001" spans="1:2" x14ac:dyDescent="0.25">
      <c r="A2001" t="str">
        <f>TRIM(BC!F1999)</f>
        <v>CENTRO DE SAÚDE VILA CEMIG</v>
      </c>
      <c r="B2001" t="str">
        <f>IFERROR(VLOOKUP('Lotações convertidas'!A2001,'Lista de conversão'!A:B,2,0),IFERROR(VLOOKUP('Lotações convertidas'!A2001,'Lista de conversão'!B:B,1,0),""))</f>
        <v>CENTRO DE SAÚDE VILA CEMIG</v>
      </c>
    </row>
    <row r="2002" spans="1:2" x14ac:dyDescent="0.25">
      <c r="A2002" t="str">
        <f>TRIM(BC!F2000)</f>
        <v>CENTRO DE SAÚDE BOMSUCESSO</v>
      </c>
      <c r="B2002" t="str">
        <f>IFERROR(VLOOKUP('Lotações convertidas'!A2002,'Lista de conversão'!A:B,2,0),IFERROR(VLOOKUP('Lotações convertidas'!A2002,'Lista de conversão'!B:B,1,0),""))</f>
        <v>CENTRO DE SAÚDE BOMSUCESSO</v>
      </c>
    </row>
    <row r="2003" spans="1:2" x14ac:dyDescent="0.25">
      <c r="A2003" t="str">
        <f>TRIM(BC!F2001)</f>
        <v>LABORATÓRIO REGIONAL LESTE / NORDESTE</v>
      </c>
      <c r="B2003" t="str">
        <f>IFERROR(VLOOKUP('Lotações convertidas'!A2003,'Lista de conversão'!A:B,2,0),IFERROR(VLOOKUP('Lotações convertidas'!A2003,'Lista de conversão'!B:B,1,0),""))</f>
        <v>LABORATORIO REGIONAL LESTE/NORDESTE</v>
      </c>
    </row>
    <row r="2004" spans="1:2" x14ac:dyDescent="0.25">
      <c r="A2004" t="str">
        <f>TRIM(BC!F2002)</f>
        <v>CENTRO DE SAÚDE ERMELINDA</v>
      </c>
      <c r="B2004" t="str">
        <f>IFERROR(VLOOKUP('Lotações convertidas'!A2004,'Lista de conversão'!A:B,2,0),IFERROR(VLOOKUP('Lotações convertidas'!A2004,'Lista de conversão'!B:B,1,0),""))</f>
        <v>CENTRO DE SAÚDE ERMELINDA</v>
      </c>
    </row>
    <row r="2005" spans="1:2" x14ac:dyDescent="0.25">
      <c r="A2005" t="str">
        <f>TRIM(BC!F2003)</f>
        <v>CENTRO DE SAÚDE DR. JOSÉ DOMINGOS</v>
      </c>
      <c r="B2005" t="str">
        <f>IFERROR(VLOOKUP('Lotações convertidas'!A2005,'Lista de conversão'!A:B,2,0),IFERROR(VLOOKUP('Lotações convertidas'!A2005,'Lista de conversão'!B:B,1,0),""))</f>
        <v>CENTRO DE SAÚDE DR. JOSÉ DOMINGOS</v>
      </c>
    </row>
    <row r="2006" spans="1:2" x14ac:dyDescent="0.25">
      <c r="A2006" t="str">
        <f>TRIM(BC!F2004)</f>
        <v>CENTRO DE SAÚDE PADRE EUSTÁQUIO</v>
      </c>
      <c r="B2006" t="str">
        <f>IFERROR(VLOOKUP('Lotações convertidas'!A2006,'Lista de conversão'!A:B,2,0),IFERROR(VLOOKUP('Lotações convertidas'!A2006,'Lista de conversão'!B:B,1,0),""))</f>
        <v>CENTRO DE SAÚDE PADRE EUSTÁQUIO</v>
      </c>
    </row>
    <row r="2007" spans="1:2" x14ac:dyDescent="0.25">
      <c r="A2007" t="str">
        <f>TRIM(BC!F2005)</f>
        <v>UNIDADE DE PRONTO ATENDIMENTO LESTE</v>
      </c>
      <c r="B2007" t="str">
        <f>IFERROR(VLOOKUP('Lotações convertidas'!A2007,'Lista de conversão'!A:B,2,0),IFERROR(VLOOKUP('Lotações convertidas'!A2007,'Lista de conversão'!B:B,1,0),""))</f>
        <v>UNIDADE DE PRONTO ATENDIMENTO LESTE</v>
      </c>
    </row>
    <row r="2008" spans="1:2" x14ac:dyDescent="0.25">
      <c r="A2008" t="str">
        <f>TRIM(BC!F2006)</f>
        <v>CENTRO DE SAÚDE SALGADO FILHO</v>
      </c>
      <c r="B2008" t="str">
        <f>IFERROR(VLOOKUP('Lotações convertidas'!A2008,'Lista de conversão'!A:B,2,0),IFERROR(VLOOKUP('Lotações convertidas'!A2008,'Lista de conversão'!B:B,1,0),""))</f>
        <v>CENTRO DE SAÚDE SALGADO FILHO</v>
      </c>
    </row>
    <row r="2009" spans="1:2" x14ac:dyDescent="0.25">
      <c r="A2009" t="str">
        <f>TRIM(BC!F2007)</f>
        <v>CENTRO DE SAÚDE VILA IMPERIAL</v>
      </c>
      <c r="B2009" t="str">
        <f>IFERROR(VLOOKUP('Lotações convertidas'!A2009,'Lista de conversão'!A:B,2,0),IFERROR(VLOOKUP('Lotações convertidas'!A2009,'Lista de conversão'!B:B,1,0),""))</f>
        <v>CENTRO DE SAÚDE VILA IMPERIAL</v>
      </c>
    </row>
    <row r="2010" spans="1:2" x14ac:dyDescent="0.25">
      <c r="A2010" t="str">
        <f>TRIM(BC!F2008)</f>
        <v>CENTRO DE SAÚDE AMÍLCAR VIANNA MARTINS</v>
      </c>
      <c r="B2010" t="str">
        <f>IFERROR(VLOOKUP('Lotações convertidas'!A2010,'Lista de conversão'!A:B,2,0),IFERROR(VLOOKUP('Lotações convertidas'!A2010,'Lista de conversão'!B:B,1,0),""))</f>
        <v>CENTRO DE SAÚDE AMÍLCAR VIANNA MARTINS</v>
      </c>
    </row>
    <row r="2011" spans="1:2" x14ac:dyDescent="0.25">
      <c r="A2011" t="str">
        <f>TRIM(BC!F2009)</f>
        <v>UNIDADE DE PRONTO ATENDIMENTO NORTE</v>
      </c>
      <c r="B2011" t="str">
        <f>IFERROR(VLOOKUP('Lotações convertidas'!A2011,'Lista de conversão'!A:B,2,0),IFERROR(VLOOKUP('Lotações convertidas'!A2011,'Lista de conversão'!B:B,1,0),""))</f>
        <v>UNIDADE DE PRONTO ATENDIMENTO NORTE</v>
      </c>
    </row>
    <row r="2012" spans="1:2" x14ac:dyDescent="0.25">
      <c r="A2012" t="str">
        <f>TRIM(BC!F2010)</f>
        <v>CENTRO DE SAÚDE NOVO AARÃO REIS</v>
      </c>
      <c r="B2012" t="str">
        <f>IFERROR(VLOOKUP('Lotações convertidas'!A2012,'Lista de conversão'!A:B,2,0),IFERROR(VLOOKUP('Lotações convertidas'!A2012,'Lista de conversão'!B:B,1,0),""))</f>
        <v>CENTRO DE SAÚDE NOVO AARÃO REIS</v>
      </c>
    </row>
    <row r="2013" spans="1:2" x14ac:dyDescent="0.25">
      <c r="A2013" t="str">
        <f>TRIM(BC!F2011)</f>
        <v>CENTRO DE SAÚDE GUARANI</v>
      </c>
      <c r="B2013" t="str">
        <f>IFERROR(VLOOKUP('Lotações convertidas'!A2013,'Lista de conversão'!A:B,2,0),IFERROR(VLOOKUP('Lotações convertidas'!A2013,'Lista de conversão'!B:B,1,0),""))</f>
        <v>CENTRO DE SAÚDE GUARANI</v>
      </c>
    </row>
    <row r="2014" spans="1:2" x14ac:dyDescent="0.25">
      <c r="A2014" t="str">
        <f>TRIM(BC!F2012)</f>
        <v>UNIDADE DE PRONTO ATENDIMENTO PAMPULHA</v>
      </c>
      <c r="B2014" t="str">
        <f>IFERROR(VLOOKUP('Lotações convertidas'!A2014,'Lista de conversão'!A:B,2,0),IFERROR(VLOOKUP('Lotações convertidas'!A2014,'Lista de conversão'!B:B,1,0),""))</f>
        <v>UNIDADE DE PRONTO ATENDIMENTO PAMPULHA</v>
      </c>
    </row>
    <row r="2015" spans="1:2" x14ac:dyDescent="0.25">
      <c r="A2015" t="str">
        <f>TRIM(BC!F2013)</f>
        <v>CENTRO DE SAÚDE ZILAH SPÓSITO</v>
      </c>
      <c r="B2015" t="str">
        <f>IFERROR(VLOOKUP('Lotações convertidas'!A2015,'Lista de conversão'!A:B,2,0),IFERROR(VLOOKUP('Lotações convertidas'!A2015,'Lista de conversão'!B:B,1,0),""))</f>
        <v>CENTRO DE SAÚDE ZILAH SPÓSITO</v>
      </c>
    </row>
    <row r="2016" spans="1:2" x14ac:dyDescent="0.25">
      <c r="A2016" t="str">
        <f>TRIM(BC!F2014)</f>
        <v>CENTRO DE SAÚDE SANTOS ANJOS</v>
      </c>
      <c r="B2016" t="str">
        <f>IFERROR(VLOOKUP('Lotações convertidas'!A2016,'Lista de conversão'!A:B,2,0),IFERROR(VLOOKUP('Lotações convertidas'!A2016,'Lista de conversão'!B:B,1,0),""))</f>
        <v>CENTRO DE SAÚDE SANTOS ANJOS</v>
      </c>
    </row>
    <row r="2017" spans="1:2" x14ac:dyDescent="0.25">
      <c r="A2017" t="str">
        <f>TRIM(BC!F2015)</f>
        <v>UNIDADE DE PRONTO ATENDIMENTO NORTE</v>
      </c>
      <c r="B2017" t="str">
        <f>IFERROR(VLOOKUP('Lotações convertidas'!A2017,'Lista de conversão'!A:B,2,0),IFERROR(VLOOKUP('Lotações convertidas'!A2017,'Lista de conversão'!B:B,1,0),""))</f>
        <v>UNIDADE DE PRONTO ATENDIMENTO NORTE</v>
      </c>
    </row>
    <row r="2018" spans="1:2" x14ac:dyDescent="0.25">
      <c r="A2018" t="str">
        <f>TRIM(BC!F2016)</f>
        <v>UNIDADE DE PRONTO ATENDIMENTO BARREIRO</v>
      </c>
      <c r="B2018" t="str">
        <f>IFERROR(VLOOKUP('Lotações convertidas'!A2018,'Lista de conversão'!A:B,2,0),IFERROR(VLOOKUP('Lotações convertidas'!A2018,'Lista de conversão'!B:B,1,0),""))</f>
        <v>UNIDADE DE PRONTO ATENDIMENTO BARREIRO</v>
      </c>
    </row>
    <row r="2019" spans="1:2" x14ac:dyDescent="0.25">
      <c r="A2019" t="str">
        <f>TRIM(BC!F2017)</f>
        <v>CENTRO DE SAÚDE JAQUELINE</v>
      </c>
      <c r="B2019" t="str">
        <f>IFERROR(VLOOKUP('Lotações convertidas'!A2019,'Lista de conversão'!A:B,2,0),IFERROR(VLOOKUP('Lotações convertidas'!A2019,'Lista de conversão'!B:B,1,0),""))</f>
        <v>CENTRO DE SAÚDE JAQUELINE</v>
      </c>
    </row>
    <row r="2020" spans="1:2" x14ac:dyDescent="0.25">
      <c r="A2020" t="str">
        <f>TRIM(BC!F2018)</f>
        <v>CENTRO DE SAÚDE VISTA ALEGRE</v>
      </c>
      <c r="B2020" t="str">
        <f>IFERROR(VLOOKUP('Lotações convertidas'!A2020,'Lista de conversão'!A:B,2,0),IFERROR(VLOOKUP('Lotações convertidas'!A2020,'Lista de conversão'!B:B,1,0),""))</f>
        <v>CENTRO DE SAÚDE VISTA ALEGRE</v>
      </c>
    </row>
    <row r="2021" spans="1:2" x14ac:dyDescent="0.25">
      <c r="A2021" t="str">
        <f>TRIM(BC!F2019)</f>
        <v>CENTRAL DE ESTERILIZACAO NORDESTE</v>
      </c>
      <c r="B2021" t="str">
        <f>IFERROR(VLOOKUP('Lotações convertidas'!A2021,'Lista de conversão'!A:B,2,0),IFERROR(VLOOKUP('Lotações convertidas'!A2021,'Lista de conversão'!B:B,1,0),""))</f>
        <v>CENTRAL DE ESTERILIZACAO NORDESTE</v>
      </c>
    </row>
    <row r="2022" spans="1:2" x14ac:dyDescent="0.25">
      <c r="A2022" t="str">
        <f>TRIM(BC!F2020)</f>
        <v>UNIDADE DE PRONTO ATENDIMENTO LESTE</v>
      </c>
      <c r="B2022" t="str">
        <f>IFERROR(VLOOKUP('Lotações convertidas'!A2022,'Lista de conversão'!A:B,2,0),IFERROR(VLOOKUP('Lotações convertidas'!A2022,'Lista de conversão'!B:B,1,0),""))</f>
        <v>UNIDADE DE PRONTO ATENDIMENTO LESTE</v>
      </c>
    </row>
    <row r="2023" spans="1:2" x14ac:dyDescent="0.25">
      <c r="A2023" t="str">
        <f>TRIM(BC!F2021)</f>
        <v>CENTRO DE SAÚDE BETÂNIA</v>
      </c>
      <c r="B2023" t="str">
        <f>IFERROR(VLOOKUP('Lotações convertidas'!A2023,'Lista de conversão'!A:B,2,0),IFERROR(VLOOKUP('Lotações convertidas'!A2023,'Lista de conversão'!B:B,1,0),""))</f>
        <v>CENTRO DE SAÚDE BETÂNIA</v>
      </c>
    </row>
    <row r="2024" spans="1:2" x14ac:dyDescent="0.25">
      <c r="A2024" t="str">
        <f>TRIM(BC!F2022)</f>
        <v>CENTRO DE ESPECIALIDADES ODONTOLÓGICAS CENTRO-SUL</v>
      </c>
      <c r="B2024" t="str">
        <f>IFERROR(VLOOKUP('Lotações convertidas'!A2024,'Lista de conversão'!A:B,2,0),IFERROR(VLOOKUP('Lotações convertidas'!A2024,'Lista de conversão'!B:B,1,0),""))</f>
        <v>CENTRO DE ESPECIALIDADES ODONTOLOGICAS CENTRO-SUL</v>
      </c>
    </row>
    <row r="2025" spans="1:2" x14ac:dyDescent="0.25">
      <c r="A2025" t="str">
        <f>TRIM(BC!F2023)</f>
        <v>CENTRO DE SAÚDE ITAIPU - JATOBÁ</v>
      </c>
      <c r="B2025" t="str">
        <f>IFERROR(VLOOKUP('Lotações convertidas'!A2025,'Lista de conversão'!A:B,2,0),IFERROR(VLOOKUP('Lotações convertidas'!A2025,'Lista de conversão'!B:B,1,0),""))</f>
        <v>CENTRO DE SAÚDE ITAIPU - JATOBÁ</v>
      </c>
    </row>
    <row r="2026" spans="1:2" x14ac:dyDescent="0.25">
      <c r="A2026" t="str">
        <f>TRIM(BC!F2024)</f>
        <v>UNIDADE DE PRONTO ATENDIMENTO PAMPULHA</v>
      </c>
      <c r="B2026" t="str">
        <f>IFERROR(VLOOKUP('Lotações convertidas'!A2026,'Lista de conversão'!A:B,2,0),IFERROR(VLOOKUP('Lotações convertidas'!A2026,'Lista de conversão'!B:B,1,0),""))</f>
        <v>UNIDADE DE PRONTO ATENDIMENTO PAMPULHA</v>
      </c>
    </row>
    <row r="2027" spans="1:2" x14ac:dyDescent="0.25">
      <c r="A2027" t="str">
        <f>TRIM(BC!F2025)</f>
        <v>CENTRO DE SAÚDE VERA CRUZ</v>
      </c>
      <c r="B2027" t="str">
        <f>IFERROR(VLOOKUP('Lotações convertidas'!A2027,'Lista de conversão'!A:B,2,0),IFERROR(VLOOKUP('Lotações convertidas'!A2027,'Lista de conversão'!B:B,1,0),""))</f>
        <v>CENTRO DE SAÚDE VERA CRUZ</v>
      </c>
    </row>
    <row r="2028" spans="1:2" x14ac:dyDescent="0.25">
      <c r="A2028" t="str">
        <f>TRIM(BC!F2026)</f>
        <v>LABORATÓRIO REGIONAL OESTE / BARREIRO</v>
      </c>
      <c r="B2028" t="str">
        <f>IFERROR(VLOOKUP('Lotações convertidas'!A2028,'Lista de conversão'!A:B,2,0),IFERROR(VLOOKUP('Lotações convertidas'!A2028,'Lista de conversão'!B:B,1,0),""))</f>
        <v>LABORATORIO REGIONAL OESTE/BARREIRO</v>
      </c>
    </row>
    <row r="2029" spans="1:2" x14ac:dyDescent="0.25">
      <c r="A2029" t="str">
        <f>TRIM(BC!F2027)</f>
        <v>CENTRO DE SAÚDE CONJUNTO PAULO VI</v>
      </c>
      <c r="B2029" t="str">
        <f>IFERROR(VLOOKUP('Lotações convertidas'!A2029,'Lista de conversão'!A:B,2,0),IFERROR(VLOOKUP('Lotações convertidas'!A2029,'Lista de conversão'!B:B,1,0),""))</f>
        <v>CENTRO DE SAÚDE CONJUNTO PAULO VI</v>
      </c>
    </row>
    <row r="2030" spans="1:2" x14ac:dyDescent="0.25">
      <c r="A2030" t="str">
        <f>TRIM(BC!F2028)</f>
        <v>CENTRO DE SAÚDE VERA CRUZ</v>
      </c>
      <c r="B2030" t="str">
        <f>IFERROR(VLOOKUP('Lotações convertidas'!A2030,'Lista de conversão'!A:B,2,0),IFERROR(VLOOKUP('Lotações convertidas'!A2030,'Lista de conversão'!B:B,1,0),""))</f>
        <v>CENTRO DE SAÚDE VERA CRUZ</v>
      </c>
    </row>
    <row r="2031" spans="1:2" x14ac:dyDescent="0.25">
      <c r="A2031" t="str">
        <f>TRIM(BC!F2029)</f>
        <v>CENTRO DE SAÚDE GRANJA DE FREITAS</v>
      </c>
      <c r="B2031" t="str">
        <f>IFERROR(VLOOKUP('Lotações convertidas'!A2031,'Lista de conversão'!A:B,2,0),IFERROR(VLOOKUP('Lotações convertidas'!A2031,'Lista de conversão'!B:B,1,0),""))</f>
        <v>CENTRO DE SAÚDE GRANJA DE FREITAS</v>
      </c>
    </row>
    <row r="2032" spans="1:2" x14ac:dyDescent="0.25">
      <c r="A2032" t="str">
        <f>TRIM(BC!F2030)</f>
        <v>CENTRO DE SAÚDE NOSSA SENHORA APARECIDA</v>
      </c>
      <c r="B2032" t="str">
        <f>IFERROR(VLOOKUP('Lotações convertidas'!A2032,'Lista de conversão'!A:B,2,0),IFERROR(VLOOKUP('Lotações convertidas'!A2032,'Lista de conversão'!B:B,1,0),""))</f>
        <v>CENTRO DE SAÚDE NOSSA SENHORA APARECIDA</v>
      </c>
    </row>
    <row r="2033" spans="1:2" x14ac:dyDescent="0.25">
      <c r="A2033" t="str">
        <f>TRIM(BC!F2031)</f>
        <v>CENTRO DE SAÚDE POMPÉIA</v>
      </c>
      <c r="B2033" t="str">
        <f>IFERROR(VLOOKUP('Lotações convertidas'!A2033,'Lista de conversão'!A:B,2,0),IFERROR(VLOOKUP('Lotações convertidas'!A2033,'Lista de conversão'!B:B,1,0),""))</f>
        <v>CENTRO DE SAÚDE POMPÉIA</v>
      </c>
    </row>
    <row r="2034" spans="1:2" x14ac:dyDescent="0.25">
      <c r="A2034" t="str">
        <f>TRIM(BC!F2032)</f>
        <v>CENTRO DE SAÚDE VERA CRUZ</v>
      </c>
      <c r="B2034" t="str">
        <f>IFERROR(VLOOKUP('Lotações convertidas'!A2034,'Lista de conversão'!A:B,2,0),IFERROR(VLOOKUP('Lotações convertidas'!A2034,'Lista de conversão'!B:B,1,0),""))</f>
        <v>CENTRO DE SAÚDE VERA CRUZ</v>
      </c>
    </row>
    <row r="2035" spans="1:2" x14ac:dyDescent="0.25">
      <c r="A2035" t="str">
        <f>TRIM(BC!F2033)</f>
        <v>CENTRO DE SAÚDE REGINA</v>
      </c>
      <c r="B2035" t="str">
        <f>IFERROR(VLOOKUP('Lotações convertidas'!A2035,'Lista de conversão'!A:B,2,0),IFERROR(VLOOKUP('Lotações convertidas'!A2035,'Lista de conversão'!B:B,1,0),""))</f>
        <v>CENTRO DE SAÚDE REGINA</v>
      </c>
    </row>
    <row r="2036" spans="1:2" x14ac:dyDescent="0.25">
      <c r="A2036" t="str">
        <f>TRIM(BC!F2034)</f>
        <v>LABORATÓRIO REGIONAL CENTRO-SUL / PAMPULHA</v>
      </c>
      <c r="B2036" t="str">
        <f>IFERROR(VLOOKUP('Lotações convertidas'!A2036,'Lista de conversão'!A:B,2,0),IFERROR(VLOOKUP('Lotações convertidas'!A2036,'Lista de conversão'!B:B,1,0),""))</f>
        <v>LABORATORIO REGIONAL CENTRO-SUL/PAMPULHA</v>
      </c>
    </row>
    <row r="2037" spans="1:2" x14ac:dyDescent="0.25">
      <c r="A2037" t="str">
        <f>TRIM(BC!F2035)</f>
        <v>CENTRO DE SAÚDE GRANJA DE FREITAS</v>
      </c>
      <c r="B2037" t="str">
        <f>IFERROR(VLOOKUP('Lotações convertidas'!A2037,'Lista de conversão'!A:B,2,0),IFERROR(VLOOKUP('Lotações convertidas'!A2037,'Lista de conversão'!B:B,1,0),""))</f>
        <v>CENTRO DE SAÚDE GRANJA DE FREITAS</v>
      </c>
    </row>
    <row r="2038" spans="1:2" x14ac:dyDescent="0.25">
      <c r="A2038" t="str">
        <f>TRIM(BC!F2036)</f>
        <v>CENTRO DE SAÚDE PEDREIRA PRADO LOPES</v>
      </c>
      <c r="B2038" t="str">
        <f>IFERROR(VLOOKUP('Lotações convertidas'!A2038,'Lista de conversão'!A:B,2,0),IFERROR(VLOOKUP('Lotações convertidas'!A2038,'Lista de conversão'!B:B,1,0),""))</f>
        <v>CENTRO DE SAÚDE PEDREIRA PRADO LOPES</v>
      </c>
    </row>
    <row r="2039" spans="1:2" x14ac:dyDescent="0.25">
      <c r="A2039" t="str">
        <f>TRIM(BC!F2037)</f>
        <v>CENTRO DE SAÚDE SERRA VERDE</v>
      </c>
      <c r="B2039" t="str">
        <f>IFERROR(VLOOKUP('Lotações convertidas'!A2039,'Lista de conversão'!A:B,2,0),IFERROR(VLOOKUP('Lotações convertidas'!A2039,'Lista de conversão'!B:B,1,0),""))</f>
        <v>CENTRO DE SAÚDE SERRA VERDE</v>
      </c>
    </row>
    <row r="2040" spans="1:2" x14ac:dyDescent="0.25">
      <c r="A2040" t="str">
        <f>TRIM(BC!F2038)</f>
        <v>UNIDADE DE REFERÊNCIA SECUNDÁRIA CAMPOS SALES</v>
      </c>
      <c r="B2040" t="str">
        <f>IFERROR(VLOOKUP('Lotações convertidas'!A2040,'Lista de conversão'!A:B,2,0),IFERROR(VLOOKUP('Lotações convertidas'!A2040,'Lista de conversão'!B:B,1,0),""))</f>
        <v>UNIDADE DE REFERENCIA SECUNDARIA CAMPOS SALES</v>
      </c>
    </row>
    <row r="2041" spans="1:2" x14ac:dyDescent="0.25">
      <c r="A2041" t="str">
        <f>TRIM(BC!F2039)</f>
        <v>CENTRO DE SAÚDE BETÂNIA</v>
      </c>
      <c r="B2041" t="str">
        <f>IFERROR(VLOOKUP('Lotações convertidas'!A2041,'Lista de conversão'!A:B,2,0),IFERROR(VLOOKUP('Lotações convertidas'!A2041,'Lista de conversão'!B:B,1,0),""))</f>
        <v>CENTRO DE SAÚDE BETÂNIA</v>
      </c>
    </row>
    <row r="2042" spans="1:2" x14ac:dyDescent="0.25">
      <c r="A2042" t="str">
        <f>TRIM(BC!F2040)</f>
        <v>CENTRO DE REFERENCIA EM SAUDE MENTAL PAMPULHA</v>
      </c>
      <c r="B2042" t="str">
        <f>IFERROR(VLOOKUP('Lotações convertidas'!A2042,'Lista de conversão'!A:B,2,0),IFERROR(VLOOKUP('Lotações convertidas'!A2042,'Lista de conversão'!B:B,1,0),""))</f>
        <v>CENTRO DE REFERENCIA EM SAUDE MENTAL PAMPULHA</v>
      </c>
    </row>
    <row r="2043" spans="1:2" x14ac:dyDescent="0.25">
      <c r="A2043" t="str">
        <f>TRIM(BC!F2041)</f>
        <v>CENTRO DE SAÚDE NAZARÉ</v>
      </c>
      <c r="B2043" t="str">
        <f>IFERROR(VLOOKUP('Lotações convertidas'!A2043,'Lista de conversão'!A:B,2,0),IFERROR(VLOOKUP('Lotações convertidas'!A2043,'Lista de conversão'!B:B,1,0),""))</f>
        <v>CENTRO DE SAÚDE NAZARÉ</v>
      </c>
    </row>
    <row r="2044" spans="1:2" x14ac:dyDescent="0.25">
      <c r="A2044" t="str">
        <f>TRIM(BC!F2042)</f>
        <v>CENTRO DE ESPECIALIDADES ODONTOLÓGICAS CENTRO-SUL</v>
      </c>
      <c r="B2044" t="str">
        <f>IFERROR(VLOOKUP('Lotações convertidas'!A2044,'Lista de conversão'!A:B,2,0),IFERROR(VLOOKUP('Lotações convertidas'!A2044,'Lista de conversão'!B:B,1,0),""))</f>
        <v>CENTRO DE ESPECIALIDADES ODONTOLOGICAS CENTRO-SUL</v>
      </c>
    </row>
    <row r="2045" spans="1:2" x14ac:dyDescent="0.25">
      <c r="A2045" t="str">
        <f>TRIM(BC!F2043)</f>
        <v>CENTRO DE SAÚDE JOÃO XXIII</v>
      </c>
      <c r="B2045" t="str">
        <f>IFERROR(VLOOKUP('Lotações convertidas'!A2045,'Lista de conversão'!A:B,2,0),IFERROR(VLOOKUP('Lotações convertidas'!A2045,'Lista de conversão'!B:B,1,0),""))</f>
        <v>CENTRO DE SAÚDE JOÃO XXIII</v>
      </c>
    </row>
    <row r="2046" spans="1:2" x14ac:dyDescent="0.25">
      <c r="A2046" t="str">
        <f>TRIM(BC!F2044)</f>
        <v>UNIDADE DE PRONTO ATENDIMENTO NORDESTE</v>
      </c>
      <c r="B2046" t="str">
        <f>IFERROR(VLOOKUP('Lotações convertidas'!A2046,'Lista de conversão'!A:B,2,0),IFERROR(VLOOKUP('Lotações convertidas'!A2046,'Lista de conversão'!B:B,1,0),""))</f>
        <v>UNIDADE DE PRONTO ATENDIMENTO NORDESTE</v>
      </c>
    </row>
    <row r="2047" spans="1:2" x14ac:dyDescent="0.25">
      <c r="A2047" t="str">
        <f>TRIM(BC!F2045)</f>
        <v>CENTRO DE SAÚDE BOA VISTA</v>
      </c>
      <c r="B2047" t="str">
        <f>IFERROR(VLOOKUP('Lotações convertidas'!A2047,'Lista de conversão'!A:B,2,0),IFERROR(VLOOKUP('Lotações convertidas'!A2047,'Lista de conversão'!B:B,1,0),""))</f>
        <v>CENTRO DE SAÚDE BOA VISTA</v>
      </c>
    </row>
    <row r="2048" spans="1:2" x14ac:dyDescent="0.25">
      <c r="A2048" t="str">
        <f>TRIM(BC!F2046)</f>
        <v>UNIDADE DE PRONTO ATENDIMENTO OESTE</v>
      </c>
      <c r="B2048" t="str">
        <f>IFERROR(VLOOKUP('Lotações convertidas'!A2048,'Lista de conversão'!A:B,2,0),IFERROR(VLOOKUP('Lotações convertidas'!A2048,'Lista de conversão'!B:B,1,0),""))</f>
        <v>UNIDADE DE PRONTO ATENDIMENTO OESTE</v>
      </c>
    </row>
    <row r="2049" spans="1:2" x14ac:dyDescent="0.25">
      <c r="A2049" t="str">
        <f>TRIM(BC!F2047)</f>
        <v>UNIDADE DE PRONTO ATENDIMENTO BARREIRO</v>
      </c>
      <c r="B2049" t="str">
        <f>IFERROR(VLOOKUP('Lotações convertidas'!A2049,'Lista de conversão'!A:B,2,0),IFERROR(VLOOKUP('Lotações convertidas'!A2049,'Lista de conversão'!B:B,1,0),""))</f>
        <v>UNIDADE DE PRONTO ATENDIMENTO BARREIRO</v>
      </c>
    </row>
    <row r="2050" spans="1:2" x14ac:dyDescent="0.25">
      <c r="A2050" t="str">
        <f>TRIM(BC!F2048)</f>
        <v>LABORATÓRIO REGIONAL NOROESTE</v>
      </c>
      <c r="B2050" t="str">
        <f>IFERROR(VLOOKUP('Lotações convertidas'!A2050,'Lista de conversão'!A:B,2,0),IFERROR(VLOOKUP('Lotações convertidas'!A2050,'Lista de conversão'!B:B,1,0),""))</f>
        <v>LABORATORIO REGIONAL NOROESTE</v>
      </c>
    </row>
    <row r="2051" spans="1:2" x14ac:dyDescent="0.25">
      <c r="A2051" t="str">
        <f>TRIM(BC!F2049)</f>
        <v>CENTRO DE SAÚDE SALGADO FILHO</v>
      </c>
      <c r="B2051" t="str">
        <f>IFERROR(VLOOKUP('Lotações convertidas'!A2051,'Lista de conversão'!A:B,2,0),IFERROR(VLOOKUP('Lotações convertidas'!A2051,'Lista de conversão'!B:B,1,0),""))</f>
        <v>CENTRO DE SAÚDE SALGADO FILHO</v>
      </c>
    </row>
    <row r="2052" spans="1:2" x14ac:dyDescent="0.25">
      <c r="A2052" t="str">
        <f>TRIM(BC!F2050)</f>
        <v>CENTRO DE SAÚDE PADRE EUSTÁQUIO</v>
      </c>
      <c r="B2052" t="str">
        <f>IFERROR(VLOOKUP('Lotações convertidas'!A2052,'Lista de conversão'!A:B,2,0),IFERROR(VLOOKUP('Lotações convertidas'!A2052,'Lista de conversão'!B:B,1,0),""))</f>
        <v>CENTRO DE SAÚDE PADRE EUSTÁQUIO</v>
      </c>
    </row>
    <row r="2053" spans="1:2" x14ac:dyDescent="0.25">
      <c r="A2053" t="str">
        <f>TRIM(BC!F2051)</f>
        <v>CENTRO DE SAÚDE DOM JOAQUIM</v>
      </c>
      <c r="B2053" t="str">
        <f>IFERROR(VLOOKUP('Lotações convertidas'!A2053,'Lista de conversão'!A:B,2,0),IFERROR(VLOOKUP('Lotações convertidas'!A2053,'Lista de conversão'!B:B,1,0),""))</f>
        <v>CENTRO DE SAÚDE DOM JOAQUIM</v>
      </c>
    </row>
    <row r="2054" spans="1:2" x14ac:dyDescent="0.25">
      <c r="A2054" t="str">
        <f>TRIM(BC!F2052)</f>
        <v>CENTRO DE SAÚDE OURO PRETO</v>
      </c>
      <c r="B2054" t="str">
        <f>IFERROR(VLOOKUP('Lotações convertidas'!A2054,'Lista de conversão'!A:B,2,0),IFERROR(VLOOKUP('Lotações convertidas'!A2054,'Lista de conversão'!B:B,1,0),""))</f>
        <v>CENTRO DE SAÚDE OURO PRETO</v>
      </c>
    </row>
    <row r="2055" spans="1:2" x14ac:dyDescent="0.25">
      <c r="A2055" t="str">
        <f>TRIM(BC!F2053)</f>
        <v>UNIDADE DE PRONTO ATENDIMENTO NORDESTE</v>
      </c>
      <c r="B2055" t="str">
        <f>IFERROR(VLOOKUP('Lotações convertidas'!A2055,'Lista de conversão'!A:B,2,0),IFERROR(VLOOKUP('Lotações convertidas'!A2055,'Lista de conversão'!B:B,1,0),""))</f>
        <v>UNIDADE DE PRONTO ATENDIMENTO NORDESTE</v>
      </c>
    </row>
    <row r="2056" spans="1:2" x14ac:dyDescent="0.25">
      <c r="A2056" t="str">
        <f>TRIM(BC!F2054)</f>
        <v>CENTRO DE SAÚDE TREVO</v>
      </c>
      <c r="B2056" t="str">
        <f>IFERROR(VLOOKUP('Lotações convertidas'!A2056,'Lista de conversão'!A:B,2,0),IFERROR(VLOOKUP('Lotações convertidas'!A2056,'Lista de conversão'!B:B,1,0),""))</f>
        <v>CENTRO DE SAÚDE TREVO</v>
      </c>
    </row>
    <row r="2057" spans="1:2" x14ac:dyDescent="0.25">
      <c r="A2057" t="str">
        <f>TRIM(BC!F2055)</f>
        <v>CENTRO DE REFERENCIA EM SAUDE MENTAL NOROESTE</v>
      </c>
      <c r="B2057" t="str">
        <f>IFERROR(VLOOKUP('Lotações convertidas'!A2057,'Lista de conversão'!A:B,2,0),IFERROR(VLOOKUP('Lotações convertidas'!A2057,'Lista de conversão'!B:B,1,0),""))</f>
        <v>CENTRO DE REFERENCIA EM SAUDE MENTAL NOROESTE</v>
      </c>
    </row>
    <row r="2058" spans="1:2" x14ac:dyDescent="0.25">
      <c r="A2058" t="str">
        <f>TRIM(BC!F2056)</f>
        <v>CENTRO DE SAÚDE VALE DO JATOBÁ</v>
      </c>
      <c r="B2058" t="str">
        <f>IFERROR(VLOOKUP('Lotações convertidas'!A2058,'Lista de conversão'!A:B,2,0),IFERROR(VLOOKUP('Lotações convertidas'!A2058,'Lista de conversão'!B:B,1,0),""))</f>
        <v>CENTRO DE SAÚDE VALE DO JATOBÁ</v>
      </c>
    </row>
    <row r="2059" spans="1:2" x14ac:dyDescent="0.25">
      <c r="A2059" t="str">
        <f>TRIM(BC!F2057)</f>
        <v>CENTRO DE REFERÊNCIA EM SAÚDE MENTAL INFANTO-JUVENIL NORDESTE</v>
      </c>
      <c r="B2059" t="str">
        <f>IFERROR(VLOOKUP('Lotações convertidas'!A2059,'Lista de conversão'!A:B,2,0),IFERROR(VLOOKUP('Lotações convertidas'!A2059,'Lista de conversão'!B:B,1,0),""))</f>
        <v>CENTRO DE REFERENCIA EM SAUDE MENTAL INFANTIL NORDESTE</v>
      </c>
    </row>
    <row r="2060" spans="1:2" x14ac:dyDescent="0.25">
      <c r="A2060" t="str">
        <f>TRIM(BC!F2058)</f>
        <v>CENTRO DE SAÚDE PADRE JOAQUIM MAIA</v>
      </c>
      <c r="B2060" t="str">
        <f>IFERROR(VLOOKUP('Lotações convertidas'!A2060,'Lista de conversão'!A:B,2,0),IFERROR(VLOOKUP('Lotações convertidas'!A2060,'Lista de conversão'!B:B,1,0),""))</f>
        <v>CENTRO DE SAÚDE PADRE JOAQUIM MAIA</v>
      </c>
    </row>
    <row r="2061" spans="1:2" x14ac:dyDescent="0.25">
      <c r="A2061" t="str">
        <f>TRIM(BC!F2059)</f>
        <v>CENTRO DE SAÚDE MARCO ANTÔNIO DE MENEZES</v>
      </c>
      <c r="B2061" t="str">
        <f>IFERROR(VLOOKUP('Lotações convertidas'!A2061,'Lista de conversão'!A:B,2,0),IFERROR(VLOOKUP('Lotações convertidas'!A2061,'Lista de conversão'!B:B,1,0),""))</f>
        <v>CENTRO DE SAÚDE MARCO ANTÔNIO DE MENEZES</v>
      </c>
    </row>
    <row r="2062" spans="1:2" x14ac:dyDescent="0.25">
      <c r="A2062" t="str">
        <f>TRIM(BC!F2060)</f>
        <v>CENTRO DE SAÚDE CARLOS PRATES</v>
      </c>
      <c r="B2062" t="str">
        <f>IFERROR(VLOOKUP('Lotações convertidas'!A2062,'Lista de conversão'!A:B,2,0),IFERROR(VLOOKUP('Lotações convertidas'!A2062,'Lista de conversão'!B:B,1,0),""))</f>
        <v>CENTRO DE SAÚDE CARLOS PRATES</v>
      </c>
    </row>
    <row r="2063" spans="1:2" x14ac:dyDescent="0.25">
      <c r="A2063" t="str">
        <f>TRIM(BC!F2061)</f>
        <v>CENTRO DE TESTAGEM E ACONSELHAMENTO - SERVIÇO DE ATENDIMENTO ESPECIALIZADO</v>
      </c>
      <c r="B2063" t="str">
        <f>IFERROR(VLOOKUP('Lotações convertidas'!A2063,'Lista de conversão'!A:B,2,0),IFERROR(VLOOKUP('Lotações convertidas'!A2063,'Lista de conversão'!B:B,1,0),""))</f>
        <v>CENTRO DE TESTAGEM E ACONSELHAMENTO - SERVICO DE ATENDIMENTO ESPECIALIZADO</v>
      </c>
    </row>
    <row r="2064" spans="1:2" x14ac:dyDescent="0.25">
      <c r="A2064" t="str">
        <f>TRIM(BC!F2062)</f>
        <v>CENTRO DE SAÚDE SANTA ROSA</v>
      </c>
      <c r="B2064" t="str">
        <f>IFERROR(VLOOKUP('Lotações convertidas'!A2064,'Lista de conversão'!A:B,2,0),IFERROR(VLOOKUP('Lotações convertidas'!A2064,'Lista de conversão'!B:B,1,0),""))</f>
        <v>CENTRO DE SAÚDE SANTA ROSA</v>
      </c>
    </row>
    <row r="2065" spans="1:2" x14ac:dyDescent="0.25">
      <c r="A2065" t="str">
        <f>TRIM(BC!F2063)</f>
        <v>UNIDADE DE PRONTO ATENDIMENTO NORDESTE</v>
      </c>
      <c r="B2065" t="str">
        <f>IFERROR(VLOOKUP('Lotações convertidas'!A2065,'Lista de conversão'!A:B,2,0),IFERROR(VLOOKUP('Lotações convertidas'!A2065,'Lista de conversão'!B:B,1,0),""))</f>
        <v>UNIDADE DE PRONTO ATENDIMENTO NORDESTE</v>
      </c>
    </row>
    <row r="2066" spans="1:2" x14ac:dyDescent="0.25">
      <c r="A2066" t="str">
        <f>TRIM(BC!F2064)</f>
        <v>CENTRO DE SAÚDE SANTOS ANJOS</v>
      </c>
      <c r="B2066" t="str">
        <f>IFERROR(VLOOKUP('Lotações convertidas'!A2066,'Lista de conversão'!A:B,2,0),IFERROR(VLOOKUP('Lotações convertidas'!A2066,'Lista de conversão'!B:B,1,0),""))</f>
        <v>CENTRO DE SAÚDE SANTOS ANJOS</v>
      </c>
    </row>
    <row r="2067" spans="1:2" x14ac:dyDescent="0.25">
      <c r="A2067" t="str">
        <f>TRIM(BC!F2065)</f>
        <v>CENTRO DE SAÚDE TREVO</v>
      </c>
      <c r="B2067" t="str">
        <f>IFERROR(VLOOKUP('Lotações convertidas'!A2067,'Lista de conversão'!A:B,2,0),IFERROR(VLOOKUP('Lotações convertidas'!A2067,'Lista de conversão'!B:B,1,0),""))</f>
        <v>CENTRO DE SAÚDE TREVO</v>
      </c>
    </row>
    <row r="2068" spans="1:2" x14ac:dyDescent="0.25">
      <c r="A2068" t="str">
        <f>TRIM(BC!F2066)</f>
        <v>CENTRO DE SAÚDE MINAS CAIXA</v>
      </c>
      <c r="B2068" t="str">
        <f>IFERROR(VLOOKUP('Lotações convertidas'!A2068,'Lista de conversão'!A:B,2,0),IFERROR(VLOOKUP('Lotações convertidas'!A2068,'Lista de conversão'!B:B,1,0),""))</f>
        <v>CENTRO DE SAÚDE MINAS CAIXA</v>
      </c>
    </row>
    <row r="2069" spans="1:2" x14ac:dyDescent="0.25">
      <c r="A2069" t="str">
        <f>TRIM(BC!F2067)</f>
        <v>CENTRO DE SAÚDE JARDIM COMERCIÁRIOS</v>
      </c>
      <c r="B2069" t="str">
        <f>IFERROR(VLOOKUP('Lotações convertidas'!A2069,'Lista de conversão'!A:B,2,0),IFERROR(VLOOKUP('Lotações convertidas'!A2069,'Lista de conversão'!B:B,1,0),""))</f>
        <v>CENTRO DE SAÚDE JARDIM COMERCIÁRIOS</v>
      </c>
    </row>
    <row r="2070" spans="1:2" x14ac:dyDescent="0.25">
      <c r="A2070" t="str">
        <f>TRIM(BC!F2068)</f>
        <v>CENTRO DE SAÚDE CONJUNTO PAULO VI</v>
      </c>
      <c r="B2070" t="str">
        <f>IFERROR(VLOOKUP('Lotações convertidas'!A2070,'Lista de conversão'!A:B,2,0),IFERROR(VLOOKUP('Lotações convertidas'!A2070,'Lista de conversão'!B:B,1,0),""))</f>
        <v>CENTRO DE SAÚDE CONJUNTO PAULO VI</v>
      </c>
    </row>
    <row r="2071" spans="1:2" x14ac:dyDescent="0.25">
      <c r="A2071" t="str">
        <f>TRIM(BC!F2069)</f>
        <v>CENTRO DE SAÚDE NOVA YORK</v>
      </c>
      <c r="B2071" t="str">
        <f>IFERROR(VLOOKUP('Lotações convertidas'!A2071,'Lista de conversão'!A:B,2,0),IFERROR(VLOOKUP('Lotações convertidas'!A2071,'Lista de conversão'!B:B,1,0),""))</f>
        <v>CENTRO DE SAÚDE NOVA YORK</v>
      </c>
    </row>
    <row r="2072" spans="1:2" x14ac:dyDescent="0.25">
      <c r="A2072" t="str">
        <f>TRIM(BC!F2070)</f>
        <v>CENTRO DE SAÚDE ERMELINDA</v>
      </c>
      <c r="B2072" t="str">
        <f>IFERROR(VLOOKUP('Lotações convertidas'!A2072,'Lista de conversão'!A:B,2,0),IFERROR(VLOOKUP('Lotações convertidas'!A2072,'Lista de conversão'!B:B,1,0),""))</f>
        <v>CENTRO DE SAÚDE ERMELINDA</v>
      </c>
    </row>
    <row r="2073" spans="1:2" x14ac:dyDescent="0.25">
      <c r="A2073" t="str">
        <f>TRIM(BC!F2071)</f>
        <v>CENTRO DE REFERÊNCIA EM SAÚDE MENTAL- ÁLCOOL E OUTRAS DROGAS NORDESTE</v>
      </c>
      <c r="B2073" t="str">
        <f>IFERROR(VLOOKUP('Lotações convertidas'!A2073,'Lista de conversão'!A:B,2,0),IFERROR(VLOOKUP('Lotações convertidas'!A2073,'Lista de conversão'!B:B,1,0),""))</f>
        <v>CENTRO DE REFERENCIA EM SAUDE MENTAL ALCOOL E DROGAS NORDESTE</v>
      </c>
    </row>
    <row r="2074" spans="1:2" x14ac:dyDescent="0.25">
      <c r="A2074" t="str">
        <f>TRIM(BC!F2072)</f>
        <v>CENTRO DE SAÚDE PILAR - OLHOS D'ÁGUA</v>
      </c>
      <c r="B2074" t="str">
        <f>IFERROR(VLOOKUP('Lotações convertidas'!A2074,'Lista de conversão'!A:B,2,0),IFERROR(VLOOKUP('Lotações convertidas'!A2074,'Lista de conversão'!B:B,1,0),""))</f>
        <v>CENTRO DE SAÚDE PILAR - OLHOS D'ÁGUA</v>
      </c>
    </row>
    <row r="2075" spans="1:2" x14ac:dyDescent="0.25">
      <c r="A2075" t="str">
        <f>TRIM(BC!F2073)</f>
        <v>UNIDADE DE PRONTO ATENDIMENTO NORTE</v>
      </c>
      <c r="B2075" t="str">
        <f>IFERROR(VLOOKUP('Lotações convertidas'!A2075,'Lista de conversão'!A:B,2,0),IFERROR(VLOOKUP('Lotações convertidas'!A2075,'Lista de conversão'!B:B,1,0),""))</f>
        <v>UNIDADE DE PRONTO ATENDIMENTO NORTE</v>
      </c>
    </row>
    <row r="2076" spans="1:2" x14ac:dyDescent="0.25">
      <c r="A2076" t="str">
        <f>TRIM(BC!F2074)</f>
        <v>CENTRO DE SAÚDE VILA CEMIG</v>
      </c>
      <c r="B2076" t="str">
        <f>IFERROR(VLOOKUP('Lotações convertidas'!A2076,'Lista de conversão'!A:B,2,0),IFERROR(VLOOKUP('Lotações convertidas'!A2076,'Lista de conversão'!B:B,1,0),""))</f>
        <v>CENTRO DE SAÚDE VILA CEMIG</v>
      </c>
    </row>
    <row r="2077" spans="1:2" x14ac:dyDescent="0.25">
      <c r="A2077" t="str">
        <f>TRIM(BC!F2075)</f>
        <v>CENTRO DE SAÚDE JARDIM COMERCIÁRIOS</v>
      </c>
      <c r="B2077" t="str">
        <f>IFERROR(VLOOKUP('Lotações convertidas'!A2077,'Lista de conversão'!A:B,2,0),IFERROR(VLOOKUP('Lotações convertidas'!A2077,'Lista de conversão'!B:B,1,0),""))</f>
        <v>CENTRO DE SAÚDE JARDIM COMERCIÁRIOS</v>
      </c>
    </row>
    <row r="2078" spans="1:2" x14ac:dyDescent="0.25">
      <c r="A2078" t="str">
        <f>TRIM(BC!F2076)</f>
        <v>CENTRO DE SAÚDE NOSSA SENHORA APARECIDA</v>
      </c>
      <c r="B2078" t="str">
        <f>IFERROR(VLOOKUP('Lotações convertidas'!A2078,'Lista de conversão'!A:B,2,0),IFERROR(VLOOKUP('Lotações convertidas'!A2078,'Lista de conversão'!B:B,1,0),""))</f>
        <v>CENTRO DE SAÚDE NOSSA SENHORA APARECIDA</v>
      </c>
    </row>
    <row r="2079" spans="1:2" x14ac:dyDescent="0.25">
      <c r="A2079" t="str">
        <f>TRIM(BC!F2077)</f>
        <v>CENTRO DE SAÚDE FLORAMAR</v>
      </c>
      <c r="B2079" t="str">
        <f>IFERROR(VLOOKUP('Lotações convertidas'!A2079,'Lista de conversão'!A:B,2,0),IFERROR(VLOOKUP('Lotações convertidas'!A2079,'Lista de conversão'!B:B,1,0),""))</f>
        <v>CENTRO DE SAÚDE FLORAMAR</v>
      </c>
    </row>
    <row r="2080" spans="1:2" x14ac:dyDescent="0.25">
      <c r="A2080" t="str">
        <f>TRIM(BC!F2078)</f>
        <v>CENTRO DE SAÚDE VENTOSA</v>
      </c>
      <c r="B2080" t="str">
        <f>IFERROR(VLOOKUP('Lotações convertidas'!A2080,'Lista de conversão'!A:B,2,0),IFERROR(VLOOKUP('Lotações convertidas'!A2080,'Lista de conversão'!B:B,1,0),""))</f>
        <v>CENTRO DE SAÚDE VENTOSA</v>
      </c>
    </row>
    <row r="2081" spans="1:2" x14ac:dyDescent="0.25">
      <c r="A2081" t="str">
        <f>TRIM(BC!F2079)</f>
        <v>CENTRO DE SAÚDE COPACABANA</v>
      </c>
      <c r="B2081" t="str">
        <f>IFERROR(VLOOKUP('Lotações convertidas'!A2081,'Lista de conversão'!A:B,2,0),IFERROR(VLOOKUP('Lotações convertidas'!A2081,'Lista de conversão'!B:B,1,0),""))</f>
        <v>CENTRO DE SAÚDE COPACABANA</v>
      </c>
    </row>
    <row r="2082" spans="1:2" x14ac:dyDescent="0.25">
      <c r="A2082" t="str">
        <f>TRIM(BC!F2080)</f>
        <v>CENTRO DE SAÚDE RIBEIRO DE ABREU</v>
      </c>
      <c r="B2082" t="str">
        <f>IFERROR(VLOOKUP('Lotações convertidas'!A2082,'Lista de conversão'!A:B,2,0),IFERROR(VLOOKUP('Lotações convertidas'!A2082,'Lista de conversão'!B:B,1,0),""))</f>
        <v>CENTRO DE SAÚDE RIBEIRO DE ABREU</v>
      </c>
    </row>
    <row r="2083" spans="1:2" x14ac:dyDescent="0.25">
      <c r="A2083" t="str">
        <f>TRIM(BC!F2081)</f>
        <v>CENTRO DE SAÚDE SANTA INÊS</v>
      </c>
      <c r="B2083" t="str">
        <f>IFERROR(VLOOKUP('Lotações convertidas'!A2083,'Lista de conversão'!A:B,2,0),IFERROR(VLOOKUP('Lotações convertidas'!A2083,'Lista de conversão'!B:B,1,0),""))</f>
        <v>CENTRO DE SAÚDE SANTA INÊS</v>
      </c>
    </row>
    <row r="2084" spans="1:2" x14ac:dyDescent="0.25">
      <c r="A2084" t="str">
        <f>TRIM(BC!F2082)</f>
        <v>CENTRO DE SAÚDE SÃO JOSÉ OPERÁRIO</v>
      </c>
      <c r="B2084" t="str">
        <f>IFERROR(VLOOKUP('Lotações convertidas'!A2084,'Lista de conversão'!A:B,2,0),IFERROR(VLOOKUP('Lotações convertidas'!A2084,'Lista de conversão'!B:B,1,0),""))</f>
        <v>CENTRO DE SAÚDE SÃO JOSÉ OPERÁRIO</v>
      </c>
    </row>
    <row r="2085" spans="1:2" x14ac:dyDescent="0.25">
      <c r="A2085" t="str">
        <f>TRIM(BC!F2083)</f>
        <v>CENTRO DE SAÚDE RIBEIRO DE ABREU</v>
      </c>
      <c r="B2085" t="str">
        <f>IFERROR(VLOOKUP('Lotações convertidas'!A2085,'Lista de conversão'!A:B,2,0),IFERROR(VLOOKUP('Lotações convertidas'!A2085,'Lista de conversão'!B:B,1,0),""))</f>
        <v>CENTRO DE SAÚDE RIBEIRO DE ABREU</v>
      </c>
    </row>
    <row r="2086" spans="1:2" x14ac:dyDescent="0.25">
      <c r="A2086" t="str">
        <f>TRIM(BC!F2084)</f>
        <v>CENTRO DE SAÚDE RIBEIRO DE ABREU</v>
      </c>
      <c r="B2086" t="str">
        <f>IFERROR(VLOOKUP('Lotações convertidas'!A2086,'Lista de conversão'!A:B,2,0),IFERROR(VLOOKUP('Lotações convertidas'!A2086,'Lista de conversão'!B:B,1,0),""))</f>
        <v>CENTRO DE SAÚDE RIBEIRO DE ABREU</v>
      </c>
    </row>
    <row r="2087" spans="1:2" x14ac:dyDescent="0.25">
      <c r="A2087" t="str">
        <f>TRIM(BC!F2085)</f>
        <v>CENTRO DE REFERENCIA EM SAUDE MENTAL BARREIRO</v>
      </c>
      <c r="B2087" t="str">
        <f>IFERROR(VLOOKUP('Lotações convertidas'!A2087,'Lista de conversão'!A:B,2,0),IFERROR(VLOOKUP('Lotações convertidas'!A2087,'Lista de conversão'!B:B,1,0),""))</f>
        <v>CENTRO DE REFERENCIA EM SAUDE MENTAL BARREIRO</v>
      </c>
    </row>
    <row r="2088" spans="1:2" x14ac:dyDescent="0.25">
      <c r="A2088" t="str">
        <f>TRIM(BC!F2086)</f>
        <v>UNIDADE DE PRONTO ATENDIMENTO NORDESTE</v>
      </c>
      <c r="B2088" t="str">
        <f>IFERROR(VLOOKUP('Lotações convertidas'!A2088,'Lista de conversão'!A:B,2,0),IFERROR(VLOOKUP('Lotações convertidas'!A2088,'Lista de conversão'!B:B,1,0),""))</f>
        <v>UNIDADE DE PRONTO ATENDIMENTO NORDESTE</v>
      </c>
    </row>
    <row r="2089" spans="1:2" x14ac:dyDescent="0.25">
      <c r="A2089" t="str">
        <f>TRIM(BC!F2087)</f>
        <v>CENTRO DE SAÚDE PINDORAMA - ELZA MARTINS</v>
      </c>
      <c r="B2089" t="str">
        <f>IFERROR(VLOOKUP('Lotações convertidas'!A2089,'Lista de conversão'!A:B,2,0),IFERROR(VLOOKUP('Lotações convertidas'!A2089,'Lista de conversão'!B:B,1,0),""))</f>
        <v>CENTRO DE SAÚDE PINDORAMA - ELZA MARTINS</v>
      </c>
    </row>
    <row r="2090" spans="1:2" x14ac:dyDescent="0.25">
      <c r="A2090" t="str">
        <f>TRIM(BC!F2088)</f>
        <v>CENTRO DE SAÚDE MARIVANDA BALEEIRO - PAULO VI</v>
      </c>
      <c r="B2090" t="str">
        <f>IFERROR(VLOOKUP('Lotações convertidas'!A2090,'Lista de conversão'!A:B,2,0),IFERROR(VLOOKUP('Lotações convertidas'!A2090,'Lista de conversão'!B:B,1,0),""))</f>
        <v>CENTRO DE SAÚDE MARIVANDA BALEEIRO - PAULO VI</v>
      </c>
    </row>
    <row r="2091" spans="1:2" x14ac:dyDescent="0.25">
      <c r="A2091" t="str">
        <f>TRIM(BC!F2089)</f>
        <v>CENTRO DE SAÚDE WALDOMIRO LOBO</v>
      </c>
      <c r="B2091" t="str">
        <f>IFERROR(VLOOKUP('Lotações convertidas'!A2091,'Lista de conversão'!A:B,2,0),IFERROR(VLOOKUP('Lotações convertidas'!A2091,'Lista de conversão'!B:B,1,0),""))</f>
        <v>CENTRO DE SAÚDE WALDOMIRO LOBO</v>
      </c>
    </row>
    <row r="2092" spans="1:2" x14ac:dyDescent="0.25">
      <c r="A2092" t="str">
        <f>TRIM(BC!F2090)</f>
        <v>CENTRO DE SAÚDE PADRE FERNANDO DE MELO</v>
      </c>
      <c r="B2092" t="str">
        <f>IFERROR(VLOOKUP('Lotações convertidas'!A2092,'Lista de conversão'!A:B,2,0),IFERROR(VLOOKUP('Lotações convertidas'!A2092,'Lista de conversão'!B:B,1,0),""))</f>
        <v>CENTRO DE SAÚDE PADRE FERNANDO DE MELO</v>
      </c>
    </row>
    <row r="2093" spans="1:2" x14ac:dyDescent="0.25">
      <c r="A2093" t="str">
        <f>TRIM(BC!F2091)</f>
        <v>CENTRO DE SAÚDE FÁBIO CORREA LIMA</v>
      </c>
      <c r="B2093" t="str">
        <f>IFERROR(VLOOKUP('Lotações convertidas'!A2093,'Lista de conversão'!A:B,2,0),IFERROR(VLOOKUP('Lotações convertidas'!A2093,'Lista de conversão'!B:B,1,0),""))</f>
        <v>CENTRO DE SAÚDE FÁBIO CORREA LIMA</v>
      </c>
    </row>
    <row r="2094" spans="1:2" x14ac:dyDescent="0.25">
      <c r="A2094" t="str">
        <f>TRIM(BC!F2092)</f>
        <v>CENTRO DE REFERENCIA EM SAUDE MENTAL NOROESTE</v>
      </c>
      <c r="B2094" t="str">
        <f>IFERROR(VLOOKUP('Lotações convertidas'!A2094,'Lista de conversão'!A:B,2,0),IFERROR(VLOOKUP('Lotações convertidas'!A2094,'Lista de conversão'!B:B,1,0),""))</f>
        <v>CENTRO DE REFERENCIA EM SAUDE MENTAL NOROESTE</v>
      </c>
    </row>
    <row r="2095" spans="1:2" x14ac:dyDescent="0.25">
      <c r="A2095" t="str">
        <f>TRIM(BC!F2093)</f>
        <v>CENTRO DE SAÚDE CARLOS PRATES</v>
      </c>
      <c r="B2095" t="str">
        <f>IFERROR(VLOOKUP('Lotações convertidas'!A2095,'Lista de conversão'!A:B,2,0),IFERROR(VLOOKUP('Lotações convertidas'!A2095,'Lista de conversão'!B:B,1,0),""))</f>
        <v>CENTRO DE SAÚDE CARLOS PRATES</v>
      </c>
    </row>
    <row r="2096" spans="1:2" x14ac:dyDescent="0.25">
      <c r="A2096" t="str">
        <f>TRIM(BC!F2094)</f>
        <v>CENTRO DE SAÚDE PADRE EUSTÁQUIO</v>
      </c>
      <c r="B2096" t="str">
        <f>IFERROR(VLOOKUP('Lotações convertidas'!A2096,'Lista de conversão'!A:B,2,0),IFERROR(VLOOKUP('Lotações convertidas'!A2096,'Lista de conversão'!B:B,1,0),""))</f>
        <v>CENTRO DE SAÚDE PADRE EUSTÁQUIO</v>
      </c>
    </row>
    <row r="2097" spans="1:2" x14ac:dyDescent="0.25">
      <c r="A2097" t="str">
        <f>TRIM(BC!F2095)</f>
        <v>CENTRO DE SAÚDE MARIVANDA BALEEIRO - PAULO VI</v>
      </c>
      <c r="B2097" t="str">
        <f>IFERROR(VLOOKUP('Lotações convertidas'!A2097,'Lista de conversão'!A:B,2,0),IFERROR(VLOOKUP('Lotações convertidas'!A2097,'Lista de conversão'!B:B,1,0),""))</f>
        <v>CENTRO DE SAÚDE MARIVANDA BALEEIRO - PAULO VI</v>
      </c>
    </row>
    <row r="2098" spans="1:2" x14ac:dyDescent="0.25">
      <c r="A2098" t="str">
        <f>TRIM(BC!F2096)</f>
        <v>CENTRO DE SAÚDE BOMSUCESSO</v>
      </c>
      <c r="B2098" t="str">
        <f>IFERROR(VLOOKUP('Lotações convertidas'!A2098,'Lista de conversão'!A:B,2,0),IFERROR(VLOOKUP('Lotações convertidas'!A2098,'Lista de conversão'!B:B,1,0),""))</f>
        <v>CENTRO DE SAÚDE BOMSUCESSO</v>
      </c>
    </row>
    <row r="2099" spans="1:2" x14ac:dyDescent="0.25">
      <c r="A2099" t="str">
        <f>TRIM(BC!F2097)</f>
        <v>CENTRO DE SAÚDE SÃO CRISTÓVÃO</v>
      </c>
      <c r="B2099" t="str">
        <f>IFERROR(VLOOKUP('Lotações convertidas'!A2099,'Lista de conversão'!A:B,2,0),IFERROR(VLOOKUP('Lotações convertidas'!A2099,'Lista de conversão'!B:B,1,0),""))</f>
        <v>CENTRO DE SAÚDE SÃO CRISTÓVÃO</v>
      </c>
    </row>
    <row r="2100" spans="1:2" x14ac:dyDescent="0.25">
      <c r="A2100" t="str">
        <f>TRIM(BC!F2098)</f>
        <v>CENTRO DE SAÚDE SERRA VERDE</v>
      </c>
      <c r="B2100" t="str">
        <f>IFERROR(VLOOKUP('Lotações convertidas'!A2100,'Lista de conversão'!A:B,2,0),IFERROR(VLOOKUP('Lotações convertidas'!A2100,'Lista de conversão'!B:B,1,0),""))</f>
        <v>CENTRO DE SAÚDE SERRA VERDE</v>
      </c>
    </row>
    <row r="2101" spans="1:2" x14ac:dyDescent="0.25">
      <c r="A2101" t="str">
        <f>TRIM(BC!F2099)</f>
        <v>CENTRO DE SAÚDE LAJEDO</v>
      </c>
      <c r="B2101" t="str">
        <f>IFERROR(VLOOKUP('Lotações convertidas'!A2101,'Lista de conversão'!A:B,2,0),IFERROR(VLOOKUP('Lotações convertidas'!A2101,'Lista de conversão'!B:B,1,0),""))</f>
        <v>CENTRO DE SAÚDE LAJEDO</v>
      </c>
    </row>
    <row r="2102" spans="1:2" x14ac:dyDescent="0.25">
      <c r="A2102" t="str">
        <f>TRIM(BC!F2100)</f>
        <v>CENTRO DE SAÚDE DOM BOSCO</v>
      </c>
      <c r="B2102" t="str">
        <f>IFERROR(VLOOKUP('Lotações convertidas'!A2102,'Lista de conversão'!A:B,2,0),IFERROR(VLOOKUP('Lotações convertidas'!A2102,'Lista de conversão'!B:B,1,0),""))</f>
        <v>CENTRO DE SAÚDE DOM BOSCO</v>
      </c>
    </row>
    <row r="2103" spans="1:2" x14ac:dyDescent="0.25">
      <c r="A2103" t="str">
        <f>TRIM(BC!F2101)</f>
        <v>CENTRO DE SAÚDE CONJUNTO BETÂNIA</v>
      </c>
      <c r="B2103" t="str">
        <f>IFERROR(VLOOKUP('Lotações convertidas'!A2103,'Lista de conversão'!A:B,2,0),IFERROR(VLOOKUP('Lotações convertidas'!A2103,'Lista de conversão'!B:B,1,0),""))</f>
        <v>CENTRO DE SAÚDE CONJUNTO BETÂNIA</v>
      </c>
    </row>
    <row r="2104" spans="1:2" x14ac:dyDescent="0.25">
      <c r="A2104" t="str">
        <f>TRIM(BC!F2102)</f>
        <v>CENTRO DE SAÚDE SANTA ROSA</v>
      </c>
      <c r="B2104" t="str">
        <f>IFERROR(VLOOKUP('Lotações convertidas'!A2104,'Lista de conversão'!A:B,2,0),IFERROR(VLOOKUP('Lotações convertidas'!A2104,'Lista de conversão'!B:B,1,0),""))</f>
        <v>CENTRO DE SAÚDE SANTA ROSA</v>
      </c>
    </row>
    <row r="2105" spans="1:2" x14ac:dyDescent="0.25">
      <c r="A2105" t="str">
        <f>TRIM(BC!F2103)</f>
        <v>CENTRO DE SAÚDE MG20</v>
      </c>
      <c r="B2105" t="str">
        <f>IFERROR(VLOOKUP('Lotações convertidas'!A2105,'Lista de conversão'!A:B,2,0),IFERROR(VLOOKUP('Lotações convertidas'!A2105,'Lista de conversão'!B:B,1,0),""))</f>
        <v>CENTRO DE SAÚDE MG20</v>
      </c>
    </row>
    <row r="2106" spans="1:2" x14ac:dyDescent="0.25">
      <c r="A2106" t="str">
        <f>TRIM(BC!F2104)</f>
        <v>CENTRO DE SAÚDE BOA VISTA</v>
      </c>
      <c r="B2106" t="str">
        <f>IFERROR(VLOOKUP('Lotações convertidas'!A2106,'Lista de conversão'!A:B,2,0),IFERROR(VLOOKUP('Lotações convertidas'!A2106,'Lista de conversão'!B:B,1,0),""))</f>
        <v>CENTRO DE SAÚDE BOA VISTA</v>
      </c>
    </row>
    <row r="2107" spans="1:2" x14ac:dyDescent="0.25">
      <c r="A2107" t="str">
        <f>TRIM(BC!F2105)</f>
        <v>UNIDADE DE PRONTO ATENDIMENTO VENDA NOVA</v>
      </c>
      <c r="B2107" t="str">
        <f>IFERROR(VLOOKUP('Lotações convertidas'!A2107,'Lista de conversão'!A:B,2,0),IFERROR(VLOOKUP('Lotações convertidas'!A2107,'Lista de conversão'!B:B,1,0),""))</f>
        <v>UNIDADE DE PRONTO ATENDIMENTO VENDA NOVA</v>
      </c>
    </row>
    <row r="2108" spans="1:2" x14ac:dyDescent="0.25">
      <c r="A2108" t="str">
        <f>TRIM(BC!F2106)</f>
        <v>CENTRO DE SAÚDE PINDORAMA - ELZA MARTINS</v>
      </c>
      <c r="B2108" t="str">
        <f>IFERROR(VLOOKUP('Lotações convertidas'!A2108,'Lista de conversão'!A:B,2,0),IFERROR(VLOOKUP('Lotações convertidas'!A2108,'Lista de conversão'!B:B,1,0),""))</f>
        <v>CENTRO DE SAÚDE PINDORAMA - ELZA MARTINS</v>
      </c>
    </row>
    <row r="2109" spans="1:2" x14ac:dyDescent="0.25">
      <c r="A2109" t="str">
        <f>TRIM(BC!F2107)</f>
        <v>CENTRO DE SAÚDE VISTA ALEGRE</v>
      </c>
      <c r="B2109" t="str">
        <f>IFERROR(VLOOKUP('Lotações convertidas'!A2109,'Lista de conversão'!A:B,2,0),IFERROR(VLOOKUP('Lotações convertidas'!A2109,'Lista de conversão'!B:B,1,0),""))</f>
        <v>CENTRO DE SAÚDE VISTA ALEGRE</v>
      </c>
    </row>
    <row r="2110" spans="1:2" x14ac:dyDescent="0.25">
      <c r="A2110" t="str">
        <f>TRIM(BC!F2108)</f>
        <v>CENTRO DE SAÚDE MINAS CAIXA</v>
      </c>
      <c r="B2110" t="str">
        <f>IFERROR(VLOOKUP('Lotações convertidas'!A2110,'Lista de conversão'!A:B,2,0),IFERROR(VLOOKUP('Lotações convertidas'!A2110,'Lista de conversão'!B:B,1,0),""))</f>
        <v>CENTRO DE SAÚDE MINAS CAIXA</v>
      </c>
    </row>
    <row r="2111" spans="1:2" x14ac:dyDescent="0.25">
      <c r="A2111" t="str">
        <f>TRIM(BC!F2109)</f>
        <v>CENTRO DE SAÚDE CONJUNTO PAULO VI</v>
      </c>
      <c r="B2111" t="str">
        <f>IFERROR(VLOOKUP('Lotações convertidas'!A2111,'Lista de conversão'!A:B,2,0),IFERROR(VLOOKUP('Lotações convertidas'!A2111,'Lista de conversão'!B:B,1,0),""))</f>
        <v>CENTRO DE SAÚDE CONJUNTO PAULO VI</v>
      </c>
    </row>
    <row r="2112" spans="1:2" x14ac:dyDescent="0.25">
      <c r="A2112" t="str">
        <f>TRIM(BC!F2110)</f>
        <v>UNIDADE DE PRONTO ATENDIMENTO LESTE</v>
      </c>
      <c r="B2112" t="str">
        <f>IFERROR(VLOOKUP('Lotações convertidas'!A2112,'Lista de conversão'!A:B,2,0),IFERROR(VLOOKUP('Lotações convertidas'!A2112,'Lista de conversão'!B:B,1,0),""))</f>
        <v>UNIDADE DE PRONTO ATENDIMENTO LESTE</v>
      </c>
    </row>
    <row r="2113" spans="1:2" x14ac:dyDescent="0.25">
      <c r="A2113" t="str">
        <f>TRIM(BC!F2111)</f>
        <v>CENTRO DE SAÚDE BOA VISTA</v>
      </c>
      <c r="B2113" t="str">
        <f>IFERROR(VLOOKUP('Lotações convertidas'!A2113,'Lista de conversão'!A:B,2,0),IFERROR(VLOOKUP('Lotações convertidas'!A2113,'Lista de conversão'!B:B,1,0),""))</f>
        <v>CENTRO DE SAÚDE BOA VISTA</v>
      </c>
    </row>
    <row r="2114" spans="1:2" x14ac:dyDescent="0.25">
      <c r="A2114" t="str">
        <f>TRIM(BC!F2112)</f>
        <v>CENTRO DE TREIN. E REF. EM DOENÇAS INFECCIOSAS E PARASITÁRIAS ORESTES DINIZ</v>
      </c>
      <c r="B2114" t="str">
        <f>IFERROR(VLOOKUP('Lotações convertidas'!A2114,'Lista de conversão'!A:B,2,0),IFERROR(VLOOKUP('Lotações convertidas'!A2114,'Lista de conversão'!B:B,1,0),""))</f>
        <v>CENTRO DE TREIN. E REF. EM DOENÇAS INFECCIOSAS E PARASITÁRIAS ORESTES DINIZ</v>
      </c>
    </row>
    <row r="2115" spans="1:2" x14ac:dyDescent="0.25">
      <c r="A2115" t="str">
        <f>TRIM(BC!F2113)</f>
        <v>CENTRO DE SAÚDE GOIÂNIA</v>
      </c>
      <c r="B2115" t="str">
        <f>IFERROR(VLOOKUP('Lotações convertidas'!A2115,'Lista de conversão'!A:B,2,0),IFERROR(VLOOKUP('Lotações convertidas'!A2115,'Lista de conversão'!B:B,1,0),""))</f>
        <v>CENTRO DE SAÚDE GOIÂNIA</v>
      </c>
    </row>
    <row r="2116" spans="1:2" x14ac:dyDescent="0.25">
      <c r="A2116" t="str">
        <f>TRIM(BC!F2114)</f>
        <v>CENTRO DE SAÚDE MARCELO PONTEL GOMES</v>
      </c>
      <c r="B2116" t="str">
        <f>IFERROR(VLOOKUP('Lotações convertidas'!A2116,'Lista de conversão'!A:B,2,0),IFERROR(VLOOKUP('Lotações convertidas'!A2116,'Lista de conversão'!B:B,1,0),""))</f>
        <v>CENTRO DE SAÚDE MARCELO PONTEL GOMES</v>
      </c>
    </row>
    <row r="2117" spans="1:2" x14ac:dyDescent="0.25">
      <c r="A2117" t="str">
        <f>TRIM(BC!F2115)</f>
        <v>CENTRO DE SAÚDE CARLOS CHAGAS</v>
      </c>
      <c r="B2117" t="str">
        <f>IFERROR(VLOOKUP('Lotações convertidas'!A2117,'Lista de conversão'!A:B,2,0),IFERROR(VLOOKUP('Lotações convertidas'!A2117,'Lista de conversão'!B:B,1,0),""))</f>
        <v>CENTRO DE SAÚDE CARLOS CHAGAS</v>
      </c>
    </row>
    <row r="2118" spans="1:2" x14ac:dyDescent="0.25">
      <c r="A2118" t="str">
        <f>TRIM(BC!F2116)</f>
        <v>CENTRO DE SAÚDE JARDIM MONTANHÊS</v>
      </c>
      <c r="B2118" t="str">
        <f>IFERROR(VLOOKUP('Lotações convertidas'!A2118,'Lista de conversão'!A:B,2,0),IFERROR(VLOOKUP('Lotações convertidas'!A2118,'Lista de conversão'!B:B,1,0),""))</f>
        <v>CENTRO DE SAÚDE JARDIM MONTANHÊS</v>
      </c>
    </row>
    <row r="2119" spans="1:2" x14ac:dyDescent="0.25">
      <c r="A2119" t="str">
        <f>TRIM(BC!F2117)</f>
        <v>CENTRO DE SAÚDE NOVO AARÃO REIS</v>
      </c>
      <c r="B2119" t="str">
        <f>IFERROR(VLOOKUP('Lotações convertidas'!A2119,'Lista de conversão'!A:B,2,0),IFERROR(VLOOKUP('Lotações convertidas'!A2119,'Lista de conversão'!B:B,1,0),""))</f>
        <v>CENTRO DE SAÚDE NOVO AARÃO REIS</v>
      </c>
    </row>
    <row r="2120" spans="1:2" x14ac:dyDescent="0.25">
      <c r="A2120" t="str">
        <f>TRIM(BC!F2118)</f>
        <v>CENTRO DE SAÚDE PADRE TARCÍSIO</v>
      </c>
      <c r="B2120" t="str">
        <f>IFERROR(VLOOKUP('Lotações convertidas'!A2120,'Lista de conversão'!A:B,2,0),IFERROR(VLOOKUP('Lotações convertidas'!A2120,'Lista de conversão'!B:B,1,0),""))</f>
        <v>CENTRO DE SAÚDE PADRE TARCÍSIO</v>
      </c>
    </row>
    <row r="2121" spans="1:2" x14ac:dyDescent="0.25">
      <c r="A2121" t="str">
        <f>TRIM(BC!F2119)</f>
        <v>CENTRO DE SAÚDE JARDIM FILADÉLFIA</v>
      </c>
      <c r="B2121" t="str">
        <f>IFERROR(VLOOKUP('Lotações convertidas'!A2121,'Lista de conversão'!A:B,2,0),IFERROR(VLOOKUP('Lotações convertidas'!A2121,'Lista de conversão'!B:B,1,0),""))</f>
        <v>CENTRO DE SAÚDE JARDIM FILADÉLFIA</v>
      </c>
    </row>
    <row r="2122" spans="1:2" x14ac:dyDescent="0.25">
      <c r="A2122" t="str">
        <f>TRIM(BC!F2120)</f>
        <v>CENTRO DE SAÚDE MARCELO PONTEL GOMES</v>
      </c>
      <c r="B2122" t="str">
        <f>IFERROR(VLOOKUP('Lotações convertidas'!A2122,'Lista de conversão'!A:B,2,0),IFERROR(VLOOKUP('Lotações convertidas'!A2122,'Lista de conversão'!B:B,1,0),""))</f>
        <v>CENTRO DE SAÚDE MARCELO PONTEL GOMES</v>
      </c>
    </row>
    <row r="2123" spans="1:2" x14ac:dyDescent="0.25">
      <c r="A2123" t="str">
        <f>TRIM(BC!F2121)</f>
        <v>CENTRO DE SAÚDE POMPÉIA</v>
      </c>
      <c r="B2123" t="str">
        <f>IFERROR(VLOOKUP('Lotações convertidas'!A2123,'Lista de conversão'!A:B,2,0),IFERROR(VLOOKUP('Lotações convertidas'!A2123,'Lista de conversão'!B:B,1,0),""))</f>
        <v>CENTRO DE SAÚDE POMPÉIA</v>
      </c>
    </row>
    <row r="2124" spans="1:2" x14ac:dyDescent="0.25">
      <c r="A2124" t="str">
        <f>TRIM(BC!F2122)</f>
        <v>CENTRO DE SAÚDE CONFISCO</v>
      </c>
      <c r="B2124" t="str">
        <f>IFERROR(VLOOKUP('Lotações convertidas'!A2124,'Lista de conversão'!A:B,2,0),IFERROR(VLOOKUP('Lotações convertidas'!A2124,'Lista de conversão'!B:B,1,0),""))</f>
        <v>CENTRO DE SAÚDE CONFISCO</v>
      </c>
    </row>
    <row r="2125" spans="1:2" x14ac:dyDescent="0.25">
      <c r="A2125" t="str">
        <f>TRIM(BC!F2123)</f>
        <v>CENTRO DE SAÚDE MG20</v>
      </c>
      <c r="B2125" t="str">
        <f>IFERROR(VLOOKUP('Lotações convertidas'!A2125,'Lista de conversão'!A:B,2,0),IFERROR(VLOOKUP('Lotações convertidas'!A2125,'Lista de conversão'!B:B,1,0),""))</f>
        <v>CENTRO DE SAÚDE MG20</v>
      </c>
    </row>
    <row r="2126" spans="1:2" x14ac:dyDescent="0.25">
      <c r="A2126" t="str">
        <f>TRIM(BC!F2124)</f>
        <v>CENTRO DE SAÚDE SANTA LÚCIA</v>
      </c>
      <c r="B2126" t="str">
        <f>IFERROR(VLOOKUP('Lotações convertidas'!A2126,'Lista de conversão'!A:B,2,0),IFERROR(VLOOKUP('Lotações convertidas'!A2126,'Lista de conversão'!B:B,1,0),""))</f>
        <v>CENTRO DE SAÚDE SANTA LÚCIA</v>
      </c>
    </row>
    <row r="2127" spans="1:2" x14ac:dyDescent="0.25">
      <c r="A2127" t="str">
        <f>TRIM(BC!F2125)</f>
        <v>CENTRO DE SAÚDE EDUARDO MAURO DE ARAÚJO - MIRAMAR</v>
      </c>
      <c r="B2127" t="str">
        <f>IFERROR(VLOOKUP('Lotações convertidas'!A2127,'Lista de conversão'!A:B,2,0),IFERROR(VLOOKUP('Lotações convertidas'!A2127,'Lista de conversão'!B:B,1,0),""))</f>
        <v>CENTRO DE SAÚDE EDUARDO MAURO DE ARAÚJO - MIRAMAR</v>
      </c>
    </row>
    <row r="2128" spans="1:2" x14ac:dyDescent="0.25">
      <c r="A2128" t="str">
        <f>TRIM(BC!F2126)</f>
        <v>UNIDADE DE PRONTO ATENDIMENTO NORDESTE</v>
      </c>
      <c r="B2128" t="str">
        <f>IFERROR(VLOOKUP('Lotações convertidas'!A2128,'Lista de conversão'!A:B,2,0),IFERROR(VLOOKUP('Lotações convertidas'!A2128,'Lista de conversão'!B:B,1,0),""))</f>
        <v>UNIDADE DE PRONTO ATENDIMENTO NORDESTE</v>
      </c>
    </row>
    <row r="2129" spans="1:2" x14ac:dyDescent="0.25">
      <c r="A2129" t="str">
        <f>TRIM(BC!F2127)</f>
        <v>UNIDADE DE PRONTO ATENDIMENTO LESTE</v>
      </c>
      <c r="B2129" t="str">
        <f>IFERROR(VLOOKUP('Lotações convertidas'!A2129,'Lista de conversão'!A:B,2,0),IFERROR(VLOOKUP('Lotações convertidas'!A2129,'Lista de conversão'!B:B,1,0),""))</f>
        <v>UNIDADE DE PRONTO ATENDIMENTO LESTE</v>
      </c>
    </row>
    <row r="2130" spans="1:2" x14ac:dyDescent="0.25">
      <c r="A2130" t="str">
        <f>TRIM(BC!F2128)</f>
        <v>CENTRO DE SAÚDE JARDIM FILADÉLFIA</v>
      </c>
      <c r="B2130" t="str">
        <f>IFERROR(VLOOKUP('Lotações convertidas'!A2130,'Lista de conversão'!A:B,2,0),IFERROR(VLOOKUP('Lotações convertidas'!A2130,'Lista de conversão'!B:B,1,0),""))</f>
        <v>CENTRO DE SAÚDE JARDIM FILADÉLFIA</v>
      </c>
    </row>
    <row r="2131" spans="1:2" x14ac:dyDescent="0.25">
      <c r="A2131" t="str">
        <f>TRIM(BC!F2129)</f>
        <v>CENTRO DE SAÚDE PADRE TIAGO</v>
      </c>
      <c r="B2131" t="str">
        <f>IFERROR(VLOOKUP('Lotações convertidas'!A2131,'Lista de conversão'!A:B,2,0),IFERROR(VLOOKUP('Lotações convertidas'!A2131,'Lista de conversão'!B:B,1,0),""))</f>
        <v>CENTRO DE SAÚDE PADRE TIAGO</v>
      </c>
    </row>
    <row r="2132" spans="1:2" x14ac:dyDescent="0.25">
      <c r="A2132" t="str">
        <f>TRIM(BC!F2130)</f>
        <v>CENTRO DE SAÚDE EFIGÊNIA MURTA DE FIGUEIREDO</v>
      </c>
      <c r="B2132" t="str">
        <f>IFERROR(VLOOKUP('Lotações convertidas'!A2132,'Lista de conversão'!A:B,2,0),IFERROR(VLOOKUP('Lotações convertidas'!A2132,'Lista de conversão'!B:B,1,0),""))</f>
        <v>CENTRO DE SAÚDE EFIGÊNIA MURTA DE FIGUEIREDO</v>
      </c>
    </row>
    <row r="2133" spans="1:2" x14ac:dyDescent="0.25">
      <c r="A2133" t="str">
        <f>TRIM(BC!F2131)</f>
        <v>CENTRO DE SAÚDE JARDIM LEBLON</v>
      </c>
      <c r="B2133" t="str">
        <f>IFERROR(VLOOKUP('Lotações convertidas'!A2133,'Lista de conversão'!A:B,2,0),IFERROR(VLOOKUP('Lotações convertidas'!A2133,'Lista de conversão'!B:B,1,0),""))</f>
        <v>CENTRO DE SAÚDE JARDIM LEBLON</v>
      </c>
    </row>
    <row r="2134" spans="1:2" x14ac:dyDescent="0.25">
      <c r="A2134" t="str">
        <f>TRIM(BC!F2132)</f>
        <v>CENTRO DE SAÚDE SÃO MARCOS</v>
      </c>
      <c r="B2134" t="str">
        <f>IFERROR(VLOOKUP('Lotações convertidas'!A2134,'Lista de conversão'!A:B,2,0),IFERROR(VLOOKUP('Lotações convertidas'!A2134,'Lista de conversão'!B:B,1,0),""))</f>
        <v>CENTRO DE SAÚDE SÃO MARCOS</v>
      </c>
    </row>
    <row r="2135" spans="1:2" x14ac:dyDescent="0.25">
      <c r="A2135" t="str">
        <f>TRIM(BC!F2133)</f>
        <v>CENTRO DE SAÚDE JAQUELINE</v>
      </c>
      <c r="B2135" t="str">
        <f>IFERROR(VLOOKUP('Lotações convertidas'!A2135,'Lista de conversão'!A:B,2,0),IFERROR(VLOOKUP('Lotações convertidas'!A2135,'Lista de conversão'!B:B,1,0),""))</f>
        <v>CENTRO DE SAÚDE JAQUELINE</v>
      </c>
    </row>
    <row r="2136" spans="1:2" x14ac:dyDescent="0.25">
      <c r="A2136" t="str">
        <f>TRIM(BC!F2134)</f>
        <v>CENTRO DE REFERENCIA EM SAUDE MENTAL NORTE</v>
      </c>
      <c r="B2136" t="str">
        <f>IFERROR(VLOOKUP('Lotações convertidas'!A2136,'Lista de conversão'!A:B,2,0),IFERROR(VLOOKUP('Lotações convertidas'!A2136,'Lista de conversão'!B:B,1,0),""))</f>
        <v>CENTRO DE REFERENCIA EM SAUDE MENTAL NORTE</v>
      </c>
    </row>
    <row r="2137" spans="1:2" x14ac:dyDescent="0.25">
      <c r="A2137" t="str">
        <f>TRIM(BC!F2135)</f>
        <v>UNIDADE DE PRONTO ATENDIMENTO OESTE</v>
      </c>
      <c r="B2137" t="str">
        <f>IFERROR(VLOOKUP('Lotações convertidas'!A2137,'Lista de conversão'!A:B,2,0),IFERROR(VLOOKUP('Lotações convertidas'!A2137,'Lista de conversão'!B:B,1,0),""))</f>
        <v>UNIDADE DE PRONTO ATENDIMENTO OESTE</v>
      </c>
    </row>
    <row r="2138" spans="1:2" x14ac:dyDescent="0.25">
      <c r="A2138" t="str">
        <f>TRIM(BC!F2136)</f>
        <v>UNIDADE DE PRONTO ATENDIMENTO LESTE</v>
      </c>
      <c r="B2138" t="str">
        <f>IFERROR(VLOOKUP('Lotações convertidas'!A2138,'Lista de conversão'!A:B,2,0),IFERROR(VLOOKUP('Lotações convertidas'!A2138,'Lista de conversão'!B:B,1,0),""))</f>
        <v>UNIDADE DE PRONTO ATENDIMENTO LESTE</v>
      </c>
    </row>
    <row r="2139" spans="1:2" x14ac:dyDescent="0.25">
      <c r="A2139" t="str">
        <f>TRIM(BC!F2137)</f>
        <v>CENTRO DE SAÚDE JARDIM FILADÉLFIA</v>
      </c>
      <c r="B2139" t="str">
        <f>IFERROR(VLOOKUP('Lotações convertidas'!A2139,'Lista de conversão'!A:B,2,0),IFERROR(VLOOKUP('Lotações convertidas'!A2139,'Lista de conversão'!B:B,1,0),""))</f>
        <v>CENTRO DE SAÚDE JARDIM FILADÉLFIA</v>
      </c>
    </row>
    <row r="2140" spans="1:2" x14ac:dyDescent="0.25">
      <c r="A2140" t="str">
        <f>TRIM(BC!F2138)</f>
        <v>UNIDADE DE PRONTO ATENDIMENTO LESTE</v>
      </c>
      <c r="B2140" t="str">
        <f>IFERROR(VLOOKUP('Lotações convertidas'!A2140,'Lista de conversão'!A:B,2,0),IFERROR(VLOOKUP('Lotações convertidas'!A2140,'Lista de conversão'!B:B,1,0),""))</f>
        <v>UNIDADE DE PRONTO ATENDIMENTO LESTE</v>
      </c>
    </row>
    <row r="2141" spans="1:2" x14ac:dyDescent="0.25">
      <c r="A2141" t="str">
        <f>TRIM(BC!F2139)</f>
        <v>UNIDADE DE REFERÊNCIA SECUNDÁRIA SAGRADA FAMÍLIA</v>
      </c>
      <c r="B2141" t="str">
        <f>IFERROR(VLOOKUP('Lotações convertidas'!A2141,'Lista de conversão'!A:B,2,0),IFERROR(VLOOKUP('Lotações convertidas'!A2141,'Lista de conversão'!B:B,1,0),""))</f>
        <v>UNIDADE DE REFERENCIA SECUNDARIA SAGRADA FAMILIA</v>
      </c>
    </row>
    <row r="2142" spans="1:2" x14ac:dyDescent="0.25">
      <c r="A2142" t="str">
        <f>TRIM(BC!F2140)</f>
        <v>CENTRO DE ESPECIALIDADES ODONTOLÓGICAS CENTRO-SUL</v>
      </c>
      <c r="B2142" t="str">
        <f>IFERROR(VLOOKUP('Lotações convertidas'!A2142,'Lista de conversão'!A:B,2,0),IFERROR(VLOOKUP('Lotações convertidas'!A2142,'Lista de conversão'!B:B,1,0),""))</f>
        <v>CENTRO DE ESPECIALIDADES ODONTOLOGICAS CENTRO-SUL</v>
      </c>
    </row>
    <row r="2143" spans="1:2" x14ac:dyDescent="0.25">
      <c r="A2143" t="str">
        <f>TRIM(BC!F2141)</f>
        <v>CENTRO DE SAÚDE EFIGÊNIA MURTA DE FIGUEIREDO</v>
      </c>
      <c r="B2143" t="str">
        <f>IFERROR(VLOOKUP('Lotações convertidas'!A2143,'Lista de conversão'!A:B,2,0),IFERROR(VLOOKUP('Lotações convertidas'!A2143,'Lista de conversão'!B:B,1,0),""))</f>
        <v>CENTRO DE SAÚDE EFIGÊNIA MURTA DE FIGUEIREDO</v>
      </c>
    </row>
    <row r="2144" spans="1:2" x14ac:dyDescent="0.25">
      <c r="A2144" t="str">
        <f>TRIM(BC!F2142)</f>
        <v>CENTRO DE SAÚDE NOVA YORK</v>
      </c>
      <c r="B2144" t="str">
        <f>IFERROR(VLOOKUP('Lotações convertidas'!A2144,'Lista de conversão'!A:B,2,0),IFERROR(VLOOKUP('Lotações convertidas'!A2144,'Lista de conversão'!B:B,1,0),""))</f>
        <v>CENTRO DE SAÚDE NOVA YORK</v>
      </c>
    </row>
    <row r="2145" spans="1:2" x14ac:dyDescent="0.25">
      <c r="A2145" t="str">
        <f>TRIM(BC!F2143)</f>
        <v>UNIDADE DE PRONTO ATENDIMENTO OESTE</v>
      </c>
      <c r="B2145" t="str">
        <f>IFERROR(VLOOKUP('Lotações convertidas'!A2145,'Lista de conversão'!A:B,2,0),IFERROR(VLOOKUP('Lotações convertidas'!A2145,'Lista de conversão'!B:B,1,0),""))</f>
        <v>UNIDADE DE PRONTO ATENDIMENTO OESTE</v>
      </c>
    </row>
    <row r="2146" spans="1:2" x14ac:dyDescent="0.25">
      <c r="A2146" t="str">
        <f>TRIM(BC!F2144)</f>
        <v>CENTRO DE SAÚDE FELICIDADE II</v>
      </c>
      <c r="B2146" t="str">
        <f>IFERROR(VLOOKUP('Lotações convertidas'!A2146,'Lista de conversão'!A:B,2,0),IFERROR(VLOOKUP('Lotações convertidas'!A2146,'Lista de conversão'!B:B,1,0),""))</f>
        <v>CENTRO DE SAÚDE FELICIDADE II</v>
      </c>
    </row>
    <row r="2147" spans="1:2" x14ac:dyDescent="0.25">
      <c r="A2147" t="str">
        <f>TRIM(BC!F2145)</f>
        <v>UNIDADE DE PRONTO ATENDIMENTO LESTE</v>
      </c>
      <c r="B2147" t="str">
        <f>IFERROR(VLOOKUP('Lotações convertidas'!A2147,'Lista de conversão'!A:B,2,0),IFERROR(VLOOKUP('Lotações convertidas'!A2147,'Lista de conversão'!B:B,1,0),""))</f>
        <v>UNIDADE DE PRONTO ATENDIMENTO LESTE</v>
      </c>
    </row>
    <row r="2148" spans="1:2" x14ac:dyDescent="0.25">
      <c r="A2148" t="str">
        <f>TRIM(BC!F2146)</f>
        <v>CENTRO DE SAÚDE DOM BOSCO</v>
      </c>
      <c r="B2148" t="str">
        <f>IFERROR(VLOOKUP('Lotações convertidas'!A2148,'Lista de conversão'!A:B,2,0),IFERROR(VLOOKUP('Lotações convertidas'!A2148,'Lista de conversão'!B:B,1,0),""))</f>
        <v>CENTRO DE SAÚDE DOM BOSCO</v>
      </c>
    </row>
    <row r="2149" spans="1:2" x14ac:dyDescent="0.25">
      <c r="A2149" t="str">
        <f>TRIM(BC!F2147)</f>
        <v>CENTRO DE SAÚDE JARDIM COMERCIÁRIOS</v>
      </c>
      <c r="B2149" t="str">
        <f>IFERROR(VLOOKUP('Lotações convertidas'!A2149,'Lista de conversão'!A:B,2,0),IFERROR(VLOOKUP('Lotações convertidas'!A2149,'Lista de conversão'!B:B,1,0),""))</f>
        <v>CENTRO DE SAÚDE JARDIM COMERCIÁRIOS</v>
      </c>
    </row>
    <row r="2150" spans="1:2" x14ac:dyDescent="0.25">
      <c r="A2150" t="str">
        <f>TRIM(BC!F2148)</f>
        <v>CENTRO DE SAÚDE CÉU AZUL</v>
      </c>
      <c r="B2150" t="str">
        <f>IFERROR(VLOOKUP('Lotações convertidas'!A2150,'Lista de conversão'!A:B,2,0),IFERROR(VLOOKUP('Lotações convertidas'!A2150,'Lista de conversão'!B:B,1,0),""))</f>
        <v>CENTRO DE SAÚDE CÉU AZUL</v>
      </c>
    </row>
    <row r="2151" spans="1:2" x14ac:dyDescent="0.25">
      <c r="A2151" t="str">
        <f>TRIM(BC!F2149)</f>
        <v>CENTRO DE SAÚDE GUARANI</v>
      </c>
      <c r="B2151" t="str">
        <f>IFERROR(VLOOKUP('Lotações convertidas'!A2151,'Lista de conversão'!A:B,2,0),IFERROR(VLOOKUP('Lotações convertidas'!A2151,'Lista de conversão'!B:B,1,0),""))</f>
        <v>CENTRO DE SAÚDE GUARANI</v>
      </c>
    </row>
    <row r="2152" spans="1:2" x14ac:dyDescent="0.25">
      <c r="A2152" t="str">
        <f>TRIM(BC!F2150)</f>
        <v>CENTRO DE ESPECIALIDADES MEDICAS PAMPULHA</v>
      </c>
      <c r="B2152" t="str">
        <f>IFERROR(VLOOKUP('Lotações convertidas'!A2152,'Lista de conversão'!A:B,2,0),IFERROR(VLOOKUP('Lotações convertidas'!A2152,'Lista de conversão'!B:B,1,0),""))</f>
        <v>CENTRO DE ESPECIALIDADES MEDICAS PAMPULHA</v>
      </c>
    </row>
    <row r="2153" spans="1:2" x14ac:dyDescent="0.25">
      <c r="A2153" t="str">
        <f>TRIM(BC!F2151)</f>
        <v>CENTRO DE SAÚDE JARDIM FELICIDADE</v>
      </c>
      <c r="B2153" t="str">
        <f>IFERROR(VLOOKUP('Lotações convertidas'!A2153,'Lista de conversão'!A:B,2,0),IFERROR(VLOOKUP('Lotações convertidas'!A2153,'Lista de conversão'!B:B,1,0),""))</f>
        <v>CENTRO DE SAÚDE JARDIM FELICIDADE</v>
      </c>
    </row>
    <row r="2154" spans="1:2" x14ac:dyDescent="0.25">
      <c r="A2154" t="str">
        <f>TRIM(BC!F2152)</f>
        <v>CENTRO DE REFERENCIA EM SAUDE MENTAL OESTE</v>
      </c>
      <c r="B2154" t="str">
        <f>IFERROR(VLOOKUP('Lotações convertidas'!A2154,'Lista de conversão'!A:B,2,0),IFERROR(VLOOKUP('Lotações convertidas'!A2154,'Lista de conversão'!B:B,1,0),""))</f>
        <v>CENTRO DE REFERENCIA EM SAUDE MENTAL OESTE</v>
      </c>
    </row>
    <row r="2155" spans="1:2" x14ac:dyDescent="0.25">
      <c r="A2155" t="str">
        <f>TRIM(BC!F2153)</f>
        <v>CENTRO DE SAÚDE MINAS CAIXA</v>
      </c>
      <c r="B2155" t="str">
        <f>IFERROR(VLOOKUP('Lotações convertidas'!A2155,'Lista de conversão'!A:B,2,0),IFERROR(VLOOKUP('Lotações convertidas'!A2155,'Lista de conversão'!B:B,1,0),""))</f>
        <v>CENTRO DE SAÚDE MINAS CAIXA</v>
      </c>
    </row>
    <row r="2156" spans="1:2" x14ac:dyDescent="0.25">
      <c r="A2156" t="str">
        <f>TRIM(BC!F2154)</f>
        <v>CENTRO DE SAÚDE MINAS CAIXA</v>
      </c>
      <c r="B2156" t="str">
        <f>IFERROR(VLOOKUP('Lotações convertidas'!A2156,'Lista de conversão'!A:B,2,0),IFERROR(VLOOKUP('Lotações convertidas'!A2156,'Lista de conversão'!B:B,1,0),""))</f>
        <v>CENTRO DE SAÚDE MINAS CAIXA</v>
      </c>
    </row>
    <row r="2157" spans="1:2" x14ac:dyDescent="0.25">
      <c r="A2157" t="str">
        <f>TRIM(BC!F2155)</f>
        <v>CENTRO DE SAÚDE MARCO ANTÔNIO DE MENEZES</v>
      </c>
      <c r="B2157" t="str">
        <f>IFERROR(VLOOKUP('Lotações convertidas'!A2157,'Lista de conversão'!A:B,2,0),IFERROR(VLOOKUP('Lotações convertidas'!A2157,'Lista de conversão'!B:B,1,0),""))</f>
        <v>CENTRO DE SAÚDE MARCO ANTÔNIO DE MENEZES</v>
      </c>
    </row>
    <row r="2158" spans="1:2" x14ac:dyDescent="0.25">
      <c r="A2158" t="str">
        <f>TRIM(BC!F2156)</f>
        <v>LABORATÓRIO REGIONAL OESTE / BARREIRO</v>
      </c>
      <c r="B2158" t="str">
        <f>IFERROR(VLOOKUP('Lotações convertidas'!A2158,'Lista de conversão'!A:B,2,0),IFERROR(VLOOKUP('Lotações convertidas'!A2158,'Lista de conversão'!B:B,1,0),""))</f>
        <v>LABORATORIO REGIONAL OESTE/BARREIRO</v>
      </c>
    </row>
    <row r="2159" spans="1:2" x14ac:dyDescent="0.25">
      <c r="A2159" t="str">
        <f>TRIM(BC!F2157)</f>
        <v>CENTRO DE SAÚDE VERA CRUZ</v>
      </c>
      <c r="B2159" t="str">
        <f>IFERROR(VLOOKUP('Lotações convertidas'!A2159,'Lista de conversão'!A:B,2,0),IFERROR(VLOOKUP('Lotações convertidas'!A2159,'Lista de conversão'!B:B,1,0),""))</f>
        <v>CENTRO DE SAÚDE VERA CRUZ</v>
      </c>
    </row>
    <row r="2160" spans="1:2" x14ac:dyDescent="0.25">
      <c r="A2160" t="str">
        <f>TRIM(BC!F2158)</f>
        <v>CENTRO DE SAÚDE CÉU AZUL</v>
      </c>
      <c r="B2160" t="str">
        <f>IFERROR(VLOOKUP('Lotações convertidas'!A2160,'Lista de conversão'!A:B,2,0),IFERROR(VLOOKUP('Lotações convertidas'!A2160,'Lista de conversão'!B:B,1,0),""))</f>
        <v>CENTRO DE SAÚDE CÉU AZUL</v>
      </c>
    </row>
    <row r="2161" spans="1:2" x14ac:dyDescent="0.25">
      <c r="A2161" t="str">
        <f>TRIM(BC!F2159)</f>
        <v>CENTRO DE SAÚDE PRIMEIRO DE MAIO</v>
      </c>
      <c r="B2161" t="str">
        <f>IFERROR(VLOOKUP('Lotações convertidas'!A2161,'Lista de conversão'!A:B,2,0),IFERROR(VLOOKUP('Lotações convertidas'!A2161,'Lista de conversão'!B:B,1,0),""))</f>
        <v>CENTRO DE SAÚDE PRIMEIRO DE MAIO</v>
      </c>
    </row>
    <row r="2162" spans="1:2" x14ac:dyDescent="0.25">
      <c r="A2162" t="str">
        <f>TRIM(BC!F2160)</f>
        <v>SERVIÇO DE ATENDIMENTO MÓVEL DE URGÊNCIA E TRANSPORTE EM SAÚDE</v>
      </c>
      <c r="B2162" t="str">
        <f>IFERROR(VLOOKUP('Lotações convertidas'!A2162,'Lista de conversão'!A:B,2,0),IFERROR(VLOOKUP('Lotações convertidas'!A2162,'Lista de conversão'!B:B,1,0),""))</f>
        <v>SERVIÇO DE ATENDIMENTO MÓVEL DE URGÊNCIA E TRANSPORTE EM SAÚDE</v>
      </c>
    </row>
    <row r="2163" spans="1:2" x14ac:dyDescent="0.25">
      <c r="A2163" t="str">
        <f>TRIM(BC!F2161)</f>
        <v>UNIDADE DE PRONTO ATENDIMENTO OESTE</v>
      </c>
      <c r="B2163" t="str">
        <f>IFERROR(VLOOKUP('Lotações convertidas'!A2163,'Lista de conversão'!A:B,2,0),IFERROR(VLOOKUP('Lotações convertidas'!A2163,'Lista de conversão'!B:B,1,0),""))</f>
        <v>UNIDADE DE PRONTO ATENDIMENTO OESTE</v>
      </c>
    </row>
    <row r="2164" spans="1:2" x14ac:dyDescent="0.25">
      <c r="A2164" t="str">
        <f>TRIM(BC!F2162)</f>
        <v>UNIDADE DE PRONTO ATENDIMENTO OESTE</v>
      </c>
      <c r="B2164" t="str">
        <f>IFERROR(VLOOKUP('Lotações convertidas'!A2164,'Lista de conversão'!A:B,2,0),IFERROR(VLOOKUP('Lotações convertidas'!A2164,'Lista de conversão'!B:B,1,0),""))</f>
        <v>UNIDADE DE PRONTO ATENDIMENTO OESTE</v>
      </c>
    </row>
    <row r="2165" spans="1:2" x14ac:dyDescent="0.25">
      <c r="A2165" t="str">
        <f>TRIM(BC!F2163)</f>
        <v>CENTRO DE SAÚDE DIAMANTE - TEIXEIRA DIAS</v>
      </c>
      <c r="B2165" t="str">
        <f>IFERROR(VLOOKUP('Lotações convertidas'!A2165,'Lista de conversão'!A:B,2,0),IFERROR(VLOOKUP('Lotações convertidas'!A2165,'Lista de conversão'!B:B,1,0),""))</f>
        <v>CENTRO DE SAÚDE DIAMANTE - TEIXEIRA DIAS</v>
      </c>
    </row>
    <row r="2166" spans="1:2" x14ac:dyDescent="0.25">
      <c r="A2166" t="str">
        <f>TRIM(BC!F2164)</f>
        <v>CENTRO DE SAÚDE MG20</v>
      </c>
      <c r="B2166" t="str">
        <f>IFERROR(VLOOKUP('Lotações convertidas'!A2166,'Lista de conversão'!A:B,2,0),IFERROR(VLOOKUP('Lotações convertidas'!A2166,'Lista de conversão'!B:B,1,0),""))</f>
        <v>CENTRO DE SAÚDE MG20</v>
      </c>
    </row>
    <row r="2167" spans="1:2" x14ac:dyDescent="0.25">
      <c r="A2167" t="str">
        <f>TRIM(BC!F2165)</f>
        <v>CENTRO DE REFERÊNCIA EM SAÚDE MENTAL INFANTO-JUVENIL NORDESTE</v>
      </c>
      <c r="B2167" t="str">
        <f>IFERROR(VLOOKUP('Lotações convertidas'!A2167,'Lista de conversão'!A:B,2,0),IFERROR(VLOOKUP('Lotações convertidas'!A2167,'Lista de conversão'!B:B,1,0),""))</f>
        <v>CENTRO DE REFERENCIA EM SAUDE MENTAL INFANTIL NORDESTE</v>
      </c>
    </row>
    <row r="2168" spans="1:2" x14ac:dyDescent="0.25">
      <c r="A2168" t="str">
        <f>TRIM(BC!F2166)</f>
        <v>UNIDADE DE REFERÊNCIA SECUNDÁRIA SAUDADE</v>
      </c>
      <c r="B2168" t="str">
        <f>IFERROR(VLOOKUP('Lotações convertidas'!A2168,'Lista de conversão'!A:B,2,0),IFERROR(VLOOKUP('Lotações convertidas'!A2168,'Lista de conversão'!B:B,1,0),""))</f>
        <v>UNIDADE DE REFERENCIA SECUNDARIA SAUDADE</v>
      </c>
    </row>
    <row r="2169" spans="1:2" x14ac:dyDescent="0.25">
      <c r="A2169" t="str">
        <f>TRIM(BC!F2167)</f>
        <v>CENTRO DE SAÚDE DOM BOSCO</v>
      </c>
      <c r="B2169" t="str">
        <f>IFERROR(VLOOKUP('Lotações convertidas'!A2169,'Lista de conversão'!A:B,2,0),IFERROR(VLOOKUP('Lotações convertidas'!A2169,'Lista de conversão'!B:B,1,0),""))</f>
        <v>CENTRO DE SAÚDE DOM BOSCO</v>
      </c>
    </row>
    <row r="2170" spans="1:2" x14ac:dyDescent="0.25">
      <c r="A2170" t="str">
        <f>TRIM(BC!F2168)</f>
        <v>CENTRO DE SAÚDE EFIGÊNIA MURTA DE FIGUEIREDO</v>
      </c>
      <c r="B2170" t="str">
        <f>IFERROR(VLOOKUP('Lotações convertidas'!A2170,'Lista de conversão'!A:B,2,0),IFERROR(VLOOKUP('Lotações convertidas'!A2170,'Lista de conversão'!B:B,1,0),""))</f>
        <v>CENTRO DE SAÚDE EFIGÊNIA MURTA DE FIGUEIREDO</v>
      </c>
    </row>
    <row r="2171" spans="1:2" x14ac:dyDescent="0.25">
      <c r="A2171" t="str">
        <f>TRIM(BC!F2169)</f>
        <v>CENTRO DE TESTAGEM E ACONSELHAMENTO - SERVIÇO DE ATENDIMENTO ESPECIALIZADO</v>
      </c>
      <c r="B2171" t="str">
        <f>IFERROR(VLOOKUP('Lotações convertidas'!A2171,'Lista de conversão'!A:B,2,0),IFERROR(VLOOKUP('Lotações convertidas'!A2171,'Lista de conversão'!B:B,1,0),""))</f>
        <v>CENTRO DE TESTAGEM E ACONSELHAMENTO - SERVICO DE ATENDIMENTO ESPECIALIZADO</v>
      </c>
    </row>
    <row r="2172" spans="1:2" x14ac:dyDescent="0.25">
      <c r="A2172" t="str">
        <f>TRIM(BC!F2170)</f>
        <v>UNIDADE DE PRONTO ATENDIMENTO NORTE</v>
      </c>
      <c r="B2172" t="str">
        <f>IFERROR(VLOOKUP('Lotações convertidas'!A2172,'Lista de conversão'!A:B,2,0),IFERROR(VLOOKUP('Lotações convertidas'!A2172,'Lista de conversão'!B:B,1,0),""))</f>
        <v>UNIDADE DE PRONTO ATENDIMENTO NORTE</v>
      </c>
    </row>
    <row r="2173" spans="1:2" x14ac:dyDescent="0.25">
      <c r="A2173" t="str">
        <f>TRIM(BC!F2171)</f>
        <v>CENTRO DE SAÚDE MANGUEIRAS</v>
      </c>
      <c r="B2173" t="str">
        <f>IFERROR(VLOOKUP('Lotações convertidas'!A2173,'Lista de conversão'!A:B,2,0),IFERROR(VLOOKUP('Lotações convertidas'!A2173,'Lista de conversão'!B:B,1,0),""))</f>
        <v>CENTRO DE SAÚDE MANGUEIRAS</v>
      </c>
    </row>
    <row r="2174" spans="1:2" x14ac:dyDescent="0.25">
      <c r="A2174" t="str">
        <f>TRIM(BC!F2172)</f>
        <v>CENTRO DE SAÚDE PRIMEIRO DE MAIO</v>
      </c>
      <c r="B2174" t="str">
        <f>IFERROR(VLOOKUP('Lotações convertidas'!A2174,'Lista de conversão'!A:B,2,0),IFERROR(VLOOKUP('Lotações convertidas'!A2174,'Lista de conversão'!B:B,1,0),""))</f>
        <v>CENTRO DE SAÚDE PRIMEIRO DE MAIO</v>
      </c>
    </row>
    <row r="2175" spans="1:2" x14ac:dyDescent="0.25">
      <c r="A2175" t="str">
        <f>TRIM(BC!F2173)</f>
        <v>CENTRO DE REFERENCIA EM SAUDE MENTAL OESTE</v>
      </c>
      <c r="B2175" t="str">
        <f>IFERROR(VLOOKUP('Lotações convertidas'!A2175,'Lista de conversão'!A:B,2,0),IFERROR(VLOOKUP('Lotações convertidas'!A2175,'Lista de conversão'!B:B,1,0),""))</f>
        <v>CENTRO DE REFERENCIA EM SAUDE MENTAL OESTE</v>
      </c>
    </row>
    <row r="2176" spans="1:2" x14ac:dyDescent="0.25">
      <c r="A2176" t="str">
        <f>TRIM(BC!F2174)</f>
        <v>UNIDADE DE PRONTO ATENDIMENTO LESTE</v>
      </c>
      <c r="B2176" t="str">
        <f>IFERROR(VLOOKUP('Lotações convertidas'!A2176,'Lista de conversão'!A:B,2,0),IFERROR(VLOOKUP('Lotações convertidas'!A2176,'Lista de conversão'!B:B,1,0),""))</f>
        <v>UNIDADE DE PRONTO ATENDIMENTO LESTE</v>
      </c>
    </row>
    <row r="2177" spans="1:2" x14ac:dyDescent="0.25">
      <c r="A2177" t="str">
        <f>TRIM(BC!F2175)</f>
        <v>CENTRO DE REFERENCIA EM SAUDE MENTAL PAMPULHA</v>
      </c>
      <c r="B2177" t="str">
        <f>IFERROR(VLOOKUP('Lotações convertidas'!A2177,'Lista de conversão'!A:B,2,0),IFERROR(VLOOKUP('Lotações convertidas'!A2177,'Lista de conversão'!B:B,1,0),""))</f>
        <v>CENTRO DE REFERENCIA EM SAUDE MENTAL PAMPULHA</v>
      </c>
    </row>
    <row r="2178" spans="1:2" x14ac:dyDescent="0.25">
      <c r="A2178" t="str">
        <f>TRIM(BC!F2176)</f>
        <v>CENTRO DE SAÚDE PROVIDÊNCIA</v>
      </c>
      <c r="B2178" t="str">
        <f>IFERROR(VLOOKUP('Lotações convertidas'!A2178,'Lista de conversão'!A:B,2,0),IFERROR(VLOOKUP('Lotações convertidas'!A2178,'Lista de conversão'!B:B,1,0),""))</f>
        <v>CENTRO DE SAÚDE PROVIDÊNCIA</v>
      </c>
    </row>
    <row r="2179" spans="1:2" x14ac:dyDescent="0.25">
      <c r="A2179" t="str">
        <f>TRIM(BC!F2177)</f>
        <v>CENTRO DE SAÚDE BARREIRO DE CIMA</v>
      </c>
      <c r="B2179" t="str">
        <f>IFERROR(VLOOKUP('Lotações convertidas'!A2179,'Lista de conversão'!A:B,2,0),IFERROR(VLOOKUP('Lotações convertidas'!A2179,'Lista de conversão'!B:B,1,0),""))</f>
        <v>CENTRO DE SAÚDE BARREIRO DE CIMA</v>
      </c>
    </row>
    <row r="2180" spans="1:2" x14ac:dyDescent="0.25">
      <c r="A2180" t="str">
        <f>TRIM(BC!F2178)</f>
        <v>CENTRO DE SAÚDE PADRE FERNANDO DE MELO</v>
      </c>
      <c r="B2180" t="str">
        <f>IFERROR(VLOOKUP('Lotações convertidas'!A2180,'Lista de conversão'!A:B,2,0),IFERROR(VLOOKUP('Lotações convertidas'!A2180,'Lista de conversão'!B:B,1,0),""))</f>
        <v>CENTRO DE SAÚDE PADRE FERNANDO DE MELO</v>
      </c>
    </row>
    <row r="2181" spans="1:2" x14ac:dyDescent="0.25">
      <c r="A2181" t="str">
        <f>TRIM(BC!F2179)</f>
        <v>CENTRO DE SAÚDE HAVAÍ</v>
      </c>
      <c r="B2181" t="str">
        <f>IFERROR(VLOOKUP('Lotações convertidas'!A2181,'Lista de conversão'!A:B,2,0),IFERROR(VLOOKUP('Lotações convertidas'!A2181,'Lista de conversão'!B:B,1,0),""))</f>
        <v>CENTRO DE SAÚDE HAVAÍ</v>
      </c>
    </row>
    <row r="2182" spans="1:2" x14ac:dyDescent="0.25">
      <c r="A2182" t="str">
        <f>TRIM(BC!F2180)</f>
        <v>CENTRO DE SAÚDE SÃO PAULO</v>
      </c>
      <c r="B2182" t="str">
        <f>IFERROR(VLOOKUP('Lotações convertidas'!A2182,'Lista de conversão'!A:B,2,0),IFERROR(VLOOKUP('Lotações convertidas'!A2182,'Lista de conversão'!B:B,1,0),""))</f>
        <v>CENTRO DE SAÚDE SÃO PAULO</v>
      </c>
    </row>
    <row r="2183" spans="1:2" x14ac:dyDescent="0.25">
      <c r="A2183" t="str">
        <f>TRIM(BC!F2181)</f>
        <v>CENTRO DE SAÚDE SÃO GERALDO</v>
      </c>
      <c r="B2183" t="str">
        <f>IFERROR(VLOOKUP('Lotações convertidas'!A2183,'Lista de conversão'!A:B,2,0),IFERROR(VLOOKUP('Lotações convertidas'!A2183,'Lista de conversão'!B:B,1,0),""))</f>
        <v>CENTRO DE SAÚDE SÃO GERALDO</v>
      </c>
    </row>
    <row r="2184" spans="1:2" x14ac:dyDescent="0.25">
      <c r="A2184" t="str">
        <f>TRIM(BC!F2182)</f>
        <v>CENTRO DE SAÚDE GENTIL GOMES</v>
      </c>
      <c r="B2184" t="str">
        <f>IFERROR(VLOOKUP('Lotações convertidas'!A2184,'Lista de conversão'!A:B,2,0),IFERROR(VLOOKUP('Lotações convertidas'!A2184,'Lista de conversão'!B:B,1,0),""))</f>
        <v>CENTRO DE SAÚDE GENTIL GOMES</v>
      </c>
    </row>
    <row r="2185" spans="1:2" x14ac:dyDescent="0.25">
      <c r="A2185" t="str">
        <f>TRIM(BC!F2183)</f>
        <v>CENTRO DE SAÚDE DR. JOSÉ DOMINGOS</v>
      </c>
      <c r="B2185" t="str">
        <f>IFERROR(VLOOKUP('Lotações convertidas'!A2185,'Lista de conversão'!A:B,2,0),IFERROR(VLOOKUP('Lotações convertidas'!A2185,'Lista de conversão'!B:B,1,0),""))</f>
        <v>CENTRO DE SAÚDE DR. JOSÉ DOMINGOS</v>
      </c>
    </row>
    <row r="2186" spans="1:2" x14ac:dyDescent="0.25">
      <c r="A2186" t="str">
        <f>TRIM(BC!F2184)</f>
        <v>CENTRO DE SAÚDE DOM BOSCO</v>
      </c>
      <c r="B2186" t="str">
        <f>IFERROR(VLOOKUP('Lotações convertidas'!A2186,'Lista de conversão'!A:B,2,0),IFERROR(VLOOKUP('Lotações convertidas'!A2186,'Lista de conversão'!B:B,1,0),""))</f>
        <v>CENTRO DE SAÚDE DOM BOSCO</v>
      </c>
    </row>
    <row r="2187" spans="1:2" x14ac:dyDescent="0.25">
      <c r="A2187" t="str">
        <f>TRIM(BC!F2185)</f>
        <v>CENTRO DE SAÚDE RIBEIRO DE ABREU</v>
      </c>
      <c r="B2187" t="str">
        <f>IFERROR(VLOOKUP('Lotações convertidas'!A2187,'Lista de conversão'!A:B,2,0),IFERROR(VLOOKUP('Lotações convertidas'!A2187,'Lista de conversão'!B:B,1,0),""))</f>
        <v>CENTRO DE SAÚDE RIBEIRO DE ABREU</v>
      </c>
    </row>
    <row r="2188" spans="1:2" x14ac:dyDescent="0.25">
      <c r="A2188" t="str">
        <f>TRIM(BC!F2186)</f>
        <v>CENTRO DE SAÚDE TUPI</v>
      </c>
      <c r="B2188" t="str">
        <f>IFERROR(VLOOKUP('Lotações convertidas'!A2188,'Lista de conversão'!A:B,2,0),IFERROR(VLOOKUP('Lotações convertidas'!A2188,'Lista de conversão'!B:B,1,0),""))</f>
        <v>CENTRO DE SAÚDE TUPI</v>
      </c>
    </row>
    <row r="2189" spans="1:2" x14ac:dyDescent="0.25">
      <c r="A2189" t="str">
        <f>TRIM(BC!F2187)</f>
        <v>CENTRO DE SAÚDE GUARANI</v>
      </c>
      <c r="B2189" t="str">
        <f>IFERROR(VLOOKUP('Lotações convertidas'!A2189,'Lista de conversão'!A:B,2,0),IFERROR(VLOOKUP('Lotações convertidas'!A2189,'Lista de conversão'!B:B,1,0),""))</f>
        <v>CENTRO DE SAÚDE GUARANI</v>
      </c>
    </row>
    <row r="2190" spans="1:2" x14ac:dyDescent="0.25">
      <c r="A2190" t="str">
        <f>TRIM(BC!F2188)</f>
        <v>UNIDADE DE PRONTO ATENDIMENTO LESTE</v>
      </c>
      <c r="B2190" t="str">
        <f>IFERROR(VLOOKUP('Lotações convertidas'!A2190,'Lista de conversão'!A:B,2,0),IFERROR(VLOOKUP('Lotações convertidas'!A2190,'Lista de conversão'!B:B,1,0),""))</f>
        <v>UNIDADE DE PRONTO ATENDIMENTO LESTE</v>
      </c>
    </row>
    <row r="2191" spans="1:2" x14ac:dyDescent="0.25">
      <c r="A2191" t="str">
        <f>TRIM(BC!F2189)</f>
        <v>CENTRO DE SAÚDE PRIMEIRO DE MAIO</v>
      </c>
      <c r="B2191" t="str">
        <f>IFERROR(VLOOKUP('Lotações convertidas'!A2191,'Lista de conversão'!A:B,2,0),IFERROR(VLOOKUP('Lotações convertidas'!A2191,'Lista de conversão'!B:B,1,0),""))</f>
        <v>CENTRO DE SAÚDE PRIMEIRO DE MAIO</v>
      </c>
    </row>
    <row r="2192" spans="1:2" x14ac:dyDescent="0.25">
      <c r="A2192" t="str">
        <f>TRIM(BC!F2190)</f>
        <v>CENTRO DE SAÚDE CONJUNTO BETÂNIA</v>
      </c>
      <c r="B2192" t="str">
        <f>IFERROR(VLOOKUP('Lotações convertidas'!A2192,'Lista de conversão'!A:B,2,0),IFERROR(VLOOKUP('Lotações convertidas'!A2192,'Lista de conversão'!B:B,1,0),""))</f>
        <v>CENTRO DE SAÚDE CONJUNTO BETÂNIA</v>
      </c>
    </row>
    <row r="2193" spans="1:2" x14ac:dyDescent="0.25">
      <c r="A2193" t="str">
        <f>TRIM(BC!F2191)</f>
        <v>UNIDADE DE PRONTO ATENDIMENTO VENDA NOVA</v>
      </c>
      <c r="B2193" t="str">
        <f>IFERROR(VLOOKUP('Lotações convertidas'!A2193,'Lista de conversão'!A:B,2,0),IFERROR(VLOOKUP('Lotações convertidas'!A2193,'Lista de conversão'!B:B,1,0),""))</f>
        <v>UNIDADE DE PRONTO ATENDIMENTO VENDA NOVA</v>
      </c>
    </row>
    <row r="2194" spans="1:2" x14ac:dyDescent="0.25">
      <c r="A2194" t="str">
        <f>TRIM(BC!F2192)</f>
        <v>LABORATÓRIO REGIONAL NOROESTE</v>
      </c>
      <c r="B2194" t="str">
        <f>IFERROR(VLOOKUP('Lotações convertidas'!A2194,'Lista de conversão'!A:B,2,0),IFERROR(VLOOKUP('Lotações convertidas'!A2194,'Lista de conversão'!B:B,1,0),""))</f>
        <v>LABORATORIO REGIONAL NOROESTE</v>
      </c>
    </row>
    <row r="2195" spans="1:2" x14ac:dyDescent="0.25">
      <c r="A2195" t="str">
        <f>TRIM(BC!F2193)</f>
        <v>CENTRO DE SAÚDE SANTA MÔNICA</v>
      </c>
      <c r="B2195" t="str">
        <f>IFERROR(VLOOKUP('Lotações convertidas'!A2195,'Lista de conversão'!A:B,2,0),IFERROR(VLOOKUP('Lotações convertidas'!A2195,'Lista de conversão'!B:B,1,0),""))</f>
        <v>CENTRO DE SAÚDE SANTA MÔNICA</v>
      </c>
    </row>
    <row r="2196" spans="1:2" x14ac:dyDescent="0.25">
      <c r="A2196" t="str">
        <f>TRIM(BC!F2194)</f>
        <v>UNIDADE DE PRONTO ATENDIMENTO OESTE</v>
      </c>
      <c r="B2196" t="str">
        <f>IFERROR(VLOOKUP('Lotações convertidas'!A2196,'Lista de conversão'!A:B,2,0),IFERROR(VLOOKUP('Lotações convertidas'!A2196,'Lista de conversão'!B:B,1,0),""))</f>
        <v>UNIDADE DE PRONTO ATENDIMENTO OESTE</v>
      </c>
    </row>
    <row r="2197" spans="1:2" x14ac:dyDescent="0.25">
      <c r="A2197" t="str">
        <f>TRIM(BC!F2195)</f>
        <v>CENTRO DE SAÚDE POMPÉIA</v>
      </c>
      <c r="B2197" t="str">
        <f>IFERROR(VLOOKUP('Lotações convertidas'!A2197,'Lista de conversão'!A:B,2,0),IFERROR(VLOOKUP('Lotações convertidas'!A2197,'Lista de conversão'!B:B,1,0),""))</f>
        <v>CENTRO DE SAÚDE POMPÉIA</v>
      </c>
    </row>
    <row r="2198" spans="1:2" x14ac:dyDescent="0.25">
      <c r="A2198" t="str">
        <f>TRIM(BC!F2196)</f>
        <v>LABORATÓRIO REGIONAL NORTE / VENDA NOVA</v>
      </c>
      <c r="B2198" t="str">
        <f>IFERROR(VLOOKUP('Lotações convertidas'!A2198,'Lista de conversão'!A:B,2,0),IFERROR(VLOOKUP('Lotações convertidas'!A2198,'Lista de conversão'!B:B,1,0),""))</f>
        <v>LABORATORIO REGIONAL NORTE/VENDA NOVA</v>
      </c>
    </row>
    <row r="2199" spans="1:2" x14ac:dyDescent="0.25">
      <c r="A2199" t="str">
        <f>TRIM(BC!F2197)</f>
        <v>CENTRO DE SAÚDE TAQUARIL</v>
      </c>
      <c r="B2199" t="str">
        <f>IFERROR(VLOOKUP('Lotações convertidas'!A2199,'Lista de conversão'!A:B,2,0),IFERROR(VLOOKUP('Lotações convertidas'!A2199,'Lista de conversão'!B:B,1,0),""))</f>
        <v>CENTRO DE SAÚDE TAQUARIL</v>
      </c>
    </row>
    <row r="2200" spans="1:2" x14ac:dyDescent="0.25">
      <c r="A2200" t="str">
        <f>TRIM(BC!F2198)</f>
        <v>CENTRO DE SAÚDE PROVIDÊNCIA</v>
      </c>
      <c r="B2200" t="str">
        <f>IFERROR(VLOOKUP('Lotações convertidas'!A2200,'Lista de conversão'!A:B,2,0),IFERROR(VLOOKUP('Lotações convertidas'!A2200,'Lista de conversão'!B:B,1,0),""))</f>
        <v>CENTRO DE SAÚDE PROVIDÊNCIA</v>
      </c>
    </row>
    <row r="2201" spans="1:2" x14ac:dyDescent="0.25">
      <c r="A2201" t="str">
        <f>TRIM(BC!F2199)</f>
        <v>CENTRO DE SAÚDE SANTA LÚCIA</v>
      </c>
      <c r="B2201" t="str">
        <f>IFERROR(VLOOKUP('Lotações convertidas'!A2201,'Lista de conversão'!A:B,2,0),IFERROR(VLOOKUP('Lotações convertidas'!A2201,'Lista de conversão'!B:B,1,0),""))</f>
        <v>CENTRO DE SAÚDE SANTA LÚCIA</v>
      </c>
    </row>
    <row r="2202" spans="1:2" x14ac:dyDescent="0.25">
      <c r="A2202" t="str">
        <f>TRIM(BC!F2200)</f>
        <v>UNIDADE DE PRONTO ATENDIMENTO NORDESTE</v>
      </c>
      <c r="B2202" t="str">
        <f>IFERROR(VLOOKUP('Lotações convertidas'!A2202,'Lista de conversão'!A:B,2,0),IFERROR(VLOOKUP('Lotações convertidas'!A2202,'Lista de conversão'!B:B,1,0),""))</f>
        <v>UNIDADE DE PRONTO ATENDIMENTO NORDESTE</v>
      </c>
    </row>
    <row r="2203" spans="1:2" x14ac:dyDescent="0.25">
      <c r="A2203" t="str">
        <f>TRIM(BC!F2201)</f>
        <v>CENTRO DE SAÚDE SANTA RITA DE CÁSSIA</v>
      </c>
      <c r="B2203" t="str">
        <f>IFERROR(VLOOKUP('Lotações convertidas'!A2203,'Lista de conversão'!A:B,2,0),IFERROR(VLOOKUP('Lotações convertidas'!A2203,'Lista de conversão'!B:B,1,0),""))</f>
        <v>CENTRO DE SAÚDE SANTA RITA DE CÁSSIA</v>
      </c>
    </row>
    <row r="2204" spans="1:2" x14ac:dyDescent="0.25">
      <c r="A2204" t="str">
        <f>TRIM(BC!F2202)</f>
        <v>CENTRO DE SAÚDE FÁBIO CORREA LIMA</v>
      </c>
      <c r="B2204" t="str">
        <f>IFERROR(VLOOKUP('Lotações convertidas'!A2204,'Lista de conversão'!A:B,2,0),IFERROR(VLOOKUP('Lotações convertidas'!A2204,'Lista de conversão'!B:B,1,0),""))</f>
        <v>CENTRO DE SAÚDE FÁBIO CORREA LIMA</v>
      </c>
    </row>
    <row r="2205" spans="1:2" x14ac:dyDescent="0.25">
      <c r="A2205" t="str">
        <f>TRIM(BC!F2203)</f>
        <v>CENTRO DE SAÚDE MARIVANDA BALEEIRO - PAULO VI</v>
      </c>
      <c r="B2205" t="str">
        <f>IFERROR(VLOOKUP('Lotações convertidas'!A2205,'Lista de conversão'!A:B,2,0),IFERROR(VLOOKUP('Lotações convertidas'!A2205,'Lista de conversão'!B:B,1,0),""))</f>
        <v>CENTRO DE SAÚDE MARIVANDA BALEEIRO - PAULO VI</v>
      </c>
    </row>
    <row r="2206" spans="1:2" x14ac:dyDescent="0.25">
      <c r="A2206" t="str">
        <f>TRIM(BC!F2204)</f>
        <v>CENTRO DE SAÚDE CALIFÓRNIA</v>
      </c>
      <c r="B2206" t="str">
        <f>IFERROR(VLOOKUP('Lotações convertidas'!A2206,'Lista de conversão'!A:B,2,0),IFERROR(VLOOKUP('Lotações convertidas'!A2206,'Lista de conversão'!B:B,1,0),""))</f>
        <v>CENTRO DE SAÚDE CALIFÓRNIA</v>
      </c>
    </row>
    <row r="2207" spans="1:2" x14ac:dyDescent="0.25">
      <c r="A2207" t="str">
        <f>TRIM(BC!F2205)</f>
        <v>CENTRO DE SAÚDE SÃO MARCOS</v>
      </c>
      <c r="B2207" t="str">
        <f>IFERROR(VLOOKUP('Lotações convertidas'!A2207,'Lista de conversão'!A:B,2,0),IFERROR(VLOOKUP('Lotações convertidas'!A2207,'Lista de conversão'!B:B,1,0),""))</f>
        <v>CENTRO DE SAÚDE SÃO MARCOS</v>
      </c>
    </row>
    <row r="2208" spans="1:2" x14ac:dyDescent="0.25">
      <c r="A2208" t="str">
        <f>TRIM(BC!F2206)</f>
        <v>CENTRO DE SAÚDE PILAR - OLHOS D'ÁGUA</v>
      </c>
      <c r="B2208" t="str">
        <f>IFERROR(VLOOKUP('Lotações convertidas'!A2208,'Lista de conversão'!A:B,2,0),IFERROR(VLOOKUP('Lotações convertidas'!A2208,'Lista de conversão'!B:B,1,0),""))</f>
        <v>CENTRO DE SAÚDE PILAR - OLHOS D'ÁGUA</v>
      </c>
    </row>
    <row r="2209" spans="1:2" x14ac:dyDescent="0.25">
      <c r="A2209" t="str">
        <f>TRIM(BC!F2207)</f>
        <v>CENTRO DE SAÚDE LAJEDO</v>
      </c>
      <c r="B2209" t="str">
        <f>IFERROR(VLOOKUP('Lotações convertidas'!A2209,'Lista de conversão'!A:B,2,0),IFERROR(VLOOKUP('Lotações convertidas'!A2209,'Lista de conversão'!B:B,1,0),""))</f>
        <v>CENTRO DE SAÚDE LAJEDO</v>
      </c>
    </row>
    <row r="2210" spans="1:2" x14ac:dyDescent="0.25">
      <c r="A2210" t="str">
        <f>TRIM(BC!F2208)</f>
        <v>CENTRO DE SAÚDE VILA MARIA - JOÃO VITAL</v>
      </c>
      <c r="B2210" t="str">
        <f>IFERROR(VLOOKUP('Lotações convertidas'!A2210,'Lista de conversão'!A:B,2,0),IFERROR(VLOOKUP('Lotações convertidas'!A2210,'Lista de conversão'!B:B,1,0),""))</f>
        <v>CENTRO DE SAÚDE VILA MARIA - JOÃO VITAL</v>
      </c>
    </row>
    <row r="2211" spans="1:2" x14ac:dyDescent="0.25">
      <c r="A2211" t="str">
        <f>TRIM(BC!F2209)</f>
        <v>CENTRO DE SAÚDE URUCUIA</v>
      </c>
      <c r="B2211" t="str">
        <f>IFERROR(VLOOKUP('Lotações convertidas'!A2211,'Lista de conversão'!A:B,2,0),IFERROR(VLOOKUP('Lotações convertidas'!A2211,'Lista de conversão'!B:B,1,0),""))</f>
        <v>CENTRO DE SAÚDE URUCUIA</v>
      </c>
    </row>
    <row r="2212" spans="1:2" x14ac:dyDescent="0.25">
      <c r="A2212" t="str">
        <f>TRIM(BC!F2210)</f>
        <v>DIRETORIA REGIONAL DE SAUDE CENTRO-SUL</v>
      </c>
      <c r="B2212" t="str">
        <f>IFERROR(VLOOKUP('Lotações convertidas'!A2212,'Lista de conversão'!A:B,2,0),IFERROR(VLOOKUP('Lotações convertidas'!A2212,'Lista de conversão'!B:B,1,0),""))</f>
        <v>DIRETORIA REGIONAL DE SAUDE CENTRO-SUL</v>
      </c>
    </row>
    <row r="2213" spans="1:2" x14ac:dyDescent="0.25">
      <c r="A2213" t="str">
        <f>TRIM(BC!F2211)</f>
        <v>CENTRO DE REFERÊNCIA EM SAÚDE MENTAL- ÁLCOOL E OUTRAS DROGAS NORDESTE</v>
      </c>
      <c r="B2213" t="str">
        <f>IFERROR(VLOOKUP('Lotações convertidas'!A2213,'Lista de conversão'!A:B,2,0),IFERROR(VLOOKUP('Lotações convertidas'!A2213,'Lista de conversão'!B:B,1,0),""))</f>
        <v>CENTRO DE REFERENCIA EM SAUDE MENTAL ALCOOL E DROGAS NORDESTE</v>
      </c>
    </row>
    <row r="2214" spans="1:2" x14ac:dyDescent="0.25">
      <c r="A2214" t="str">
        <f>TRIM(BC!F2212)</f>
        <v>UNIDADE DE PRONTO ATENDIMENTO LESTE</v>
      </c>
      <c r="B2214" t="str">
        <f>IFERROR(VLOOKUP('Lotações convertidas'!A2214,'Lista de conversão'!A:B,2,0),IFERROR(VLOOKUP('Lotações convertidas'!A2214,'Lista de conversão'!B:B,1,0),""))</f>
        <v>UNIDADE DE PRONTO ATENDIMENTO LESTE</v>
      </c>
    </row>
    <row r="2215" spans="1:2" x14ac:dyDescent="0.25">
      <c r="A2215" t="str">
        <f>TRIM(BC!F2213)</f>
        <v>CENTRO DE ESPECIALIDADES ODONTOLÓGICAS CENTRO-SUL</v>
      </c>
      <c r="B2215" t="str">
        <f>IFERROR(VLOOKUP('Lotações convertidas'!A2215,'Lista de conversão'!A:B,2,0),IFERROR(VLOOKUP('Lotações convertidas'!A2215,'Lista de conversão'!B:B,1,0),""))</f>
        <v>CENTRO DE ESPECIALIDADES ODONTOLOGICAS CENTRO-SUL</v>
      </c>
    </row>
    <row r="2216" spans="1:2" x14ac:dyDescent="0.25">
      <c r="A2216" t="str">
        <f>TRIM(BC!F2214)</f>
        <v>CENTRO DE SAÚDE REGINA</v>
      </c>
      <c r="B2216" t="str">
        <f>IFERROR(VLOOKUP('Lotações convertidas'!A2216,'Lista de conversão'!A:B,2,0),IFERROR(VLOOKUP('Lotações convertidas'!A2216,'Lista de conversão'!B:B,1,0),""))</f>
        <v>CENTRO DE SAÚDE REGINA</v>
      </c>
    </row>
    <row r="2217" spans="1:2" x14ac:dyDescent="0.25">
      <c r="A2217" t="str">
        <f>TRIM(BC!F2215)</f>
        <v>CENTRO DE SAÚDE HAVAÍ</v>
      </c>
      <c r="B2217" t="str">
        <f>IFERROR(VLOOKUP('Lotações convertidas'!A2217,'Lista de conversão'!A:B,2,0),IFERROR(VLOOKUP('Lotações convertidas'!A2217,'Lista de conversão'!B:B,1,0),""))</f>
        <v>CENTRO DE SAÚDE HAVAÍ</v>
      </c>
    </row>
    <row r="2218" spans="1:2" x14ac:dyDescent="0.25">
      <c r="A2218" t="str">
        <f>TRIM(BC!F2216)</f>
        <v>CENTRO DE SAÚDE MANGUEIRAS</v>
      </c>
      <c r="B2218" t="str">
        <f>IFERROR(VLOOKUP('Lotações convertidas'!A2218,'Lista de conversão'!A:B,2,0),IFERROR(VLOOKUP('Lotações convertidas'!A2218,'Lista de conversão'!B:B,1,0),""))</f>
        <v>CENTRO DE SAÚDE MANGUEIRAS</v>
      </c>
    </row>
    <row r="2219" spans="1:2" x14ac:dyDescent="0.25">
      <c r="A2219" t="str">
        <f>TRIM(BC!F2217)</f>
        <v>CENTRO DE SAÚDE PADRE TARCÍSIO</v>
      </c>
      <c r="B2219" t="str">
        <f>IFERROR(VLOOKUP('Lotações convertidas'!A2219,'Lista de conversão'!A:B,2,0),IFERROR(VLOOKUP('Lotações convertidas'!A2219,'Lista de conversão'!B:B,1,0),""))</f>
        <v>CENTRO DE SAÚDE PADRE TARCÍSIO</v>
      </c>
    </row>
    <row r="2220" spans="1:2" x14ac:dyDescent="0.25">
      <c r="A2220" t="str">
        <f>TRIM(BC!F2218)</f>
        <v>CENTRO DE SAÚDE PADRE TARCÍSIO</v>
      </c>
      <c r="B2220" t="str">
        <f>IFERROR(VLOOKUP('Lotações convertidas'!A2220,'Lista de conversão'!A:B,2,0),IFERROR(VLOOKUP('Lotações convertidas'!A2220,'Lista de conversão'!B:B,1,0),""))</f>
        <v>CENTRO DE SAÚDE PADRE TARCÍSIO</v>
      </c>
    </row>
    <row r="2221" spans="1:2" x14ac:dyDescent="0.25">
      <c r="A2221" t="str">
        <f>TRIM(BC!F2219)</f>
        <v>CENTRO DE ESPECIALIDADES MEDICAS PAMPULHA</v>
      </c>
      <c r="B2221" t="str">
        <f>IFERROR(VLOOKUP('Lotações convertidas'!A2221,'Lista de conversão'!A:B,2,0),IFERROR(VLOOKUP('Lotações convertidas'!A2221,'Lista de conversão'!B:B,1,0),""))</f>
        <v>CENTRO DE ESPECIALIDADES MEDICAS PAMPULHA</v>
      </c>
    </row>
    <row r="2222" spans="1:2" x14ac:dyDescent="0.25">
      <c r="A2222" t="str">
        <f>TRIM(BC!F2220)</f>
        <v>CENTRO DE SAÚDE SANTA LÚCIA</v>
      </c>
      <c r="B2222" t="str">
        <f>IFERROR(VLOOKUP('Lotações convertidas'!A2222,'Lista de conversão'!A:B,2,0),IFERROR(VLOOKUP('Lotações convertidas'!A2222,'Lista de conversão'!B:B,1,0),""))</f>
        <v>CENTRO DE SAÚDE SANTA LÚCIA</v>
      </c>
    </row>
    <row r="2223" spans="1:2" x14ac:dyDescent="0.25">
      <c r="A2223" t="str">
        <f>TRIM(BC!F2221)</f>
        <v>CENTRO DE SAÚDE MARCELO PONTEL GOMES</v>
      </c>
      <c r="B2223" t="str">
        <f>IFERROR(VLOOKUP('Lotações convertidas'!A2223,'Lista de conversão'!A:B,2,0),IFERROR(VLOOKUP('Lotações convertidas'!A2223,'Lista de conversão'!B:B,1,0),""))</f>
        <v>CENTRO DE SAÚDE MARCELO PONTEL GOMES</v>
      </c>
    </row>
    <row r="2224" spans="1:2" x14ac:dyDescent="0.25">
      <c r="A2224" t="str">
        <f>TRIM(BC!F2222)</f>
        <v>CENTRO DE SAÚDE FÁBIO CORREA LIMA</v>
      </c>
      <c r="B2224" t="str">
        <f>IFERROR(VLOOKUP('Lotações convertidas'!A2224,'Lista de conversão'!A:B,2,0),IFERROR(VLOOKUP('Lotações convertidas'!A2224,'Lista de conversão'!B:B,1,0),""))</f>
        <v>CENTRO DE SAÚDE FÁBIO CORREA LIMA</v>
      </c>
    </row>
    <row r="2225" spans="1:2" x14ac:dyDescent="0.25">
      <c r="A2225" t="str">
        <f>TRIM(BC!F2223)</f>
        <v>CENTRO DE SAÚDE SANTO ANTÔNIO</v>
      </c>
      <c r="B2225" t="str">
        <f>IFERROR(VLOOKUP('Lotações convertidas'!A2225,'Lista de conversão'!A:B,2,0),IFERROR(VLOOKUP('Lotações convertidas'!A2225,'Lista de conversão'!B:B,1,0),""))</f>
        <v>CENTRO DE SAÚDE SANTO ANTÔNIO</v>
      </c>
    </row>
    <row r="2226" spans="1:2" x14ac:dyDescent="0.25">
      <c r="A2226" t="str">
        <f>TRIM(BC!F2224)</f>
        <v>CENTRO DE SAÚDE VILA CEMIG</v>
      </c>
      <c r="B2226" t="str">
        <f>IFERROR(VLOOKUP('Lotações convertidas'!A2226,'Lista de conversão'!A:B,2,0),IFERROR(VLOOKUP('Lotações convertidas'!A2226,'Lista de conversão'!B:B,1,0),""))</f>
        <v>CENTRO DE SAÚDE VILA CEMIG</v>
      </c>
    </row>
    <row r="2227" spans="1:2" x14ac:dyDescent="0.25">
      <c r="A2227" t="str">
        <f>TRIM(BC!F2225)</f>
        <v>CENTRO DE REFERENCIA EM SAUDE MENTAL NORDESTE</v>
      </c>
      <c r="B2227" t="str">
        <f>IFERROR(VLOOKUP('Lotações convertidas'!A2227,'Lista de conversão'!A:B,2,0),IFERROR(VLOOKUP('Lotações convertidas'!A2227,'Lista de conversão'!B:B,1,0),""))</f>
        <v>CENTRO DE REFERENCIA EM SAUDE MENTAL NORDESTE</v>
      </c>
    </row>
    <row r="2228" spans="1:2" x14ac:dyDescent="0.25">
      <c r="A2228" t="str">
        <f>TRIM(BC!F2226)</f>
        <v>CENTRO DE SAÚDE OSWALDO CRUZ</v>
      </c>
      <c r="B2228" t="str">
        <f>IFERROR(VLOOKUP('Lotações convertidas'!A2228,'Lista de conversão'!A:B,2,0),IFERROR(VLOOKUP('Lotações convertidas'!A2228,'Lista de conversão'!B:B,1,0),""))</f>
        <v>CENTRO DE SAÚDE OSWALDO CRUZ</v>
      </c>
    </row>
    <row r="2229" spans="1:2" x14ac:dyDescent="0.25">
      <c r="A2229" t="str">
        <f>TRIM(BC!F2227)</f>
        <v>LABORATÓRIO REGIONAL CENTRO-SUL / PAMPULHA</v>
      </c>
      <c r="B2229" t="str">
        <f>IFERROR(VLOOKUP('Lotações convertidas'!A2229,'Lista de conversão'!A:B,2,0),IFERROR(VLOOKUP('Lotações convertidas'!A2229,'Lista de conversão'!B:B,1,0),""))</f>
        <v>LABORATORIO REGIONAL CENTRO-SUL/PAMPULHA</v>
      </c>
    </row>
    <row r="2230" spans="1:2" x14ac:dyDescent="0.25">
      <c r="A2230" t="str">
        <f>TRIM(BC!F2228)</f>
        <v>CENTRO DE SAÚDE MARCO ANTÔNIO DE MENEZES</v>
      </c>
      <c r="B2230" t="str">
        <f>IFERROR(VLOOKUP('Lotações convertidas'!A2230,'Lista de conversão'!A:B,2,0),IFERROR(VLOOKUP('Lotações convertidas'!A2230,'Lista de conversão'!B:B,1,0),""))</f>
        <v>CENTRO DE SAÚDE MARCO ANTÔNIO DE MENEZES</v>
      </c>
    </row>
    <row r="2231" spans="1:2" x14ac:dyDescent="0.25">
      <c r="A2231" t="str">
        <f>TRIM(BC!F2229)</f>
        <v>SERVIÇO DE ATENDIMENTO MÓVEL DE URGÊNCIA E TRANSPORTE EM SAÚDE</v>
      </c>
      <c r="B2231" t="str">
        <f>IFERROR(VLOOKUP('Lotações convertidas'!A2231,'Lista de conversão'!A:B,2,0),IFERROR(VLOOKUP('Lotações convertidas'!A2231,'Lista de conversão'!B:B,1,0),""))</f>
        <v>SERVIÇO DE ATENDIMENTO MÓVEL DE URGÊNCIA E TRANSPORTE EM SAÚDE</v>
      </c>
    </row>
    <row r="2232" spans="1:2" x14ac:dyDescent="0.25">
      <c r="A2232" t="str">
        <f>TRIM(BC!F2230)</f>
        <v>CENTRO DE REFERÊNCIA EM SAÚDE MENTAL - ÁLCOOL E OUTRAS DROGAS VENDA NOVA</v>
      </c>
      <c r="B2232" t="str">
        <f>IFERROR(VLOOKUP('Lotações convertidas'!A2232,'Lista de conversão'!A:B,2,0),IFERROR(VLOOKUP('Lotações convertidas'!A2232,'Lista de conversão'!B:B,1,0),""))</f>
        <v>CENTRO DE REFERÊNCIA EM SAÚDE MENTAL - ÁLCOOL E OUTRAS DROGAS VENDA NOVA</v>
      </c>
    </row>
    <row r="2233" spans="1:2" x14ac:dyDescent="0.25">
      <c r="A2233" t="str">
        <f>TRIM(BC!F2231)</f>
        <v>CENTRO DE SAÚDE PADRE TARCÍSIO</v>
      </c>
      <c r="B2233" t="str">
        <f>IFERROR(VLOOKUP('Lotações convertidas'!A2233,'Lista de conversão'!A:B,2,0),IFERROR(VLOOKUP('Lotações convertidas'!A2233,'Lista de conversão'!B:B,1,0),""))</f>
        <v>CENTRO DE SAÚDE PADRE TARCÍSIO</v>
      </c>
    </row>
    <row r="2234" spans="1:2" x14ac:dyDescent="0.25">
      <c r="A2234" t="str">
        <f>TRIM(BC!F2232)</f>
        <v>UNIDADE DE PRONTO ATENDIMENTO PAMPULHA</v>
      </c>
      <c r="B2234" t="str">
        <f>IFERROR(VLOOKUP('Lotações convertidas'!A2234,'Lista de conversão'!A:B,2,0),IFERROR(VLOOKUP('Lotações convertidas'!A2234,'Lista de conversão'!B:B,1,0),""))</f>
        <v>UNIDADE DE PRONTO ATENDIMENTO PAMPULHA</v>
      </c>
    </row>
    <row r="2235" spans="1:2" x14ac:dyDescent="0.25">
      <c r="A2235" t="str">
        <f>TRIM(BC!F2233)</f>
        <v>CENTRO DE SAÚDE CARLOS PRATES</v>
      </c>
      <c r="B2235" t="str">
        <f>IFERROR(VLOOKUP('Lotações convertidas'!A2235,'Lista de conversão'!A:B,2,0),IFERROR(VLOOKUP('Lotações convertidas'!A2235,'Lista de conversão'!B:B,1,0),""))</f>
        <v>CENTRO DE SAÚDE CARLOS PRATES</v>
      </c>
    </row>
    <row r="2236" spans="1:2" x14ac:dyDescent="0.25">
      <c r="A2236" t="str">
        <f>TRIM(BC!F2234)</f>
        <v>CENTRO DE SAÚDE PADRE TIAGO</v>
      </c>
      <c r="B2236" t="str">
        <f>IFERROR(VLOOKUP('Lotações convertidas'!A2236,'Lista de conversão'!A:B,2,0),IFERROR(VLOOKUP('Lotações convertidas'!A2236,'Lista de conversão'!B:B,1,0),""))</f>
        <v>CENTRO DE SAÚDE PADRE TIAGO</v>
      </c>
    </row>
    <row r="2237" spans="1:2" x14ac:dyDescent="0.25">
      <c r="A2237" t="str">
        <f>TRIM(BC!F2235)</f>
        <v>UNIDADE DE PRONTO ATENDIMENTO NORDESTE</v>
      </c>
      <c r="B2237" t="str">
        <f>IFERROR(VLOOKUP('Lotações convertidas'!A2237,'Lista de conversão'!A:B,2,0),IFERROR(VLOOKUP('Lotações convertidas'!A2237,'Lista de conversão'!B:B,1,0),""))</f>
        <v>UNIDADE DE PRONTO ATENDIMENTO NORDESTE</v>
      </c>
    </row>
    <row r="2238" spans="1:2" x14ac:dyDescent="0.25">
      <c r="A2238" t="str">
        <f>TRIM(BC!F2236)</f>
        <v>CENTRO DE SAÚDE MANGUEIRAS</v>
      </c>
      <c r="B2238" t="str">
        <f>IFERROR(VLOOKUP('Lotações convertidas'!A2238,'Lista de conversão'!A:B,2,0),IFERROR(VLOOKUP('Lotações convertidas'!A2238,'Lista de conversão'!B:B,1,0),""))</f>
        <v>CENTRO DE SAÚDE MANGUEIRAS</v>
      </c>
    </row>
    <row r="2239" spans="1:2" x14ac:dyDescent="0.25">
      <c r="A2239" t="str">
        <f>TRIM(BC!F2237)</f>
        <v>CENTRO DE SAÚDE VILA CEMIG</v>
      </c>
      <c r="B2239" t="str">
        <f>IFERROR(VLOOKUP('Lotações convertidas'!A2239,'Lista de conversão'!A:B,2,0),IFERROR(VLOOKUP('Lotações convertidas'!A2239,'Lista de conversão'!B:B,1,0),""))</f>
        <v>CENTRO DE SAÚDE VILA CEMIG</v>
      </c>
    </row>
    <row r="2240" spans="1:2" x14ac:dyDescent="0.25">
      <c r="A2240" t="str">
        <f>TRIM(BC!F2238)</f>
        <v>UNIDADE DE PRONTO ATENDIMENTO LESTE</v>
      </c>
      <c r="B2240" t="str">
        <f>IFERROR(VLOOKUP('Lotações convertidas'!A2240,'Lista de conversão'!A:B,2,0),IFERROR(VLOOKUP('Lotações convertidas'!A2240,'Lista de conversão'!B:B,1,0),""))</f>
        <v>UNIDADE DE PRONTO ATENDIMENTO LESTE</v>
      </c>
    </row>
    <row r="2241" spans="1:2" x14ac:dyDescent="0.25">
      <c r="A2241" t="str">
        <f>TRIM(BC!F2239)</f>
        <v>GERENCIA DE ASSISTENCIA, EPIDEMIOLOGIA E REGULACAO NORDESTE</v>
      </c>
      <c r="B2241" t="str">
        <f>IFERROR(VLOOKUP('Lotações convertidas'!A2241,'Lista de conversão'!A:B,2,0),IFERROR(VLOOKUP('Lotações convertidas'!A2241,'Lista de conversão'!B:B,1,0),""))</f>
        <v>GERENCIA DE ASSISTENCIA, EPIDEMIOLOGIA E REGULACAO NORDESTE</v>
      </c>
    </row>
    <row r="2242" spans="1:2" x14ac:dyDescent="0.25">
      <c r="A2242" t="str">
        <f>TRIM(BC!F2240)</f>
        <v>CENTRO DE SAÚDE LEOPOLDO CHRISOSTOMO DE CASTRO</v>
      </c>
      <c r="B2242" t="str">
        <f>IFERROR(VLOOKUP('Lotações convertidas'!A2242,'Lista de conversão'!A:B,2,0),IFERROR(VLOOKUP('Lotações convertidas'!A2242,'Lista de conversão'!B:B,1,0),""))</f>
        <v>CENTRO DE SAÚDE LEOPOLDO CHRISOSTOMO DE CASTRO</v>
      </c>
    </row>
    <row r="2243" spans="1:2" x14ac:dyDescent="0.25">
      <c r="A2243" t="str">
        <f>TRIM(BC!F2241)</f>
        <v>CENTRO DE SAÚDE HORTO</v>
      </c>
      <c r="B2243" t="str">
        <f>IFERROR(VLOOKUP('Lotações convertidas'!A2243,'Lista de conversão'!A:B,2,0),IFERROR(VLOOKUP('Lotações convertidas'!A2243,'Lista de conversão'!B:B,1,0),""))</f>
        <v>CENTRO DE SAÚDE HORTO</v>
      </c>
    </row>
    <row r="2244" spans="1:2" x14ac:dyDescent="0.25">
      <c r="A2244" t="str">
        <f>TRIM(BC!F2242)</f>
        <v>SERVIÇO DE ATENDIMENTO MÓVEL DE URGÊNCIA E TRANSPORTE EM SAÚDE</v>
      </c>
      <c r="B2244" t="str">
        <f>IFERROR(VLOOKUP('Lotações convertidas'!A2244,'Lista de conversão'!A:B,2,0),IFERROR(VLOOKUP('Lotações convertidas'!A2244,'Lista de conversão'!B:B,1,0),""))</f>
        <v>SERVIÇO DE ATENDIMENTO MÓVEL DE URGÊNCIA E TRANSPORTE EM SAÚDE</v>
      </c>
    </row>
    <row r="2245" spans="1:2" x14ac:dyDescent="0.25">
      <c r="A2245" t="str">
        <f>TRIM(BC!F2243)</f>
        <v>CENTRO DE SAÚDE CAFEZAL</v>
      </c>
      <c r="B2245" t="str">
        <f>IFERROR(VLOOKUP('Lotações convertidas'!A2245,'Lista de conversão'!A:B,2,0),IFERROR(VLOOKUP('Lotações convertidas'!A2245,'Lista de conversão'!B:B,1,0),""))</f>
        <v>CENTRO DE SAÚDE CAFEZAL</v>
      </c>
    </row>
    <row r="2246" spans="1:2" x14ac:dyDescent="0.25">
      <c r="A2246" t="str">
        <f>TRIM(BC!F2244)</f>
        <v>CENTRO DE SAÚDE ETELVINA CARNEIRO</v>
      </c>
      <c r="B2246" t="str">
        <f>IFERROR(VLOOKUP('Lotações convertidas'!A2246,'Lista de conversão'!A:B,2,0),IFERROR(VLOOKUP('Lotações convertidas'!A2246,'Lista de conversão'!B:B,1,0),""))</f>
        <v>CENTRO DE SAÚDE ETELVINA CARNEIRO</v>
      </c>
    </row>
    <row r="2247" spans="1:2" x14ac:dyDescent="0.25">
      <c r="A2247" t="str">
        <f>TRIM(BC!F2245)</f>
        <v>UNIDADE DE PRONTO ATENDIMENTO OESTE</v>
      </c>
      <c r="B2247" t="str">
        <f>IFERROR(VLOOKUP('Lotações convertidas'!A2247,'Lista de conversão'!A:B,2,0),IFERROR(VLOOKUP('Lotações convertidas'!A2247,'Lista de conversão'!B:B,1,0),""))</f>
        <v>UNIDADE DE PRONTO ATENDIMENTO OESTE</v>
      </c>
    </row>
    <row r="2248" spans="1:2" x14ac:dyDescent="0.25">
      <c r="A2248" t="str">
        <f>TRIM(BC!F2246)</f>
        <v>CENTRO DE SAÚDE PADRE TARCÍSIO</v>
      </c>
      <c r="B2248" t="str">
        <f>IFERROR(VLOOKUP('Lotações convertidas'!A2248,'Lista de conversão'!A:B,2,0),IFERROR(VLOOKUP('Lotações convertidas'!A2248,'Lista de conversão'!B:B,1,0),""))</f>
        <v>CENTRO DE SAÚDE PADRE TARCÍSIO</v>
      </c>
    </row>
    <row r="2249" spans="1:2" x14ac:dyDescent="0.25">
      <c r="A2249" t="str">
        <f>TRIM(BC!F2247)</f>
        <v>CENTRO DE SAÚDE CALIFÓRNIA</v>
      </c>
      <c r="B2249" t="str">
        <f>IFERROR(VLOOKUP('Lotações convertidas'!A2249,'Lista de conversão'!A:B,2,0),IFERROR(VLOOKUP('Lotações convertidas'!A2249,'Lista de conversão'!B:B,1,0),""))</f>
        <v>CENTRO DE SAÚDE CALIFÓRNIA</v>
      </c>
    </row>
    <row r="2250" spans="1:2" x14ac:dyDescent="0.25">
      <c r="A2250" t="str">
        <f>TRIM(BC!F2248)</f>
        <v>CENTRO DE REFERENCIA EM SAUDE MENTAL OESTE</v>
      </c>
      <c r="B2250" t="str">
        <f>IFERROR(VLOOKUP('Lotações convertidas'!A2250,'Lista de conversão'!A:B,2,0),IFERROR(VLOOKUP('Lotações convertidas'!A2250,'Lista de conversão'!B:B,1,0),""))</f>
        <v>CENTRO DE REFERENCIA EM SAUDE MENTAL OESTE</v>
      </c>
    </row>
    <row r="2251" spans="1:2" x14ac:dyDescent="0.25">
      <c r="A2251" t="str">
        <f>TRIM(BC!F2249)</f>
        <v>CENTRO DE SAÚDE PADRE FERNANDO DE MELO</v>
      </c>
      <c r="B2251" t="str">
        <f>IFERROR(VLOOKUP('Lotações convertidas'!A2251,'Lista de conversão'!A:B,2,0),IFERROR(VLOOKUP('Lotações convertidas'!A2251,'Lista de conversão'!B:B,1,0),""))</f>
        <v>CENTRO DE SAÚDE PADRE FERNANDO DE MELO</v>
      </c>
    </row>
    <row r="2252" spans="1:2" x14ac:dyDescent="0.25">
      <c r="A2252" t="str">
        <f>TRIM(BC!F2250)</f>
        <v>SERVIÇO DE ATENDIMENTO MÓVEL DE URGÊNCIA E TRANSPORTE EM SAÚDE</v>
      </c>
      <c r="B2252" t="str">
        <f>IFERROR(VLOOKUP('Lotações convertidas'!A2252,'Lista de conversão'!A:B,2,0),IFERROR(VLOOKUP('Lotações convertidas'!A2252,'Lista de conversão'!B:B,1,0),""))</f>
        <v>SERVIÇO DE ATENDIMENTO MÓVEL DE URGÊNCIA E TRANSPORTE EM SAÚDE</v>
      </c>
    </row>
    <row r="2253" spans="1:2" x14ac:dyDescent="0.25">
      <c r="A2253" t="str">
        <f>TRIM(BC!F2251)</f>
        <v>UNIDADE DE PRONTO ATENDIMENTO VENDA NOVA</v>
      </c>
      <c r="B2253" t="str">
        <f>IFERROR(VLOOKUP('Lotações convertidas'!A2253,'Lista de conversão'!A:B,2,0),IFERROR(VLOOKUP('Lotações convertidas'!A2253,'Lista de conversão'!B:B,1,0),""))</f>
        <v>UNIDADE DE PRONTO ATENDIMENTO VENDA NOVA</v>
      </c>
    </row>
    <row r="2254" spans="1:2" x14ac:dyDescent="0.25">
      <c r="A2254" t="str">
        <f>TRIM(BC!F2252)</f>
        <v>CENTRO DE SAÚDE TREVO</v>
      </c>
      <c r="B2254" t="str">
        <f>IFERROR(VLOOKUP('Lotações convertidas'!A2254,'Lista de conversão'!A:B,2,0),IFERROR(VLOOKUP('Lotações convertidas'!A2254,'Lista de conversão'!B:B,1,0),""))</f>
        <v>CENTRO DE SAÚDE TREVO</v>
      </c>
    </row>
    <row r="2255" spans="1:2" x14ac:dyDescent="0.25">
      <c r="A2255" t="str">
        <f>TRIM(BC!F2253)</f>
        <v>UNIDADE DE PRONTO ATENDIMENTO LESTE</v>
      </c>
      <c r="B2255" t="str">
        <f>IFERROR(VLOOKUP('Lotações convertidas'!A2255,'Lista de conversão'!A:B,2,0),IFERROR(VLOOKUP('Lotações convertidas'!A2255,'Lista de conversão'!B:B,1,0),""))</f>
        <v>UNIDADE DE PRONTO ATENDIMENTO LESTE</v>
      </c>
    </row>
    <row r="2256" spans="1:2" x14ac:dyDescent="0.25">
      <c r="A2256" t="str">
        <f>TRIM(BC!F2254)</f>
        <v>CENTRO DE SAÚDE SÃO PAULO</v>
      </c>
      <c r="B2256" t="str">
        <f>IFERROR(VLOOKUP('Lotações convertidas'!A2256,'Lista de conversão'!A:B,2,0),IFERROR(VLOOKUP('Lotações convertidas'!A2256,'Lista de conversão'!B:B,1,0),""))</f>
        <v>CENTRO DE SAÚDE SÃO PAULO</v>
      </c>
    </row>
    <row r="2257" spans="1:2" x14ac:dyDescent="0.25">
      <c r="A2257" t="str">
        <f>TRIM(BC!F2255)</f>
        <v>UNIDADE DE PRONTO ATENDIMENTO PAMPULHA</v>
      </c>
      <c r="B2257" t="str">
        <f>IFERROR(VLOOKUP('Lotações convertidas'!A2257,'Lista de conversão'!A:B,2,0),IFERROR(VLOOKUP('Lotações convertidas'!A2257,'Lista de conversão'!B:B,1,0),""))</f>
        <v>UNIDADE DE PRONTO ATENDIMENTO PAMPULHA</v>
      </c>
    </row>
    <row r="2258" spans="1:2" x14ac:dyDescent="0.25">
      <c r="A2258" t="str">
        <f>TRIM(BC!F2256)</f>
        <v>UNIDADE DE PRONTO ATENDIMENTO BARREIRO</v>
      </c>
      <c r="B2258" t="str">
        <f>IFERROR(VLOOKUP('Lotações convertidas'!A2258,'Lista de conversão'!A:B,2,0),IFERROR(VLOOKUP('Lotações convertidas'!A2258,'Lista de conversão'!B:B,1,0),""))</f>
        <v>UNIDADE DE PRONTO ATENDIMENTO BARREIRO</v>
      </c>
    </row>
    <row r="2259" spans="1:2" x14ac:dyDescent="0.25">
      <c r="A2259" t="str">
        <f>TRIM(BC!F2257)</f>
        <v>CENTRO DE SAÚDE NOVA YORK</v>
      </c>
      <c r="B2259" t="str">
        <f>IFERROR(VLOOKUP('Lotações convertidas'!A2259,'Lista de conversão'!A:B,2,0),IFERROR(VLOOKUP('Lotações convertidas'!A2259,'Lista de conversão'!B:B,1,0),""))</f>
        <v>CENTRO DE SAÚDE NOVA YORK</v>
      </c>
    </row>
    <row r="2260" spans="1:2" x14ac:dyDescent="0.25">
      <c r="A2260" t="str">
        <f>TRIM(BC!F2258)</f>
        <v>CENTRO DE SAÚDE CIDADE OZANAN</v>
      </c>
      <c r="B2260" t="str">
        <f>IFERROR(VLOOKUP('Lotações convertidas'!A2260,'Lista de conversão'!A:B,2,0),IFERROR(VLOOKUP('Lotações convertidas'!A2260,'Lista de conversão'!B:B,1,0),""))</f>
        <v>CENTRO DE SAÚDE CIDADE OZANAN</v>
      </c>
    </row>
    <row r="2261" spans="1:2" x14ac:dyDescent="0.25">
      <c r="A2261" t="str">
        <f>TRIM(BC!F2259)</f>
        <v>CENTRO DE SAÚDE PARAÚNA</v>
      </c>
      <c r="B2261" t="str">
        <f>IFERROR(VLOOKUP('Lotações convertidas'!A2261,'Lista de conversão'!A:B,2,0),IFERROR(VLOOKUP('Lotações convertidas'!A2261,'Lista de conversão'!B:B,1,0),""))</f>
        <v>CENTRO DE SAÚDE PARAÚNA</v>
      </c>
    </row>
    <row r="2262" spans="1:2" x14ac:dyDescent="0.25">
      <c r="A2262" t="str">
        <f>TRIM(BC!F2260)</f>
        <v>CENTRO DE SAÚDE PRIMEIRO DE MAIO</v>
      </c>
      <c r="B2262" t="str">
        <f>IFERROR(VLOOKUP('Lotações convertidas'!A2262,'Lista de conversão'!A:B,2,0),IFERROR(VLOOKUP('Lotações convertidas'!A2262,'Lista de conversão'!B:B,1,0),""))</f>
        <v>CENTRO DE SAÚDE PRIMEIRO DE MAIO</v>
      </c>
    </row>
    <row r="2263" spans="1:2" x14ac:dyDescent="0.25">
      <c r="A2263" t="str">
        <f>TRIM(BC!F2261)</f>
        <v>CENTRO DE SAÚDE SERRA VERDE</v>
      </c>
      <c r="B2263" t="str">
        <f>IFERROR(VLOOKUP('Lotações convertidas'!A2263,'Lista de conversão'!A:B,2,0),IFERROR(VLOOKUP('Lotações convertidas'!A2263,'Lista de conversão'!B:B,1,0),""))</f>
        <v>CENTRO DE SAÚDE SERRA VERDE</v>
      </c>
    </row>
    <row r="2264" spans="1:2" x14ac:dyDescent="0.25">
      <c r="A2264" t="str">
        <f>TRIM(BC!F2262)</f>
        <v>CENTRO DE SAÚDE LAGOA</v>
      </c>
      <c r="B2264" t="str">
        <f>IFERROR(VLOOKUP('Lotações convertidas'!A2264,'Lista de conversão'!A:B,2,0),IFERROR(VLOOKUP('Lotações convertidas'!A2264,'Lista de conversão'!B:B,1,0),""))</f>
        <v>CENTRO DE SAÚDE LAGOA</v>
      </c>
    </row>
    <row r="2265" spans="1:2" x14ac:dyDescent="0.25">
      <c r="A2265" t="str">
        <f>TRIM(BC!F2263)</f>
        <v>CENTRO DE SAÚDE VERA CRUZ</v>
      </c>
      <c r="B2265" t="str">
        <f>IFERROR(VLOOKUP('Lotações convertidas'!A2265,'Lista de conversão'!A:B,2,0),IFERROR(VLOOKUP('Lotações convertidas'!A2265,'Lista de conversão'!B:B,1,0),""))</f>
        <v>CENTRO DE SAÚDE VERA CRUZ</v>
      </c>
    </row>
    <row r="2266" spans="1:2" x14ac:dyDescent="0.25">
      <c r="A2266" t="str">
        <f>TRIM(BC!F2264)</f>
        <v>CENTRO DE SAÚDE CÉU AZUL</v>
      </c>
      <c r="B2266" t="str">
        <f>IFERROR(VLOOKUP('Lotações convertidas'!A2266,'Lista de conversão'!A:B,2,0),IFERROR(VLOOKUP('Lotações convertidas'!A2266,'Lista de conversão'!B:B,1,0),""))</f>
        <v>CENTRO DE SAÚDE CÉU AZUL</v>
      </c>
    </row>
    <row r="2267" spans="1:2" x14ac:dyDescent="0.25">
      <c r="A2267" t="str">
        <f>TRIM(BC!F2265)</f>
        <v>CENTRO DE SAÚDE CIDADE OZANAN</v>
      </c>
      <c r="B2267" t="str">
        <f>IFERROR(VLOOKUP('Lotações convertidas'!A2267,'Lista de conversão'!A:B,2,0),IFERROR(VLOOKUP('Lotações convertidas'!A2267,'Lista de conversão'!B:B,1,0),""))</f>
        <v>CENTRO DE SAÚDE CIDADE OZANAN</v>
      </c>
    </row>
    <row r="2268" spans="1:2" x14ac:dyDescent="0.25">
      <c r="A2268" t="str">
        <f>TRIM(BC!F2266)</f>
        <v>CENTRO DE SAÚDE MARCO ANTÔNIO DE MENEZES</v>
      </c>
      <c r="B2268" t="str">
        <f>IFERROR(VLOOKUP('Lotações convertidas'!A2268,'Lista de conversão'!A:B,2,0),IFERROR(VLOOKUP('Lotações convertidas'!A2268,'Lista de conversão'!B:B,1,0),""))</f>
        <v>CENTRO DE SAÚDE MARCO ANTÔNIO DE MENEZES</v>
      </c>
    </row>
    <row r="2269" spans="1:2" x14ac:dyDescent="0.25">
      <c r="A2269" t="str">
        <f>TRIM(BC!F2267)</f>
        <v>CENTRO DE SAÚDE RIBEIRO DE ABREU</v>
      </c>
      <c r="B2269" t="str">
        <f>IFERROR(VLOOKUP('Lotações convertidas'!A2269,'Lista de conversão'!A:B,2,0),IFERROR(VLOOKUP('Lotações convertidas'!A2269,'Lista de conversão'!B:B,1,0),""))</f>
        <v>CENTRO DE SAÚDE RIBEIRO DE ABREU</v>
      </c>
    </row>
    <row r="2270" spans="1:2" x14ac:dyDescent="0.25">
      <c r="A2270" t="str">
        <f>TRIM(BC!F2268)</f>
        <v>UNIDADE DE PRONTO ATENDIMENTO LESTE</v>
      </c>
      <c r="B2270" t="str">
        <f>IFERROR(VLOOKUP('Lotações convertidas'!A2270,'Lista de conversão'!A:B,2,0),IFERROR(VLOOKUP('Lotações convertidas'!A2270,'Lista de conversão'!B:B,1,0),""))</f>
        <v>UNIDADE DE PRONTO ATENDIMENTO LESTE</v>
      </c>
    </row>
    <row r="2271" spans="1:2" x14ac:dyDescent="0.25">
      <c r="A2271" t="str">
        <f>TRIM(BC!F2269)</f>
        <v>CENTRO DE SAÚDE ETELVINA CARNEIRO</v>
      </c>
      <c r="B2271" t="str">
        <f>IFERROR(VLOOKUP('Lotações convertidas'!A2271,'Lista de conversão'!A:B,2,0),IFERROR(VLOOKUP('Lotações convertidas'!A2271,'Lista de conversão'!B:B,1,0),""))</f>
        <v>CENTRO DE SAÚDE ETELVINA CARNEIRO</v>
      </c>
    </row>
    <row r="2272" spans="1:2" x14ac:dyDescent="0.25">
      <c r="A2272" t="str">
        <f>TRIM(BC!F2270)</f>
        <v>CENTRO DE SAÚDE DIAMANTE - TEIXEIRA DIAS</v>
      </c>
      <c r="B2272" t="str">
        <f>IFERROR(VLOOKUP('Lotações convertidas'!A2272,'Lista de conversão'!A:B,2,0),IFERROR(VLOOKUP('Lotações convertidas'!A2272,'Lista de conversão'!B:B,1,0),""))</f>
        <v>CENTRO DE SAÚDE DIAMANTE - TEIXEIRA DIAS</v>
      </c>
    </row>
    <row r="2273" spans="1:2" x14ac:dyDescent="0.25">
      <c r="A2273" t="str">
        <f>TRIM(BC!F2271)</f>
        <v>UNIDADE DE PRONTO ATENDIMENTO OESTE</v>
      </c>
      <c r="B2273" t="str">
        <f>IFERROR(VLOOKUP('Lotações convertidas'!A2273,'Lista de conversão'!A:B,2,0),IFERROR(VLOOKUP('Lotações convertidas'!A2273,'Lista de conversão'!B:B,1,0),""))</f>
        <v>UNIDADE DE PRONTO ATENDIMENTO OESTE</v>
      </c>
    </row>
    <row r="2274" spans="1:2" x14ac:dyDescent="0.25">
      <c r="A2274" t="str">
        <f>TRIM(BC!F2272)</f>
        <v>CENTRO DE SAÚDE LAJEDO</v>
      </c>
      <c r="B2274" t="str">
        <f>IFERROR(VLOOKUP('Lotações convertidas'!A2274,'Lista de conversão'!A:B,2,0),IFERROR(VLOOKUP('Lotações convertidas'!A2274,'Lista de conversão'!B:B,1,0),""))</f>
        <v>CENTRO DE SAÚDE LAJEDO</v>
      </c>
    </row>
    <row r="2275" spans="1:2" x14ac:dyDescent="0.25">
      <c r="A2275" t="str">
        <f>TRIM(BC!F2273)</f>
        <v>UNIDADE DE PRONTO ATENDIMENTO VENDA NOVA</v>
      </c>
      <c r="B2275" t="str">
        <f>IFERROR(VLOOKUP('Lotações convertidas'!A2275,'Lista de conversão'!A:B,2,0),IFERROR(VLOOKUP('Lotações convertidas'!A2275,'Lista de conversão'!B:B,1,0),""))</f>
        <v>UNIDADE DE PRONTO ATENDIMENTO VENDA NOVA</v>
      </c>
    </row>
    <row r="2276" spans="1:2" x14ac:dyDescent="0.25">
      <c r="A2276" t="str">
        <f>TRIM(BC!F2274)</f>
        <v>CENTRO DE SAÚDE JARDIM EUROPA</v>
      </c>
      <c r="B2276" t="str">
        <f>IFERROR(VLOOKUP('Lotações convertidas'!A2276,'Lista de conversão'!A:B,2,0),IFERROR(VLOOKUP('Lotações convertidas'!A2276,'Lista de conversão'!B:B,1,0),""))</f>
        <v>CENTRO DE SAÚDE JARDIM EUROPA</v>
      </c>
    </row>
    <row r="2277" spans="1:2" x14ac:dyDescent="0.25">
      <c r="A2277" t="str">
        <f>TRIM(BC!F2275)</f>
        <v>CENTRO DE SAÚDE CONJUNTO PAULO VI</v>
      </c>
      <c r="B2277" t="str">
        <f>IFERROR(VLOOKUP('Lotações convertidas'!A2277,'Lista de conversão'!A:B,2,0),IFERROR(VLOOKUP('Lotações convertidas'!A2277,'Lista de conversão'!B:B,1,0),""))</f>
        <v>CENTRO DE SAÚDE CONJUNTO PAULO VI</v>
      </c>
    </row>
    <row r="2278" spans="1:2" x14ac:dyDescent="0.25">
      <c r="A2278" t="str">
        <f>TRIM(BC!F2276)</f>
        <v>UNIDADE DE PRONTO ATENDIMENTO PAMPULHA</v>
      </c>
      <c r="B2278" t="str">
        <f>IFERROR(VLOOKUP('Lotações convertidas'!A2278,'Lista de conversão'!A:B,2,0),IFERROR(VLOOKUP('Lotações convertidas'!A2278,'Lista de conversão'!B:B,1,0),""))</f>
        <v>UNIDADE DE PRONTO ATENDIMENTO PAMPULHA</v>
      </c>
    </row>
    <row r="2279" spans="1:2" x14ac:dyDescent="0.25">
      <c r="A2279" t="str">
        <f>TRIM(BC!F2277)</f>
        <v>UNIDADE DE PRONTO ATENDIMENTO LESTE</v>
      </c>
      <c r="B2279" t="str">
        <f>IFERROR(VLOOKUP('Lotações convertidas'!A2279,'Lista de conversão'!A:B,2,0),IFERROR(VLOOKUP('Lotações convertidas'!A2279,'Lista de conversão'!B:B,1,0),""))</f>
        <v>UNIDADE DE PRONTO ATENDIMENTO LESTE</v>
      </c>
    </row>
    <row r="2280" spans="1:2" x14ac:dyDescent="0.25">
      <c r="A2280" t="str">
        <f>TRIM(BC!F2278)</f>
        <v>UNIDADE DE PRONTO ATENDIMENTO VENDA NOVA</v>
      </c>
      <c r="B2280" t="str">
        <f>IFERROR(VLOOKUP('Lotações convertidas'!A2280,'Lista de conversão'!A:B,2,0),IFERROR(VLOOKUP('Lotações convertidas'!A2280,'Lista de conversão'!B:B,1,0),""))</f>
        <v>UNIDADE DE PRONTO ATENDIMENTO VENDA NOVA</v>
      </c>
    </row>
    <row r="2281" spans="1:2" x14ac:dyDescent="0.25">
      <c r="A2281" t="str">
        <f>TRIM(BC!F2279)</f>
        <v>UNIDADE DE PRONTO ATENDIMENTO OESTE</v>
      </c>
      <c r="B2281" t="str">
        <f>IFERROR(VLOOKUP('Lotações convertidas'!A2281,'Lista de conversão'!A:B,2,0),IFERROR(VLOOKUP('Lotações convertidas'!A2281,'Lista de conversão'!B:B,1,0),""))</f>
        <v>UNIDADE DE PRONTO ATENDIMENTO OESTE</v>
      </c>
    </row>
    <row r="2282" spans="1:2" x14ac:dyDescent="0.25">
      <c r="A2282" t="str">
        <f>TRIM(BC!F2280)</f>
        <v>UNIDADE DE PRONTO ATENDIMENTO VENDA NOVA</v>
      </c>
      <c r="B2282" t="str">
        <f>IFERROR(VLOOKUP('Lotações convertidas'!A2282,'Lista de conversão'!A:B,2,0),IFERROR(VLOOKUP('Lotações convertidas'!A2282,'Lista de conversão'!B:B,1,0),""))</f>
        <v>UNIDADE DE PRONTO ATENDIMENTO VENDA NOVA</v>
      </c>
    </row>
    <row r="2283" spans="1:2" x14ac:dyDescent="0.25">
      <c r="A2283" t="str">
        <f>TRIM(BC!F2281)</f>
        <v>CENTRO DE REFERÊNCIA EM SAÚDE MENTAL- ÁLCOOL E OUTRAS DROGAS NORDESTE</v>
      </c>
      <c r="B2283" t="str">
        <f>IFERROR(VLOOKUP('Lotações convertidas'!A2283,'Lista de conversão'!A:B,2,0),IFERROR(VLOOKUP('Lotações convertidas'!A2283,'Lista de conversão'!B:B,1,0),""))</f>
        <v>CENTRO DE REFERENCIA EM SAUDE MENTAL ALCOOL E DROGAS NORDESTE</v>
      </c>
    </row>
    <row r="2284" spans="1:2" x14ac:dyDescent="0.25">
      <c r="A2284" t="str">
        <f>TRIM(BC!F2282)</f>
        <v>UNIDADE DE PRONTO ATENDIMENTO VENDA NOVA</v>
      </c>
      <c r="B2284" t="str">
        <f>IFERROR(VLOOKUP('Lotações convertidas'!A2284,'Lista de conversão'!A:B,2,0),IFERROR(VLOOKUP('Lotações convertidas'!A2284,'Lista de conversão'!B:B,1,0),""))</f>
        <v>UNIDADE DE PRONTO ATENDIMENTO VENDA NOVA</v>
      </c>
    </row>
    <row r="2285" spans="1:2" x14ac:dyDescent="0.25">
      <c r="A2285" t="str">
        <f>TRIM(BC!F2283)</f>
        <v>UNIDADE DE PRONTO ATENDIMENTO BARREIRO</v>
      </c>
      <c r="B2285" t="str">
        <f>IFERROR(VLOOKUP('Lotações convertidas'!A2285,'Lista de conversão'!A:B,2,0),IFERROR(VLOOKUP('Lotações convertidas'!A2285,'Lista de conversão'!B:B,1,0),""))</f>
        <v>UNIDADE DE PRONTO ATENDIMENTO BARREIRO</v>
      </c>
    </row>
    <row r="2286" spans="1:2" x14ac:dyDescent="0.25">
      <c r="A2286" t="str">
        <f>TRIM(BC!F2284)</f>
        <v>CENTRO DE SAÚDE TAQUARIL</v>
      </c>
      <c r="B2286" t="str">
        <f>IFERROR(VLOOKUP('Lotações convertidas'!A2286,'Lista de conversão'!A:B,2,0),IFERROR(VLOOKUP('Lotações convertidas'!A2286,'Lista de conversão'!B:B,1,0),""))</f>
        <v>CENTRO DE SAÚDE TAQUARIL</v>
      </c>
    </row>
    <row r="2287" spans="1:2" x14ac:dyDescent="0.25">
      <c r="A2287" t="str">
        <f>TRIM(BC!F2285)</f>
        <v>CENTRO DE SAÚDE ZILAH SPÓSITO</v>
      </c>
      <c r="B2287" t="str">
        <f>IFERROR(VLOOKUP('Lotações convertidas'!A2287,'Lista de conversão'!A:B,2,0),IFERROR(VLOOKUP('Lotações convertidas'!A2287,'Lista de conversão'!B:B,1,0),""))</f>
        <v>CENTRO DE SAÚDE ZILAH SPÓSITO</v>
      </c>
    </row>
    <row r="2288" spans="1:2" x14ac:dyDescent="0.25">
      <c r="A2288" t="str">
        <f>TRIM(BC!F2286)</f>
        <v>CENTRO DE SAÚDE CALIFÓRNIA</v>
      </c>
      <c r="B2288" t="str">
        <f>IFERROR(VLOOKUP('Lotações convertidas'!A2288,'Lista de conversão'!A:B,2,0),IFERROR(VLOOKUP('Lotações convertidas'!A2288,'Lista de conversão'!B:B,1,0),""))</f>
        <v>CENTRO DE SAÚDE CALIFÓRNIA</v>
      </c>
    </row>
    <row r="2289" spans="1:2" x14ac:dyDescent="0.25">
      <c r="A2289" t="str">
        <f>TRIM(BC!F2287)</f>
        <v>CENTRO DE SAÚDE CIDADE OZANAN</v>
      </c>
      <c r="B2289" t="str">
        <f>IFERROR(VLOOKUP('Lotações convertidas'!A2289,'Lista de conversão'!A:B,2,0),IFERROR(VLOOKUP('Lotações convertidas'!A2289,'Lista de conversão'!B:B,1,0),""))</f>
        <v>CENTRO DE SAÚDE CIDADE OZANAN</v>
      </c>
    </row>
    <row r="2290" spans="1:2" x14ac:dyDescent="0.25">
      <c r="A2290" t="str">
        <f>TRIM(BC!F2288)</f>
        <v>CENTRO DE SAÚDE ALCIDES LINS</v>
      </c>
      <c r="B2290" t="str">
        <f>IFERROR(VLOOKUP('Lotações convertidas'!A2290,'Lista de conversão'!A:B,2,0),IFERROR(VLOOKUP('Lotações convertidas'!A2290,'Lista de conversão'!B:B,1,0),""))</f>
        <v>CENTRO DE SAÚDE ALCIDES LINS</v>
      </c>
    </row>
    <row r="2291" spans="1:2" x14ac:dyDescent="0.25">
      <c r="A2291" t="str">
        <f>TRIM(BC!F2289)</f>
        <v>SERVIÇO DE ATENDIMENTO MÓVEL DE URGÊNCIA E TRANSPORTE EM SAÚDE</v>
      </c>
      <c r="B2291" t="str">
        <f>IFERROR(VLOOKUP('Lotações convertidas'!A2291,'Lista de conversão'!A:B,2,0),IFERROR(VLOOKUP('Lotações convertidas'!A2291,'Lista de conversão'!B:B,1,0),""))</f>
        <v>SERVIÇO DE ATENDIMENTO MÓVEL DE URGÊNCIA E TRANSPORTE EM SAÚDE</v>
      </c>
    </row>
    <row r="2292" spans="1:2" x14ac:dyDescent="0.25">
      <c r="A2292" t="str">
        <f>TRIM(BC!F2290)</f>
        <v>CENTRO DE SAÚDE FÁBIO CORREA LIMA</v>
      </c>
      <c r="B2292" t="str">
        <f>IFERROR(VLOOKUP('Lotações convertidas'!A2292,'Lista de conversão'!A:B,2,0),IFERROR(VLOOKUP('Lotações convertidas'!A2292,'Lista de conversão'!B:B,1,0),""))</f>
        <v>CENTRO DE SAÚDE FÁBIO CORREA LIMA</v>
      </c>
    </row>
    <row r="2293" spans="1:2" x14ac:dyDescent="0.25">
      <c r="A2293" t="str">
        <f>TRIM(BC!F2291)</f>
        <v>CENTRO DE SAÚDE JAQUELINE II</v>
      </c>
      <c r="B2293" t="str">
        <f>IFERROR(VLOOKUP('Lotações convertidas'!A2293,'Lista de conversão'!A:B,2,0),IFERROR(VLOOKUP('Lotações convertidas'!A2293,'Lista de conversão'!B:B,1,0),""))</f>
        <v>CENTRO DE SAÚDE JAQUELINE II</v>
      </c>
    </row>
    <row r="2294" spans="1:2" x14ac:dyDescent="0.25">
      <c r="A2294" t="str">
        <f>TRIM(BC!F2292)</f>
        <v>CENTRO DE SAÚDE FELICIDADE II</v>
      </c>
      <c r="B2294" t="str">
        <f>IFERROR(VLOOKUP('Lotações convertidas'!A2294,'Lista de conversão'!A:B,2,0),IFERROR(VLOOKUP('Lotações convertidas'!A2294,'Lista de conversão'!B:B,1,0),""))</f>
        <v>CENTRO DE SAÚDE FELICIDADE II</v>
      </c>
    </row>
    <row r="2295" spans="1:2" x14ac:dyDescent="0.25">
      <c r="A2295" t="str">
        <f>TRIM(BC!F2293)</f>
        <v>CENTRO DE SAÚDE NOVO HORIZONTE</v>
      </c>
      <c r="B2295" t="str">
        <f>IFERROR(VLOOKUP('Lotações convertidas'!A2295,'Lista de conversão'!A:B,2,0),IFERROR(VLOOKUP('Lotações convertidas'!A2295,'Lista de conversão'!B:B,1,0),""))</f>
        <v>CENTRO DE SAÚDE NOVO HORIZONTE</v>
      </c>
    </row>
    <row r="2296" spans="1:2" x14ac:dyDescent="0.25">
      <c r="A2296" t="str">
        <f>TRIM(BC!F2294)</f>
        <v>UNIDADE DE PRONTO ATENDIMENTO LESTE</v>
      </c>
      <c r="B2296" t="str">
        <f>IFERROR(VLOOKUP('Lotações convertidas'!A2296,'Lista de conversão'!A:B,2,0),IFERROR(VLOOKUP('Lotações convertidas'!A2296,'Lista de conversão'!B:B,1,0),""))</f>
        <v>UNIDADE DE PRONTO ATENDIMENTO LESTE</v>
      </c>
    </row>
    <row r="2297" spans="1:2" x14ac:dyDescent="0.25">
      <c r="A2297" t="str">
        <f>TRIM(BC!F2295)</f>
        <v>CENTRO DE SAÚDE PEDREIRA PRADO LOPES</v>
      </c>
      <c r="B2297" t="str">
        <f>IFERROR(VLOOKUP('Lotações convertidas'!A2297,'Lista de conversão'!A:B,2,0),IFERROR(VLOOKUP('Lotações convertidas'!A2297,'Lista de conversão'!B:B,1,0),""))</f>
        <v>CENTRO DE SAÚDE PEDREIRA PRADO LOPES</v>
      </c>
    </row>
    <row r="2298" spans="1:2" x14ac:dyDescent="0.25">
      <c r="A2298" t="str">
        <f>TRIM(BC!F2296)</f>
        <v>CENTRO DE SAÚDE SANTA RITA DE CÁSSIA</v>
      </c>
      <c r="B2298" t="str">
        <f>IFERROR(VLOOKUP('Lotações convertidas'!A2298,'Lista de conversão'!A:B,2,0),IFERROR(VLOOKUP('Lotações convertidas'!A2298,'Lista de conversão'!B:B,1,0),""))</f>
        <v>CENTRO DE SAÚDE SANTA RITA DE CÁSSIA</v>
      </c>
    </row>
    <row r="2299" spans="1:2" x14ac:dyDescent="0.25">
      <c r="A2299" t="str">
        <f>TRIM(BC!F2297)</f>
        <v>CENTRO DE SAÚDE MARIANO DE ABREU</v>
      </c>
      <c r="B2299" t="str">
        <f>IFERROR(VLOOKUP('Lotações convertidas'!A2299,'Lista de conversão'!A:B,2,0),IFERROR(VLOOKUP('Lotações convertidas'!A2299,'Lista de conversão'!B:B,1,0),""))</f>
        <v>CENTRO DE SAÚDE MARIANO DE ABREU</v>
      </c>
    </row>
    <row r="2300" spans="1:2" x14ac:dyDescent="0.25">
      <c r="A2300" t="str">
        <f>TRIM(BC!F2298)</f>
        <v>CENTRO DE SAÚDE MARCO ANTÔNIO DE MENEZES</v>
      </c>
      <c r="B2300" t="str">
        <f>IFERROR(VLOOKUP('Lotações convertidas'!A2300,'Lista de conversão'!A:B,2,0),IFERROR(VLOOKUP('Lotações convertidas'!A2300,'Lista de conversão'!B:B,1,0),""))</f>
        <v>CENTRO DE SAÚDE MARCO ANTÔNIO DE MENEZES</v>
      </c>
    </row>
    <row r="2301" spans="1:2" x14ac:dyDescent="0.25">
      <c r="A2301" t="str">
        <f>TRIM(BC!F2299)</f>
        <v>CENTRO DE SAÚDE SANTA MÔNICA</v>
      </c>
      <c r="B2301" t="str">
        <f>IFERROR(VLOOKUP('Lotações convertidas'!A2301,'Lista de conversão'!A:B,2,0),IFERROR(VLOOKUP('Lotações convertidas'!A2301,'Lista de conversão'!B:B,1,0),""))</f>
        <v>CENTRO DE SAÚDE SANTA MÔNICA</v>
      </c>
    </row>
    <row r="2302" spans="1:2" x14ac:dyDescent="0.25">
      <c r="A2302" t="str">
        <f>TRIM(BC!F2300)</f>
        <v>CENTRO DE SAÚDE CONJUNTO SANTA MARIA</v>
      </c>
      <c r="B2302" t="str">
        <f>IFERROR(VLOOKUP('Lotações convertidas'!A2302,'Lista de conversão'!A:B,2,0),IFERROR(VLOOKUP('Lotações convertidas'!A2302,'Lista de conversão'!B:B,1,0),""))</f>
        <v>CENTRO DE SAÚDE CONJUNTO SANTA MARIA</v>
      </c>
    </row>
    <row r="2303" spans="1:2" x14ac:dyDescent="0.25">
      <c r="A2303" t="str">
        <f>TRIM(BC!F2301)</f>
        <v>CENTRO DE SAÚDE JARDIM EUROPA</v>
      </c>
      <c r="B2303" t="str">
        <f>IFERROR(VLOOKUP('Lotações convertidas'!A2303,'Lista de conversão'!A:B,2,0),IFERROR(VLOOKUP('Lotações convertidas'!A2303,'Lista de conversão'!B:B,1,0),""))</f>
        <v>CENTRO DE SAÚDE JARDIM EUROPA</v>
      </c>
    </row>
    <row r="2304" spans="1:2" x14ac:dyDescent="0.25">
      <c r="A2304" t="str">
        <f>TRIM(BC!F2302)</f>
        <v>CENTRO DE SAÚDE HELIÓPOLIS</v>
      </c>
      <c r="B2304" t="str">
        <f>IFERROR(VLOOKUP('Lotações convertidas'!A2304,'Lista de conversão'!A:B,2,0),IFERROR(VLOOKUP('Lotações convertidas'!A2304,'Lista de conversão'!B:B,1,0),""))</f>
        <v>CENTRO DE SAÚDE HELIÓPOLIS</v>
      </c>
    </row>
    <row r="2305" spans="1:2" x14ac:dyDescent="0.25">
      <c r="A2305" t="str">
        <f>TRIM(BC!F2303)</f>
        <v>CENTRO DE REFERENCIA EM SAUDE MENTAL PAMPULHA</v>
      </c>
      <c r="B2305" t="str">
        <f>IFERROR(VLOOKUP('Lotações convertidas'!A2305,'Lista de conversão'!A:B,2,0),IFERROR(VLOOKUP('Lotações convertidas'!A2305,'Lista de conversão'!B:B,1,0),""))</f>
        <v>CENTRO DE REFERENCIA EM SAUDE MENTAL PAMPULHA</v>
      </c>
    </row>
    <row r="2306" spans="1:2" x14ac:dyDescent="0.25">
      <c r="A2306" t="str">
        <f>TRIM(BC!F2304)</f>
        <v>CENTRO DE REFERÊNCIA EM SAÚDE MENTAL- ÁLCOOL E OUTRAS DROGAS PAMPULHA/NOROESTE</v>
      </c>
      <c r="B2306" t="str">
        <f>IFERROR(VLOOKUP('Lotações convertidas'!A2306,'Lista de conversão'!A:B,2,0),IFERROR(VLOOKUP('Lotações convertidas'!A2306,'Lista de conversão'!B:B,1,0),""))</f>
        <v>CENTRO DE REFERÊNCIA EM SAÚDE MENTAL - ÁLCOOL E DROGAS PAMPULHA/NOROESTE</v>
      </c>
    </row>
    <row r="2307" spans="1:2" x14ac:dyDescent="0.25">
      <c r="A2307" t="str">
        <f>TRIM(BC!F2305)</f>
        <v>SERVIÇO DE ATENDIMENTO MÓVEL DE URGÊNCIA E TRANSPORTE EM SAÚDE</v>
      </c>
      <c r="B2307" t="str">
        <f>IFERROR(VLOOKUP('Lotações convertidas'!A2307,'Lista de conversão'!A:B,2,0),IFERROR(VLOOKUP('Lotações convertidas'!A2307,'Lista de conversão'!B:B,1,0),""))</f>
        <v>SERVIÇO DE ATENDIMENTO MÓVEL DE URGÊNCIA E TRANSPORTE EM SAÚDE</v>
      </c>
    </row>
    <row r="2308" spans="1:2" x14ac:dyDescent="0.25">
      <c r="A2308" t="str">
        <f>TRIM(BC!F2306)</f>
        <v>UNIDADE DE PRONTO ATENDIMENTO VENDA NOVA</v>
      </c>
      <c r="B2308" t="str">
        <f>IFERROR(VLOOKUP('Lotações convertidas'!A2308,'Lista de conversão'!A:B,2,0),IFERROR(VLOOKUP('Lotações convertidas'!A2308,'Lista de conversão'!B:B,1,0),""))</f>
        <v>UNIDADE DE PRONTO ATENDIMENTO VENDA NOVA</v>
      </c>
    </row>
    <row r="2309" spans="1:2" x14ac:dyDescent="0.25">
      <c r="A2309" t="str">
        <f>TRIM(BC!F2307)</f>
        <v>CENTRO DE SAÚDE SANTOS ANJOS</v>
      </c>
      <c r="B2309" t="str">
        <f>IFERROR(VLOOKUP('Lotações convertidas'!A2309,'Lista de conversão'!A:B,2,0),IFERROR(VLOOKUP('Lotações convertidas'!A2309,'Lista de conversão'!B:B,1,0),""))</f>
        <v>CENTRO DE SAÚDE SANTOS ANJOS</v>
      </c>
    </row>
    <row r="2310" spans="1:2" x14ac:dyDescent="0.25">
      <c r="A2310" t="str">
        <f>TRIM(BC!F2308)</f>
        <v>CENTRO DE REFERENCIA EM SAUDE MENTAL NORDESTE</v>
      </c>
      <c r="B2310" t="str">
        <f>IFERROR(VLOOKUP('Lotações convertidas'!A2310,'Lista de conversão'!A:B,2,0),IFERROR(VLOOKUP('Lotações convertidas'!A2310,'Lista de conversão'!B:B,1,0),""))</f>
        <v>CENTRO DE REFERENCIA EM SAUDE MENTAL NORDESTE</v>
      </c>
    </row>
    <row r="2311" spans="1:2" x14ac:dyDescent="0.25">
      <c r="A2311" t="str">
        <f>TRIM(BC!F2309)</f>
        <v>CENTRO DE SAÚDE NOSSA SENHORA DE FÁTIMA</v>
      </c>
      <c r="B2311" t="str">
        <f>IFERROR(VLOOKUP('Lotações convertidas'!A2311,'Lista de conversão'!A:B,2,0),IFERROR(VLOOKUP('Lotações convertidas'!A2311,'Lista de conversão'!B:B,1,0),""))</f>
        <v>CENTRO DE SAÚDE NOSSA SENHORA DE FÁTIMA</v>
      </c>
    </row>
    <row r="2312" spans="1:2" x14ac:dyDescent="0.25">
      <c r="A2312" t="str">
        <f>TRIM(BC!F2310)</f>
        <v>CENTRO DE SAÚDE CARLOS CHAGAS</v>
      </c>
      <c r="B2312" t="str">
        <f>IFERROR(VLOOKUP('Lotações convertidas'!A2312,'Lista de conversão'!A:B,2,0),IFERROR(VLOOKUP('Lotações convertidas'!A2312,'Lista de conversão'!B:B,1,0),""))</f>
        <v>CENTRO DE SAÚDE CARLOS CHAGAS</v>
      </c>
    </row>
    <row r="2313" spans="1:2" x14ac:dyDescent="0.25">
      <c r="A2313" t="str">
        <f>TRIM(BC!F2311)</f>
        <v>CENTRO DE SAÚDE PALMEIRAS</v>
      </c>
      <c r="B2313" t="str">
        <f>IFERROR(VLOOKUP('Lotações convertidas'!A2313,'Lista de conversão'!A:B,2,0),IFERROR(VLOOKUP('Lotações convertidas'!A2313,'Lista de conversão'!B:B,1,0),""))</f>
        <v>CENTRO DE SAÚDE PALMEIRAS</v>
      </c>
    </row>
    <row r="2314" spans="1:2" x14ac:dyDescent="0.25">
      <c r="A2314" t="str">
        <f>TRIM(BC!F2312)</f>
        <v>CENTRO DE REFERÊNCIA EM SAÚDE MENTAL- ÁLCOOL E OUTRAS DROGAS PAMPULHA/NOROESTE</v>
      </c>
      <c r="B2314" t="str">
        <f>IFERROR(VLOOKUP('Lotações convertidas'!A2314,'Lista de conversão'!A:B,2,0),IFERROR(VLOOKUP('Lotações convertidas'!A2314,'Lista de conversão'!B:B,1,0),""))</f>
        <v>CENTRO DE REFERÊNCIA EM SAÚDE MENTAL - ÁLCOOL E DROGAS PAMPULHA/NOROESTE</v>
      </c>
    </row>
    <row r="2315" spans="1:2" x14ac:dyDescent="0.25">
      <c r="A2315" t="str">
        <f>TRIM(BC!F2313)</f>
        <v>CENTRO DE SAÚDE GOIÂNIA</v>
      </c>
      <c r="B2315" t="str">
        <f>IFERROR(VLOOKUP('Lotações convertidas'!A2315,'Lista de conversão'!A:B,2,0),IFERROR(VLOOKUP('Lotações convertidas'!A2315,'Lista de conversão'!B:B,1,0),""))</f>
        <v>CENTRO DE SAÚDE GOIÂNIA</v>
      </c>
    </row>
    <row r="2316" spans="1:2" x14ac:dyDescent="0.25">
      <c r="A2316" t="str">
        <f>TRIM(BC!F2314)</f>
        <v>CENTRO DE REFERENCIA EM REABILITACAO LESTE</v>
      </c>
      <c r="B2316" t="str">
        <f>IFERROR(VLOOKUP('Lotações convertidas'!A2316,'Lista de conversão'!A:B,2,0),IFERROR(VLOOKUP('Lotações convertidas'!A2316,'Lista de conversão'!B:B,1,0),""))</f>
        <v>CENTRO DE REFERENCIA EM REABILITACAO LESTE</v>
      </c>
    </row>
    <row r="2317" spans="1:2" x14ac:dyDescent="0.25">
      <c r="A2317" t="str">
        <f>TRIM(BC!F2315)</f>
        <v>UNIDADE DE PRONTO ATENDIMENTO LESTE</v>
      </c>
      <c r="B2317" t="str">
        <f>IFERROR(VLOOKUP('Lotações convertidas'!A2317,'Lista de conversão'!A:B,2,0),IFERROR(VLOOKUP('Lotações convertidas'!A2317,'Lista de conversão'!B:B,1,0),""))</f>
        <v>UNIDADE DE PRONTO ATENDIMENTO LESTE</v>
      </c>
    </row>
    <row r="2318" spans="1:2" x14ac:dyDescent="0.25">
      <c r="A2318" t="str">
        <f>TRIM(BC!F2316)</f>
        <v>CENTRO DE REFERÊNCIA EM SAÚDE MENTAL - ÁLCOOL E OUTRAS DROGAS VENDA NOVA</v>
      </c>
      <c r="B2318" t="str">
        <f>IFERROR(VLOOKUP('Lotações convertidas'!A2318,'Lista de conversão'!A:B,2,0),IFERROR(VLOOKUP('Lotações convertidas'!A2318,'Lista de conversão'!B:B,1,0),""))</f>
        <v>CENTRO DE REFERÊNCIA EM SAÚDE MENTAL - ÁLCOOL E OUTRAS DROGAS VENDA NOVA</v>
      </c>
    </row>
    <row r="2319" spans="1:2" x14ac:dyDescent="0.25">
      <c r="A2319" t="str">
        <f>TRIM(BC!F2317)</f>
        <v>CENTRO DE SAÚDE BOA VISTA</v>
      </c>
      <c r="B2319" t="str">
        <f>IFERROR(VLOOKUP('Lotações convertidas'!A2319,'Lista de conversão'!A:B,2,0),IFERROR(VLOOKUP('Lotações convertidas'!A2319,'Lista de conversão'!B:B,1,0),""))</f>
        <v>CENTRO DE SAÚDE BOA VISTA</v>
      </c>
    </row>
    <row r="2320" spans="1:2" x14ac:dyDescent="0.25">
      <c r="A2320" t="str">
        <f>TRIM(BC!F2318)</f>
        <v>CENTRO DE SAÚDE ITAIPU - JATOBÁ</v>
      </c>
      <c r="B2320" t="str">
        <f>IFERROR(VLOOKUP('Lotações convertidas'!A2320,'Lista de conversão'!A:B,2,0),IFERROR(VLOOKUP('Lotações convertidas'!A2320,'Lista de conversão'!B:B,1,0),""))</f>
        <v>CENTRO DE SAÚDE ITAIPU - JATOBÁ</v>
      </c>
    </row>
    <row r="2321" spans="1:2" x14ac:dyDescent="0.25">
      <c r="A2321" t="str">
        <f>TRIM(BC!F2319)</f>
        <v>UNIDADE DE PRONTO ATENDIMENTO NORDESTE</v>
      </c>
      <c r="B2321" t="str">
        <f>IFERROR(VLOOKUP('Lotações convertidas'!A2321,'Lista de conversão'!A:B,2,0),IFERROR(VLOOKUP('Lotações convertidas'!A2321,'Lista de conversão'!B:B,1,0),""))</f>
        <v>UNIDADE DE PRONTO ATENDIMENTO NORDESTE</v>
      </c>
    </row>
    <row r="2322" spans="1:2" x14ac:dyDescent="0.25">
      <c r="A2322" t="str">
        <f>TRIM(BC!F2320)</f>
        <v>UNIDADE DE PRONTO ATENDIMENTO PAMPULHA</v>
      </c>
      <c r="B2322" t="str">
        <f>IFERROR(VLOOKUP('Lotações convertidas'!A2322,'Lista de conversão'!A:B,2,0),IFERROR(VLOOKUP('Lotações convertidas'!A2322,'Lista de conversão'!B:B,1,0),""))</f>
        <v>UNIDADE DE PRONTO ATENDIMENTO PAMPULHA</v>
      </c>
    </row>
    <row r="2323" spans="1:2" x14ac:dyDescent="0.25">
      <c r="A2323" t="str">
        <f>TRIM(BC!F2321)</f>
        <v>CENTRO DE SAÚDE GRANJA DE FREITAS</v>
      </c>
      <c r="B2323" t="str">
        <f>IFERROR(VLOOKUP('Lotações convertidas'!A2323,'Lista de conversão'!A:B,2,0),IFERROR(VLOOKUP('Lotações convertidas'!A2323,'Lista de conversão'!B:B,1,0),""))</f>
        <v>CENTRO DE SAÚDE GRANJA DE FREITAS</v>
      </c>
    </row>
    <row r="2324" spans="1:2" x14ac:dyDescent="0.25">
      <c r="A2324" t="str">
        <f>TRIM(BC!F2322)</f>
        <v>CENTRO DE SAÚDE AARÃO REIS</v>
      </c>
      <c r="B2324" t="str">
        <f>IFERROR(VLOOKUP('Lotações convertidas'!A2324,'Lista de conversão'!A:B,2,0),IFERROR(VLOOKUP('Lotações convertidas'!A2324,'Lista de conversão'!B:B,1,0),""))</f>
        <v>CENTRO DE SAÚDE AARÃO REIS</v>
      </c>
    </row>
    <row r="2325" spans="1:2" x14ac:dyDescent="0.25">
      <c r="A2325" t="str">
        <f>TRIM(BC!F2323)</f>
        <v>CENTRO DE SAÚDE PADRE JOAQUIM MAIA</v>
      </c>
      <c r="B2325" t="str">
        <f>IFERROR(VLOOKUP('Lotações convertidas'!A2325,'Lista de conversão'!A:B,2,0),IFERROR(VLOOKUP('Lotações convertidas'!A2325,'Lista de conversão'!B:B,1,0),""))</f>
        <v>CENTRO DE SAÚDE PADRE JOAQUIM MAIA</v>
      </c>
    </row>
    <row r="2326" spans="1:2" x14ac:dyDescent="0.25">
      <c r="A2326" t="str">
        <f>TRIM(BC!F2324)</f>
        <v>CENTRO DE SAÚDE OURO PRETO</v>
      </c>
      <c r="B2326" t="str">
        <f>IFERROR(VLOOKUP('Lotações convertidas'!A2326,'Lista de conversão'!A:B,2,0),IFERROR(VLOOKUP('Lotações convertidas'!A2326,'Lista de conversão'!B:B,1,0),""))</f>
        <v>CENTRO DE SAÚDE OURO PRETO</v>
      </c>
    </row>
    <row r="2327" spans="1:2" x14ac:dyDescent="0.25">
      <c r="A2327" t="str">
        <f>TRIM(BC!F2325)</f>
        <v>CENTRO DE SAÚDE PARAÍSO</v>
      </c>
      <c r="B2327" t="str">
        <f>IFERROR(VLOOKUP('Lotações convertidas'!A2327,'Lista de conversão'!A:B,2,0),IFERROR(VLOOKUP('Lotações convertidas'!A2327,'Lista de conversão'!B:B,1,0),""))</f>
        <v>CENTRO DE SAÚDE PARAÍSO</v>
      </c>
    </row>
    <row r="2328" spans="1:2" x14ac:dyDescent="0.25">
      <c r="A2328" t="str">
        <f>TRIM(BC!F2326)</f>
        <v>FARMACIA REGIONAL VENDA NOVA</v>
      </c>
      <c r="B2328" t="str">
        <f>IFERROR(VLOOKUP('Lotações convertidas'!A2328,'Lista de conversão'!A:B,2,0),IFERROR(VLOOKUP('Lotações convertidas'!A2328,'Lista de conversão'!B:B,1,0),""))</f>
        <v>FARMACIA REGIONAL VENDA NOVA</v>
      </c>
    </row>
    <row r="2329" spans="1:2" x14ac:dyDescent="0.25">
      <c r="A2329" t="str">
        <f>TRIM(BC!F2327)</f>
        <v>UNIDADE DE PRONTO ATENDIMENTO NORDESTE</v>
      </c>
      <c r="B2329" t="str">
        <f>IFERROR(VLOOKUP('Lotações convertidas'!A2329,'Lista de conversão'!A:B,2,0),IFERROR(VLOOKUP('Lotações convertidas'!A2329,'Lista de conversão'!B:B,1,0),""))</f>
        <v>UNIDADE DE PRONTO ATENDIMENTO NORDESTE</v>
      </c>
    </row>
    <row r="2330" spans="1:2" x14ac:dyDescent="0.25">
      <c r="A2330" t="str">
        <f>TRIM(BC!F2328)</f>
        <v>CENTRO DE SAÚDE AARÃO REIS</v>
      </c>
      <c r="B2330" t="str">
        <f>IFERROR(VLOOKUP('Lotações convertidas'!A2330,'Lista de conversão'!A:B,2,0),IFERROR(VLOOKUP('Lotações convertidas'!A2330,'Lista de conversão'!B:B,1,0),""))</f>
        <v>CENTRO DE SAÚDE AARÃO REIS</v>
      </c>
    </row>
    <row r="2331" spans="1:2" x14ac:dyDescent="0.25">
      <c r="A2331" t="str">
        <f>TRIM(BC!F2329)</f>
        <v>UNIDADE DE PRONTO ATENDIMENTO LESTE</v>
      </c>
      <c r="B2331" t="str">
        <f>IFERROR(VLOOKUP('Lotações convertidas'!A2331,'Lista de conversão'!A:B,2,0),IFERROR(VLOOKUP('Lotações convertidas'!A2331,'Lista de conversão'!B:B,1,0),""))</f>
        <v>UNIDADE DE PRONTO ATENDIMENTO LESTE</v>
      </c>
    </row>
    <row r="2332" spans="1:2" x14ac:dyDescent="0.25">
      <c r="A2332" t="str">
        <f>TRIM(BC!F2330)</f>
        <v>UNIDADE DE PRONTO ATENDIMENTO VENDA NOVA</v>
      </c>
      <c r="B2332" t="str">
        <f>IFERROR(VLOOKUP('Lotações convertidas'!A2332,'Lista de conversão'!A:B,2,0),IFERROR(VLOOKUP('Lotações convertidas'!A2332,'Lista de conversão'!B:B,1,0),""))</f>
        <v>UNIDADE DE PRONTO ATENDIMENTO VENDA NOVA</v>
      </c>
    </row>
    <row r="2333" spans="1:2" x14ac:dyDescent="0.25">
      <c r="A2333" t="str">
        <f>TRIM(BC!F2331)</f>
        <v>CENTRO DE SAÚDE CÉU AZUL</v>
      </c>
      <c r="B2333" t="str">
        <f>IFERROR(VLOOKUP('Lotações convertidas'!A2333,'Lista de conversão'!A:B,2,0),IFERROR(VLOOKUP('Lotações convertidas'!A2333,'Lista de conversão'!B:B,1,0),""))</f>
        <v>CENTRO DE SAÚDE CÉU AZUL</v>
      </c>
    </row>
    <row r="2334" spans="1:2" x14ac:dyDescent="0.25">
      <c r="A2334" t="str">
        <f>TRIM(BC!F2332)</f>
        <v>CENTRO DE SAÚDE PILAR - OLHOS D'ÁGUA</v>
      </c>
      <c r="B2334" t="str">
        <f>IFERROR(VLOOKUP('Lotações convertidas'!A2334,'Lista de conversão'!A:B,2,0),IFERROR(VLOOKUP('Lotações convertidas'!A2334,'Lista de conversão'!B:B,1,0),""))</f>
        <v>CENTRO DE SAÚDE PILAR - OLHOS D'ÁGUA</v>
      </c>
    </row>
    <row r="2335" spans="1:2" x14ac:dyDescent="0.25">
      <c r="A2335" t="str">
        <f>TRIM(BC!F2333)</f>
        <v>CENTRO DE TREIN. E REF. EM DOENÇAS INFECCIOSAS E PARASITÁRIAS ORESTES DINIZ</v>
      </c>
      <c r="B2335" t="str">
        <f>IFERROR(VLOOKUP('Lotações convertidas'!A2335,'Lista de conversão'!A:B,2,0),IFERROR(VLOOKUP('Lotações convertidas'!A2335,'Lista de conversão'!B:B,1,0),""))</f>
        <v>CENTRO DE TREIN. E REF. EM DOENÇAS INFECCIOSAS E PARASITÁRIAS ORESTES DINIZ</v>
      </c>
    </row>
    <row r="2336" spans="1:2" x14ac:dyDescent="0.25">
      <c r="A2336" t="str">
        <f>TRIM(BC!F2334)</f>
        <v>UNIDADE DE PRONTO ATENDIMENTO OESTE</v>
      </c>
      <c r="B2336" t="str">
        <f>IFERROR(VLOOKUP('Lotações convertidas'!A2336,'Lista de conversão'!A:B,2,0),IFERROR(VLOOKUP('Lotações convertidas'!A2336,'Lista de conversão'!B:B,1,0),""))</f>
        <v>UNIDADE DE PRONTO ATENDIMENTO OESTE</v>
      </c>
    </row>
    <row r="2337" spans="1:2" x14ac:dyDescent="0.25">
      <c r="A2337" t="str">
        <f>TRIM(BC!F2335)</f>
        <v>CENTRO DE REFERÊNCIA EM SAÚDE MENTAL INFANTO-JUVENIL NORDESTE</v>
      </c>
      <c r="B2337" t="str">
        <f>IFERROR(VLOOKUP('Lotações convertidas'!A2337,'Lista de conversão'!A:B,2,0),IFERROR(VLOOKUP('Lotações convertidas'!A2337,'Lista de conversão'!B:B,1,0),""))</f>
        <v>CENTRO DE REFERENCIA EM SAUDE MENTAL INFANTIL NORDESTE</v>
      </c>
    </row>
    <row r="2338" spans="1:2" x14ac:dyDescent="0.25">
      <c r="A2338" t="str">
        <f>TRIM(BC!F2336)</f>
        <v>CENTRO DE SAÚDE LAGOA</v>
      </c>
      <c r="B2338" t="str">
        <f>IFERROR(VLOOKUP('Lotações convertidas'!A2338,'Lista de conversão'!A:B,2,0),IFERROR(VLOOKUP('Lotações convertidas'!A2338,'Lista de conversão'!B:B,1,0),""))</f>
        <v>CENTRO DE SAÚDE LAGOA</v>
      </c>
    </row>
    <row r="2339" spans="1:2" x14ac:dyDescent="0.25">
      <c r="A2339" t="str">
        <f>TRIM(BC!F2337)</f>
        <v>UNIDADE DE PRONTO ATENDIMENTO BARREIRO</v>
      </c>
      <c r="B2339" t="str">
        <f>IFERROR(VLOOKUP('Lotações convertidas'!A2339,'Lista de conversão'!A:B,2,0),IFERROR(VLOOKUP('Lotações convertidas'!A2339,'Lista de conversão'!B:B,1,0),""))</f>
        <v>UNIDADE DE PRONTO ATENDIMENTO BARREIRO</v>
      </c>
    </row>
    <row r="2340" spans="1:2" x14ac:dyDescent="0.25">
      <c r="A2340" t="str">
        <f>TRIM(BC!F2338)</f>
        <v>CENTRO DE SAÚDE EFIGÊNIA MURTA DE FIGUEIREDO</v>
      </c>
      <c r="B2340" t="str">
        <f>IFERROR(VLOOKUP('Lotações convertidas'!A2340,'Lista de conversão'!A:B,2,0),IFERROR(VLOOKUP('Lotações convertidas'!A2340,'Lista de conversão'!B:B,1,0),""))</f>
        <v>CENTRO DE SAÚDE EFIGÊNIA MURTA DE FIGUEIREDO</v>
      </c>
    </row>
    <row r="2341" spans="1:2" x14ac:dyDescent="0.25">
      <c r="A2341" t="str">
        <f>TRIM(BC!F2339)</f>
        <v>CENTRO DE SAÚDE COPACABANA</v>
      </c>
      <c r="B2341" t="str">
        <f>IFERROR(VLOOKUP('Lotações convertidas'!A2341,'Lista de conversão'!A:B,2,0),IFERROR(VLOOKUP('Lotações convertidas'!A2341,'Lista de conversão'!B:B,1,0),""))</f>
        <v>CENTRO DE SAÚDE COPACABANA</v>
      </c>
    </row>
    <row r="2342" spans="1:2" x14ac:dyDescent="0.25">
      <c r="A2342" t="str">
        <f>TRIM(BC!F2340)</f>
        <v>CENTRO DE SAÚDE LISANDRA ANGÉLICA DAVID JUSTINO - TÚNEL DE IBIRITÉ</v>
      </c>
      <c r="B2342" t="str">
        <f>IFERROR(VLOOKUP('Lotações convertidas'!A2342,'Lista de conversão'!A:B,2,0),IFERROR(VLOOKUP('Lotações convertidas'!A2342,'Lista de conversão'!B:B,1,0),""))</f>
        <v>CENTRO DE SAÚDE LISANDRA ANGÉLICA DAVID JUSTINO - TÚNEL DE IBIRITÉ</v>
      </c>
    </row>
    <row r="2343" spans="1:2" x14ac:dyDescent="0.25">
      <c r="A2343" t="str">
        <f>TRIM(BC!F2341)</f>
        <v>SERVIÇO DE ATENDIMENTO MÓVEL DE URGÊNCIA E TRANSPORTE EM SAÚDE</v>
      </c>
      <c r="B2343" t="str">
        <f>IFERROR(VLOOKUP('Lotações convertidas'!A2343,'Lista de conversão'!A:B,2,0),IFERROR(VLOOKUP('Lotações convertidas'!A2343,'Lista de conversão'!B:B,1,0),""))</f>
        <v>SERVIÇO DE ATENDIMENTO MÓVEL DE URGÊNCIA E TRANSPORTE EM SAÚDE</v>
      </c>
    </row>
    <row r="2344" spans="1:2" x14ac:dyDescent="0.25">
      <c r="A2344" t="str">
        <f>TRIM(BC!F2342)</f>
        <v>CENTRO DE SAÚDE BOA VISTA</v>
      </c>
      <c r="B2344" t="str">
        <f>IFERROR(VLOOKUP('Lotações convertidas'!A2344,'Lista de conversão'!A:B,2,0),IFERROR(VLOOKUP('Lotações convertidas'!A2344,'Lista de conversão'!B:B,1,0),""))</f>
        <v>CENTRO DE SAÚDE BOA VISTA</v>
      </c>
    </row>
    <row r="2345" spans="1:2" x14ac:dyDescent="0.25">
      <c r="A2345" t="str">
        <f>TRIM(BC!F2343)</f>
        <v>CENTRO DE SAÚDE FLORAMAR</v>
      </c>
      <c r="B2345" t="str">
        <f>IFERROR(VLOOKUP('Lotações convertidas'!A2345,'Lista de conversão'!A:B,2,0),IFERROR(VLOOKUP('Lotações convertidas'!A2345,'Lista de conversão'!B:B,1,0),""))</f>
        <v>CENTRO DE SAÚDE FLORAMAR</v>
      </c>
    </row>
    <row r="2346" spans="1:2" x14ac:dyDescent="0.25">
      <c r="A2346" t="str">
        <f>TRIM(BC!F2344)</f>
        <v>CENTRO DE SAÚDE CAPITÃO EDUARDO</v>
      </c>
      <c r="B2346" t="str">
        <f>IFERROR(VLOOKUP('Lotações convertidas'!A2346,'Lista de conversão'!A:B,2,0),IFERROR(VLOOKUP('Lotações convertidas'!A2346,'Lista de conversão'!B:B,1,0),""))</f>
        <v>CENTRO DE SAÚDE CAPITÃO EDUARDO</v>
      </c>
    </row>
    <row r="2347" spans="1:2" x14ac:dyDescent="0.25">
      <c r="A2347" t="str">
        <f>TRIM(BC!F2345)</f>
        <v>CENTRO DE REFERÊNCIA EM SAÚDE MENTAL- ÁLCOOL E OUTRAS DROGAS PAMPULHA/NOROESTE</v>
      </c>
      <c r="B2347" t="str">
        <f>IFERROR(VLOOKUP('Lotações convertidas'!A2347,'Lista de conversão'!A:B,2,0),IFERROR(VLOOKUP('Lotações convertidas'!A2347,'Lista de conversão'!B:B,1,0),""))</f>
        <v>CENTRO DE REFERÊNCIA EM SAÚDE MENTAL - ÁLCOOL E DROGAS PAMPULHA/NOROESTE</v>
      </c>
    </row>
    <row r="2348" spans="1:2" x14ac:dyDescent="0.25">
      <c r="A2348" t="str">
        <f>TRIM(BC!F2346)</f>
        <v>CENTRO DE REFERÊNCIA EM SAÚDE MENTAL - ÁLCOOL E OUTRAS DROGAS VENDA NOVA</v>
      </c>
      <c r="B2348" t="str">
        <f>IFERROR(VLOOKUP('Lotações convertidas'!A2348,'Lista de conversão'!A:B,2,0),IFERROR(VLOOKUP('Lotações convertidas'!A2348,'Lista de conversão'!B:B,1,0),""))</f>
        <v>CENTRO DE REFERÊNCIA EM SAÚDE MENTAL - ÁLCOOL E OUTRAS DROGAS VENDA NOVA</v>
      </c>
    </row>
    <row r="2349" spans="1:2" x14ac:dyDescent="0.25">
      <c r="A2349" t="str">
        <f>TRIM(BC!F2347)</f>
        <v>CENTRO DE SAÚDE TAQUARIL</v>
      </c>
      <c r="B2349" t="str">
        <f>IFERROR(VLOOKUP('Lotações convertidas'!A2349,'Lista de conversão'!A:B,2,0),IFERROR(VLOOKUP('Lotações convertidas'!A2349,'Lista de conversão'!B:B,1,0),""))</f>
        <v>CENTRO DE SAÚDE TAQUARIL</v>
      </c>
    </row>
    <row r="2350" spans="1:2" x14ac:dyDescent="0.25">
      <c r="A2350" t="str">
        <f>TRIM(BC!F2348)</f>
        <v>CENTRO DE SAÚDE JAQUELINE</v>
      </c>
      <c r="B2350" t="str">
        <f>IFERROR(VLOOKUP('Lotações convertidas'!A2350,'Lista de conversão'!A:B,2,0),IFERROR(VLOOKUP('Lotações convertidas'!A2350,'Lista de conversão'!B:B,1,0),""))</f>
        <v>CENTRO DE SAÚDE JAQUELINE</v>
      </c>
    </row>
    <row r="2351" spans="1:2" x14ac:dyDescent="0.25">
      <c r="A2351" t="str">
        <f>TRIM(BC!F2349)</f>
        <v>CENTRO DE SAÚDE SÃO BERNARDO</v>
      </c>
      <c r="B2351" t="str">
        <f>IFERROR(VLOOKUP('Lotações convertidas'!A2351,'Lista de conversão'!A:B,2,0),IFERROR(VLOOKUP('Lotações convertidas'!A2351,'Lista de conversão'!B:B,1,0),""))</f>
        <v>CENTRO DE SAÚDE SÃO BERNARDO</v>
      </c>
    </row>
    <row r="2352" spans="1:2" x14ac:dyDescent="0.25">
      <c r="A2352" t="str">
        <f>TRIM(BC!F2350)</f>
        <v>CENTRO DE SAÚDE MILIONÁRIOS</v>
      </c>
      <c r="B2352" t="str">
        <f>IFERROR(VLOOKUP('Lotações convertidas'!A2352,'Lista de conversão'!A:B,2,0),IFERROR(VLOOKUP('Lotações convertidas'!A2352,'Lista de conversão'!B:B,1,0),""))</f>
        <v>CENTRO DE SAÚDE MILIONÁRIOS</v>
      </c>
    </row>
    <row r="2353" spans="1:2" x14ac:dyDescent="0.25">
      <c r="A2353" t="str">
        <f>TRIM(BC!F2351)</f>
        <v>CENTRO DE SAÚDE CARLOS RENATO DIAS</v>
      </c>
      <c r="B2353" t="str">
        <f>IFERROR(VLOOKUP('Lotações convertidas'!A2353,'Lista de conversão'!A:B,2,0),IFERROR(VLOOKUP('Lotações convertidas'!A2353,'Lista de conversão'!B:B,1,0),""))</f>
        <v>CENTRO DE SAÚDE CARLOS RENATO DIAS</v>
      </c>
    </row>
    <row r="2354" spans="1:2" x14ac:dyDescent="0.25">
      <c r="A2354" t="str">
        <f>TRIM(BC!F2352)</f>
        <v>CENTRO DE SAÚDE MARIVANDA BALEEIRO - PAULO VI</v>
      </c>
      <c r="B2354" t="str">
        <f>IFERROR(VLOOKUP('Lotações convertidas'!A2354,'Lista de conversão'!A:B,2,0),IFERROR(VLOOKUP('Lotações convertidas'!A2354,'Lista de conversão'!B:B,1,0),""))</f>
        <v>CENTRO DE SAÚDE MARIVANDA BALEEIRO - PAULO VI</v>
      </c>
    </row>
    <row r="2355" spans="1:2" x14ac:dyDescent="0.25">
      <c r="A2355" t="str">
        <f>TRIM(BC!F2353)</f>
        <v>UNIDADE DE PRONTO ATENDIMENTO OESTE</v>
      </c>
      <c r="B2355" t="str">
        <f>IFERROR(VLOOKUP('Lotações convertidas'!A2355,'Lista de conversão'!A:B,2,0),IFERROR(VLOOKUP('Lotações convertidas'!A2355,'Lista de conversão'!B:B,1,0),""))</f>
        <v>UNIDADE DE PRONTO ATENDIMENTO OESTE</v>
      </c>
    </row>
    <row r="2356" spans="1:2" x14ac:dyDescent="0.25">
      <c r="A2356" t="str">
        <f>TRIM(BC!F2354)</f>
        <v>CENTRO DE REFERÊNCIA EM SAÚDE MENTAL- ÁLCOOL E OUTRAS DROGAS PAMPULHA/NOROESTE</v>
      </c>
      <c r="B2356" t="str">
        <f>IFERROR(VLOOKUP('Lotações convertidas'!A2356,'Lista de conversão'!A:B,2,0),IFERROR(VLOOKUP('Lotações convertidas'!A2356,'Lista de conversão'!B:B,1,0),""))</f>
        <v>CENTRO DE REFERÊNCIA EM SAÚDE MENTAL - ÁLCOOL E DROGAS PAMPULHA/NOROESTE</v>
      </c>
    </row>
    <row r="2357" spans="1:2" x14ac:dyDescent="0.25">
      <c r="A2357" t="str">
        <f>TRIM(BC!F2355)</f>
        <v>CENTRO DE REFERENCIA EM SAUDE MENTAL PAMPULHA</v>
      </c>
      <c r="B2357" t="str">
        <f>IFERROR(VLOOKUP('Lotações convertidas'!A2357,'Lista de conversão'!A:B,2,0),IFERROR(VLOOKUP('Lotações convertidas'!A2357,'Lista de conversão'!B:B,1,0),""))</f>
        <v>CENTRO DE REFERENCIA EM SAUDE MENTAL PAMPULHA</v>
      </c>
    </row>
    <row r="2358" spans="1:2" x14ac:dyDescent="0.25">
      <c r="A2358" t="str">
        <f>TRIM(BC!F2356)</f>
        <v>CENTRO DE SAÚDE GOIÂNIA</v>
      </c>
      <c r="B2358" t="str">
        <f>IFERROR(VLOOKUP('Lotações convertidas'!A2358,'Lista de conversão'!A:B,2,0),IFERROR(VLOOKUP('Lotações convertidas'!A2358,'Lista de conversão'!B:B,1,0),""))</f>
        <v>CENTRO DE SAÚDE GOIÂNIA</v>
      </c>
    </row>
    <row r="2359" spans="1:2" x14ac:dyDescent="0.25">
      <c r="A2359" t="str">
        <f>TRIM(BC!F2357)</f>
        <v>CENTRO DE REFERÊNCIA EM SAÚDE MENTAL - ÁLCOOL E OUTRAS DROGAS VENDA NOVA</v>
      </c>
      <c r="B2359" t="str">
        <f>IFERROR(VLOOKUP('Lotações convertidas'!A2359,'Lista de conversão'!A:B,2,0),IFERROR(VLOOKUP('Lotações convertidas'!A2359,'Lista de conversão'!B:B,1,0),""))</f>
        <v>CENTRO DE REFERÊNCIA EM SAÚDE MENTAL - ÁLCOOL E OUTRAS DROGAS VENDA NOVA</v>
      </c>
    </row>
    <row r="2360" spans="1:2" x14ac:dyDescent="0.25">
      <c r="A2360" t="str">
        <f>TRIM(BC!F2358)</f>
        <v>CENTRO DE SAÚDE CAMPO ALEGRE</v>
      </c>
      <c r="B2360" t="str">
        <f>IFERROR(VLOOKUP('Lotações convertidas'!A2360,'Lista de conversão'!A:B,2,0),IFERROR(VLOOKUP('Lotações convertidas'!A2360,'Lista de conversão'!B:B,1,0),""))</f>
        <v>CENTRO DE SAÚDE CAMPO ALEGRE</v>
      </c>
    </row>
    <row r="2361" spans="1:2" x14ac:dyDescent="0.25">
      <c r="A2361" t="str">
        <f>TRIM(BC!F2359)</f>
        <v>UNIDADE DE PRONTO ATENDIMENTO BARREIRO</v>
      </c>
      <c r="B2361" t="str">
        <f>IFERROR(VLOOKUP('Lotações convertidas'!A2361,'Lista de conversão'!A:B,2,0),IFERROR(VLOOKUP('Lotações convertidas'!A2361,'Lista de conversão'!B:B,1,0),""))</f>
        <v>UNIDADE DE PRONTO ATENDIMENTO BARREIRO</v>
      </c>
    </row>
    <row r="2362" spans="1:2" x14ac:dyDescent="0.25">
      <c r="A2362" t="str">
        <f>TRIM(BC!F2360)</f>
        <v>UNIDADE DE PRONTO ATENDIMENTO NORTE</v>
      </c>
      <c r="B2362" t="str">
        <f>IFERROR(VLOOKUP('Lotações convertidas'!A2362,'Lista de conversão'!A:B,2,0),IFERROR(VLOOKUP('Lotações convertidas'!A2362,'Lista de conversão'!B:B,1,0),""))</f>
        <v>UNIDADE DE PRONTO ATENDIMENTO NORTE</v>
      </c>
    </row>
    <row r="2363" spans="1:2" x14ac:dyDescent="0.25">
      <c r="A2363" t="str">
        <f>TRIM(BC!F2361)</f>
        <v>UNIDADE DE PRONTO ATENDIMENTO VENDA NOVA</v>
      </c>
      <c r="B2363" t="str">
        <f>IFERROR(VLOOKUP('Lotações convertidas'!A2363,'Lista de conversão'!A:B,2,0),IFERROR(VLOOKUP('Lotações convertidas'!A2363,'Lista de conversão'!B:B,1,0),""))</f>
        <v>UNIDADE DE PRONTO ATENDIMENTO VENDA NOVA</v>
      </c>
    </row>
    <row r="2364" spans="1:2" x14ac:dyDescent="0.25">
      <c r="A2364" t="str">
        <f>TRIM(BC!F2362)</f>
        <v>UNIDADE DE PRONTO ATENDIMENTO OESTE</v>
      </c>
      <c r="B2364" t="str">
        <f>IFERROR(VLOOKUP('Lotações convertidas'!A2364,'Lista de conversão'!A:B,2,0),IFERROR(VLOOKUP('Lotações convertidas'!A2364,'Lista de conversão'!B:B,1,0),""))</f>
        <v>UNIDADE DE PRONTO ATENDIMENTO OESTE</v>
      </c>
    </row>
    <row r="2365" spans="1:2" x14ac:dyDescent="0.25">
      <c r="A2365" t="str">
        <f>TRIM(BC!F2363)</f>
        <v>CENTRO DE REFERÊNCIA EM SAÚDE MENTAL- ÁLCOOL E OUTRAS DROGAS NORDESTE</v>
      </c>
      <c r="B2365" t="str">
        <f>IFERROR(VLOOKUP('Lotações convertidas'!A2365,'Lista de conversão'!A:B,2,0),IFERROR(VLOOKUP('Lotações convertidas'!A2365,'Lista de conversão'!B:B,1,0),""))</f>
        <v>CENTRO DE REFERENCIA EM SAUDE MENTAL ALCOOL E DROGAS NORDESTE</v>
      </c>
    </row>
    <row r="2366" spans="1:2" x14ac:dyDescent="0.25">
      <c r="A2366" t="str">
        <f>TRIM(BC!F2364)</f>
        <v>UNIDADE DE REFERÊNCIA SECUNDÁRIA SAGRADA FAMÍLIA</v>
      </c>
      <c r="B2366" t="str">
        <f>IFERROR(VLOOKUP('Lotações convertidas'!A2366,'Lista de conversão'!A:B,2,0),IFERROR(VLOOKUP('Lotações convertidas'!A2366,'Lista de conversão'!B:B,1,0),""))</f>
        <v>UNIDADE DE REFERENCIA SECUNDARIA SAGRADA FAMILIA</v>
      </c>
    </row>
    <row r="2367" spans="1:2" x14ac:dyDescent="0.25">
      <c r="A2367" t="str">
        <f>TRIM(BC!F2365)</f>
        <v>CENTRO DE REFERÊNCIA EM SAÚDE MENTAL - ÁLCOOL E OUTRAS DROGAS VENDA NOVA</v>
      </c>
      <c r="B2367" t="str">
        <f>IFERROR(VLOOKUP('Lotações convertidas'!A2367,'Lista de conversão'!A:B,2,0),IFERROR(VLOOKUP('Lotações convertidas'!A2367,'Lista de conversão'!B:B,1,0),""))</f>
        <v>CENTRO DE REFERÊNCIA EM SAÚDE MENTAL - ÁLCOOL E OUTRAS DROGAS VENDA NOVA</v>
      </c>
    </row>
    <row r="2368" spans="1:2" x14ac:dyDescent="0.25">
      <c r="A2368" t="str">
        <f>TRIM(BC!F2366)</f>
        <v>CENTRO DE SAÚDE CACHOEIRINHA</v>
      </c>
      <c r="B2368" t="str">
        <f>IFERROR(VLOOKUP('Lotações convertidas'!A2368,'Lista de conversão'!A:B,2,0),IFERROR(VLOOKUP('Lotações convertidas'!A2368,'Lista de conversão'!B:B,1,0),""))</f>
        <v>CENTRO DE SAÚDE CACHOEIRINHA</v>
      </c>
    </row>
    <row r="2369" spans="1:2" x14ac:dyDescent="0.25">
      <c r="A2369" t="str">
        <f>TRIM(BC!F2367)</f>
        <v>CENTRO DE SAÚDE COPACABANA</v>
      </c>
      <c r="B2369" t="str">
        <f>IFERROR(VLOOKUP('Lotações convertidas'!A2369,'Lista de conversão'!A:B,2,0),IFERROR(VLOOKUP('Lotações convertidas'!A2369,'Lista de conversão'!B:B,1,0),""))</f>
        <v>CENTRO DE SAÚDE COPACABANA</v>
      </c>
    </row>
    <row r="2370" spans="1:2" x14ac:dyDescent="0.25">
      <c r="A2370" t="str">
        <f>TRIM(BC!F2368)</f>
        <v>CENTRO DE REFERENCIA EM SAUDE MENTAL NOROESTE</v>
      </c>
      <c r="B2370" t="str">
        <f>IFERROR(VLOOKUP('Lotações convertidas'!A2370,'Lista de conversão'!A:B,2,0),IFERROR(VLOOKUP('Lotações convertidas'!A2370,'Lista de conversão'!B:B,1,0),""))</f>
        <v>CENTRO DE REFERENCIA EM SAUDE MENTAL NOROESTE</v>
      </c>
    </row>
    <row r="2371" spans="1:2" x14ac:dyDescent="0.25">
      <c r="A2371" t="str">
        <f>TRIM(BC!F2369)</f>
        <v>CENTRO DE SAÚDE MARIANO DE ABREU</v>
      </c>
      <c r="B2371" t="str">
        <f>IFERROR(VLOOKUP('Lotações convertidas'!A2371,'Lista de conversão'!A:B,2,0),IFERROR(VLOOKUP('Lotações convertidas'!A2371,'Lista de conversão'!B:B,1,0),""))</f>
        <v>CENTRO DE SAÚDE MARIANO DE ABREU</v>
      </c>
    </row>
    <row r="2372" spans="1:2" x14ac:dyDescent="0.25">
      <c r="A2372" t="str">
        <f>TRIM(BC!F2370)</f>
        <v>GERÊNCIA DE REGULAÇÃO DO ACESSO AMBULATORIAL</v>
      </c>
      <c r="B2372" t="str">
        <f>IFERROR(VLOOKUP('Lotações convertidas'!A2372,'Lista de conversão'!A:B,2,0),IFERROR(VLOOKUP('Lotações convertidas'!A2372,'Lista de conversão'!B:B,1,0),""))</f>
        <v>GERÊNCIA DE REGULAÇÃO DO ACESSO AMBULATORIAL</v>
      </c>
    </row>
    <row r="2373" spans="1:2" x14ac:dyDescent="0.25">
      <c r="A2373" t="str">
        <f>TRIM(BC!F2371)</f>
        <v>CENTRO DE SAÚDE MARIA GORETTI</v>
      </c>
      <c r="B2373" t="str">
        <f>IFERROR(VLOOKUP('Lotações convertidas'!A2373,'Lista de conversão'!A:B,2,0),IFERROR(VLOOKUP('Lotações convertidas'!A2373,'Lista de conversão'!B:B,1,0),""))</f>
        <v>CENTRO DE SAÚDE MARIA GORETTI</v>
      </c>
    </row>
    <row r="2374" spans="1:2" x14ac:dyDescent="0.25">
      <c r="A2374" t="str">
        <f>TRIM(BC!F2372)</f>
        <v>CENTRO DE SAÚDE DOM ORIONE</v>
      </c>
      <c r="B2374" t="str">
        <f>IFERROR(VLOOKUP('Lotações convertidas'!A2374,'Lista de conversão'!A:B,2,0),IFERROR(VLOOKUP('Lotações convertidas'!A2374,'Lista de conversão'!B:B,1,0),""))</f>
        <v>CENTRO DE SAÚDE DOM ORIONE</v>
      </c>
    </row>
    <row r="2375" spans="1:2" x14ac:dyDescent="0.25">
      <c r="A2375" t="str">
        <f>TRIM(BC!F2373)</f>
        <v>SERVIÇO DE ATENDIMENTO MÓVEL DE URGÊNCIA E TRANSPORTE EM SAÚDE</v>
      </c>
      <c r="B2375" t="str">
        <f>IFERROR(VLOOKUP('Lotações convertidas'!A2375,'Lista de conversão'!A:B,2,0),IFERROR(VLOOKUP('Lotações convertidas'!A2375,'Lista de conversão'!B:B,1,0),""))</f>
        <v>SERVIÇO DE ATENDIMENTO MÓVEL DE URGÊNCIA E TRANSPORTE EM SAÚDE</v>
      </c>
    </row>
    <row r="2376" spans="1:2" x14ac:dyDescent="0.25">
      <c r="A2376" t="str">
        <f>TRIM(BC!F2374)</f>
        <v>DIRETORIA REGIONAL DE SAUDE VENDA NOVA</v>
      </c>
      <c r="B2376" t="str">
        <f>IFERROR(VLOOKUP('Lotações convertidas'!A2376,'Lista de conversão'!A:B,2,0),IFERROR(VLOOKUP('Lotações convertidas'!A2376,'Lista de conversão'!B:B,1,0),""))</f>
        <v>DIRETORIA REGIONAL DE SAUDE VENDA NOVA</v>
      </c>
    </row>
    <row r="2377" spans="1:2" x14ac:dyDescent="0.25">
      <c r="A2377" t="str">
        <f>TRIM(BC!F2375)</f>
        <v>CENTRO DE REFERENCIA EM SAUDE MENTAL NORDESTE</v>
      </c>
      <c r="B2377" t="str">
        <f>IFERROR(VLOOKUP('Lotações convertidas'!A2377,'Lista de conversão'!A:B,2,0),IFERROR(VLOOKUP('Lotações convertidas'!A2377,'Lista de conversão'!B:B,1,0),""))</f>
        <v>CENTRO DE REFERENCIA EM SAUDE MENTAL NORDESTE</v>
      </c>
    </row>
    <row r="2378" spans="1:2" x14ac:dyDescent="0.25">
      <c r="A2378" t="str">
        <f>TRIM(BC!F2376)</f>
        <v>CENTRO DE SAÚDE DOM ORIONE</v>
      </c>
      <c r="B2378" t="str">
        <f>IFERROR(VLOOKUP('Lotações convertidas'!A2378,'Lista de conversão'!A:B,2,0),IFERROR(VLOOKUP('Lotações convertidas'!A2378,'Lista de conversão'!B:B,1,0),""))</f>
        <v>CENTRO DE SAÚDE DOM ORIONE</v>
      </c>
    </row>
    <row r="2379" spans="1:2" x14ac:dyDescent="0.25">
      <c r="A2379" t="str">
        <f>TRIM(BC!F2377)</f>
        <v>GERENCIA DE VIGILANCIA SANITARIA PAMPULHA</v>
      </c>
      <c r="B2379" t="str">
        <f>IFERROR(VLOOKUP('Lotações convertidas'!A2379,'Lista de conversão'!A:B,2,0),IFERROR(VLOOKUP('Lotações convertidas'!A2379,'Lista de conversão'!B:B,1,0),""))</f>
        <v>GERENCIA DE VIGILANCIA SANITARIA PAMPULHA</v>
      </c>
    </row>
    <row r="2380" spans="1:2" x14ac:dyDescent="0.25">
      <c r="A2380" t="str">
        <f>TRIM(BC!F2378)</f>
        <v>CENTRO DE TESTAGEM E ACONSELHAMENTO - SERVIÇO DE ATENDIMENTO ESPECIALIZADO</v>
      </c>
      <c r="B2380" t="str">
        <f>IFERROR(VLOOKUP('Lotações convertidas'!A2380,'Lista de conversão'!A:B,2,0),IFERROR(VLOOKUP('Lotações convertidas'!A2380,'Lista de conversão'!B:B,1,0),""))</f>
        <v>CENTRO DE TESTAGEM E ACONSELHAMENTO - SERVICO DE ATENDIMENTO ESPECIALIZADO</v>
      </c>
    </row>
    <row r="2381" spans="1:2" x14ac:dyDescent="0.25">
      <c r="A2381" t="str">
        <f>TRIM(BC!F2379)</f>
        <v>UNIDADE DE PRONTO ATENDIMENTO OESTE</v>
      </c>
      <c r="B2381" t="str">
        <f>IFERROR(VLOOKUP('Lotações convertidas'!A2381,'Lista de conversão'!A:B,2,0),IFERROR(VLOOKUP('Lotações convertidas'!A2381,'Lista de conversão'!B:B,1,0),""))</f>
        <v>UNIDADE DE PRONTO ATENDIMENTO OESTE</v>
      </c>
    </row>
    <row r="2382" spans="1:2" x14ac:dyDescent="0.25">
      <c r="A2382" t="str">
        <f>TRIM(BC!F2380)</f>
        <v>CENTRO DE SAÚDE MINAS CAIXA</v>
      </c>
      <c r="B2382" t="str">
        <f>IFERROR(VLOOKUP('Lotações convertidas'!A2382,'Lista de conversão'!A:B,2,0),IFERROR(VLOOKUP('Lotações convertidas'!A2382,'Lista de conversão'!B:B,1,0),""))</f>
        <v>CENTRO DE SAÚDE MINAS CAIXA</v>
      </c>
    </row>
    <row r="2383" spans="1:2" x14ac:dyDescent="0.25">
      <c r="A2383" t="str">
        <f>TRIM(BC!F2381)</f>
        <v>CENTRO DE REFERÊNCIA EM SAÚDE MENTAL- ÁLCOOL E OUTRAS DROGAS PAMPULHA/NOROESTE</v>
      </c>
      <c r="B2383" t="str">
        <f>IFERROR(VLOOKUP('Lotações convertidas'!A2383,'Lista de conversão'!A:B,2,0),IFERROR(VLOOKUP('Lotações convertidas'!A2383,'Lista de conversão'!B:B,1,0),""))</f>
        <v>CENTRO DE REFERÊNCIA EM SAÚDE MENTAL - ÁLCOOL E DROGAS PAMPULHA/NOROESTE</v>
      </c>
    </row>
    <row r="2384" spans="1:2" x14ac:dyDescent="0.25">
      <c r="A2384" t="str">
        <f>TRIM(BC!F2382)</f>
        <v>UNIDADE DE PRONTO ATENDIMENTO VENDA NOVA</v>
      </c>
      <c r="B2384" t="str">
        <f>IFERROR(VLOOKUP('Lotações convertidas'!A2384,'Lista de conversão'!A:B,2,0),IFERROR(VLOOKUP('Lotações convertidas'!A2384,'Lista de conversão'!B:B,1,0),""))</f>
        <v>UNIDADE DE PRONTO ATENDIMENTO VENDA NOVA</v>
      </c>
    </row>
    <row r="2385" spans="1:2" x14ac:dyDescent="0.25">
      <c r="A2385" t="str">
        <f>TRIM(BC!F2383)</f>
        <v>UNIDADE DE PRONTO ATENDIMENTO NORDESTE</v>
      </c>
      <c r="B2385" t="str">
        <f>IFERROR(VLOOKUP('Lotações convertidas'!A2385,'Lista de conversão'!A:B,2,0),IFERROR(VLOOKUP('Lotações convertidas'!A2385,'Lista de conversão'!B:B,1,0),""))</f>
        <v>UNIDADE DE PRONTO ATENDIMENTO NORDESTE</v>
      </c>
    </row>
    <row r="2386" spans="1:2" x14ac:dyDescent="0.25">
      <c r="A2386" t="str">
        <f>TRIM(BC!F2384)</f>
        <v>CENTRO DE SAÚDE NORALDINO DE LIMA</v>
      </c>
      <c r="B2386" t="str">
        <f>IFERROR(VLOOKUP('Lotações convertidas'!A2386,'Lista de conversão'!A:B,2,0),IFERROR(VLOOKUP('Lotações convertidas'!A2386,'Lista de conversão'!B:B,1,0),""))</f>
        <v>CENTRO DE SAÚDE NORALDINO DE LIMA</v>
      </c>
    </row>
    <row r="2387" spans="1:2" x14ac:dyDescent="0.25">
      <c r="A2387" t="str">
        <f>TRIM(BC!F2385)</f>
        <v>CENTRO DE SAÚDE DOM ORIONE</v>
      </c>
      <c r="B2387" t="str">
        <f>IFERROR(VLOOKUP('Lotações convertidas'!A2387,'Lista de conversão'!A:B,2,0),IFERROR(VLOOKUP('Lotações convertidas'!A2387,'Lista de conversão'!B:B,1,0),""))</f>
        <v>CENTRO DE SAÚDE DOM ORIONE</v>
      </c>
    </row>
    <row r="2388" spans="1:2" x14ac:dyDescent="0.25">
      <c r="A2388" t="str">
        <f>TRIM(BC!F2386)</f>
        <v>CENTRO DE ESPECIALIDADES MEDICAS NORDESTE</v>
      </c>
      <c r="B2388" t="str">
        <f>IFERROR(VLOOKUP('Lotações convertidas'!A2388,'Lista de conversão'!A:B,2,0),IFERROR(VLOOKUP('Lotações convertidas'!A2388,'Lista de conversão'!B:B,1,0),""))</f>
        <v>CENTRO DE ESPECIALIDADES MEDICAS NORDESTE</v>
      </c>
    </row>
    <row r="2389" spans="1:2" x14ac:dyDescent="0.25">
      <c r="A2389" t="str">
        <f>TRIM(BC!F2387)</f>
        <v>LABORATÓRIO REGIONAL NORTE / VENDA NOVA</v>
      </c>
      <c r="B2389" t="str">
        <f>IFERROR(VLOOKUP('Lotações convertidas'!A2389,'Lista de conversão'!A:B,2,0),IFERROR(VLOOKUP('Lotações convertidas'!A2389,'Lista de conversão'!B:B,1,0),""))</f>
        <v>LABORATORIO REGIONAL NORTE/VENDA NOVA</v>
      </c>
    </row>
    <row r="2390" spans="1:2" x14ac:dyDescent="0.25">
      <c r="A2390" t="str">
        <f>TRIM(BC!F2388)</f>
        <v>CENTRO DE SAÚDE LEOPOLDO CHRISOSTOMO DE CASTRO</v>
      </c>
      <c r="B2390" t="str">
        <f>IFERROR(VLOOKUP('Lotações convertidas'!A2390,'Lista de conversão'!A:B,2,0),IFERROR(VLOOKUP('Lotações convertidas'!A2390,'Lista de conversão'!B:B,1,0),""))</f>
        <v>CENTRO DE SAÚDE LEOPOLDO CHRISOSTOMO DE CASTRO</v>
      </c>
    </row>
    <row r="2391" spans="1:2" x14ac:dyDescent="0.25">
      <c r="A2391" t="str">
        <f>TRIM(BC!F2389)</f>
        <v>CENTRO DE SAÚDE JARDIM MONTANHÊS</v>
      </c>
      <c r="B2391" t="str">
        <f>IFERROR(VLOOKUP('Lotações convertidas'!A2391,'Lista de conversão'!A:B,2,0),IFERROR(VLOOKUP('Lotações convertidas'!A2391,'Lista de conversão'!B:B,1,0),""))</f>
        <v>CENTRO DE SAÚDE JARDIM MONTANHÊS</v>
      </c>
    </row>
    <row r="2392" spans="1:2" x14ac:dyDescent="0.25">
      <c r="A2392" t="str">
        <f>TRIM(BC!F2390)</f>
        <v>CENTRO DE REFERÊNCIA EM SAÚDE MENTAL- ÁLCOOL E OUTRAS DROGAS PAMPULHA/NOROESTE</v>
      </c>
      <c r="B2392" t="str">
        <f>IFERROR(VLOOKUP('Lotações convertidas'!A2392,'Lista de conversão'!A:B,2,0),IFERROR(VLOOKUP('Lotações convertidas'!A2392,'Lista de conversão'!B:B,1,0),""))</f>
        <v>CENTRO DE REFERÊNCIA EM SAÚDE MENTAL - ÁLCOOL E DROGAS PAMPULHA/NOROESTE</v>
      </c>
    </row>
    <row r="2393" spans="1:2" x14ac:dyDescent="0.25">
      <c r="A2393" t="str">
        <f>TRIM(BC!F2391)</f>
        <v>CENTRO DE SAÚDE EDUARDO MAURO DE ARAÚJO - MIRAMAR</v>
      </c>
      <c r="B2393" t="str">
        <f>IFERROR(VLOOKUP('Lotações convertidas'!A2393,'Lista de conversão'!A:B,2,0),IFERROR(VLOOKUP('Lotações convertidas'!A2393,'Lista de conversão'!B:B,1,0),""))</f>
        <v>CENTRO DE SAÚDE EDUARDO MAURO DE ARAÚJO - MIRAMAR</v>
      </c>
    </row>
    <row r="2394" spans="1:2" x14ac:dyDescent="0.25">
      <c r="A2394" t="str">
        <f>TRIM(BC!F2392)</f>
        <v>UNIDADE DE PRONTO ATENDIMENTO BARREIRO</v>
      </c>
      <c r="B2394" t="str">
        <f>IFERROR(VLOOKUP('Lotações convertidas'!A2394,'Lista de conversão'!A:B,2,0),IFERROR(VLOOKUP('Lotações convertidas'!A2394,'Lista de conversão'!B:B,1,0),""))</f>
        <v>UNIDADE DE PRONTO ATENDIMENTO BARREIRO</v>
      </c>
    </row>
    <row r="2395" spans="1:2" x14ac:dyDescent="0.25">
      <c r="A2395" t="str">
        <f>TRIM(BC!F2393)</f>
        <v>LABORATÓRIO REGIONAL NORTE / VENDA NOVA</v>
      </c>
      <c r="B2395" t="str">
        <f>IFERROR(VLOOKUP('Lotações convertidas'!A2395,'Lista de conversão'!A:B,2,0),IFERROR(VLOOKUP('Lotações convertidas'!A2395,'Lista de conversão'!B:B,1,0),""))</f>
        <v>LABORATORIO REGIONAL NORTE/VENDA NOVA</v>
      </c>
    </row>
    <row r="2396" spans="1:2" x14ac:dyDescent="0.25">
      <c r="A2396" t="str">
        <f>TRIM(BC!F2394)</f>
        <v>UNIDADE DE PRONTO ATENDIMENTO LESTE</v>
      </c>
      <c r="B2396" t="str">
        <f>IFERROR(VLOOKUP('Lotações convertidas'!A2396,'Lista de conversão'!A:B,2,0),IFERROR(VLOOKUP('Lotações convertidas'!A2396,'Lista de conversão'!B:B,1,0),""))</f>
        <v>UNIDADE DE PRONTO ATENDIMENTO LESTE</v>
      </c>
    </row>
    <row r="2397" spans="1:2" x14ac:dyDescent="0.25">
      <c r="A2397" t="str">
        <f>TRIM(BC!F2395)</f>
        <v>CENTRO DE SAÚDE JOÃO PINHEIRO</v>
      </c>
      <c r="B2397" t="str">
        <f>IFERROR(VLOOKUP('Lotações convertidas'!A2397,'Lista de conversão'!A:B,2,0),IFERROR(VLOOKUP('Lotações convertidas'!A2397,'Lista de conversão'!B:B,1,0),""))</f>
        <v>CENTRO DE SAÚDE JOÃO PINHEIRO</v>
      </c>
    </row>
    <row r="2398" spans="1:2" x14ac:dyDescent="0.25">
      <c r="A2398" t="str">
        <f>TRIM(BC!F2396)</f>
        <v>CENTRO DE SAÚDE MARIVANDA BALEEIRO - PAULO VI</v>
      </c>
      <c r="B2398" t="str">
        <f>IFERROR(VLOOKUP('Lotações convertidas'!A2398,'Lista de conversão'!A:B,2,0),IFERROR(VLOOKUP('Lotações convertidas'!A2398,'Lista de conversão'!B:B,1,0),""))</f>
        <v>CENTRO DE SAÚDE MARIVANDA BALEEIRO - PAULO VI</v>
      </c>
    </row>
    <row r="2399" spans="1:2" x14ac:dyDescent="0.25">
      <c r="A2399" t="str">
        <f>TRIM(BC!F2397)</f>
        <v>UNIDADE DE PRONTO ATENDIMENTO VENDA NOVA</v>
      </c>
      <c r="B2399" t="str">
        <f>IFERROR(VLOOKUP('Lotações convertidas'!A2399,'Lista de conversão'!A:B,2,0),IFERROR(VLOOKUP('Lotações convertidas'!A2399,'Lista de conversão'!B:B,1,0),""))</f>
        <v>UNIDADE DE PRONTO ATENDIMENTO VENDA NOVA</v>
      </c>
    </row>
    <row r="2400" spans="1:2" x14ac:dyDescent="0.25">
      <c r="A2400" t="str">
        <f>TRIM(BC!F2398)</f>
        <v>CENTRO DE SAÚDE SANTA CECÍLIA</v>
      </c>
      <c r="B2400" t="str">
        <f>IFERROR(VLOOKUP('Lotações convertidas'!A2400,'Lista de conversão'!A:B,2,0),IFERROR(VLOOKUP('Lotações convertidas'!A2400,'Lista de conversão'!B:B,1,0),""))</f>
        <v>CENTRO DE SAÚDE SANTA CECÍLIA</v>
      </c>
    </row>
    <row r="2401" spans="1:2" x14ac:dyDescent="0.25">
      <c r="A2401" t="str">
        <f>TRIM(BC!F2399)</f>
        <v>CENTRO DE SAÚDE SERRANO</v>
      </c>
      <c r="B2401" t="str">
        <f>IFERROR(VLOOKUP('Lotações convertidas'!A2401,'Lista de conversão'!A:B,2,0),IFERROR(VLOOKUP('Lotações convertidas'!A2401,'Lista de conversão'!B:B,1,0),""))</f>
        <v>CENTRO DE SAÚDE SERRANO</v>
      </c>
    </row>
    <row r="2402" spans="1:2" x14ac:dyDescent="0.25">
      <c r="A2402" t="str">
        <f>TRIM(BC!F2400)</f>
        <v>CENTRO DE REFERÊNCIA EM SAÚDE MENTAL- ÁLCOOL E OUTRAS DROGAS PAMPULHA/NOROESTE</v>
      </c>
      <c r="B2402" t="str">
        <f>IFERROR(VLOOKUP('Lotações convertidas'!A2402,'Lista de conversão'!A:B,2,0),IFERROR(VLOOKUP('Lotações convertidas'!A2402,'Lista de conversão'!B:B,1,0),""))</f>
        <v>CENTRO DE REFERÊNCIA EM SAÚDE MENTAL - ÁLCOOL E DROGAS PAMPULHA/NOROESTE</v>
      </c>
    </row>
    <row r="2403" spans="1:2" x14ac:dyDescent="0.25">
      <c r="A2403" t="str">
        <f>TRIM(BC!F2401)</f>
        <v>CENTRO DE SAÚDE OLAVO ALBINO CORREIA</v>
      </c>
      <c r="B2403" t="str">
        <f>IFERROR(VLOOKUP('Lotações convertidas'!A2403,'Lista de conversão'!A:B,2,0),IFERROR(VLOOKUP('Lotações convertidas'!A2403,'Lista de conversão'!B:B,1,0),""))</f>
        <v>CENTRO DE SAÚDE OLAVO ALBINO CORREIA</v>
      </c>
    </row>
    <row r="2404" spans="1:2" x14ac:dyDescent="0.25">
      <c r="A2404" t="str">
        <f>TRIM(BC!F2402)</f>
        <v>CENTRO DE SAÚDE PEDREIRA PRADO LOPES</v>
      </c>
      <c r="B2404" t="str">
        <f>IFERROR(VLOOKUP('Lotações convertidas'!A2404,'Lista de conversão'!A:B,2,0),IFERROR(VLOOKUP('Lotações convertidas'!A2404,'Lista de conversão'!B:B,1,0),""))</f>
        <v>CENTRO DE SAÚDE PEDREIRA PRADO LOPES</v>
      </c>
    </row>
    <row r="2405" spans="1:2" x14ac:dyDescent="0.25">
      <c r="A2405" t="str">
        <f>TRIM(BC!F2403)</f>
        <v>CENTRO DE SAÚDE PILAR - OLHOS D'ÁGUA</v>
      </c>
      <c r="B2405" t="str">
        <f>IFERROR(VLOOKUP('Lotações convertidas'!A2405,'Lista de conversão'!A:B,2,0),IFERROR(VLOOKUP('Lotações convertidas'!A2405,'Lista de conversão'!B:B,1,0),""))</f>
        <v>CENTRO DE SAÚDE PILAR - OLHOS D'ÁGUA</v>
      </c>
    </row>
    <row r="2406" spans="1:2" x14ac:dyDescent="0.25">
      <c r="A2406" t="str">
        <f>TRIM(BC!F2404)</f>
        <v>CENTRO DE SAÚDE PIRATININGA</v>
      </c>
      <c r="B2406" t="str">
        <f>IFERROR(VLOOKUP('Lotações convertidas'!A2406,'Lista de conversão'!A:B,2,0),IFERROR(VLOOKUP('Lotações convertidas'!A2406,'Lista de conversão'!B:B,1,0),""))</f>
        <v>CENTRO DE SAÚDE PIRATININGA</v>
      </c>
    </row>
    <row r="2407" spans="1:2" x14ac:dyDescent="0.25">
      <c r="A2407" t="str">
        <f>TRIM(BC!F2405)</f>
        <v>UNIDADE DE PRONTO ATENDIMENTO PAMPULHA</v>
      </c>
      <c r="B2407" t="str">
        <f>IFERROR(VLOOKUP('Lotações convertidas'!A2407,'Lista de conversão'!A:B,2,0),IFERROR(VLOOKUP('Lotações convertidas'!A2407,'Lista de conversão'!B:B,1,0),""))</f>
        <v>UNIDADE DE PRONTO ATENDIMENTO PAMPULHA</v>
      </c>
    </row>
    <row r="2408" spans="1:2" x14ac:dyDescent="0.25">
      <c r="A2408" t="str">
        <f>TRIM(BC!F2406)</f>
        <v>SERVIÇO DE ATENDIMENTO MÓVEL DE URGÊNCIA E TRANSPORTE EM SAÚDE</v>
      </c>
      <c r="B2408" t="str">
        <f>IFERROR(VLOOKUP('Lotações convertidas'!A2408,'Lista de conversão'!A:B,2,0),IFERROR(VLOOKUP('Lotações convertidas'!A2408,'Lista de conversão'!B:B,1,0),""))</f>
        <v>SERVIÇO DE ATENDIMENTO MÓVEL DE URGÊNCIA E TRANSPORTE EM SAÚDE</v>
      </c>
    </row>
    <row r="2409" spans="1:2" x14ac:dyDescent="0.25">
      <c r="A2409" t="str">
        <f>TRIM(BC!F2407)</f>
        <v>CENTRO DE SAÚDE CABANA</v>
      </c>
      <c r="B2409" t="str">
        <f>IFERROR(VLOOKUP('Lotações convertidas'!A2409,'Lista de conversão'!A:B,2,0),IFERROR(VLOOKUP('Lotações convertidas'!A2409,'Lista de conversão'!B:B,1,0),""))</f>
        <v>CENTRO DE SAÚDE CABANA</v>
      </c>
    </row>
    <row r="2410" spans="1:2" x14ac:dyDescent="0.25">
      <c r="A2410" t="str">
        <f>TRIM(BC!F2408)</f>
        <v>SERVIÇO DE ATENDIMENTO MÓVEL DE URGÊNCIA E TRANSPORTE EM SAÚDE</v>
      </c>
      <c r="B2410" t="str">
        <f>IFERROR(VLOOKUP('Lotações convertidas'!A2410,'Lista de conversão'!A:B,2,0),IFERROR(VLOOKUP('Lotações convertidas'!A2410,'Lista de conversão'!B:B,1,0),""))</f>
        <v>SERVIÇO DE ATENDIMENTO MÓVEL DE URGÊNCIA E TRANSPORTE EM SAÚDE</v>
      </c>
    </row>
    <row r="2411" spans="1:2" x14ac:dyDescent="0.25">
      <c r="A2411" t="str">
        <f>TRIM(BC!F2409)</f>
        <v>UNIDADE DE PRONTO ATENDIMENTO LESTE</v>
      </c>
      <c r="B2411" t="str">
        <f>IFERROR(VLOOKUP('Lotações convertidas'!A2411,'Lista de conversão'!A:B,2,0),IFERROR(VLOOKUP('Lotações convertidas'!A2411,'Lista de conversão'!B:B,1,0),""))</f>
        <v>UNIDADE DE PRONTO ATENDIMENTO LESTE</v>
      </c>
    </row>
    <row r="2412" spans="1:2" x14ac:dyDescent="0.25">
      <c r="A2412" t="str">
        <f>TRIM(BC!F2410)</f>
        <v>UNIDADE DE PRONTO ATENDIMENTO LESTE</v>
      </c>
      <c r="B2412" t="str">
        <f>IFERROR(VLOOKUP('Lotações convertidas'!A2412,'Lista de conversão'!A:B,2,0),IFERROR(VLOOKUP('Lotações convertidas'!A2412,'Lista de conversão'!B:B,1,0),""))</f>
        <v>UNIDADE DE PRONTO ATENDIMENTO LESTE</v>
      </c>
    </row>
    <row r="2413" spans="1:2" x14ac:dyDescent="0.25">
      <c r="A2413" t="str">
        <f>TRIM(BC!F2411)</f>
        <v>SERVIÇO DE ATENDIMENTO MÓVEL DE URGÊNCIA E TRANSPORTE EM SAÚDE</v>
      </c>
      <c r="B2413" t="str">
        <f>IFERROR(VLOOKUP('Lotações convertidas'!A2413,'Lista de conversão'!A:B,2,0),IFERROR(VLOOKUP('Lotações convertidas'!A2413,'Lista de conversão'!B:B,1,0),""))</f>
        <v>SERVIÇO DE ATENDIMENTO MÓVEL DE URGÊNCIA E TRANSPORTE EM SAÚDE</v>
      </c>
    </row>
    <row r="2414" spans="1:2" x14ac:dyDescent="0.25">
      <c r="A2414" t="str">
        <f>TRIM(BC!F2412)</f>
        <v>UNIDADE DE REFERÊNCIA SECUNDÁRIA CAMPOS SALES</v>
      </c>
      <c r="B2414" t="str">
        <f>IFERROR(VLOOKUP('Lotações convertidas'!A2414,'Lista de conversão'!A:B,2,0),IFERROR(VLOOKUP('Lotações convertidas'!A2414,'Lista de conversão'!B:B,1,0),""))</f>
        <v>UNIDADE DE REFERENCIA SECUNDARIA CAMPOS SALES</v>
      </c>
    </row>
    <row r="2415" spans="1:2" x14ac:dyDescent="0.25">
      <c r="A2415" t="str">
        <f>TRIM(BC!F2413)</f>
        <v>CENTRO DE SAÚDE ETELVINA CARNEIRO</v>
      </c>
      <c r="B2415" t="str">
        <f>IFERROR(VLOOKUP('Lotações convertidas'!A2415,'Lista de conversão'!A:B,2,0),IFERROR(VLOOKUP('Lotações convertidas'!A2415,'Lista de conversão'!B:B,1,0),""))</f>
        <v>CENTRO DE SAÚDE ETELVINA CARNEIRO</v>
      </c>
    </row>
    <row r="2416" spans="1:2" x14ac:dyDescent="0.25">
      <c r="A2416" t="str">
        <f>TRIM(BC!F2414)</f>
        <v>CENTRO DE REFERENCIA EM SAUDE MENTAL LESTE</v>
      </c>
      <c r="B2416" t="str">
        <f>IFERROR(VLOOKUP('Lotações convertidas'!A2416,'Lista de conversão'!A:B,2,0),IFERROR(VLOOKUP('Lotações convertidas'!A2416,'Lista de conversão'!B:B,1,0),""))</f>
        <v>CENTRO DE REFERENCIA EM SAUDE MENTAL LESTE</v>
      </c>
    </row>
    <row r="2417" spans="1:2" x14ac:dyDescent="0.25">
      <c r="A2417" t="str">
        <f>TRIM(BC!F2415)</f>
        <v>GERENCIA DE OPERACOES DE CAMPO</v>
      </c>
      <c r="B2417" t="str">
        <f>IFERROR(VLOOKUP('Lotações convertidas'!A2417,'Lista de conversão'!A:B,2,0),IFERROR(VLOOKUP('Lotações convertidas'!A2417,'Lista de conversão'!B:B,1,0),""))</f>
        <v>GERENCIA DE OPERACOES DE CAMPO</v>
      </c>
    </row>
    <row r="2418" spans="1:2" x14ac:dyDescent="0.25">
      <c r="A2418" t="str">
        <f>TRIM(BC!F2416)</f>
        <v>CENTRO DE SAÚDE JARDIM ALVORADA</v>
      </c>
      <c r="B2418" t="str">
        <f>IFERROR(VLOOKUP('Lotações convertidas'!A2418,'Lista de conversão'!A:B,2,0),IFERROR(VLOOKUP('Lotações convertidas'!A2418,'Lista de conversão'!B:B,1,0),""))</f>
        <v>CENTRO DE SAÚDE JARDIM ALVORADA</v>
      </c>
    </row>
    <row r="2419" spans="1:2" x14ac:dyDescent="0.25">
      <c r="A2419" t="str">
        <f>TRIM(BC!F2417)</f>
        <v>GERENCIA DE OPERACOES DE CAMPO</v>
      </c>
      <c r="B2419" t="str">
        <f>IFERROR(VLOOKUP('Lotações convertidas'!A2419,'Lista de conversão'!A:B,2,0),IFERROR(VLOOKUP('Lotações convertidas'!A2419,'Lista de conversão'!B:B,1,0),""))</f>
        <v>GERENCIA DE OPERACOES DE CAMPO</v>
      </c>
    </row>
    <row r="2420" spans="1:2" x14ac:dyDescent="0.25">
      <c r="A2420" t="str">
        <f>TRIM(BC!F2418)</f>
        <v>UNIDADE DE PRONTO ATENDIMENTO VENDA NOVA</v>
      </c>
      <c r="B2420" t="str">
        <f>IFERROR(VLOOKUP('Lotações convertidas'!A2420,'Lista de conversão'!A:B,2,0),IFERROR(VLOOKUP('Lotações convertidas'!A2420,'Lista de conversão'!B:B,1,0),""))</f>
        <v>UNIDADE DE PRONTO ATENDIMENTO VENDA NOVA</v>
      </c>
    </row>
    <row r="2421" spans="1:2" x14ac:dyDescent="0.25">
      <c r="A2421" t="str">
        <f>TRIM(BC!F2419)</f>
        <v>GERENCIA DE OPERACOES DE CAMPO</v>
      </c>
      <c r="B2421" t="str">
        <f>IFERROR(VLOOKUP('Lotações convertidas'!A2421,'Lista de conversão'!A:B,2,0),IFERROR(VLOOKUP('Lotações convertidas'!A2421,'Lista de conversão'!B:B,1,0),""))</f>
        <v>GERENCIA DE OPERACOES DE CAMPO</v>
      </c>
    </row>
    <row r="2422" spans="1:2" x14ac:dyDescent="0.25">
      <c r="A2422" t="str">
        <f>TRIM(BC!F2420)</f>
        <v>DIRETORIA DE ZOONOSES</v>
      </c>
      <c r="B2422" t="str">
        <f>IFERROR(VLOOKUP('Lotações convertidas'!A2422,'Lista de conversão'!A:B,2,0),IFERROR(VLOOKUP('Lotações convertidas'!A2422,'Lista de conversão'!B:B,1,0),""))</f>
        <v>DIRETORIA DE ZOONOSES</v>
      </c>
    </row>
    <row r="2423" spans="1:2" x14ac:dyDescent="0.25">
      <c r="A2423" t="str">
        <f>TRIM(BC!F2421)</f>
        <v>SERVIÇO DE ATENDIMENTO MÓVEL DE URGÊNCIA E TRANSPORTE EM SAÚDE</v>
      </c>
      <c r="B2423" t="str">
        <f>IFERROR(VLOOKUP('Lotações convertidas'!A2423,'Lista de conversão'!A:B,2,0),IFERROR(VLOOKUP('Lotações convertidas'!A2423,'Lista de conversão'!B:B,1,0),""))</f>
        <v>SERVIÇO DE ATENDIMENTO MÓVEL DE URGÊNCIA E TRANSPORTE EM SAÚDE</v>
      </c>
    </row>
    <row r="2424" spans="1:2" x14ac:dyDescent="0.25">
      <c r="A2424" t="str">
        <f>TRIM(BC!F2422)</f>
        <v>CENTRO DE SAÚDE JARDIM FELICIDADE</v>
      </c>
      <c r="B2424" t="str">
        <f>IFERROR(VLOOKUP('Lotações convertidas'!A2424,'Lista de conversão'!A:B,2,0),IFERROR(VLOOKUP('Lotações convertidas'!A2424,'Lista de conversão'!B:B,1,0),""))</f>
        <v>CENTRO DE SAÚDE JARDIM FELICIDADE</v>
      </c>
    </row>
    <row r="2425" spans="1:2" x14ac:dyDescent="0.25">
      <c r="A2425" t="str">
        <f>TRIM(BC!F2423)</f>
        <v>GERENCIA DE OPERACOES DE CAMPO</v>
      </c>
      <c r="B2425" t="str">
        <f>IFERROR(VLOOKUP('Lotações convertidas'!A2425,'Lista de conversão'!A:B,2,0),IFERROR(VLOOKUP('Lotações convertidas'!A2425,'Lista de conversão'!B:B,1,0),""))</f>
        <v>GERENCIA DE OPERACOES DE CAMPO</v>
      </c>
    </row>
    <row r="2426" spans="1:2" x14ac:dyDescent="0.25">
      <c r="A2426" t="str">
        <f>TRIM(BC!F2424)</f>
        <v>UNIDADE DE PRONTO ATENDIMENTO VENDA NOVA</v>
      </c>
      <c r="B2426" t="str">
        <f>IFERROR(VLOOKUP('Lotações convertidas'!A2426,'Lista de conversão'!A:B,2,0),IFERROR(VLOOKUP('Lotações convertidas'!A2426,'Lista de conversão'!B:B,1,0),""))</f>
        <v>UNIDADE DE PRONTO ATENDIMENTO VENDA NOVA</v>
      </c>
    </row>
    <row r="2427" spans="1:2" x14ac:dyDescent="0.25">
      <c r="A2427" t="str">
        <f>TRIM(BC!F2425)</f>
        <v>CENTRO DE TREIN. E REF. EM DOENÇAS INFECCIOSAS E PARASITÁRIAS ORESTES DINIZ</v>
      </c>
      <c r="B2427" t="str">
        <f>IFERROR(VLOOKUP('Lotações convertidas'!A2427,'Lista de conversão'!A:B,2,0),IFERROR(VLOOKUP('Lotações convertidas'!A2427,'Lista de conversão'!B:B,1,0),""))</f>
        <v>CENTRO DE TREIN. E REF. EM DOENÇAS INFECCIOSAS E PARASITÁRIAS ORESTES DINIZ</v>
      </c>
    </row>
    <row r="2428" spans="1:2" x14ac:dyDescent="0.25">
      <c r="A2428" t="str">
        <f>TRIM(BC!F2426)</f>
        <v>CENTRO DE SAÚDE ALCIDES LINS</v>
      </c>
      <c r="B2428" t="str">
        <f>IFERROR(VLOOKUP('Lotações convertidas'!A2428,'Lista de conversão'!A:B,2,0),IFERROR(VLOOKUP('Lotações convertidas'!A2428,'Lista de conversão'!B:B,1,0),""))</f>
        <v>CENTRO DE SAÚDE ALCIDES LINS</v>
      </c>
    </row>
    <row r="2429" spans="1:2" x14ac:dyDescent="0.25">
      <c r="A2429" t="str">
        <f>TRIM(BC!F2427)</f>
        <v>UNIDADE DE PRONTO ATENDIMENTO NORTE</v>
      </c>
      <c r="B2429" t="str">
        <f>IFERROR(VLOOKUP('Lotações convertidas'!A2429,'Lista de conversão'!A:B,2,0),IFERROR(VLOOKUP('Lotações convertidas'!A2429,'Lista de conversão'!B:B,1,0),""))</f>
        <v>UNIDADE DE PRONTO ATENDIMENTO NORTE</v>
      </c>
    </row>
    <row r="2430" spans="1:2" x14ac:dyDescent="0.25">
      <c r="A2430" t="str">
        <f>TRIM(BC!F2428)</f>
        <v>CENTRO DE SAÚDE SALGADO FILHO</v>
      </c>
      <c r="B2430" t="str">
        <f>IFERROR(VLOOKUP('Lotações convertidas'!A2430,'Lista de conversão'!A:B,2,0),IFERROR(VLOOKUP('Lotações convertidas'!A2430,'Lista de conversão'!B:B,1,0),""))</f>
        <v>CENTRO DE SAÚDE SALGADO FILHO</v>
      </c>
    </row>
    <row r="2431" spans="1:2" x14ac:dyDescent="0.25">
      <c r="A2431" t="str">
        <f>TRIM(BC!F2429)</f>
        <v>GERENCIA DE OPERACOES DE CAMPO</v>
      </c>
      <c r="B2431" t="str">
        <f>IFERROR(VLOOKUP('Lotações convertidas'!A2431,'Lista de conversão'!A:B,2,0),IFERROR(VLOOKUP('Lotações convertidas'!A2431,'Lista de conversão'!B:B,1,0),""))</f>
        <v>GERENCIA DE OPERACOES DE CAMPO</v>
      </c>
    </row>
    <row r="2432" spans="1:2" x14ac:dyDescent="0.25">
      <c r="A2432" t="str">
        <f>TRIM(BC!F2430)</f>
        <v>CENTRO DE SAÚDE NOVO AARÃO REIS</v>
      </c>
      <c r="B2432" t="str">
        <f>IFERROR(VLOOKUP('Lotações convertidas'!A2432,'Lista de conversão'!A:B,2,0),IFERROR(VLOOKUP('Lotações convertidas'!A2432,'Lista de conversão'!B:B,1,0),""))</f>
        <v>CENTRO DE SAÚDE NOVO AARÃO REIS</v>
      </c>
    </row>
    <row r="2433" spans="1:2" x14ac:dyDescent="0.25">
      <c r="A2433" t="str">
        <f>TRIM(BC!F2431)</f>
        <v>CENTRO DE SAÚDE MG20</v>
      </c>
      <c r="B2433" t="str">
        <f>IFERROR(VLOOKUP('Lotações convertidas'!A2433,'Lista de conversão'!A:B,2,0),IFERROR(VLOOKUP('Lotações convertidas'!A2433,'Lista de conversão'!B:B,1,0),""))</f>
        <v>CENTRO DE SAÚDE MG20</v>
      </c>
    </row>
    <row r="2434" spans="1:2" x14ac:dyDescent="0.25">
      <c r="A2434" t="str">
        <f>TRIM(BC!F2432)</f>
        <v>CENTRO DE SAÚDE TIA AMÂNCIA</v>
      </c>
      <c r="B2434" t="str">
        <f>IFERROR(VLOOKUP('Lotações convertidas'!A2434,'Lista de conversão'!A:B,2,0),IFERROR(VLOOKUP('Lotações convertidas'!A2434,'Lista de conversão'!B:B,1,0),""))</f>
        <v>CENTRO DE SAÚDE TIA AMÂNCIA</v>
      </c>
    </row>
    <row r="2435" spans="1:2" x14ac:dyDescent="0.25">
      <c r="A2435" t="str">
        <f>TRIM(BC!F2433)</f>
        <v>SERVIÇO DE ATENDIMENTO MÓVEL DE URGÊNCIA E TRANSPORTE EM SAÚDE</v>
      </c>
      <c r="B2435" t="str">
        <f>IFERROR(VLOOKUP('Lotações convertidas'!A2435,'Lista de conversão'!A:B,2,0),IFERROR(VLOOKUP('Lotações convertidas'!A2435,'Lista de conversão'!B:B,1,0),""))</f>
        <v>SERVIÇO DE ATENDIMENTO MÓVEL DE URGÊNCIA E TRANSPORTE EM SAÚDE</v>
      </c>
    </row>
    <row r="2436" spans="1:2" x14ac:dyDescent="0.25">
      <c r="A2436" t="str">
        <f>TRIM(BC!F2434)</f>
        <v>SERVIÇO DE ATENDIMENTO MÓVEL DE URGÊNCIA E TRANSPORTE EM SAÚDE</v>
      </c>
      <c r="B2436" t="str">
        <f>IFERROR(VLOOKUP('Lotações convertidas'!A2436,'Lista de conversão'!A:B,2,0),IFERROR(VLOOKUP('Lotações convertidas'!A2436,'Lista de conversão'!B:B,1,0),""))</f>
        <v>SERVIÇO DE ATENDIMENTO MÓVEL DE URGÊNCIA E TRANSPORTE EM SAÚDE</v>
      </c>
    </row>
    <row r="2437" spans="1:2" x14ac:dyDescent="0.25">
      <c r="A2437" t="str">
        <f>TRIM(BC!F2435)</f>
        <v>CENTRO DE SAÚDE GRANJA DE FREITAS</v>
      </c>
      <c r="B2437" t="str">
        <f>IFERROR(VLOOKUP('Lotações convertidas'!A2437,'Lista de conversão'!A:B,2,0),IFERROR(VLOOKUP('Lotações convertidas'!A2437,'Lista de conversão'!B:B,1,0),""))</f>
        <v>CENTRO DE SAÚDE GRANJA DE FREITAS</v>
      </c>
    </row>
    <row r="2438" spans="1:2" x14ac:dyDescent="0.25">
      <c r="A2438" t="str">
        <f>TRIM(BC!F2436)</f>
        <v>CENTRO DE SAÚDE LAJEDO</v>
      </c>
      <c r="B2438" t="str">
        <f>IFERROR(VLOOKUP('Lotações convertidas'!A2438,'Lista de conversão'!A:B,2,0),IFERROR(VLOOKUP('Lotações convertidas'!A2438,'Lista de conversão'!B:B,1,0),""))</f>
        <v>CENTRO DE SAÚDE LAJEDO</v>
      </c>
    </row>
    <row r="2439" spans="1:2" x14ac:dyDescent="0.25">
      <c r="A2439" t="str">
        <f>TRIM(BC!F2437)</f>
        <v>UNIDADE DE PRONTO ATENDIMENTO VENDA NOVA</v>
      </c>
      <c r="B2439" t="str">
        <f>IFERROR(VLOOKUP('Lotações convertidas'!A2439,'Lista de conversão'!A:B,2,0),IFERROR(VLOOKUP('Lotações convertidas'!A2439,'Lista de conversão'!B:B,1,0),""))</f>
        <v>UNIDADE DE PRONTO ATENDIMENTO VENDA NOVA</v>
      </c>
    </row>
    <row r="2440" spans="1:2" x14ac:dyDescent="0.25">
      <c r="A2440" t="str">
        <f>TRIM(BC!F2438)</f>
        <v>CENTRO DE REFERENCIA EM SAUDE MENTAL NORDESTE</v>
      </c>
      <c r="B2440" t="str">
        <f>IFERROR(VLOOKUP('Lotações convertidas'!A2440,'Lista de conversão'!A:B,2,0),IFERROR(VLOOKUP('Lotações convertidas'!A2440,'Lista de conversão'!B:B,1,0),""))</f>
        <v>CENTRO DE REFERENCIA EM SAUDE MENTAL NORDESTE</v>
      </c>
    </row>
    <row r="2441" spans="1:2" x14ac:dyDescent="0.25">
      <c r="A2441" t="str">
        <f>TRIM(BC!F2439)</f>
        <v>GERENCIA DE OPERACOES DE CAMPO</v>
      </c>
      <c r="B2441" t="str">
        <f>IFERROR(VLOOKUP('Lotações convertidas'!A2441,'Lista de conversão'!A:B,2,0),IFERROR(VLOOKUP('Lotações convertidas'!A2441,'Lista de conversão'!B:B,1,0),""))</f>
        <v>GERENCIA DE OPERACOES DE CAMPO</v>
      </c>
    </row>
    <row r="2442" spans="1:2" x14ac:dyDescent="0.25">
      <c r="A2442" t="str">
        <f>TRIM(BC!F2440)</f>
        <v>CENTRO DE SAÚDE VERA CRUZ</v>
      </c>
      <c r="B2442" t="str">
        <f>IFERROR(VLOOKUP('Lotações convertidas'!A2442,'Lista de conversão'!A:B,2,0),IFERROR(VLOOKUP('Lotações convertidas'!A2442,'Lista de conversão'!B:B,1,0),""))</f>
        <v>CENTRO DE SAÚDE VERA CRUZ</v>
      </c>
    </row>
    <row r="2443" spans="1:2" x14ac:dyDescent="0.25">
      <c r="A2443" t="str">
        <f>TRIM(BC!F2441)</f>
        <v>CENTRO DE SAÚDE SANTA LÚCIA</v>
      </c>
      <c r="B2443" t="str">
        <f>IFERROR(VLOOKUP('Lotações convertidas'!A2443,'Lista de conversão'!A:B,2,0),IFERROR(VLOOKUP('Lotações convertidas'!A2443,'Lista de conversão'!B:B,1,0),""))</f>
        <v>CENTRO DE SAÚDE SANTA LÚCIA</v>
      </c>
    </row>
    <row r="2444" spans="1:2" x14ac:dyDescent="0.25">
      <c r="A2444" t="str">
        <f>TRIM(BC!F2442)</f>
        <v>CENTRO DE SAÚDE SÃO BERNARDO</v>
      </c>
      <c r="B2444" t="str">
        <f>IFERROR(VLOOKUP('Lotações convertidas'!A2444,'Lista de conversão'!A:B,2,0),IFERROR(VLOOKUP('Lotações convertidas'!A2444,'Lista de conversão'!B:B,1,0),""))</f>
        <v>CENTRO DE SAÚDE SÃO BERNARDO</v>
      </c>
    </row>
    <row r="2445" spans="1:2" x14ac:dyDescent="0.25">
      <c r="A2445" t="str">
        <f>TRIM(BC!F2443)</f>
        <v>SERVIÇO DE ATENDIMENTO MÓVEL DE URGÊNCIA E TRANSPORTE EM SAÚDE</v>
      </c>
      <c r="B2445" t="str">
        <f>IFERROR(VLOOKUP('Lotações convertidas'!A2445,'Lista de conversão'!A:B,2,0),IFERROR(VLOOKUP('Lotações convertidas'!A2445,'Lista de conversão'!B:B,1,0),""))</f>
        <v>SERVIÇO DE ATENDIMENTO MÓVEL DE URGÊNCIA E TRANSPORTE EM SAÚDE</v>
      </c>
    </row>
    <row r="2446" spans="1:2" x14ac:dyDescent="0.25">
      <c r="A2446" t="str">
        <f>TRIM(BC!F2444)</f>
        <v>CENTRO DE SAÚDE SÃO MIGUEL ARCANJO</v>
      </c>
      <c r="B2446" t="str">
        <f>IFERROR(VLOOKUP('Lotações convertidas'!A2446,'Lista de conversão'!A:B,2,0),IFERROR(VLOOKUP('Lotações convertidas'!A2446,'Lista de conversão'!B:B,1,0),""))</f>
        <v>CENTRO DE SAÚDE SÃO MIGUEL ARCANJO</v>
      </c>
    </row>
    <row r="2447" spans="1:2" x14ac:dyDescent="0.25">
      <c r="A2447" t="str">
        <f>TRIM(BC!F2445)</f>
        <v>CENTRO DE REFERENCIA EM REABILITACAO CENTRO-SUL</v>
      </c>
      <c r="B2447" t="str">
        <f>IFERROR(VLOOKUP('Lotações convertidas'!A2447,'Lista de conversão'!A:B,2,0),IFERROR(VLOOKUP('Lotações convertidas'!A2447,'Lista de conversão'!B:B,1,0),""))</f>
        <v>CENTRO DE REFERENCIA EM REABILITACAO CENTRO-SUL</v>
      </c>
    </row>
    <row r="2448" spans="1:2" x14ac:dyDescent="0.25">
      <c r="A2448" t="str">
        <f>TRIM(BC!F2446)</f>
        <v>GERENCIA DE OPERACOES DE CAMPO</v>
      </c>
      <c r="B2448" t="str">
        <f>IFERROR(VLOOKUP('Lotações convertidas'!A2448,'Lista de conversão'!A:B,2,0),IFERROR(VLOOKUP('Lotações convertidas'!A2448,'Lista de conversão'!B:B,1,0),""))</f>
        <v>GERENCIA DE OPERACOES DE CAMPO</v>
      </c>
    </row>
    <row r="2449" spans="1:2" x14ac:dyDescent="0.25">
      <c r="A2449" t="str">
        <f>TRIM(BC!F2447)</f>
        <v>GERENCIA DE OPERACOES DE CAMPO</v>
      </c>
      <c r="B2449" t="str">
        <f>IFERROR(VLOOKUP('Lotações convertidas'!A2449,'Lista de conversão'!A:B,2,0),IFERROR(VLOOKUP('Lotações convertidas'!A2449,'Lista de conversão'!B:B,1,0),""))</f>
        <v>GERENCIA DE OPERACOES DE CAMPO</v>
      </c>
    </row>
    <row r="2450" spans="1:2" x14ac:dyDescent="0.25">
      <c r="A2450" t="str">
        <f>TRIM(BC!F2448)</f>
        <v>GERENCIA DE OPERACOES DE CAMPO</v>
      </c>
      <c r="B2450" t="str">
        <f>IFERROR(VLOOKUP('Lotações convertidas'!A2450,'Lista de conversão'!A:B,2,0),IFERROR(VLOOKUP('Lotações convertidas'!A2450,'Lista de conversão'!B:B,1,0),""))</f>
        <v>GERENCIA DE OPERACOES DE CAMPO</v>
      </c>
    </row>
    <row r="2451" spans="1:2" x14ac:dyDescent="0.25">
      <c r="A2451" t="str">
        <f>TRIM(BC!F2449)</f>
        <v>LABORATÓRIO REGIONAL NORTE / VENDA NOVA</v>
      </c>
      <c r="B2451" t="str">
        <f>IFERROR(VLOOKUP('Lotações convertidas'!A2451,'Lista de conversão'!A:B,2,0),IFERROR(VLOOKUP('Lotações convertidas'!A2451,'Lista de conversão'!B:B,1,0),""))</f>
        <v>LABORATORIO REGIONAL NORTE/VENDA NOVA</v>
      </c>
    </row>
    <row r="2452" spans="1:2" x14ac:dyDescent="0.25">
      <c r="A2452" t="str">
        <f>TRIM(BC!F2450)</f>
        <v>CENTRO DE SAÚDE GOIÂNIA</v>
      </c>
      <c r="B2452" t="str">
        <f>IFERROR(VLOOKUP('Lotações convertidas'!A2452,'Lista de conversão'!A:B,2,0),IFERROR(VLOOKUP('Lotações convertidas'!A2452,'Lista de conversão'!B:B,1,0),""))</f>
        <v>CENTRO DE SAÚDE GOIÂNIA</v>
      </c>
    </row>
    <row r="2453" spans="1:2" x14ac:dyDescent="0.25">
      <c r="A2453" t="str">
        <f>TRIM(BC!F2451)</f>
        <v>CENTRO DE SAÚDE SÃO TOMÁS</v>
      </c>
      <c r="B2453" t="str">
        <f>IFERROR(VLOOKUP('Lotações convertidas'!A2453,'Lista de conversão'!A:B,2,0),IFERROR(VLOOKUP('Lotações convertidas'!A2453,'Lista de conversão'!B:B,1,0),""))</f>
        <v>CENTRO DE SAÚDE SÃO TOMÁS</v>
      </c>
    </row>
    <row r="2454" spans="1:2" x14ac:dyDescent="0.25">
      <c r="A2454" t="str">
        <f>TRIM(BC!F2452)</f>
        <v>CENTRO DE SAÚDE VENTOSA</v>
      </c>
      <c r="B2454" t="str">
        <f>IFERROR(VLOOKUP('Lotações convertidas'!A2454,'Lista de conversão'!A:B,2,0),IFERROR(VLOOKUP('Lotações convertidas'!A2454,'Lista de conversão'!B:B,1,0),""))</f>
        <v>CENTRO DE SAÚDE VENTOSA</v>
      </c>
    </row>
    <row r="2455" spans="1:2" x14ac:dyDescent="0.25">
      <c r="A2455" t="str">
        <f>TRIM(BC!F2453)</f>
        <v>UNIDADE DE PRONTO ATENDIMENTO VENDA NOVA</v>
      </c>
      <c r="B2455" t="str">
        <f>IFERROR(VLOOKUP('Lotações convertidas'!A2455,'Lista de conversão'!A:B,2,0),IFERROR(VLOOKUP('Lotações convertidas'!A2455,'Lista de conversão'!B:B,1,0),""))</f>
        <v>UNIDADE DE PRONTO ATENDIMENTO VENDA NOVA</v>
      </c>
    </row>
    <row r="2456" spans="1:2" x14ac:dyDescent="0.25">
      <c r="A2456" t="str">
        <f>TRIM(BC!F2454)</f>
        <v>CENTRO DE REFERENCIA EM SAUDE MENTAL VENDA NOVA</v>
      </c>
      <c r="B2456" t="str">
        <f>IFERROR(VLOOKUP('Lotações convertidas'!A2456,'Lista de conversão'!A:B,2,0),IFERROR(VLOOKUP('Lotações convertidas'!A2456,'Lista de conversão'!B:B,1,0),""))</f>
        <v>CENTRO DE REFERENCIA EM SAUDE MENTAL VENDA NOVA</v>
      </c>
    </row>
    <row r="2457" spans="1:2" x14ac:dyDescent="0.25">
      <c r="A2457" t="str">
        <f>TRIM(BC!F2455)</f>
        <v>CENTRO DE SAÚDE JOÃO PINHEIRO</v>
      </c>
      <c r="B2457" t="str">
        <f>IFERROR(VLOOKUP('Lotações convertidas'!A2457,'Lista de conversão'!A:B,2,0),IFERROR(VLOOKUP('Lotações convertidas'!A2457,'Lista de conversão'!B:B,1,0),""))</f>
        <v>CENTRO DE SAÚDE JOÃO PINHEIRO</v>
      </c>
    </row>
    <row r="2458" spans="1:2" x14ac:dyDescent="0.25">
      <c r="A2458" t="str">
        <f>TRIM(BC!F2456)</f>
        <v>CENTRO DE SAÚDE SANTA RITA DE CÁSSIA</v>
      </c>
      <c r="B2458" t="str">
        <f>IFERROR(VLOOKUP('Lotações convertidas'!A2458,'Lista de conversão'!A:B,2,0),IFERROR(VLOOKUP('Lotações convertidas'!A2458,'Lista de conversão'!B:B,1,0),""))</f>
        <v>CENTRO DE SAÚDE SANTA RITA DE CÁSSIA</v>
      </c>
    </row>
    <row r="2459" spans="1:2" x14ac:dyDescent="0.25">
      <c r="A2459" t="str">
        <f>TRIM(BC!F2457)</f>
        <v>UNIDADE DE PRONTO ATENDIMENTO BARREIRO</v>
      </c>
      <c r="B2459" t="str">
        <f>IFERROR(VLOOKUP('Lotações convertidas'!A2459,'Lista de conversão'!A:B,2,0),IFERROR(VLOOKUP('Lotações convertidas'!A2459,'Lista de conversão'!B:B,1,0),""))</f>
        <v>UNIDADE DE PRONTO ATENDIMENTO BARREIRO</v>
      </c>
    </row>
    <row r="2460" spans="1:2" x14ac:dyDescent="0.25">
      <c r="A2460" t="str">
        <f>TRIM(BC!F2458)</f>
        <v>UNIDADE DE PRONTO ATENDIMENTO PAMPULHA</v>
      </c>
      <c r="B2460" t="str">
        <f>IFERROR(VLOOKUP('Lotações convertidas'!A2460,'Lista de conversão'!A:B,2,0),IFERROR(VLOOKUP('Lotações convertidas'!A2460,'Lista de conversão'!B:B,1,0),""))</f>
        <v>UNIDADE DE PRONTO ATENDIMENTO PAMPULHA</v>
      </c>
    </row>
    <row r="2461" spans="1:2" x14ac:dyDescent="0.25">
      <c r="A2461" t="str">
        <f>TRIM(BC!F2459)</f>
        <v>CENTRO DE SAÚDE VILA CEMIG</v>
      </c>
      <c r="B2461" t="str">
        <f>IFERROR(VLOOKUP('Lotações convertidas'!A2461,'Lista de conversão'!A:B,2,0),IFERROR(VLOOKUP('Lotações convertidas'!A2461,'Lista de conversão'!B:B,1,0),""))</f>
        <v>CENTRO DE SAÚDE VILA CEMIG</v>
      </c>
    </row>
    <row r="2462" spans="1:2" x14ac:dyDescent="0.25">
      <c r="A2462" t="str">
        <f>TRIM(BC!F2460)</f>
        <v>CENTRO DE SAÚDE SÃO PAULO</v>
      </c>
      <c r="B2462" t="str">
        <f>IFERROR(VLOOKUP('Lotações convertidas'!A2462,'Lista de conversão'!A:B,2,0),IFERROR(VLOOKUP('Lotações convertidas'!A2462,'Lista de conversão'!B:B,1,0),""))</f>
        <v>CENTRO DE SAÚDE SÃO PAULO</v>
      </c>
    </row>
    <row r="2463" spans="1:2" x14ac:dyDescent="0.25">
      <c r="A2463" t="str">
        <f>TRIM(BC!F2461)</f>
        <v>CENTRO DE SAÚDE MARIVANDA BALEEIRO - PAULO VI</v>
      </c>
      <c r="B2463" t="str">
        <f>IFERROR(VLOOKUP('Lotações convertidas'!A2463,'Lista de conversão'!A:B,2,0),IFERROR(VLOOKUP('Lotações convertidas'!A2463,'Lista de conversão'!B:B,1,0),""))</f>
        <v>CENTRO DE SAÚDE MARIVANDA BALEEIRO - PAULO VI</v>
      </c>
    </row>
    <row r="2464" spans="1:2" x14ac:dyDescent="0.25">
      <c r="A2464" t="str">
        <f>TRIM(BC!F2462)</f>
        <v>CENTRO DE SAÚDE MARIVANDA BALEEIRO - PAULO VI</v>
      </c>
      <c r="B2464" t="str">
        <f>IFERROR(VLOOKUP('Lotações convertidas'!A2464,'Lista de conversão'!A:B,2,0),IFERROR(VLOOKUP('Lotações convertidas'!A2464,'Lista de conversão'!B:B,1,0),""))</f>
        <v>CENTRO DE SAÚDE MARIVANDA BALEEIRO - PAULO VI</v>
      </c>
    </row>
    <row r="2465" spans="1:2" x14ac:dyDescent="0.25">
      <c r="A2465" t="str">
        <f>TRIM(BC!F2463)</f>
        <v>CENTRO DE SAÚDE NOVO AARÃO REIS</v>
      </c>
      <c r="B2465" t="str">
        <f>IFERROR(VLOOKUP('Lotações convertidas'!A2465,'Lista de conversão'!A:B,2,0),IFERROR(VLOOKUP('Lotações convertidas'!A2465,'Lista de conversão'!B:B,1,0),""))</f>
        <v>CENTRO DE SAÚDE NOVO AARÃO REIS</v>
      </c>
    </row>
    <row r="2466" spans="1:2" x14ac:dyDescent="0.25">
      <c r="A2466" t="str">
        <f>TRIM(BC!F2464)</f>
        <v>UNIDADE DE PRONTO ATENDIMENTO NORDESTE</v>
      </c>
      <c r="B2466" t="str">
        <f>IFERROR(VLOOKUP('Lotações convertidas'!A2466,'Lista de conversão'!A:B,2,0),IFERROR(VLOOKUP('Lotações convertidas'!A2466,'Lista de conversão'!B:B,1,0),""))</f>
        <v>UNIDADE DE PRONTO ATENDIMENTO NORDESTE</v>
      </c>
    </row>
    <row r="2467" spans="1:2" x14ac:dyDescent="0.25">
      <c r="A2467" t="str">
        <f>TRIM(BC!F2465)</f>
        <v>CENTRO DE SAÚDE SÃO JORGE</v>
      </c>
      <c r="B2467" t="str">
        <f>IFERROR(VLOOKUP('Lotações convertidas'!A2467,'Lista de conversão'!A:B,2,0),IFERROR(VLOOKUP('Lotações convertidas'!A2467,'Lista de conversão'!B:B,1,0),""))</f>
        <v>CENTRO DE SAÚDE SÃO JORGE</v>
      </c>
    </row>
    <row r="2468" spans="1:2" x14ac:dyDescent="0.25">
      <c r="A2468" t="str">
        <f>TRIM(BC!F2466)</f>
        <v>CENTRO DE SAÚDE SANTA CECÍLIA</v>
      </c>
      <c r="B2468" t="str">
        <f>IFERROR(VLOOKUP('Lotações convertidas'!A2468,'Lista de conversão'!A:B,2,0),IFERROR(VLOOKUP('Lotações convertidas'!A2468,'Lista de conversão'!B:B,1,0),""))</f>
        <v>CENTRO DE SAÚDE SANTA CECÍLIA</v>
      </c>
    </row>
    <row r="2469" spans="1:2" x14ac:dyDescent="0.25">
      <c r="A2469" t="str">
        <f>TRIM(BC!F2467)</f>
        <v>CENTRO DE ESPECIALIDADES MEDICAS NORDESTE</v>
      </c>
      <c r="B2469" t="str">
        <f>IFERROR(VLOOKUP('Lotações convertidas'!A2469,'Lista de conversão'!A:B,2,0),IFERROR(VLOOKUP('Lotações convertidas'!A2469,'Lista de conversão'!B:B,1,0),""))</f>
        <v>CENTRO DE ESPECIALIDADES MEDICAS NORDESTE</v>
      </c>
    </row>
    <row r="2470" spans="1:2" x14ac:dyDescent="0.25">
      <c r="A2470" t="str">
        <f>TRIM(BC!F2468)</f>
        <v>CENTRO DE SAÚDE NOVO HORIZONTE</v>
      </c>
      <c r="B2470" t="str">
        <f>IFERROR(VLOOKUP('Lotações convertidas'!A2470,'Lista de conversão'!A:B,2,0),IFERROR(VLOOKUP('Lotações convertidas'!A2470,'Lista de conversão'!B:B,1,0),""))</f>
        <v>CENTRO DE SAÚDE NOVO HORIZONTE</v>
      </c>
    </row>
    <row r="2471" spans="1:2" x14ac:dyDescent="0.25">
      <c r="A2471" t="str">
        <f>TRIM(BC!F2469)</f>
        <v>CENTRO DE REFERÊNCIA EM SAÚDE MENTAL- ÁLCOOL E OUTRAS DROGAS PAMPULHA/NOROESTE</v>
      </c>
      <c r="B2471" t="str">
        <f>IFERROR(VLOOKUP('Lotações convertidas'!A2471,'Lista de conversão'!A:B,2,0),IFERROR(VLOOKUP('Lotações convertidas'!A2471,'Lista de conversão'!B:B,1,0),""))</f>
        <v>CENTRO DE REFERÊNCIA EM SAÚDE MENTAL - ÁLCOOL E DROGAS PAMPULHA/NOROESTE</v>
      </c>
    </row>
    <row r="2472" spans="1:2" x14ac:dyDescent="0.25">
      <c r="A2472" t="str">
        <f>TRIM(BC!F2470)</f>
        <v>CENTRO DE SAÚDE COPACABANA</v>
      </c>
      <c r="B2472" t="str">
        <f>IFERROR(VLOOKUP('Lotações convertidas'!A2472,'Lista de conversão'!A:B,2,0),IFERROR(VLOOKUP('Lotações convertidas'!A2472,'Lista de conversão'!B:B,1,0),""))</f>
        <v>CENTRO DE SAÚDE COPACABANA</v>
      </c>
    </row>
    <row r="2473" spans="1:2" x14ac:dyDescent="0.25">
      <c r="A2473" t="str">
        <f>TRIM(BC!F2471)</f>
        <v>CENTRO DE SAÚDE PROVIDÊNCIA</v>
      </c>
      <c r="B2473" t="str">
        <f>IFERROR(VLOOKUP('Lotações convertidas'!A2473,'Lista de conversão'!A:B,2,0),IFERROR(VLOOKUP('Lotações convertidas'!A2473,'Lista de conversão'!B:B,1,0),""))</f>
        <v>CENTRO DE SAÚDE PROVIDÊNCIA</v>
      </c>
    </row>
    <row r="2474" spans="1:2" x14ac:dyDescent="0.25">
      <c r="A2474" t="str">
        <f>TRIM(BC!F2472)</f>
        <v>CENTRO DE SAÚDE PILAR - OLHOS D'ÁGUA</v>
      </c>
      <c r="B2474" t="str">
        <f>IFERROR(VLOOKUP('Lotações convertidas'!A2474,'Lista de conversão'!A:B,2,0),IFERROR(VLOOKUP('Lotações convertidas'!A2474,'Lista de conversão'!B:B,1,0),""))</f>
        <v>CENTRO DE SAÚDE PILAR - OLHOS D'ÁGUA</v>
      </c>
    </row>
    <row r="2475" spans="1:2" x14ac:dyDescent="0.25">
      <c r="A2475" t="str">
        <f>TRIM(BC!F2473)</f>
        <v>CENTRO MUNICIPAL DE OFTALMOLOGIA</v>
      </c>
      <c r="B2475" t="str">
        <f>IFERROR(VLOOKUP('Lotações convertidas'!A2475,'Lista de conversão'!A:B,2,0),IFERROR(VLOOKUP('Lotações convertidas'!A2475,'Lista de conversão'!B:B,1,0),""))</f>
        <v>CENTRO MUNICIPAL DE OFTALMOLOGIA</v>
      </c>
    </row>
    <row r="2476" spans="1:2" x14ac:dyDescent="0.25">
      <c r="A2476" t="str">
        <f>TRIM(BC!F2474)</f>
        <v>UNIDADE DE PRONTO ATENDIMENTO LESTE</v>
      </c>
      <c r="B2476" t="str">
        <f>IFERROR(VLOOKUP('Lotações convertidas'!A2476,'Lista de conversão'!A:B,2,0),IFERROR(VLOOKUP('Lotações convertidas'!A2476,'Lista de conversão'!B:B,1,0),""))</f>
        <v>UNIDADE DE PRONTO ATENDIMENTO LESTE</v>
      </c>
    </row>
    <row r="2477" spans="1:2" x14ac:dyDescent="0.25">
      <c r="A2477" t="str">
        <f>TRIM(BC!F2475)</f>
        <v>CENTRO DE TESTAGEM E ACONSELHAMENTO CENTRO-SUL</v>
      </c>
      <c r="B2477" t="str">
        <f>IFERROR(VLOOKUP('Lotações convertidas'!A2477,'Lista de conversão'!A:B,2,0),IFERROR(VLOOKUP('Lotações convertidas'!A2477,'Lista de conversão'!B:B,1,0),""))</f>
        <v>CENTRO DE TESTAGEM E ACONSELHAMENTO CENTRO-SUL</v>
      </c>
    </row>
    <row r="2478" spans="1:2" x14ac:dyDescent="0.25">
      <c r="A2478" t="str">
        <f>TRIM(BC!F2476)</f>
        <v>CENTRO DE REFERÊNCIA EM SAÚDE MENTAL INFANTO-JUVENIL NOROESTE</v>
      </c>
      <c r="B2478" t="str">
        <f>IFERROR(VLOOKUP('Lotações convertidas'!A2478,'Lista de conversão'!A:B,2,0),IFERROR(VLOOKUP('Lotações convertidas'!A2478,'Lista de conversão'!B:B,1,0),""))</f>
        <v>CENTRO DE REFERENCIA EM SAUDE MENTAL INFANTIL NOROESTE</v>
      </c>
    </row>
    <row r="2479" spans="1:2" x14ac:dyDescent="0.25">
      <c r="A2479" t="str">
        <f>TRIM(BC!F2477)</f>
        <v>CENTRO DE SAÚDE PADRE EUSTÁQUIO</v>
      </c>
      <c r="B2479" t="str">
        <f>IFERROR(VLOOKUP('Lotações convertidas'!A2479,'Lista de conversão'!A:B,2,0),IFERROR(VLOOKUP('Lotações convertidas'!A2479,'Lista de conversão'!B:B,1,0),""))</f>
        <v>CENTRO DE SAÚDE PADRE EUSTÁQUIO</v>
      </c>
    </row>
    <row r="2480" spans="1:2" x14ac:dyDescent="0.25">
      <c r="A2480" t="str">
        <f>TRIM(BC!F2478)</f>
        <v>UNIDADE DE PRONTO ATENDIMENTO BARREIRO</v>
      </c>
      <c r="B2480" t="str">
        <f>IFERROR(VLOOKUP('Lotações convertidas'!A2480,'Lista de conversão'!A:B,2,0),IFERROR(VLOOKUP('Lotações convertidas'!A2480,'Lista de conversão'!B:B,1,0),""))</f>
        <v>UNIDADE DE PRONTO ATENDIMENTO BARREIRO</v>
      </c>
    </row>
    <row r="2481" spans="1:2" x14ac:dyDescent="0.25">
      <c r="A2481" t="str">
        <f>TRIM(BC!F2479)</f>
        <v>CENTRO DE SAÚDE SÃO JORGE</v>
      </c>
      <c r="B2481" t="str">
        <f>IFERROR(VLOOKUP('Lotações convertidas'!A2481,'Lista de conversão'!A:B,2,0),IFERROR(VLOOKUP('Lotações convertidas'!A2481,'Lista de conversão'!B:B,1,0),""))</f>
        <v>CENTRO DE SAÚDE SÃO JORGE</v>
      </c>
    </row>
    <row r="2482" spans="1:2" x14ac:dyDescent="0.25">
      <c r="A2482" t="str">
        <f>TRIM(BC!F2480)</f>
        <v>CENTRO DE REFERENCIA EM SAUDE MENTAL NOROESTE</v>
      </c>
      <c r="B2482" t="str">
        <f>IFERROR(VLOOKUP('Lotações convertidas'!A2482,'Lista de conversão'!A:B,2,0),IFERROR(VLOOKUP('Lotações convertidas'!A2482,'Lista de conversão'!B:B,1,0),""))</f>
        <v>CENTRO DE REFERENCIA EM SAUDE MENTAL NOROESTE</v>
      </c>
    </row>
    <row r="2483" spans="1:2" x14ac:dyDescent="0.25">
      <c r="A2483" t="str">
        <f>TRIM(BC!F2481)</f>
        <v>CENTRO DE SAÚDE JARDIM COMERCIÁRIOS</v>
      </c>
      <c r="B2483" t="str">
        <f>IFERROR(VLOOKUP('Lotações convertidas'!A2483,'Lista de conversão'!A:B,2,0),IFERROR(VLOOKUP('Lotações convertidas'!A2483,'Lista de conversão'!B:B,1,0),""))</f>
        <v>CENTRO DE SAÚDE JARDIM COMERCIÁRIOS</v>
      </c>
    </row>
    <row r="2484" spans="1:2" x14ac:dyDescent="0.25">
      <c r="A2484" t="str">
        <f>TRIM(BC!F2482)</f>
        <v>CENTRO DE SAÚDE MARIANO DE ABREU</v>
      </c>
      <c r="B2484" t="str">
        <f>IFERROR(VLOOKUP('Lotações convertidas'!A2484,'Lista de conversão'!A:B,2,0),IFERROR(VLOOKUP('Lotações convertidas'!A2484,'Lista de conversão'!B:B,1,0),""))</f>
        <v>CENTRO DE SAÚDE MARIANO DE ABREU</v>
      </c>
    </row>
    <row r="2485" spans="1:2" x14ac:dyDescent="0.25">
      <c r="A2485" t="str">
        <f>TRIM(BC!F2483)</f>
        <v>CENTRO DE REFERENCIA EM SAUDE MENTAL NOROESTE</v>
      </c>
      <c r="B2485" t="str">
        <f>IFERROR(VLOOKUP('Lotações convertidas'!A2485,'Lista de conversão'!A:B,2,0),IFERROR(VLOOKUP('Lotações convertidas'!A2485,'Lista de conversão'!B:B,1,0),""))</f>
        <v>CENTRO DE REFERENCIA EM SAUDE MENTAL NOROESTE</v>
      </c>
    </row>
    <row r="2486" spans="1:2" x14ac:dyDescent="0.25">
      <c r="A2486" t="str">
        <f>TRIM(BC!F2484)</f>
        <v>CENTRO DE SAÚDE MINAS CAIXA</v>
      </c>
      <c r="B2486" t="str">
        <f>IFERROR(VLOOKUP('Lotações convertidas'!A2486,'Lista de conversão'!A:B,2,0),IFERROR(VLOOKUP('Lotações convertidas'!A2486,'Lista de conversão'!B:B,1,0),""))</f>
        <v>CENTRO DE SAÚDE MINAS CAIXA</v>
      </c>
    </row>
    <row r="2487" spans="1:2" x14ac:dyDescent="0.25">
      <c r="A2487" t="str">
        <f>TRIM(BC!F2485)</f>
        <v>GERENCIA DE ASSISTENCIA, EPIDEMIOLOGIA E REGULACAO LESTE</v>
      </c>
      <c r="B2487" t="str">
        <f>IFERROR(VLOOKUP('Lotações convertidas'!A2487,'Lista de conversão'!A:B,2,0),IFERROR(VLOOKUP('Lotações convertidas'!A2487,'Lista de conversão'!B:B,1,0),""))</f>
        <v>GERENCIA DE ASSISTENCIA, EPIDEMIOLOGIA E REGULACAO LESTE</v>
      </c>
    </row>
    <row r="2488" spans="1:2" x14ac:dyDescent="0.25">
      <c r="A2488" t="str">
        <f>TRIM(BC!F2486)</f>
        <v>UNIDADE DE PRONTO ATENDIMENTO NORTE</v>
      </c>
      <c r="B2488" t="str">
        <f>IFERROR(VLOOKUP('Lotações convertidas'!A2488,'Lista de conversão'!A:B,2,0),IFERROR(VLOOKUP('Lotações convertidas'!A2488,'Lista de conversão'!B:B,1,0),""))</f>
        <v>UNIDADE DE PRONTO ATENDIMENTO NORTE</v>
      </c>
    </row>
    <row r="2489" spans="1:2" x14ac:dyDescent="0.25">
      <c r="A2489" t="str">
        <f>TRIM(BC!F2487)</f>
        <v>CENTRO DE REFERENCIA EM SAUDE MENTAL NORTE</v>
      </c>
      <c r="B2489" t="str">
        <f>IFERROR(VLOOKUP('Lotações convertidas'!A2489,'Lista de conversão'!A:B,2,0),IFERROR(VLOOKUP('Lotações convertidas'!A2489,'Lista de conversão'!B:B,1,0),""))</f>
        <v>CENTRO DE REFERENCIA EM SAUDE MENTAL NORTE</v>
      </c>
    </row>
    <row r="2490" spans="1:2" x14ac:dyDescent="0.25">
      <c r="A2490" t="str">
        <f>TRIM(BC!F2488)</f>
        <v>CENTRO DE SAÚDE LAJEDO</v>
      </c>
      <c r="B2490" t="str">
        <f>IFERROR(VLOOKUP('Lotações convertidas'!A2490,'Lista de conversão'!A:B,2,0),IFERROR(VLOOKUP('Lotações convertidas'!A2490,'Lista de conversão'!B:B,1,0),""))</f>
        <v>CENTRO DE SAÚDE LAJEDO</v>
      </c>
    </row>
    <row r="2491" spans="1:2" x14ac:dyDescent="0.25">
      <c r="A2491" t="str">
        <f>TRIM(BC!F2489)</f>
        <v>CENTRO DE SAÚDE ZILAH SPÓSITO</v>
      </c>
      <c r="B2491" t="str">
        <f>IFERROR(VLOOKUP('Lotações convertidas'!A2491,'Lista de conversão'!A:B,2,0),IFERROR(VLOOKUP('Lotações convertidas'!A2491,'Lista de conversão'!B:B,1,0),""))</f>
        <v>CENTRO DE SAÚDE ZILAH SPÓSITO</v>
      </c>
    </row>
    <row r="2492" spans="1:2" x14ac:dyDescent="0.25">
      <c r="A2492" t="str">
        <f>TRIM(BC!F2490)</f>
        <v>CENTRO DE TESTAGEM E ACONSELHAMENTO - SERVIÇO DE ATENDIMENTO ESPECIALIZADO</v>
      </c>
      <c r="B2492" t="str">
        <f>IFERROR(VLOOKUP('Lotações convertidas'!A2492,'Lista de conversão'!A:B,2,0),IFERROR(VLOOKUP('Lotações convertidas'!A2492,'Lista de conversão'!B:B,1,0),""))</f>
        <v>CENTRO DE TESTAGEM E ACONSELHAMENTO - SERVICO DE ATENDIMENTO ESPECIALIZADO</v>
      </c>
    </row>
    <row r="2493" spans="1:2" x14ac:dyDescent="0.25">
      <c r="A2493" t="str">
        <f>TRIM(BC!F2491)</f>
        <v>CENTRO DE ESPECIALIDADES MEDICAS NORDESTE</v>
      </c>
      <c r="B2493" t="str">
        <f>IFERROR(VLOOKUP('Lotações convertidas'!A2493,'Lista de conversão'!A:B,2,0),IFERROR(VLOOKUP('Lotações convertidas'!A2493,'Lista de conversão'!B:B,1,0),""))</f>
        <v>CENTRO DE ESPECIALIDADES MEDICAS NORDESTE</v>
      </c>
    </row>
    <row r="2494" spans="1:2" x14ac:dyDescent="0.25">
      <c r="A2494" t="str">
        <f>TRIM(BC!F2492)</f>
        <v>CENTRO DE SAÚDE TAQUARIL</v>
      </c>
      <c r="B2494" t="str">
        <f>IFERROR(VLOOKUP('Lotações convertidas'!A2494,'Lista de conversão'!A:B,2,0),IFERROR(VLOOKUP('Lotações convertidas'!A2494,'Lista de conversão'!B:B,1,0),""))</f>
        <v>CENTRO DE SAÚDE TAQUARIL</v>
      </c>
    </row>
    <row r="2495" spans="1:2" x14ac:dyDescent="0.25">
      <c r="A2495" t="str">
        <f>TRIM(BC!F2493)</f>
        <v>GERÊNCIA DA REDE AMBULATORIAL ESPECIALIZADA</v>
      </c>
      <c r="B2495" t="str">
        <f>IFERROR(VLOOKUP('Lotações convertidas'!A2495,'Lista de conversão'!A:B,2,0),IFERROR(VLOOKUP('Lotações convertidas'!A2495,'Lista de conversão'!B:B,1,0),""))</f>
        <v>GERÊNCIA DA REDE AMBULATORIAL ESPECIALIZADA</v>
      </c>
    </row>
    <row r="2496" spans="1:2" x14ac:dyDescent="0.25">
      <c r="A2496" t="str">
        <f>TRIM(BC!F2494)</f>
        <v>GERENCIA DE ASSISTENCIA, EPIDEMIOLOGIA E REGULACAO BARREIRO</v>
      </c>
      <c r="B2496" t="str">
        <f>IFERROR(VLOOKUP('Lotações convertidas'!A2496,'Lista de conversão'!A:B,2,0),IFERROR(VLOOKUP('Lotações convertidas'!A2496,'Lista de conversão'!B:B,1,0),""))</f>
        <v>GERENCIA DE ASSISTENCIA, EPIDEMIOLOGIA E REGULACAO BARREIRO</v>
      </c>
    </row>
    <row r="2497" spans="1:2" x14ac:dyDescent="0.25">
      <c r="A2497" t="str">
        <f>TRIM(BC!F2495)</f>
        <v>UNIDADE DE PRONTO ATENDIMENTO OESTE</v>
      </c>
      <c r="B2497" t="str">
        <f>IFERROR(VLOOKUP('Lotações convertidas'!A2497,'Lista de conversão'!A:B,2,0),IFERROR(VLOOKUP('Lotações convertidas'!A2497,'Lista de conversão'!B:B,1,0),""))</f>
        <v>UNIDADE DE PRONTO ATENDIMENTO OESTE</v>
      </c>
    </row>
    <row r="2498" spans="1:2" x14ac:dyDescent="0.25">
      <c r="A2498" t="str">
        <f>TRIM(BC!F2496)</f>
        <v>CENTRO DE SAÚDE SALGADO FILHO</v>
      </c>
      <c r="B2498" t="str">
        <f>IFERROR(VLOOKUP('Lotações convertidas'!A2498,'Lista de conversão'!A:B,2,0),IFERROR(VLOOKUP('Lotações convertidas'!A2498,'Lista de conversão'!B:B,1,0),""))</f>
        <v>CENTRO DE SAÚDE SALGADO FILHO</v>
      </c>
    </row>
    <row r="2499" spans="1:2" x14ac:dyDescent="0.25">
      <c r="A2499" t="str">
        <f>TRIM(BC!F2497)</f>
        <v>CENTRO DE SAÚDE MARIANO DE ABREU</v>
      </c>
      <c r="B2499" t="str">
        <f>IFERROR(VLOOKUP('Lotações convertidas'!A2499,'Lista de conversão'!A:B,2,0),IFERROR(VLOOKUP('Lotações convertidas'!A2499,'Lista de conversão'!B:B,1,0),""))</f>
        <v>CENTRO DE SAÚDE MARIANO DE ABREU</v>
      </c>
    </row>
    <row r="2500" spans="1:2" x14ac:dyDescent="0.25">
      <c r="A2500" t="str">
        <f>TRIM(BC!F2498)</f>
        <v>LABORATÓRIO REGIONAL OESTE / BARREIRO</v>
      </c>
      <c r="B2500" t="str">
        <f>IFERROR(VLOOKUP('Lotações convertidas'!A2500,'Lista de conversão'!A:B,2,0),IFERROR(VLOOKUP('Lotações convertidas'!A2500,'Lista de conversão'!B:B,1,0),""))</f>
        <v>LABORATORIO REGIONAL OESTE/BARREIRO</v>
      </c>
    </row>
    <row r="2501" spans="1:2" x14ac:dyDescent="0.25">
      <c r="A2501" t="str">
        <f>TRIM(BC!F2499)</f>
        <v>CENTRO DE SAÚDE INDEPENDÊNCIA</v>
      </c>
      <c r="B2501" t="str">
        <f>IFERROR(VLOOKUP('Lotações convertidas'!A2501,'Lista de conversão'!A:B,2,0),IFERROR(VLOOKUP('Lotações convertidas'!A2501,'Lista de conversão'!B:B,1,0),""))</f>
        <v>CENTRO DE SAÚDE INDEPENDÊNCIA</v>
      </c>
    </row>
    <row r="2502" spans="1:2" x14ac:dyDescent="0.25">
      <c r="A2502" t="str">
        <f>TRIM(BC!F2500)</f>
        <v>CENTRO DE SAÚDE LAJEDO</v>
      </c>
      <c r="B2502" t="str">
        <f>IFERROR(VLOOKUP('Lotações convertidas'!A2502,'Lista de conversão'!A:B,2,0),IFERROR(VLOOKUP('Lotações convertidas'!A2502,'Lista de conversão'!B:B,1,0),""))</f>
        <v>CENTRO DE SAÚDE LAJEDO</v>
      </c>
    </row>
    <row r="2503" spans="1:2" x14ac:dyDescent="0.25">
      <c r="A2503" t="str">
        <f>TRIM(BC!F2501)</f>
        <v>LABORATÓRIO REGIONAL LESTE / NORDESTE</v>
      </c>
      <c r="B2503" t="str">
        <f>IFERROR(VLOOKUP('Lotações convertidas'!A2503,'Lista de conversão'!A:B,2,0),IFERROR(VLOOKUP('Lotações convertidas'!A2503,'Lista de conversão'!B:B,1,0),""))</f>
        <v>LABORATORIO REGIONAL LESTE/NORDESTE</v>
      </c>
    </row>
    <row r="2504" spans="1:2" x14ac:dyDescent="0.25">
      <c r="A2504" t="str">
        <f>TRIM(BC!F2502)</f>
        <v>UNIDADE DE PRONTO ATENDIMENTO NORTE</v>
      </c>
      <c r="B2504" t="str">
        <f>IFERROR(VLOOKUP('Lotações convertidas'!A2504,'Lista de conversão'!A:B,2,0),IFERROR(VLOOKUP('Lotações convertidas'!A2504,'Lista de conversão'!B:B,1,0),""))</f>
        <v>UNIDADE DE PRONTO ATENDIMENTO NORTE</v>
      </c>
    </row>
    <row r="2505" spans="1:2" x14ac:dyDescent="0.25">
      <c r="A2505" t="str">
        <f>TRIM(BC!F2503)</f>
        <v>CENTRO DE SAÚDE SÃO GERALDO</v>
      </c>
      <c r="B2505" t="str">
        <f>IFERROR(VLOOKUP('Lotações convertidas'!A2505,'Lista de conversão'!A:B,2,0),IFERROR(VLOOKUP('Lotações convertidas'!A2505,'Lista de conversão'!B:B,1,0),""))</f>
        <v>CENTRO DE SAÚDE SÃO GERALDO</v>
      </c>
    </row>
    <row r="2506" spans="1:2" x14ac:dyDescent="0.25">
      <c r="A2506" t="str">
        <f>TRIM(BC!F2504)</f>
        <v>CENTRO DE ESPECIALIDADES ODONTOLÓGICAS BARREIRO</v>
      </c>
      <c r="B2506" t="str">
        <f>IFERROR(VLOOKUP('Lotações convertidas'!A2506,'Lista de conversão'!A:B,2,0),IFERROR(VLOOKUP('Lotações convertidas'!A2506,'Lista de conversão'!B:B,1,0),""))</f>
        <v>CENTRO DE ESPECIALIDADES ODONTOLOGICAS BARREIRO</v>
      </c>
    </row>
    <row r="2507" spans="1:2" x14ac:dyDescent="0.25">
      <c r="A2507" t="str">
        <f>TRIM(BC!F2505)</f>
        <v>DIRETORIA REGIONAL DE SAUDE BARREIRO</v>
      </c>
      <c r="B2507" t="str">
        <f>IFERROR(VLOOKUP('Lotações convertidas'!A2507,'Lista de conversão'!A:B,2,0),IFERROR(VLOOKUP('Lotações convertidas'!A2507,'Lista de conversão'!B:B,1,0),""))</f>
        <v>DIRETORIA REGIONAL DE SAUDE BARREIRO</v>
      </c>
    </row>
    <row r="2508" spans="1:2" x14ac:dyDescent="0.25">
      <c r="A2508" t="str">
        <f>TRIM(BC!F2506)</f>
        <v>UNIDADE DE PRONTO ATENDIMENTO BARREIRO</v>
      </c>
      <c r="B2508" t="str">
        <f>IFERROR(VLOOKUP('Lotações convertidas'!A2508,'Lista de conversão'!A:B,2,0),IFERROR(VLOOKUP('Lotações convertidas'!A2508,'Lista de conversão'!B:B,1,0),""))</f>
        <v>UNIDADE DE PRONTO ATENDIMENTO BARREIRO</v>
      </c>
    </row>
    <row r="2509" spans="1:2" x14ac:dyDescent="0.25">
      <c r="A2509" t="str">
        <f>TRIM(BC!F2507)</f>
        <v>CENTRO DE REFERENCIA EM SAUDE MENTAL LESTE</v>
      </c>
      <c r="B2509" t="str">
        <f>IFERROR(VLOOKUP('Lotações convertidas'!A2509,'Lista de conversão'!A:B,2,0),IFERROR(VLOOKUP('Lotações convertidas'!A2509,'Lista de conversão'!B:B,1,0),""))</f>
        <v>CENTRO DE REFERENCIA EM SAUDE MENTAL LESTE</v>
      </c>
    </row>
    <row r="2510" spans="1:2" x14ac:dyDescent="0.25">
      <c r="A2510" t="str">
        <f>TRIM(BC!F2508)</f>
        <v>CENTRO DE SAÚDE CONJUNTO SANTA MARIA</v>
      </c>
      <c r="B2510" t="str">
        <f>IFERROR(VLOOKUP('Lotações convertidas'!A2510,'Lista de conversão'!A:B,2,0),IFERROR(VLOOKUP('Lotações convertidas'!A2510,'Lista de conversão'!B:B,1,0),""))</f>
        <v>CENTRO DE SAÚDE CONJUNTO SANTA MARIA</v>
      </c>
    </row>
    <row r="2511" spans="1:2" x14ac:dyDescent="0.25">
      <c r="A2511" t="str">
        <f>TRIM(BC!F2509)</f>
        <v>CENTRO DE REFERENCIA EM SAUDE MENTAL OESTE</v>
      </c>
      <c r="B2511" t="str">
        <f>IFERROR(VLOOKUP('Lotações convertidas'!A2511,'Lista de conversão'!A:B,2,0),IFERROR(VLOOKUP('Lotações convertidas'!A2511,'Lista de conversão'!B:B,1,0),""))</f>
        <v>CENTRO DE REFERENCIA EM SAUDE MENTAL OESTE</v>
      </c>
    </row>
    <row r="2512" spans="1:2" x14ac:dyDescent="0.25">
      <c r="A2512" t="str">
        <f>TRIM(BC!F2510)</f>
        <v>UNIDADE DE PRONTO ATENDIMENTO NORTE</v>
      </c>
      <c r="B2512" t="str">
        <f>IFERROR(VLOOKUP('Lotações convertidas'!A2512,'Lista de conversão'!A:B,2,0),IFERROR(VLOOKUP('Lotações convertidas'!A2512,'Lista de conversão'!B:B,1,0),""))</f>
        <v>UNIDADE DE PRONTO ATENDIMENTO NORTE</v>
      </c>
    </row>
    <row r="2513" spans="1:2" x14ac:dyDescent="0.25">
      <c r="A2513" t="str">
        <f>TRIM(BC!F2511)</f>
        <v>CENTRO DE SAÚDE NOSSA SENHORA APARECIDA</v>
      </c>
      <c r="B2513" t="str">
        <f>IFERROR(VLOOKUP('Lotações convertidas'!A2513,'Lista de conversão'!A:B,2,0),IFERROR(VLOOKUP('Lotações convertidas'!A2513,'Lista de conversão'!B:B,1,0),""))</f>
        <v>CENTRO DE SAÚDE NOSSA SENHORA APARECIDA</v>
      </c>
    </row>
    <row r="2514" spans="1:2" x14ac:dyDescent="0.25">
      <c r="A2514" t="str">
        <f>TRIM(BC!F2512)</f>
        <v>CENTRO DE SAÚDE SANTA LÚCIA</v>
      </c>
      <c r="B2514" t="str">
        <f>IFERROR(VLOOKUP('Lotações convertidas'!A2514,'Lista de conversão'!A:B,2,0),IFERROR(VLOOKUP('Lotações convertidas'!A2514,'Lista de conversão'!B:B,1,0),""))</f>
        <v>CENTRO DE SAÚDE SANTA LÚCIA</v>
      </c>
    </row>
    <row r="2515" spans="1:2" x14ac:dyDescent="0.25">
      <c r="A2515" t="str">
        <f>TRIM(BC!F2513)</f>
        <v>GERÊNCIA DE INTEGRAÇÃO DO CUIDADO À SAÚDE</v>
      </c>
      <c r="B2515" t="str">
        <f>IFERROR(VLOOKUP('Lotações convertidas'!A2515,'Lista de conversão'!A:B,2,0),IFERROR(VLOOKUP('Lotações convertidas'!A2515,'Lista de conversão'!B:B,1,0),""))</f>
        <v>GERÊNCIA DE INTEGRAÇÃO DO CUIDADO À SAÚDE</v>
      </c>
    </row>
    <row r="2516" spans="1:2" x14ac:dyDescent="0.25">
      <c r="A2516" t="str">
        <f>TRIM(BC!F2514)</f>
        <v>UNIDADE DE PRONTO ATENDIMENTO NORDESTE</v>
      </c>
      <c r="B2516" t="str">
        <f>IFERROR(VLOOKUP('Lotações convertidas'!A2516,'Lista de conversão'!A:B,2,0),IFERROR(VLOOKUP('Lotações convertidas'!A2516,'Lista de conversão'!B:B,1,0),""))</f>
        <v>UNIDADE DE PRONTO ATENDIMENTO NORDESTE</v>
      </c>
    </row>
    <row r="2517" spans="1:2" x14ac:dyDescent="0.25">
      <c r="A2517" t="str">
        <f>TRIM(BC!F2515)</f>
        <v>UNIDADE DE PRONTO ATENDIMENTO NORTE</v>
      </c>
      <c r="B2517" t="str">
        <f>IFERROR(VLOOKUP('Lotações convertidas'!A2517,'Lista de conversão'!A:B,2,0),IFERROR(VLOOKUP('Lotações convertidas'!A2517,'Lista de conversão'!B:B,1,0),""))</f>
        <v>UNIDADE DE PRONTO ATENDIMENTO NORTE</v>
      </c>
    </row>
    <row r="2518" spans="1:2" x14ac:dyDescent="0.25">
      <c r="A2518" t="str">
        <f>TRIM(BC!F2516)</f>
        <v>UNIDADE DE PRONTO ATENDIMENTO NORDESTE</v>
      </c>
      <c r="B2518" t="str">
        <f>IFERROR(VLOOKUP('Lotações convertidas'!A2518,'Lista de conversão'!A:B,2,0),IFERROR(VLOOKUP('Lotações convertidas'!A2518,'Lista de conversão'!B:B,1,0),""))</f>
        <v>UNIDADE DE PRONTO ATENDIMENTO NORDESTE</v>
      </c>
    </row>
    <row r="2519" spans="1:2" x14ac:dyDescent="0.25">
      <c r="A2519" t="str">
        <f>TRIM(BC!F2517)</f>
        <v>CENTRO DE REFERENCIA EM REABILITACAO LESTE</v>
      </c>
      <c r="B2519" t="str">
        <f>IFERROR(VLOOKUP('Lotações convertidas'!A2519,'Lista de conversão'!A:B,2,0),IFERROR(VLOOKUP('Lotações convertidas'!A2519,'Lista de conversão'!B:B,1,0),""))</f>
        <v>CENTRO DE REFERENCIA EM REABILITACAO LESTE</v>
      </c>
    </row>
    <row r="2520" spans="1:2" x14ac:dyDescent="0.25">
      <c r="A2520" t="str">
        <f>TRIM(BC!F2518)</f>
        <v>UNIDADE DE PRONTO ATENDIMENTO BARREIRO</v>
      </c>
      <c r="B2520" t="str">
        <f>IFERROR(VLOOKUP('Lotações convertidas'!A2520,'Lista de conversão'!A:B,2,0),IFERROR(VLOOKUP('Lotações convertidas'!A2520,'Lista de conversão'!B:B,1,0),""))</f>
        <v>UNIDADE DE PRONTO ATENDIMENTO BARREIRO</v>
      </c>
    </row>
    <row r="2521" spans="1:2" x14ac:dyDescent="0.25">
      <c r="A2521" t="str">
        <f>TRIM(BC!F2519)</f>
        <v>UNIDADE DE PRONTO ATENDIMENTO LESTE</v>
      </c>
      <c r="B2521" t="str">
        <f>IFERROR(VLOOKUP('Lotações convertidas'!A2521,'Lista de conversão'!A:B,2,0),IFERROR(VLOOKUP('Lotações convertidas'!A2521,'Lista de conversão'!B:B,1,0),""))</f>
        <v>UNIDADE DE PRONTO ATENDIMENTO LESTE</v>
      </c>
    </row>
    <row r="2522" spans="1:2" x14ac:dyDescent="0.25">
      <c r="A2522" t="str">
        <f>TRIM(BC!F2520)</f>
        <v>DIRETORIA REGIONAL DE SAUDE VENDA NOVA</v>
      </c>
      <c r="B2522" t="str">
        <f>IFERROR(VLOOKUP('Lotações convertidas'!A2522,'Lista de conversão'!A:B,2,0),IFERROR(VLOOKUP('Lotações convertidas'!A2522,'Lista de conversão'!B:B,1,0),""))</f>
        <v>DIRETORIA REGIONAL DE SAUDE VENDA NOVA</v>
      </c>
    </row>
    <row r="2523" spans="1:2" x14ac:dyDescent="0.25">
      <c r="A2523" t="str">
        <f>TRIM(BC!F2521)</f>
        <v>CENTRO DE SAÚDE PADRE EUSTÁQUIO</v>
      </c>
      <c r="B2523" t="str">
        <f>IFERROR(VLOOKUP('Lotações convertidas'!A2523,'Lista de conversão'!A:B,2,0),IFERROR(VLOOKUP('Lotações convertidas'!A2523,'Lista de conversão'!B:B,1,0),""))</f>
        <v>CENTRO DE SAÚDE PADRE EUSTÁQUIO</v>
      </c>
    </row>
    <row r="2524" spans="1:2" x14ac:dyDescent="0.25">
      <c r="A2524" t="str">
        <f>TRIM(BC!F2522)</f>
        <v>UNIDADE DE PRONTO ATENDIMENTO NORTE</v>
      </c>
      <c r="B2524" t="str">
        <f>IFERROR(VLOOKUP('Lotações convertidas'!A2524,'Lista de conversão'!A:B,2,0),IFERROR(VLOOKUP('Lotações convertidas'!A2524,'Lista de conversão'!B:B,1,0),""))</f>
        <v>UNIDADE DE PRONTO ATENDIMENTO NORTE</v>
      </c>
    </row>
    <row r="2525" spans="1:2" x14ac:dyDescent="0.25">
      <c r="A2525" t="str">
        <f>TRIM(BC!F2523)</f>
        <v>UNIDADE DE PRONTO ATENDIMENTO NORDESTE</v>
      </c>
      <c r="B2525" t="str">
        <f>IFERROR(VLOOKUP('Lotações convertidas'!A2525,'Lista de conversão'!A:B,2,0),IFERROR(VLOOKUP('Lotações convertidas'!A2525,'Lista de conversão'!B:B,1,0),""))</f>
        <v>UNIDADE DE PRONTO ATENDIMENTO NORDESTE</v>
      </c>
    </row>
    <row r="2526" spans="1:2" x14ac:dyDescent="0.25">
      <c r="A2526" t="str">
        <f>TRIM(BC!F2524)</f>
        <v>UNIDADE DE PRONTO ATENDIMENTO NORTE</v>
      </c>
      <c r="B2526" t="str">
        <f>IFERROR(VLOOKUP('Lotações convertidas'!A2526,'Lista de conversão'!A:B,2,0),IFERROR(VLOOKUP('Lotações convertidas'!A2526,'Lista de conversão'!B:B,1,0),""))</f>
        <v>UNIDADE DE PRONTO ATENDIMENTO NORTE</v>
      </c>
    </row>
    <row r="2527" spans="1:2" x14ac:dyDescent="0.25">
      <c r="A2527" t="str">
        <f>TRIM(BC!F2525)</f>
        <v>CENTRO DE SAÚDE VILA MARIA - JOÃO VITAL</v>
      </c>
      <c r="B2527" t="str">
        <f>IFERROR(VLOOKUP('Lotações convertidas'!A2527,'Lista de conversão'!A:B,2,0),IFERROR(VLOOKUP('Lotações convertidas'!A2527,'Lista de conversão'!B:B,1,0),""))</f>
        <v>CENTRO DE SAÚDE VILA MARIA - JOÃO VITAL</v>
      </c>
    </row>
    <row r="2528" spans="1:2" x14ac:dyDescent="0.25">
      <c r="A2528" t="str">
        <f>TRIM(BC!F2526)</f>
        <v>UNIDADE DE PRONTO ATENDIMENTO NORDESTE</v>
      </c>
      <c r="B2528" t="str">
        <f>IFERROR(VLOOKUP('Lotações convertidas'!A2528,'Lista de conversão'!A:B,2,0),IFERROR(VLOOKUP('Lotações convertidas'!A2528,'Lista de conversão'!B:B,1,0),""))</f>
        <v>UNIDADE DE PRONTO ATENDIMENTO NORDESTE</v>
      </c>
    </row>
    <row r="2529" spans="1:2" x14ac:dyDescent="0.25">
      <c r="A2529" t="str">
        <f>TRIM(BC!F2527)</f>
        <v>CENTRO DE SAÚDE BOM JESUS</v>
      </c>
      <c r="B2529" t="str">
        <f>IFERROR(VLOOKUP('Lotações convertidas'!A2529,'Lista de conversão'!A:B,2,0),IFERROR(VLOOKUP('Lotações convertidas'!A2529,'Lista de conversão'!B:B,1,0),""))</f>
        <v>CENTRO DE SAÚDE BOM JESUS</v>
      </c>
    </row>
    <row r="2530" spans="1:2" x14ac:dyDescent="0.25">
      <c r="A2530" t="str">
        <f>TRIM(BC!F2528)</f>
        <v>CENTRO DE SAÚDE INDEPENDÊNCIA</v>
      </c>
      <c r="B2530" t="str">
        <f>IFERROR(VLOOKUP('Lotações convertidas'!A2530,'Lista de conversão'!A:B,2,0),IFERROR(VLOOKUP('Lotações convertidas'!A2530,'Lista de conversão'!B:B,1,0),""))</f>
        <v>CENTRO DE SAÚDE INDEPENDÊNCIA</v>
      </c>
    </row>
    <row r="2531" spans="1:2" x14ac:dyDescent="0.25">
      <c r="A2531" t="str">
        <f>TRIM(BC!F2529)</f>
        <v>CENTRO DE SAÚDE COQUEIROS</v>
      </c>
      <c r="B2531" t="str">
        <f>IFERROR(VLOOKUP('Lotações convertidas'!A2531,'Lista de conversão'!A:B,2,0),IFERROR(VLOOKUP('Lotações convertidas'!A2531,'Lista de conversão'!B:B,1,0),""))</f>
        <v>CENTRO DE SAÚDE COQUEIROS</v>
      </c>
    </row>
    <row r="2532" spans="1:2" x14ac:dyDescent="0.25">
      <c r="A2532" t="str">
        <f>TRIM(BC!F2530)</f>
        <v>CENTRO DE SAÚDE CARLOS PRATES</v>
      </c>
      <c r="B2532" t="str">
        <f>IFERROR(VLOOKUP('Lotações convertidas'!A2532,'Lista de conversão'!A:B,2,0),IFERROR(VLOOKUP('Lotações convertidas'!A2532,'Lista de conversão'!B:B,1,0),""))</f>
        <v>CENTRO DE SAÚDE CARLOS PRATES</v>
      </c>
    </row>
    <row r="2533" spans="1:2" x14ac:dyDescent="0.25">
      <c r="A2533" t="str">
        <f>TRIM(BC!F2531)</f>
        <v>CENTRO DE SAÚDE PADRE EUSTÁQUIO</v>
      </c>
      <c r="B2533" t="str">
        <f>IFERROR(VLOOKUP('Lotações convertidas'!A2533,'Lista de conversão'!A:B,2,0),IFERROR(VLOOKUP('Lotações convertidas'!A2533,'Lista de conversão'!B:B,1,0),""))</f>
        <v>CENTRO DE SAÚDE PADRE EUSTÁQUIO</v>
      </c>
    </row>
    <row r="2534" spans="1:2" x14ac:dyDescent="0.25">
      <c r="A2534" t="str">
        <f>TRIM(BC!F2532)</f>
        <v>CENTRO DE SAÚDE JARDIM LEBLON</v>
      </c>
      <c r="B2534" t="str">
        <f>IFERROR(VLOOKUP('Lotações convertidas'!A2534,'Lista de conversão'!A:B,2,0),IFERROR(VLOOKUP('Lotações convertidas'!A2534,'Lista de conversão'!B:B,1,0),""))</f>
        <v>CENTRO DE SAÚDE JARDIM LEBLON</v>
      </c>
    </row>
    <row r="2535" spans="1:2" x14ac:dyDescent="0.25">
      <c r="A2535" t="str">
        <f>TRIM(BC!F2533)</f>
        <v>CENTRO DE SAÚDE SÃO TOMÁS</v>
      </c>
      <c r="B2535" t="str">
        <f>IFERROR(VLOOKUP('Lotações convertidas'!A2535,'Lista de conversão'!A:B,2,0),IFERROR(VLOOKUP('Lotações convertidas'!A2535,'Lista de conversão'!B:B,1,0),""))</f>
        <v>CENTRO DE SAÚDE SÃO TOMÁS</v>
      </c>
    </row>
    <row r="2536" spans="1:2" x14ac:dyDescent="0.25">
      <c r="A2536" t="str">
        <f>TRIM(BC!F2534)</f>
        <v>GERENCIA DE ASSISTENCIA, EPIDEMIOLOGIA E REGULACAO CENTRO-SUL</v>
      </c>
      <c r="B2536" t="str">
        <f>IFERROR(VLOOKUP('Lotações convertidas'!A2536,'Lista de conversão'!A:B,2,0),IFERROR(VLOOKUP('Lotações convertidas'!A2536,'Lista de conversão'!B:B,1,0),""))</f>
        <v>GERENCIA DE ASSISTENCIA, EPIDEMIOLOGIA E REGULACAO CENTRO-SUL</v>
      </c>
    </row>
    <row r="2537" spans="1:2" x14ac:dyDescent="0.25">
      <c r="A2537" t="str">
        <f>TRIM(BC!F2535)</f>
        <v>CENTRO DE SAÚDE TUPI</v>
      </c>
      <c r="B2537" t="str">
        <f>IFERROR(VLOOKUP('Lotações convertidas'!A2537,'Lista de conversão'!A:B,2,0),IFERROR(VLOOKUP('Lotações convertidas'!A2537,'Lista de conversão'!B:B,1,0),""))</f>
        <v>CENTRO DE SAÚDE TUPI</v>
      </c>
    </row>
    <row r="2538" spans="1:2" x14ac:dyDescent="0.25">
      <c r="A2538" t="str">
        <f>TRIM(BC!F2536)</f>
        <v>CENTRO DE SAÚDE VILA MARIA - JOÃO VITAL</v>
      </c>
      <c r="B2538" t="str">
        <f>IFERROR(VLOOKUP('Lotações convertidas'!A2538,'Lista de conversão'!A:B,2,0),IFERROR(VLOOKUP('Lotações convertidas'!A2538,'Lista de conversão'!B:B,1,0),""))</f>
        <v>CENTRO DE SAÚDE VILA MARIA - JOÃO VITAL</v>
      </c>
    </row>
    <row r="2539" spans="1:2" x14ac:dyDescent="0.25">
      <c r="A2539" t="str">
        <f>TRIM(BC!F2537)</f>
        <v>CENTRO DE SAÚDE MANTIQUEIRA</v>
      </c>
      <c r="B2539" t="str">
        <f>IFERROR(VLOOKUP('Lotações convertidas'!A2539,'Lista de conversão'!A:B,2,0),IFERROR(VLOOKUP('Lotações convertidas'!A2539,'Lista de conversão'!B:B,1,0),""))</f>
        <v>CENTRO DE SAÚDE MANTIQUEIRA</v>
      </c>
    </row>
    <row r="2540" spans="1:2" x14ac:dyDescent="0.25">
      <c r="A2540" t="str">
        <f>TRIM(BC!F2538)</f>
        <v>CENTRO DE SAÚDE VISTA ALEGRE</v>
      </c>
      <c r="B2540" t="str">
        <f>IFERROR(VLOOKUP('Lotações convertidas'!A2540,'Lista de conversão'!A:B,2,0),IFERROR(VLOOKUP('Lotações convertidas'!A2540,'Lista de conversão'!B:B,1,0),""))</f>
        <v>CENTRO DE SAÚDE VISTA ALEGRE</v>
      </c>
    </row>
    <row r="2541" spans="1:2" x14ac:dyDescent="0.25">
      <c r="A2541" t="str">
        <f>TRIM(BC!F2539)</f>
        <v>CENTRO DE SAÚDE SANTA MÔNICA</v>
      </c>
      <c r="B2541" t="str">
        <f>IFERROR(VLOOKUP('Lotações convertidas'!A2541,'Lista de conversão'!A:B,2,0),IFERROR(VLOOKUP('Lotações convertidas'!A2541,'Lista de conversão'!B:B,1,0),""))</f>
        <v>CENTRO DE SAÚDE SANTA MÔNICA</v>
      </c>
    </row>
    <row r="2542" spans="1:2" x14ac:dyDescent="0.25">
      <c r="A2542" t="str">
        <f>TRIM(BC!F2540)</f>
        <v>CENTRO DE SAÚDE NAZARÉ</v>
      </c>
      <c r="B2542" t="str">
        <f>IFERROR(VLOOKUP('Lotações convertidas'!A2542,'Lista de conversão'!A:B,2,0),IFERROR(VLOOKUP('Lotações convertidas'!A2542,'Lista de conversão'!B:B,1,0),""))</f>
        <v>CENTRO DE SAÚDE NAZARÉ</v>
      </c>
    </row>
    <row r="2543" spans="1:2" x14ac:dyDescent="0.25">
      <c r="A2543" t="str">
        <f>TRIM(BC!F2541)</f>
        <v>CENTRO DE SAÚDE MARIANO DE ABREU</v>
      </c>
      <c r="B2543" t="str">
        <f>IFERROR(VLOOKUP('Lotações convertidas'!A2543,'Lista de conversão'!A:B,2,0),IFERROR(VLOOKUP('Lotações convertidas'!A2543,'Lista de conversão'!B:B,1,0),""))</f>
        <v>CENTRO DE SAÚDE MARIANO DE ABREU</v>
      </c>
    </row>
    <row r="2544" spans="1:2" x14ac:dyDescent="0.25">
      <c r="A2544" t="str">
        <f>TRIM(BC!F2542)</f>
        <v>CENTRO DE SAÚDE LAGOA</v>
      </c>
      <c r="B2544" t="str">
        <f>IFERROR(VLOOKUP('Lotações convertidas'!A2544,'Lista de conversão'!A:B,2,0),IFERROR(VLOOKUP('Lotações convertidas'!A2544,'Lista de conversão'!B:B,1,0),""))</f>
        <v>CENTRO DE SAÚDE LAGOA</v>
      </c>
    </row>
    <row r="2545" spans="1:2" x14ac:dyDescent="0.25">
      <c r="A2545" t="str">
        <f>TRIM(BC!F2543)</f>
        <v>CENTRO DE SAÚDE NOVA YORK</v>
      </c>
      <c r="B2545" t="str">
        <f>IFERROR(VLOOKUP('Lotações convertidas'!A2545,'Lista de conversão'!A:B,2,0),IFERROR(VLOOKUP('Lotações convertidas'!A2545,'Lista de conversão'!B:B,1,0),""))</f>
        <v>CENTRO DE SAÚDE NOVA YORK</v>
      </c>
    </row>
    <row r="2546" spans="1:2" x14ac:dyDescent="0.25">
      <c r="A2546" t="str">
        <f>TRIM(BC!F2544)</f>
        <v>GERENCIA DE ASSISTENCIA, EPIDEMIOLOGIA E REGULACAO BARREIRO</v>
      </c>
      <c r="B2546" t="str">
        <f>IFERROR(VLOOKUP('Lotações convertidas'!A2546,'Lista de conversão'!A:B,2,0),IFERROR(VLOOKUP('Lotações convertidas'!A2546,'Lista de conversão'!B:B,1,0),""))</f>
        <v>GERENCIA DE ASSISTENCIA, EPIDEMIOLOGIA E REGULACAO BARREIRO</v>
      </c>
    </row>
    <row r="2547" spans="1:2" x14ac:dyDescent="0.25">
      <c r="A2547" t="str">
        <f>TRIM(BC!F2545)</f>
        <v>LABORATÓRIO REGIONAL OESTE / BARREIRO</v>
      </c>
      <c r="B2547" t="str">
        <f>IFERROR(VLOOKUP('Lotações convertidas'!A2547,'Lista de conversão'!A:B,2,0),IFERROR(VLOOKUP('Lotações convertidas'!A2547,'Lista de conversão'!B:B,1,0),""))</f>
        <v>LABORATORIO REGIONAL OESTE/BARREIRO</v>
      </c>
    </row>
    <row r="2548" spans="1:2" x14ac:dyDescent="0.25">
      <c r="A2548" t="str">
        <f>TRIM(BC!F2546)</f>
        <v>LABORATÓRIO REGIONAL OESTE / BARREIRO</v>
      </c>
      <c r="B2548" t="str">
        <f>IFERROR(VLOOKUP('Lotações convertidas'!A2548,'Lista de conversão'!A:B,2,0),IFERROR(VLOOKUP('Lotações convertidas'!A2548,'Lista de conversão'!B:B,1,0),""))</f>
        <v>LABORATORIO REGIONAL OESTE/BARREIRO</v>
      </c>
    </row>
    <row r="2549" spans="1:2" x14ac:dyDescent="0.25">
      <c r="A2549" t="str">
        <f>TRIM(BC!F2547)</f>
        <v>CENTRO DE SAÚDE MANTIQUEIRA</v>
      </c>
      <c r="B2549" t="str">
        <f>IFERROR(VLOOKUP('Lotações convertidas'!A2549,'Lista de conversão'!A:B,2,0),IFERROR(VLOOKUP('Lotações convertidas'!A2549,'Lista de conversão'!B:B,1,0),""))</f>
        <v>CENTRO DE SAÚDE MANTIQUEIRA</v>
      </c>
    </row>
    <row r="2550" spans="1:2" x14ac:dyDescent="0.25">
      <c r="A2550" t="str">
        <f>TRIM(BC!F2548)</f>
        <v>CENTRO DE SAÚDE JARDIM COMERCIÁRIOS</v>
      </c>
      <c r="B2550" t="str">
        <f>IFERROR(VLOOKUP('Lotações convertidas'!A2550,'Lista de conversão'!A:B,2,0),IFERROR(VLOOKUP('Lotações convertidas'!A2550,'Lista de conversão'!B:B,1,0),""))</f>
        <v>CENTRO DE SAÚDE JARDIM COMERCIÁRIOS</v>
      </c>
    </row>
    <row r="2551" spans="1:2" x14ac:dyDescent="0.25">
      <c r="A2551" t="str">
        <f>TRIM(BC!F2549)</f>
        <v>CENTRO DE REFERENCIA EM SAUDE MENTAL NORTE</v>
      </c>
      <c r="B2551" t="str">
        <f>IFERROR(VLOOKUP('Lotações convertidas'!A2551,'Lista de conversão'!A:B,2,0),IFERROR(VLOOKUP('Lotações convertidas'!A2551,'Lista de conversão'!B:B,1,0),""))</f>
        <v>CENTRO DE REFERENCIA EM SAUDE MENTAL NORTE</v>
      </c>
    </row>
    <row r="2552" spans="1:2" x14ac:dyDescent="0.25">
      <c r="A2552" t="str">
        <f>TRIM(BC!F2550)</f>
        <v>CENTRO DE REFERENCIA EM SAUDE MENTAL BARREIRO</v>
      </c>
      <c r="B2552" t="str">
        <f>IFERROR(VLOOKUP('Lotações convertidas'!A2552,'Lista de conversão'!A:B,2,0),IFERROR(VLOOKUP('Lotações convertidas'!A2552,'Lista de conversão'!B:B,1,0),""))</f>
        <v>CENTRO DE REFERENCIA EM SAUDE MENTAL BARREIRO</v>
      </c>
    </row>
    <row r="2553" spans="1:2" x14ac:dyDescent="0.25">
      <c r="A2553" t="str">
        <f>TRIM(BC!F2551)</f>
        <v>CENTRO DE SAÚDE SÃO CRISTÓVÃO</v>
      </c>
      <c r="B2553" t="str">
        <f>IFERROR(VLOOKUP('Lotações convertidas'!A2553,'Lista de conversão'!A:B,2,0),IFERROR(VLOOKUP('Lotações convertidas'!A2553,'Lista de conversão'!B:B,1,0),""))</f>
        <v>CENTRO DE SAÚDE SÃO CRISTÓVÃO</v>
      </c>
    </row>
    <row r="2554" spans="1:2" x14ac:dyDescent="0.25">
      <c r="A2554" t="str">
        <f>TRIM(BC!F2552)</f>
        <v>CENTRAL DE ESTERILIZACAO BARREIRO</v>
      </c>
      <c r="B2554" t="str">
        <f>IFERROR(VLOOKUP('Lotações convertidas'!A2554,'Lista de conversão'!A:B,2,0),IFERROR(VLOOKUP('Lotações convertidas'!A2554,'Lista de conversão'!B:B,1,0),""))</f>
        <v>CENTRAL DE ESTERILIZACAO BARREIRO</v>
      </c>
    </row>
    <row r="2555" spans="1:2" x14ac:dyDescent="0.25">
      <c r="A2555" t="str">
        <f>TRIM(BC!F2553)</f>
        <v>CENTRO DE REFERENCIA EM SAUDE MENTAL NORTE</v>
      </c>
      <c r="B2555" t="str">
        <f>IFERROR(VLOOKUP('Lotações convertidas'!A2555,'Lista de conversão'!A:B,2,0),IFERROR(VLOOKUP('Lotações convertidas'!A2555,'Lista de conversão'!B:B,1,0),""))</f>
        <v>CENTRO DE REFERENCIA EM SAUDE MENTAL NORTE</v>
      </c>
    </row>
    <row r="2556" spans="1:2" x14ac:dyDescent="0.25">
      <c r="A2556" t="str">
        <f>TRIM(BC!F2554)</f>
        <v>CENTRO DE REFERENCIA EM SAUDE MENTAL LESTE</v>
      </c>
      <c r="B2556" t="str">
        <f>IFERROR(VLOOKUP('Lotações convertidas'!A2556,'Lista de conversão'!A:B,2,0),IFERROR(VLOOKUP('Lotações convertidas'!A2556,'Lista de conversão'!B:B,1,0),""))</f>
        <v>CENTRO DE REFERENCIA EM SAUDE MENTAL LESTE</v>
      </c>
    </row>
    <row r="2557" spans="1:2" x14ac:dyDescent="0.25">
      <c r="A2557" t="str">
        <f>TRIM(BC!F2555)</f>
        <v>CENTRO DE ESPECIALIDADES ODONTOLÓGICAS CENTRO-SUL</v>
      </c>
      <c r="B2557" t="str">
        <f>IFERROR(VLOOKUP('Lotações convertidas'!A2557,'Lista de conversão'!A:B,2,0),IFERROR(VLOOKUP('Lotações convertidas'!A2557,'Lista de conversão'!B:B,1,0),""))</f>
        <v>CENTRO DE ESPECIALIDADES ODONTOLOGICAS CENTRO-SUL</v>
      </c>
    </row>
    <row r="2558" spans="1:2" x14ac:dyDescent="0.25">
      <c r="A2558" t="str">
        <f>TRIM(BC!F2556)</f>
        <v>UNIDADE DE PRONTO ATENDIMENTO BARREIRO</v>
      </c>
      <c r="B2558" t="str">
        <f>IFERROR(VLOOKUP('Lotações convertidas'!A2558,'Lista de conversão'!A:B,2,0),IFERROR(VLOOKUP('Lotações convertidas'!A2558,'Lista de conversão'!B:B,1,0),""))</f>
        <v>UNIDADE DE PRONTO ATENDIMENTO BARREIRO</v>
      </c>
    </row>
    <row r="2559" spans="1:2" x14ac:dyDescent="0.25">
      <c r="A2559" t="str">
        <f>TRIM(BC!F2557)</f>
        <v>CENTRO DE SAÚDE URUCUIA</v>
      </c>
      <c r="B2559" t="str">
        <f>IFERROR(VLOOKUP('Lotações convertidas'!A2559,'Lista de conversão'!A:B,2,0),IFERROR(VLOOKUP('Lotações convertidas'!A2559,'Lista de conversão'!B:B,1,0),""))</f>
        <v>CENTRO DE SAÚDE URUCUIA</v>
      </c>
    </row>
    <row r="2560" spans="1:2" x14ac:dyDescent="0.25">
      <c r="A2560" t="str">
        <f>TRIM(BC!F2558)</f>
        <v>CENTRO DE REFERÊNCIA EM SAÚDE MENTAL- ÁLCOOL E OUTRAS DROGAS NORDESTE</v>
      </c>
      <c r="B2560" t="str">
        <f>IFERROR(VLOOKUP('Lotações convertidas'!A2560,'Lista de conversão'!A:B,2,0),IFERROR(VLOOKUP('Lotações convertidas'!A2560,'Lista de conversão'!B:B,1,0),""))</f>
        <v>CENTRO DE REFERENCIA EM SAUDE MENTAL ALCOOL E DROGAS NORDESTE</v>
      </c>
    </row>
    <row r="2561" spans="1:2" x14ac:dyDescent="0.25">
      <c r="A2561" t="str">
        <f>TRIM(BC!F2559)</f>
        <v>UNIDADE DE PRONTO ATENDIMENTO NORDESTE</v>
      </c>
      <c r="B2561" t="str">
        <f>IFERROR(VLOOKUP('Lotações convertidas'!A2561,'Lista de conversão'!A:B,2,0),IFERROR(VLOOKUP('Lotações convertidas'!A2561,'Lista de conversão'!B:B,1,0),""))</f>
        <v>UNIDADE DE PRONTO ATENDIMENTO NORDESTE</v>
      </c>
    </row>
    <row r="2562" spans="1:2" x14ac:dyDescent="0.25">
      <c r="A2562" t="str">
        <f>TRIM(BC!F2560)</f>
        <v>CENTRO DE SAÚDE SANTA CECÍLIA</v>
      </c>
      <c r="B2562" t="str">
        <f>IFERROR(VLOOKUP('Lotações convertidas'!A2562,'Lista de conversão'!A:B,2,0),IFERROR(VLOOKUP('Lotações convertidas'!A2562,'Lista de conversão'!B:B,1,0),""))</f>
        <v>CENTRO DE SAÚDE SANTA CECÍLIA</v>
      </c>
    </row>
    <row r="2563" spans="1:2" x14ac:dyDescent="0.25">
      <c r="A2563" t="str">
        <f>TRIM(BC!F2561)</f>
        <v>CENTRO DE SAÚDE SÃO CRISTÓVÃO</v>
      </c>
      <c r="B2563" t="str">
        <f>IFERROR(VLOOKUP('Lotações convertidas'!A2563,'Lista de conversão'!A:B,2,0),IFERROR(VLOOKUP('Lotações convertidas'!A2563,'Lista de conversão'!B:B,1,0),""))</f>
        <v>CENTRO DE SAÚDE SÃO CRISTÓVÃO</v>
      </c>
    </row>
    <row r="2564" spans="1:2" x14ac:dyDescent="0.25">
      <c r="A2564" t="str">
        <f>TRIM(BC!F2562)</f>
        <v>CENTRO DE SAÚDE WALDOMIRO LOBO</v>
      </c>
      <c r="B2564" t="str">
        <f>IFERROR(VLOOKUP('Lotações convertidas'!A2564,'Lista de conversão'!A:B,2,0),IFERROR(VLOOKUP('Lotações convertidas'!A2564,'Lista de conversão'!B:B,1,0),""))</f>
        <v>CENTRO DE SAÚDE WALDOMIRO LOBO</v>
      </c>
    </row>
    <row r="2565" spans="1:2" x14ac:dyDescent="0.25">
      <c r="A2565" t="str">
        <f>TRIM(BC!F2563)</f>
        <v>LABORATÓRIO REGIONAL CENTRO-SUL / PAMPULHA</v>
      </c>
      <c r="B2565" t="str">
        <f>IFERROR(VLOOKUP('Lotações convertidas'!A2565,'Lista de conversão'!A:B,2,0),IFERROR(VLOOKUP('Lotações convertidas'!A2565,'Lista de conversão'!B:B,1,0),""))</f>
        <v>LABORATORIO REGIONAL CENTRO-SUL/PAMPULHA</v>
      </c>
    </row>
    <row r="2566" spans="1:2" x14ac:dyDescent="0.25">
      <c r="A2566" t="str">
        <f>TRIM(BC!F2564)</f>
        <v>DIRETORIA REGIONAL DE SAUDE NORTE</v>
      </c>
      <c r="B2566" t="str">
        <f>IFERROR(VLOOKUP('Lotações convertidas'!A2566,'Lista de conversão'!A:B,2,0),IFERROR(VLOOKUP('Lotações convertidas'!A2566,'Lista de conversão'!B:B,1,0),""))</f>
        <v>DIRETORIA REGIONAL DE SAUDE NORTE</v>
      </c>
    </row>
    <row r="2567" spans="1:2" x14ac:dyDescent="0.25">
      <c r="A2567" t="str">
        <f>TRIM(BC!F2565)</f>
        <v>UNIDADE DE PRONTO ATENDIMENTO LESTE</v>
      </c>
      <c r="B2567" t="str">
        <f>IFERROR(VLOOKUP('Lotações convertidas'!A2567,'Lista de conversão'!A:B,2,0),IFERROR(VLOOKUP('Lotações convertidas'!A2567,'Lista de conversão'!B:B,1,0),""))</f>
        <v>UNIDADE DE PRONTO ATENDIMENTO LESTE</v>
      </c>
    </row>
    <row r="2568" spans="1:2" x14ac:dyDescent="0.25">
      <c r="A2568" t="str">
        <f>TRIM(BC!F2566)</f>
        <v>UNIDADE DE PRONTO ATENDIMENTO NORDESTE</v>
      </c>
      <c r="B2568" t="str">
        <f>IFERROR(VLOOKUP('Lotações convertidas'!A2568,'Lista de conversão'!A:B,2,0),IFERROR(VLOOKUP('Lotações convertidas'!A2568,'Lista de conversão'!B:B,1,0),""))</f>
        <v>UNIDADE DE PRONTO ATENDIMENTO NORDESTE</v>
      </c>
    </row>
    <row r="2569" spans="1:2" x14ac:dyDescent="0.25">
      <c r="A2569" t="str">
        <f>TRIM(BC!F2567)</f>
        <v>CENTRO DE REFERENCIA EM SAUDE MENTAL BARREIRO</v>
      </c>
      <c r="B2569" t="str">
        <f>IFERROR(VLOOKUP('Lotações convertidas'!A2569,'Lista de conversão'!A:B,2,0),IFERROR(VLOOKUP('Lotações convertidas'!A2569,'Lista de conversão'!B:B,1,0),""))</f>
        <v>CENTRO DE REFERENCIA EM SAUDE MENTAL BARREIRO</v>
      </c>
    </row>
    <row r="2570" spans="1:2" x14ac:dyDescent="0.25">
      <c r="A2570" t="str">
        <f>TRIM(BC!F2568)</f>
        <v>CENTRO DE SAÚDE SÃO CRISTÓVÃO</v>
      </c>
      <c r="B2570" t="str">
        <f>IFERROR(VLOOKUP('Lotações convertidas'!A2570,'Lista de conversão'!A:B,2,0),IFERROR(VLOOKUP('Lotações convertidas'!A2570,'Lista de conversão'!B:B,1,0),""))</f>
        <v>CENTRO DE SAÚDE SÃO CRISTÓVÃO</v>
      </c>
    </row>
    <row r="2571" spans="1:2" x14ac:dyDescent="0.25">
      <c r="A2571" t="str">
        <f>TRIM(BC!F2569)</f>
        <v>CENTRO DE SAÚDE JARDIM FELICIDADE</v>
      </c>
      <c r="B2571" t="str">
        <f>IFERROR(VLOOKUP('Lotações convertidas'!A2571,'Lista de conversão'!A:B,2,0),IFERROR(VLOOKUP('Lotações convertidas'!A2571,'Lista de conversão'!B:B,1,0),""))</f>
        <v>CENTRO DE SAÚDE JARDIM FELICIDADE</v>
      </c>
    </row>
    <row r="2572" spans="1:2" x14ac:dyDescent="0.25">
      <c r="A2572" t="str">
        <f>TRIM(BC!F2570)</f>
        <v>CENTRO DE SAÚDE NOSSA SENHORA APARECIDA</v>
      </c>
      <c r="B2572" t="str">
        <f>IFERROR(VLOOKUP('Lotações convertidas'!A2572,'Lista de conversão'!A:B,2,0),IFERROR(VLOOKUP('Lotações convertidas'!A2572,'Lista de conversão'!B:B,1,0),""))</f>
        <v>CENTRO DE SAÚDE NOSSA SENHORA APARECIDA</v>
      </c>
    </row>
    <row r="2573" spans="1:2" x14ac:dyDescent="0.25">
      <c r="A2573" t="str">
        <f>TRIM(BC!F2571)</f>
        <v>CENTRO DE SAÚDE PRIMEIRO DE MAIO</v>
      </c>
      <c r="B2573" t="str">
        <f>IFERROR(VLOOKUP('Lotações convertidas'!A2573,'Lista de conversão'!A:B,2,0),IFERROR(VLOOKUP('Lotações convertidas'!A2573,'Lista de conversão'!B:B,1,0),""))</f>
        <v>CENTRO DE SAÚDE PRIMEIRO DE MAIO</v>
      </c>
    </row>
    <row r="2574" spans="1:2" x14ac:dyDescent="0.25">
      <c r="A2574" t="str">
        <f>TRIM(BC!F2572)</f>
        <v>CENTRO DE SAÚDE PARAÚNA</v>
      </c>
      <c r="B2574" t="str">
        <f>IFERROR(VLOOKUP('Lotações convertidas'!A2574,'Lista de conversão'!A:B,2,0),IFERROR(VLOOKUP('Lotações convertidas'!A2574,'Lista de conversão'!B:B,1,0),""))</f>
        <v>CENTRO DE SAÚDE PARAÚNA</v>
      </c>
    </row>
    <row r="2575" spans="1:2" x14ac:dyDescent="0.25">
      <c r="A2575" t="str">
        <f>TRIM(BC!F2573)</f>
        <v>CENTRO DE SAÚDE CONJUNTO BETÂNIA</v>
      </c>
      <c r="B2575" t="str">
        <f>IFERROR(VLOOKUP('Lotações convertidas'!A2575,'Lista de conversão'!A:B,2,0),IFERROR(VLOOKUP('Lotações convertidas'!A2575,'Lista de conversão'!B:B,1,0),""))</f>
        <v>CENTRO DE SAÚDE CONJUNTO BETÂNIA</v>
      </c>
    </row>
    <row r="2576" spans="1:2" x14ac:dyDescent="0.25">
      <c r="A2576" t="str">
        <f>TRIM(BC!F2574)</f>
        <v>CENTRO DE SAÚDE FELICIDADE II</v>
      </c>
      <c r="B2576" t="str">
        <f>IFERROR(VLOOKUP('Lotações convertidas'!A2576,'Lista de conversão'!A:B,2,0),IFERROR(VLOOKUP('Lotações convertidas'!A2576,'Lista de conversão'!B:B,1,0),""))</f>
        <v>CENTRO DE SAÚDE FELICIDADE II</v>
      </c>
    </row>
    <row r="2577" spans="1:2" x14ac:dyDescent="0.25">
      <c r="A2577" t="str">
        <f>TRIM(BC!F2575)</f>
        <v>UNIDADE DE REFERÊNCIA SECUNDÁRIA SAGRADA FAMÍLIA</v>
      </c>
      <c r="B2577" t="str">
        <f>IFERROR(VLOOKUP('Lotações convertidas'!A2577,'Lista de conversão'!A:B,2,0),IFERROR(VLOOKUP('Lotações convertidas'!A2577,'Lista de conversão'!B:B,1,0),""))</f>
        <v>UNIDADE DE REFERENCIA SECUNDARIA SAGRADA FAMILIA</v>
      </c>
    </row>
    <row r="2578" spans="1:2" x14ac:dyDescent="0.25">
      <c r="A2578" t="str">
        <f>TRIM(BC!F2576)</f>
        <v>CENTRO DE REFERÊNCIA EM SAÚDE MENTAL INFANTO-JUVENIL NORDESTE</v>
      </c>
      <c r="B2578" t="str">
        <f>IFERROR(VLOOKUP('Lotações convertidas'!A2578,'Lista de conversão'!A:B,2,0),IFERROR(VLOOKUP('Lotações convertidas'!A2578,'Lista de conversão'!B:B,1,0),""))</f>
        <v>CENTRO DE REFERENCIA EM SAUDE MENTAL INFANTIL NORDESTE</v>
      </c>
    </row>
    <row r="2579" spans="1:2" x14ac:dyDescent="0.25">
      <c r="A2579" t="str">
        <f>TRIM(BC!F2577)</f>
        <v>CENTRO DE SAÚDE SÃO GERALDO</v>
      </c>
      <c r="B2579" t="str">
        <f>IFERROR(VLOOKUP('Lotações convertidas'!A2579,'Lista de conversão'!A:B,2,0),IFERROR(VLOOKUP('Lotações convertidas'!A2579,'Lista de conversão'!B:B,1,0),""))</f>
        <v>CENTRO DE SAÚDE SÃO GERALDO</v>
      </c>
    </row>
    <row r="2580" spans="1:2" x14ac:dyDescent="0.25">
      <c r="A2580" t="str">
        <f>TRIM(BC!F2578)</f>
        <v>CENTRO DE SAÚDE COPACABANA</v>
      </c>
      <c r="B2580" t="str">
        <f>IFERROR(VLOOKUP('Lotações convertidas'!A2580,'Lista de conversão'!A:B,2,0),IFERROR(VLOOKUP('Lotações convertidas'!A2580,'Lista de conversão'!B:B,1,0),""))</f>
        <v>CENTRO DE SAÚDE COPACABANA</v>
      </c>
    </row>
    <row r="2581" spans="1:2" x14ac:dyDescent="0.25">
      <c r="A2581" t="str">
        <f>TRIM(BC!F2579)</f>
        <v>CENTRO DE SAÚDE VILA PINHO</v>
      </c>
      <c r="B2581" t="str">
        <f>IFERROR(VLOOKUP('Lotações convertidas'!A2581,'Lista de conversão'!A:B,2,0),IFERROR(VLOOKUP('Lotações convertidas'!A2581,'Lista de conversão'!B:B,1,0),""))</f>
        <v>CENTRO DE SAÚDE VILA PINHO</v>
      </c>
    </row>
    <row r="2582" spans="1:2" x14ac:dyDescent="0.25">
      <c r="A2582" t="str">
        <f>TRIM(BC!F2580)</f>
        <v>UNIDADE DE PRONTO ATENDIMENTO NORTE</v>
      </c>
      <c r="B2582" t="str">
        <f>IFERROR(VLOOKUP('Lotações convertidas'!A2582,'Lista de conversão'!A:B,2,0),IFERROR(VLOOKUP('Lotações convertidas'!A2582,'Lista de conversão'!B:B,1,0),""))</f>
        <v>UNIDADE DE PRONTO ATENDIMENTO NORTE</v>
      </c>
    </row>
    <row r="2583" spans="1:2" x14ac:dyDescent="0.25">
      <c r="A2583" t="str">
        <f>TRIM(BC!F2581)</f>
        <v>CENTRO DE SAÚDE PEDREIRA PRADO LOPES</v>
      </c>
      <c r="B2583" t="str">
        <f>IFERROR(VLOOKUP('Lotações convertidas'!A2583,'Lista de conversão'!A:B,2,0),IFERROR(VLOOKUP('Lotações convertidas'!A2583,'Lista de conversão'!B:B,1,0),""))</f>
        <v>CENTRO DE SAÚDE PEDREIRA PRADO LOPES</v>
      </c>
    </row>
    <row r="2584" spans="1:2" x14ac:dyDescent="0.25">
      <c r="A2584" t="str">
        <f>TRIM(BC!F2582)</f>
        <v>UNIDADE DE REFERÊNCIA SECUNDÁRIA CENTRO-SUL</v>
      </c>
      <c r="B2584" t="str">
        <f>IFERROR(VLOOKUP('Lotações convertidas'!A2584,'Lista de conversão'!A:B,2,0),IFERROR(VLOOKUP('Lotações convertidas'!A2584,'Lista de conversão'!B:B,1,0),""))</f>
        <v>UNIDADE DE REFERENCIA SECUNDARIA CENTRO-SUL</v>
      </c>
    </row>
    <row r="2585" spans="1:2" x14ac:dyDescent="0.25">
      <c r="A2585" t="str">
        <f>TRIM(BC!F2583)</f>
        <v>CENTRO DE SAÚDE INDEPENDÊNCIA</v>
      </c>
      <c r="B2585" t="str">
        <f>IFERROR(VLOOKUP('Lotações convertidas'!A2585,'Lista de conversão'!A:B,2,0),IFERROR(VLOOKUP('Lotações convertidas'!A2585,'Lista de conversão'!B:B,1,0),""))</f>
        <v>CENTRO DE SAÚDE INDEPENDÊNCIA</v>
      </c>
    </row>
    <row r="2586" spans="1:2" x14ac:dyDescent="0.25">
      <c r="A2586" t="str">
        <f>TRIM(BC!F2584)</f>
        <v>UNIDADE DE PRONTO ATENDIMENTO NORTE</v>
      </c>
      <c r="B2586" t="str">
        <f>IFERROR(VLOOKUP('Lotações convertidas'!A2586,'Lista de conversão'!A:B,2,0),IFERROR(VLOOKUP('Lotações convertidas'!A2586,'Lista de conversão'!B:B,1,0),""))</f>
        <v>UNIDADE DE PRONTO ATENDIMENTO NORTE</v>
      </c>
    </row>
    <row r="2587" spans="1:2" x14ac:dyDescent="0.25">
      <c r="A2587" t="str">
        <f>TRIM(BC!F2585)</f>
        <v>UNIDADE DE PRONTO ATENDIMENTO LESTE</v>
      </c>
      <c r="B2587" t="str">
        <f>IFERROR(VLOOKUP('Lotações convertidas'!A2587,'Lista de conversão'!A:B,2,0),IFERROR(VLOOKUP('Lotações convertidas'!A2587,'Lista de conversão'!B:B,1,0),""))</f>
        <v>UNIDADE DE PRONTO ATENDIMENTO LESTE</v>
      </c>
    </row>
    <row r="2588" spans="1:2" x14ac:dyDescent="0.25">
      <c r="A2588" t="str">
        <f>TRIM(BC!F2586)</f>
        <v>CENTRO DE SAÚDE AARÃO REIS</v>
      </c>
      <c r="B2588" t="str">
        <f>IFERROR(VLOOKUP('Lotações convertidas'!A2588,'Lista de conversão'!A:B,2,0),IFERROR(VLOOKUP('Lotações convertidas'!A2588,'Lista de conversão'!B:B,1,0),""))</f>
        <v>CENTRO DE SAÚDE AARÃO REIS</v>
      </c>
    </row>
    <row r="2589" spans="1:2" x14ac:dyDescent="0.25">
      <c r="A2589" t="str">
        <f>TRIM(BC!F2587)</f>
        <v>CENTRO DE SAÚDE JARDIM ALVORADA</v>
      </c>
      <c r="B2589" t="str">
        <f>IFERROR(VLOOKUP('Lotações convertidas'!A2589,'Lista de conversão'!A:B,2,0),IFERROR(VLOOKUP('Lotações convertidas'!A2589,'Lista de conversão'!B:B,1,0),""))</f>
        <v>CENTRO DE SAÚDE JARDIM ALVORADA</v>
      </c>
    </row>
    <row r="2590" spans="1:2" x14ac:dyDescent="0.25">
      <c r="A2590" t="str">
        <f>TRIM(BC!F2588)</f>
        <v>GERENCIA DE ASSISTENCIA, EPIDEMIOLOGIA E REGULACAO VENDA NOVA</v>
      </c>
      <c r="B2590" t="str">
        <f>IFERROR(VLOOKUP('Lotações convertidas'!A2590,'Lista de conversão'!A:B,2,0),IFERROR(VLOOKUP('Lotações convertidas'!A2590,'Lista de conversão'!B:B,1,0),""))</f>
        <v>GERENCIA DE ASSISTENCIA, EPIDEMIOLOGIA E REGULACAO VENDA NOVA</v>
      </c>
    </row>
    <row r="2591" spans="1:2" x14ac:dyDescent="0.25">
      <c r="A2591" t="str">
        <f>TRIM(BC!F2589)</f>
        <v>CENTRO DE SAÚDE CAPITÃO EDUARDO</v>
      </c>
      <c r="B2591" t="str">
        <f>IFERROR(VLOOKUP('Lotações convertidas'!A2591,'Lista de conversão'!A:B,2,0),IFERROR(VLOOKUP('Lotações convertidas'!A2591,'Lista de conversão'!B:B,1,0),""))</f>
        <v>CENTRO DE SAÚDE CAPITÃO EDUARDO</v>
      </c>
    </row>
    <row r="2592" spans="1:2" x14ac:dyDescent="0.25">
      <c r="A2592" t="str">
        <f>TRIM(BC!F2590)</f>
        <v>LABORATÓRIO MUNICIPAL DE REFERÊNCIA DE ANALISES CLINICAS E CITOPATOLOGIA</v>
      </c>
      <c r="B2592" t="str">
        <f>IFERROR(VLOOKUP('Lotações convertidas'!A2592,'Lista de conversão'!A:B,2,0),IFERROR(VLOOKUP('Lotações convertidas'!A2592,'Lista de conversão'!B:B,1,0),""))</f>
        <v>LABORATORIO MUNICIPAL DE REFERENCIA DE ANALISES CLINICAS E CITOPATOLOGIA</v>
      </c>
    </row>
    <row r="2593" spans="1:2" x14ac:dyDescent="0.25">
      <c r="A2593" t="str">
        <f>TRIM(BC!F2591)</f>
        <v>CENTRO DE SAÚDE WALDOMIRO LOBO</v>
      </c>
      <c r="B2593" t="str">
        <f>IFERROR(VLOOKUP('Lotações convertidas'!A2593,'Lista de conversão'!A:B,2,0),IFERROR(VLOOKUP('Lotações convertidas'!A2593,'Lista de conversão'!B:B,1,0),""))</f>
        <v>CENTRO DE SAÚDE WALDOMIRO LOBO</v>
      </c>
    </row>
    <row r="2594" spans="1:2" x14ac:dyDescent="0.25">
      <c r="A2594" t="str">
        <f>TRIM(BC!F2592)</f>
        <v>CENTRO DE SAÚDE HELIÓPOLIS</v>
      </c>
      <c r="B2594" t="str">
        <f>IFERROR(VLOOKUP('Lotações convertidas'!A2594,'Lista de conversão'!A:B,2,0),IFERROR(VLOOKUP('Lotações convertidas'!A2594,'Lista de conversão'!B:B,1,0),""))</f>
        <v>CENTRO DE SAÚDE HELIÓPOLIS</v>
      </c>
    </row>
    <row r="2595" spans="1:2" x14ac:dyDescent="0.25">
      <c r="A2595" t="str">
        <f>TRIM(BC!F2593)</f>
        <v>CENTRO DE REFERÊNCIA EM SAÚDE MENTAL - ÁLCOOL E OUTRAS DROGAS VENDA NOVA</v>
      </c>
      <c r="B2595" t="str">
        <f>IFERROR(VLOOKUP('Lotações convertidas'!A2595,'Lista de conversão'!A:B,2,0),IFERROR(VLOOKUP('Lotações convertidas'!A2595,'Lista de conversão'!B:B,1,0),""))</f>
        <v>CENTRO DE REFERÊNCIA EM SAÚDE MENTAL - ÁLCOOL E OUTRAS DROGAS VENDA NOVA</v>
      </c>
    </row>
    <row r="2596" spans="1:2" x14ac:dyDescent="0.25">
      <c r="A2596" t="str">
        <f>TRIM(BC!F2594)</f>
        <v>UNIDADE DE PRONTO ATENDIMENTO NORDESTE</v>
      </c>
      <c r="B2596" t="str">
        <f>IFERROR(VLOOKUP('Lotações convertidas'!A2596,'Lista de conversão'!A:B,2,0),IFERROR(VLOOKUP('Lotações convertidas'!A2596,'Lista de conversão'!B:B,1,0),""))</f>
        <v>UNIDADE DE PRONTO ATENDIMENTO NORDESTE</v>
      </c>
    </row>
    <row r="2597" spans="1:2" x14ac:dyDescent="0.25">
      <c r="A2597" t="str">
        <f>TRIM(BC!F2595)</f>
        <v>CENTRO DE REFERENCIA EM SAUDE MENTAL NORDESTE</v>
      </c>
      <c r="B2597" t="str">
        <f>IFERROR(VLOOKUP('Lotações convertidas'!A2597,'Lista de conversão'!A:B,2,0),IFERROR(VLOOKUP('Lotações convertidas'!A2597,'Lista de conversão'!B:B,1,0),""))</f>
        <v>CENTRO DE REFERENCIA EM SAUDE MENTAL NORDESTE</v>
      </c>
    </row>
    <row r="2598" spans="1:2" x14ac:dyDescent="0.25">
      <c r="A2598" t="str">
        <f>TRIM(BC!F2596)</f>
        <v>UNIDADE DE PRONTO ATENDIMENTO NORTE</v>
      </c>
      <c r="B2598" t="str">
        <f>IFERROR(VLOOKUP('Lotações convertidas'!A2598,'Lista de conversão'!A:B,2,0),IFERROR(VLOOKUP('Lotações convertidas'!A2598,'Lista de conversão'!B:B,1,0),""))</f>
        <v>UNIDADE DE PRONTO ATENDIMENTO NORTE</v>
      </c>
    </row>
    <row r="2599" spans="1:2" x14ac:dyDescent="0.25">
      <c r="A2599" t="str">
        <f>TRIM(BC!F2597)</f>
        <v>CENTRO DE SAÚDE NOVA YORK</v>
      </c>
      <c r="B2599" t="str">
        <f>IFERROR(VLOOKUP('Lotações convertidas'!A2599,'Lista de conversão'!A:B,2,0),IFERROR(VLOOKUP('Lotações convertidas'!A2599,'Lista de conversão'!B:B,1,0),""))</f>
        <v>CENTRO DE SAÚDE NOVA YORK</v>
      </c>
    </row>
    <row r="2600" spans="1:2" x14ac:dyDescent="0.25">
      <c r="A2600" t="str">
        <f>TRIM(BC!F2598)</f>
        <v>UNIDADE DE REFERÊNCIA SECUNDÁRIA SAGRADA FAMÍLIA</v>
      </c>
      <c r="B2600" t="str">
        <f>IFERROR(VLOOKUP('Lotações convertidas'!A2600,'Lista de conversão'!A:B,2,0),IFERROR(VLOOKUP('Lotações convertidas'!A2600,'Lista de conversão'!B:B,1,0),""))</f>
        <v>UNIDADE DE REFERENCIA SECUNDARIA SAGRADA FAMILIA</v>
      </c>
    </row>
    <row r="2601" spans="1:2" x14ac:dyDescent="0.25">
      <c r="A2601" t="str">
        <f>TRIM(BC!F2599)</f>
        <v>CENTRAL DE ESTERILIZACAO BARREIRO</v>
      </c>
      <c r="B2601" t="str">
        <f>IFERROR(VLOOKUP('Lotações convertidas'!A2601,'Lista de conversão'!A:B,2,0),IFERROR(VLOOKUP('Lotações convertidas'!A2601,'Lista de conversão'!B:B,1,0),""))</f>
        <v>CENTRAL DE ESTERILIZACAO BARREIRO</v>
      </c>
    </row>
    <row r="2602" spans="1:2" x14ac:dyDescent="0.25">
      <c r="A2602" t="str">
        <f>TRIM(BC!F2600)</f>
        <v>CENTRO DE REFERENCIA EM SAUDE MENTAL LESTE</v>
      </c>
      <c r="B2602" t="str">
        <f>IFERROR(VLOOKUP('Lotações convertidas'!A2602,'Lista de conversão'!A:B,2,0),IFERROR(VLOOKUP('Lotações convertidas'!A2602,'Lista de conversão'!B:B,1,0),""))</f>
        <v>CENTRO DE REFERENCIA EM SAUDE MENTAL LESTE</v>
      </c>
    </row>
    <row r="2603" spans="1:2" x14ac:dyDescent="0.25">
      <c r="A2603" t="str">
        <f>TRIM(BC!F2601)</f>
        <v>CENTRO DE SAÚDE SANTO ANTÔNIO</v>
      </c>
      <c r="B2603" t="str">
        <f>IFERROR(VLOOKUP('Lotações convertidas'!A2603,'Lista de conversão'!A:B,2,0),IFERROR(VLOOKUP('Lotações convertidas'!A2603,'Lista de conversão'!B:B,1,0),""))</f>
        <v>CENTRO DE SAÚDE SANTO ANTÔNIO</v>
      </c>
    </row>
    <row r="2604" spans="1:2" x14ac:dyDescent="0.25">
      <c r="A2604" t="str">
        <f>TRIM(BC!F2602)</f>
        <v>CENTRO DE SAÚDE TIA AMÂNCIA</v>
      </c>
      <c r="B2604" t="str">
        <f>IFERROR(VLOOKUP('Lotações convertidas'!A2604,'Lista de conversão'!A:B,2,0),IFERROR(VLOOKUP('Lotações convertidas'!A2604,'Lista de conversão'!B:B,1,0),""))</f>
        <v>CENTRO DE SAÚDE TIA AMÂNCIA</v>
      </c>
    </row>
    <row r="2605" spans="1:2" x14ac:dyDescent="0.25">
      <c r="A2605" t="str">
        <f>TRIM(BC!F2603)</f>
        <v>CENTRO DE SAÚDE PADRE EUSTÁQUIO</v>
      </c>
      <c r="B2605" t="str">
        <f>IFERROR(VLOOKUP('Lotações convertidas'!A2605,'Lista de conversão'!A:B,2,0),IFERROR(VLOOKUP('Lotações convertidas'!A2605,'Lista de conversão'!B:B,1,0),""))</f>
        <v>CENTRO DE SAÚDE PADRE EUSTÁQUIO</v>
      </c>
    </row>
    <row r="2606" spans="1:2" x14ac:dyDescent="0.25">
      <c r="A2606" t="str">
        <f>TRIM(BC!F2604)</f>
        <v>SERVIÇO DE ATENDIMENTO MÓVEL DE URGÊNCIA E TRANSPORTE EM SAÚDE</v>
      </c>
      <c r="B2606" t="str">
        <f>IFERROR(VLOOKUP('Lotações convertidas'!A2606,'Lista de conversão'!A:B,2,0),IFERROR(VLOOKUP('Lotações convertidas'!A2606,'Lista de conversão'!B:B,1,0),""))</f>
        <v>SERVIÇO DE ATENDIMENTO MÓVEL DE URGÊNCIA E TRANSPORTE EM SAÚDE</v>
      </c>
    </row>
    <row r="2607" spans="1:2" x14ac:dyDescent="0.25">
      <c r="A2607" t="str">
        <f>TRIM(BC!F2605)</f>
        <v>LABORATÓRIO REGIONAL LESTE / NORDESTE</v>
      </c>
      <c r="B2607" t="str">
        <f>IFERROR(VLOOKUP('Lotações convertidas'!A2607,'Lista de conversão'!A:B,2,0),IFERROR(VLOOKUP('Lotações convertidas'!A2607,'Lista de conversão'!B:B,1,0),""))</f>
        <v>LABORATORIO REGIONAL LESTE/NORDESTE</v>
      </c>
    </row>
    <row r="2608" spans="1:2" x14ac:dyDescent="0.25">
      <c r="A2608" t="str">
        <f>TRIM(BC!F2606)</f>
        <v>CENTRO DE SAÚDE VALE DO JATOBÁ</v>
      </c>
      <c r="B2608" t="str">
        <f>IFERROR(VLOOKUP('Lotações convertidas'!A2608,'Lista de conversão'!A:B,2,0),IFERROR(VLOOKUP('Lotações convertidas'!A2608,'Lista de conversão'!B:B,1,0),""))</f>
        <v>CENTRO DE SAÚDE VALE DO JATOBÁ</v>
      </c>
    </row>
    <row r="2609" spans="1:2" x14ac:dyDescent="0.25">
      <c r="A2609" t="str">
        <f>TRIM(BC!F2607)</f>
        <v>CENTRO DE SAÚDE BETÂNIA</v>
      </c>
      <c r="B2609" t="str">
        <f>IFERROR(VLOOKUP('Lotações convertidas'!A2609,'Lista de conversão'!A:B,2,0),IFERROR(VLOOKUP('Lotações convertidas'!A2609,'Lista de conversão'!B:B,1,0),""))</f>
        <v>CENTRO DE SAÚDE BETÂNIA</v>
      </c>
    </row>
    <row r="2610" spans="1:2" x14ac:dyDescent="0.25">
      <c r="A2610" t="str">
        <f>TRIM(BC!F2608)</f>
        <v>LABORATÓRIO REGIONAL OESTE / BARREIRO</v>
      </c>
      <c r="B2610" t="str">
        <f>IFERROR(VLOOKUP('Lotações convertidas'!A2610,'Lista de conversão'!A:B,2,0),IFERROR(VLOOKUP('Lotações convertidas'!A2610,'Lista de conversão'!B:B,1,0),""))</f>
        <v>LABORATORIO REGIONAL OESTE/BARREIRO</v>
      </c>
    </row>
    <row r="2611" spans="1:2" x14ac:dyDescent="0.25">
      <c r="A2611" t="str">
        <f>TRIM(BC!F2609)</f>
        <v>LABORATÓRIO REGIONAL LESTE / NORDESTE</v>
      </c>
      <c r="B2611" t="str">
        <f>IFERROR(VLOOKUP('Lotações convertidas'!A2611,'Lista de conversão'!A:B,2,0),IFERROR(VLOOKUP('Lotações convertidas'!A2611,'Lista de conversão'!B:B,1,0),""))</f>
        <v>LABORATORIO REGIONAL LESTE/NORDESTE</v>
      </c>
    </row>
    <row r="2612" spans="1:2" x14ac:dyDescent="0.25">
      <c r="A2612" t="str">
        <f>TRIM(BC!F2610)</f>
        <v>SERVIÇO DE ATENDIMENTO MÓVEL DE URGÊNCIA E TRANSPORTE EM SAÚDE</v>
      </c>
      <c r="B2612" t="str">
        <f>IFERROR(VLOOKUP('Lotações convertidas'!A2612,'Lista de conversão'!A:B,2,0),IFERROR(VLOOKUP('Lotações convertidas'!A2612,'Lista de conversão'!B:B,1,0),""))</f>
        <v>SERVIÇO DE ATENDIMENTO MÓVEL DE URGÊNCIA E TRANSPORTE EM SAÚDE</v>
      </c>
    </row>
    <row r="2613" spans="1:2" x14ac:dyDescent="0.25">
      <c r="A2613" t="str">
        <f>TRIM(BC!F2611)</f>
        <v>CENTRO DE SAÚDE VILA IMPERIAL</v>
      </c>
      <c r="B2613" t="str">
        <f>IFERROR(VLOOKUP('Lotações convertidas'!A2613,'Lista de conversão'!A:B,2,0),IFERROR(VLOOKUP('Lotações convertidas'!A2613,'Lista de conversão'!B:B,1,0),""))</f>
        <v>CENTRO DE SAÚDE VILA IMPERIAL</v>
      </c>
    </row>
    <row r="2614" spans="1:2" x14ac:dyDescent="0.25">
      <c r="A2614" t="str">
        <f>TRIM(BC!F2612)</f>
        <v>CENTRO DE SAÚDE MANTIQUEIRA</v>
      </c>
      <c r="B2614" t="str">
        <f>IFERROR(VLOOKUP('Lotações convertidas'!A2614,'Lista de conversão'!A:B,2,0),IFERROR(VLOOKUP('Lotações convertidas'!A2614,'Lista de conversão'!B:B,1,0),""))</f>
        <v>CENTRO DE SAÚDE MANTIQUEIRA</v>
      </c>
    </row>
    <row r="2615" spans="1:2" x14ac:dyDescent="0.25">
      <c r="A2615" t="str">
        <f>TRIM(BC!F2613)</f>
        <v>CENTRO DE SAÚDE TIA AMÂNCIA</v>
      </c>
      <c r="B2615" t="str">
        <f>IFERROR(VLOOKUP('Lotações convertidas'!A2615,'Lista de conversão'!A:B,2,0),IFERROR(VLOOKUP('Lotações convertidas'!A2615,'Lista de conversão'!B:B,1,0),""))</f>
        <v>CENTRO DE SAÚDE TIA AMÂNCIA</v>
      </c>
    </row>
    <row r="2616" spans="1:2" x14ac:dyDescent="0.25">
      <c r="A2616" t="str">
        <f>TRIM(BC!F2614)</f>
        <v>UNIDADE DE REFERÊNCIA SECUNDÁRIA CENTRO-SUL</v>
      </c>
      <c r="B2616" t="str">
        <f>IFERROR(VLOOKUP('Lotações convertidas'!A2616,'Lista de conversão'!A:B,2,0),IFERROR(VLOOKUP('Lotações convertidas'!A2616,'Lista de conversão'!B:B,1,0),""))</f>
        <v>UNIDADE DE REFERENCIA SECUNDARIA CENTRO-SUL</v>
      </c>
    </row>
    <row r="2617" spans="1:2" x14ac:dyDescent="0.25">
      <c r="A2617" t="str">
        <f>TRIM(BC!F2615)</f>
        <v>GERENCIA DE OPERACOES DE CAMPO</v>
      </c>
      <c r="B2617" t="str">
        <f>IFERROR(VLOOKUP('Lotações convertidas'!A2617,'Lista de conversão'!A:B,2,0),IFERROR(VLOOKUP('Lotações convertidas'!A2617,'Lista de conversão'!B:B,1,0),""))</f>
        <v>GERENCIA DE OPERACOES DE CAMPO</v>
      </c>
    </row>
    <row r="2618" spans="1:2" x14ac:dyDescent="0.25">
      <c r="A2618" t="str">
        <f>TRIM(BC!F2616)</f>
        <v>GERÊNCIA DE ASSISTÊNCIA FARMACÊUTICA E INSUMOS ESSENCIAIS</v>
      </c>
      <c r="B2618" t="str">
        <f>IFERROR(VLOOKUP('Lotações convertidas'!A2618,'Lista de conversão'!A:B,2,0),IFERROR(VLOOKUP('Lotações convertidas'!A2618,'Lista de conversão'!B:B,1,0),""))</f>
        <v>GERÊNCIA DE ASSISTÊNCIA FARMACÊUTICA E INSUMOS ESSENCIAIS</v>
      </c>
    </row>
    <row r="2619" spans="1:2" x14ac:dyDescent="0.25">
      <c r="A2619" t="str">
        <f>TRIM(BC!F2617)</f>
        <v>CENTRO DE SAÚDE GOIÂNIA</v>
      </c>
      <c r="B2619" t="str">
        <f>IFERROR(VLOOKUP('Lotações convertidas'!A2619,'Lista de conversão'!A:B,2,0),IFERROR(VLOOKUP('Lotações convertidas'!A2619,'Lista de conversão'!B:B,1,0),""))</f>
        <v>CENTRO DE SAÚDE GOIÂNIA</v>
      </c>
    </row>
    <row r="2620" spans="1:2" x14ac:dyDescent="0.25">
      <c r="A2620" t="str">
        <f>TRIM(BC!F2618)</f>
        <v>CENTRO DE SAÚDE VILA LEONINA</v>
      </c>
      <c r="B2620" t="str">
        <f>IFERROR(VLOOKUP('Lotações convertidas'!A2620,'Lista de conversão'!A:B,2,0),IFERROR(VLOOKUP('Lotações convertidas'!A2620,'Lista de conversão'!B:B,1,0),""))</f>
        <v>CENTRO DE SAÚDE VILA LEONINA</v>
      </c>
    </row>
    <row r="2621" spans="1:2" x14ac:dyDescent="0.25">
      <c r="A2621" t="str">
        <f>TRIM(BC!F2619)</f>
        <v>CENTRO DE SAÚDE SÃO MIGUEL ARCANJO</v>
      </c>
      <c r="B2621" t="str">
        <f>IFERROR(VLOOKUP('Lotações convertidas'!A2621,'Lista de conversão'!A:B,2,0),IFERROR(VLOOKUP('Lotações convertidas'!A2621,'Lista de conversão'!B:B,1,0),""))</f>
        <v>CENTRO DE SAÚDE SÃO MIGUEL ARCANJO</v>
      </c>
    </row>
    <row r="2622" spans="1:2" x14ac:dyDescent="0.25">
      <c r="A2622" t="str">
        <f>TRIM(BC!F2620)</f>
        <v>CENTRO DE SAÚDE FLORAMAR</v>
      </c>
      <c r="B2622" t="str">
        <f>IFERROR(VLOOKUP('Lotações convertidas'!A2622,'Lista de conversão'!A:B,2,0),IFERROR(VLOOKUP('Lotações convertidas'!A2622,'Lista de conversão'!B:B,1,0),""))</f>
        <v>CENTRO DE SAÚDE FLORAMAR</v>
      </c>
    </row>
    <row r="2623" spans="1:2" x14ac:dyDescent="0.25">
      <c r="A2623" t="str">
        <f>TRIM(BC!F2621)</f>
        <v>UNIDADE DE REFERÊNCIA SECUNDÁRIA SAUDADE</v>
      </c>
      <c r="B2623" t="str">
        <f>IFERROR(VLOOKUP('Lotações convertidas'!A2623,'Lista de conversão'!A:B,2,0),IFERROR(VLOOKUP('Lotações convertidas'!A2623,'Lista de conversão'!B:B,1,0),""))</f>
        <v>UNIDADE DE REFERENCIA SECUNDARIA SAUDADE</v>
      </c>
    </row>
    <row r="2624" spans="1:2" x14ac:dyDescent="0.25">
      <c r="A2624" t="str">
        <f>TRIM(BC!F2622)</f>
        <v>CENTRAL DE ESTERILIZACAO VENDA NOVA</v>
      </c>
      <c r="B2624" t="str">
        <f>IFERROR(VLOOKUP('Lotações convertidas'!A2624,'Lista de conversão'!A:B,2,0),IFERROR(VLOOKUP('Lotações convertidas'!A2624,'Lista de conversão'!B:B,1,0),""))</f>
        <v>CENTRAL DE ESTERILIZACAO VENDA NOVA</v>
      </c>
    </row>
    <row r="2625" spans="1:2" x14ac:dyDescent="0.25">
      <c r="A2625" t="str">
        <f>TRIM(BC!F2623)</f>
        <v>CENTRO DE SAÚDE SÃO MIGUEL ARCANJO</v>
      </c>
      <c r="B2625" t="str">
        <f>IFERROR(VLOOKUP('Lotações convertidas'!A2625,'Lista de conversão'!A:B,2,0),IFERROR(VLOOKUP('Lotações convertidas'!A2625,'Lista de conversão'!B:B,1,0),""))</f>
        <v>CENTRO DE SAÚDE SÃO MIGUEL ARCANJO</v>
      </c>
    </row>
    <row r="2626" spans="1:2" x14ac:dyDescent="0.25">
      <c r="A2626" t="str">
        <f>TRIM(BC!F2624)</f>
        <v>CENTRO DE SAÚDE CARLOS PRATES</v>
      </c>
      <c r="B2626" t="str">
        <f>IFERROR(VLOOKUP('Lotações convertidas'!A2626,'Lista de conversão'!A:B,2,0),IFERROR(VLOOKUP('Lotações convertidas'!A2626,'Lista de conversão'!B:B,1,0),""))</f>
        <v>CENTRO DE SAÚDE CARLOS PRATES</v>
      </c>
    </row>
    <row r="2627" spans="1:2" x14ac:dyDescent="0.25">
      <c r="A2627" t="str">
        <f>TRIM(BC!F2625)</f>
        <v>UNIDADE DE PRONTO ATENDIMENTO OESTE</v>
      </c>
      <c r="B2627" t="str">
        <f>IFERROR(VLOOKUP('Lotações convertidas'!A2627,'Lista de conversão'!A:B,2,0),IFERROR(VLOOKUP('Lotações convertidas'!A2627,'Lista de conversão'!B:B,1,0),""))</f>
        <v>UNIDADE DE PRONTO ATENDIMENTO OESTE</v>
      </c>
    </row>
    <row r="2628" spans="1:2" x14ac:dyDescent="0.25">
      <c r="A2628" t="str">
        <f>TRIM(BC!F2626)</f>
        <v>UNIDADE DE PRONTO ATENDIMENTO BARREIRO</v>
      </c>
      <c r="B2628" t="str">
        <f>IFERROR(VLOOKUP('Lotações convertidas'!A2628,'Lista de conversão'!A:B,2,0),IFERROR(VLOOKUP('Lotações convertidas'!A2628,'Lista de conversão'!B:B,1,0),""))</f>
        <v>UNIDADE DE PRONTO ATENDIMENTO BARREIRO</v>
      </c>
    </row>
    <row r="2629" spans="1:2" x14ac:dyDescent="0.25">
      <c r="A2629" t="str">
        <f>TRIM(BC!F2627)</f>
        <v>UNIDADE DE REFERÊNCIA SECUNDÁRIA CENTRO-SUL</v>
      </c>
      <c r="B2629" t="str">
        <f>IFERROR(VLOOKUP('Lotações convertidas'!A2629,'Lista de conversão'!A:B,2,0),IFERROR(VLOOKUP('Lotações convertidas'!A2629,'Lista de conversão'!B:B,1,0),""))</f>
        <v>UNIDADE DE REFERENCIA SECUNDARIA CENTRO-SUL</v>
      </c>
    </row>
    <row r="2630" spans="1:2" x14ac:dyDescent="0.25">
      <c r="A2630" t="str">
        <f>TRIM(BC!F2628)</f>
        <v>CENTRO DE SAÚDE NOVO HORIZONTE</v>
      </c>
      <c r="B2630" t="str">
        <f>IFERROR(VLOOKUP('Lotações convertidas'!A2630,'Lista de conversão'!A:B,2,0),IFERROR(VLOOKUP('Lotações convertidas'!A2630,'Lista de conversão'!B:B,1,0),""))</f>
        <v>CENTRO DE SAÚDE NOVO HORIZONTE</v>
      </c>
    </row>
    <row r="2631" spans="1:2" x14ac:dyDescent="0.25">
      <c r="A2631" t="str">
        <f>TRIM(BC!F2629)</f>
        <v>UNIDADE DE PRONTO ATENDIMENTO LESTE</v>
      </c>
      <c r="B2631" t="str">
        <f>IFERROR(VLOOKUP('Lotações convertidas'!A2631,'Lista de conversão'!A:B,2,0),IFERROR(VLOOKUP('Lotações convertidas'!A2631,'Lista de conversão'!B:B,1,0),""))</f>
        <v>UNIDADE DE PRONTO ATENDIMENTO LESTE</v>
      </c>
    </row>
    <row r="2632" spans="1:2" x14ac:dyDescent="0.25">
      <c r="A2632" t="str">
        <f>TRIM(BC!F2630)</f>
        <v>CENTRO DE REFERENCIA EM SAUDE MENTAL BARREIRO</v>
      </c>
      <c r="B2632" t="str">
        <f>IFERROR(VLOOKUP('Lotações convertidas'!A2632,'Lista de conversão'!A:B,2,0),IFERROR(VLOOKUP('Lotações convertidas'!A2632,'Lista de conversão'!B:B,1,0),""))</f>
        <v>CENTRO DE REFERENCIA EM SAUDE MENTAL BARREIRO</v>
      </c>
    </row>
    <row r="2633" spans="1:2" x14ac:dyDescent="0.25">
      <c r="A2633" t="str">
        <f>TRIM(BC!F2631)</f>
        <v>UNIDADE DE PRONTO ATENDIMENTO PAMPULHA</v>
      </c>
      <c r="B2633" t="str">
        <f>IFERROR(VLOOKUP('Lotações convertidas'!A2633,'Lista de conversão'!A:B,2,0),IFERROR(VLOOKUP('Lotações convertidas'!A2633,'Lista de conversão'!B:B,1,0),""))</f>
        <v>UNIDADE DE PRONTO ATENDIMENTO PAMPULHA</v>
      </c>
    </row>
    <row r="2634" spans="1:2" x14ac:dyDescent="0.25">
      <c r="A2634" t="str">
        <f>TRIM(BC!F2632)</f>
        <v>CENTRO DE SAÚDE JAQUELINE II</v>
      </c>
      <c r="B2634" t="str">
        <f>IFERROR(VLOOKUP('Lotações convertidas'!A2634,'Lista de conversão'!A:B,2,0),IFERROR(VLOOKUP('Lotações convertidas'!A2634,'Lista de conversão'!B:B,1,0),""))</f>
        <v>CENTRO DE SAÚDE JAQUELINE II</v>
      </c>
    </row>
    <row r="2635" spans="1:2" x14ac:dyDescent="0.25">
      <c r="A2635" t="str">
        <f>TRIM(BC!F2633)</f>
        <v>CENTRO DE REFERÊNCIA EM SAÚDE MENTAL- ÁLCOOL E OUTRAS DROGAS BARREIRO</v>
      </c>
      <c r="B2635" t="str">
        <f>IFERROR(VLOOKUP('Lotações convertidas'!A2635,'Lista de conversão'!A:B,2,0),IFERROR(VLOOKUP('Lotações convertidas'!A2635,'Lista de conversão'!B:B,1,0),""))</f>
        <v>CENTRO DE REFERENCIA EM SAUDE MENTAL ALCOOL E DROGAS BARREIRO</v>
      </c>
    </row>
    <row r="2636" spans="1:2" x14ac:dyDescent="0.25">
      <c r="A2636" t="str">
        <f>TRIM(BC!F2634)</f>
        <v>CENTRO DE SAÚDE PADRE FERNANDO DE MELO</v>
      </c>
      <c r="B2636" t="str">
        <f>IFERROR(VLOOKUP('Lotações convertidas'!A2636,'Lista de conversão'!A:B,2,0),IFERROR(VLOOKUP('Lotações convertidas'!A2636,'Lista de conversão'!B:B,1,0),""))</f>
        <v>CENTRO DE SAÚDE PADRE FERNANDO DE MELO</v>
      </c>
    </row>
    <row r="2637" spans="1:2" x14ac:dyDescent="0.25">
      <c r="A2637" t="str">
        <f>TRIM(BC!F2635)</f>
        <v>UNIDADE DE REFERÊNCIA SECUNDÁRIA CENTRO-SUL</v>
      </c>
      <c r="B2637" t="str">
        <f>IFERROR(VLOOKUP('Lotações convertidas'!A2637,'Lista de conversão'!A:B,2,0),IFERROR(VLOOKUP('Lotações convertidas'!A2637,'Lista de conversão'!B:B,1,0),""))</f>
        <v>UNIDADE DE REFERENCIA SECUNDARIA CENTRO-SUL</v>
      </c>
    </row>
    <row r="2638" spans="1:2" x14ac:dyDescent="0.25">
      <c r="A2638" t="str">
        <f>TRIM(BC!F2636)</f>
        <v>CENTRO DE REFERÊNCIA EM SAÚDE MENTAL- ÁLCOOL E OUTRAS DROGAS BARREIRO</v>
      </c>
      <c r="B2638" t="str">
        <f>IFERROR(VLOOKUP('Lotações convertidas'!A2638,'Lista de conversão'!A:B,2,0),IFERROR(VLOOKUP('Lotações convertidas'!A2638,'Lista de conversão'!B:B,1,0),""))</f>
        <v>CENTRO DE REFERENCIA EM SAUDE MENTAL ALCOOL E DROGAS BARREIRO</v>
      </c>
    </row>
    <row r="2639" spans="1:2" x14ac:dyDescent="0.25">
      <c r="A2639" t="str">
        <f>TRIM(BC!F2637)</f>
        <v>UNIDADE DE PRONTO ATENDIMENTO LESTE</v>
      </c>
      <c r="B2639" t="str">
        <f>IFERROR(VLOOKUP('Lotações convertidas'!A2639,'Lista de conversão'!A:B,2,0),IFERROR(VLOOKUP('Lotações convertidas'!A2639,'Lista de conversão'!B:B,1,0),""))</f>
        <v>UNIDADE DE PRONTO ATENDIMENTO LESTE</v>
      </c>
    </row>
    <row r="2640" spans="1:2" x14ac:dyDescent="0.25">
      <c r="A2640" t="str">
        <f>TRIM(BC!F2638)</f>
        <v>CENTRO DE SAÚDE MENINO JESUS</v>
      </c>
      <c r="B2640" t="str">
        <f>IFERROR(VLOOKUP('Lotações convertidas'!A2640,'Lista de conversão'!A:B,2,0),IFERROR(VLOOKUP('Lotações convertidas'!A2640,'Lista de conversão'!B:B,1,0),""))</f>
        <v>CENTRO DE SAÚDE MENINO JESUS</v>
      </c>
    </row>
    <row r="2641" spans="1:2" x14ac:dyDescent="0.25">
      <c r="A2641" t="str">
        <f>TRIM(BC!F2639)</f>
        <v>CENTRO DE SAÚDE NOVO AARÃO REIS</v>
      </c>
      <c r="B2641" t="str">
        <f>IFERROR(VLOOKUP('Lotações convertidas'!A2641,'Lista de conversão'!A:B,2,0),IFERROR(VLOOKUP('Lotações convertidas'!A2641,'Lista de conversão'!B:B,1,0),""))</f>
        <v>CENTRO DE SAÚDE NOVO AARÃO REIS</v>
      </c>
    </row>
    <row r="2642" spans="1:2" x14ac:dyDescent="0.25">
      <c r="A2642" t="str">
        <f>TRIM(BC!F2640)</f>
        <v>UNIDADE DE PRONTO ATENDIMENTO BARREIRO</v>
      </c>
      <c r="B2642" t="str">
        <f>IFERROR(VLOOKUP('Lotações convertidas'!A2642,'Lista de conversão'!A:B,2,0),IFERROR(VLOOKUP('Lotações convertidas'!A2642,'Lista de conversão'!B:B,1,0),""))</f>
        <v>UNIDADE DE PRONTO ATENDIMENTO BARREIRO</v>
      </c>
    </row>
    <row r="2643" spans="1:2" x14ac:dyDescent="0.25">
      <c r="A2643" t="str">
        <f>TRIM(BC!F2641)</f>
        <v>CENTRO DE ESPECIALIDADES ODONTOLÓGICAS PARACATU</v>
      </c>
      <c r="B2643" t="str">
        <f>IFERROR(VLOOKUP('Lotações convertidas'!A2643,'Lista de conversão'!A:B,2,0),IFERROR(VLOOKUP('Lotações convertidas'!A2643,'Lista de conversão'!B:B,1,0),""))</f>
        <v>CENTRO DE ESPECIALIDADES ODONTOLÓGICAS PARACATU</v>
      </c>
    </row>
    <row r="2644" spans="1:2" x14ac:dyDescent="0.25">
      <c r="A2644" t="str">
        <f>TRIM(BC!F2642)</f>
        <v>CENTRO DE SAÚDE CALIFÓRNIA</v>
      </c>
      <c r="B2644" t="str">
        <f>IFERROR(VLOOKUP('Lotações convertidas'!A2644,'Lista de conversão'!A:B,2,0),IFERROR(VLOOKUP('Lotações convertidas'!A2644,'Lista de conversão'!B:B,1,0),""))</f>
        <v>CENTRO DE SAÚDE CALIFÓRNIA</v>
      </c>
    </row>
    <row r="2645" spans="1:2" x14ac:dyDescent="0.25">
      <c r="A2645" t="str">
        <f>TRIM(BC!F2643)</f>
        <v>CENTRO DE SAÚDE DR. JOSÉ DOMINGOS</v>
      </c>
      <c r="B2645" t="str">
        <f>IFERROR(VLOOKUP('Lotações convertidas'!A2645,'Lista de conversão'!A:B,2,0),IFERROR(VLOOKUP('Lotações convertidas'!A2645,'Lista de conversão'!B:B,1,0),""))</f>
        <v>CENTRO DE SAÚDE DR. JOSÉ DOMINGOS</v>
      </c>
    </row>
    <row r="2646" spans="1:2" x14ac:dyDescent="0.25">
      <c r="A2646" t="str">
        <f>TRIM(BC!F2644)</f>
        <v>CENTRAL DE ESTERILIZACAO NOROESTE</v>
      </c>
      <c r="B2646" t="str">
        <f>IFERROR(VLOOKUP('Lotações convertidas'!A2646,'Lista de conversão'!A:B,2,0),IFERROR(VLOOKUP('Lotações convertidas'!A2646,'Lista de conversão'!B:B,1,0),""))</f>
        <v>CENTRAL DE ESTERILIZACAO NOROESTE</v>
      </c>
    </row>
    <row r="2647" spans="1:2" x14ac:dyDescent="0.25">
      <c r="A2647" t="str">
        <f>TRIM(BC!F2645)</f>
        <v>CENTRO DE SAÚDE FRANCISCO GOMES BARBOSA - TIROL</v>
      </c>
      <c r="B2647" t="str">
        <f>IFERROR(VLOOKUP('Lotações convertidas'!A2647,'Lista de conversão'!A:B,2,0),IFERROR(VLOOKUP('Lotações convertidas'!A2647,'Lista de conversão'!B:B,1,0),""))</f>
        <v>CENTRO DE SAÚDE FRANCISCO GOMES BARBOSA - TIROL</v>
      </c>
    </row>
    <row r="2648" spans="1:2" x14ac:dyDescent="0.25">
      <c r="A2648" t="str">
        <f>TRIM(BC!F2646)</f>
        <v>CENTRO DE SAÚDE SANTA MÔNICA</v>
      </c>
      <c r="B2648" t="str">
        <f>IFERROR(VLOOKUP('Lotações convertidas'!A2648,'Lista de conversão'!A:B,2,0),IFERROR(VLOOKUP('Lotações convertidas'!A2648,'Lista de conversão'!B:B,1,0),""))</f>
        <v>CENTRO DE SAÚDE SANTA MÔNICA</v>
      </c>
    </row>
    <row r="2649" spans="1:2" x14ac:dyDescent="0.25">
      <c r="A2649" t="str">
        <f>TRIM(BC!F2647)</f>
        <v>CENTRO DE SAÚDE VILA MARIA - JOÃO VITAL</v>
      </c>
      <c r="B2649" t="str">
        <f>IFERROR(VLOOKUP('Lotações convertidas'!A2649,'Lista de conversão'!A:B,2,0),IFERROR(VLOOKUP('Lotações convertidas'!A2649,'Lista de conversão'!B:B,1,0),""))</f>
        <v>CENTRO DE SAÚDE VILA MARIA - JOÃO VITAL</v>
      </c>
    </row>
    <row r="2650" spans="1:2" x14ac:dyDescent="0.25">
      <c r="A2650" t="str">
        <f>TRIM(BC!F2648)</f>
        <v>CENTRO DE REFERENCIA DE IMUNOBIOLOGICOS ESPECIAIS</v>
      </c>
      <c r="B2650" t="str">
        <f>IFERROR(VLOOKUP('Lotações convertidas'!A2650,'Lista de conversão'!A:B,2,0),IFERROR(VLOOKUP('Lotações convertidas'!A2650,'Lista de conversão'!B:B,1,0),""))</f>
        <v>CENTRO DE REFERENCIA DE IMUNOBIOLOGICOS ESPECIAIS</v>
      </c>
    </row>
    <row r="2651" spans="1:2" x14ac:dyDescent="0.25">
      <c r="A2651" t="str">
        <f>TRIM(BC!F2649)</f>
        <v>UNIDADE DE REFERÊNCIA SECUNDÁRIA PADRE EUSTÁQUIO</v>
      </c>
      <c r="B2651" t="str">
        <f>IFERROR(VLOOKUP('Lotações convertidas'!A2651,'Lista de conversão'!A:B,2,0),IFERROR(VLOOKUP('Lotações convertidas'!A2651,'Lista de conversão'!B:B,1,0),""))</f>
        <v>UNIDADE DE REFERENCIA SECUNDARIA PADRE EUSTAQUIO</v>
      </c>
    </row>
    <row r="2652" spans="1:2" x14ac:dyDescent="0.25">
      <c r="A2652" t="str">
        <f>TRIM(BC!F2650)</f>
        <v>CENTRO DE SAÚDE CARLOS PRATES</v>
      </c>
      <c r="B2652" t="str">
        <f>IFERROR(VLOOKUP('Lotações convertidas'!A2652,'Lista de conversão'!A:B,2,0),IFERROR(VLOOKUP('Lotações convertidas'!A2652,'Lista de conversão'!B:B,1,0),""))</f>
        <v>CENTRO DE SAÚDE CARLOS PRATES</v>
      </c>
    </row>
    <row r="2653" spans="1:2" x14ac:dyDescent="0.25">
      <c r="A2653" t="str">
        <f>TRIM(BC!F2651)</f>
        <v>CENTRO DE REFERENCIA DE IMUNOBIOLOGICOS ESPECIAIS</v>
      </c>
      <c r="B2653" t="str">
        <f>IFERROR(VLOOKUP('Lotações convertidas'!A2653,'Lista de conversão'!A:B,2,0),IFERROR(VLOOKUP('Lotações convertidas'!A2653,'Lista de conversão'!B:B,1,0),""))</f>
        <v>CENTRO DE REFERENCIA DE IMUNOBIOLOGICOS ESPECIAIS</v>
      </c>
    </row>
    <row r="2654" spans="1:2" x14ac:dyDescent="0.25">
      <c r="A2654" t="str">
        <f>TRIM(BC!F2652)</f>
        <v>UNIDADE DE PRONTO ATENDIMENTO NORTE</v>
      </c>
      <c r="B2654" t="str">
        <f>IFERROR(VLOOKUP('Lotações convertidas'!A2654,'Lista de conversão'!A:B,2,0),IFERROR(VLOOKUP('Lotações convertidas'!A2654,'Lista de conversão'!B:B,1,0),""))</f>
        <v>UNIDADE DE PRONTO ATENDIMENTO NORTE</v>
      </c>
    </row>
    <row r="2655" spans="1:2" x14ac:dyDescent="0.25">
      <c r="A2655" t="str">
        <f>TRIM(BC!F2653)</f>
        <v>CENTRO DE SAÚDE CALIFÓRNIA</v>
      </c>
      <c r="B2655" t="str">
        <f>IFERROR(VLOOKUP('Lotações convertidas'!A2655,'Lista de conversão'!A:B,2,0),IFERROR(VLOOKUP('Lotações convertidas'!A2655,'Lista de conversão'!B:B,1,0),""))</f>
        <v>CENTRO DE SAÚDE CALIFÓRNIA</v>
      </c>
    </row>
    <row r="2656" spans="1:2" x14ac:dyDescent="0.25">
      <c r="A2656" t="str">
        <f>TRIM(BC!F2654)</f>
        <v>UNIDADE DE REFERÊNCIA SECUNDÁRIA CENTRO-SUL</v>
      </c>
      <c r="B2656" t="str">
        <f>IFERROR(VLOOKUP('Lotações convertidas'!A2656,'Lista de conversão'!A:B,2,0),IFERROR(VLOOKUP('Lotações convertidas'!A2656,'Lista de conversão'!B:B,1,0),""))</f>
        <v>UNIDADE DE REFERENCIA SECUNDARIA CENTRO-SUL</v>
      </c>
    </row>
    <row r="2657" spans="1:2" x14ac:dyDescent="0.25">
      <c r="A2657" t="str">
        <f>TRIM(BC!F2655)</f>
        <v>CENTRO DE SAÚDE VALE DO JATOBÁ</v>
      </c>
      <c r="B2657" t="str">
        <f>IFERROR(VLOOKUP('Lotações convertidas'!A2657,'Lista de conversão'!A:B,2,0),IFERROR(VLOOKUP('Lotações convertidas'!A2657,'Lista de conversão'!B:B,1,0),""))</f>
        <v>CENTRO DE SAÚDE VALE DO JATOBÁ</v>
      </c>
    </row>
    <row r="2658" spans="1:2" x14ac:dyDescent="0.25">
      <c r="A2658" t="str">
        <f>TRIM(BC!F2656)</f>
        <v>CENTRO DE REFERÊNCIA EM SAÚDE MENTAL INFANTO-JUVENIL NORDESTE</v>
      </c>
      <c r="B2658" t="str">
        <f>IFERROR(VLOOKUP('Lotações convertidas'!A2658,'Lista de conversão'!A:B,2,0),IFERROR(VLOOKUP('Lotações convertidas'!A2658,'Lista de conversão'!B:B,1,0),""))</f>
        <v>CENTRO DE REFERENCIA EM SAUDE MENTAL INFANTIL NORDESTE</v>
      </c>
    </row>
    <row r="2659" spans="1:2" x14ac:dyDescent="0.25">
      <c r="A2659" t="str">
        <f>TRIM(BC!F2657)</f>
        <v>CENTRO DE SAÚDE PARAÍSO</v>
      </c>
      <c r="B2659" t="str">
        <f>IFERROR(VLOOKUP('Lotações convertidas'!A2659,'Lista de conversão'!A:B,2,0),IFERROR(VLOOKUP('Lotações convertidas'!A2659,'Lista de conversão'!B:B,1,0),""))</f>
        <v>CENTRO DE SAÚDE PARAÍSO</v>
      </c>
    </row>
    <row r="2660" spans="1:2" x14ac:dyDescent="0.25">
      <c r="A2660" t="str">
        <f>TRIM(BC!F2658)</f>
        <v>SERVIÇO DE ATENDIMENTO MÓVEL DE URGÊNCIA E TRANSPORTE EM SAÚDE</v>
      </c>
      <c r="B2660" t="str">
        <f>IFERROR(VLOOKUP('Lotações convertidas'!A2660,'Lista de conversão'!A:B,2,0),IFERROR(VLOOKUP('Lotações convertidas'!A2660,'Lista de conversão'!B:B,1,0),""))</f>
        <v>SERVIÇO DE ATENDIMENTO MÓVEL DE URGÊNCIA E TRANSPORTE EM SAÚDE</v>
      </c>
    </row>
    <row r="2661" spans="1:2" x14ac:dyDescent="0.25">
      <c r="A2661" t="str">
        <f>TRIM(BC!F2659)</f>
        <v>CENTRO DE SAÚDE VILA CEMIG</v>
      </c>
      <c r="B2661" t="str">
        <f>IFERROR(VLOOKUP('Lotações convertidas'!A2661,'Lista de conversão'!A:B,2,0),IFERROR(VLOOKUP('Lotações convertidas'!A2661,'Lista de conversão'!B:B,1,0),""))</f>
        <v>CENTRO DE SAÚDE VILA CEMIG</v>
      </c>
    </row>
    <row r="2662" spans="1:2" x14ac:dyDescent="0.25">
      <c r="A2662" t="str">
        <f>TRIM(BC!F2660)</f>
        <v>UNIDADE DE PRONTO ATENDIMENTO OESTE</v>
      </c>
      <c r="B2662" t="str">
        <f>IFERROR(VLOOKUP('Lotações convertidas'!A2662,'Lista de conversão'!A:B,2,0),IFERROR(VLOOKUP('Lotações convertidas'!A2662,'Lista de conversão'!B:B,1,0),""))</f>
        <v>UNIDADE DE PRONTO ATENDIMENTO OESTE</v>
      </c>
    </row>
    <row r="2663" spans="1:2" x14ac:dyDescent="0.25">
      <c r="A2663" t="str">
        <f>TRIM(BC!F2661)</f>
        <v>CENTRO DE ESPECIALIDADES ODONTOLÓGICAS VENDA NOVA</v>
      </c>
      <c r="B2663" t="str">
        <f>IFERROR(VLOOKUP('Lotações convertidas'!A2663,'Lista de conversão'!A:B,2,0),IFERROR(VLOOKUP('Lotações convertidas'!A2663,'Lista de conversão'!B:B,1,0),""))</f>
        <v>CENTRO DE ESPECIALIDADES ODONTOLOGICAS VENDA NOVA</v>
      </c>
    </row>
    <row r="2664" spans="1:2" x14ac:dyDescent="0.25">
      <c r="A2664" t="str">
        <f>TRIM(BC!F2662)</f>
        <v>CENTRO DE REFERÊNCIA EM SAÚDE MENTAL INFANTO-JUVENIL NOROESTE</v>
      </c>
      <c r="B2664" t="str">
        <f>IFERROR(VLOOKUP('Lotações convertidas'!A2664,'Lista de conversão'!A:B,2,0),IFERROR(VLOOKUP('Lotações convertidas'!A2664,'Lista de conversão'!B:B,1,0),""))</f>
        <v>CENTRO DE REFERENCIA EM SAUDE MENTAL INFANTIL NOROESTE</v>
      </c>
    </row>
    <row r="2665" spans="1:2" x14ac:dyDescent="0.25">
      <c r="A2665" t="str">
        <f>TRIM(BC!F2663)</f>
        <v>CENTRO DE REFERENCIA EM SAUDE MENTAL NOROESTE</v>
      </c>
      <c r="B2665" t="str">
        <f>IFERROR(VLOOKUP('Lotações convertidas'!A2665,'Lista de conversão'!A:B,2,0),IFERROR(VLOOKUP('Lotações convertidas'!A2665,'Lista de conversão'!B:B,1,0),""))</f>
        <v>CENTRO DE REFERENCIA EM SAUDE MENTAL NOROESTE</v>
      </c>
    </row>
    <row r="2666" spans="1:2" x14ac:dyDescent="0.25">
      <c r="A2666" t="str">
        <f>TRIM(BC!F2664)</f>
        <v>LABORATÓRIO REGIONAL LESTE / NORDESTE</v>
      </c>
      <c r="B2666" t="str">
        <f>IFERROR(VLOOKUP('Lotações convertidas'!A2666,'Lista de conversão'!A:B,2,0),IFERROR(VLOOKUP('Lotações convertidas'!A2666,'Lista de conversão'!B:B,1,0),""))</f>
        <v>LABORATORIO REGIONAL LESTE/NORDESTE</v>
      </c>
    </row>
    <row r="2667" spans="1:2" x14ac:dyDescent="0.25">
      <c r="A2667" t="str">
        <f>TRIM(BC!F2665)</f>
        <v>UNIDADE DE PRONTO ATENDIMENTO OESTE</v>
      </c>
      <c r="B2667" t="str">
        <f>IFERROR(VLOOKUP('Lotações convertidas'!A2667,'Lista de conversão'!A:B,2,0),IFERROR(VLOOKUP('Lotações convertidas'!A2667,'Lista de conversão'!B:B,1,0),""))</f>
        <v>UNIDADE DE PRONTO ATENDIMENTO OESTE</v>
      </c>
    </row>
    <row r="2668" spans="1:2" x14ac:dyDescent="0.25">
      <c r="A2668" t="str">
        <f>TRIM(BC!F2666)</f>
        <v>CENTRO DE SAÚDE SANTA LÚCIA</v>
      </c>
      <c r="B2668" t="str">
        <f>IFERROR(VLOOKUP('Lotações convertidas'!A2668,'Lista de conversão'!A:B,2,0),IFERROR(VLOOKUP('Lotações convertidas'!A2668,'Lista de conversão'!B:B,1,0),""))</f>
        <v>CENTRO DE SAÚDE SANTA LÚCIA</v>
      </c>
    </row>
    <row r="2669" spans="1:2" x14ac:dyDescent="0.25">
      <c r="A2669" t="str">
        <f>TRIM(BC!F2667)</f>
        <v>CENTRO DE REFERENCIA EM SAUDE MENTAL LESTE</v>
      </c>
      <c r="B2669" t="str">
        <f>IFERROR(VLOOKUP('Lotações convertidas'!A2669,'Lista de conversão'!A:B,2,0),IFERROR(VLOOKUP('Lotações convertidas'!A2669,'Lista de conversão'!B:B,1,0),""))</f>
        <v>CENTRO DE REFERENCIA EM SAUDE MENTAL LESTE</v>
      </c>
    </row>
    <row r="2670" spans="1:2" x14ac:dyDescent="0.25">
      <c r="A2670" t="str">
        <f>TRIM(BC!F2668)</f>
        <v>UNIDADE DE PRONTO ATENDIMENTO VENDA NOVA</v>
      </c>
      <c r="B2670" t="str">
        <f>IFERROR(VLOOKUP('Lotações convertidas'!A2670,'Lista de conversão'!A:B,2,0),IFERROR(VLOOKUP('Lotações convertidas'!A2670,'Lista de conversão'!B:B,1,0),""))</f>
        <v>UNIDADE DE PRONTO ATENDIMENTO VENDA NOVA</v>
      </c>
    </row>
    <row r="2671" spans="1:2" x14ac:dyDescent="0.25">
      <c r="A2671" t="str">
        <f>TRIM(BC!F2669)</f>
        <v>CENTRO DE SAÚDE URUCUIA</v>
      </c>
      <c r="B2671" t="str">
        <f>IFERROR(VLOOKUP('Lotações convertidas'!A2671,'Lista de conversão'!A:B,2,0),IFERROR(VLOOKUP('Lotações convertidas'!A2671,'Lista de conversão'!B:B,1,0),""))</f>
        <v>CENTRO DE SAÚDE URUCUIA</v>
      </c>
    </row>
    <row r="2672" spans="1:2" x14ac:dyDescent="0.25">
      <c r="A2672" t="str">
        <f>TRIM(BC!F2670)</f>
        <v>DIRETORIA DE REGULACAO DE MEDIA E ALTA COMPLEXIDADE EM SAUDE</v>
      </c>
      <c r="B2672" t="str">
        <f>IFERROR(VLOOKUP('Lotações convertidas'!A2672,'Lista de conversão'!A:B,2,0),IFERROR(VLOOKUP('Lotações convertidas'!A2672,'Lista de conversão'!B:B,1,0),""))</f>
        <v>DIRETORIA DE REGULACAO DE MEDIA E ALTA COMPLEXIDADE EM SAUDE</v>
      </c>
    </row>
    <row r="2673" spans="1:2" x14ac:dyDescent="0.25">
      <c r="A2673" t="str">
        <f>TRIM(BC!F2671)</f>
        <v>UNIDADE DE PRONTO ATENDIMENTO VENDA NOVA</v>
      </c>
      <c r="B2673" t="str">
        <f>IFERROR(VLOOKUP('Lotações convertidas'!A2673,'Lista de conversão'!A:B,2,0),IFERROR(VLOOKUP('Lotações convertidas'!A2673,'Lista de conversão'!B:B,1,0),""))</f>
        <v>UNIDADE DE PRONTO ATENDIMENTO VENDA NOVA</v>
      </c>
    </row>
    <row r="2674" spans="1:2" x14ac:dyDescent="0.25">
      <c r="A2674" t="str">
        <f>TRIM(BC!F2672)</f>
        <v>CENTRAL DE ESTERILIZACAO NOROESTE</v>
      </c>
      <c r="B2674" t="str">
        <f>IFERROR(VLOOKUP('Lotações convertidas'!A2674,'Lista de conversão'!A:B,2,0),IFERROR(VLOOKUP('Lotações convertidas'!A2674,'Lista de conversão'!B:B,1,0),""))</f>
        <v>CENTRAL DE ESTERILIZACAO NOROESTE</v>
      </c>
    </row>
    <row r="2675" spans="1:2" x14ac:dyDescent="0.25">
      <c r="A2675" t="str">
        <f>TRIM(BC!F2673)</f>
        <v>CENTRO DE TESTAGEM E ACONSELHAMENTO - SERVIÇO DE ATENDIMENTO ESPECIALIZADO</v>
      </c>
      <c r="B2675" t="str">
        <f>IFERROR(VLOOKUP('Lotações convertidas'!A2675,'Lista de conversão'!A:B,2,0),IFERROR(VLOOKUP('Lotações convertidas'!A2675,'Lista de conversão'!B:B,1,0),""))</f>
        <v>CENTRO DE TESTAGEM E ACONSELHAMENTO - SERVICO DE ATENDIMENTO ESPECIALIZADO</v>
      </c>
    </row>
    <row r="2676" spans="1:2" x14ac:dyDescent="0.25">
      <c r="A2676" t="str">
        <f>TRIM(BC!F2674)</f>
        <v>UNIDADE DE PRONTO ATENDIMENTO BARREIRO</v>
      </c>
      <c r="B2676" t="str">
        <f>IFERROR(VLOOKUP('Lotações convertidas'!A2676,'Lista de conversão'!A:B,2,0),IFERROR(VLOOKUP('Lotações convertidas'!A2676,'Lista de conversão'!B:B,1,0),""))</f>
        <v>UNIDADE DE PRONTO ATENDIMENTO BARREIRO</v>
      </c>
    </row>
    <row r="2677" spans="1:2" x14ac:dyDescent="0.25">
      <c r="A2677" t="str">
        <f>TRIM(BC!F2675)</f>
        <v>UNIDADE DE PRONTO ATENDIMENTO PAMPULHA</v>
      </c>
      <c r="B2677" t="str">
        <f>IFERROR(VLOOKUP('Lotações convertidas'!A2677,'Lista de conversão'!A:B,2,0),IFERROR(VLOOKUP('Lotações convertidas'!A2677,'Lista de conversão'!B:B,1,0),""))</f>
        <v>UNIDADE DE PRONTO ATENDIMENTO PAMPULHA</v>
      </c>
    </row>
    <row r="2678" spans="1:2" x14ac:dyDescent="0.25">
      <c r="A2678" t="str">
        <f>TRIM(BC!F2676)</f>
        <v>GERENCIA DE ASSISTENCIA, EPIDEMIOLOGIA E REGULACAO CENTRO-SUL</v>
      </c>
      <c r="B2678" t="str">
        <f>IFERROR(VLOOKUP('Lotações convertidas'!A2678,'Lista de conversão'!A:B,2,0),IFERROR(VLOOKUP('Lotações convertidas'!A2678,'Lista de conversão'!B:B,1,0),""))</f>
        <v>GERENCIA DE ASSISTENCIA, EPIDEMIOLOGIA E REGULACAO CENTRO-SUL</v>
      </c>
    </row>
    <row r="2679" spans="1:2" x14ac:dyDescent="0.25">
      <c r="A2679" t="str">
        <f>TRIM(BC!F2677)</f>
        <v>CENTRO DE SAÚDE DR. JOSÉ DOMINGOS</v>
      </c>
      <c r="B2679" t="str">
        <f>IFERROR(VLOOKUP('Lotações convertidas'!A2679,'Lista de conversão'!A:B,2,0),IFERROR(VLOOKUP('Lotações convertidas'!A2679,'Lista de conversão'!B:B,1,0),""))</f>
        <v>CENTRO DE SAÚDE DR. JOSÉ DOMINGOS</v>
      </c>
    </row>
    <row r="2680" spans="1:2" x14ac:dyDescent="0.25">
      <c r="A2680" t="str">
        <f>TRIM(BC!F2678)</f>
        <v>CENTRO DE SAÚDE SANTA INÊS</v>
      </c>
      <c r="B2680" t="str">
        <f>IFERROR(VLOOKUP('Lotações convertidas'!A2680,'Lista de conversão'!A:B,2,0),IFERROR(VLOOKUP('Lotações convertidas'!A2680,'Lista de conversão'!B:B,1,0),""))</f>
        <v>CENTRO DE SAÚDE SANTA INÊS</v>
      </c>
    </row>
    <row r="2681" spans="1:2" x14ac:dyDescent="0.25">
      <c r="A2681" t="str">
        <f>TRIM(BC!F2679)</f>
        <v>CENTRO DE SAÚDE ERMELINDA</v>
      </c>
      <c r="B2681" t="str">
        <f>IFERROR(VLOOKUP('Lotações convertidas'!A2681,'Lista de conversão'!A:B,2,0),IFERROR(VLOOKUP('Lotações convertidas'!A2681,'Lista de conversão'!B:B,1,0),""))</f>
        <v>CENTRO DE SAÚDE ERMELINDA</v>
      </c>
    </row>
    <row r="2682" spans="1:2" x14ac:dyDescent="0.25">
      <c r="A2682" t="str">
        <f>TRIM(BC!F2680)</f>
        <v>CENTRO DE SAÚDE MARIA GORETTI</v>
      </c>
      <c r="B2682" t="str">
        <f>IFERROR(VLOOKUP('Lotações convertidas'!A2682,'Lista de conversão'!A:B,2,0),IFERROR(VLOOKUP('Lotações convertidas'!A2682,'Lista de conversão'!B:B,1,0),""))</f>
        <v>CENTRO DE SAÚDE MARIA GORETTI</v>
      </c>
    </row>
    <row r="2683" spans="1:2" x14ac:dyDescent="0.25">
      <c r="A2683" t="str">
        <f>TRIM(BC!F2681)</f>
        <v>CENTRO DE SAÚDE FLORAMAR</v>
      </c>
      <c r="B2683" t="str">
        <f>IFERROR(VLOOKUP('Lotações convertidas'!A2683,'Lista de conversão'!A:B,2,0),IFERROR(VLOOKUP('Lotações convertidas'!A2683,'Lista de conversão'!B:B,1,0),""))</f>
        <v>CENTRO DE SAÚDE FLORAMAR</v>
      </c>
    </row>
    <row r="2684" spans="1:2" x14ac:dyDescent="0.25">
      <c r="A2684" t="str">
        <f>TRIM(BC!F2682)</f>
        <v>LABORATÓRIO REGIONAL OESTE / BARREIRO</v>
      </c>
      <c r="B2684" t="str">
        <f>IFERROR(VLOOKUP('Lotações convertidas'!A2684,'Lista de conversão'!A:B,2,0),IFERROR(VLOOKUP('Lotações convertidas'!A2684,'Lista de conversão'!B:B,1,0),""))</f>
        <v>LABORATORIO REGIONAL OESTE/BARREIRO</v>
      </c>
    </row>
    <row r="2685" spans="1:2" x14ac:dyDescent="0.25">
      <c r="A2685" t="str">
        <f>TRIM(BC!F2683)</f>
        <v>UNIDADE DE PRONTO ATENDIMENTO BARREIRO</v>
      </c>
      <c r="B2685" t="str">
        <f>IFERROR(VLOOKUP('Lotações convertidas'!A2685,'Lista de conversão'!A:B,2,0),IFERROR(VLOOKUP('Lotações convertidas'!A2685,'Lista de conversão'!B:B,1,0),""))</f>
        <v>UNIDADE DE PRONTO ATENDIMENTO BARREIRO</v>
      </c>
    </row>
    <row r="2686" spans="1:2" x14ac:dyDescent="0.25">
      <c r="A2686" t="str">
        <f>TRIM(BC!F2684)</f>
        <v>CENTRO DE SAÚDE LAJEDO</v>
      </c>
      <c r="B2686" t="str">
        <f>IFERROR(VLOOKUP('Lotações convertidas'!A2686,'Lista de conversão'!A:B,2,0),IFERROR(VLOOKUP('Lotações convertidas'!A2686,'Lista de conversão'!B:B,1,0),""))</f>
        <v>CENTRO DE SAÚDE LAJEDO</v>
      </c>
    </row>
    <row r="2687" spans="1:2" x14ac:dyDescent="0.25">
      <c r="A2687" t="str">
        <f>TRIM(BC!F2685)</f>
        <v>CENTRO DE REFERENCIA EM SAUDE MENTAL PAMPULHA</v>
      </c>
      <c r="B2687" t="str">
        <f>IFERROR(VLOOKUP('Lotações convertidas'!A2687,'Lista de conversão'!A:B,2,0),IFERROR(VLOOKUP('Lotações convertidas'!A2687,'Lista de conversão'!B:B,1,0),""))</f>
        <v>CENTRO DE REFERENCIA EM SAUDE MENTAL PAMPULHA</v>
      </c>
    </row>
    <row r="2688" spans="1:2" x14ac:dyDescent="0.25">
      <c r="A2688" t="str">
        <f>TRIM(BC!F2686)</f>
        <v>UNIDADE DE PRONTO ATENDIMENTO PAMPULHA</v>
      </c>
      <c r="B2688" t="str">
        <f>IFERROR(VLOOKUP('Lotações convertidas'!A2688,'Lista de conversão'!A:B,2,0),IFERROR(VLOOKUP('Lotações convertidas'!A2688,'Lista de conversão'!B:B,1,0),""))</f>
        <v>UNIDADE DE PRONTO ATENDIMENTO PAMPULHA</v>
      </c>
    </row>
    <row r="2689" spans="1:2" x14ac:dyDescent="0.25">
      <c r="A2689" t="str">
        <f>TRIM(BC!F2687)</f>
        <v>CENTRO DE SAÚDE VILA LEONINA</v>
      </c>
      <c r="B2689" t="str">
        <f>IFERROR(VLOOKUP('Lotações convertidas'!A2689,'Lista de conversão'!A:B,2,0),IFERROR(VLOOKUP('Lotações convertidas'!A2689,'Lista de conversão'!B:B,1,0),""))</f>
        <v>CENTRO DE SAÚDE VILA LEONINA</v>
      </c>
    </row>
    <row r="2690" spans="1:2" x14ac:dyDescent="0.25">
      <c r="A2690" t="str">
        <f>TRIM(BC!F2688)</f>
        <v>LABORATÓRIO REGIONAL CENTRO-SUL / PAMPULHA</v>
      </c>
      <c r="B2690" t="str">
        <f>IFERROR(VLOOKUP('Lotações convertidas'!A2690,'Lista de conversão'!A:B,2,0),IFERROR(VLOOKUP('Lotações convertidas'!A2690,'Lista de conversão'!B:B,1,0),""))</f>
        <v>LABORATORIO REGIONAL CENTRO-SUL/PAMPULHA</v>
      </c>
    </row>
    <row r="2691" spans="1:2" x14ac:dyDescent="0.25">
      <c r="A2691" t="str">
        <f>TRIM(BC!F2689)</f>
        <v>LABORATÓRIO DE ZOONOSES</v>
      </c>
      <c r="B2691" t="str">
        <f>IFERROR(VLOOKUP('Lotações convertidas'!A2691,'Lista de conversão'!A:B,2,0),IFERROR(VLOOKUP('Lotações convertidas'!A2691,'Lista de conversão'!B:B,1,0),""))</f>
        <v>LABORATORIO DE ZOONOSES</v>
      </c>
    </row>
    <row r="2692" spans="1:2" x14ac:dyDescent="0.25">
      <c r="A2692" t="str">
        <f>TRIM(BC!F2690)</f>
        <v>UNIDADE DE PRONTO ATENDIMENTO NORTE</v>
      </c>
      <c r="B2692" t="str">
        <f>IFERROR(VLOOKUP('Lotações convertidas'!A2692,'Lista de conversão'!A:B,2,0),IFERROR(VLOOKUP('Lotações convertidas'!A2692,'Lista de conversão'!B:B,1,0),""))</f>
        <v>UNIDADE DE PRONTO ATENDIMENTO NORTE</v>
      </c>
    </row>
    <row r="2693" spans="1:2" x14ac:dyDescent="0.25">
      <c r="A2693" t="str">
        <f>TRIM(BC!F2691)</f>
        <v>CENTRO DE SAÚDE OURO PRETO</v>
      </c>
      <c r="B2693" t="str">
        <f>IFERROR(VLOOKUP('Lotações convertidas'!A2693,'Lista de conversão'!A:B,2,0),IFERROR(VLOOKUP('Lotações convertidas'!A2693,'Lista de conversão'!B:B,1,0),""))</f>
        <v>CENTRO DE SAÚDE OURO PRETO</v>
      </c>
    </row>
    <row r="2694" spans="1:2" x14ac:dyDescent="0.25">
      <c r="A2694" t="str">
        <f>TRIM(BC!F2692)</f>
        <v>CENTRO DE SAÚDE COQUEIROS</v>
      </c>
      <c r="B2694" t="str">
        <f>IFERROR(VLOOKUP('Lotações convertidas'!A2694,'Lista de conversão'!A:B,2,0),IFERROR(VLOOKUP('Lotações convertidas'!A2694,'Lista de conversão'!B:B,1,0),""))</f>
        <v>CENTRO DE SAÚDE COQUEIROS</v>
      </c>
    </row>
    <row r="2695" spans="1:2" x14ac:dyDescent="0.25">
      <c r="A2695" t="str">
        <f>TRIM(BC!F2693)</f>
        <v>CENTRO DE REFERENCIA EM SAUDE MENTAL OESTE</v>
      </c>
      <c r="B2695" t="str">
        <f>IFERROR(VLOOKUP('Lotações convertidas'!A2695,'Lista de conversão'!A:B,2,0),IFERROR(VLOOKUP('Lotações convertidas'!A2695,'Lista de conversão'!B:B,1,0),""))</f>
        <v>CENTRO DE REFERENCIA EM SAUDE MENTAL OESTE</v>
      </c>
    </row>
    <row r="2696" spans="1:2" x14ac:dyDescent="0.25">
      <c r="A2696" t="str">
        <f>TRIM(BC!F2694)</f>
        <v>CENTRO DE SAÚDE VENTOSA</v>
      </c>
      <c r="B2696" t="str">
        <f>IFERROR(VLOOKUP('Lotações convertidas'!A2696,'Lista de conversão'!A:B,2,0),IFERROR(VLOOKUP('Lotações convertidas'!A2696,'Lista de conversão'!B:B,1,0),""))</f>
        <v>CENTRO DE SAÚDE VENTOSA</v>
      </c>
    </row>
    <row r="2697" spans="1:2" x14ac:dyDescent="0.25">
      <c r="A2697" t="str">
        <f>TRIM(BC!F2695)</f>
        <v>CENTRO DE SAÚDE SANTA MARIA</v>
      </c>
      <c r="B2697" t="str">
        <f>IFERROR(VLOOKUP('Lotações convertidas'!A2697,'Lista de conversão'!A:B,2,0),IFERROR(VLOOKUP('Lotações convertidas'!A2697,'Lista de conversão'!B:B,1,0),""))</f>
        <v>CENTRO DE SAÚDE SANTA MARIA</v>
      </c>
    </row>
    <row r="2698" spans="1:2" x14ac:dyDescent="0.25">
      <c r="A2698" t="str">
        <f>TRIM(BC!F2696)</f>
        <v>CENTRO DE SAÚDE VISTA ALEGRE</v>
      </c>
      <c r="B2698" t="str">
        <f>IFERROR(VLOOKUP('Lotações convertidas'!A2698,'Lista de conversão'!A:B,2,0),IFERROR(VLOOKUP('Lotações convertidas'!A2698,'Lista de conversão'!B:B,1,0),""))</f>
        <v>CENTRO DE SAÚDE VISTA ALEGRE</v>
      </c>
    </row>
    <row r="2699" spans="1:2" x14ac:dyDescent="0.25">
      <c r="A2699" t="str">
        <f>TRIM(BC!F2697)</f>
        <v>CENTRAL DE ESTERILIZACAO VENDA NOVA</v>
      </c>
      <c r="B2699" t="str">
        <f>IFERROR(VLOOKUP('Lotações convertidas'!A2699,'Lista de conversão'!A:B,2,0),IFERROR(VLOOKUP('Lotações convertidas'!A2699,'Lista de conversão'!B:B,1,0),""))</f>
        <v>CENTRAL DE ESTERILIZACAO VENDA NOVA</v>
      </c>
    </row>
    <row r="2700" spans="1:2" x14ac:dyDescent="0.25">
      <c r="A2700" t="str">
        <f>TRIM(BC!F2698)</f>
        <v>UNIDADE DE REFERÊNCIA SECUNDÁRIA PADRE EUSTÁQUIO</v>
      </c>
      <c r="B2700" t="str">
        <f>IFERROR(VLOOKUP('Lotações convertidas'!A2700,'Lista de conversão'!A:B,2,0),IFERROR(VLOOKUP('Lotações convertidas'!A2700,'Lista de conversão'!B:B,1,0),""))</f>
        <v>UNIDADE DE REFERENCIA SECUNDARIA PADRE EUSTAQUIO</v>
      </c>
    </row>
    <row r="2701" spans="1:2" x14ac:dyDescent="0.25">
      <c r="A2701" t="str">
        <f>TRIM(BC!F2699)</f>
        <v>CENTRO DE SAÚDE BOMSUCESSO</v>
      </c>
      <c r="B2701" t="str">
        <f>IFERROR(VLOOKUP('Lotações convertidas'!A2701,'Lista de conversão'!A:B,2,0),IFERROR(VLOOKUP('Lotações convertidas'!A2701,'Lista de conversão'!B:B,1,0),""))</f>
        <v>CENTRO DE SAÚDE BOMSUCESSO</v>
      </c>
    </row>
    <row r="2702" spans="1:2" x14ac:dyDescent="0.25">
      <c r="A2702" t="str">
        <f>TRIM(BC!F2700)</f>
        <v>CENTRO DE TESTAGEM E ACONSELHAMENTO CENTRO-SUL</v>
      </c>
      <c r="B2702" t="str">
        <f>IFERROR(VLOOKUP('Lotações convertidas'!A2702,'Lista de conversão'!A:B,2,0),IFERROR(VLOOKUP('Lotações convertidas'!A2702,'Lista de conversão'!B:B,1,0),""))</f>
        <v>CENTRO DE TESTAGEM E ACONSELHAMENTO CENTRO-SUL</v>
      </c>
    </row>
    <row r="2703" spans="1:2" x14ac:dyDescent="0.25">
      <c r="A2703" t="str">
        <f>TRIM(BC!F2701)</f>
        <v>CENTRO DE REFERÊNCIA EM SAÚDE MENTAL- ÁLCOOL E OUTRAS DROGAS PAMPULHA/NOROESTE</v>
      </c>
      <c r="B2703" t="str">
        <f>IFERROR(VLOOKUP('Lotações convertidas'!A2703,'Lista de conversão'!A:B,2,0),IFERROR(VLOOKUP('Lotações convertidas'!A2703,'Lista de conversão'!B:B,1,0),""))</f>
        <v>CENTRO DE REFERÊNCIA EM SAÚDE MENTAL - ÁLCOOL E DROGAS PAMPULHA/NOROESTE</v>
      </c>
    </row>
    <row r="2704" spans="1:2" x14ac:dyDescent="0.25">
      <c r="A2704" t="str">
        <f>TRIM(BC!F2702)</f>
        <v>UNIDADE DE PRONTO ATENDIMENTO VENDA NOVA</v>
      </c>
      <c r="B2704" t="str">
        <f>IFERROR(VLOOKUP('Lotações convertidas'!A2704,'Lista de conversão'!A:B,2,0),IFERROR(VLOOKUP('Lotações convertidas'!A2704,'Lista de conversão'!B:B,1,0),""))</f>
        <v>UNIDADE DE PRONTO ATENDIMENTO VENDA NOVA</v>
      </c>
    </row>
    <row r="2705" spans="1:2" x14ac:dyDescent="0.25">
      <c r="A2705" t="str">
        <f>TRIM(BC!F2703)</f>
        <v>CENTRO DE ESPECIALIDADES MEDICAS LESTE</v>
      </c>
      <c r="B2705" t="str">
        <f>IFERROR(VLOOKUP('Lotações convertidas'!A2705,'Lista de conversão'!A:B,2,0),IFERROR(VLOOKUP('Lotações convertidas'!A2705,'Lista de conversão'!B:B,1,0),""))</f>
        <v>CENTRO DE ESPECIALIDADES MEDICAS LESTE</v>
      </c>
    </row>
    <row r="2706" spans="1:2" x14ac:dyDescent="0.25">
      <c r="A2706" t="str">
        <f>TRIM(BC!F2704)</f>
        <v>CENTRO DE SAÚDE CAFEZAL</v>
      </c>
      <c r="B2706" t="str">
        <f>IFERROR(VLOOKUP('Lotações convertidas'!A2706,'Lista de conversão'!A:B,2,0),IFERROR(VLOOKUP('Lotações convertidas'!A2706,'Lista de conversão'!B:B,1,0),""))</f>
        <v>CENTRO DE SAÚDE CAFEZAL</v>
      </c>
    </row>
    <row r="2707" spans="1:2" x14ac:dyDescent="0.25">
      <c r="A2707" t="str">
        <f>TRIM(BC!F2705)</f>
        <v>CENTRO DE REFERÊNCIA EM SAÚDE MENTAL INFANTO-JUVENIL NORDESTE</v>
      </c>
      <c r="B2707" t="str">
        <f>IFERROR(VLOOKUP('Lotações convertidas'!A2707,'Lista de conversão'!A:B,2,0),IFERROR(VLOOKUP('Lotações convertidas'!A2707,'Lista de conversão'!B:B,1,0),""))</f>
        <v>CENTRO DE REFERENCIA EM SAUDE MENTAL INFANTIL NORDESTE</v>
      </c>
    </row>
    <row r="2708" spans="1:2" x14ac:dyDescent="0.25">
      <c r="A2708" t="str">
        <f>TRIM(BC!F2706)</f>
        <v>UNIDADE DE PRONTO ATENDIMENTO OESTE</v>
      </c>
      <c r="B2708" t="str">
        <f>IFERROR(VLOOKUP('Lotações convertidas'!A2708,'Lista de conversão'!A:B,2,0),IFERROR(VLOOKUP('Lotações convertidas'!A2708,'Lista de conversão'!B:B,1,0),""))</f>
        <v>UNIDADE DE PRONTO ATENDIMENTO OESTE</v>
      </c>
    </row>
    <row r="2709" spans="1:2" x14ac:dyDescent="0.25">
      <c r="A2709" t="str">
        <f>TRIM(BC!F2707)</f>
        <v>UNIDADE DE PRONTO ATENDIMENTO OESTE</v>
      </c>
      <c r="B2709" t="str">
        <f>IFERROR(VLOOKUP('Lotações convertidas'!A2709,'Lista de conversão'!A:B,2,0),IFERROR(VLOOKUP('Lotações convertidas'!A2709,'Lista de conversão'!B:B,1,0),""))</f>
        <v>UNIDADE DE PRONTO ATENDIMENTO OESTE</v>
      </c>
    </row>
    <row r="2710" spans="1:2" x14ac:dyDescent="0.25">
      <c r="A2710" t="str">
        <f>TRIM(BC!F2708)</f>
        <v>UNIDADE DE PRONTO ATENDIMENTO NORDESTE</v>
      </c>
      <c r="B2710" t="str">
        <f>IFERROR(VLOOKUP('Lotações convertidas'!A2710,'Lista de conversão'!A:B,2,0),IFERROR(VLOOKUP('Lotações convertidas'!A2710,'Lista de conversão'!B:B,1,0),""))</f>
        <v>UNIDADE DE PRONTO ATENDIMENTO NORDESTE</v>
      </c>
    </row>
    <row r="2711" spans="1:2" x14ac:dyDescent="0.25">
      <c r="A2711" t="str">
        <f>TRIM(BC!F2709)</f>
        <v>UNIDADE DE PRONTO ATENDIMENTO OESTE</v>
      </c>
      <c r="B2711" t="str">
        <f>IFERROR(VLOOKUP('Lotações convertidas'!A2711,'Lista de conversão'!A:B,2,0),IFERROR(VLOOKUP('Lotações convertidas'!A2711,'Lista de conversão'!B:B,1,0),""))</f>
        <v>UNIDADE DE PRONTO ATENDIMENTO OESTE</v>
      </c>
    </row>
    <row r="2712" spans="1:2" x14ac:dyDescent="0.25">
      <c r="A2712" t="str">
        <f>TRIM(BC!F2710)</f>
        <v>CENTRO DE REFERÊNCIA EM SAÚDE MENTAL INFANTO-JUVENIL NORDESTE</v>
      </c>
      <c r="B2712" t="str">
        <f>IFERROR(VLOOKUP('Lotações convertidas'!A2712,'Lista de conversão'!A:B,2,0),IFERROR(VLOOKUP('Lotações convertidas'!A2712,'Lista de conversão'!B:B,1,0),""))</f>
        <v>CENTRO DE REFERENCIA EM SAUDE MENTAL INFANTIL NORDESTE</v>
      </c>
    </row>
    <row r="2713" spans="1:2" x14ac:dyDescent="0.25">
      <c r="A2713" t="str">
        <f>TRIM(BC!F2711)</f>
        <v>CENTRO DE SAÚDE SÃO FRANCISCO</v>
      </c>
      <c r="B2713" t="str">
        <f>IFERROR(VLOOKUP('Lotações convertidas'!A2713,'Lista de conversão'!A:B,2,0),IFERROR(VLOOKUP('Lotações convertidas'!A2713,'Lista de conversão'!B:B,1,0),""))</f>
        <v>CENTRO DE SAÚDE SÃO FRANCISCO</v>
      </c>
    </row>
    <row r="2714" spans="1:2" x14ac:dyDescent="0.25">
      <c r="A2714" t="str">
        <f>TRIM(BC!F2712)</f>
        <v>UNIDADE DE PRONTO ATENDIMENTO LESTE</v>
      </c>
      <c r="B2714" t="str">
        <f>IFERROR(VLOOKUP('Lotações convertidas'!A2714,'Lista de conversão'!A:B,2,0),IFERROR(VLOOKUP('Lotações convertidas'!A2714,'Lista de conversão'!B:B,1,0),""))</f>
        <v>UNIDADE DE PRONTO ATENDIMENTO LESTE</v>
      </c>
    </row>
    <row r="2715" spans="1:2" x14ac:dyDescent="0.25">
      <c r="A2715" t="str">
        <f>TRIM(BC!F2713)</f>
        <v>UNIDADE DE PRONTO ATENDIMENTO NORDESTE</v>
      </c>
      <c r="B2715" t="str">
        <f>IFERROR(VLOOKUP('Lotações convertidas'!A2715,'Lista de conversão'!A:B,2,0),IFERROR(VLOOKUP('Lotações convertidas'!A2715,'Lista de conversão'!B:B,1,0),""))</f>
        <v>UNIDADE DE PRONTO ATENDIMENTO NORDESTE</v>
      </c>
    </row>
    <row r="2716" spans="1:2" x14ac:dyDescent="0.25">
      <c r="A2716" t="str">
        <f>TRIM(BC!F2714)</f>
        <v>CENTRO DE REFERENCIA EM SAUDE MENTAL VENDA NOVA</v>
      </c>
      <c r="B2716" t="str">
        <f>IFERROR(VLOOKUP('Lotações convertidas'!A2716,'Lista de conversão'!A:B,2,0),IFERROR(VLOOKUP('Lotações convertidas'!A2716,'Lista de conversão'!B:B,1,0),""))</f>
        <v>CENTRO DE REFERENCIA EM SAUDE MENTAL VENDA NOVA</v>
      </c>
    </row>
    <row r="2717" spans="1:2" x14ac:dyDescent="0.25">
      <c r="A2717" t="str">
        <f>TRIM(BC!F2715)</f>
        <v>CENTRO DE SAÚDE CABANA</v>
      </c>
      <c r="B2717" t="str">
        <f>IFERROR(VLOOKUP('Lotações convertidas'!A2717,'Lista de conversão'!A:B,2,0),IFERROR(VLOOKUP('Lotações convertidas'!A2717,'Lista de conversão'!B:B,1,0),""))</f>
        <v>CENTRO DE SAÚDE CABANA</v>
      </c>
    </row>
    <row r="2718" spans="1:2" x14ac:dyDescent="0.25">
      <c r="A2718" t="str">
        <f>TRIM(BC!F2716)</f>
        <v>CENTRO DE SAÚDE SÃO MARCOS</v>
      </c>
      <c r="B2718" t="str">
        <f>IFERROR(VLOOKUP('Lotações convertidas'!A2718,'Lista de conversão'!A:B,2,0),IFERROR(VLOOKUP('Lotações convertidas'!A2718,'Lista de conversão'!B:B,1,0),""))</f>
        <v>CENTRO DE SAÚDE SÃO MARCOS</v>
      </c>
    </row>
    <row r="2719" spans="1:2" x14ac:dyDescent="0.25">
      <c r="A2719" t="str">
        <f>TRIM(BC!F2717)</f>
        <v>UNIDADE DE REFERÊNCIA SECUNDÁRIA SAUDADE</v>
      </c>
      <c r="B2719" t="str">
        <f>IFERROR(VLOOKUP('Lotações convertidas'!A2719,'Lista de conversão'!A:B,2,0),IFERROR(VLOOKUP('Lotações convertidas'!A2719,'Lista de conversão'!B:B,1,0),""))</f>
        <v>UNIDADE DE REFERENCIA SECUNDARIA SAUDADE</v>
      </c>
    </row>
    <row r="2720" spans="1:2" x14ac:dyDescent="0.25">
      <c r="A2720" t="str">
        <f>TRIM(BC!F2718)</f>
        <v>SERVIÇO DE ATENDIMENTO MÓVEL DE URGÊNCIA E TRANSPORTE EM SAÚDE</v>
      </c>
      <c r="B2720" t="str">
        <f>IFERROR(VLOOKUP('Lotações convertidas'!A2720,'Lista de conversão'!A:B,2,0),IFERROR(VLOOKUP('Lotações convertidas'!A2720,'Lista de conversão'!B:B,1,0),""))</f>
        <v>SERVIÇO DE ATENDIMENTO MÓVEL DE URGÊNCIA E TRANSPORTE EM SAÚDE</v>
      </c>
    </row>
    <row r="2721" spans="1:2" x14ac:dyDescent="0.25">
      <c r="A2721" t="str">
        <f>TRIM(BC!F2719)</f>
        <v>SERVIÇO DE ATENDIMENTO MÓVEL DE URGÊNCIA E TRANSPORTE EM SAÚDE</v>
      </c>
      <c r="B2721" t="str">
        <f>IFERROR(VLOOKUP('Lotações convertidas'!A2721,'Lista de conversão'!A:B,2,0),IFERROR(VLOOKUP('Lotações convertidas'!A2721,'Lista de conversão'!B:B,1,0),""))</f>
        <v>SERVIÇO DE ATENDIMENTO MÓVEL DE URGÊNCIA E TRANSPORTE EM SAÚDE</v>
      </c>
    </row>
    <row r="2722" spans="1:2" x14ac:dyDescent="0.25">
      <c r="A2722" t="str">
        <f>TRIM(BC!F2720)</f>
        <v>SERVIÇO DE ATENDIMENTO MÓVEL DE URGÊNCIA E TRANSPORTE EM SAÚDE</v>
      </c>
      <c r="B2722" t="str">
        <f>IFERROR(VLOOKUP('Lotações convertidas'!A2722,'Lista de conversão'!A:B,2,0),IFERROR(VLOOKUP('Lotações convertidas'!A2722,'Lista de conversão'!B:B,1,0),""))</f>
        <v>SERVIÇO DE ATENDIMENTO MÓVEL DE URGÊNCIA E TRANSPORTE EM SAÚDE</v>
      </c>
    </row>
    <row r="2723" spans="1:2" x14ac:dyDescent="0.25">
      <c r="A2723" t="str">
        <f>TRIM(BC!F2721)</f>
        <v>CENTRO DE REFERENCIA EM SAUDE MENTAL LESTE</v>
      </c>
      <c r="B2723" t="str">
        <f>IFERROR(VLOOKUP('Lotações convertidas'!A2723,'Lista de conversão'!A:B,2,0),IFERROR(VLOOKUP('Lotações convertidas'!A2723,'Lista de conversão'!B:B,1,0),""))</f>
        <v>CENTRO DE REFERENCIA EM SAUDE MENTAL LESTE</v>
      </c>
    </row>
    <row r="2724" spans="1:2" x14ac:dyDescent="0.25">
      <c r="A2724" t="str">
        <f>TRIM(BC!F2722)</f>
        <v>UNIDADE DE PRONTO ATENDIMENTO LESTE</v>
      </c>
      <c r="B2724" t="str">
        <f>IFERROR(VLOOKUP('Lotações convertidas'!A2724,'Lista de conversão'!A:B,2,0),IFERROR(VLOOKUP('Lotações convertidas'!A2724,'Lista de conversão'!B:B,1,0),""))</f>
        <v>UNIDADE DE PRONTO ATENDIMENTO LESTE</v>
      </c>
    </row>
    <row r="2725" spans="1:2" x14ac:dyDescent="0.25">
      <c r="A2725" t="str">
        <f>TRIM(BC!F2723)</f>
        <v>CENTRO DE REFERÊNCIA EM SAÚDE MENTAL- ÁLCOOL E OUTRAS DROGAS PAMPULHA/NOROESTE</v>
      </c>
      <c r="B2725" t="str">
        <f>IFERROR(VLOOKUP('Lotações convertidas'!A2725,'Lista de conversão'!A:B,2,0),IFERROR(VLOOKUP('Lotações convertidas'!A2725,'Lista de conversão'!B:B,1,0),""))</f>
        <v>CENTRO DE REFERÊNCIA EM SAÚDE MENTAL - ÁLCOOL E DROGAS PAMPULHA/NOROESTE</v>
      </c>
    </row>
    <row r="2726" spans="1:2" x14ac:dyDescent="0.25">
      <c r="A2726" t="str">
        <f>TRIM(BC!F2724)</f>
        <v>CENTRO DE REFERÊNCIA EM SAÚDE MENTAL - ÁLCOOL E OUTRAS DROGAS VENDA NOVA</v>
      </c>
      <c r="B2726" t="str">
        <f>IFERROR(VLOOKUP('Lotações convertidas'!A2726,'Lista de conversão'!A:B,2,0),IFERROR(VLOOKUP('Lotações convertidas'!A2726,'Lista de conversão'!B:B,1,0),""))</f>
        <v>CENTRO DE REFERÊNCIA EM SAÚDE MENTAL - ÁLCOOL E OUTRAS DROGAS VENDA NOVA</v>
      </c>
    </row>
    <row r="2727" spans="1:2" x14ac:dyDescent="0.25">
      <c r="A2727" t="str">
        <f>TRIM(BC!F2725)</f>
        <v>CENTRO DE SAÚDE PALMEIRAS</v>
      </c>
      <c r="B2727" t="str">
        <f>IFERROR(VLOOKUP('Lotações convertidas'!A2727,'Lista de conversão'!A:B,2,0),IFERROR(VLOOKUP('Lotações convertidas'!A2727,'Lista de conversão'!B:B,1,0),""))</f>
        <v>CENTRO DE SAÚDE PALMEIRAS</v>
      </c>
    </row>
    <row r="2728" spans="1:2" x14ac:dyDescent="0.25">
      <c r="A2728" t="str">
        <f>TRIM(BC!F2726)</f>
        <v>CENTRO DE SAÚDE NORALDINO DE LIMA</v>
      </c>
      <c r="B2728" t="str">
        <f>IFERROR(VLOOKUP('Lotações convertidas'!A2728,'Lista de conversão'!A:B,2,0),IFERROR(VLOOKUP('Lotações convertidas'!A2728,'Lista de conversão'!B:B,1,0),""))</f>
        <v>CENTRO DE SAÚDE NORALDINO DE LIMA</v>
      </c>
    </row>
    <row r="2729" spans="1:2" x14ac:dyDescent="0.25">
      <c r="A2729" t="str">
        <f>TRIM(BC!F2727)</f>
        <v>CENTRO DE SAÚDE FLORAMAR</v>
      </c>
      <c r="B2729" t="str">
        <f>IFERROR(VLOOKUP('Lotações convertidas'!A2729,'Lista de conversão'!A:B,2,0),IFERROR(VLOOKUP('Lotações convertidas'!A2729,'Lista de conversão'!B:B,1,0),""))</f>
        <v>CENTRO DE SAÚDE FLORAMAR</v>
      </c>
    </row>
    <row r="2730" spans="1:2" x14ac:dyDescent="0.25">
      <c r="A2730" t="str">
        <f>TRIM(BC!F2728)</f>
        <v>SERVIÇO DE ATENDIMENTO MÓVEL DE URGÊNCIA E TRANSPORTE EM SAÚDE</v>
      </c>
      <c r="B2730" t="str">
        <f>IFERROR(VLOOKUP('Lotações convertidas'!A2730,'Lista de conversão'!A:B,2,0),IFERROR(VLOOKUP('Lotações convertidas'!A2730,'Lista de conversão'!B:B,1,0),""))</f>
        <v>SERVIÇO DE ATENDIMENTO MÓVEL DE URGÊNCIA E TRANSPORTE EM SAÚDE</v>
      </c>
    </row>
    <row r="2731" spans="1:2" x14ac:dyDescent="0.25">
      <c r="A2731" t="str">
        <f>TRIM(BC!F2729)</f>
        <v>CENTRO DE SAÚDE AMÍLCAR VIANNA MARTINS</v>
      </c>
      <c r="B2731" t="str">
        <f>IFERROR(VLOOKUP('Lotações convertidas'!A2731,'Lista de conversão'!A:B,2,0),IFERROR(VLOOKUP('Lotações convertidas'!A2731,'Lista de conversão'!B:B,1,0),""))</f>
        <v>CENTRO DE SAÚDE AMÍLCAR VIANNA MARTINS</v>
      </c>
    </row>
    <row r="2732" spans="1:2" x14ac:dyDescent="0.25">
      <c r="A2732" t="str">
        <f>TRIM(BC!F2730)</f>
        <v>CENTRO DE SAÚDE EFIGÊNIA MURTA DE FIGUEIREDO</v>
      </c>
      <c r="B2732" t="str">
        <f>IFERROR(VLOOKUP('Lotações convertidas'!A2732,'Lista de conversão'!A:B,2,0),IFERROR(VLOOKUP('Lotações convertidas'!A2732,'Lista de conversão'!B:B,1,0),""))</f>
        <v>CENTRO DE SAÚDE EFIGÊNIA MURTA DE FIGUEIREDO</v>
      </c>
    </row>
    <row r="2733" spans="1:2" x14ac:dyDescent="0.25">
      <c r="A2733" t="str">
        <f>TRIM(BC!F2731)</f>
        <v>CENTRO DE SAÚDE LAGOA</v>
      </c>
      <c r="B2733" t="str">
        <f>IFERROR(VLOOKUP('Lotações convertidas'!A2733,'Lista de conversão'!A:B,2,0),IFERROR(VLOOKUP('Lotações convertidas'!A2733,'Lista de conversão'!B:B,1,0),""))</f>
        <v>CENTRO DE SAÚDE LAGOA</v>
      </c>
    </row>
    <row r="2734" spans="1:2" x14ac:dyDescent="0.25">
      <c r="A2734" t="str">
        <f>TRIM(BC!F2732)</f>
        <v>CENTRO DE REFERENCIA EM SAUDE MENTAL NORDESTE</v>
      </c>
      <c r="B2734" t="str">
        <f>IFERROR(VLOOKUP('Lotações convertidas'!A2734,'Lista de conversão'!A:B,2,0),IFERROR(VLOOKUP('Lotações convertidas'!A2734,'Lista de conversão'!B:B,1,0),""))</f>
        <v>CENTRO DE REFERENCIA EM SAUDE MENTAL NORDESTE</v>
      </c>
    </row>
    <row r="2735" spans="1:2" x14ac:dyDescent="0.25">
      <c r="A2735" t="str">
        <f>TRIM(BC!F2733)</f>
        <v>CENTRO DE SAÚDE PRIMEIRO DE MAIO</v>
      </c>
      <c r="B2735" t="str">
        <f>IFERROR(VLOOKUP('Lotações convertidas'!A2735,'Lista de conversão'!A:B,2,0),IFERROR(VLOOKUP('Lotações convertidas'!A2735,'Lista de conversão'!B:B,1,0),""))</f>
        <v>CENTRO DE SAÚDE PRIMEIRO DE MAIO</v>
      </c>
    </row>
    <row r="2736" spans="1:2" x14ac:dyDescent="0.25">
      <c r="A2736" t="str">
        <f>TRIM(BC!F2734)</f>
        <v>UNIDADE DE PRONTO ATENDIMENTO LESTE</v>
      </c>
      <c r="B2736" t="str">
        <f>IFERROR(VLOOKUP('Lotações convertidas'!A2736,'Lista de conversão'!A:B,2,0),IFERROR(VLOOKUP('Lotações convertidas'!A2736,'Lista de conversão'!B:B,1,0),""))</f>
        <v>UNIDADE DE PRONTO ATENDIMENTO LESTE</v>
      </c>
    </row>
    <row r="2737" spans="1:2" x14ac:dyDescent="0.25">
      <c r="A2737" t="str">
        <f>TRIM(BC!F2735)</f>
        <v>UNIDADE DE PRONTO ATENDIMENTO PAMPULHA</v>
      </c>
      <c r="B2737" t="str">
        <f>IFERROR(VLOOKUP('Lotações convertidas'!A2737,'Lista de conversão'!A:B,2,0),IFERROR(VLOOKUP('Lotações convertidas'!A2737,'Lista de conversão'!B:B,1,0),""))</f>
        <v>UNIDADE DE PRONTO ATENDIMENTO PAMPULHA</v>
      </c>
    </row>
    <row r="2738" spans="1:2" x14ac:dyDescent="0.25">
      <c r="A2738" t="str">
        <f>TRIM(BC!F2736)</f>
        <v>UNIDADE DE PRONTO ATENDIMENTO NORDESTE</v>
      </c>
      <c r="B2738" t="str">
        <f>IFERROR(VLOOKUP('Lotações convertidas'!A2738,'Lista de conversão'!A:B,2,0),IFERROR(VLOOKUP('Lotações convertidas'!A2738,'Lista de conversão'!B:B,1,0),""))</f>
        <v>UNIDADE DE PRONTO ATENDIMENTO NORDESTE</v>
      </c>
    </row>
    <row r="2739" spans="1:2" x14ac:dyDescent="0.25">
      <c r="A2739" t="str">
        <f>TRIM(BC!F2737)</f>
        <v>CENTRO DE SAÚDE SANTA AMÉLIA</v>
      </c>
      <c r="B2739" t="str">
        <f>IFERROR(VLOOKUP('Lotações convertidas'!A2739,'Lista de conversão'!A:B,2,0),IFERROR(VLOOKUP('Lotações convertidas'!A2739,'Lista de conversão'!B:B,1,0),""))</f>
        <v>CENTRO DE SAÚDE SANTA AMÉLIA</v>
      </c>
    </row>
    <row r="2740" spans="1:2" x14ac:dyDescent="0.25">
      <c r="A2740" t="str">
        <f>TRIM(BC!F2738)</f>
        <v>CENTRO DE SAÚDE ZILAH SPÓSITO</v>
      </c>
      <c r="B2740" t="str">
        <f>IFERROR(VLOOKUP('Lotações convertidas'!A2740,'Lista de conversão'!A:B,2,0),IFERROR(VLOOKUP('Lotações convertidas'!A2740,'Lista de conversão'!B:B,1,0),""))</f>
        <v>CENTRO DE SAÚDE ZILAH SPÓSITO</v>
      </c>
    </row>
    <row r="2741" spans="1:2" x14ac:dyDescent="0.25">
      <c r="A2741" t="str">
        <f>TRIM(BC!F2739)</f>
        <v>CENTRAL DE ESTERILIZACAO VENDA NOVA</v>
      </c>
      <c r="B2741" t="str">
        <f>IFERROR(VLOOKUP('Lotações convertidas'!A2741,'Lista de conversão'!A:B,2,0),IFERROR(VLOOKUP('Lotações convertidas'!A2741,'Lista de conversão'!B:B,1,0),""))</f>
        <v>CENTRAL DE ESTERILIZACAO VENDA NOVA</v>
      </c>
    </row>
    <row r="2742" spans="1:2" x14ac:dyDescent="0.25">
      <c r="A2742" t="str">
        <f>TRIM(BC!F2740)</f>
        <v>UNIDADE DE PRONTO ATENDIMENTO BARREIRO</v>
      </c>
      <c r="B2742" t="str">
        <f>IFERROR(VLOOKUP('Lotações convertidas'!A2742,'Lista de conversão'!A:B,2,0),IFERROR(VLOOKUP('Lotações convertidas'!A2742,'Lista de conversão'!B:B,1,0),""))</f>
        <v>UNIDADE DE PRONTO ATENDIMENTO BARREIRO</v>
      </c>
    </row>
    <row r="2743" spans="1:2" x14ac:dyDescent="0.25">
      <c r="A2743" t="str">
        <f>TRIM(BC!F2741)</f>
        <v>CENTRO DE SAÚDE BETÂNIA</v>
      </c>
      <c r="B2743" t="str">
        <f>IFERROR(VLOOKUP('Lotações convertidas'!A2743,'Lista de conversão'!A:B,2,0),IFERROR(VLOOKUP('Lotações convertidas'!A2743,'Lista de conversão'!B:B,1,0),""))</f>
        <v>CENTRO DE SAÚDE BETÂNIA</v>
      </c>
    </row>
    <row r="2744" spans="1:2" x14ac:dyDescent="0.25">
      <c r="A2744" t="str">
        <f>TRIM(BC!F2742)</f>
        <v>CENTRO DE SAÚDE VILA PINHO</v>
      </c>
      <c r="B2744" t="str">
        <f>IFERROR(VLOOKUP('Lotações convertidas'!A2744,'Lista de conversão'!A:B,2,0),IFERROR(VLOOKUP('Lotações convertidas'!A2744,'Lista de conversão'!B:B,1,0),""))</f>
        <v>CENTRO DE SAÚDE VILA PINHO</v>
      </c>
    </row>
    <row r="2745" spans="1:2" x14ac:dyDescent="0.25">
      <c r="A2745" t="str">
        <f>TRIM(BC!F2743)</f>
        <v>UNIDADE DE REFERÊNCIA SECUNDÁRIA SAUDADE</v>
      </c>
      <c r="B2745" t="str">
        <f>IFERROR(VLOOKUP('Lotações convertidas'!A2745,'Lista de conversão'!A:B,2,0),IFERROR(VLOOKUP('Lotações convertidas'!A2745,'Lista de conversão'!B:B,1,0),""))</f>
        <v>UNIDADE DE REFERENCIA SECUNDARIA SAUDADE</v>
      </c>
    </row>
    <row r="2746" spans="1:2" x14ac:dyDescent="0.25">
      <c r="A2746" t="str">
        <f>TRIM(BC!F2744)</f>
        <v>CENTRO DE SAÚDE URUCUIA</v>
      </c>
      <c r="B2746" t="str">
        <f>IFERROR(VLOOKUP('Lotações convertidas'!A2746,'Lista de conversão'!A:B,2,0),IFERROR(VLOOKUP('Lotações convertidas'!A2746,'Lista de conversão'!B:B,1,0),""))</f>
        <v>CENTRO DE SAÚDE URUCUIA</v>
      </c>
    </row>
    <row r="2747" spans="1:2" x14ac:dyDescent="0.25">
      <c r="A2747" t="str">
        <f>TRIM(BC!F2745)</f>
        <v>CENTRO DE REFERENCIA EM SAUDE MENTAL NORTE</v>
      </c>
      <c r="B2747" t="str">
        <f>IFERROR(VLOOKUP('Lotações convertidas'!A2747,'Lista de conversão'!A:B,2,0),IFERROR(VLOOKUP('Lotações convertidas'!A2747,'Lista de conversão'!B:B,1,0),""))</f>
        <v>CENTRO DE REFERENCIA EM SAUDE MENTAL NORTE</v>
      </c>
    </row>
    <row r="2748" spans="1:2" x14ac:dyDescent="0.25">
      <c r="A2748" t="str">
        <f>TRIM(BC!F2746)</f>
        <v>CENTRO DE SAÚDE PEDREIRA PRADO LOPES</v>
      </c>
      <c r="B2748" t="str">
        <f>IFERROR(VLOOKUP('Lotações convertidas'!A2748,'Lista de conversão'!A:B,2,0),IFERROR(VLOOKUP('Lotações convertidas'!A2748,'Lista de conversão'!B:B,1,0),""))</f>
        <v>CENTRO DE SAÚDE PEDREIRA PRADO LOPES</v>
      </c>
    </row>
    <row r="2749" spans="1:2" x14ac:dyDescent="0.25">
      <c r="A2749" t="str">
        <f>TRIM(BC!F2747)</f>
        <v>UNIDADE DE REFERÊNCIA SECUNDÁRIA PADRE EUSTÁQUIO</v>
      </c>
      <c r="B2749" t="str">
        <f>IFERROR(VLOOKUP('Lotações convertidas'!A2749,'Lista de conversão'!A:B,2,0),IFERROR(VLOOKUP('Lotações convertidas'!A2749,'Lista de conversão'!B:B,1,0),""))</f>
        <v>UNIDADE DE REFERENCIA SECUNDARIA PADRE EUSTAQUIO</v>
      </c>
    </row>
    <row r="2750" spans="1:2" x14ac:dyDescent="0.25">
      <c r="A2750" t="str">
        <f>TRIM(BC!F2748)</f>
        <v>CENTRO DE SAÚDE SÃO MIGUEL ARCANJO</v>
      </c>
      <c r="B2750" t="str">
        <f>IFERROR(VLOOKUP('Lotações convertidas'!A2750,'Lista de conversão'!A:B,2,0),IFERROR(VLOOKUP('Lotações convertidas'!A2750,'Lista de conversão'!B:B,1,0),""))</f>
        <v>CENTRO DE SAÚDE SÃO MIGUEL ARCANJO</v>
      </c>
    </row>
    <row r="2751" spans="1:2" x14ac:dyDescent="0.25">
      <c r="A2751" t="str">
        <f>TRIM(BC!F2749)</f>
        <v>UNIDADE DE PRONTO ATENDIMENTO VENDA NOVA</v>
      </c>
      <c r="B2751" t="str">
        <f>IFERROR(VLOOKUP('Lotações convertidas'!A2751,'Lista de conversão'!A:B,2,0),IFERROR(VLOOKUP('Lotações convertidas'!A2751,'Lista de conversão'!B:B,1,0),""))</f>
        <v>UNIDADE DE PRONTO ATENDIMENTO VENDA NOVA</v>
      </c>
    </row>
    <row r="2752" spans="1:2" x14ac:dyDescent="0.25">
      <c r="A2752" t="str">
        <f>TRIM(BC!F2750)</f>
        <v>CENTRO DE SAÚDE VILA CEMIG</v>
      </c>
      <c r="B2752" t="str">
        <f>IFERROR(VLOOKUP('Lotações convertidas'!A2752,'Lista de conversão'!A:B,2,0),IFERROR(VLOOKUP('Lotações convertidas'!A2752,'Lista de conversão'!B:B,1,0),""))</f>
        <v>CENTRO DE SAÚDE VILA CEMIG</v>
      </c>
    </row>
    <row r="2753" spans="1:2" x14ac:dyDescent="0.25">
      <c r="A2753" t="str">
        <f>TRIM(BC!F2751)</f>
        <v>UNIDADE DE PRONTO ATENDIMENTO BARREIRO</v>
      </c>
      <c r="B2753" t="str">
        <f>IFERROR(VLOOKUP('Lotações convertidas'!A2753,'Lista de conversão'!A:B,2,0),IFERROR(VLOOKUP('Lotações convertidas'!A2753,'Lista de conversão'!B:B,1,0),""))</f>
        <v>UNIDADE DE PRONTO ATENDIMENTO BARREIRO</v>
      </c>
    </row>
    <row r="2754" spans="1:2" x14ac:dyDescent="0.25">
      <c r="A2754" t="str">
        <f>TRIM(BC!F2752)</f>
        <v>LABORATÓRIO REGIONAL NORTE / VENDA NOVA</v>
      </c>
      <c r="B2754" t="str">
        <f>IFERROR(VLOOKUP('Lotações convertidas'!A2754,'Lista de conversão'!A:B,2,0),IFERROR(VLOOKUP('Lotações convertidas'!A2754,'Lista de conversão'!B:B,1,0),""))</f>
        <v>LABORATORIO REGIONAL NORTE/VENDA NOVA</v>
      </c>
    </row>
    <row r="2755" spans="1:2" x14ac:dyDescent="0.25">
      <c r="A2755" t="str">
        <f>TRIM(BC!F2753)</f>
        <v>UNIDADE DE PRONTO ATENDIMENTO NORDESTE</v>
      </c>
      <c r="B2755" t="str">
        <f>IFERROR(VLOOKUP('Lotações convertidas'!A2755,'Lista de conversão'!A:B,2,0),IFERROR(VLOOKUP('Lotações convertidas'!A2755,'Lista de conversão'!B:B,1,0),""))</f>
        <v>UNIDADE DE PRONTO ATENDIMENTO NORDESTE</v>
      </c>
    </row>
    <row r="2756" spans="1:2" x14ac:dyDescent="0.25">
      <c r="A2756" t="str">
        <f>TRIM(BC!F2754)</f>
        <v>CENTRO DE SAÚDE DOM ORIONE</v>
      </c>
      <c r="B2756" t="str">
        <f>IFERROR(VLOOKUP('Lotações convertidas'!A2756,'Lista de conversão'!A:B,2,0),IFERROR(VLOOKUP('Lotações convertidas'!A2756,'Lista de conversão'!B:B,1,0),""))</f>
        <v>CENTRO DE SAÚDE DOM ORIONE</v>
      </c>
    </row>
    <row r="2757" spans="1:2" x14ac:dyDescent="0.25">
      <c r="A2757" t="str">
        <f>TRIM(BC!F2755)</f>
        <v>CENTRO DE SAÚDE LAGOA</v>
      </c>
      <c r="B2757" t="str">
        <f>IFERROR(VLOOKUP('Lotações convertidas'!A2757,'Lista de conversão'!A:B,2,0),IFERROR(VLOOKUP('Lotações convertidas'!A2757,'Lista de conversão'!B:B,1,0),""))</f>
        <v>CENTRO DE SAÚDE LAGOA</v>
      </c>
    </row>
    <row r="2758" spans="1:2" x14ac:dyDescent="0.25">
      <c r="A2758" t="str">
        <f>TRIM(BC!F2756)</f>
        <v>UNIDADE DE PRONTO ATENDIMENTO NORDESTE</v>
      </c>
      <c r="B2758" t="str">
        <f>IFERROR(VLOOKUP('Lotações convertidas'!A2758,'Lista de conversão'!A:B,2,0),IFERROR(VLOOKUP('Lotações convertidas'!A2758,'Lista de conversão'!B:B,1,0),""))</f>
        <v>UNIDADE DE PRONTO ATENDIMENTO NORDESTE</v>
      </c>
    </row>
    <row r="2759" spans="1:2" x14ac:dyDescent="0.25">
      <c r="A2759" t="str">
        <f>TRIM(BC!F2757)</f>
        <v>CENTRO DE REFERÊNCIA EM SAÚDE MENTAL INFANTO-JUVENIL NORDESTE</v>
      </c>
      <c r="B2759" t="str">
        <f>IFERROR(VLOOKUP('Lotações convertidas'!A2759,'Lista de conversão'!A:B,2,0),IFERROR(VLOOKUP('Lotações convertidas'!A2759,'Lista de conversão'!B:B,1,0),""))</f>
        <v>CENTRO DE REFERENCIA EM SAUDE MENTAL INFANTIL NORDESTE</v>
      </c>
    </row>
    <row r="2760" spans="1:2" x14ac:dyDescent="0.25">
      <c r="A2760" t="str">
        <f>TRIM(BC!F2758)</f>
        <v>LABORATÓRIO REGIONAL CENTRO-SUL / PAMPULHA</v>
      </c>
      <c r="B2760" t="str">
        <f>IFERROR(VLOOKUP('Lotações convertidas'!A2760,'Lista de conversão'!A:B,2,0),IFERROR(VLOOKUP('Lotações convertidas'!A2760,'Lista de conversão'!B:B,1,0),""))</f>
        <v>LABORATORIO REGIONAL CENTRO-SUL/PAMPULHA</v>
      </c>
    </row>
    <row r="2761" spans="1:2" x14ac:dyDescent="0.25">
      <c r="A2761" t="str">
        <f>TRIM(BC!F2759)</f>
        <v>CENTRO DE SAÚDE LISANDRA ANGÉLICA DAVID JUSTINO - TÚNEL DE IBIRITÉ</v>
      </c>
      <c r="B2761" t="str">
        <f>IFERROR(VLOOKUP('Lotações convertidas'!A2761,'Lista de conversão'!A:B,2,0),IFERROR(VLOOKUP('Lotações convertidas'!A2761,'Lista de conversão'!B:B,1,0),""))</f>
        <v>CENTRO DE SAÚDE LISANDRA ANGÉLICA DAVID JUSTINO - TÚNEL DE IBIRITÉ</v>
      </c>
    </row>
    <row r="2762" spans="1:2" x14ac:dyDescent="0.25">
      <c r="A2762" t="str">
        <f>TRIM(BC!F2760)</f>
        <v>CENTRO DE SAÚDE GUARANI</v>
      </c>
      <c r="B2762" t="str">
        <f>IFERROR(VLOOKUP('Lotações convertidas'!A2762,'Lista de conversão'!A:B,2,0),IFERROR(VLOOKUP('Lotações convertidas'!A2762,'Lista de conversão'!B:B,1,0),""))</f>
        <v>CENTRO DE SAÚDE GUARANI</v>
      </c>
    </row>
    <row r="2763" spans="1:2" x14ac:dyDescent="0.25">
      <c r="A2763" t="str">
        <f>TRIM(BC!F2761)</f>
        <v>CENTRO DE SAÚDE LAGOA</v>
      </c>
      <c r="B2763" t="str">
        <f>IFERROR(VLOOKUP('Lotações convertidas'!A2763,'Lista de conversão'!A:B,2,0),IFERROR(VLOOKUP('Lotações convertidas'!A2763,'Lista de conversão'!B:B,1,0),""))</f>
        <v>CENTRO DE SAÚDE LAGOA</v>
      </c>
    </row>
    <row r="2764" spans="1:2" x14ac:dyDescent="0.25">
      <c r="A2764" t="str">
        <f>TRIM(BC!F2762)</f>
        <v>CENTRO DE SAÚDE PIRATININGA</v>
      </c>
      <c r="B2764" t="str">
        <f>IFERROR(VLOOKUP('Lotações convertidas'!A2764,'Lista de conversão'!A:B,2,0),IFERROR(VLOOKUP('Lotações convertidas'!A2764,'Lista de conversão'!B:B,1,0),""))</f>
        <v>CENTRO DE SAÚDE PIRATININGA</v>
      </c>
    </row>
    <row r="2765" spans="1:2" x14ac:dyDescent="0.25">
      <c r="A2765" t="str">
        <f>TRIM(BC!F2763)</f>
        <v>CENTRO DE SAÚDE LAGOA</v>
      </c>
      <c r="B2765" t="str">
        <f>IFERROR(VLOOKUP('Lotações convertidas'!A2765,'Lista de conversão'!A:B,2,0),IFERROR(VLOOKUP('Lotações convertidas'!A2765,'Lista de conversão'!B:B,1,0),""))</f>
        <v>CENTRO DE SAÚDE LAGOA</v>
      </c>
    </row>
    <row r="2766" spans="1:2" x14ac:dyDescent="0.25">
      <c r="A2766" t="str">
        <f>TRIM(BC!F2764)</f>
        <v>CENTRO DE TESTAGEM E ACONSELHAMENTO - SERVIÇO DE ATENDIMENTO ESPECIALIZADO</v>
      </c>
      <c r="B2766" t="str">
        <f>IFERROR(VLOOKUP('Lotações convertidas'!A2766,'Lista de conversão'!A:B,2,0),IFERROR(VLOOKUP('Lotações convertidas'!A2766,'Lista de conversão'!B:B,1,0),""))</f>
        <v>CENTRO DE TESTAGEM E ACONSELHAMENTO - SERVICO DE ATENDIMENTO ESPECIALIZADO</v>
      </c>
    </row>
    <row r="2767" spans="1:2" x14ac:dyDescent="0.25">
      <c r="A2767" t="str">
        <f>TRIM(BC!F2765)</f>
        <v>UNIDADE DE PRONTO ATENDIMENTO VENDA NOVA</v>
      </c>
      <c r="B2767" t="str">
        <f>IFERROR(VLOOKUP('Lotações convertidas'!A2767,'Lista de conversão'!A:B,2,0),IFERROR(VLOOKUP('Lotações convertidas'!A2767,'Lista de conversão'!B:B,1,0),""))</f>
        <v>UNIDADE DE PRONTO ATENDIMENTO VENDA NOVA</v>
      </c>
    </row>
    <row r="2768" spans="1:2" x14ac:dyDescent="0.25">
      <c r="A2768" t="str">
        <f>TRIM(BC!F2766)</f>
        <v>UNIDADE DE PRONTO ATENDIMENTO VENDA NOVA</v>
      </c>
      <c r="B2768" t="str">
        <f>IFERROR(VLOOKUP('Lotações convertidas'!A2768,'Lista de conversão'!A:B,2,0),IFERROR(VLOOKUP('Lotações convertidas'!A2768,'Lista de conversão'!B:B,1,0),""))</f>
        <v>UNIDADE DE PRONTO ATENDIMENTO VENDA NOVA</v>
      </c>
    </row>
    <row r="2769" spans="1:2" x14ac:dyDescent="0.25">
      <c r="A2769" t="str">
        <f>TRIM(BC!F2767)</f>
        <v>CENTRO DE SAÚDE LAGOA</v>
      </c>
      <c r="B2769" t="str">
        <f>IFERROR(VLOOKUP('Lotações convertidas'!A2769,'Lista de conversão'!A:B,2,0),IFERROR(VLOOKUP('Lotações convertidas'!A2769,'Lista de conversão'!B:B,1,0),""))</f>
        <v>CENTRO DE SAÚDE LAGOA</v>
      </c>
    </row>
    <row r="2770" spans="1:2" x14ac:dyDescent="0.25">
      <c r="A2770" t="str">
        <f>TRIM(BC!F2768)</f>
        <v>CENTRO DE SAÚDE JAQUELINE</v>
      </c>
      <c r="B2770" t="str">
        <f>IFERROR(VLOOKUP('Lotações convertidas'!A2770,'Lista de conversão'!A:B,2,0),IFERROR(VLOOKUP('Lotações convertidas'!A2770,'Lista de conversão'!B:B,1,0),""))</f>
        <v>CENTRO DE SAÚDE JAQUELINE</v>
      </c>
    </row>
    <row r="2771" spans="1:2" x14ac:dyDescent="0.25">
      <c r="A2771" t="str">
        <f>TRIM(BC!F2769)</f>
        <v>CENTRO DE SAÚDE JARDIM EUROPA</v>
      </c>
      <c r="B2771" t="str">
        <f>IFERROR(VLOOKUP('Lotações convertidas'!A2771,'Lista de conversão'!A:B,2,0),IFERROR(VLOOKUP('Lotações convertidas'!A2771,'Lista de conversão'!B:B,1,0),""))</f>
        <v>CENTRO DE SAÚDE JARDIM EUROPA</v>
      </c>
    </row>
    <row r="2772" spans="1:2" x14ac:dyDescent="0.25">
      <c r="A2772" t="str">
        <f>TRIM(BC!F2770)</f>
        <v>CENTRO DE SAÚDE PADRE TARCÍSIO</v>
      </c>
      <c r="B2772" t="str">
        <f>IFERROR(VLOOKUP('Lotações convertidas'!A2772,'Lista de conversão'!A:B,2,0),IFERROR(VLOOKUP('Lotações convertidas'!A2772,'Lista de conversão'!B:B,1,0),""))</f>
        <v>CENTRO DE SAÚDE PADRE TARCÍSIO</v>
      </c>
    </row>
    <row r="2773" spans="1:2" x14ac:dyDescent="0.25">
      <c r="A2773" t="str">
        <f>TRIM(BC!F2771)</f>
        <v>CENTRO DE REFERENCIA EM SAUDE MENTAL LESTE</v>
      </c>
      <c r="B2773" t="str">
        <f>IFERROR(VLOOKUP('Lotações convertidas'!A2773,'Lista de conversão'!A:B,2,0),IFERROR(VLOOKUP('Lotações convertidas'!A2773,'Lista de conversão'!B:B,1,0),""))</f>
        <v>CENTRO DE REFERENCIA EM SAUDE MENTAL LESTE</v>
      </c>
    </row>
    <row r="2774" spans="1:2" x14ac:dyDescent="0.25">
      <c r="A2774" t="str">
        <f>TRIM(BC!F2772)</f>
        <v>CENTRO DE REFERENCIA EM SAUDE MENTAL LESTE</v>
      </c>
      <c r="B2774" t="str">
        <f>IFERROR(VLOOKUP('Lotações convertidas'!A2774,'Lista de conversão'!A:B,2,0),IFERROR(VLOOKUP('Lotações convertidas'!A2774,'Lista de conversão'!B:B,1,0),""))</f>
        <v>CENTRO DE REFERENCIA EM SAUDE MENTAL LESTE</v>
      </c>
    </row>
    <row r="2775" spans="1:2" x14ac:dyDescent="0.25">
      <c r="A2775" t="str">
        <f>TRIM(BC!F2773)</f>
        <v>UNIDADE DE PRONTO ATENDIMENTO PAMPULHA</v>
      </c>
      <c r="B2775" t="str">
        <f>IFERROR(VLOOKUP('Lotações convertidas'!A2775,'Lista de conversão'!A:B,2,0),IFERROR(VLOOKUP('Lotações convertidas'!A2775,'Lista de conversão'!B:B,1,0),""))</f>
        <v>UNIDADE DE PRONTO ATENDIMENTO PAMPULHA</v>
      </c>
    </row>
    <row r="2776" spans="1:2" x14ac:dyDescent="0.25">
      <c r="A2776" t="str">
        <f>TRIM(BC!F2774)</f>
        <v>CENTRO DE REFERENCIA EM SAUDE MENTAL LESTE</v>
      </c>
      <c r="B2776" t="str">
        <f>IFERROR(VLOOKUP('Lotações convertidas'!A2776,'Lista de conversão'!A:B,2,0),IFERROR(VLOOKUP('Lotações convertidas'!A2776,'Lista de conversão'!B:B,1,0),""))</f>
        <v>CENTRO DE REFERENCIA EM SAUDE MENTAL LESTE</v>
      </c>
    </row>
    <row r="2777" spans="1:2" x14ac:dyDescent="0.25">
      <c r="A2777" t="str">
        <f>TRIM(BC!F2775)</f>
        <v>CENTRO DE SAÚDE HAVAÍ</v>
      </c>
      <c r="B2777" t="str">
        <f>IFERROR(VLOOKUP('Lotações convertidas'!A2777,'Lista de conversão'!A:B,2,0),IFERROR(VLOOKUP('Lotações convertidas'!A2777,'Lista de conversão'!B:B,1,0),""))</f>
        <v>CENTRO DE SAÚDE HAVAÍ</v>
      </c>
    </row>
    <row r="2778" spans="1:2" x14ac:dyDescent="0.25">
      <c r="A2778" t="str">
        <f>TRIM(BC!F2776)</f>
        <v>UNIDADE DE PRONTO ATENDIMENTO OESTE</v>
      </c>
      <c r="B2778" t="str">
        <f>IFERROR(VLOOKUP('Lotações convertidas'!A2778,'Lista de conversão'!A:B,2,0),IFERROR(VLOOKUP('Lotações convertidas'!A2778,'Lista de conversão'!B:B,1,0),""))</f>
        <v>UNIDADE DE PRONTO ATENDIMENTO OESTE</v>
      </c>
    </row>
    <row r="2779" spans="1:2" x14ac:dyDescent="0.25">
      <c r="A2779" t="str">
        <f>TRIM(BC!F2777)</f>
        <v>SERVIÇO DE ATENDIMENTO MÓVEL DE URGÊNCIA E TRANSPORTE EM SAÚDE</v>
      </c>
      <c r="B2779" t="str">
        <f>IFERROR(VLOOKUP('Lotações convertidas'!A2779,'Lista de conversão'!A:B,2,0),IFERROR(VLOOKUP('Lotações convertidas'!A2779,'Lista de conversão'!B:B,1,0),""))</f>
        <v>SERVIÇO DE ATENDIMENTO MÓVEL DE URGÊNCIA E TRANSPORTE EM SAÚDE</v>
      </c>
    </row>
    <row r="2780" spans="1:2" x14ac:dyDescent="0.25">
      <c r="A2780" t="str">
        <f>TRIM(BC!F2778)</f>
        <v>CENTRO DE SAÚDE PEDREIRA PRADO LOPES</v>
      </c>
      <c r="B2780" t="str">
        <f>IFERROR(VLOOKUP('Lotações convertidas'!A2780,'Lista de conversão'!A:B,2,0),IFERROR(VLOOKUP('Lotações convertidas'!A2780,'Lista de conversão'!B:B,1,0),""))</f>
        <v>CENTRO DE SAÚDE PEDREIRA PRADO LOPES</v>
      </c>
    </row>
    <row r="2781" spans="1:2" x14ac:dyDescent="0.25">
      <c r="A2781" t="str">
        <f>TRIM(BC!F2779)</f>
        <v>CENTRO DE SAÚDE FELICIDADE II</v>
      </c>
      <c r="B2781" t="str">
        <f>IFERROR(VLOOKUP('Lotações convertidas'!A2781,'Lista de conversão'!A:B,2,0),IFERROR(VLOOKUP('Lotações convertidas'!A2781,'Lista de conversão'!B:B,1,0),""))</f>
        <v>CENTRO DE SAÚDE FELICIDADE II</v>
      </c>
    </row>
    <row r="2782" spans="1:2" x14ac:dyDescent="0.25">
      <c r="A2782" t="str">
        <f>TRIM(BC!F2780)</f>
        <v>CENTRO DE SAÚDE NOSSA SENHORA APARECIDA</v>
      </c>
      <c r="B2782" t="str">
        <f>IFERROR(VLOOKUP('Lotações convertidas'!A2782,'Lista de conversão'!A:B,2,0),IFERROR(VLOOKUP('Lotações convertidas'!A2782,'Lista de conversão'!B:B,1,0),""))</f>
        <v>CENTRO DE SAÚDE NOSSA SENHORA APARECIDA</v>
      </c>
    </row>
    <row r="2783" spans="1:2" x14ac:dyDescent="0.25">
      <c r="A2783" t="str">
        <f>TRIM(BC!F2781)</f>
        <v>CENTRO DE SAÚDE SÃO JOSÉ OPERÁRIO</v>
      </c>
      <c r="B2783" t="str">
        <f>IFERROR(VLOOKUP('Lotações convertidas'!A2783,'Lista de conversão'!A:B,2,0),IFERROR(VLOOKUP('Lotações convertidas'!A2783,'Lista de conversão'!B:B,1,0),""))</f>
        <v>CENTRO DE SAÚDE SÃO JOSÉ OPERÁRIO</v>
      </c>
    </row>
    <row r="2784" spans="1:2" x14ac:dyDescent="0.25">
      <c r="A2784" t="str">
        <f>TRIM(BC!F2782)</f>
        <v>UNIDADE DE PRONTO ATENDIMENTO OESTE</v>
      </c>
      <c r="B2784" t="str">
        <f>IFERROR(VLOOKUP('Lotações convertidas'!A2784,'Lista de conversão'!A:B,2,0),IFERROR(VLOOKUP('Lotações convertidas'!A2784,'Lista de conversão'!B:B,1,0),""))</f>
        <v>UNIDADE DE PRONTO ATENDIMENTO OESTE</v>
      </c>
    </row>
    <row r="2785" spans="1:2" x14ac:dyDescent="0.25">
      <c r="A2785" t="str">
        <f>TRIM(BC!F2783)</f>
        <v>UNIDADE DE PRONTO ATENDIMENTO LESTE</v>
      </c>
      <c r="B2785" t="str">
        <f>IFERROR(VLOOKUP('Lotações convertidas'!A2785,'Lista de conversão'!A:B,2,0),IFERROR(VLOOKUP('Lotações convertidas'!A2785,'Lista de conversão'!B:B,1,0),""))</f>
        <v>UNIDADE DE PRONTO ATENDIMENTO LESTE</v>
      </c>
    </row>
    <row r="2786" spans="1:2" x14ac:dyDescent="0.25">
      <c r="A2786" t="str">
        <f>TRIM(BC!F2784)</f>
        <v>UNIDADE DE PRONTO ATENDIMENTO OESTE</v>
      </c>
      <c r="B2786" t="str">
        <f>IFERROR(VLOOKUP('Lotações convertidas'!A2786,'Lista de conversão'!A:B,2,0),IFERROR(VLOOKUP('Lotações convertidas'!A2786,'Lista de conversão'!B:B,1,0),""))</f>
        <v>UNIDADE DE PRONTO ATENDIMENTO OESTE</v>
      </c>
    </row>
    <row r="2787" spans="1:2" x14ac:dyDescent="0.25">
      <c r="A2787" t="str">
        <f>TRIM(BC!F2785)</f>
        <v>CENTRO DE SAÚDE PADRE TIAGO</v>
      </c>
      <c r="B2787" t="str">
        <f>IFERROR(VLOOKUP('Lotações convertidas'!A2787,'Lista de conversão'!A:B,2,0),IFERROR(VLOOKUP('Lotações convertidas'!A2787,'Lista de conversão'!B:B,1,0),""))</f>
        <v>CENTRO DE SAÚDE PADRE TIAGO</v>
      </c>
    </row>
    <row r="2788" spans="1:2" x14ac:dyDescent="0.25">
      <c r="A2788" t="str">
        <f>TRIM(BC!F2786)</f>
        <v>CENTRO DE SAÚDE SÃO JOSÉ OPERÁRIO</v>
      </c>
      <c r="B2788" t="str">
        <f>IFERROR(VLOOKUP('Lotações convertidas'!A2788,'Lista de conversão'!A:B,2,0),IFERROR(VLOOKUP('Lotações convertidas'!A2788,'Lista de conversão'!B:B,1,0),""))</f>
        <v>CENTRO DE SAÚDE SÃO JOSÉ OPERÁRIO</v>
      </c>
    </row>
    <row r="2789" spans="1:2" x14ac:dyDescent="0.25">
      <c r="A2789" t="str">
        <f>TRIM(BC!F2787)</f>
        <v>UNIDADE DE PRONTO ATENDIMENTO NORDESTE</v>
      </c>
      <c r="B2789" t="str">
        <f>IFERROR(VLOOKUP('Lotações convertidas'!A2789,'Lista de conversão'!A:B,2,0),IFERROR(VLOOKUP('Lotações convertidas'!A2789,'Lista de conversão'!B:B,1,0),""))</f>
        <v>UNIDADE DE PRONTO ATENDIMENTO NORDESTE</v>
      </c>
    </row>
    <row r="2790" spans="1:2" x14ac:dyDescent="0.25">
      <c r="A2790" t="str">
        <f>TRIM(BC!F2788)</f>
        <v>UNIDADE DE PRONTO ATENDIMENTO LESTE</v>
      </c>
      <c r="B2790" t="str">
        <f>IFERROR(VLOOKUP('Lotações convertidas'!A2790,'Lista de conversão'!A:B,2,0),IFERROR(VLOOKUP('Lotações convertidas'!A2790,'Lista de conversão'!B:B,1,0),""))</f>
        <v>UNIDADE DE PRONTO ATENDIMENTO LESTE</v>
      </c>
    </row>
    <row r="2791" spans="1:2" x14ac:dyDescent="0.25">
      <c r="A2791" t="str">
        <f>TRIM(BC!F2789)</f>
        <v>SERVIÇO DE ATENDIMENTO MÓVEL DE URGÊNCIA E TRANSPORTE EM SAÚDE</v>
      </c>
      <c r="B2791" t="str">
        <f>IFERROR(VLOOKUP('Lotações convertidas'!A2791,'Lista de conversão'!A:B,2,0),IFERROR(VLOOKUP('Lotações convertidas'!A2791,'Lista de conversão'!B:B,1,0),""))</f>
        <v>SERVIÇO DE ATENDIMENTO MÓVEL DE URGÊNCIA E TRANSPORTE EM SAÚDE</v>
      </c>
    </row>
    <row r="2792" spans="1:2" x14ac:dyDescent="0.25">
      <c r="A2792" t="str">
        <f>TRIM(BC!F2790)</f>
        <v>LABORATÓRIO REGIONAL OESTE / BARREIRO</v>
      </c>
      <c r="B2792" t="str">
        <f>IFERROR(VLOOKUP('Lotações convertidas'!A2792,'Lista de conversão'!A:B,2,0),IFERROR(VLOOKUP('Lotações convertidas'!A2792,'Lista de conversão'!B:B,1,0),""))</f>
        <v>LABORATORIO REGIONAL OESTE/BARREIRO</v>
      </c>
    </row>
    <row r="2793" spans="1:2" x14ac:dyDescent="0.25">
      <c r="A2793" t="str">
        <f>TRIM(BC!F2791)</f>
        <v>CENTRO DE SAÚDE GOIÂNIA</v>
      </c>
      <c r="B2793" t="str">
        <f>IFERROR(VLOOKUP('Lotações convertidas'!A2793,'Lista de conversão'!A:B,2,0),IFERROR(VLOOKUP('Lotações convertidas'!A2793,'Lista de conversão'!B:B,1,0),""))</f>
        <v>CENTRO DE SAÚDE GOIÂNIA</v>
      </c>
    </row>
    <row r="2794" spans="1:2" x14ac:dyDescent="0.25">
      <c r="A2794" t="str">
        <f>TRIM(BC!F2792)</f>
        <v>CENTRO DE SAÚDE FELICIDADE II</v>
      </c>
      <c r="B2794" t="str">
        <f>IFERROR(VLOOKUP('Lotações convertidas'!A2794,'Lista de conversão'!A:B,2,0),IFERROR(VLOOKUP('Lotações convertidas'!A2794,'Lista de conversão'!B:B,1,0),""))</f>
        <v>CENTRO DE SAÚDE FELICIDADE II</v>
      </c>
    </row>
    <row r="2795" spans="1:2" x14ac:dyDescent="0.25">
      <c r="A2795" t="str">
        <f>TRIM(BC!F2793)</f>
        <v>UNIDADE DE PRONTO ATENDIMENTO VENDA NOVA</v>
      </c>
      <c r="B2795" t="str">
        <f>IFERROR(VLOOKUP('Lotações convertidas'!A2795,'Lista de conversão'!A:B,2,0),IFERROR(VLOOKUP('Lotações convertidas'!A2795,'Lista de conversão'!B:B,1,0),""))</f>
        <v>UNIDADE DE PRONTO ATENDIMENTO VENDA NOVA</v>
      </c>
    </row>
    <row r="2796" spans="1:2" x14ac:dyDescent="0.25">
      <c r="A2796" t="str">
        <f>TRIM(BC!F2794)</f>
        <v>CENTRO DE SAÚDE SANTA MÔNICA</v>
      </c>
      <c r="B2796" t="str">
        <f>IFERROR(VLOOKUP('Lotações convertidas'!A2796,'Lista de conversão'!A:B,2,0),IFERROR(VLOOKUP('Lotações convertidas'!A2796,'Lista de conversão'!B:B,1,0),""))</f>
        <v>CENTRO DE SAÚDE SANTA MÔNICA</v>
      </c>
    </row>
    <row r="2797" spans="1:2" x14ac:dyDescent="0.25">
      <c r="A2797" t="str">
        <f>TRIM(BC!F2795)</f>
        <v>CENTRO DE SAÚDE MARIANO DE ABREU</v>
      </c>
      <c r="B2797" t="str">
        <f>IFERROR(VLOOKUP('Lotações convertidas'!A2797,'Lista de conversão'!A:B,2,0),IFERROR(VLOOKUP('Lotações convertidas'!A2797,'Lista de conversão'!B:B,1,0),""))</f>
        <v>CENTRO DE SAÚDE MARIANO DE ABREU</v>
      </c>
    </row>
    <row r="2798" spans="1:2" x14ac:dyDescent="0.25">
      <c r="A2798" t="str">
        <f>TRIM(BC!F2796)</f>
        <v>CENTRAL DE ESTERILIZACAO BARREIRO</v>
      </c>
      <c r="B2798" t="str">
        <f>IFERROR(VLOOKUP('Lotações convertidas'!A2798,'Lista de conversão'!A:B,2,0),IFERROR(VLOOKUP('Lotações convertidas'!A2798,'Lista de conversão'!B:B,1,0),""))</f>
        <v>CENTRAL DE ESTERILIZACAO BARREIRO</v>
      </c>
    </row>
    <row r="2799" spans="1:2" x14ac:dyDescent="0.25">
      <c r="A2799" t="str">
        <f>TRIM(BC!F2797)</f>
        <v>CENTRO DE SAÚDE GOIÂNIA</v>
      </c>
      <c r="B2799" t="str">
        <f>IFERROR(VLOOKUP('Lotações convertidas'!A2799,'Lista de conversão'!A:B,2,0),IFERROR(VLOOKUP('Lotações convertidas'!A2799,'Lista de conversão'!B:B,1,0),""))</f>
        <v>CENTRO DE SAÚDE GOIÂNIA</v>
      </c>
    </row>
    <row r="2800" spans="1:2" x14ac:dyDescent="0.25">
      <c r="A2800" t="str">
        <f>TRIM(BC!F2798)</f>
        <v>CENTRO DE REFERÊNCIA EM SAÚDE MENTAL- ÁLCOOL E OUTRAS DROGAS NORDESTE</v>
      </c>
      <c r="B2800" t="str">
        <f>IFERROR(VLOOKUP('Lotações convertidas'!A2800,'Lista de conversão'!A:B,2,0),IFERROR(VLOOKUP('Lotações convertidas'!A2800,'Lista de conversão'!B:B,1,0),""))</f>
        <v>CENTRO DE REFERENCIA EM SAUDE MENTAL ALCOOL E DROGAS NORDESTE</v>
      </c>
    </row>
    <row r="2801" spans="1:2" x14ac:dyDescent="0.25">
      <c r="A2801" t="str">
        <f>TRIM(BC!F2799)</f>
        <v>SUBSECRETARIA DE PROMOCAO E VIGILANCIA A SAUDE</v>
      </c>
      <c r="B2801" t="str">
        <f>IFERROR(VLOOKUP('Lotações convertidas'!A2801,'Lista de conversão'!A:B,2,0),IFERROR(VLOOKUP('Lotações convertidas'!A2801,'Lista de conversão'!B:B,1,0),""))</f>
        <v>SUBSECRETARIA DE PROMOCAO E VIGILANCIA A SAUDE</v>
      </c>
    </row>
    <row r="2802" spans="1:2" x14ac:dyDescent="0.25">
      <c r="A2802" t="str">
        <f>TRIM(BC!F2800)</f>
        <v>GERENCIA DE VIGILANCIA EPIDEMIOLOGICA</v>
      </c>
      <c r="B2802" t="str">
        <f>IFERROR(VLOOKUP('Lotações convertidas'!A2802,'Lista de conversão'!A:B,2,0),IFERROR(VLOOKUP('Lotações convertidas'!A2802,'Lista de conversão'!B:B,1,0),""))</f>
        <v>GERENCIA DE VIGILANCIA EPIDEMIOLOGICA</v>
      </c>
    </row>
    <row r="2803" spans="1:2" x14ac:dyDescent="0.25">
      <c r="A2803" t="str">
        <f>TRIM(BC!F2801)</f>
        <v>GERENCIA DE VIGILANCIA EPIDEMIOLOGICA</v>
      </c>
      <c r="B2803" t="str">
        <f>IFERROR(VLOOKUP('Lotações convertidas'!A2803,'Lista de conversão'!A:B,2,0),IFERROR(VLOOKUP('Lotações convertidas'!A2803,'Lista de conversão'!B:B,1,0),""))</f>
        <v>GERENCIA DE VIGILANCIA EPIDEMIOLOGICA</v>
      </c>
    </row>
    <row r="2804" spans="1:2" x14ac:dyDescent="0.25">
      <c r="A2804" t="str">
        <f>TRIM(BC!F2802)</f>
        <v>GERENCIA DE VIGILANCIA EPIDEMIOLOGICA</v>
      </c>
      <c r="B2804" t="str">
        <f>IFERROR(VLOOKUP('Lotações convertidas'!A2804,'Lista de conversão'!A:B,2,0),IFERROR(VLOOKUP('Lotações convertidas'!A2804,'Lista de conversão'!B:B,1,0),""))</f>
        <v>GERENCIA DE VIGILANCIA EPIDEMIOLOGICA</v>
      </c>
    </row>
    <row r="2805" spans="1:2" x14ac:dyDescent="0.25">
      <c r="A2805" t="str">
        <f>TRIM(BC!F2803)</f>
        <v>GERENCIA DE VIGILANCIA EPIDEMIOLOGICA</v>
      </c>
      <c r="B2805" t="str">
        <f>IFERROR(VLOOKUP('Lotações convertidas'!A2805,'Lista de conversão'!A:B,2,0),IFERROR(VLOOKUP('Lotações convertidas'!A2805,'Lista de conversão'!B:B,1,0),""))</f>
        <v>GERENCIA DE VIGILANCIA EPIDEMIOLOGICA</v>
      </c>
    </row>
    <row r="2806" spans="1:2" x14ac:dyDescent="0.25">
      <c r="A2806" t="str">
        <f>TRIM(BC!F2804)</f>
        <v>GERENCIA DE VIGILANCIA EPIDEMIOLOGICA</v>
      </c>
      <c r="B2806" t="str">
        <f>IFERROR(VLOOKUP('Lotações convertidas'!A2806,'Lista de conversão'!A:B,2,0),IFERROR(VLOOKUP('Lotações convertidas'!A2806,'Lista de conversão'!B:B,1,0),""))</f>
        <v>GERENCIA DE VIGILANCIA EPIDEMIOLOGICA</v>
      </c>
    </row>
    <row r="2807" spans="1:2" x14ac:dyDescent="0.25">
      <c r="A2807" t="str">
        <f>TRIM(BC!F2805)</f>
        <v>GERÊNCIA DE GESTÃO DOS CONTRATOS ADMINISTRATIVOS TEMPORÁRIOS</v>
      </c>
      <c r="B2807" t="str">
        <f>IFERROR(VLOOKUP('Lotações convertidas'!A2807,'Lista de conversão'!A:B,2,0),IFERROR(VLOOKUP('Lotações convertidas'!A2807,'Lista de conversão'!B:B,1,0),""))</f>
        <v>GERÊNCIA DE GESTÃO DOS CONTRATOS ADMINISTRATIVOS TEMPORÁRIOS</v>
      </c>
    </row>
    <row r="2808" spans="1:2" x14ac:dyDescent="0.25">
      <c r="A2808" t="str">
        <f>TRIM(BC!F2806)</f>
        <v>GERENCIA DE VIGILANCIA EPIDEMIOLOGICA</v>
      </c>
      <c r="B2808" t="str">
        <f>IFERROR(VLOOKUP('Lotações convertidas'!A2808,'Lista de conversão'!A:B,2,0),IFERROR(VLOOKUP('Lotações convertidas'!A2808,'Lista de conversão'!B:B,1,0),""))</f>
        <v>GERENCIA DE VIGILANCIA EPIDEMIOLOGICA</v>
      </c>
    </row>
    <row r="2809" spans="1:2" x14ac:dyDescent="0.25">
      <c r="A2809" t="str">
        <f>TRIM(BC!F2807)</f>
        <v>GERENCIA DE VIGILANCIA EPIDEMIOLOGICA</v>
      </c>
      <c r="B2809" t="str">
        <f>IFERROR(VLOOKUP('Lotações convertidas'!A2809,'Lista de conversão'!A:B,2,0),IFERROR(VLOOKUP('Lotações convertidas'!A2809,'Lista de conversão'!B:B,1,0),""))</f>
        <v>GERENCIA DE VIGILANCIA EPIDEMIOLOGICA</v>
      </c>
    </row>
    <row r="2810" spans="1:2" x14ac:dyDescent="0.25">
      <c r="A2810" t="str">
        <f>TRIM(BC!F2808)</f>
        <v>GERENCIA DE VIGILANCIA EPIDEMIOLOGICA</v>
      </c>
      <c r="B2810" t="str">
        <f>IFERROR(VLOOKUP('Lotações convertidas'!A2810,'Lista de conversão'!A:B,2,0),IFERROR(VLOOKUP('Lotações convertidas'!A2810,'Lista de conversão'!B:B,1,0),""))</f>
        <v>GERENCIA DE VIGILANCIA EPIDEMIOLOGICA</v>
      </c>
    </row>
    <row r="2811" spans="1:2" x14ac:dyDescent="0.25">
      <c r="A2811" t="str">
        <f>TRIM(BC!F2809)</f>
        <v>GERENCIA DE VIGILANCIA EPIDEMIOLOGICA</v>
      </c>
      <c r="B2811" t="str">
        <f>IFERROR(VLOOKUP('Lotações convertidas'!A2811,'Lista de conversão'!A:B,2,0),IFERROR(VLOOKUP('Lotações convertidas'!A2811,'Lista de conversão'!B:B,1,0),""))</f>
        <v>GERENCIA DE VIGILANCIA EPIDEMIOLOGICA</v>
      </c>
    </row>
    <row r="2812" spans="1:2" x14ac:dyDescent="0.25">
      <c r="A2812" t="str">
        <f>TRIM(BC!F2810)</f>
        <v>GERENCIA DE VIGILANCIA EPIDEMIOLOGICA</v>
      </c>
      <c r="B2812" t="str">
        <f>IFERROR(VLOOKUP('Lotações convertidas'!A2812,'Lista de conversão'!A:B,2,0),IFERROR(VLOOKUP('Lotações convertidas'!A2812,'Lista de conversão'!B:B,1,0),""))</f>
        <v>GERENCIA DE VIGILANCIA EPIDEMIOLOGICA</v>
      </c>
    </row>
    <row r="2813" spans="1:2" x14ac:dyDescent="0.25">
      <c r="A2813" t="str">
        <f>TRIM(BC!F2811)</f>
        <v>GERENCIA DE VIGILANCIA EPIDEMIOLOGICA</v>
      </c>
      <c r="B2813" t="str">
        <f>IFERROR(VLOOKUP('Lotações convertidas'!A2813,'Lista de conversão'!A:B,2,0),IFERROR(VLOOKUP('Lotações convertidas'!A2813,'Lista de conversão'!B:B,1,0),""))</f>
        <v>GERENCIA DE VIGILANCIA EPIDEMIOLOGICA</v>
      </c>
    </row>
    <row r="2814" spans="1:2" x14ac:dyDescent="0.25">
      <c r="A2814" t="str">
        <f>TRIM(BC!F2812)</f>
        <v>GERENCIA DE VIGILANCIA EPIDEMIOLOGICA</v>
      </c>
      <c r="B2814" t="str">
        <f>IFERROR(VLOOKUP('Lotações convertidas'!A2814,'Lista de conversão'!A:B,2,0),IFERROR(VLOOKUP('Lotações convertidas'!A2814,'Lista de conversão'!B:B,1,0),""))</f>
        <v>GERENCIA DE VIGILANCIA EPIDEMIOLOGICA</v>
      </c>
    </row>
    <row r="2815" spans="1:2" x14ac:dyDescent="0.25">
      <c r="A2815" t="str">
        <f>TRIM(BC!F2813)</f>
        <v>GERENCIA DE VIGILANCIA EPIDEMIOLOGICA</v>
      </c>
      <c r="B2815" t="str">
        <f>IFERROR(VLOOKUP('Lotações convertidas'!A2815,'Lista de conversão'!A:B,2,0),IFERROR(VLOOKUP('Lotações convertidas'!A2815,'Lista de conversão'!B:B,1,0),""))</f>
        <v>GERENCIA DE VIGILANCIA EPIDEMIOLOGICA</v>
      </c>
    </row>
    <row r="2816" spans="1:2" x14ac:dyDescent="0.25">
      <c r="A2816" t="str">
        <f>TRIM(BC!F2814)</f>
        <v>GERENCIA DE VIGILANCIA EPIDEMIOLOGICA</v>
      </c>
      <c r="B2816" t="str">
        <f>IFERROR(VLOOKUP('Lotações convertidas'!A2816,'Lista de conversão'!A:B,2,0),IFERROR(VLOOKUP('Lotações convertidas'!A2816,'Lista de conversão'!B:B,1,0),""))</f>
        <v>GERENCIA DE VIGILANCIA EPIDEMIOLOGICA</v>
      </c>
    </row>
    <row r="2817" spans="1:2" x14ac:dyDescent="0.25">
      <c r="A2817" t="str">
        <f>TRIM(BC!F2815)</f>
        <v>GERÊNCIA DE GESTÃO DOS CONTRATOS ADMINISTRATIVOS TEMPORÁRIOS</v>
      </c>
      <c r="B2817" t="str">
        <f>IFERROR(VLOOKUP('Lotações convertidas'!A2817,'Lista de conversão'!A:B,2,0),IFERROR(VLOOKUP('Lotações convertidas'!A2817,'Lista de conversão'!B:B,1,0),""))</f>
        <v>GERÊNCIA DE GESTÃO DOS CONTRATOS ADMINISTRATIVOS TEMPORÁRIOS</v>
      </c>
    </row>
    <row r="2818" spans="1:2" x14ac:dyDescent="0.25">
      <c r="A2818" t="str">
        <f>TRIM(BC!F2816)</f>
        <v>GERENCIA DE VIGILANCIA EPIDEMIOLOGICA</v>
      </c>
      <c r="B2818" t="str">
        <f>IFERROR(VLOOKUP('Lotações convertidas'!A2818,'Lista de conversão'!A:B,2,0),IFERROR(VLOOKUP('Lotações convertidas'!A2818,'Lista de conversão'!B:B,1,0),""))</f>
        <v>GERENCIA DE VIGILANCIA EPIDEMIOLOGICA</v>
      </c>
    </row>
    <row r="2819" spans="1:2" x14ac:dyDescent="0.25">
      <c r="A2819" t="str">
        <f>TRIM(BC!F2817)</f>
        <v>GERENCIA DE VIGILANCIA EPIDEMIOLOGICA</v>
      </c>
      <c r="B2819" t="str">
        <f>IFERROR(VLOOKUP('Lotações convertidas'!A2819,'Lista de conversão'!A:B,2,0),IFERROR(VLOOKUP('Lotações convertidas'!A2819,'Lista de conversão'!B:B,1,0),""))</f>
        <v>GERENCIA DE VIGILANCIA EPIDEMIOLOGICA</v>
      </c>
    </row>
    <row r="2820" spans="1:2" x14ac:dyDescent="0.25">
      <c r="A2820" t="str">
        <f>TRIM(BC!F2818)</f>
        <v>GERENCIA DE VIGILANCIA EPIDEMIOLOGICA</v>
      </c>
      <c r="B2820" t="str">
        <f>IFERROR(VLOOKUP('Lotações convertidas'!A2820,'Lista de conversão'!A:B,2,0),IFERROR(VLOOKUP('Lotações convertidas'!A2820,'Lista de conversão'!B:B,1,0),""))</f>
        <v>GERENCIA DE VIGILANCIA EPIDEMIOLOGICA</v>
      </c>
    </row>
    <row r="2821" spans="1:2" x14ac:dyDescent="0.25">
      <c r="A2821" t="str">
        <f>TRIM(BC!F2819)</f>
        <v>CENTRO DE SAÚDE CAPITÃO EDUARDO</v>
      </c>
      <c r="B2821" t="str">
        <f>IFERROR(VLOOKUP('Lotações convertidas'!A2821,'Lista de conversão'!A:B,2,0),IFERROR(VLOOKUP('Lotações convertidas'!A2821,'Lista de conversão'!B:B,1,0),""))</f>
        <v>CENTRO DE SAÚDE CAPITÃO EDUARDO</v>
      </c>
    </row>
    <row r="2822" spans="1:2" x14ac:dyDescent="0.25">
      <c r="A2822" t="str">
        <f>TRIM(BC!F2820)</f>
        <v>CENTRO DE SAÚDE CABANA</v>
      </c>
      <c r="B2822" t="str">
        <f>IFERROR(VLOOKUP('Lotações convertidas'!A2822,'Lista de conversão'!A:B,2,0),IFERROR(VLOOKUP('Lotações convertidas'!A2822,'Lista de conversão'!B:B,1,0),""))</f>
        <v>CENTRO DE SAÚDE CABANA</v>
      </c>
    </row>
    <row r="2823" spans="1:2" x14ac:dyDescent="0.25">
      <c r="A2823" t="str">
        <f>TRIM(BC!F2821)</f>
        <v>CENTRO DE SAÚDE LISANDRA ANGÉLICA DAVID JUSTINO - TÚNEL DE IBIRITÉ</v>
      </c>
      <c r="B2823" t="str">
        <f>IFERROR(VLOOKUP('Lotações convertidas'!A2823,'Lista de conversão'!A:B,2,0),IFERROR(VLOOKUP('Lotações convertidas'!A2823,'Lista de conversão'!B:B,1,0),""))</f>
        <v>CENTRO DE SAÚDE LISANDRA ANGÉLICA DAVID JUSTINO - TÚNEL DE IBIRITÉ</v>
      </c>
    </row>
    <row r="2824" spans="1:2" x14ac:dyDescent="0.25">
      <c r="A2824" t="str">
        <f>TRIM(BC!F2822)</f>
        <v>CENTRO DE SAÚDE SANTA TEREZINHA</v>
      </c>
      <c r="B2824" t="str">
        <f>IFERROR(VLOOKUP('Lotações convertidas'!A2824,'Lista de conversão'!A:B,2,0),IFERROR(VLOOKUP('Lotações convertidas'!A2824,'Lista de conversão'!B:B,1,0),""))</f>
        <v>CENTRO DE SAÚDE SANTA TEREZINHA</v>
      </c>
    </row>
    <row r="2825" spans="1:2" x14ac:dyDescent="0.25">
      <c r="A2825" t="str">
        <f>TRIM(BC!F2823)</f>
        <v>CENTRO DE SAÚDE NOVA YORK</v>
      </c>
      <c r="B2825" t="str">
        <f>IFERROR(VLOOKUP('Lotações convertidas'!A2825,'Lista de conversão'!A:B,2,0),IFERROR(VLOOKUP('Lotações convertidas'!A2825,'Lista de conversão'!B:B,1,0),""))</f>
        <v>CENTRO DE SAÚDE NOVA YORK</v>
      </c>
    </row>
    <row r="2826" spans="1:2" x14ac:dyDescent="0.25">
      <c r="A2826" t="str">
        <f>TRIM(BC!F2824)</f>
        <v>CENTRO DE SAÚDE RIO BRANCO</v>
      </c>
      <c r="B2826" t="str">
        <f>IFERROR(VLOOKUP('Lotações convertidas'!A2826,'Lista de conversão'!A:B,2,0),IFERROR(VLOOKUP('Lotações convertidas'!A2826,'Lista de conversão'!B:B,1,0),""))</f>
        <v>CENTRO DE SAÚDE RIO BRANCO</v>
      </c>
    </row>
    <row r="2827" spans="1:2" x14ac:dyDescent="0.25">
      <c r="A2827" t="str">
        <f>TRIM(BC!F2825)</f>
        <v>UNIDADE DE PRONTO ATENDIMENTO NORTE</v>
      </c>
      <c r="B2827" t="str">
        <f>IFERROR(VLOOKUP('Lotações convertidas'!A2827,'Lista de conversão'!A:B,2,0),IFERROR(VLOOKUP('Lotações convertidas'!A2827,'Lista de conversão'!B:B,1,0),""))</f>
        <v>UNIDADE DE PRONTO ATENDIMENTO NORTE</v>
      </c>
    </row>
    <row r="2828" spans="1:2" x14ac:dyDescent="0.25">
      <c r="A2828" t="str">
        <f>TRIM(BC!F2826)</f>
        <v>CENTRAL DE ESTERILIZACAO CENTRO-SUL</v>
      </c>
      <c r="B2828" t="str">
        <f>IFERROR(VLOOKUP('Lotações convertidas'!A2828,'Lista de conversão'!A:B,2,0),IFERROR(VLOOKUP('Lotações convertidas'!A2828,'Lista de conversão'!B:B,1,0),""))</f>
        <v>CENTRAL DE ESTERILIZACAO CENTRO-SUL</v>
      </c>
    </row>
    <row r="2829" spans="1:2" x14ac:dyDescent="0.25">
      <c r="A2829" t="str">
        <f>TRIM(BC!F2827)</f>
        <v>CENTRO DE SAÚDE ALAMEDA DOS IPÊS</v>
      </c>
      <c r="B2829" t="str">
        <f>IFERROR(VLOOKUP('Lotações convertidas'!A2829,'Lista de conversão'!A:B,2,0),IFERROR(VLOOKUP('Lotações convertidas'!A2829,'Lista de conversão'!B:B,1,0),""))</f>
        <v>CENTRO DE SAÚDE ALAMEDA DOS IPÊS</v>
      </c>
    </row>
    <row r="2830" spans="1:2" x14ac:dyDescent="0.25">
      <c r="A2830" t="str">
        <f>TRIM(BC!F2828)</f>
        <v>CENTRO DE SAÚDE VILA MARIA - JOÃO VITAL</v>
      </c>
      <c r="B2830" t="str">
        <f>IFERROR(VLOOKUP('Lotações convertidas'!A2830,'Lista de conversão'!A:B,2,0),IFERROR(VLOOKUP('Lotações convertidas'!A2830,'Lista de conversão'!B:B,1,0),""))</f>
        <v>CENTRO DE SAÚDE VILA MARIA - JOÃO VITAL</v>
      </c>
    </row>
    <row r="2831" spans="1:2" x14ac:dyDescent="0.25">
      <c r="A2831" t="str">
        <f>TRIM(BC!F2829)</f>
        <v>SERVIÇO DE ATENDIMENTO MÓVEL DE URGÊNCIA E TRANSPORTE EM SAÚDE</v>
      </c>
      <c r="B2831" t="str">
        <f>IFERROR(VLOOKUP('Lotações convertidas'!A2831,'Lista de conversão'!A:B,2,0),IFERROR(VLOOKUP('Lotações convertidas'!A2831,'Lista de conversão'!B:B,1,0),""))</f>
        <v>SERVIÇO DE ATENDIMENTO MÓVEL DE URGÊNCIA E TRANSPORTE EM SAÚDE</v>
      </c>
    </row>
    <row r="2832" spans="1:2" x14ac:dyDescent="0.25">
      <c r="A2832" t="str">
        <f>TRIM(BC!F2830)</f>
        <v>CENTRO DE SAÚDE GOIÂNIA</v>
      </c>
      <c r="B2832" t="str">
        <f>IFERROR(VLOOKUP('Lotações convertidas'!A2832,'Lista de conversão'!A:B,2,0),IFERROR(VLOOKUP('Lotações convertidas'!A2832,'Lista de conversão'!B:B,1,0),""))</f>
        <v>CENTRO DE SAÚDE GOIÂNIA</v>
      </c>
    </row>
    <row r="2833" spans="1:2" x14ac:dyDescent="0.25">
      <c r="A2833" t="str">
        <f>TRIM(BC!F2831)</f>
        <v>GERENCIA DE ASSISTENCIA, EPIDEMIOLOGIA E REGULACAO LESTE</v>
      </c>
      <c r="B2833" t="str">
        <f>IFERROR(VLOOKUP('Lotações convertidas'!A2833,'Lista de conversão'!A:B,2,0),IFERROR(VLOOKUP('Lotações convertidas'!A2833,'Lista de conversão'!B:B,1,0),""))</f>
        <v>GERENCIA DE ASSISTENCIA, EPIDEMIOLOGIA E REGULACAO LESTE</v>
      </c>
    </row>
    <row r="2834" spans="1:2" x14ac:dyDescent="0.25">
      <c r="A2834" t="str">
        <f>TRIM(BC!F2832)</f>
        <v>CENTRO DE SAÚDE HORTO</v>
      </c>
      <c r="B2834" t="str">
        <f>IFERROR(VLOOKUP('Lotações convertidas'!A2834,'Lista de conversão'!A:B,2,0),IFERROR(VLOOKUP('Lotações convertidas'!A2834,'Lista de conversão'!B:B,1,0),""))</f>
        <v>CENTRO DE SAÚDE HORTO</v>
      </c>
    </row>
    <row r="2835" spans="1:2" x14ac:dyDescent="0.25">
      <c r="A2835" t="str">
        <f>TRIM(BC!F2833)</f>
        <v>DIRETORIA REGIONAL DE SAUDE LESTE</v>
      </c>
      <c r="B2835" t="str">
        <f>IFERROR(VLOOKUP('Lotações convertidas'!A2835,'Lista de conversão'!A:B,2,0),IFERROR(VLOOKUP('Lotações convertidas'!A2835,'Lista de conversão'!B:B,1,0),""))</f>
        <v>DIRETORIA REGIONAL DE SAUDE LESTE</v>
      </c>
    </row>
    <row r="2836" spans="1:2" x14ac:dyDescent="0.25">
      <c r="A2836" t="str">
        <f>TRIM(BC!F2834)</f>
        <v>CENTRO DE SAÚDE MARIANO DE ABREU</v>
      </c>
      <c r="B2836" t="str">
        <f>IFERROR(VLOOKUP('Lotações convertidas'!A2836,'Lista de conversão'!A:B,2,0),IFERROR(VLOOKUP('Lotações convertidas'!A2836,'Lista de conversão'!B:B,1,0),""))</f>
        <v>CENTRO DE SAÚDE MARIANO DE ABREU</v>
      </c>
    </row>
    <row r="2837" spans="1:2" x14ac:dyDescent="0.25">
      <c r="A2837" t="str">
        <f>TRIM(BC!F2835)</f>
        <v>CENTRO DE SAÚDE HELIÓPOLIS</v>
      </c>
      <c r="B2837" t="str">
        <f>IFERROR(VLOOKUP('Lotações convertidas'!A2837,'Lista de conversão'!A:B,2,0),IFERROR(VLOOKUP('Lotações convertidas'!A2837,'Lista de conversão'!B:B,1,0),""))</f>
        <v>CENTRO DE SAÚDE HELIÓPOLIS</v>
      </c>
    </row>
    <row r="2838" spans="1:2" x14ac:dyDescent="0.25">
      <c r="A2838" t="str">
        <f>TRIM(BC!F2836)</f>
        <v>CENTRO DE REFERENCIA EM SAUDE MENTAL VENDA NOVA</v>
      </c>
      <c r="B2838" t="str">
        <f>IFERROR(VLOOKUP('Lotações convertidas'!A2838,'Lista de conversão'!A:B,2,0),IFERROR(VLOOKUP('Lotações convertidas'!A2838,'Lista de conversão'!B:B,1,0),""))</f>
        <v>CENTRO DE REFERENCIA EM SAUDE MENTAL VENDA NOVA</v>
      </c>
    </row>
    <row r="2839" spans="1:2" x14ac:dyDescent="0.25">
      <c r="A2839" t="str">
        <f>TRIM(BC!F2837)</f>
        <v>UNIDADE DE PRONTO ATENDIMENTO LESTE</v>
      </c>
      <c r="B2839" t="str">
        <f>IFERROR(VLOOKUP('Lotações convertidas'!A2839,'Lista de conversão'!A:B,2,0),IFERROR(VLOOKUP('Lotações convertidas'!A2839,'Lista de conversão'!B:B,1,0),""))</f>
        <v>UNIDADE DE PRONTO ATENDIMENTO LESTE</v>
      </c>
    </row>
    <row r="2840" spans="1:2" x14ac:dyDescent="0.25">
      <c r="A2840" t="str">
        <f>TRIM(BC!F2838)</f>
        <v>UNIDADE DE PRONTO ATENDIMENTO LESTE</v>
      </c>
      <c r="B2840" t="str">
        <f>IFERROR(VLOOKUP('Lotações convertidas'!A2840,'Lista de conversão'!A:B,2,0),IFERROR(VLOOKUP('Lotações convertidas'!A2840,'Lista de conversão'!B:B,1,0),""))</f>
        <v>UNIDADE DE PRONTO ATENDIMENTO LESTE</v>
      </c>
    </row>
    <row r="2841" spans="1:2" x14ac:dyDescent="0.25">
      <c r="A2841" t="str">
        <f>TRIM(BC!F2839)</f>
        <v>CENTRO DE SAÚDE JAQUELINE II</v>
      </c>
      <c r="B2841" t="str">
        <f>IFERROR(VLOOKUP('Lotações convertidas'!A2841,'Lista de conversão'!A:B,2,0),IFERROR(VLOOKUP('Lotações convertidas'!A2841,'Lista de conversão'!B:B,1,0),""))</f>
        <v>CENTRO DE SAÚDE JAQUELINE II</v>
      </c>
    </row>
    <row r="2842" spans="1:2" x14ac:dyDescent="0.25">
      <c r="A2842" t="str">
        <f>TRIM(BC!F2840)</f>
        <v>CENTRO DE SAÚDE JAQUELINE II</v>
      </c>
      <c r="B2842" t="str">
        <f>IFERROR(VLOOKUP('Lotações convertidas'!A2842,'Lista de conversão'!A:B,2,0),IFERROR(VLOOKUP('Lotações convertidas'!A2842,'Lista de conversão'!B:B,1,0),""))</f>
        <v>CENTRO DE SAÚDE JAQUELINE II</v>
      </c>
    </row>
    <row r="2843" spans="1:2" x14ac:dyDescent="0.25">
      <c r="A2843" t="str">
        <f>TRIM(BC!F2841)</f>
        <v>CENTRO DE SAÚDE JAQUELINE II</v>
      </c>
      <c r="B2843" t="str">
        <f>IFERROR(VLOOKUP('Lotações convertidas'!A2843,'Lista de conversão'!A:B,2,0),IFERROR(VLOOKUP('Lotações convertidas'!A2843,'Lista de conversão'!B:B,1,0),""))</f>
        <v>CENTRO DE SAÚDE JAQUELINE II</v>
      </c>
    </row>
    <row r="2844" spans="1:2" x14ac:dyDescent="0.25">
      <c r="A2844" t="str">
        <f>TRIM(BC!F2842)</f>
        <v>CENTRO DE SAÚDE PADRE TARCÍSIO</v>
      </c>
      <c r="B2844" t="str">
        <f>IFERROR(VLOOKUP('Lotações convertidas'!A2844,'Lista de conversão'!A:B,2,0),IFERROR(VLOOKUP('Lotações convertidas'!A2844,'Lista de conversão'!B:B,1,0),""))</f>
        <v>CENTRO DE SAÚDE PADRE TARCÍSIO</v>
      </c>
    </row>
    <row r="2845" spans="1:2" x14ac:dyDescent="0.25">
      <c r="A2845" t="str">
        <f>TRIM(BC!F2843)</f>
        <v>CENTRO DE SAÚDE OSWALDO CRUZ</v>
      </c>
      <c r="B2845" t="str">
        <f>IFERROR(VLOOKUP('Lotações convertidas'!A2845,'Lista de conversão'!A:B,2,0),IFERROR(VLOOKUP('Lotações convertidas'!A2845,'Lista de conversão'!B:B,1,0),""))</f>
        <v>CENTRO DE SAÚDE OSWALDO CRUZ</v>
      </c>
    </row>
    <row r="2846" spans="1:2" x14ac:dyDescent="0.25">
      <c r="A2846" t="str">
        <f>TRIM(BC!F2844)</f>
        <v>CENTRO DE SAÚDE NOSSA SENHORA APARECIDA</v>
      </c>
      <c r="B2846" t="str">
        <f>IFERROR(VLOOKUP('Lotações convertidas'!A2846,'Lista de conversão'!A:B,2,0),IFERROR(VLOOKUP('Lotações convertidas'!A2846,'Lista de conversão'!B:B,1,0),""))</f>
        <v>CENTRO DE SAÚDE NOSSA SENHORA APARECIDA</v>
      </c>
    </row>
    <row r="2847" spans="1:2" x14ac:dyDescent="0.25">
      <c r="A2847" t="str">
        <f>TRIM(BC!F2845)</f>
        <v>CENTRO DE REFERENCIA DE IMUNOBIOLOGICOS ESPECIAIS</v>
      </c>
      <c r="B2847" t="str">
        <f>IFERROR(VLOOKUP('Lotações convertidas'!A2847,'Lista de conversão'!A:B,2,0),IFERROR(VLOOKUP('Lotações convertidas'!A2847,'Lista de conversão'!B:B,1,0),""))</f>
        <v>CENTRO DE REFERENCIA DE IMUNOBIOLOGICOS ESPECIAIS</v>
      </c>
    </row>
    <row r="2848" spans="1:2" x14ac:dyDescent="0.25">
      <c r="A2848" t="str">
        <f>TRIM(BC!F2846)</f>
        <v>CENTRO DE SAÚDE SANTA TEREZINHA</v>
      </c>
      <c r="B2848" t="str">
        <f>IFERROR(VLOOKUP('Lotações convertidas'!A2848,'Lista de conversão'!A:B,2,0),IFERROR(VLOOKUP('Lotações convertidas'!A2848,'Lista de conversão'!B:B,1,0),""))</f>
        <v>CENTRO DE SAÚDE SANTA TEREZINHA</v>
      </c>
    </row>
    <row r="2849" spans="1:2" x14ac:dyDescent="0.25">
      <c r="A2849" t="str">
        <f>TRIM(BC!F2847)</f>
        <v>CENTRO DE SAÚDE PIRATININGA</v>
      </c>
      <c r="B2849" t="str">
        <f>IFERROR(VLOOKUP('Lotações convertidas'!A2849,'Lista de conversão'!A:B,2,0),IFERROR(VLOOKUP('Lotações convertidas'!A2849,'Lista de conversão'!B:B,1,0),""))</f>
        <v>CENTRO DE SAÚDE PIRATININGA</v>
      </c>
    </row>
    <row r="2850" spans="1:2" x14ac:dyDescent="0.25">
      <c r="A2850" t="str">
        <f>TRIM(BC!F2848)</f>
        <v>UNIDADE DE PRONTO ATENDIMENTO VENDA NOVA</v>
      </c>
      <c r="B2850" t="str">
        <f>IFERROR(VLOOKUP('Lotações convertidas'!A2850,'Lista de conversão'!A:B,2,0),IFERROR(VLOOKUP('Lotações convertidas'!A2850,'Lista de conversão'!B:B,1,0),""))</f>
        <v>UNIDADE DE PRONTO ATENDIMENTO VENDA NOVA</v>
      </c>
    </row>
    <row r="2851" spans="1:2" x14ac:dyDescent="0.25">
      <c r="A2851" t="str">
        <f>TRIM(BC!F2849)</f>
        <v>CENTRO DE SAÚDE PEDREIRA PRADO LOPES</v>
      </c>
      <c r="B2851" t="str">
        <f>IFERROR(VLOOKUP('Lotações convertidas'!A2851,'Lista de conversão'!A:B,2,0),IFERROR(VLOOKUP('Lotações convertidas'!A2851,'Lista de conversão'!B:B,1,0),""))</f>
        <v>CENTRO DE SAÚDE PEDREIRA PRADO LOPES</v>
      </c>
    </row>
    <row r="2852" spans="1:2" x14ac:dyDescent="0.25">
      <c r="A2852" t="str">
        <f>TRIM(BC!F2850)</f>
        <v>CENTRO DE SAÚDE SANTA RITA DE CÁSSIA</v>
      </c>
      <c r="B2852" t="str">
        <f>IFERROR(VLOOKUP('Lotações convertidas'!A2852,'Lista de conversão'!A:B,2,0),IFERROR(VLOOKUP('Lotações convertidas'!A2852,'Lista de conversão'!B:B,1,0),""))</f>
        <v>CENTRO DE SAÚDE SANTA RITA DE CÁSSIA</v>
      </c>
    </row>
    <row r="2853" spans="1:2" x14ac:dyDescent="0.25">
      <c r="A2853" t="str">
        <f>TRIM(BC!F2851)</f>
        <v>CENTRO DE SAÚDE CAMARGOS</v>
      </c>
      <c r="B2853" t="str">
        <f>IFERROR(VLOOKUP('Lotações convertidas'!A2853,'Lista de conversão'!A:B,2,0),IFERROR(VLOOKUP('Lotações convertidas'!A2853,'Lista de conversão'!B:B,1,0),""))</f>
        <v>CENTRO DE SAÚDE CAMARGOS</v>
      </c>
    </row>
    <row r="2854" spans="1:2" x14ac:dyDescent="0.25">
      <c r="A2854" t="str">
        <f>TRIM(BC!F2852)</f>
        <v>CENTRO DE SAÚDE OURO PRETO</v>
      </c>
      <c r="B2854" t="str">
        <f>IFERROR(VLOOKUP('Lotações convertidas'!A2854,'Lista de conversão'!A:B,2,0),IFERROR(VLOOKUP('Lotações convertidas'!A2854,'Lista de conversão'!B:B,1,0),""))</f>
        <v>CENTRO DE SAÚDE OURO PRETO</v>
      </c>
    </row>
    <row r="2855" spans="1:2" x14ac:dyDescent="0.25">
      <c r="A2855" t="str">
        <f>TRIM(BC!F2853)</f>
        <v>CENTRO DE SAÚDE RIO BRANCO</v>
      </c>
      <c r="B2855" t="str">
        <f>IFERROR(VLOOKUP('Lotações convertidas'!A2855,'Lista de conversão'!A:B,2,0),IFERROR(VLOOKUP('Lotações convertidas'!A2855,'Lista de conversão'!B:B,1,0),""))</f>
        <v>CENTRO DE SAÚDE RIO BRANCO</v>
      </c>
    </row>
    <row r="2856" spans="1:2" x14ac:dyDescent="0.25">
      <c r="A2856" t="str">
        <f>TRIM(BC!F2854)</f>
        <v>CENTRO DE SAÚDE EFIGÊNIA MURTA DE FIGUEIREDO</v>
      </c>
      <c r="B2856" t="str">
        <f>IFERROR(VLOOKUP('Lotações convertidas'!A2856,'Lista de conversão'!A:B,2,0),IFERROR(VLOOKUP('Lotações convertidas'!A2856,'Lista de conversão'!B:B,1,0),""))</f>
        <v>CENTRO DE SAÚDE EFIGÊNIA MURTA DE FIGUEIREDO</v>
      </c>
    </row>
    <row r="2857" spans="1:2" x14ac:dyDescent="0.25">
      <c r="A2857" t="str">
        <f>TRIM(BC!F2855)</f>
        <v>GERENCIA DE URGENCIA E EMERGENCIA</v>
      </c>
      <c r="B2857" t="str">
        <f>IFERROR(VLOOKUP('Lotações convertidas'!A2857,'Lista de conversão'!A:B,2,0),IFERROR(VLOOKUP('Lotações convertidas'!A2857,'Lista de conversão'!B:B,1,0),""))</f>
        <v>GERENCIA DE URGENCIA E EMERGENCIA</v>
      </c>
    </row>
    <row r="2858" spans="1:2" x14ac:dyDescent="0.25">
      <c r="A2858" t="str">
        <f>TRIM(BC!F2856)</f>
        <v>CENTRO DE SAÚDE EFIGÊNIA MURTA DE FIGUEIREDO</v>
      </c>
      <c r="B2858" t="str">
        <f>IFERROR(VLOOKUP('Lotações convertidas'!A2858,'Lista de conversão'!A:B,2,0),IFERROR(VLOOKUP('Lotações convertidas'!A2858,'Lista de conversão'!B:B,1,0),""))</f>
        <v>CENTRO DE SAÚDE EFIGÊNIA MURTA DE FIGUEIREDO</v>
      </c>
    </row>
    <row r="2859" spans="1:2" x14ac:dyDescent="0.25">
      <c r="A2859" t="str">
        <f>TRIM(BC!F2857)</f>
        <v>CENTRO DE SAÚDE PEDREIRA PRADO LOPES</v>
      </c>
      <c r="B2859" t="str">
        <f>IFERROR(VLOOKUP('Lotações convertidas'!A2859,'Lista de conversão'!A:B,2,0),IFERROR(VLOOKUP('Lotações convertidas'!A2859,'Lista de conversão'!B:B,1,0),""))</f>
        <v>CENTRO DE SAÚDE PEDREIRA PRADO LOPES</v>
      </c>
    </row>
    <row r="2860" spans="1:2" x14ac:dyDescent="0.25">
      <c r="A2860" t="str">
        <f>TRIM(BC!F2858)</f>
        <v>UNIDADE DE PRONTO ATENDIMENTO LESTE</v>
      </c>
      <c r="B2860" t="str">
        <f>IFERROR(VLOOKUP('Lotações convertidas'!A2860,'Lista de conversão'!A:B,2,0),IFERROR(VLOOKUP('Lotações convertidas'!A2860,'Lista de conversão'!B:B,1,0),""))</f>
        <v>UNIDADE DE PRONTO ATENDIMENTO LESTE</v>
      </c>
    </row>
    <row r="2861" spans="1:2" x14ac:dyDescent="0.25">
      <c r="A2861" t="str">
        <f>TRIM(BC!F2859)</f>
        <v>LABORATÓRIO MUNICIPAL DE REFERÊNCIA DE ANALISES CLINICAS E CITOPATOLOGIA</v>
      </c>
      <c r="B2861" t="str">
        <f>IFERROR(VLOOKUP('Lotações convertidas'!A2861,'Lista de conversão'!A:B,2,0),IFERROR(VLOOKUP('Lotações convertidas'!A2861,'Lista de conversão'!B:B,1,0),""))</f>
        <v>LABORATORIO MUNICIPAL DE REFERENCIA DE ANALISES CLINICAS E CITOPATOLOGIA</v>
      </c>
    </row>
    <row r="2862" spans="1:2" x14ac:dyDescent="0.25">
      <c r="A2862" t="str">
        <f>TRIM(BC!F2860)</f>
        <v>LABORATÓRIO MUNICIPAL DE REFERÊNCIA DE ANALISES CLINICAS E CITOPATOLOGIA</v>
      </c>
      <c r="B2862" t="str">
        <f>IFERROR(VLOOKUP('Lotações convertidas'!A2862,'Lista de conversão'!A:B,2,0),IFERROR(VLOOKUP('Lotações convertidas'!A2862,'Lista de conversão'!B:B,1,0),""))</f>
        <v>LABORATORIO MUNICIPAL DE REFERENCIA DE ANALISES CLINICAS E CITOPATOLOGIA</v>
      </c>
    </row>
    <row r="2863" spans="1:2" x14ac:dyDescent="0.25">
      <c r="A2863" t="str">
        <f>TRIM(BC!F2861)</f>
        <v>CENTRO DE SAÚDE PEDREIRA PRADO LOPES</v>
      </c>
      <c r="B2863" t="str">
        <f>IFERROR(VLOOKUP('Lotações convertidas'!A2863,'Lista de conversão'!A:B,2,0),IFERROR(VLOOKUP('Lotações convertidas'!A2863,'Lista de conversão'!B:B,1,0),""))</f>
        <v>CENTRO DE SAÚDE PEDREIRA PRADO LOPES</v>
      </c>
    </row>
    <row r="2864" spans="1:2" x14ac:dyDescent="0.25">
      <c r="A2864" t="str">
        <f>TRIM(BC!F2862)</f>
        <v>CENTRO DE SAÚDE ZILAH SPÓSITO</v>
      </c>
      <c r="B2864" t="str">
        <f>IFERROR(VLOOKUP('Lotações convertidas'!A2864,'Lista de conversão'!A:B,2,0),IFERROR(VLOOKUP('Lotações convertidas'!A2864,'Lista de conversão'!B:B,1,0),""))</f>
        <v>CENTRO DE SAÚDE ZILAH SPÓSITO</v>
      </c>
    </row>
    <row r="2865" spans="1:2" x14ac:dyDescent="0.25">
      <c r="A2865" t="str">
        <f>TRIM(BC!F2863)</f>
        <v>CENTRO DE SAÚDE TUPI</v>
      </c>
      <c r="B2865" t="str">
        <f>IFERROR(VLOOKUP('Lotações convertidas'!A2865,'Lista de conversão'!A:B,2,0),IFERROR(VLOOKUP('Lotações convertidas'!A2865,'Lista de conversão'!B:B,1,0),""))</f>
        <v>CENTRO DE SAÚDE TUPI</v>
      </c>
    </row>
    <row r="2866" spans="1:2" x14ac:dyDescent="0.25">
      <c r="A2866" t="str">
        <f>TRIM(BC!F2864)</f>
        <v>CENTRO DE SAÚDE AARÃO REIS</v>
      </c>
      <c r="B2866" t="str">
        <f>IFERROR(VLOOKUP('Lotações convertidas'!A2866,'Lista de conversão'!A:B,2,0),IFERROR(VLOOKUP('Lotações convertidas'!A2866,'Lista de conversão'!B:B,1,0),""))</f>
        <v>CENTRO DE SAÚDE AARÃO REIS</v>
      </c>
    </row>
    <row r="2867" spans="1:2" x14ac:dyDescent="0.25">
      <c r="A2867" t="str">
        <f>TRIM(BC!F2865)</f>
        <v>CENTRO DE SAÚDE NAZARÉ</v>
      </c>
      <c r="B2867" t="str">
        <f>IFERROR(VLOOKUP('Lotações convertidas'!A2867,'Lista de conversão'!A:B,2,0),IFERROR(VLOOKUP('Lotações convertidas'!A2867,'Lista de conversão'!B:B,1,0),""))</f>
        <v>CENTRO DE SAÚDE NAZARÉ</v>
      </c>
    </row>
    <row r="2868" spans="1:2" x14ac:dyDescent="0.25">
      <c r="A2868" t="str">
        <f>TRIM(BC!F2866)</f>
        <v>SERVIÇO DE ATENDIMENTO MÓVEL DE URGÊNCIA E TRANSPORTE EM SAÚDE</v>
      </c>
      <c r="B2868" t="str">
        <f>IFERROR(VLOOKUP('Lotações convertidas'!A2868,'Lista de conversão'!A:B,2,0),IFERROR(VLOOKUP('Lotações convertidas'!A2868,'Lista de conversão'!B:B,1,0),""))</f>
        <v>SERVIÇO DE ATENDIMENTO MÓVEL DE URGÊNCIA E TRANSPORTE EM SAÚDE</v>
      </c>
    </row>
    <row r="2869" spans="1:2" x14ac:dyDescent="0.25">
      <c r="A2869" t="str">
        <f>TRIM(BC!F2867)</f>
        <v>UNIDADE DE PRONTO ATENDIMENTO NORDESTE</v>
      </c>
      <c r="B2869" t="str">
        <f>IFERROR(VLOOKUP('Lotações convertidas'!A2869,'Lista de conversão'!A:B,2,0),IFERROR(VLOOKUP('Lotações convertidas'!A2869,'Lista de conversão'!B:B,1,0),""))</f>
        <v>UNIDADE DE PRONTO ATENDIMENTO NORDESTE</v>
      </c>
    </row>
    <row r="2870" spans="1:2" x14ac:dyDescent="0.25">
      <c r="A2870" t="str">
        <f>TRIM(BC!F2868)</f>
        <v>UNIDADE DE PRONTO ATENDIMENTO NORDESTE</v>
      </c>
      <c r="B2870" t="str">
        <f>IFERROR(VLOOKUP('Lotações convertidas'!A2870,'Lista de conversão'!A:B,2,0),IFERROR(VLOOKUP('Lotações convertidas'!A2870,'Lista de conversão'!B:B,1,0),""))</f>
        <v>UNIDADE DE PRONTO ATENDIMENTO NORDESTE</v>
      </c>
    </row>
    <row r="2871" spans="1:2" x14ac:dyDescent="0.25">
      <c r="A2871" t="str">
        <f>TRIM(BC!F2869)</f>
        <v>UNIDADE DE PRONTO ATENDIMENTO NORDESTE</v>
      </c>
      <c r="B2871" t="str">
        <f>IFERROR(VLOOKUP('Lotações convertidas'!A2871,'Lista de conversão'!A:B,2,0),IFERROR(VLOOKUP('Lotações convertidas'!A2871,'Lista de conversão'!B:B,1,0),""))</f>
        <v>UNIDADE DE PRONTO ATENDIMENTO NORDESTE</v>
      </c>
    </row>
    <row r="2872" spans="1:2" x14ac:dyDescent="0.25">
      <c r="A2872" t="str">
        <f>TRIM(BC!F2870)</f>
        <v>UNIDADE DE PRONTO ATENDIMENTO NORDESTE</v>
      </c>
      <c r="B2872" t="str">
        <f>IFERROR(VLOOKUP('Lotações convertidas'!A2872,'Lista de conversão'!A:B,2,0),IFERROR(VLOOKUP('Lotações convertidas'!A2872,'Lista de conversão'!B:B,1,0),""))</f>
        <v>UNIDADE DE PRONTO ATENDIMENTO NORDESTE</v>
      </c>
    </row>
    <row r="2873" spans="1:2" x14ac:dyDescent="0.25">
      <c r="A2873" t="str">
        <f>TRIM(BC!F2871)</f>
        <v>UNIDADE DE PRONTO ATENDIMENTO BARREIRO</v>
      </c>
      <c r="B2873" t="str">
        <f>IFERROR(VLOOKUP('Lotações convertidas'!A2873,'Lista de conversão'!A:B,2,0),IFERROR(VLOOKUP('Lotações convertidas'!A2873,'Lista de conversão'!B:B,1,0),""))</f>
        <v>UNIDADE DE PRONTO ATENDIMENTO BARREIRO</v>
      </c>
    </row>
    <row r="2874" spans="1:2" x14ac:dyDescent="0.25">
      <c r="A2874" t="str">
        <f>TRIM(BC!F2872)</f>
        <v>UNIDADE DE PRONTO ATENDIMENTO BARREIRO</v>
      </c>
      <c r="B2874" t="str">
        <f>IFERROR(VLOOKUP('Lotações convertidas'!A2874,'Lista de conversão'!A:B,2,0),IFERROR(VLOOKUP('Lotações convertidas'!A2874,'Lista de conversão'!B:B,1,0),""))</f>
        <v>UNIDADE DE PRONTO ATENDIMENTO BARREIRO</v>
      </c>
    </row>
    <row r="2875" spans="1:2" x14ac:dyDescent="0.25">
      <c r="A2875" t="str">
        <f>TRIM(BC!F2873)</f>
        <v>UNIDADE DE PRONTO ATENDIMENTO BARREIRO</v>
      </c>
      <c r="B2875" t="str">
        <f>IFERROR(VLOOKUP('Lotações convertidas'!A2875,'Lista de conversão'!A:B,2,0),IFERROR(VLOOKUP('Lotações convertidas'!A2875,'Lista de conversão'!B:B,1,0),""))</f>
        <v>UNIDADE DE PRONTO ATENDIMENTO BARREIRO</v>
      </c>
    </row>
    <row r="2876" spans="1:2" x14ac:dyDescent="0.25">
      <c r="A2876" t="str">
        <f>TRIM(BC!F2874)</f>
        <v>UNIDADE DE PRONTO ATENDIMENTO BARREIRO</v>
      </c>
      <c r="B2876" t="str">
        <f>IFERROR(VLOOKUP('Lotações convertidas'!A2876,'Lista de conversão'!A:B,2,0),IFERROR(VLOOKUP('Lotações convertidas'!A2876,'Lista de conversão'!B:B,1,0),""))</f>
        <v>UNIDADE DE PRONTO ATENDIMENTO BARREIRO</v>
      </c>
    </row>
    <row r="2877" spans="1:2" x14ac:dyDescent="0.25">
      <c r="A2877" t="str">
        <f>TRIM(BC!F2875)</f>
        <v>UNIDADE DE PRONTO ATENDIMENTO BARREIRO</v>
      </c>
      <c r="B2877" t="str">
        <f>IFERROR(VLOOKUP('Lotações convertidas'!A2877,'Lista de conversão'!A:B,2,0),IFERROR(VLOOKUP('Lotações convertidas'!A2877,'Lista de conversão'!B:B,1,0),""))</f>
        <v>UNIDADE DE PRONTO ATENDIMENTO BARREIRO</v>
      </c>
    </row>
    <row r="2878" spans="1:2" x14ac:dyDescent="0.25">
      <c r="A2878" t="str">
        <f>TRIM(BC!F2876)</f>
        <v>UNIDADE DE PRONTO ATENDIMENTO PAMPULHA</v>
      </c>
      <c r="B2878" t="str">
        <f>IFERROR(VLOOKUP('Lotações convertidas'!A2878,'Lista de conversão'!A:B,2,0),IFERROR(VLOOKUP('Lotações convertidas'!A2878,'Lista de conversão'!B:B,1,0),""))</f>
        <v>UNIDADE DE PRONTO ATENDIMENTO PAMPULHA</v>
      </c>
    </row>
    <row r="2879" spans="1:2" x14ac:dyDescent="0.25">
      <c r="A2879" t="str">
        <f>TRIM(BC!F2877)</f>
        <v>CENTRO DE REFERÊNCIA EM SAÚDE MENTAL INFANTO-JUVENIL NORDESTE</v>
      </c>
      <c r="B2879" t="str">
        <f>IFERROR(VLOOKUP('Lotações convertidas'!A2879,'Lista de conversão'!A:B,2,0),IFERROR(VLOOKUP('Lotações convertidas'!A2879,'Lista de conversão'!B:B,1,0),""))</f>
        <v>CENTRO DE REFERENCIA EM SAUDE MENTAL INFANTIL NORDESTE</v>
      </c>
    </row>
    <row r="2880" spans="1:2" x14ac:dyDescent="0.25">
      <c r="A2880" t="str">
        <f>TRIM(BC!F2878)</f>
        <v>CENTRO DE TREIN. E REF. EM DOENÇAS INFECCIOSAS E PARASITÁRIAS ORESTES DINIZ</v>
      </c>
      <c r="B2880" t="str">
        <f>IFERROR(VLOOKUP('Lotações convertidas'!A2880,'Lista de conversão'!A:B,2,0),IFERROR(VLOOKUP('Lotações convertidas'!A2880,'Lista de conversão'!B:B,1,0),""))</f>
        <v>CENTRO DE TREIN. E REF. EM DOENÇAS INFECCIOSAS E PARASITÁRIAS ORESTES DINIZ</v>
      </c>
    </row>
    <row r="2881" spans="1:2" x14ac:dyDescent="0.25">
      <c r="A2881" t="str">
        <f>TRIM(BC!F2879)</f>
        <v>CENTRO DE SAÚDE NOVO HORIZONTE</v>
      </c>
      <c r="B2881" t="str">
        <f>IFERROR(VLOOKUP('Lotações convertidas'!A2881,'Lista de conversão'!A:B,2,0),IFERROR(VLOOKUP('Lotações convertidas'!A2881,'Lista de conversão'!B:B,1,0),""))</f>
        <v>CENTRO DE SAÚDE NOVO HORIZONTE</v>
      </c>
    </row>
    <row r="2882" spans="1:2" x14ac:dyDescent="0.25">
      <c r="A2882" t="str">
        <f>TRIM(BC!F2880)</f>
        <v>CENTRO DE ESPECIALIDADES ODONTOLÓGICAS CENTRO-SUL</v>
      </c>
      <c r="B2882" t="str">
        <f>IFERROR(VLOOKUP('Lotações convertidas'!A2882,'Lista de conversão'!A:B,2,0),IFERROR(VLOOKUP('Lotações convertidas'!A2882,'Lista de conversão'!B:B,1,0),""))</f>
        <v>CENTRO DE ESPECIALIDADES ODONTOLOGICAS CENTRO-SUL</v>
      </c>
    </row>
    <row r="2883" spans="1:2" x14ac:dyDescent="0.25">
      <c r="A2883" t="str">
        <f>TRIM(BC!F2881)</f>
        <v>SERVIÇO DE ATENDIMENTO MÓVEL DE URGÊNCIA E TRANSPORTE EM SAÚDE</v>
      </c>
      <c r="B2883" t="str">
        <f>IFERROR(VLOOKUP('Lotações convertidas'!A2883,'Lista de conversão'!A:B,2,0),IFERROR(VLOOKUP('Lotações convertidas'!A2883,'Lista de conversão'!B:B,1,0),""))</f>
        <v>SERVIÇO DE ATENDIMENTO MÓVEL DE URGÊNCIA E TRANSPORTE EM SAÚDE</v>
      </c>
    </row>
    <row r="2884" spans="1:2" x14ac:dyDescent="0.25">
      <c r="A2884" t="str">
        <f>TRIM(BC!F2882)</f>
        <v>CENTRO DE REFERÊNCIA EM SAÚDE MENTAL- ÁLCOOL E OUTRAS DROGAS NORDESTE</v>
      </c>
      <c r="B2884" t="str">
        <f>IFERROR(VLOOKUP('Lotações convertidas'!A2884,'Lista de conversão'!A:B,2,0),IFERROR(VLOOKUP('Lotações convertidas'!A2884,'Lista de conversão'!B:B,1,0),""))</f>
        <v>CENTRO DE REFERENCIA EM SAUDE MENTAL ALCOOL E DROGAS NORDESTE</v>
      </c>
    </row>
    <row r="2885" spans="1:2" x14ac:dyDescent="0.25">
      <c r="A2885" t="str">
        <f>TRIM(BC!F2883)</f>
        <v>UNIDADE DE PRONTO ATENDIMENTO NORTE</v>
      </c>
      <c r="B2885" t="str">
        <f>IFERROR(VLOOKUP('Lotações convertidas'!A2885,'Lista de conversão'!A:B,2,0),IFERROR(VLOOKUP('Lotações convertidas'!A2885,'Lista de conversão'!B:B,1,0),""))</f>
        <v>UNIDADE DE PRONTO ATENDIMENTO NORTE</v>
      </c>
    </row>
    <row r="2886" spans="1:2" x14ac:dyDescent="0.25">
      <c r="A2886" t="str">
        <f>TRIM(BC!F2884)</f>
        <v>CENTRO DE REFERENCIA EM SAUDE MENTAL PAMPULHA</v>
      </c>
      <c r="B2886" t="str">
        <f>IFERROR(VLOOKUP('Lotações convertidas'!A2886,'Lista de conversão'!A:B,2,0),IFERROR(VLOOKUP('Lotações convertidas'!A2886,'Lista de conversão'!B:B,1,0),""))</f>
        <v>CENTRO DE REFERENCIA EM SAUDE MENTAL PAMPULHA</v>
      </c>
    </row>
    <row r="2887" spans="1:2" x14ac:dyDescent="0.25">
      <c r="A2887" t="str">
        <f>TRIM(BC!F2885)</f>
        <v>CENTRO DE SAÚDE CAFEZAL</v>
      </c>
      <c r="B2887" t="str">
        <f>IFERROR(VLOOKUP('Lotações convertidas'!A2887,'Lista de conversão'!A:B,2,0),IFERROR(VLOOKUP('Lotações convertidas'!A2887,'Lista de conversão'!B:B,1,0),""))</f>
        <v>CENTRO DE SAÚDE CAFEZAL</v>
      </c>
    </row>
    <row r="2888" spans="1:2" x14ac:dyDescent="0.25">
      <c r="A2888" t="str">
        <f>TRIM(BC!F2886)</f>
        <v>CENTRO DE SAÚDE MARCO ANTÔNIO DE MENEZES</v>
      </c>
      <c r="B2888" t="str">
        <f>IFERROR(VLOOKUP('Lotações convertidas'!A2888,'Lista de conversão'!A:B,2,0),IFERROR(VLOOKUP('Lotações convertidas'!A2888,'Lista de conversão'!B:B,1,0),""))</f>
        <v>CENTRO DE SAÚDE MARCO ANTÔNIO DE MENEZES</v>
      </c>
    </row>
    <row r="2889" spans="1:2" x14ac:dyDescent="0.25">
      <c r="A2889" t="str">
        <f>TRIM(BC!F2887)</f>
        <v>CENTRO DE REFERÊNCIA EM SAÚDE MENTAL INFANTO-JUVENIL NORDESTE</v>
      </c>
      <c r="B2889" t="str">
        <f>IFERROR(VLOOKUP('Lotações convertidas'!A2889,'Lista de conversão'!A:B,2,0),IFERROR(VLOOKUP('Lotações convertidas'!A2889,'Lista de conversão'!B:B,1,0),""))</f>
        <v>CENTRO DE REFERENCIA EM SAUDE MENTAL INFANTIL NORDESTE</v>
      </c>
    </row>
    <row r="2890" spans="1:2" x14ac:dyDescent="0.25">
      <c r="A2890" t="str">
        <f>TRIM(BC!F2888)</f>
        <v>GERENCIA DE ASSISTENCIA, EPIDEMIOLOGIA E REGULACAO PAMPULHA</v>
      </c>
      <c r="B2890" t="str">
        <f>IFERROR(VLOOKUP('Lotações convertidas'!A2890,'Lista de conversão'!A:B,2,0),IFERROR(VLOOKUP('Lotações convertidas'!A2890,'Lista de conversão'!B:B,1,0),""))</f>
        <v>GERENCIA DE ASSISTENCIA, EPIDEMIOLOGIA E REGULACAO PAMPULHA</v>
      </c>
    </row>
    <row r="2891" spans="1:2" x14ac:dyDescent="0.25">
      <c r="A2891" t="str">
        <f>TRIM(BC!F2889)</f>
        <v>CENTRO DE SAÚDE CONJUNTO SANTA MARIA</v>
      </c>
      <c r="B2891" t="str">
        <f>IFERROR(VLOOKUP('Lotações convertidas'!A2891,'Lista de conversão'!A:B,2,0),IFERROR(VLOOKUP('Lotações convertidas'!A2891,'Lista de conversão'!B:B,1,0),""))</f>
        <v>CENTRO DE SAÚDE CONJUNTO SANTA MARIA</v>
      </c>
    </row>
    <row r="2892" spans="1:2" x14ac:dyDescent="0.25">
      <c r="A2892" t="str">
        <f>TRIM(BC!F2890)</f>
        <v>CENTRO DE REFERÊNCIA EM SAÚDE MENTAL- ÁLCOOL E OUTRAS DROGAS NORDESTE</v>
      </c>
      <c r="B2892" t="str">
        <f>IFERROR(VLOOKUP('Lotações convertidas'!A2892,'Lista de conversão'!A:B,2,0),IFERROR(VLOOKUP('Lotações convertidas'!A2892,'Lista de conversão'!B:B,1,0),""))</f>
        <v>CENTRO DE REFERENCIA EM SAUDE MENTAL ALCOOL E DROGAS NORDESTE</v>
      </c>
    </row>
    <row r="2893" spans="1:2" x14ac:dyDescent="0.25">
      <c r="A2893" t="str">
        <f>TRIM(BC!F2891)</f>
        <v>CENTRO DE SAÚDE PADRE TIAGO</v>
      </c>
      <c r="B2893" t="str">
        <f>IFERROR(VLOOKUP('Lotações convertidas'!A2893,'Lista de conversão'!A:B,2,0),IFERROR(VLOOKUP('Lotações convertidas'!A2893,'Lista de conversão'!B:B,1,0),""))</f>
        <v>CENTRO DE SAÚDE PADRE TIAGO</v>
      </c>
    </row>
    <row r="2894" spans="1:2" x14ac:dyDescent="0.25">
      <c r="A2894" t="str">
        <f>TRIM(BC!F2892)</f>
        <v>CENTRO DE SAÚDE MINAS CAIXA</v>
      </c>
      <c r="B2894" t="str">
        <f>IFERROR(VLOOKUP('Lotações convertidas'!A2894,'Lista de conversão'!A:B,2,0),IFERROR(VLOOKUP('Lotações convertidas'!A2894,'Lista de conversão'!B:B,1,0),""))</f>
        <v>CENTRO DE SAÚDE MINAS CAIXA</v>
      </c>
    </row>
    <row r="2895" spans="1:2" x14ac:dyDescent="0.25">
      <c r="A2895" t="str">
        <f>TRIM(BC!F2893)</f>
        <v>CENTRO DE SAÚDE DOM CABRAL</v>
      </c>
      <c r="B2895" t="str">
        <f>IFERROR(VLOOKUP('Lotações convertidas'!A2895,'Lista de conversão'!A:B,2,0),IFERROR(VLOOKUP('Lotações convertidas'!A2895,'Lista de conversão'!B:B,1,0),""))</f>
        <v>CENTRO DE SAÚDE DOM CABRAL</v>
      </c>
    </row>
    <row r="2896" spans="1:2" x14ac:dyDescent="0.25">
      <c r="A2896" t="str">
        <f>TRIM(BC!F2894)</f>
        <v>SERVIÇO DE ATENDIMENTO MÓVEL DE URGÊNCIA E TRANSPORTE EM SAÚDE</v>
      </c>
      <c r="B2896" t="str">
        <f>IFERROR(VLOOKUP('Lotações convertidas'!A2896,'Lista de conversão'!A:B,2,0),IFERROR(VLOOKUP('Lotações convertidas'!A2896,'Lista de conversão'!B:B,1,0),""))</f>
        <v>SERVIÇO DE ATENDIMENTO MÓVEL DE URGÊNCIA E TRANSPORTE EM SAÚDE</v>
      </c>
    </row>
    <row r="2897" spans="1:2" x14ac:dyDescent="0.25">
      <c r="A2897" t="str">
        <f>TRIM(BC!F2895)</f>
        <v>CENTRO DE SAÚDE JARDIM LEBLON</v>
      </c>
      <c r="B2897" t="str">
        <f>IFERROR(VLOOKUP('Lotações convertidas'!A2897,'Lista de conversão'!A:B,2,0),IFERROR(VLOOKUP('Lotações convertidas'!A2897,'Lista de conversão'!B:B,1,0),""))</f>
        <v>CENTRO DE SAÚDE JARDIM LEBLON</v>
      </c>
    </row>
    <row r="2898" spans="1:2" x14ac:dyDescent="0.25">
      <c r="A2898" t="str">
        <f>TRIM(BC!F2896)</f>
        <v>SERVIÇO DE ATENDIMENTO MÓVEL DE URGÊNCIA E TRANSPORTE EM SAÚDE</v>
      </c>
      <c r="B2898" t="str">
        <f>IFERROR(VLOOKUP('Lotações convertidas'!A2898,'Lista de conversão'!A:B,2,0),IFERROR(VLOOKUP('Lotações convertidas'!A2898,'Lista de conversão'!B:B,1,0),""))</f>
        <v>SERVIÇO DE ATENDIMENTO MÓVEL DE URGÊNCIA E TRANSPORTE EM SAÚDE</v>
      </c>
    </row>
    <row r="2899" spans="1:2" x14ac:dyDescent="0.25">
      <c r="A2899" t="str">
        <f>TRIM(BC!F2897)</f>
        <v>CENTRO DE SAÚDE VALE DO JATOBÁ</v>
      </c>
      <c r="B2899" t="str">
        <f>IFERROR(VLOOKUP('Lotações convertidas'!A2899,'Lista de conversão'!A:B,2,0),IFERROR(VLOOKUP('Lotações convertidas'!A2899,'Lista de conversão'!B:B,1,0),""))</f>
        <v>CENTRO DE SAÚDE VALE DO JATOBÁ</v>
      </c>
    </row>
    <row r="2900" spans="1:2" x14ac:dyDescent="0.25">
      <c r="A2900" t="str">
        <f>TRIM(BC!F2898)</f>
        <v>CENTRO DE SAÚDE PARAÍSO</v>
      </c>
      <c r="B2900" t="str">
        <f>IFERROR(VLOOKUP('Lotações convertidas'!A2900,'Lista de conversão'!A:B,2,0),IFERROR(VLOOKUP('Lotações convertidas'!A2900,'Lista de conversão'!B:B,1,0),""))</f>
        <v>CENTRO DE SAÚDE PARAÍSO</v>
      </c>
    </row>
    <row r="2901" spans="1:2" x14ac:dyDescent="0.25">
      <c r="A2901" t="str">
        <f>TRIM(BC!F2899)</f>
        <v>CENTRO DE REFERENCIA EM SAUDE MENTAL NORDESTE</v>
      </c>
      <c r="B2901" t="str">
        <f>IFERROR(VLOOKUP('Lotações convertidas'!A2901,'Lista de conversão'!A:B,2,0),IFERROR(VLOOKUP('Lotações convertidas'!A2901,'Lista de conversão'!B:B,1,0),""))</f>
        <v>CENTRO DE REFERENCIA EM SAUDE MENTAL NORDESTE</v>
      </c>
    </row>
    <row r="2902" spans="1:2" x14ac:dyDescent="0.25">
      <c r="A2902" t="str">
        <f>TRIM(BC!F2900)</f>
        <v>CENTRO DE SAÚDE MANTIQUEIRA</v>
      </c>
      <c r="B2902" t="str">
        <f>IFERROR(VLOOKUP('Lotações convertidas'!A2902,'Lista de conversão'!A:B,2,0),IFERROR(VLOOKUP('Lotações convertidas'!A2902,'Lista de conversão'!B:B,1,0),""))</f>
        <v>CENTRO DE SAÚDE MANTIQUEIRA</v>
      </c>
    </row>
    <row r="2903" spans="1:2" x14ac:dyDescent="0.25">
      <c r="A2903" t="str">
        <f>TRIM(BC!F2901)</f>
        <v>CENTRO DE SAÚDE PINDORAMA - ELZA MARTINS</v>
      </c>
      <c r="B2903" t="str">
        <f>IFERROR(VLOOKUP('Lotações convertidas'!A2903,'Lista de conversão'!A:B,2,0),IFERROR(VLOOKUP('Lotações convertidas'!A2903,'Lista de conversão'!B:B,1,0),""))</f>
        <v>CENTRO DE SAÚDE PINDORAMA - ELZA MARTINS</v>
      </c>
    </row>
    <row r="2904" spans="1:2" x14ac:dyDescent="0.25">
      <c r="A2904" t="str">
        <f>TRIM(BC!F2902)</f>
        <v>DIRETORIA DE PROMOCAO A SAUDE E VIGILANCIA EPIDEMIOLOGICA</v>
      </c>
      <c r="B2904" t="str">
        <f>IFERROR(VLOOKUP('Lotações convertidas'!A2904,'Lista de conversão'!A:B,2,0),IFERROR(VLOOKUP('Lotações convertidas'!A2904,'Lista de conversão'!B:B,1,0),""))</f>
        <v>DIRETORIA DE PROMOCAO A SAUDE E VIGILANCIA EPIDEMIOLOGICA</v>
      </c>
    </row>
    <row r="2905" spans="1:2" x14ac:dyDescent="0.25">
      <c r="A2905" t="str">
        <f>TRIM(BC!F2903)</f>
        <v>UNIDADE DE PRONTO ATENDIMENTO BARREIRO</v>
      </c>
      <c r="B2905" t="str">
        <f>IFERROR(VLOOKUP('Lotações convertidas'!A2905,'Lista de conversão'!A:B,2,0),IFERROR(VLOOKUP('Lotações convertidas'!A2905,'Lista de conversão'!B:B,1,0),""))</f>
        <v>UNIDADE DE PRONTO ATENDIMENTO BARREIRO</v>
      </c>
    </row>
    <row r="2906" spans="1:2" x14ac:dyDescent="0.25">
      <c r="A2906" t="str">
        <f>TRIM(BC!F2904)</f>
        <v>CENTRO DE REFERÊNCIA EM SAÚDE MENTAL INFANTO-JUVENIL NORDESTE</v>
      </c>
      <c r="B2906" t="str">
        <f>IFERROR(VLOOKUP('Lotações convertidas'!A2906,'Lista de conversão'!A:B,2,0),IFERROR(VLOOKUP('Lotações convertidas'!A2906,'Lista de conversão'!B:B,1,0),""))</f>
        <v>CENTRO DE REFERENCIA EM SAUDE MENTAL INFANTIL NORDESTE</v>
      </c>
    </row>
    <row r="2907" spans="1:2" x14ac:dyDescent="0.25">
      <c r="A2907" t="str">
        <f>TRIM(BC!F2905)</f>
        <v>CENTRO DE REFERENCIA EM SAUDE MENTAL VENDA NOVA</v>
      </c>
      <c r="B2907" t="str">
        <f>IFERROR(VLOOKUP('Lotações convertidas'!A2907,'Lista de conversão'!A:B,2,0),IFERROR(VLOOKUP('Lotações convertidas'!A2907,'Lista de conversão'!B:B,1,0),""))</f>
        <v>CENTRO DE REFERENCIA EM SAUDE MENTAL VENDA NOVA</v>
      </c>
    </row>
    <row r="2908" spans="1:2" x14ac:dyDescent="0.25">
      <c r="A2908" t="str">
        <f>TRIM(BC!F2906)</f>
        <v>CENTRO DE SAÚDE CABANA</v>
      </c>
      <c r="B2908" t="str">
        <f>IFERROR(VLOOKUP('Lotações convertidas'!A2908,'Lista de conversão'!A:B,2,0),IFERROR(VLOOKUP('Lotações convertidas'!A2908,'Lista de conversão'!B:B,1,0),""))</f>
        <v>CENTRO DE SAÚDE CABANA</v>
      </c>
    </row>
    <row r="2909" spans="1:2" x14ac:dyDescent="0.25">
      <c r="A2909" t="str">
        <f>TRIM(BC!F2907)</f>
        <v>UNIDADE DE PRONTO ATENDIMENTO BARREIRO</v>
      </c>
      <c r="B2909" t="str">
        <f>IFERROR(VLOOKUP('Lotações convertidas'!A2909,'Lista de conversão'!A:B,2,0),IFERROR(VLOOKUP('Lotações convertidas'!A2909,'Lista de conversão'!B:B,1,0),""))</f>
        <v>UNIDADE DE PRONTO ATENDIMENTO BARREIRO</v>
      </c>
    </row>
    <row r="2910" spans="1:2" x14ac:dyDescent="0.25">
      <c r="A2910" t="str">
        <f>TRIM(BC!F2908)</f>
        <v>CENTRO DE SAÚDE SANTA MARIA</v>
      </c>
      <c r="B2910" t="str">
        <f>IFERROR(VLOOKUP('Lotações convertidas'!A2910,'Lista de conversão'!A:B,2,0),IFERROR(VLOOKUP('Lotações convertidas'!A2910,'Lista de conversão'!B:B,1,0),""))</f>
        <v>CENTRO DE SAÚDE SANTA MARIA</v>
      </c>
    </row>
    <row r="2911" spans="1:2" x14ac:dyDescent="0.25">
      <c r="A2911" t="str">
        <f>TRIM(BC!F2909)</f>
        <v>DIRETORIA REGIONAL DE SAUDE BARREIRO</v>
      </c>
      <c r="B2911" t="str">
        <f>IFERROR(VLOOKUP('Lotações convertidas'!A2911,'Lista de conversão'!A:B,2,0),IFERROR(VLOOKUP('Lotações convertidas'!A2911,'Lista de conversão'!B:B,1,0),""))</f>
        <v>DIRETORIA REGIONAL DE SAUDE BARREIRO</v>
      </c>
    </row>
    <row r="2912" spans="1:2" x14ac:dyDescent="0.25">
      <c r="A2912" t="str">
        <f>TRIM(BC!F2910)</f>
        <v>CENTRO DE REFERÊNCIA EM SAÚDE MENTAL INFANTO-JUVENIL NORDESTE</v>
      </c>
      <c r="B2912" t="str">
        <f>IFERROR(VLOOKUP('Lotações convertidas'!A2912,'Lista de conversão'!A:B,2,0),IFERROR(VLOOKUP('Lotações convertidas'!A2912,'Lista de conversão'!B:B,1,0),""))</f>
        <v>CENTRO DE REFERENCIA EM SAUDE MENTAL INFANTIL NORDESTE</v>
      </c>
    </row>
    <row r="2913" spans="1:2" x14ac:dyDescent="0.25">
      <c r="A2913" t="str">
        <f>TRIM(BC!F2911)</f>
        <v>UNIDADE DE PRONTO ATENDIMENTO NORDESTE</v>
      </c>
      <c r="B2913" t="str">
        <f>IFERROR(VLOOKUP('Lotações convertidas'!A2913,'Lista de conversão'!A:B,2,0),IFERROR(VLOOKUP('Lotações convertidas'!A2913,'Lista de conversão'!B:B,1,0),""))</f>
        <v>UNIDADE DE PRONTO ATENDIMENTO NORDESTE</v>
      </c>
    </row>
    <row r="2914" spans="1:2" x14ac:dyDescent="0.25">
      <c r="A2914" t="str">
        <f>TRIM(BC!F2912)</f>
        <v>UNIDADE DE PRONTO ATENDIMENTO LESTE</v>
      </c>
      <c r="B2914" t="str">
        <f>IFERROR(VLOOKUP('Lotações convertidas'!A2914,'Lista de conversão'!A:B,2,0),IFERROR(VLOOKUP('Lotações convertidas'!A2914,'Lista de conversão'!B:B,1,0),""))</f>
        <v>UNIDADE DE PRONTO ATENDIMENTO LESTE</v>
      </c>
    </row>
    <row r="2915" spans="1:2" x14ac:dyDescent="0.25">
      <c r="A2915" t="str">
        <f>TRIM(BC!F2913)</f>
        <v>CENTRO DE SAÚDE ERMELINDA</v>
      </c>
      <c r="B2915" t="str">
        <f>IFERROR(VLOOKUP('Lotações convertidas'!A2915,'Lista de conversão'!A:B,2,0),IFERROR(VLOOKUP('Lotações convertidas'!A2915,'Lista de conversão'!B:B,1,0),""))</f>
        <v>CENTRO DE SAÚDE ERMELINDA</v>
      </c>
    </row>
    <row r="2916" spans="1:2" x14ac:dyDescent="0.25">
      <c r="A2916" t="str">
        <f>TRIM(BC!F2914)</f>
        <v>CENTRAL DE ESTERILIZACAO NORTE</v>
      </c>
      <c r="B2916" t="str">
        <f>IFERROR(VLOOKUP('Lotações convertidas'!A2916,'Lista de conversão'!A:B,2,0),IFERROR(VLOOKUP('Lotações convertidas'!A2916,'Lista de conversão'!B:B,1,0),""))</f>
        <v>CENTRAL DE ESTERILIZACAO NORTE</v>
      </c>
    </row>
    <row r="2917" spans="1:2" x14ac:dyDescent="0.25">
      <c r="A2917" t="str">
        <f>TRIM(BC!F2915)</f>
        <v>CENTRO DE SAÚDE JARDIM MONTANHÊS</v>
      </c>
      <c r="B2917" t="str">
        <f>IFERROR(VLOOKUP('Lotações convertidas'!A2917,'Lista de conversão'!A:B,2,0),IFERROR(VLOOKUP('Lotações convertidas'!A2917,'Lista de conversão'!B:B,1,0),""))</f>
        <v>CENTRO DE SAÚDE JARDIM MONTANHÊS</v>
      </c>
    </row>
    <row r="2918" spans="1:2" x14ac:dyDescent="0.25">
      <c r="A2918" t="str">
        <f>TRIM(BC!F2916)</f>
        <v>UNIDADE DE PRONTO ATENDIMENTO BARREIRO</v>
      </c>
      <c r="B2918" t="str">
        <f>IFERROR(VLOOKUP('Lotações convertidas'!A2918,'Lista de conversão'!A:B,2,0),IFERROR(VLOOKUP('Lotações convertidas'!A2918,'Lista de conversão'!B:B,1,0),""))</f>
        <v>UNIDADE DE PRONTO ATENDIMENTO BARREIRO</v>
      </c>
    </row>
    <row r="2919" spans="1:2" x14ac:dyDescent="0.25">
      <c r="A2919" t="str">
        <f>TRIM(BC!F2917)</f>
        <v>CENTRO DE SAÚDE SÃO JORGE</v>
      </c>
      <c r="B2919" t="str">
        <f>IFERROR(VLOOKUP('Lotações convertidas'!A2919,'Lista de conversão'!A:B,2,0),IFERROR(VLOOKUP('Lotações convertidas'!A2919,'Lista de conversão'!B:B,1,0),""))</f>
        <v>CENTRO DE SAÚDE SÃO JORGE</v>
      </c>
    </row>
    <row r="2920" spans="1:2" x14ac:dyDescent="0.25">
      <c r="A2920" t="str">
        <f>TRIM(BC!F2918)</f>
        <v>CENTRO DE SAÚDE FRANCISCO GOMES BARBOSA - TIROL</v>
      </c>
      <c r="B2920" t="str">
        <f>IFERROR(VLOOKUP('Lotações convertidas'!A2920,'Lista de conversão'!A:B,2,0),IFERROR(VLOOKUP('Lotações convertidas'!A2920,'Lista de conversão'!B:B,1,0),""))</f>
        <v>CENTRO DE SAÚDE FRANCISCO GOMES BARBOSA - TIROL</v>
      </c>
    </row>
    <row r="2921" spans="1:2" x14ac:dyDescent="0.25">
      <c r="A2921" t="str">
        <f>TRIM(BC!F2919)</f>
        <v>CENTRO DE SAÚDE VENTOSA</v>
      </c>
      <c r="B2921" t="str">
        <f>IFERROR(VLOOKUP('Lotações convertidas'!A2921,'Lista de conversão'!A:B,2,0),IFERROR(VLOOKUP('Lotações convertidas'!A2921,'Lista de conversão'!B:B,1,0),""))</f>
        <v>CENTRO DE SAÚDE VENTOSA</v>
      </c>
    </row>
    <row r="2922" spans="1:2" x14ac:dyDescent="0.25">
      <c r="A2922" t="str">
        <f>TRIM(BC!F2920)</f>
        <v>CENTRO DE SAÚDE BOM JESUS</v>
      </c>
      <c r="B2922" t="str">
        <f>IFERROR(VLOOKUP('Lotações convertidas'!A2922,'Lista de conversão'!A:B,2,0),IFERROR(VLOOKUP('Lotações convertidas'!A2922,'Lista de conversão'!B:B,1,0),""))</f>
        <v>CENTRO DE SAÚDE BOM JESUS</v>
      </c>
    </row>
    <row r="2923" spans="1:2" x14ac:dyDescent="0.25">
      <c r="A2923" t="str">
        <f>TRIM(BC!F2921)</f>
        <v>GERENCIA DE ATENCAO PRIMARIA A SAUDE</v>
      </c>
      <c r="B2923" t="str">
        <f>IFERROR(VLOOKUP('Lotações convertidas'!A2923,'Lista de conversão'!A:B,2,0),IFERROR(VLOOKUP('Lotações convertidas'!A2923,'Lista de conversão'!B:B,1,0),""))</f>
        <v>GERENCIA DE ATENCAO PRIMARIA A SAUDE</v>
      </c>
    </row>
    <row r="2924" spans="1:2" x14ac:dyDescent="0.25">
      <c r="A2924" t="str">
        <f>TRIM(BC!F2922)</f>
        <v>CENTRO DE SAÚDE VILA PINHO</v>
      </c>
      <c r="B2924" t="str">
        <f>IFERROR(VLOOKUP('Lotações convertidas'!A2924,'Lista de conversão'!A:B,2,0),IFERROR(VLOOKUP('Lotações convertidas'!A2924,'Lista de conversão'!B:B,1,0),""))</f>
        <v>CENTRO DE SAÚDE VILA PINHO</v>
      </c>
    </row>
    <row r="2925" spans="1:2" x14ac:dyDescent="0.25">
      <c r="A2925" t="str">
        <f>TRIM(BC!F2923)</f>
        <v>CENTRO DE SAÚDE REGINA</v>
      </c>
      <c r="B2925" t="str">
        <f>IFERROR(VLOOKUP('Lotações convertidas'!A2925,'Lista de conversão'!A:B,2,0),IFERROR(VLOOKUP('Lotações convertidas'!A2925,'Lista de conversão'!B:B,1,0),""))</f>
        <v>CENTRO DE SAÚDE REGINA</v>
      </c>
    </row>
    <row r="2926" spans="1:2" x14ac:dyDescent="0.25">
      <c r="A2926" t="str">
        <f>TRIM(BC!F2924)</f>
        <v>CENTRO DE REFERENCIA EM SAUDE MENTAL VENDA NOVA</v>
      </c>
      <c r="B2926" t="str">
        <f>IFERROR(VLOOKUP('Lotações convertidas'!A2926,'Lista de conversão'!A:B,2,0),IFERROR(VLOOKUP('Lotações convertidas'!A2926,'Lista de conversão'!B:B,1,0),""))</f>
        <v>CENTRO DE REFERENCIA EM SAUDE MENTAL VENDA NOVA</v>
      </c>
    </row>
    <row r="2927" spans="1:2" x14ac:dyDescent="0.25">
      <c r="A2927" t="str">
        <f>TRIM(BC!F2925)</f>
        <v>UNIDADE DE PRONTO ATENDIMENTO BARREIRO</v>
      </c>
      <c r="B2927" t="str">
        <f>IFERROR(VLOOKUP('Lotações convertidas'!A2927,'Lista de conversão'!A:B,2,0),IFERROR(VLOOKUP('Lotações convertidas'!A2927,'Lista de conversão'!B:B,1,0),""))</f>
        <v>UNIDADE DE PRONTO ATENDIMENTO BARREIRO</v>
      </c>
    </row>
    <row r="2928" spans="1:2" x14ac:dyDescent="0.25">
      <c r="A2928" t="str">
        <f>TRIM(BC!F2926)</f>
        <v>CENTRO DE SAÚDE CÉU AZUL</v>
      </c>
      <c r="B2928" t="str">
        <f>IFERROR(VLOOKUP('Lotações convertidas'!A2928,'Lista de conversão'!A:B,2,0),IFERROR(VLOOKUP('Lotações convertidas'!A2928,'Lista de conversão'!B:B,1,0),""))</f>
        <v>CENTRO DE SAÚDE CÉU AZUL</v>
      </c>
    </row>
    <row r="2929" spans="1:2" x14ac:dyDescent="0.25">
      <c r="A2929" t="str">
        <f>TRIM(BC!F2927)</f>
        <v>CENTRO DE SAÚDE ANDRADAS</v>
      </c>
      <c r="B2929" t="str">
        <f>IFERROR(VLOOKUP('Lotações convertidas'!A2929,'Lista de conversão'!A:B,2,0),IFERROR(VLOOKUP('Lotações convertidas'!A2929,'Lista de conversão'!B:B,1,0),""))</f>
        <v>CENTRO DE SAÚDE ANDRADAS</v>
      </c>
    </row>
    <row r="2930" spans="1:2" x14ac:dyDescent="0.25">
      <c r="A2930" t="str">
        <f>TRIM(BC!F2928)</f>
        <v>UNIDADE DE PRONTO ATENDIMENTO BARREIRO</v>
      </c>
      <c r="B2930" t="str">
        <f>IFERROR(VLOOKUP('Lotações convertidas'!A2930,'Lista de conversão'!A:B,2,0),IFERROR(VLOOKUP('Lotações convertidas'!A2930,'Lista de conversão'!B:B,1,0),""))</f>
        <v>UNIDADE DE PRONTO ATENDIMENTO BARREIRO</v>
      </c>
    </row>
    <row r="2931" spans="1:2" x14ac:dyDescent="0.25">
      <c r="A2931" t="str">
        <f>TRIM(BC!F2929)</f>
        <v>UNIDADE DE PRONTO ATENDIMENTO PAMPULHA</v>
      </c>
      <c r="B2931" t="str">
        <f>IFERROR(VLOOKUP('Lotações convertidas'!A2931,'Lista de conversão'!A:B,2,0),IFERROR(VLOOKUP('Lotações convertidas'!A2931,'Lista de conversão'!B:B,1,0),""))</f>
        <v>UNIDADE DE PRONTO ATENDIMENTO PAMPULHA</v>
      </c>
    </row>
    <row r="2932" spans="1:2" x14ac:dyDescent="0.25">
      <c r="A2932" t="str">
        <f>TRIM(BC!F2930)</f>
        <v>UNIDADE DE PRONTO ATENDIMENTO VENDA NOVA</v>
      </c>
      <c r="B2932" t="str">
        <f>IFERROR(VLOOKUP('Lotações convertidas'!A2932,'Lista de conversão'!A:B,2,0),IFERROR(VLOOKUP('Lotações convertidas'!A2932,'Lista de conversão'!B:B,1,0),""))</f>
        <v>UNIDADE DE PRONTO ATENDIMENTO VENDA NOVA</v>
      </c>
    </row>
    <row r="2933" spans="1:2" x14ac:dyDescent="0.25">
      <c r="A2933" t="str">
        <f>TRIM(BC!F2931)</f>
        <v>UNIDADE DE PRONTO ATENDIMENTO PAMPULHA</v>
      </c>
      <c r="B2933" t="str">
        <f>IFERROR(VLOOKUP('Lotações convertidas'!A2933,'Lista de conversão'!A:B,2,0),IFERROR(VLOOKUP('Lotações convertidas'!A2933,'Lista de conversão'!B:B,1,0),""))</f>
        <v>UNIDADE DE PRONTO ATENDIMENTO PAMPULHA</v>
      </c>
    </row>
    <row r="2934" spans="1:2" x14ac:dyDescent="0.25">
      <c r="A2934" t="str">
        <f>TRIM(BC!F2932)</f>
        <v>UNIDADE DE PRONTO ATENDIMENTO VENDA NOVA</v>
      </c>
      <c r="B2934" t="str">
        <f>IFERROR(VLOOKUP('Lotações convertidas'!A2934,'Lista de conversão'!A:B,2,0),IFERROR(VLOOKUP('Lotações convertidas'!A2934,'Lista de conversão'!B:B,1,0),""))</f>
        <v>UNIDADE DE PRONTO ATENDIMENTO VENDA NOVA</v>
      </c>
    </row>
    <row r="2935" spans="1:2" x14ac:dyDescent="0.25">
      <c r="A2935" t="str">
        <f>TRIM(BC!F2933)</f>
        <v>UNIDADE DE PRONTO ATENDIMENTO VENDA NOVA</v>
      </c>
      <c r="B2935" t="str">
        <f>IFERROR(VLOOKUP('Lotações convertidas'!A2935,'Lista de conversão'!A:B,2,0),IFERROR(VLOOKUP('Lotações convertidas'!A2935,'Lista de conversão'!B:B,1,0),""))</f>
        <v>UNIDADE DE PRONTO ATENDIMENTO VENDA NOVA</v>
      </c>
    </row>
    <row r="2936" spans="1:2" x14ac:dyDescent="0.25">
      <c r="A2936" t="str">
        <f>TRIM(BC!F2934)</f>
        <v>CENTRO DE SAÚDE PROVIDÊNCIA</v>
      </c>
      <c r="B2936" t="str">
        <f>IFERROR(VLOOKUP('Lotações convertidas'!A2936,'Lista de conversão'!A:B,2,0),IFERROR(VLOOKUP('Lotações convertidas'!A2936,'Lista de conversão'!B:B,1,0),""))</f>
        <v>CENTRO DE SAÚDE PROVIDÊNCIA</v>
      </c>
    </row>
    <row r="2937" spans="1:2" x14ac:dyDescent="0.25">
      <c r="A2937" t="str">
        <f>TRIM(BC!F2935)</f>
        <v>CENTRAL DE ESTERILIZACAO OESTE</v>
      </c>
      <c r="B2937" t="str">
        <f>IFERROR(VLOOKUP('Lotações convertidas'!A2937,'Lista de conversão'!A:B,2,0),IFERROR(VLOOKUP('Lotações convertidas'!A2937,'Lista de conversão'!B:B,1,0),""))</f>
        <v>CENTRAL DE ESTERILIZACAO OESTE</v>
      </c>
    </row>
    <row r="2938" spans="1:2" x14ac:dyDescent="0.25">
      <c r="A2938" t="str">
        <f>TRIM(BC!F2936)</f>
        <v>UNIDADE DE REFERÊNCIA SECUNDÁRIA PADRE EUSTÁQUIO</v>
      </c>
      <c r="B2938" t="str">
        <f>IFERROR(VLOOKUP('Lotações convertidas'!A2938,'Lista de conversão'!A:B,2,0),IFERROR(VLOOKUP('Lotações convertidas'!A2938,'Lista de conversão'!B:B,1,0),""))</f>
        <v>UNIDADE DE REFERENCIA SECUNDARIA PADRE EUSTAQUIO</v>
      </c>
    </row>
    <row r="2939" spans="1:2" x14ac:dyDescent="0.25">
      <c r="A2939" t="str">
        <f>TRIM(BC!F2937)</f>
        <v>CENTRO DE SAÚDE VILA LEONINA</v>
      </c>
      <c r="B2939" t="str">
        <f>IFERROR(VLOOKUP('Lotações convertidas'!A2939,'Lista de conversão'!A:B,2,0),IFERROR(VLOOKUP('Lotações convertidas'!A2939,'Lista de conversão'!B:B,1,0),""))</f>
        <v>CENTRO DE SAÚDE VILA LEONINA</v>
      </c>
    </row>
    <row r="2940" spans="1:2" x14ac:dyDescent="0.25">
      <c r="A2940" t="str">
        <f>TRIM(BC!F2938)</f>
        <v>CENTRO DE SAÚDE VILA CEMIG</v>
      </c>
      <c r="B2940" t="str">
        <f>IFERROR(VLOOKUP('Lotações convertidas'!A2940,'Lista de conversão'!A:B,2,0),IFERROR(VLOOKUP('Lotações convertidas'!A2940,'Lista de conversão'!B:B,1,0),""))</f>
        <v>CENTRO DE SAÚDE VILA CEMIG</v>
      </c>
    </row>
    <row r="2941" spans="1:2" x14ac:dyDescent="0.25">
      <c r="A2941" t="str">
        <f>TRIM(BC!F2939)</f>
        <v>CENTRO DE SAÚDE SANTA TEREZINHA</v>
      </c>
      <c r="B2941" t="str">
        <f>IFERROR(VLOOKUP('Lotações convertidas'!A2941,'Lista de conversão'!A:B,2,0),IFERROR(VLOOKUP('Lotações convertidas'!A2941,'Lista de conversão'!B:B,1,0),""))</f>
        <v>CENTRO DE SAÚDE SANTA TEREZINHA</v>
      </c>
    </row>
    <row r="2942" spans="1:2" x14ac:dyDescent="0.25">
      <c r="A2942" t="str">
        <f>TRIM(BC!F2940)</f>
        <v>CENTRO DE SAÚDE NOSSA SENHORA APARECIDA</v>
      </c>
      <c r="B2942" t="str">
        <f>IFERROR(VLOOKUP('Lotações convertidas'!A2942,'Lista de conversão'!A:B,2,0),IFERROR(VLOOKUP('Lotações convertidas'!A2942,'Lista de conversão'!B:B,1,0),""))</f>
        <v>CENTRO DE SAÚDE NOSSA SENHORA APARECIDA</v>
      </c>
    </row>
    <row r="2943" spans="1:2" x14ac:dyDescent="0.25">
      <c r="A2943" t="str">
        <f>TRIM(BC!F2941)</f>
        <v>CENTRO DE REFERENCIA EM SAUDE MENTAL VENDA NOVA</v>
      </c>
      <c r="B2943" t="str">
        <f>IFERROR(VLOOKUP('Lotações convertidas'!A2943,'Lista de conversão'!A:B,2,0),IFERROR(VLOOKUP('Lotações convertidas'!A2943,'Lista de conversão'!B:B,1,0),""))</f>
        <v>CENTRO DE REFERENCIA EM SAUDE MENTAL VENDA NOVA</v>
      </c>
    </row>
    <row r="2944" spans="1:2" x14ac:dyDescent="0.25">
      <c r="A2944" t="str">
        <f>TRIM(BC!F2942)</f>
        <v>CENTRO DE SAÚDE COQUEIROS</v>
      </c>
      <c r="B2944" t="str">
        <f>IFERROR(VLOOKUP('Lotações convertidas'!A2944,'Lista de conversão'!A:B,2,0),IFERROR(VLOOKUP('Lotações convertidas'!A2944,'Lista de conversão'!B:B,1,0),""))</f>
        <v>CENTRO DE SAÚDE COQUEIROS</v>
      </c>
    </row>
    <row r="2945" spans="1:2" x14ac:dyDescent="0.25">
      <c r="A2945" t="str">
        <f>TRIM(BC!F2943)</f>
        <v>CENTRO DE SAÚDE COPACABANA</v>
      </c>
      <c r="B2945" t="str">
        <f>IFERROR(VLOOKUP('Lotações convertidas'!A2945,'Lista de conversão'!A:B,2,0),IFERROR(VLOOKUP('Lotações convertidas'!A2945,'Lista de conversão'!B:B,1,0),""))</f>
        <v>CENTRO DE SAÚDE COPACABANA</v>
      </c>
    </row>
    <row r="2946" spans="1:2" x14ac:dyDescent="0.25">
      <c r="A2946" t="str">
        <f>TRIM(BC!F2944)</f>
        <v>CENTRO DE SAÚDE GUARANI</v>
      </c>
      <c r="B2946" t="str">
        <f>IFERROR(VLOOKUP('Lotações convertidas'!A2946,'Lista de conversão'!A:B,2,0),IFERROR(VLOOKUP('Lotações convertidas'!A2946,'Lista de conversão'!B:B,1,0),""))</f>
        <v>CENTRO DE SAÚDE GUARANI</v>
      </c>
    </row>
    <row r="2947" spans="1:2" x14ac:dyDescent="0.25">
      <c r="A2947" t="str">
        <f>TRIM(BC!F2945)</f>
        <v>CENTRO DE REFERENCIA EM SAUDE MENTAL NORDESTE</v>
      </c>
      <c r="B2947" t="str">
        <f>IFERROR(VLOOKUP('Lotações convertidas'!A2947,'Lista de conversão'!A:B,2,0),IFERROR(VLOOKUP('Lotações convertidas'!A2947,'Lista de conversão'!B:B,1,0),""))</f>
        <v>CENTRO DE REFERENCIA EM SAUDE MENTAL NORDESTE</v>
      </c>
    </row>
    <row r="2948" spans="1:2" x14ac:dyDescent="0.25">
      <c r="A2948" t="str">
        <f>TRIM(BC!F2946)</f>
        <v>UNIDADE DE PRONTO ATENDIMENTO LESTE</v>
      </c>
      <c r="B2948" t="str">
        <f>IFERROR(VLOOKUP('Lotações convertidas'!A2948,'Lista de conversão'!A:B,2,0),IFERROR(VLOOKUP('Lotações convertidas'!A2948,'Lista de conversão'!B:B,1,0),""))</f>
        <v>UNIDADE DE PRONTO ATENDIMENTO LESTE</v>
      </c>
    </row>
    <row r="2949" spans="1:2" x14ac:dyDescent="0.25">
      <c r="A2949" t="str">
        <f>TRIM(BC!F2947)</f>
        <v>CENTRO DE SAÚDE VILA CEMIG</v>
      </c>
      <c r="B2949" t="str">
        <f>IFERROR(VLOOKUP('Lotações convertidas'!A2949,'Lista de conversão'!A:B,2,0),IFERROR(VLOOKUP('Lotações convertidas'!A2949,'Lista de conversão'!B:B,1,0),""))</f>
        <v>CENTRO DE SAÚDE VILA CEMIG</v>
      </c>
    </row>
    <row r="2950" spans="1:2" x14ac:dyDescent="0.25">
      <c r="A2950" t="str">
        <f>TRIM(BC!F2948)</f>
        <v>CENTRO DE SAÚDE PEDREIRA PRADO LOPES</v>
      </c>
      <c r="B2950" t="str">
        <f>IFERROR(VLOOKUP('Lotações convertidas'!A2950,'Lista de conversão'!A:B,2,0),IFERROR(VLOOKUP('Lotações convertidas'!A2950,'Lista de conversão'!B:B,1,0),""))</f>
        <v>CENTRO DE SAÚDE PEDREIRA PRADO LOPES</v>
      </c>
    </row>
    <row r="2951" spans="1:2" x14ac:dyDescent="0.25">
      <c r="A2951" t="str">
        <f>TRIM(BC!F2949)</f>
        <v>CENTRO DE TESTAGEM E ACONSELHAMENTO - SERVIÇO DE ATENDIMENTO ESPECIALIZADO</v>
      </c>
      <c r="B2951" t="str">
        <f>IFERROR(VLOOKUP('Lotações convertidas'!A2951,'Lista de conversão'!A:B,2,0),IFERROR(VLOOKUP('Lotações convertidas'!A2951,'Lista de conversão'!B:B,1,0),""))</f>
        <v>CENTRO DE TESTAGEM E ACONSELHAMENTO - SERVICO DE ATENDIMENTO ESPECIALIZADO</v>
      </c>
    </row>
    <row r="2952" spans="1:2" x14ac:dyDescent="0.25">
      <c r="A2952" t="str">
        <f>TRIM(BC!F2950)</f>
        <v>CENTRO DE SAÚDE HORTO</v>
      </c>
      <c r="B2952" t="str">
        <f>IFERROR(VLOOKUP('Lotações convertidas'!A2952,'Lista de conversão'!A:B,2,0),IFERROR(VLOOKUP('Lotações convertidas'!A2952,'Lista de conversão'!B:B,1,0),""))</f>
        <v>CENTRO DE SAÚDE HORTO</v>
      </c>
    </row>
    <row r="2953" spans="1:2" x14ac:dyDescent="0.25">
      <c r="A2953" t="str">
        <f>TRIM(BC!F2951)</f>
        <v>CENTRO DE REFERENCIA EM SAUDE MENTAL PAMPULHA</v>
      </c>
      <c r="B2953" t="str">
        <f>IFERROR(VLOOKUP('Lotações convertidas'!A2953,'Lista de conversão'!A:B,2,0),IFERROR(VLOOKUP('Lotações convertidas'!A2953,'Lista de conversão'!B:B,1,0),""))</f>
        <v>CENTRO DE REFERENCIA EM SAUDE MENTAL PAMPULHA</v>
      </c>
    </row>
    <row r="2954" spans="1:2" x14ac:dyDescent="0.25">
      <c r="A2954" t="str">
        <f>TRIM(BC!F2952)</f>
        <v>UNIDADE DE PRONTO ATENDIMENTO LESTE</v>
      </c>
      <c r="B2954" t="str">
        <f>IFERROR(VLOOKUP('Lotações convertidas'!A2954,'Lista de conversão'!A:B,2,0),IFERROR(VLOOKUP('Lotações convertidas'!A2954,'Lista de conversão'!B:B,1,0),""))</f>
        <v>UNIDADE DE PRONTO ATENDIMENTO LESTE</v>
      </c>
    </row>
    <row r="2955" spans="1:2" x14ac:dyDescent="0.25">
      <c r="A2955" t="str">
        <f>TRIM(BC!F2953)</f>
        <v>UNIDADE DE PRONTO ATENDIMENTO OESTE</v>
      </c>
      <c r="B2955" t="str">
        <f>IFERROR(VLOOKUP('Lotações convertidas'!A2955,'Lista de conversão'!A:B,2,0),IFERROR(VLOOKUP('Lotações convertidas'!A2955,'Lista de conversão'!B:B,1,0),""))</f>
        <v>UNIDADE DE PRONTO ATENDIMENTO OESTE</v>
      </c>
    </row>
    <row r="2956" spans="1:2" x14ac:dyDescent="0.25">
      <c r="A2956" t="str">
        <f>TRIM(BC!F2954)</f>
        <v>UNIDADE DE PRONTO ATENDIMENTO OESTE</v>
      </c>
      <c r="B2956" t="str">
        <f>IFERROR(VLOOKUP('Lotações convertidas'!A2956,'Lista de conversão'!A:B,2,0),IFERROR(VLOOKUP('Lotações convertidas'!A2956,'Lista de conversão'!B:B,1,0),""))</f>
        <v>UNIDADE DE PRONTO ATENDIMENTO OESTE</v>
      </c>
    </row>
    <row r="2957" spans="1:2" x14ac:dyDescent="0.25">
      <c r="A2957" t="str">
        <f>TRIM(BC!F2955)</f>
        <v>UNIDADE DE PRONTO ATENDIMENTO LESTE</v>
      </c>
      <c r="B2957" t="str">
        <f>IFERROR(VLOOKUP('Lotações convertidas'!A2957,'Lista de conversão'!A:B,2,0),IFERROR(VLOOKUP('Lotações convertidas'!A2957,'Lista de conversão'!B:B,1,0),""))</f>
        <v>UNIDADE DE PRONTO ATENDIMENTO LESTE</v>
      </c>
    </row>
    <row r="2958" spans="1:2" x14ac:dyDescent="0.25">
      <c r="A2958" t="str">
        <f>TRIM(BC!F2956)</f>
        <v>UNIDADE DE PRONTO ATENDIMENTO LESTE</v>
      </c>
      <c r="B2958" t="str">
        <f>IFERROR(VLOOKUP('Lotações convertidas'!A2958,'Lista de conversão'!A:B,2,0),IFERROR(VLOOKUP('Lotações convertidas'!A2958,'Lista de conversão'!B:B,1,0),""))</f>
        <v>UNIDADE DE PRONTO ATENDIMENTO LESTE</v>
      </c>
    </row>
    <row r="2959" spans="1:2" x14ac:dyDescent="0.25">
      <c r="A2959" t="str">
        <f>TRIM(BC!F2957)</f>
        <v>UNIDADE DE PRONTO ATENDIMENTO NORTE</v>
      </c>
      <c r="B2959" t="str">
        <f>IFERROR(VLOOKUP('Lotações convertidas'!A2959,'Lista de conversão'!A:B,2,0),IFERROR(VLOOKUP('Lotações convertidas'!A2959,'Lista de conversão'!B:B,1,0),""))</f>
        <v>UNIDADE DE PRONTO ATENDIMENTO NORTE</v>
      </c>
    </row>
    <row r="2960" spans="1:2" x14ac:dyDescent="0.25">
      <c r="A2960" t="str">
        <f>TRIM(BC!F2958)</f>
        <v>UNIDADE DE PRONTO ATENDIMENTO VENDA NOVA</v>
      </c>
      <c r="B2960" t="str">
        <f>IFERROR(VLOOKUP('Lotações convertidas'!A2960,'Lista de conversão'!A:B,2,0),IFERROR(VLOOKUP('Lotações convertidas'!A2960,'Lista de conversão'!B:B,1,0),""))</f>
        <v>UNIDADE DE PRONTO ATENDIMENTO VENDA NOVA</v>
      </c>
    </row>
    <row r="2961" spans="1:2" x14ac:dyDescent="0.25">
      <c r="A2961" t="str">
        <f>TRIM(BC!F2959)</f>
        <v>UNIDADE DE PRONTO ATENDIMENTO NORTE</v>
      </c>
      <c r="B2961" t="str">
        <f>IFERROR(VLOOKUP('Lotações convertidas'!A2961,'Lista de conversão'!A:B,2,0),IFERROR(VLOOKUP('Lotações convertidas'!A2961,'Lista de conversão'!B:B,1,0),""))</f>
        <v>UNIDADE DE PRONTO ATENDIMENTO NORTE</v>
      </c>
    </row>
    <row r="2962" spans="1:2" x14ac:dyDescent="0.25">
      <c r="A2962" t="str">
        <f>TRIM(BC!F2960)</f>
        <v>UNIDADE DE PRONTO ATENDIMENTO NORTE</v>
      </c>
      <c r="B2962" t="str">
        <f>IFERROR(VLOOKUP('Lotações convertidas'!A2962,'Lista de conversão'!A:B,2,0),IFERROR(VLOOKUP('Lotações convertidas'!A2962,'Lista de conversão'!B:B,1,0),""))</f>
        <v>UNIDADE DE PRONTO ATENDIMENTO NORTE</v>
      </c>
    </row>
    <row r="2963" spans="1:2" x14ac:dyDescent="0.25">
      <c r="A2963" t="str">
        <f>TRIM(BC!F2961)</f>
        <v>UNIDADE DE PRONTO ATENDIMENTO NORTE</v>
      </c>
      <c r="B2963" t="str">
        <f>IFERROR(VLOOKUP('Lotações convertidas'!A2963,'Lista de conversão'!A:B,2,0),IFERROR(VLOOKUP('Lotações convertidas'!A2963,'Lista de conversão'!B:B,1,0),""))</f>
        <v>UNIDADE DE PRONTO ATENDIMENTO NORTE</v>
      </c>
    </row>
    <row r="2964" spans="1:2" x14ac:dyDescent="0.25">
      <c r="A2964" t="str">
        <f>TRIM(BC!F2962)</f>
        <v>UNIDADE DE PRONTO ATENDIMENTO VENDA NOVA</v>
      </c>
      <c r="B2964" t="str">
        <f>IFERROR(VLOOKUP('Lotações convertidas'!A2964,'Lista de conversão'!A:B,2,0),IFERROR(VLOOKUP('Lotações convertidas'!A2964,'Lista de conversão'!B:B,1,0),""))</f>
        <v>UNIDADE DE PRONTO ATENDIMENTO VENDA NOVA</v>
      </c>
    </row>
    <row r="2965" spans="1:2" x14ac:dyDescent="0.25">
      <c r="A2965" t="str">
        <f>TRIM(BC!F2963)</f>
        <v>UNIDADE DE PRONTO ATENDIMENTO VENDA NOVA</v>
      </c>
      <c r="B2965" t="str">
        <f>IFERROR(VLOOKUP('Lotações convertidas'!A2965,'Lista de conversão'!A:B,2,0),IFERROR(VLOOKUP('Lotações convertidas'!A2965,'Lista de conversão'!B:B,1,0),""))</f>
        <v>UNIDADE DE PRONTO ATENDIMENTO VENDA NOVA</v>
      </c>
    </row>
    <row r="2966" spans="1:2" x14ac:dyDescent="0.25">
      <c r="A2966" t="str">
        <f>TRIM(BC!F2964)</f>
        <v>UNIDADE DE PRONTO ATENDIMENTO NORTE</v>
      </c>
      <c r="B2966" t="str">
        <f>IFERROR(VLOOKUP('Lotações convertidas'!A2966,'Lista de conversão'!A:B,2,0),IFERROR(VLOOKUP('Lotações convertidas'!A2966,'Lista de conversão'!B:B,1,0),""))</f>
        <v>UNIDADE DE PRONTO ATENDIMENTO NORTE</v>
      </c>
    </row>
    <row r="2967" spans="1:2" x14ac:dyDescent="0.25">
      <c r="A2967" t="str">
        <f>TRIM(BC!F2965)</f>
        <v>UNIDADE DE PRONTO ATENDIMENTO NORTE</v>
      </c>
      <c r="B2967" t="str">
        <f>IFERROR(VLOOKUP('Lotações convertidas'!A2967,'Lista de conversão'!A:B,2,0),IFERROR(VLOOKUP('Lotações convertidas'!A2967,'Lista de conversão'!B:B,1,0),""))</f>
        <v>UNIDADE DE PRONTO ATENDIMENTO NORTE</v>
      </c>
    </row>
    <row r="2968" spans="1:2" x14ac:dyDescent="0.25">
      <c r="A2968" t="str">
        <f>TRIM(BC!F2966)</f>
        <v>UNIDADE DE PRONTO ATENDIMENTO NORDESTE</v>
      </c>
      <c r="B2968" t="str">
        <f>IFERROR(VLOOKUP('Lotações convertidas'!A2968,'Lista de conversão'!A:B,2,0),IFERROR(VLOOKUP('Lotações convertidas'!A2968,'Lista de conversão'!B:B,1,0),""))</f>
        <v>UNIDADE DE PRONTO ATENDIMENTO NORDESTE</v>
      </c>
    </row>
    <row r="2969" spans="1:2" x14ac:dyDescent="0.25">
      <c r="A2969" t="str">
        <f>TRIM(BC!F2967)</f>
        <v>UNIDADE DE PRONTO ATENDIMENTO NORDESTE</v>
      </c>
      <c r="B2969" t="str">
        <f>IFERROR(VLOOKUP('Lotações convertidas'!A2969,'Lista de conversão'!A:B,2,0),IFERROR(VLOOKUP('Lotações convertidas'!A2969,'Lista de conversão'!B:B,1,0),""))</f>
        <v>UNIDADE DE PRONTO ATENDIMENTO NORDESTE</v>
      </c>
    </row>
    <row r="2970" spans="1:2" x14ac:dyDescent="0.25">
      <c r="A2970" t="str">
        <f>TRIM(BC!F2968)</f>
        <v>UNIDADE DE PRONTO ATENDIMENTO NORTE</v>
      </c>
      <c r="B2970" t="str">
        <f>IFERROR(VLOOKUP('Lotações convertidas'!A2970,'Lista de conversão'!A:B,2,0),IFERROR(VLOOKUP('Lotações convertidas'!A2970,'Lista de conversão'!B:B,1,0),""))</f>
        <v>UNIDADE DE PRONTO ATENDIMENTO NORTE</v>
      </c>
    </row>
    <row r="2971" spans="1:2" x14ac:dyDescent="0.25">
      <c r="A2971" t="str">
        <f>TRIM(BC!F2969)</f>
        <v>GERENCIA DE ASSISTENCIA, EPIDEMIOLOGIA E REGULACAO VENDA NOVA</v>
      </c>
      <c r="B2971" t="str">
        <f>IFERROR(VLOOKUP('Lotações convertidas'!A2971,'Lista de conversão'!A:B,2,0),IFERROR(VLOOKUP('Lotações convertidas'!A2971,'Lista de conversão'!B:B,1,0),""))</f>
        <v>GERENCIA DE ASSISTENCIA, EPIDEMIOLOGIA E REGULACAO VENDA NOVA</v>
      </c>
    </row>
    <row r="2972" spans="1:2" x14ac:dyDescent="0.25">
      <c r="A2972" t="str">
        <f>TRIM(BC!F2970)</f>
        <v>UNIDADE DE PRONTO ATENDIMENTO NORTE</v>
      </c>
      <c r="B2972" t="str">
        <f>IFERROR(VLOOKUP('Lotações convertidas'!A2972,'Lista de conversão'!A:B,2,0),IFERROR(VLOOKUP('Lotações convertidas'!A2972,'Lista de conversão'!B:B,1,0),""))</f>
        <v>UNIDADE DE PRONTO ATENDIMENTO NORTE</v>
      </c>
    </row>
    <row r="2973" spans="1:2" x14ac:dyDescent="0.25">
      <c r="A2973" t="str">
        <f>TRIM(BC!F2971)</f>
        <v>UNIDADE DE PRONTO ATENDIMENTO NORTE</v>
      </c>
      <c r="B2973" t="str">
        <f>IFERROR(VLOOKUP('Lotações convertidas'!A2973,'Lista de conversão'!A:B,2,0),IFERROR(VLOOKUP('Lotações convertidas'!A2973,'Lista de conversão'!B:B,1,0),""))</f>
        <v>UNIDADE DE PRONTO ATENDIMENTO NORTE</v>
      </c>
    </row>
    <row r="2974" spans="1:2" x14ac:dyDescent="0.25">
      <c r="A2974" t="str">
        <f>TRIM(BC!F2972)</f>
        <v>LABORATÓRIO REGIONAL LESTE / NORDESTE</v>
      </c>
      <c r="B2974" t="str">
        <f>IFERROR(VLOOKUP('Lotações convertidas'!A2974,'Lista de conversão'!A:B,2,0),IFERROR(VLOOKUP('Lotações convertidas'!A2974,'Lista de conversão'!B:B,1,0),""))</f>
        <v>LABORATORIO REGIONAL LESTE/NORDESTE</v>
      </c>
    </row>
    <row r="2975" spans="1:2" x14ac:dyDescent="0.25">
      <c r="A2975" t="str">
        <f>TRIM(BC!F2973)</f>
        <v>SERVIÇO DE ATENDIMENTO MÓVEL DE URGÊNCIA E TRANSPORTE EM SAÚDE</v>
      </c>
      <c r="B2975" t="str">
        <f>IFERROR(VLOOKUP('Lotações convertidas'!A2975,'Lista de conversão'!A:B,2,0),IFERROR(VLOOKUP('Lotações convertidas'!A2975,'Lista de conversão'!B:B,1,0),""))</f>
        <v>SERVIÇO DE ATENDIMENTO MÓVEL DE URGÊNCIA E TRANSPORTE EM SAÚDE</v>
      </c>
    </row>
    <row r="2976" spans="1:2" x14ac:dyDescent="0.25">
      <c r="A2976" t="str">
        <f>TRIM(BC!F2974)</f>
        <v>CENTRO DE SAÚDE JARDIM LEBLON</v>
      </c>
      <c r="B2976" t="str">
        <f>IFERROR(VLOOKUP('Lotações convertidas'!A2976,'Lista de conversão'!A:B,2,0),IFERROR(VLOOKUP('Lotações convertidas'!A2976,'Lista de conversão'!B:B,1,0),""))</f>
        <v>CENTRO DE SAÚDE JARDIM LEBLON</v>
      </c>
    </row>
    <row r="2977" spans="1:2" x14ac:dyDescent="0.25">
      <c r="A2977" t="str">
        <f>TRIM(BC!F2975)</f>
        <v>UNIDADE DE PRONTO ATENDIMENTO NORDESTE</v>
      </c>
      <c r="B2977" t="str">
        <f>IFERROR(VLOOKUP('Lotações convertidas'!A2977,'Lista de conversão'!A:B,2,0),IFERROR(VLOOKUP('Lotações convertidas'!A2977,'Lista de conversão'!B:B,1,0),""))</f>
        <v>UNIDADE DE PRONTO ATENDIMENTO NORDESTE</v>
      </c>
    </row>
    <row r="2978" spans="1:2" x14ac:dyDescent="0.25">
      <c r="A2978" t="str">
        <f>TRIM(BC!F2976)</f>
        <v>CENTRO DE SAÚDE BOM JESUS</v>
      </c>
      <c r="B2978" t="str">
        <f>IFERROR(VLOOKUP('Lotações convertidas'!A2978,'Lista de conversão'!A:B,2,0),IFERROR(VLOOKUP('Lotações convertidas'!A2978,'Lista de conversão'!B:B,1,0),""))</f>
        <v>CENTRO DE SAÚDE BOM JESUS</v>
      </c>
    </row>
    <row r="2979" spans="1:2" x14ac:dyDescent="0.25">
      <c r="A2979" t="str">
        <f>TRIM(BC!F2977)</f>
        <v>UNIDADE DE PRONTO ATENDIMENTO BARREIRO</v>
      </c>
      <c r="B2979" t="str">
        <f>IFERROR(VLOOKUP('Lotações convertidas'!A2979,'Lista de conversão'!A:B,2,0),IFERROR(VLOOKUP('Lotações convertidas'!A2979,'Lista de conversão'!B:B,1,0),""))</f>
        <v>UNIDADE DE PRONTO ATENDIMENTO BARREIRO</v>
      </c>
    </row>
    <row r="2980" spans="1:2" x14ac:dyDescent="0.25">
      <c r="A2980" t="str">
        <f>TRIM(BC!F2978)</f>
        <v>LABORATÓRIO REGIONAL NORTE / VENDA NOVA</v>
      </c>
      <c r="B2980" t="str">
        <f>IFERROR(VLOOKUP('Lotações convertidas'!A2980,'Lista de conversão'!A:B,2,0),IFERROR(VLOOKUP('Lotações convertidas'!A2980,'Lista de conversão'!B:B,1,0),""))</f>
        <v>LABORATORIO REGIONAL NORTE/VENDA NOVA</v>
      </c>
    </row>
    <row r="2981" spans="1:2" x14ac:dyDescent="0.25">
      <c r="A2981" t="str">
        <f>TRIM(BC!F2979)</f>
        <v>CENTRO DE SAÚDE MARIVANDA BALEEIRO - PAULO VI</v>
      </c>
      <c r="B2981" t="str">
        <f>IFERROR(VLOOKUP('Lotações convertidas'!A2981,'Lista de conversão'!A:B,2,0),IFERROR(VLOOKUP('Lotações convertidas'!A2981,'Lista de conversão'!B:B,1,0),""))</f>
        <v>CENTRO DE SAÚDE MARIVANDA BALEEIRO - PAULO VI</v>
      </c>
    </row>
    <row r="2982" spans="1:2" x14ac:dyDescent="0.25">
      <c r="A2982" t="str">
        <f>TRIM(BC!F2980)</f>
        <v>UNIDADE DE PRONTO ATENDIMENTO VENDA NOVA</v>
      </c>
      <c r="B2982" t="str">
        <f>IFERROR(VLOOKUP('Lotações convertidas'!A2982,'Lista de conversão'!A:B,2,0),IFERROR(VLOOKUP('Lotações convertidas'!A2982,'Lista de conversão'!B:B,1,0),""))</f>
        <v>UNIDADE DE PRONTO ATENDIMENTO VENDA NOVA</v>
      </c>
    </row>
    <row r="2983" spans="1:2" x14ac:dyDescent="0.25">
      <c r="A2983" t="str">
        <f>TRIM(BC!F2981)</f>
        <v>CENTRO DE SAÚDE TAQUARIL</v>
      </c>
      <c r="B2983" t="str">
        <f>IFERROR(VLOOKUP('Lotações convertidas'!A2983,'Lista de conversão'!A:B,2,0),IFERROR(VLOOKUP('Lotações convertidas'!A2983,'Lista de conversão'!B:B,1,0),""))</f>
        <v>CENTRO DE SAÚDE TAQUARIL</v>
      </c>
    </row>
    <row r="2984" spans="1:2" x14ac:dyDescent="0.25">
      <c r="A2984" t="str">
        <f>TRIM(BC!F2982)</f>
        <v>UNIDADE DE PRONTO ATENDIMENTO PAMPULHA</v>
      </c>
      <c r="B2984" t="str">
        <f>IFERROR(VLOOKUP('Lotações convertidas'!A2984,'Lista de conversão'!A:B,2,0),IFERROR(VLOOKUP('Lotações convertidas'!A2984,'Lista de conversão'!B:B,1,0),""))</f>
        <v>UNIDADE DE PRONTO ATENDIMENTO PAMPULHA</v>
      </c>
    </row>
    <row r="2985" spans="1:2" x14ac:dyDescent="0.25">
      <c r="A2985" t="str">
        <f>TRIM(BC!F2983)</f>
        <v>CENTRO DE SAÚDE SALGADO FILHO</v>
      </c>
      <c r="B2985" t="str">
        <f>IFERROR(VLOOKUP('Lotações convertidas'!A2985,'Lista de conversão'!A:B,2,0),IFERROR(VLOOKUP('Lotações convertidas'!A2985,'Lista de conversão'!B:B,1,0),""))</f>
        <v>CENTRO DE SAÚDE SALGADO FILHO</v>
      </c>
    </row>
    <row r="2986" spans="1:2" x14ac:dyDescent="0.25">
      <c r="A2986" t="str">
        <f>TRIM(BC!F2984)</f>
        <v>CENTRO DE SAÚDE DIAMANTE - TEIXEIRA DIAS</v>
      </c>
      <c r="B2986" t="str">
        <f>IFERROR(VLOOKUP('Lotações convertidas'!A2986,'Lista de conversão'!A:B,2,0),IFERROR(VLOOKUP('Lotações convertidas'!A2986,'Lista de conversão'!B:B,1,0),""))</f>
        <v>CENTRO DE SAÚDE DIAMANTE - TEIXEIRA DIAS</v>
      </c>
    </row>
    <row r="2987" spans="1:2" x14ac:dyDescent="0.25">
      <c r="A2987" t="str">
        <f>TRIM(BC!F2985)</f>
        <v>UNIDADE DE PRONTO ATENDIMENTO BARREIRO</v>
      </c>
      <c r="B2987" t="str">
        <f>IFERROR(VLOOKUP('Lotações convertidas'!A2987,'Lista de conversão'!A:B,2,0),IFERROR(VLOOKUP('Lotações convertidas'!A2987,'Lista de conversão'!B:B,1,0),""))</f>
        <v>UNIDADE DE PRONTO ATENDIMENTO BARREIRO</v>
      </c>
    </row>
    <row r="2988" spans="1:2" x14ac:dyDescent="0.25">
      <c r="A2988" t="str">
        <f>TRIM(BC!F2986)</f>
        <v>UNIDADE DE PRONTO ATENDIMENTO BARREIRO</v>
      </c>
      <c r="B2988" t="str">
        <f>IFERROR(VLOOKUP('Lotações convertidas'!A2988,'Lista de conversão'!A:B,2,0),IFERROR(VLOOKUP('Lotações convertidas'!A2988,'Lista de conversão'!B:B,1,0),""))</f>
        <v>UNIDADE DE PRONTO ATENDIMENTO BARREIRO</v>
      </c>
    </row>
    <row r="2989" spans="1:2" x14ac:dyDescent="0.25">
      <c r="A2989" t="str">
        <f>TRIM(BC!F2987)</f>
        <v>UNIDADE DE PRONTO ATENDIMENTO PAMPULHA</v>
      </c>
      <c r="B2989" t="str">
        <f>IFERROR(VLOOKUP('Lotações convertidas'!A2989,'Lista de conversão'!A:B,2,0),IFERROR(VLOOKUP('Lotações convertidas'!A2989,'Lista de conversão'!B:B,1,0),""))</f>
        <v>UNIDADE DE PRONTO ATENDIMENTO PAMPULHA</v>
      </c>
    </row>
    <row r="2990" spans="1:2" x14ac:dyDescent="0.25">
      <c r="A2990" t="str">
        <f>TRIM(BC!F2988)</f>
        <v>UNIDADE DE PRONTO ATENDIMENTO PAMPULHA</v>
      </c>
      <c r="B2990" t="str">
        <f>IFERROR(VLOOKUP('Lotações convertidas'!A2990,'Lista de conversão'!A:B,2,0),IFERROR(VLOOKUP('Lotações convertidas'!A2990,'Lista de conversão'!B:B,1,0),""))</f>
        <v>UNIDADE DE PRONTO ATENDIMENTO PAMPULHA</v>
      </c>
    </row>
    <row r="2991" spans="1:2" x14ac:dyDescent="0.25">
      <c r="A2991" t="str">
        <f>TRIM(BC!F2989)</f>
        <v>UNIDADE DE PRONTO ATENDIMENTO NORTE</v>
      </c>
      <c r="B2991" t="str">
        <f>IFERROR(VLOOKUP('Lotações convertidas'!A2991,'Lista de conversão'!A:B,2,0),IFERROR(VLOOKUP('Lotações convertidas'!A2991,'Lista de conversão'!B:B,1,0),""))</f>
        <v>UNIDADE DE PRONTO ATENDIMENTO NORTE</v>
      </c>
    </row>
    <row r="2992" spans="1:2" x14ac:dyDescent="0.25">
      <c r="A2992" t="str">
        <f>TRIM(BC!F2990)</f>
        <v>UNIDADE DE PRONTO ATENDIMENTO NORDESTE</v>
      </c>
      <c r="B2992" t="str">
        <f>IFERROR(VLOOKUP('Lotações convertidas'!A2992,'Lista de conversão'!A:B,2,0),IFERROR(VLOOKUP('Lotações convertidas'!A2992,'Lista de conversão'!B:B,1,0),""))</f>
        <v>UNIDADE DE PRONTO ATENDIMENTO NORDESTE</v>
      </c>
    </row>
    <row r="2993" spans="1:2" x14ac:dyDescent="0.25">
      <c r="A2993" t="str">
        <f>TRIM(BC!F2991)</f>
        <v>UNIDADE DE PRONTO ATENDIMENTO VENDA NOVA</v>
      </c>
      <c r="B2993" t="str">
        <f>IFERROR(VLOOKUP('Lotações convertidas'!A2993,'Lista de conversão'!A:B,2,0),IFERROR(VLOOKUP('Lotações convertidas'!A2993,'Lista de conversão'!B:B,1,0),""))</f>
        <v>UNIDADE DE PRONTO ATENDIMENTO VENDA NOVA</v>
      </c>
    </row>
    <row r="2994" spans="1:2" x14ac:dyDescent="0.25">
      <c r="A2994" t="str">
        <f>TRIM(BC!F2992)</f>
        <v>UNIDADE DE PRONTO ATENDIMENTO BARREIRO</v>
      </c>
      <c r="B2994" t="str">
        <f>IFERROR(VLOOKUP('Lotações convertidas'!A2994,'Lista de conversão'!A:B,2,0),IFERROR(VLOOKUP('Lotações convertidas'!A2994,'Lista de conversão'!B:B,1,0),""))</f>
        <v>UNIDADE DE PRONTO ATENDIMENTO BARREIRO</v>
      </c>
    </row>
    <row r="2995" spans="1:2" x14ac:dyDescent="0.25">
      <c r="A2995" t="str">
        <f>TRIM(BC!F2993)</f>
        <v>CENTRO DE SAÚDE SANTO ANTÔNIO</v>
      </c>
      <c r="B2995" t="str">
        <f>IFERROR(VLOOKUP('Lotações convertidas'!A2995,'Lista de conversão'!A:B,2,0),IFERROR(VLOOKUP('Lotações convertidas'!A2995,'Lista de conversão'!B:B,1,0),""))</f>
        <v>CENTRO DE SAÚDE SANTO ANTÔNIO</v>
      </c>
    </row>
    <row r="2996" spans="1:2" x14ac:dyDescent="0.25">
      <c r="A2996" t="str">
        <f>TRIM(BC!F2994)</f>
        <v>UNIDADE DE PRONTO ATENDIMENTO LESTE</v>
      </c>
      <c r="B2996" t="str">
        <f>IFERROR(VLOOKUP('Lotações convertidas'!A2996,'Lista de conversão'!A:B,2,0),IFERROR(VLOOKUP('Lotações convertidas'!A2996,'Lista de conversão'!B:B,1,0),""))</f>
        <v>UNIDADE DE PRONTO ATENDIMENTO LESTE</v>
      </c>
    </row>
    <row r="2997" spans="1:2" x14ac:dyDescent="0.25">
      <c r="A2997" t="str">
        <f>TRIM(BC!F2995)</f>
        <v>UNIDADE DE PRONTO ATENDIMENTO BARREIRO</v>
      </c>
      <c r="B2997" t="str">
        <f>IFERROR(VLOOKUP('Lotações convertidas'!A2997,'Lista de conversão'!A:B,2,0),IFERROR(VLOOKUP('Lotações convertidas'!A2997,'Lista de conversão'!B:B,1,0),""))</f>
        <v>UNIDADE DE PRONTO ATENDIMENTO BARREIRO</v>
      </c>
    </row>
    <row r="2998" spans="1:2" x14ac:dyDescent="0.25">
      <c r="A2998" t="str">
        <f>TRIM(BC!F2996)</f>
        <v>UNIDADE DE PRONTO ATENDIMENTO LESTE</v>
      </c>
      <c r="B2998" t="str">
        <f>IFERROR(VLOOKUP('Lotações convertidas'!A2998,'Lista de conversão'!A:B,2,0),IFERROR(VLOOKUP('Lotações convertidas'!A2998,'Lista de conversão'!B:B,1,0),""))</f>
        <v>UNIDADE DE PRONTO ATENDIMENTO LESTE</v>
      </c>
    </row>
    <row r="2999" spans="1:2" x14ac:dyDescent="0.25">
      <c r="A2999" t="str">
        <f>TRIM(BC!F2997)</f>
        <v>UNIDADE DE PRONTO ATENDIMENTO LESTE</v>
      </c>
      <c r="B2999" t="str">
        <f>IFERROR(VLOOKUP('Lotações convertidas'!A2999,'Lista de conversão'!A:B,2,0),IFERROR(VLOOKUP('Lotações convertidas'!A2999,'Lista de conversão'!B:B,1,0),""))</f>
        <v>UNIDADE DE PRONTO ATENDIMENTO LESTE</v>
      </c>
    </row>
    <row r="3000" spans="1:2" x14ac:dyDescent="0.25">
      <c r="A3000" t="str">
        <f>TRIM(BC!F2998)</f>
        <v>CENTRO DE SAÚDE PARAÍSO</v>
      </c>
      <c r="B3000" t="str">
        <f>IFERROR(VLOOKUP('Lotações convertidas'!A3000,'Lista de conversão'!A:B,2,0),IFERROR(VLOOKUP('Lotações convertidas'!A3000,'Lista de conversão'!B:B,1,0),""))</f>
        <v>CENTRO DE SAÚDE PARAÍSO</v>
      </c>
    </row>
    <row r="3001" spans="1:2" x14ac:dyDescent="0.25">
      <c r="A3001" t="str">
        <f>TRIM(BC!F2999)</f>
        <v>CENTRO DE SAÚDE GRANJA DE FREITAS</v>
      </c>
      <c r="B3001" t="str">
        <f>IFERROR(VLOOKUP('Lotações convertidas'!A3001,'Lista de conversão'!A:B,2,0),IFERROR(VLOOKUP('Lotações convertidas'!A3001,'Lista de conversão'!B:B,1,0),""))</f>
        <v>CENTRO DE SAÚDE GRANJA DE FREITAS</v>
      </c>
    </row>
    <row r="3002" spans="1:2" x14ac:dyDescent="0.25">
      <c r="A3002" t="str">
        <f>TRIM(BC!F3000)</f>
        <v>UNIDADE DE PRONTO ATENDIMENTO LESTE</v>
      </c>
      <c r="B3002" t="str">
        <f>IFERROR(VLOOKUP('Lotações convertidas'!A3002,'Lista de conversão'!A:B,2,0),IFERROR(VLOOKUP('Lotações convertidas'!A3002,'Lista de conversão'!B:B,1,0),""))</f>
        <v>UNIDADE DE PRONTO ATENDIMENTO LESTE</v>
      </c>
    </row>
    <row r="3003" spans="1:2" x14ac:dyDescent="0.25">
      <c r="A3003" t="str">
        <f>TRIM(BC!F3001)</f>
        <v>UNIDADE DE PRONTO ATENDIMENTO NORTE</v>
      </c>
      <c r="B3003" t="str">
        <f>IFERROR(VLOOKUP('Lotações convertidas'!A3003,'Lista de conversão'!A:B,2,0),IFERROR(VLOOKUP('Lotações convertidas'!A3003,'Lista de conversão'!B:B,1,0),""))</f>
        <v>UNIDADE DE PRONTO ATENDIMENTO NORTE</v>
      </c>
    </row>
    <row r="3004" spans="1:2" x14ac:dyDescent="0.25">
      <c r="A3004" t="str">
        <f>TRIM(BC!F3002)</f>
        <v>UNIDADE DE PRONTO ATENDIMENTO NORTE</v>
      </c>
      <c r="B3004" t="str">
        <f>IFERROR(VLOOKUP('Lotações convertidas'!A3004,'Lista de conversão'!A:B,2,0),IFERROR(VLOOKUP('Lotações convertidas'!A3004,'Lista de conversão'!B:B,1,0),""))</f>
        <v>UNIDADE DE PRONTO ATENDIMENTO NORTE</v>
      </c>
    </row>
    <row r="3005" spans="1:2" x14ac:dyDescent="0.25">
      <c r="A3005" t="str">
        <f>TRIM(BC!F3003)</f>
        <v>UNIDADE DE PRONTO ATENDIMENTO BARREIRO</v>
      </c>
      <c r="B3005" t="str">
        <f>IFERROR(VLOOKUP('Lotações convertidas'!A3005,'Lista de conversão'!A:B,2,0),IFERROR(VLOOKUP('Lotações convertidas'!A3005,'Lista de conversão'!B:B,1,0),""))</f>
        <v>UNIDADE DE PRONTO ATENDIMENTO BARREIRO</v>
      </c>
    </row>
    <row r="3006" spans="1:2" x14ac:dyDescent="0.25">
      <c r="A3006" t="str">
        <f>TRIM(BC!F3004)</f>
        <v>UNIDADE DE PRONTO ATENDIMENTO BARREIRO</v>
      </c>
      <c r="B3006" t="str">
        <f>IFERROR(VLOOKUP('Lotações convertidas'!A3006,'Lista de conversão'!A:B,2,0),IFERROR(VLOOKUP('Lotações convertidas'!A3006,'Lista de conversão'!B:B,1,0),""))</f>
        <v>UNIDADE DE PRONTO ATENDIMENTO BARREIRO</v>
      </c>
    </row>
    <row r="3007" spans="1:2" x14ac:dyDescent="0.25">
      <c r="A3007" t="str">
        <f>TRIM(BC!F3005)</f>
        <v>UNIDADE DE PRONTO ATENDIMENTO NORTE</v>
      </c>
      <c r="B3007" t="str">
        <f>IFERROR(VLOOKUP('Lotações convertidas'!A3007,'Lista de conversão'!A:B,2,0),IFERROR(VLOOKUP('Lotações convertidas'!A3007,'Lista de conversão'!B:B,1,0),""))</f>
        <v>UNIDADE DE PRONTO ATENDIMENTO NORTE</v>
      </c>
    </row>
    <row r="3008" spans="1:2" x14ac:dyDescent="0.25">
      <c r="A3008" t="str">
        <f>TRIM(BC!F3006)</f>
        <v>UNIDADE DE PRONTO ATENDIMENTO BARREIRO</v>
      </c>
      <c r="B3008" t="str">
        <f>IFERROR(VLOOKUP('Lotações convertidas'!A3008,'Lista de conversão'!A:B,2,0),IFERROR(VLOOKUP('Lotações convertidas'!A3008,'Lista de conversão'!B:B,1,0),""))</f>
        <v>UNIDADE DE PRONTO ATENDIMENTO BARREIRO</v>
      </c>
    </row>
    <row r="3009" spans="1:2" x14ac:dyDescent="0.25">
      <c r="A3009" t="str">
        <f>TRIM(BC!F3007)</f>
        <v>UNIDADE DE PRONTO ATENDIMENTO LESTE</v>
      </c>
      <c r="B3009" t="str">
        <f>IFERROR(VLOOKUP('Lotações convertidas'!A3009,'Lista de conversão'!A:B,2,0),IFERROR(VLOOKUP('Lotações convertidas'!A3009,'Lista de conversão'!B:B,1,0),""))</f>
        <v>UNIDADE DE PRONTO ATENDIMENTO LESTE</v>
      </c>
    </row>
    <row r="3010" spans="1:2" x14ac:dyDescent="0.25">
      <c r="A3010" t="str">
        <f>TRIM(BC!F3008)</f>
        <v>UNIDADE DE PRONTO ATENDIMENTO NORTE</v>
      </c>
      <c r="B3010" t="str">
        <f>IFERROR(VLOOKUP('Lotações convertidas'!A3010,'Lista de conversão'!A:B,2,0),IFERROR(VLOOKUP('Lotações convertidas'!A3010,'Lista de conversão'!B:B,1,0),""))</f>
        <v>UNIDADE DE PRONTO ATENDIMENTO NORTE</v>
      </c>
    </row>
    <row r="3011" spans="1:2" x14ac:dyDescent="0.25">
      <c r="A3011" t="str">
        <f>TRIM(BC!F3009)</f>
        <v>UNIDADE DE PRONTO ATENDIMENTO OESTE</v>
      </c>
      <c r="B3011" t="str">
        <f>IFERROR(VLOOKUP('Lotações convertidas'!A3011,'Lista de conversão'!A:B,2,0),IFERROR(VLOOKUP('Lotações convertidas'!A3011,'Lista de conversão'!B:B,1,0),""))</f>
        <v>UNIDADE DE PRONTO ATENDIMENTO OESTE</v>
      </c>
    </row>
    <row r="3012" spans="1:2" x14ac:dyDescent="0.25">
      <c r="A3012" t="str">
        <f>TRIM(BC!F3010)</f>
        <v>UNIDADE DE PRONTO ATENDIMENTO OESTE</v>
      </c>
      <c r="B3012" t="str">
        <f>IFERROR(VLOOKUP('Lotações convertidas'!A3012,'Lista de conversão'!A:B,2,0),IFERROR(VLOOKUP('Lotações convertidas'!A3012,'Lista de conversão'!B:B,1,0),""))</f>
        <v>UNIDADE DE PRONTO ATENDIMENTO OESTE</v>
      </c>
    </row>
    <row r="3013" spans="1:2" x14ac:dyDescent="0.25">
      <c r="A3013" t="str">
        <f>TRIM(BC!F3011)</f>
        <v>UNIDADE DE PRONTO ATENDIMENTO BARREIRO</v>
      </c>
      <c r="B3013" t="str">
        <f>IFERROR(VLOOKUP('Lotações convertidas'!A3013,'Lista de conversão'!A:B,2,0),IFERROR(VLOOKUP('Lotações convertidas'!A3013,'Lista de conversão'!B:B,1,0),""))</f>
        <v>UNIDADE DE PRONTO ATENDIMENTO BARREIRO</v>
      </c>
    </row>
    <row r="3014" spans="1:2" x14ac:dyDescent="0.25">
      <c r="A3014" t="str">
        <f>TRIM(BC!F3012)</f>
        <v>SERVIÇO DE ATENDIMENTO MÓVEL DE URGÊNCIA E TRANSPORTE EM SAÚDE</v>
      </c>
      <c r="B3014" t="str">
        <f>IFERROR(VLOOKUP('Lotações convertidas'!A3014,'Lista de conversão'!A:B,2,0),IFERROR(VLOOKUP('Lotações convertidas'!A3014,'Lista de conversão'!B:B,1,0),""))</f>
        <v>SERVIÇO DE ATENDIMENTO MÓVEL DE URGÊNCIA E TRANSPORTE EM SAÚDE</v>
      </c>
    </row>
    <row r="3015" spans="1:2" x14ac:dyDescent="0.25">
      <c r="A3015" t="str">
        <f>TRIM(BC!F3013)</f>
        <v>UNIDADE DE PRONTO ATENDIMENTO VENDA NOVA</v>
      </c>
      <c r="B3015" t="str">
        <f>IFERROR(VLOOKUP('Lotações convertidas'!A3015,'Lista de conversão'!A:B,2,0),IFERROR(VLOOKUP('Lotações convertidas'!A3015,'Lista de conversão'!B:B,1,0),""))</f>
        <v>UNIDADE DE PRONTO ATENDIMENTO VENDA NOVA</v>
      </c>
    </row>
    <row r="3016" spans="1:2" x14ac:dyDescent="0.25">
      <c r="A3016" t="str">
        <f>TRIM(BC!F3014)</f>
        <v>UNIDADE DE PRONTO ATENDIMENTO LESTE</v>
      </c>
      <c r="B3016" t="str">
        <f>IFERROR(VLOOKUP('Lotações convertidas'!A3016,'Lista de conversão'!A:B,2,0),IFERROR(VLOOKUP('Lotações convertidas'!A3016,'Lista de conversão'!B:B,1,0),""))</f>
        <v>UNIDADE DE PRONTO ATENDIMENTO LESTE</v>
      </c>
    </row>
    <row r="3017" spans="1:2" x14ac:dyDescent="0.25">
      <c r="A3017" t="str">
        <f>TRIM(BC!F3015)</f>
        <v>CENTRO DE SAÚDE PARAÍSO</v>
      </c>
      <c r="B3017" t="str">
        <f>IFERROR(VLOOKUP('Lotações convertidas'!A3017,'Lista de conversão'!A:B,2,0),IFERROR(VLOOKUP('Lotações convertidas'!A3017,'Lista de conversão'!B:B,1,0),""))</f>
        <v>CENTRO DE SAÚDE PARAÍSO</v>
      </c>
    </row>
    <row r="3018" spans="1:2" x14ac:dyDescent="0.25">
      <c r="A3018" t="str">
        <f>TRIM(BC!F3016)</f>
        <v>UNIDADE DE PRONTO ATENDIMENTO NORTE</v>
      </c>
      <c r="B3018" t="str">
        <f>IFERROR(VLOOKUP('Lotações convertidas'!A3018,'Lista de conversão'!A:B,2,0),IFERROR(VLOOKUP('Lotações convertidas'!A3018,'Lista de conversão'!B:B,1,0),""))</f>
        <v>UNIDADE DE PRONTO ATENDIMENTO NORTE</v>
      </c>
    </row>
    <row r="3019" spans="1:2" x14ac:dyDescent="0.25">
      <c r="A3019" t="str">
        <f>TRIM(BC!F3017)</f>
        <v>CENTRO DE SAÚDE DOM JOAQUIM</v>
      </c>
      <c r="B3019" t="str">
        <f>IFERROR(VLOOKUP('Lotações convertidas'!A3019,'Lista de conversão'!A:B,2,0),IFERROR(VLOOKUP('Lotações convertidas'!A3019,'Lista de conversão'!B:B,1,0),""))</f>
        <v>CENTRO DE SAÚDE DOM JOAQUIM</v>
      </c>
    </row>
    <row r="3020" spans="1:2" x14ac:dyDescent="0.25">
      <c r="A3020" t="str">
        <f>TRIM(BC!F3018)</f>
        <v>CENTRO DE SAÚDE SÃO CRISTÓVÃO</v>
      </c>
      <c r="B3020" t="str">
        <f>IFERROR(VLOOKUP('Lotações convertidas'!A3020,'Lista de conversão'!A:B,2,0),IFERROR(VLOOKUP('Lotações convertidas'!A3020,'Lista de conversão'!B:B,1,0),""))</f>
        <v>CENTRO DE SAÚDE SÃO CRISTÓVÃO</v>
      </c>
    </row>
    <row r="3021" spans="1:2" x14ac:dyDescent="0.25">
      <c r="A3021" t="str">
        <f>TRIM(BC!F3019)</f>
        <v>DIRETORIA REGIONAL DE SAUDE OESTE</v>
      </c>
      <c r="B3021" t="str">
        <f>IFERROR(VLOOKUP('Lotações convertidas'!A3021,'Lista de conversão'!A:B,2,0),IFERROR(VLOOKUP('Lotações convertidas'!A3021,'Lista de conversão'!B:B,1,0),""))</f>
        <v>DIRETORIA REGIONAL DE SAUDE OESTE</v>
      </c>
    </row>
    <row r="3022" spans="1:2" x14ac:dyDescent="0.25">
      <c r="A3022" t="str">
        <f>TRIM(BC!F3020)</f>
        <v>UNIDADE DE PRONTO ATENDIMENTO LESTE</v>
      </c>
      <c r="B3022" t="str">
        <f>IFERROR(VLOOKUP('Lotações convertidas'!A3022,'Lista de conversão'!A:B,2,0),IFERROR(VLOOKUP('Lotações convertidas'!A3022,'Lista de conversão'!B:B,1,0),""))</f>
        <v>UNIDADE DE PRONTO ATENDIMENTO LESTE</v>
      </c>
    </row>
    <row r="3023" spans="1:2" x14ac:dyDescent="0.25">
      <c r="A3023" t="str">
        <f>TRIM(BC!F3021)</f>
        <v>CENTRO DE SAÚDE CARLOS RENATO DIAS</v>
      </c>
      <c r="B3023" t="str">
        <f>IFERROR(VLOOKUP('Lotações convertidas'!A3023,'Lista de conversão'!A:B,2,0),IFERROR(VLOOKUP('Lotações convertidas'!A3023,'Lista de conversão'!B:B,1,0),""))</f>
        <v>CENTRO DE SAÚDE CARLOS RENATO DIAS</v>
      </c>
    </row>
    <row r="3024" spans="1:2" x14ac:dyDescent="0.25">
      <c r="A3024" t="str">
        <f>TRIM(BC!F3022)</f>
        <v>CENTRO DE SAÚDE VILA CEMIG</v>
      </c>
      <c r="B3024" t="str">
        <f>IFERROR(VLOOKUP('Lotações convertidas'!A3024,'Lista de conversão'!A:B,2,0),IFERROR(VLOOKUP('Lotações convertidas'!A3024,'Lista de conversão'!B:B,1,0),""))</f>
        <v>CENTRO DE SAÚDE VILA CEMIG</v>
      </c>
    </row>
    <row r="3025" spans="1:2" x14ac:dyDescent="0.25">
      <c r="A3025" t="str">
        <f>TRIM(BC!F3023)</f>
        <v>CENTRO DE SAÚDE EDUARDO MAURO DE ARAÚJO - MIRAMAR</v>
      </c>
      <c r="B3025" t="str">
        <f>IFERROR(VLOOKUP('Lotações convertidas'!A3025,'Lista de conversão'!A:B,2,0),IFERROR(VLOOKUP('Lotações convertidas'!A3025,'Lista de conversão'!B:B,1,0),""))</f>
        <v>CENTRO DE SAÚDE EDUARDO MAURO DE ARAÚJO - MIRAMAR</v>
      </c>
    </row>
    <row r="3026" spans="1:2" x14ac:dyDescent="0.25">
      <c r="A3026" t="str">
        <f>TRIM(BC!F3024)</f>
        <v>CENTRO DE SAÚDE AMÍLCAR VIANNA MARTINS</v>
      </c>
      <c r="B3026" t="str">
        <f>IFERROR(VLOOKUP('Lotações convertidas'!A3026,'Lista de conversão'!A:B,2,0),IFERROR(VLOOKUP('Lotações convertidas'!A3026,'Lista de conversão'!B:B,1,0),""))</f>
        <v>CENTRO DE SAÚDE AMÍLCAR VIANNA MARTINS</v>
      </c>
    </row>
    <row r="3027" spans="1:2" x14ac:dyDescent="0.25">
      <c r="A3027" t="str">
        <f>TRIM(BC!F3025)</f>
        <v>CENTRO DE SAÚDE DOM ORIONE</v>
      </c>
      <c r="B3027" t="str">
        <f>IFERROR(VLOOKUP('Lotações convertidas'!A3027,'Lista de conversão'!A:B,2,0),IFERROR(VLOOKUP('Lotações convertidas'!A3027,'Lista de conversão'!B:B,1,0),""))</f>
        <v>CENTRO DE SAÚDE DOM ORIONE</v>
      </c>
    </row>
    <row r="3028" spans="1:2" x14ac:dyDescent="0.25">
      <c r="A3028" t="str">
        <f>TRIM(BC!F3026)</f>
        <v>CENTRO DE SAÚDE RIO BRANCO</v>
      </c>
      <c r="B3028" t="str">
        <f>IFERROR(VLOOKUP('Lotações convertidas'!A3028,'Lista de conversão'!A:B,2,0),IFERROR(VLOOKUP('Lotações convertidas'!A3028,'Lista de conversão'!B:B,1,0),""))</f>
        <v>CENTRO DE SAÚDE RIO BRANCO</v>
      </c>
    </row>
    <row r="3029" spans="1:2" x14ac:dyDescent="0.25">
      <c r="A3029" t="str">
        <f>TRIM(BC!F3027)</f>
        <v>CENTRO DE SAÚDE DIAMANTE - TEIXEIRA DIAS</v>
      </c>
      <c r="B3029" t="str">
        <f>IFERROR(VLOOKUP('Lotações convertidas'!A3029,'Lista de conversão'!A:B,2,0),IFERROR(VLOOKUP('Lotações convertidas'!A3029,'Lista de conversão'!B:B,1,0),""))</f>
        <v>CENTRO DE SAÚDE DIAMANTE - TEIXEIRA DIAS</v>
      </c>
    </row>
    <row r="3030" spans="1:2" x14ac:dyDescent="0.25">
      <c r="A3030" t="str">
        <f>TRIM(BC!F3028)</f>
        <v>CENTRO DE SAÚDE GENTIL GOMES</v>
      </c>
      <c r="B3030" t="str">
        <f>IFERROR(VLOOKUP('Lotações convertidas'!A3030,'Lista de conversão'!A:B,2,0),IFERROR(VLOOKUP('Lotações convertidas'!A3030,'Lista de conversão'!B:B,1,0),""))</f>
        <v>CENTRO DE SAÚDE GENTIL GOMES</v>
      </c>
    </row>
    <row r="3031" spans="1:2" x14ac:dyDescent="0.25">
      <c r="A3031" t="str">
        <f>TRIM(BC!F3029)</f>
        <v>CENTRO DE SAÚDE CÉU AZUL</v>
      </c>
      <c r="B3031" t="str">
        <f>IFERROR(VLOOKUP('Lotações convertidas'!A3031,'Lista de conversão'!A:B,2,0),IFERROR(VLOOKUP('Lotações convertidas'!A3031,'Lista de conversão'!B:B,1,0),""))</f>
        <v>CENTRO DE SAÚDE CÉU AZUL</v>
      </c>
    </row>
    <row r="3032" spans="1:2" x14ac:dyDescent="0.25">
      <c r="A3032" t="str">
        <f>TRIM(BC!F3030)</f>
        <v>UNIDADE DE PRONTO ATENDIMENTO OESTE</v>
      </c>
      <c r="B3032" t="str">
        <f>IFERROR(VLOOKUP('Lotações convertidas'!A3032,'Lista de conversão'!A:B,2,0),IFERROR(VLOOKUP('Lotações convertidas'!A3032,'Lista de conversão'!B:B,1,0),""))</f>
        <v>UNIDADE DE PRONTO ATENDIMENTO OESTE</v>
      </c>
    </row>
    <row r="3033" spans="1:2" x14ac:dyDescent="0.25">
      <c r="A3033" t="str">
        <f>TRIM(BC!F3031)</f>
        <v>UNIDADE DE PRONTO ATENDIMENTO BARREIRO</v>
      </c>
      <c r="B3033" t="str">
        <f>IFERROR(VLOOKUP('Lotações convertidas'!A3033,'Lista de conversão'!A:B,2,0),IFERROR(VLOOKUP('Lotações convertidas'!A3033,'Lista de conversão'!B:B,1,0),""))</f>
        <v>UNIDADE DE PRONTO ATENDIMENTO BARREIRO</v>
      </c>
    </row>
    <row r="3034" spans="1:2" x14ac:dyDescent="0.25">
      <c r="A3034" t="str">
        <f>TRIM(BC!F3032)</f>
        <v>UNIDADE DE PRONTO ATENDIMENTO BARREIRO</v>
      </c>
      <c r="B3034" t="str">
        <f>IFERROR(VLOOKUP('Lotações convertidas'!A3034,'Lista de conversão'!A:B,2,0),IFERROR(VLOOKUP('Lotações convertidas'!A3034,'Lista de conversão'!B:B,1,0),""))</f>
        <v>UNIDADE DE PRONTO ATENDIMENTO BARREIRO</v>
      </c>
    </row>
    <row r="3035" spans="1:2" x14ac:dyDescent="0.25">
      <c r="A3035" t="str">
        <f>TRIM(BC!F3033)</f>
        <v>UNIDADE DE PRONTO ATENDIMENTO NORDESTE</v>
      </c>
      <c r="B3035" t="str">
        <f>IFERROR(VLOOKUP('Lotações convertidas'!A3035,'Lista de conversão'!A:B,2,0),IFERROR(VLOOKUP('Lotações convertidas'!A3035,'Lista de conversão'!B:B,1,0),""))</f>
        <v>UNIDADE DE PRONTO ATENDIMENTO NORDESTE</v>
      </c>
    </row>
    <row r="3036" spans="1:2" x14ac:dyDescent="0.25">
      <c r="A3036" t="str">
        <f>TRIM(BC!F3034)</f>
        <v>UNIDADE DE PRONTO ATENDIMENTO LESTE</v>
      </c>
      <c r="B3036" t="str">
        <f>IFERROR(VLOOKUP('Lotações convertidas'!A3036,'Lista de conversão'!A:B,2,0),IFERROR(VLOOKUP('Lotações convertidas'!A3036,'Lista de conversão'!B:B,1,0),""))</f>
        <v>UNIDADE DE PRONTO ATENDIMENTO LESTE</v>
      </c>
    </row>
    <row r="3037" spans="1:2" x14ac:dyDescent="0.25">
      <c r="A3037" t="str">
        <f>TRIM(BC!F3035)</f>
        <v>UNIDADE DE PRONTO ATENDIMENTO NORTE</v>
      </c>
      <c r="B3037" t="str">
        <f>IFERROR(VLOOKUP('Lotações convertidas'!A3037,'Lista de conversão'!A:B,2,0),IFERROR(VLOOKUP('Lotações convertidas'!A3037,'Lista de conversão'!B:B,1,0),""))</f>
        <v>UNIDADE DE PRONTO ATENDIMENTO NORTE</v>
      </c>
    </row>
    <row r="3038" spans="1:2" x14ac:dyDescent="0.25">
      <c r="A3038" t="str">
        <f>TRIM(BC!F3036)</f>
        <v>CENTRO DE SAÚDE JARDIM GUANABARA</v>
      </c>
      <c r="B3038" t="str">
        <f>IFERROR(VLOOKUP('Lotações convertidas'!A3038,'Lista de conversão'!A:B,2,0),IFERROR(VLOOKUP('Lotações convertidas'!A3038,'Lista de conversão'!B:B,1,0),""))</f>
        <v>CENTRO DE SAÚDE JARDIM GUANABARA</v>
      </c>
    </row>
    <row r="3039" spans="1:2" x14ac:dyDescent="0.25">
      <c r="A3039" t="str">
        <f>TRIM(BC!F3037)</f>
        <v>CENTRO DE REFERENCIA EM SAUDE MENTAL LESTE</v>
      </c>
      <c r="B3039" t="str">
        <f>IFERROR(VLOOKUP('Lotações convertidas'!A3039,'Lista de conversão'!A:B,2,0),IFERROR(VLOOKUP('Lotações convertidas'!A3039,'Lista de conversão'!B:B,1,0),""))</f>
        <v>CENTRO DE REFERENCIA EM SAUDE MENTAL LESTE</v>
      </c>
    </row>
    <row r="3040" spans="1:2" x14ac:dyDescent="0.25">
      <c r="A3040" t="str">
        <f>TRIM(BC!F3038)</f>
        <v>UNIDADE DE PRONTO ATENDIMENTO OESTE</v>
      </c>
      <c r="B3040" t="str">
        <f>IFERROR(VLOOKUP('Lotações convertidas'!A3040,'Lista de conversão'!A:B,2,0),IFERROR(VLOOKUP('Lotações convertidas'!A3040,'Lista de conversão'!B:B,1,0),""))</f>
        <v>UNIDADE DE PRONTO ATENDIMENTO OESTE</v>
      </c>
    </row>
    <row r="3041" spans="1:2" x14ac:dyDescent="0.25">
      <c r="A3041" t="str">
        <f>TRIM(BC!F3039)</f>
        <v>UNIDADE DE PRONTO ATENDIMENTO OESTE</v>
      </c>
      <c r="B3041" t="str">
        <f>IFERROR(VLOOKUP('Lotações convertidas'!A3041,'Lista de conversão'!A:B,2,0),IFERROR(VLOOKUP('Lotações convertidas'!A3041,'Lista de conversão'!B:B,1,0),""))</f>
        <v>UNIDADE DE PRONTO ATENDIMENTO OESTE</v>
      </c>
    </row>
    <row r="3042" spans="1:2" x14ac:dyDescent="0.25">
      <c r="A3042" t="str">
        <f>TRIM(BC!F3040)</f>
        <v>UNIDADE DE PRONTO ATENDIMENTO OESTE</v>
      </c>
      <c r="B3042" t="str">
        <f>IFERROR(VLOOKUP('Lotações convertidas'!A3042,'Lista de conversão'!A:B,2,0),IFERROR(VLOOKUP('Lotações convertidas'!A3042,'Lista de conversão'!B:B,1,0),""))</f>
        <v>UNIDADE DE PRONTO ATENDIMENTO OESTE</v>
      </c>
    </row>
    <row r="3043" spans="1:2" x14ac:dyDescent="0.25">
      <c r="A3043" t="str">
        <f>TRIM(BC!F3041)</f>
        <v>UNIDADE DE PRONTO ATENDIMENTO NORTE</v>
      </c>
      <c r="B3043" t="str">
        <f>IFERROR(VLOOKUP('Lotações convertidas'!A3043,'Lista de conversão'!A:B,2,0),IFERROR(VLOOKUP('Lotações convertidas'!A3043,'Lista de conversão'!B:B,1,0),""))</f>
        <v>UNIDADE DE PRONTO ATENDIMENTO NORTE</v>
      </c>
    </row>
    <row r="3044" spans="1:2" x14ac:dyDescent="0.25">
      <c r="A3044" t="str">
        <f>TRIM(BC!F3042)</f>
        <v>GERENCIA DE VIGILANCIA EPIDEMIOLOGICA</v>
      </c>
      <c r="B3044" t="str">
        <f>IFERROR(VLOOKUP('Lotações convertidas'!A3044,'Lista de conversão'!A:B,2,0),IFERROR(VLOOKUP('Lotações convertidas'!A3044,'Lista de conversão'!B:B,1,0),""))</f>
        <v>GERENCIA DE VIGILANCIA EPIDEMIOLOGICA</v>
      </c>
    </row>
    <row r="3045" spans="1:2" x14ac:dyDescent="0.25">
      <c r="A3045" t="str">
        <f>TRIM(BC!F3043)</f>
        <v>CENTRO DE SAÚDE BETÂNIA</v>
      </c>
      <c r="B3045" t="str">
        <f>IFERROR(VLOOKUP('Lotações convertidas'!A3045,'Lista de conversão'!A:B,2,0),IFERROR(VLOOKUP('Lotações convertidas'!A3045,'Lista de conversão'!B:B,1,0),""))</f>
        <v>CENTRO DE SAÚDE BETÂNIA</v>
      </c>
    </row>
    <row r="3046" spans="1:2" x14ac:dyDescent="0.25">
      <c r="A3046" t="str">
        <f>TRIM(BC!F3044)</f>
        <v>UNIDADE DE PRONTO ATENDIMENTO VENDA NOVA</v>
      </c>
      <c r="B3046" t="str">
        <f>IFERROR(VLOOKUP('Lotações convertidas'!A3046,'Lista de conversão'!A:B,2,0),IFERROR(VLOOKUP('Lotações convertidas'!A3046,'Lista de conversão'!B:B,1,0),""))</f>
        <v>UNIDADE DE PRONTO ATENDIMENTO VENDA NOVA</v>
      </c>
    </row>
    <row r="3047" spans="1:2" x14ac:dyDescent="0.25">
      <c r="A3047" t="str">
        <f>TRIM(BC!F3045)</f>
        <v>CENTRO DE SAÚDE MARIVANDA BALEEIRO - PAULO VI</v>
      </c>
      <c r="B3047" t="str">
        <f>IFERROR(VLOOKUP('Lotações convertidas'!A3047,'Lista de conversão'!A:B,2,0),IFERROR(VLOOKUP('Lotações convertidas'!A3047,'Lista de conversão'!B:B,1,0),""))</f>
        <v>CENTRO DE SAÚDE MARIVANDA BALEEIRO - PAULO VI</v>
      </c>
    </row>
    <row r="3048" spans="1:2" x14ac:dyDescent="0.25">
      <c r="A3048" t="str">
        <f>TRIM(BC!F3046)</f>
        <v>CENTRO DE SAÚDE FRANCISCO GOMES BARBOSA - TIROL</v>
      </c>
      <c r="B3048" t="str">
        <f>IFERROR(VLOOKUP('Lotações convertidas'!A3048,'Lista de conversão'!A:B,2,0),IFERROR(VLOOKUP('Lotações convertidas'!A3048,'Lista de conversão'!B:B,1,0),""))</f>
        <v>CENTRO DE SAÚDE FRANCISCO GOMES BARBOSA - TIROL</v>
      </c>
    </row>
    <row r="3049" spans="1:2" x14ac:dyDescent="0.25">
      <c r="A3049" t="str">
        <f>TRIM(BC!F3047)</f>
        <v>UNIDADE DE PRONTO ATENDIMENTO LESTE</v>
      </c>
      <c r="B3049" t="str">
        <f>IFERROR(VLOOKUP('Lotações convertidas'!A3049,'Lista de conversão'!A:B,2,0),IFERROR(VLOOKUP('Lotações convertidas'!A3049,'Lista de conversão'!B:B,1,0),""))</f>
        <v>UNIDADE DE PRONTO ATENDIMENTO LESTE</v>
      </c>
    </row>
    <row r="3050" spans="1:2" x14ac:dyDescent="0.25">
      <c r="A3050" t="str">
        <f>TRIM(BC!F3048)</f>
        <v>UNIDADE DE REFERÊNCIA SECUNDÁRIA SAUDADE</v>
      </c>
      <c r="B3050" t="str">
        <f>IFERROR(VLOOKUP('Lotações convertidas'!A3050,'Lista de conversão'!A:B,2,0),IFERROR(VLOOKUP('Lotações convertidas'!A3050,'Lista de conversão'!B:B,1,0),""))</f>
        <v>UNIDADE DE REFERENCIA SECUNDARIA SAUDADE</v>
      </c>
    </row>
    <row r="3051" spans="1:2" x14ac:dyDescent="0.25">
      <c r="A3051" t="str">
        <f>TRIM(BC!F3049)</f>
        <v>UNIDADE DE PRONTO ATENDIMENTO BARREIRO</v>
      </c>
      <c r="B3051" t="str">
        <f>IFERROR(VLOOKUP('Lotações convertidas'!A3051,'Lista de conversão'!A:B,2,0),IFERROR(VLOOKUP('Lotações convertidas'!A3051,'Lista de conversão'!B:B,1,0),""))</f>
        <v>UNIDADE DE PRONTO ATENDIMENTO BARREIRO</v>
      </c>
    </row>
    <row r="3052" spans="1:2" x14ac:dyDescent="0.25">
      <c r="A3052" t="str">
        <f>TRIM(BC!F3050)</f>
        <v>UNIDADE DE PRONTO ATENDIMENTO NORTE</v>
      </c>
      <c r="B3052" t="str">
        <f>IFERROR(VLOOKUP('Lotações convertidas'!A3052,'Lista de conversão'!A:B,2,0),IFERROR(VLOOKUP('Lotações convertidas'!A3052,'Lista de conversão'!B:B,1,0),""))</f>
        <v>UNIDADE DE PRONTO ATENDIMENTO NORTE</v>
      </c>
    </row>
    <row r="3053" spans="1:2" x14ac:dyDescent="0.25">
      <c r="A3053" t="str">
        <f>TRIM(BC!F3051)</f>
        <v>CENTRO DE SAÚDE ERMELINDA</v>
      </c>
      <c r="B3053" t="str">
        <f>IFERROR(VLOOKUP('Lotações convertidas'!A3053,'Lista de conversão'!A:B,2,0),IFERROR(VLOOKUP('Lotações convertidas'!A3053,'Lista de conversão'!B:B,1,0),""))</f>
        <v>CENTRO DE SAÚDE ERMELINDA</v>
      </c>
    </row>
    <row r="3054" spans="1:2" x14ac:dyDescent="0.25">
      <c r="A3054" t="str">
        <f>TRIM(BC!F3052)</f>
        <v>UNIDADE DE PRONTO ATENDIMENTO LESTE</v>
      </c>
      <c r="B3054" t="str">
        <f>IFERROR(VLOOKUP('Lotações convertidas'!A3054,'Lista de conversão'!A:B,2,0),IFERROR(VLOOKUP('Lotações convertidas'!A3054,'Lista de conversão'!B:B,1,0),""))</f>
        <v>UNIDADE DE PRONTO ATENDIMENTO LESTE</v>
      </c>
    </row>
    <row r="3055" spans="1:2" x14ac:dyDescent="0.25">
      <c r="A3055" t="str">
        <f>TRIM(BC!F3053)</f>
        <v>CENTRO DE SAÚDE PROVIDÊNCIA</v>
      </c>
      <c r="B3055" t="str">
        <f>IFERROR(VLOOKUP('Lotações convertidas'!A3055,'Lista de conversão'!A:B,2,0),IFERROR(VLOOKUP('Lotações convertidas'!A3055,'Lista de conversão'!B:B,1,0),""))</f>
        <v>CENTRO DE SAÚDE PROVIDÊNCIA</v>
      </c>
    </row>
    <row r="3056" spans="1:2" x14ac:dyDescent="0.25">
      <c r="A3056" t="str">
        <f>TRIM(BC!F3054)</f>
        <v>CENTRAL DE ESTERILIZACAO BARREIRO</v>
      </c>
      <c r="B3056" t="str">
        <f>IFERROR(VLOOKUP('Lotações convertidas'!A3056,'Lista de conversão'!A:B,2,0),IFERROR(VLOOKUP('Lotações convertidas'!A3056,'Lista de conversão'!B:B,1,0),""))</f>
        <v>CENTRAL DE ESTERILIZACAO BARREIRO</v>
      </c>
    </row>
    <row r="3057" spans="1:2" x14ac:dyDescent="0.25">
      <c r="A3057" t="str">
        <f>TRIM(BC!F3055)</f>
        <v>UNIDADE DE PRONTO ATENDIMENTO NORTE</v>
      </c>
      <c r="B3057" t="str">
        <f>IFERROR(VLOOKUP('Lotações convertidas'!A3057,'Lista de conversão'!A:B,2,0),IFERROR(VLOOKUP('Lotações convertidas'!A3057,'Lista de conversão'!B:B,1,0),""))</f>
        <v>UNIDADE DE PRONTO ATENDIMENTO NORTE</v>
      </c>
    </row>
    <row r="3058" spans="1:2" x14ac:dyDescent="0.25">
      <c r="A3058" t="str">
        <f>TRIM(BC!F3056)</f>
        <v>GERENCIA DE VIGILANCIA EPIDEMIOLOGICA</v>
      </c>
      <c r="B3058" t="str">
        <f>IFERROR(VLOOKUP('Lotações convertidas'!A3058,'Lista de conversão'!A:B,2,0),IFERROR(VLOOKUP('Lotações convertidas'!A3058,'Lista de conversão'!B:B,1,0),""))</f>
        <v>GERENCIA DE VIGILANCIA EPIDEMIOLOGICA</v>
      </c>
    </row>
    <row r="3059" spans="1:2" x14ac:dyDescent="0.25">
      <c r="A3059" t="str">
        <f>TRIM(BC!F3057)</f>
        <v>UNIDADE DE PRONTO ATENDIMENTO OESTE</v>
      </c>
      <c r="B3059" t="str">
        <f>IFERROR(VLOOKUP('Lotações convertidas'!A3059,'Lista de conversão'!A:B,2,0),IFERROR(VLOOKUP('Lotações convertidas'!A3059,'Lista de conversão'!B:B,1,0),""))</f>
        <v>UNIDADE DE PRONTO ATENDIMENTO OESTE</v>
      </c>
    </row>
    <row r="3060" spans="1:2" x14ac:dyDescent="0.25">
      <c r="A3060" t="str">
        <f>TRIM(BC!F3058)</f>
        <v>CENTRO DE SAÚDE GENTIL GOMES</v>
      </c>
      <c r="B3060" t="str">
        <f>IFERROR(VLOOKUP('Lotações convertidas'!A3060,'Lista de conversão'!A:B,2,0),IFERROR(VLOOKUP('Lotações convertidas'!A3060,'Lista de conversão'!B:B,1,0),""))</f>
        <v>CENTRO DE SAÚDE GENTIL GOMES</v>
      </c>
    </row>
    <row r="3061" spans="1:2" x14ac:dyDescent="0.25">
      <c r="A3061" t="str">
        <f>TRIM(BC!F3059)</f>
        <v>UNIDADE DE PRONTO ATENDIMENTO NORDESTE</v>
      </c>
      <c r="B3061" t="str">
        <f>IFERROR(VLOOKUP('Lotações convertidas'!A3061,'Lista de conversão'!A:B,2,0),IFERROR(VLOOKUP('Lotações convertidas'!A3061,'Lista de conversão'!B:B,1,0),""))</f>
        <v>UNIDADE DE PRONTO ATENDIMENTO NORDESTE</v>
      </c>
    </row>
    <row r="3062" spans="1:2" x14ac:dyDescent="0.25">
      <c r="A3062" t="str">
        <f>TRIM(BC!F3060)</f>
        <v>UNIDADE DE PRONTO ATENDIMENTO LESTE</v>
      </c>
      <c r="B3062" t="str">
        <f>IFERROR(VLOOKUP('Lotações convertidas'!A3062,'Lista de conversão'!A:B,2,0),IFERROR(VLOOKUP('Lotações convertidas'!A3062,'Lista de conversão'!B:B,1,0),""))</f>
        <v>UNIDADE DE PRONTO ATENDIMENTO LESTE</v>
      </c>
    </row>
    <row r="3063" spans="1:2" x14ac:dyDescent="0.25">
      <c r="A3063" t="str">
        <f>TRIM(BC!F3061)</f>
        <v>CENTRO DE REFERENCIA EM SAUDE MENTAL PAMPULHA</v>
      </c>
      <c r="B3063" t="str">
        <f>IFERROR(VLOOKUP('Lotações convertidas'!A3063,'Lista de conversão'!A:B,2,0),IFERROR(VLOOKUP('Lotações convertidas'!A3063,'Lista de conversão'!B:B,1,0),""))</f>
        <v>CENTRO DE REFERENCIA EM SAUDE MENTAL PAMPULHA</v>
      </c>
    </row>
    <row r="3064" spans="1:2" x14ac:dyDescent="0.25">
      <c r="A3064" t="str">
        <f>TRIM(BC!F3062)</f>
        <v>UNIDADE DE REFERÊNCIA SECUNDÁRIA PADRE EUSTÁQUIO</v>
      </c>
      <c r="B3064" t="str">
        <f>IFERROR(VLOOKUP('Lotações convertidas'!A3064,'Lista de conversão'!A:B,2,0),IFERROR(VLOOKUP('Lotações convertidas'!A3064,'Lista de conversão'!B:B,1,0),""))</f>
        <v>UNIDADE DE REFERENCIA SECUNDARIA PADRE EUSTAQUIO</v>
      </c>
    </row>
    <row r="3065" spans="1:2" x14ac:dyDescent="0.25">
      <c r="A3065" t="str">
        <f>TRIM(BC!F3063)</f>
        <v>GERÊNCIA DE ASSISTÊNCIA FARMACÊUTICA E INSUMOS ESSENCIAIS</v>
      </c>
      <c r="B3065" t="str">
        <f>IFERROR(VLOOKUP('Lotações convertidas'!A3065,'Lista de conversão'!A:B,2,0),IFERROR(VLOOKUP('Lotações convertidas'!A3065,'Lista de conversão'!B:B,1,0),""))</f>
        <v>GERÊNCIA DE ASSISTÊNCIA FARMACÊUTICA E INSUMOS ESSENCIAIS</v>
      </c>
    </row>
    <row r="3066" spans="1:2" x14ac:dyDescent="0.25">
      <c r="A3066" t="str">
        <f>TRIM(BC!F3064)</f>
        <v>CENTRO DE SAÚDE TUPI</v>
      </c>
      <c r="B3066" t="str">
        <f>IFERROR(VLOOKUP('Lotações convertidas'!A3066,'Lista de conversão'!A:B,2,0),IFERROR(VLOOKUP('Lotações convertidas'!A3066,'Lista de conversão'!B:B,1,0),""))</f>
        <v>CENTRO DE SAÚDE TUPI</v>
      </c>
    </row>
    <row r="3067" spans="1:2" x14ac:dyDescent="0.25">
      <c r="A3067" t="str">
        <f>TRIM(BC!F3065)</f>
        <v>UNIDADE DE PRONTO ATENDIMENTO PAMPULHA</v>
      </c>
      <c r="B3067" t="str">
        <f>IFERROR(VLOOKUP('Lotações convertidas'!A3067,'Lista de conversão'!A:B,2,0),IFERROR(VLOOKUP('Lotações convertidas'!A3067,'Lista de conversão'!B:B,1,0),""))</f>
        <v>UNIDADE DE PRONTO ATENDIMENTO PAMPULHA</v>
      </c>
    </row>
    <row r="3068" spans="1:2" x14ac:dyDescent="0.25">
      <c r="A3068" t="str">
        <f>TRIM(BC!F3066)</f>
        <v>UNIDADE DE PRONTO ATENDIMENTO VENDA NOVA</v>
      </c>
      <c r="B3068" t="str">
        <f>IFERROR(VLOOKUP('Lotações convertidas'!A3068,'Lista de conversão'!A:B,2,0),IFERROR(VLOOKUP('Lotações convertidas'!A3068,'Lista de conversão'!B:B,1,0),""))</f>
        <v>UNIDADE DE PRONTO ATENDIMENTO VENDA NOVA</v>
      </c>
    </row>
    <row r="3069" spans="1:2" x14ac:dyDescent="0.25">
      <c r="A3069" t="str">
        <f>TRIM(BC!F3067)</f>
        <v>GERENCIA DE ASSISTENCIA, EPIDEMIOLOGIA E REGULACAO LESTE</v>
      </c>
      <c r="B3069" t="str">
        <f>IFERROR(VLOOKUP('Lotações convertidas'!A3069,'Lista de conversão'!A:B,2,0),IFERROR(VLOOKUP('Lotações convertidas'!A3069,'Lista de conversão'!B:B,1,0),""))</f>
        <v>GERENCIA DE ASSISTENCIA, EPIDEMIOLOGIA E REGULACAO LESTE</v>
      </c>
    </row>
    <row r="3070" spans="1:2" x14ac:dyDescent="0.25">
      <c r="A3070" t="str">
        <f>TRIM(BC!F3068)</f>
        <v>SERVIÇO DE ATENDIMENTO MÓVEL DE URGÊNCIA E TRANSPORTE EM SAÚDE</v>
      </c>
      <c r="B3070" t="str">
        <f>IFERROR(VLOOKUP('Lotações convertidas'!A3070,'Lista de conversão'!A:B,2,0),IFERROR(VLOOKUP('Lotações convertidas'!A3070,'Lista de conversão'!B:B,1,0),""))</f>
        <v>SERVIÇO DE ATENDIMENTO MÓVEL DE URGÊNCIA E TRANSPORTE EM SAÚDE</v>
      </c>
    </row>
    <row r="3071" spans="1:2" x14ac:dyDescent="0.25">
      <c r="A3071" t="str">
        <f>TRIM(BC!F3069)</f>
        <v>UNIDADE DE PRONTO ATENDIMENTO NORTE</v>
      </c>
      <c r="B3071" t="str">
        <f>IFERROR(VLOOKUP('Lotações convertidas'!A3071,'Lista de conversão'!A:B,2,0),IFERROR(VLOOKUP('Lotações convertidas'!A3071,'Lista de conversão'!B:B,1,0),""))</f>
        <v>UNIDADE DE PRONTO ATENDIMENTO NORTE</v>
      </c>
    </row>
    <row r="3072" spans="1:2" x14ac:dyDescent="0.25">
      <c r="A3072" t="str">
        <f>TRIM(BC!F3070)</f>
        <v>UNIDADE DE PRONTO ATENDIMENTO PAMPULHA</v>
      </c>
      <c r="B3072" t="str">
        <f>IFERROR(VLOOKUP('Lotações convertidas'!A3072,'Lista de conversão'!A:B,2,0),IFERROR(VLOOKUP('Lotações convertidas'!A3072,'Lista de conversão'!B:B,1,0),""))</f>
        <v>UNIDADE DE PRONTO ATENDIMENTO PAMPULHA</v>
      </c>
    </row>
    <row r="3073" spans="1:2" x14ac:dyDescent="0.25">
      <c r="A3073" t="str">
        <f>TRIM(BC!F3071)</f>
        <v>UNIDADE DE PRONTO ATENDIMENTO PAMPULHA</v>
      </c>
      <c r="B3073" t="str">
        <f>IFERROR(VLOOKUP('Lotações convertidas'!A3073,'Lista de conversão'!A:B,2,0),IFERROR(VLOOKUP('Lotações convertidas'!A3073,'Lista de conversão'!B:B,1,0),""))</f>
        <v>UNIDADE DE PRONTO ATENDIMENTO PAMPULHA</v>
      </c>
    </row>
    <row r="3074" spans="1:2" x14ac:dyDescent="0.25">
      <c r="A3074" t="str">
        <f>TRIM(BC!F3072)</f>
        <v>CENTRO DE REFERENCIA EM SAUDE MENTAL BARREIRO</v>
      </c>
      <c r="B3074" t="str">
        <f>IFERROR(VLOOKUP('Lotações convertidas'!A3074,'Lista de conversão'!A:B,2,0),IFERROR(VLOOKUP('Lotações convertidas'!A3074,'Lista de conversão'!B:B,1,0),""))</f>
        <v>CENTRO DE REFERENCIA EM SAUDE MENTAL BARREIRO</v>
      </c>
    </row>
    <row r="3075" spans="1:2" x14ac:dyDescent="0.25">
      <c r="A3075" t="str">
        <f>TRIM(BC!F3073)</f>
        <v>CENTRO DE SAÚDE ALAMEDA DOS IPÊS</v>
      </c>
      <c r="B3075" t="str">
        <f>IFERROR(VLOOKUP('Lotações convertidas'!A3075,'Lista de conversão'!A:B,2,0),IFERROR(VLOOKUP('Lotações convertidas'!A3075,'Lista de conversão'!B:B,1,0),""))</f>
        <v>CENTRO DE SAÚDE ALAMEDA DOS IPÊS</v>
      </c>
    </row>
    <row r="3076" spans="1:2" x14ac:dyDescent="0.25">
      <c r="A3076" t="str">
        <f>TRIM(BC!F3074)</f>
        <v>CENTRO DE SAÚDE ERMELINDA</v>
      </c>
      <c r="B3076" t="str">
        <f>IFERROR(VLOOKUP('Lotações convertidas'!A3076,'Lista de conversão'!A:B,2,0),IFERROR(VLOOKUP('Lotações convertidas'!A3076,'Lista de conversão'!B:B,1,0),""))</f>
        <v>CENTRO DE SAÚDE ERMELINDA</v>
      </c>
    </row>
    <row r="3077" spans="1:2" x14ac:dyDescent="0.25">
      <c r="A3077" t="str">
        <f>TRIM(BC!F3075)</f>
        <v>CENTRO DE SAÚDE. MARIA MADALENA TEODORO - LINDÉIA</v>
      </c>
      <c r="B3077" t="str">
        <f>IFERROR(VLOOKUP('Lotações convertidas'!A3077,'Lista de conversão'!A:B,2,0),IFERROR(VLOOKUP('Lotações convertidas'!A3077,'Lista de conversão'!B:B,1,0),""))</f>
        <v>CENTRO DE SAÚDE. MARIA MADALENA TEODORO - LINDÉIA</v>
      </c>
    </row>
    <row r="3078" spans="1:2" x14ac:dyDescent="0.25">
      <c r="A3078" t="str">
        <f>TRIM(BC!F3076)</f>
        <v>DIRETORIA REGIONAL DE SAUDE NOROESTE</v>
      </c>
      <c r="B3078" t="str">
        <f>IFERROR(VLOOKUP('Lotações convertidas'!A3078,'Lista de conversão'!A:B,2,0),IFERROR(VLOOKUP('Lotações convertidas'!A3078,'Lista de conversão'!B:B,1,0),""))</f>
        <v>DIRETORIA REGIONAL DE SAUDE NOROESTE</v>
      </c>
    </row>
    <row r="3079" spans="1:2" x14ac:dyDescent="0.25">
      <c r="A3079" t="str">
        <f>TRIM(BC!F3077)</f>
        <v>CENTRO DE SAÚDE RIBEIRO DE ABREU</v>
      </c>
      <c r="B3079" t="str">
        <f>IFERROR(VLOOKUP('Lotações convertidas'!A3079,'Lista de conversão'!A:B,2,0),IFERROR(VLOOKUP('Lotações convertidas'!A3079,'Lista de conversão'!B:B,1,0),""))</f>
        <v>CENTRO DE SAÚDE RIBEIRO DE ABREU</v>
      </c>
    </row>
    <row r="3080" spans="1:2" x14ac:dyDescent="0.25">
      <c r="A3080" t="str">
        <f>TRIM(BC!F3078)</f>
        <v>CENTRO DE SAÚDE CABANA</v>
      </c>
      <c r="B3080" t="str">
        <f>IFERROR(VLOOKUP('Lotações convertidas'!A3080,'Lista de conversão'!A:B,2,0),IFERROR(VLOOKUP('Lotações convertidas'!A3080,'Lista de conversão'!B:B,1,0),""))</f>
        <v>CENTRO DE SAÚDE CABANA</v>
      </c>
    </row>
    <row r="3081" spans="1:2" x14ac:dyDescent="0.25">
      <c r="A3081" t="str">
        <f>TRIM(BC!F3079)</f>
        <v>CENTRO DE SAÚDE CABANA</v>
      </c>
      <c r="B3081" t="str">
        <f>IFERROR(VLOOKUP('Lotações convertidas'!A3081,'Lista de conversão'!A:B,2,0),IFERROR(VLOOKUP('Lotações convertidas'!A3081,'Lista de conversão'!B:B,1,0),""))</f>
        <v>CENTRO DE SAÚDE CABANA</v>
      </c>
    </row>
    <row r="3082" spans="1:2" x14ac:dyDescent="0.25">
      <c r="A3082" t="str">
        <f>TRIM(BC!F3080)</f>
        <v>UNIDADE DE PRONTO ATENDIMENTO NORTE</v>
      </c>
      <c r="B3082" t="str">
        <f>IFERROR(VLOOKUP('Lotações convertidas'!A3082,'Lista de conversão'!A:B,2,0),IFERROR(VLOOKUP('Lotações convertidas'!A3082,'Lista de conversão'!B:B,1,0),""))</f>
        <v>UNIDADE DE PRONTO ATENDIMENTO NORTE</v>
      </c>
    </row>
    <row r="3083" spans="1:2" x14ac:dyDescent="0.25">
      <c r="A3083" t="str">
        <f>TRIM(BC!F3081)</f>
        <v>UNIDADE DE PRONTO ATENDIMENTO NORTE</v>
      </c>
      <c r="B3083" t="str">
        <f>IFERROR(VLOOKUP('Lotações convertidas'!A3083,'Lista de conversão'!A:B,2,0),IFERROR(VLOOKUP('Lotações convertidas'!A3083,'Lista de conversão'!B:B,1,0),""))</f>
        <v>UNIDADE DE PRONTO ATENDIMENTO NORTE</v>
      </c>
    </row>
    <row r="3084" spans="1:2" x14ac:dyDescent="0.25">
      <c r="A3084" t="str">
        <f>TRIM(BC!F3082)</f>
        <v>UNIDADE DE PRONTO ATENDIMENTO LESTE</v>
      </c>
      <c r="B3084" t="str">
        <f>IFERROR(VLOOKUP('Lotações convertidas'!A3084,'Lista de conversão'!A:B,2,0),IFERROR(VLOOKUP('Lotações convertidas'!A3084,'Lista de conversão'!B:B,1,0),""))</f>
        <v>UNIDADE DE PRONTO ATENDIMENTO LESTE</v>
      </c>
    </row>
    <row r="3085" spans="1:2" x14ac:dyDescent="0.25">
      <c r="A3085" t="str">
        <f>TRIM(BC!F3083)</f>
        <v>SERVIÇO DE ATENDIMENTO MÓVEL DE URGÊNCIA E TRANSPORTE EM SAÚDE</v>
      </c>
      <c r="B3085" t="str">
        <f>IFERROR(VLOOKUP('Lotações convertidas'!A3085,'Lista de conversão'!A:B,2,0),IFERROR(VLOOKUP('Lotações convertidas'!A3085,'Lista de conversão'!B:B,1,0),""))</f>
        <v>SERVIÇO DE ATENDIMENTO MÓVEL DE URGÊNCIA E TRANSPORTE EM SAÚDE</v>
      </c>
    </row>
    <row r="3086" spans="1:2" x14ac:dyDescent="0.25">
      <c r="A3086" t="str">
        <f>TRIM(BC!F3084)</f>
        <v>CENTRO DE SAÚDE INDEPENDÊNCIA</v>
      </c>
      <c r="B3086" t="str">
        <f>IFERROR(VLOOKUP('Lotações convertidas'!A3086,'Lista de conversão'!A:B,2,0),IFERROR(VLOOKUP('Lotações convertidas'!A3086,'Lista de conversão'!B:B,1,0),""))</f>
        <v>CENTRO DE SAÚDE INDEPENDÊNCIA</v>
      </c>
    </row>
    <row r="3087" spans="1:2" x14ac:dyDescent="0.25">
      <c r="A3087" t="str">
        <f>TRIM(BC!F3085)</f>
        <v>SERVIÇO DE ATENDIMENTO MÓVEL DE URGÊNCIA E TRANSPORTE EM SAÚDE</v>
      </c>
      <c r="B3087" t="str">
        <f>IFERROR(VLOOKUP('Lotações convertidas'!A3087,'Lista de conversão'!A:B,2,0),IFERROR(VLOOKUP('Lotações convertidas'!A3087,'Lista de conversão'!B:B,1,0),""))</f>
        <v>SERVIÇO DE ATENDIMENTO MÓVEL DE URGÊNCIA E TRANSPORTE EM SAÚDE</v>
      </c>
    </row>
    <row r="3088" spans="1:2" x14ac:dyDescent="0.25">
      <c r="A3088" t="str">
        <f>TRIM(BC!F3086)</f>
        <v>UNIDADE DE REFERÊNCIA SECUNDÁRIA CENTRO-SUL</v>
      </c>
      <c r="B3088" t="str">
        <f>IFERROR(VLOOKUP('Lotações convertidas'!A3088,'Lista de conversão'!A:B,2,0),IFERROR(VLOOKUP('Lotações convertidas'!A3088,'Lista de conversão'!B:B,1,0),""))</f>
        <v>UNIDADE DE REFERENCIA SECUNDARIA CENTRO-SUL</v>
      </c>
    </row>
    <row r="3089" spans="1:2" x14ac:dyDescent="0.25">
      <c r="A3089" t="str">
        <f>TRIM(BC!F3087)</f>
        <v>CENTRO DE SAÚDE REGINA</v>
      </c>
      <c r="B3089" t="str">
        <f>IFERROR(VLOOKUP('Lotações convertidas'!A3089,'Lista de conversão'!A:B,2,0),IFERROR(VLOOKUP('Lotações convertidas'!A3089,'Lista de conversão'!B:B,1,0),""))</f>
        <v>CENTRO DE SAÚDE REGINA</v>
      </c>
    </row>
    <row r="3090" spans="1:2" x14ac:dyDescent="0.25">
      <c r="A3090" t="str">
        <f>TRIM(BC!F3088)</f>
        <v>CENTRO DE SAÚDE PIRATININGA</v>
      </c>
      <c r="B3090" t="str">
        <f>IFERROR(VLOOKUP('Lotações convertidas'!A3090,'Lista de conversão'!A:B,2,0),IFERROR(VLOOKUP('Lotações convertidas'!A3090,'Lista de conversão'!B:B,1,0),""))</f>
        <v>CENTRO DE SAÚDE PIRATININGA</v>
      </c>
    </row>
    <row r="3091" spans="1:2" x14ac:dyDescent="0.25">
      <c r="A3091" t="str">
        <f>TRIM(BC!F3089)</f>
        <v>CENTRO DE SAÚDE ZILAH SPÓSITO</v>
      </c>
      <c r="B3091" t="str">
        <f>IFERROR(VLOOKUP('Lotações convertidas'!A3091,'Lista de conversão'!A:B,2,0),IFERROR(VLOOKUP('Lotações convertidas'!A3091,'Lista de conversão'!B:B,1,0),""))</f>
        <v>CENTRO DE SAÚDE ZILAH SPÓSITO</v>
      </c>
    </row>
    <row r="3092" spans="1:2" x14ac:dyDescent="0.25">
      <c r="A3092" t="str">
        <f>TRIM(BC!F3090)</f>
        <v>UNIDADE DE PRONTO ATENDIMENTO VENDA NOVA</v>
      </c>
      <c r="B3092" t="str">
        <f>IFERROR(VLOOKUP('Lotações convertidas'!A3092,'Lista de conversão'!A:B,2,0),IFERROR(VLOOKUP('Lotações convertidas'!A3092,'Lista de conversão'!B:B,1,0),""))</f>
        <v>UNIDADE DE PRONTO ATENDIMENTO VENDA NOVA</v>
      </c>
    </row>
    <row r="3093" spans="1:2" x14ac:dyDescent="0.25">
      <c r="A3093" t="str">
        <f>TRIM(BC!F3091)</f>
        <v>CENTRO DE SAÚDE DIAMANTE - TEIXEIRA DIAS</v>
      </c>
      <c r="B3093" t="str">
        <f>IFERROR(VLOOKUP('Lotações convertidas'!A3093,'Lista de conversão'!A:B,2,0),IFERROR(VLOOKUP('Lotações convertidas'!A3093,'Lista de conversão'!B:B,1,0),""))</f>
        <v>CENTRO DE SAÚDE DIAMANTE - TEIXEIRA DIAS</v>
      </c>
    </row>
    <row r="3094" spans="1:2" x14ac:dyDescent="0.25">
      <c r="A3094" t="str">
        <f>TRIM(BC!F3092)</f>
        <v>CENTRO DE SAÚDE MARCELO PONTEL GOMES</v>
      </c>
      <c r="B3094" t="str">
        <f>IFERROR(VLOOKUP('Lotações convertidas'!A3094,'Lista de conversão'!A:B,2,0),IFERROR(VLOOKUP('Lotações convertidas'!A3094,'Lista de conversão'!B:B,1,0),""))</f>
        <v>CENTRO DE SAÚDE MARCELO PONTEL GOMES</v>
      </c>
    </row>
    <row r="3095" spans="1:2" x14ac:dyDescent="0.25">
      <c r="A3095" t="str">
        <f>TRIM(BC!F3093)</f>
        <v>UNIDADE DE PRONTO ATENDIMENTO PAMPULHA</v>
      </c>
      <c r="B3095" t="str">
        <f>IFERROR(VLOOKUP('Lotações convertidas'!A3095,'Lista de conversão'!A:B,2,0),IFERROR(VLOOKUP('Lotações convertidas'!A3095,'Lista de conversão'!B:B,1,0),""))</f>
        <v>UNIDADE DE PRONTO ATENDIMENTO PAMPULHA</v>
      </c>
    </row>
    <row r="3096" spans="1:2" x14ac:dyDescent="0.25">
      <c r="A3096" t="str">
        <f>TRIM(BC!F3094)</f>
        <v>CENTRO DE REFERENCIA EM SAUDE MENTAL OESTE</v>
      </c>
      <c r="B3096" t="str">
        <f>IFERROR(VLOOKUP('Lotações convertidas'!A3096,'Lista de conversão'!A:B,2,0),IFERROR(VLOOKUP('Lotações convertidas'!A3096,'Lista de conversão'!B:B,1,0),""))</f>
        <v>CENTRO DE REFERENCIA EM SAUDE MENTAL OESTE</v>
      </c>
    </row>
    <row r="3097" spans="1:2" x14ac:dyDescent="0.25">
      <c r="A3097" t="str">
        <f>TRIM(BC!F3095)</f>
        <v>UNIDADE DE PRONTO ATENDIMENTO LESTE</v>
      </c>
      <c r="B3097" t="str">
        <f>IFERROR(VLOOKUP('Lotações convertidas'!A3097,'Lista de conversão'!A:B,2,0),IFERROR(VLOOKUP('Lotações convertidas'!A3097,'Lista de conversão'!B:B,1,0),""))</f>
        <v>UNIDADE DE PRONTO ATENDIMENTO LESTE</v>
      </c>
    </row>
    <row r="3098" spans="1:2" x14ac:dyDescent="0.25">
      <c r="A3098" t="str">
        <f>TRIM(BC!F3096)</f>
        <v>UNIDADE DE PRONTO ATENDIMENTO NORTE</v>
      </c>
      <c r="B3098" t="str">
        <f>IFERROR(VLOOKUP('Lotações convertidas'!A3098,'Lista de conversão'!A:B,2,0),IFERROR(VLOOKUP('Lotações convertidas'!A3098,'Lista de conversão'!B:B,1,0),""))</f>
        <v>UNIDADE DE PRONTO ATENDIMENTO NORTE</v>
      </c>
    </row>
    <row r="3099" spans="1:2" x14ac:dyDescent="0.25">
      <c r="A3099" t="str">
        <f>TRIM(BC!F3097)</f>
        <v>UNIDADE DE PRONTO ATENDIMENTO NORTE</v>
      </c>
      <c r="B3099" t="str">
        <f>IFERROR(VLOOKUP('Lotações convertidas'!A3099,'Lista de conversão'!A:B,2,0),IFERROR(VLOOKUP('Lotações convertidas'!A3099,'Lista de conversão'!B:B,1,0),""))</f>
        <v>UNIDADE DE PRONTO ATENDIMENTO NORTE</v>
      </c>
    </row>
    <row r="3100" spans="1:2" x14ac:dyDescent="0.25">
      <c r="A3100" t="str">
        <f>TRIM(BC!F3098)</f>
        <v>UNIDADE DE PRONTO ATENDIMENTO NORTE</v>
      </c>
      <c r="B3100" t="str">
        <f>IFERROR(VLOOKUP('Lotações convertidas'!A3100,'Lista de conversão'!A:B,2,0),IFERROR(VLOOKUP('Lotações convertidas'!A3100,'Lista de conversão'!B:B,1,0),""))</f>
        <v>UNIDADE DE PRONTO ATENDIMENTO NORTE</v>
      </c>
    </row>
    <row r="3101" spans="1:2" x14ac:dyDescent="0.25">
      <c r="A3101" t="str">
        <f>TRIM(BC!F3099)</f>
        <v>CENTRO DE SAÚDE VILA IMPERIAL</v>
      </c>
      <c r="B3101" t="str">
        <f>IFERROR(VLOOKUP('Lotações convertidas'!A3101,'Lista de conversão'!A:B,2,0),IFERROR(VLOOKUP('Lotações convertidas'!A3101,'Lista de conversão'!B:B,1,0),""))</f>
        <v>CENTRO DE SAÚDE VILA IMPERIAL</v>
      </c>
    </row>
    <row r="3102" spans="1:2" x14ac:dyDescent="0.25">
      <c r="A3102" t="str">
        <f>TRIM(BC!F3100)</f>
        <v>CENTRO DE SAÚDE DOM JOAQUIM</v>
      </c>
      <c r="B3102" t="str">
        <f>IFERROR(VLOOKUP('Lotações convertidas'!A3102,'Lista de conversão'!A:B,2,0),IFERROR(VLOOKUP('Lotações convertidas'!A3102,'Lista de conversão'!B:B,1,0),""))</f>
        <v>CENTRO DE SAÚDE DOM JOAQUIM</v>
      </c>
    </row>
    <row r="3103" spans="1:2" x14ac:dyDescent="0.25">
      <c r="A3103" t="str">
        <f>TRIM(BC!F3101)</f>
        <v>CENTRO DE SAÚDE GENTIL GOMES</v>
      </c>
      <c r="B3103" t="str">
        <f>IFERROR(VLOOKUP('Lotações convertidas'!A3103,'Lista de conversão'!A:B,2,0),IFERROR(VLOOKUP('Lotações convertidas'!A3103,'Lista de conversão'!B:B,1,0),""))</f>
        <v>CENTRO DE SAÚDE GENTIL GOMES</v>
      </c>
    </row>
    <row r="3104" spans="1:2" x14ac:dyDescent="0.25">
      <c r="A3104" t="str">
        <f>TRIM(BC!F3102)</f>
        <v>CENTRO DE SAÚDE MARIANO DE ABREU</v>
      </c>
      <c r="B3104" t="str">
        <f>IFERROR(VLOOKUP('Lotações convertidas'!A3104,'Lista de conversão'!A:B,2,0),IFERROR(VLOOKUP('Lotações convertidas'!A3104,'Lista de conversão'!B:B,1,0),""))</f>
        <v>CENTRO DE SAÚDE MARIANO DE ABREU</v>
      </c>
    </row>
    <row r="3105" spans="1:2" x14ac:dyDescent="0.25">
      <c r="A3105" t="str">
        <f>TRIM(BC!F3103)</f>
        <v>SERVIÇO DE ATENDIMENTO MÓVEL DE URGÊNCIA E TRANSPORTE EM SAÚDE</v>
      </c>
      <c r="B3105" t="str">
        <f>IFERROR(VLOOKUP('Lotações convertidas'!A3105,'Lista de conversão'!A:B,2,0),IFERROR(VLOOKUP('Lotações convertidas'!A3105,'Lista de conversão'!B:B,1,0),""))</f>
        <v>SERVIÇO DE ATENDIMENTO MÓVEL DE URGÊNCIA E TRANSPORTE EM SAÚDE</v>
      </c>
    </row>
    <row r="3106" spans="1:2" x14ac:dyDescent="0.25">
      <c r="A3106" t="str">
        <f>TRIM(BC!F3104)</f>
        <v>CENTRO DE SAÚDE VALE DO JATOBÁ</v>
      </c>
      <c r="B3106" t="str">
        <f>IFERROR(VLOOKUP('Lotações convertidas'!A3106,'Lista de conversão'!A:B,2,0),IFERROR(VLOOKUP('Lotações convertidas'!A3106,'Lista de conversão'!B:B,1,0),""))</f>
        <v>CENTRO DE SAÚDE VALE DO JATOBÁ</v>
      </c>
    </row>
    <row r="3107" spans="1:2" x14ac:dyDescent="0.25">
      <c r="A3107" t="str">
        <f>TRIM(BC!F3105)</f>
        <v>CENTRO DE SAÚDE PILAR - OLHOS D'ÁGUA</v>
      </c>
      <c r="B3107" t="str">
        <f>IFERROR(VLOOKUP('Lotações convertidas'!A3107,'Lista de conversão'!A:B,2,0),IFERROR(VLOOKUP('Lotações convertidas'!A3107,'Lista de conversão'!B:B,1,0),""))</f>
        <v>CENTRO DE SAÚDE PILAR - OLHOS D'ÁGUA</v>
      </c>
    </row>
    <row r="3108" spans="1:2" x14ac:dyDescent="0.25">
      <c r="A3108" t="str">
        <f>TRIM(BC!F3106)</f>
        <v>UNIDADE DE PRONTO ATENDIMENTO PAMPULHA</v>
      </c>
      <c r="B3108" t="str">
        <f>IFERROR(VLOOKUP('Lotações convertidas'!A3108,'Lista de conversão'!A:B,2,0),IFERROR(VLOOKUP('Lotações convertidas'!A3108,'Lista de conversão'!B:B,1,0),""))</f>
        <v>UNIDADE DE PRONTO ATENDIMENTO PAMPULHA</v>
      </c>
    </row>
    <row r="3109" spans="1:2" x14ac:dyDescent="0.25">
      <c r="A3109" t="str">
        <f>TRIM(BC!F3107)</f>
        <v>SERVIÇO DE ATENDIMENTO MÓVEL DE URGÊNCIA E TRANSPORTE EM SAÚDE</v>
      </c>
      <c r="B3109" t="str">
        <f>IFERROR(VLOOKUP('Lotações convertidas'!A3109,'Lista de conversão'!A:B,2,0),IFERROR(VLOOKUP('Lotações convertidas'!A3109,'Lista de conversão'!B:B,1,0),""))</f>
        <v>SERVIÇO DE ATENDIMENTO MÓVEL DE URGÊNCIA E TRANSPORTE EM SAÚDE</v>
      </c>
    </row>
    <row r="3110" spans="1:2" x14ac:dyDescent="0.25">
      <c r="A3110" t="str">
        <f>TRIM(BC!F3108)</f>
        <v>CENTRO DE SAÚDE SÃO JORGE</v>
      </c>
      <c r="B3110" t="str">
        <f>IFERROR(VLOOKUP('Lotações convertidas'!A3110,'Lista de conversão'!A:B,2,0),IFERROR(VLOOKUP('Lotações convertidas'!A3110,'Lista de conversão'!B:B,1,0),""))</f>
        <v>CENTRO DE SAÚDE SÃO JORGE</v>
      </c>
    </row>
    <row r="3111" spans="1:2" x14ac:dyDescent="0.25">
      <c r="A3111" t="str">
        <f>TRIM(BC!F3109)</f>
        <v>UNIDADE DE REFERÊNCIA SECUNDÁRIA CAMPOS SALES</v>
      </c>
      <c r="B3111" t="str">
        <f>IFERROR(VLOOKUP('Lotações convertidas'!A3111,'Lista de conversão'!A:B,2,0),IFERROR(VLOOKUP('Lotações convertidas'!A3111,'Lista de conversão'!B:B,1,0),""))</f>
        <v>UNIDADE DE REFERENCIA SECUNDARIA CAMPOS SALES</v>
      </c>
    </row>
    <row r="3112" spans="1:2" x14ac:dyDescent="0.25">
      <c r="A3112" t="str">
        <f>TRIM(BC!F3110)</f>
        <v>CENTRO DE REFERENCIA EM SAUDE MENTAL NOROESTE</v>
      </c>
      <c r="B3112" t="str">
        <f>IFERROR(VLOOKUP('Lotações convertidas'!A3112,'Lista de conversão'!A:B,2,0),IFERROR(VLOOKUP('Lotações convertidas'!A3112,'Lista de conversão'!B:B,1,0),""))</f>
        <v>CENTRO DE REFERENCIA EM SAUDE MENTAL NOROESTE</v>
      </c>
    </row>
    <row r="3113" spans="1:2" x14ac:dyDescent="0.25">
      <c r="A3113" t="str">
        <f>TRIM(BC!F3111)</f>
        <v>UNIDADE DE REFERÊNCIA SECUNDÁRIA CAMPOS SALES</v>
      </c>
      <c r="B3113" t="str">
        <f>IFERROR(VLOOKUP('Lotações convertidas'!A3113,'Lista de conversão'!A:B,2,0),IFERROR(VLOOKUP('Lotações convertidas'!A3113,'Lista de conversão'!B:B,1,0),""))</f>
        <v>UNIDADE DE REFERENCIA SECUNDARIA CAMPOS SALES</v>
      </c>
    </row>
    <row r="3114" spans="1:2" x14ac:dyDescent="0.25">
      <c r="A3114" t="str">
        <f>TRIM(BC!F3112)</f>
        <v>CENTRO DE SAÚDE DIAMANTE - TEIXEIRA DIAS</v>
      </c>
      <c r="B3114" t="str">
        <f>IFERROR(VLOOKUP('Lotações convertidas'!A3114,'Lista de conversão'!A:B,2,0),IFERROR(VLOOKUP('Lotações convertidas'!A3114,'Lista de conversão'!B:B,1,0),""))</f>
        <v>CENTRO DE SAÚDE DIAMANTE - TEIXEIRA DIAS</v>
      </c>
    </row>
    <row r="3115" spans="1:2" x14ac:dyDescent="0.25">
      <c r="A3115" t="str">
        <f>TRIM(BC!F3113)</f>
        <v>CENTRO DE SAÚDE SERRANO</v>
      </c>
      <c r="B3115" t="str">
        <f>IFERROR(VLOOKUP('Lotações convertidas'!A3115,'Lista de conversão'!A:B,2,0),IFERROR(VLOOKUP('Lotações convertidas'!A3115,'Lista de conversão'!B:B,1,0),""))</f>
        <v>CENTRO DE SAÚDE SERRANO</v>
      </c>
    </row>
    <row r="3116" spans="1:2" x14ac:dyDescent="0.25">
      <c r="A3116" t="str">
        <f>TRIM(BC!F3114)</f>
        <v>CENTRO DE SAÚDE SANTOS ANJOS</v>
      </c>
      <c r="B3116" t="str">
        <f>IFERROR(VLOOKUP('Lotações convertidas'!A3116,'Lista de conversão'!A:B,2,0),IFERROR(VLOOKUP('Lotações convertidas'!A3116,'Lista de conversão'!B:B,1,0),""))</f>
        <v>CENTRO DE SAÚDE SANTOS ANJOS</v>
      </c>
    </row>
    <row r="3117" spans="1:2" x14ac:dyDescent="0.25">
      <c r="A3117" t="str">
        <f>TRIM(BC!F3115)</f>
        <v>CENTRO DE SAÚDE NOSSA SENHORA APARECIDA</v>
      </c>
      <c r="B3117" t="str">
        <f>IFERROR(VLOOKUP('Lotações convertidas'!A3117,'Lista de conversão'!A:B,2,0),IFERROR(VLOOKUP('Lotações convertidas'!A3117,'Lista de conversão'!B:B,1,0),""))</f>
        <v>CENTRO DE SAÚDE NOSSA SENHORA APARECIDA</v>
      </c>
    </row>
    <row r="3118" spans="1:2" x14ac:dyDescent="0.25">
      <c r="A3118" t="str">
        <f>TRIM(BC!F3116)</f>
        <v>CENTRO DE SAÚDE SANTA MARIA</v>
      </c>
      <c r="B3118" t="str">
        <f>IFERROR(VLOOKUP('Lotações convertidas'!A3118,'Lista de conversão'!A:B,2,0),IFERROR(VLOOKUP('Lotações convertidas'!A3118,'Lista de conversão'!B:B,1,0),""))</f>
        <v>CENTRO DE SAÚDE SANTA MARIA</v>
      </c>
    </row>
    <row r="3119" spans="1:2" x14ac:dyDescent="0.25">
      <c r="A3119" t="str">
        <f>TRIM(BC!F3117)</f>
        <v>CENTRO DE SAÚDE GENTIL GOMES</v>
      </c>
      <c r="B3119" t="str">
        <f>IFERROR(VLOOKUP('Lotações convertidas'!A3119,'Lista de conversão'!A:B,2,0),IFERROR(VLOOKUP('Lotações convertidas'!A3119,'Lista de conversão'!B:B,1,0),""))</f>
        <v>CENTRO DE SAÚDE GENTIL GOMES</v>
      </c>
    </row>
    <row r="3120" spans="1:2" x14ac:dyDescent="0.25">
      <c r="A3120" t="str">
        <f>TRIM(BC!F3118)</f>
        <v>CENTRO DE SAÚDE NOSSA SENHORA DE FÁTIMA</v>
      </c>
      <c r="B3120" t="str">
        <f>IFERROR(VLOOKUP('Lotações convertidas'!A3120,'Lista de conversão'!A:B,2,0),IFERROR(VLOOKUP('Lotações convertidas'!A3120,'Lista de conversão'!B:B,1,0),""))</f>
        <v>CENTRO DE SAÚDE NOSSA SENHORA DE FÁTIMA</v>
      </c>
    </row>
    <row r="3121" spans="1:2" x14ac:dyDescent="0.25">
      <c r="A3121" t="str">
        <f>TRIM(BC!F3119)</f>
        <v>UNIDADE DE PRONTO ATENDIMENTO OESTE</v>
      </c>
      <c r="B3121" t="str">
        <f>IFERROR(VLOOKUP('Lotações convertidas'!A3121,'Lista de conversão'!A:B,2,0),IFERROR(VLOOKUP('Lotações convertidas'!A3121,'Lista de conversão'!B:B,1,0),""))</f>
        <v>UNIDADE DE PRONTO ATENDIMENTO OESTE</v>
      </c>
    </row>
    <row r="3122" spans="1:2" x14ac:dyDescent="0.25">
      <c r="A3122" t="str">
        <f>TRIM(BC!F3120)</f>
        <v>UNIDADE DE PRONTO ATENDIMENTO NORTE</v>
      </c>
      <c r="B3122" t="str">
        <f>IFERROR(VLOOKUP('Lotações convertidas'!A3122,'Lista de conversão'!A:B,2,0),IFERROR(VLOOKUP('Lotações convertidas'!A3122,'Lista de conversão'!B:B,1,0),""))</f>
        <v>UNIDADE DE PRONTO ATENDIMENTO NORTE</v>
      </c>
    </row>
    <row r="3123" spans="1:2" x14ac:dyDescent="0.25">
      <c r="A3123" t="str">
        <f>TRIM(BC!F3121)</f>
        <v>UNIDADE DE PRONTO ATENDIMENTO LESTE</v>
      </c>
      <c r="B3123" t="str">
        <f>IFERROR(VLOOKUP('Lotações convertidas'!A3123,'Lista de conversão'!A:B,2,0),IFERROR(VLOOKUP('Lotações convertidas'!A3123,'Lista de conversão'!B:B,1,0),""))</f>
        <v>UNIDADE DE PRONTO ATENDIMENTO LESTE</v>
      </c>
    </row>
    <row r="3124" spans="1:2" x14ac:dyDescent="0.25">
      <c r="A3124" t="str">
        <f>TRIM(BC!F3122)</f>
        <v>UNIDADE DE PRONTO ATENDIMENTO NORTE</v>
      </c>
      <c r="B3124" t="str">
        <f>IFERROR(VLOOKUP('Lotações convertidas'!A3124,'Lista de conversão'!A:B,2,0),IFERROR(VLOOKUP('Lotações convertidas'!A3124,'Lista de conversão'!B:B,1,0),""))</f>
        <v>UNIDADE DE PRONTO ATENDIMENTO NORTE</v>
      </c>
    </row>
    <row r="3125" spans="1:2" x14ac:dyDescent="0.25">
      <c r="A3125" t="str">
        <f>TRIM(BC!F3123)</f>
        <v>GERENCIA DE ZOONOSES NOROESTE</v>
      </c>
      <c r="B3125" t="str">
        <f>IFERROR(VLOOKUP('Lotações convertidas'!A3125,'Lista de conversão'!A:B,2,0),IFERROR(VLOOKUP('Lotações convertidas'!A3125,'Lista de conversão'!B:B,1,0),""))</f>
        <v>GERENCIA DE ZOONOSES NOROESTE</v>
      </c>
    </row>
    <row r="3126" spans="1:2" x14ac:dyDescent="0.25">
      <c r="A3126" t="str">
        <f>TRIM(BC!F3124)</f>
        <v>UNIDADE DE PRONTO ATENDIMENTO OESTE</v>
      </c>
      <c r="B3126" t="str">
        <f>IFERROR(VLOOKUP('Lotações convertidas'!A3126,'Lista de conversão'!A:B,2,0),IFERROR(VLOOKUP('Lotações convertidas'!A3126,'Lista de conversão'!B:B,1,0),""))</f>
        <v>UNIDADE DE PRONTO ATENDIMENTO OESTE</v>
      </c>
    </row>
    <row r="3127" spans="1:2" x14ac:dyDescent="0.25">
      <c r="A3127" t="str">
        <f>TRIM(BC!F3125)</f>
        <v>LABORATÓRIO REGIONAL LESTE / NORDESTE</v>
      </c>
      <c r="B3127" t="str">
        <f>IFERROR(VLOOKUP('Lotações convertidas'!A3127,'Lista de conversão'!A:B,2,0),IFERROR(VLOOKUP('Lotações convertidas'!A3127,'Lista de conversão'!B:B,1,0),""))</f>
        <v>LABORATORIO REGIONAL LESTE/NORDESTE</v>
      </c>
    </row>
    <row r="3128" spans="1:2" x14ac:dyDescent="0.25">
      <c r="A3128" t="str">
        <f>TRIM(BC!F3126)</f>
        <v>UNIDADE DE PRONTO ATENDIMENTO OESTE</v>
      </c>
      <c r="B3128" t="str">
        <f>IFERROR(VLOOKUP('Lotações convertidas'!A3128,'Lista de conversão'!A:B,2,0),IFERROR(VLOOKUP('Lotações convertidas'!A3128,'Lista de conversão'!B:B,1,0),""))</f>
        <v>UNIDADE DE PRONTO ATENDIMENTO OESTE</v>
      </c>
    </row>
    <row r="3129" spans="1:2" x14ac:dyDescent="0.25">
      <c r="A3129" t="str">
        <f>TRIM(BC!F3127)</f>
        <v>CENTRO DE SAÚDE CABANA</v>
      </c>
      <c r="B3129" t="str">
        <f>IFERROR(VLOOKUP('Lotações convertidas'!A3129,'Lista de conversão'!A:B,2,0),IFERROR(VLOOKUP('Lotações convertidas'!A3129,'Lista de conversão'!B:B,1,0),""))</f>
        <v>CENTRO DE SAÚDE CABANA</v>
      </c>
    </row>
    <row r="3130" spans="1:2" x14ac:dyDescent="0.25">
      <c r="A3130" t="str">
        <f>TRIM(BC!F3128)</f>
        <v>UNIDADE DE PRONTO ATENDIMENTO OESTE</v>
      </c>
      <c r="B3130" t="str">
        <f>IFERROR(VLOOKUP('Lotações convertidas'!A3130,'Lista de conversão'!A:B,2,0),IFERROR(VLOOKUP('Lotações convertidas'!A3130,'Lista de conversão'!B:B,1,0),""))</f>
        <v>UNIDADE DE PRONTO ATENDIMENTO OESTE</v>
      </c>
    </row>
    <row r="3131" spans="1:2" x14ac:dyDescent="0.25">
      <c r="A3131" t="str">
        <f>TRIM(BC!F3129)</f>
        <v>CENTRO DE SAÚDE SANTA MARIA</v>
      </c>
      <c r="B3131" t="str">
        <f>IFERROR(VLOOKUP('Lotações convertidas'!A3131,'Lista de conversão'!A:B,2,0),IFERROR(VLOOKUP('Lotações convertidas'!A3131,'Lista de conversão'!B:B,1,0),""))</f>
        <v>CENTRO DE SAÚDE SANTA MARIA</v>
      </c>
    </row>
    <row r="3132" spans="1:2" x14ac:dyDescent="0.25">
      <c r="A3132" t="str">
        <f>TRIM(BC!F3130)</f>
        <v>CENTRO DE SAÚDE BETÂNIA</v>
      </c>
      <c r="B3132" t="str">
        <f>IFERROR(VLOOKUP('Lotações convertidas'!A3132,'Lista de conversão'!A:B,2,0),IFERROR(VLOOKUP('Lotações convertidas'!A3132,'Lista de conversão'!B:B,1,0),""))</f>
        <v>CENTRO DE SAÚDE BETÂNIA</v>
      </c>
    </row>
    <row r="3133" spans="1:2" x14ac:dyDescent="0.25">
      <c r="A3133" t="str">
        <f>TRIM(BC!F3131)</f>
        <v>UNIDADE DE PRONTO ATENDIMENTO BARREIRO</v>
      </c>
      <c r="B3133" t="str">
        <f>IFERROR(VLOOKUP('Lotações convertidas'!A3133,'Lista de conversão'!A:B,2,0),IFERROR(VLOOKUP('Lotações convertidas'!A3133,'Lista de conversão'!B:B,1,0),""))</f>
        <v>UNIDADE DE PRONTO ATENDIMENTO BARREIRO</v>
      </c>
    </row>
    <row r="3134" spans="1:2" x14ac:dyDescent="0.25">
      <c r="A3134" t="str">
        <f>TRIM(BC!F3132)</f>
        <v>CENTRO DE SAÚDE JARDIM FELICIDADE</v>
      </c>
      <c r="B3134" t="str">
        <f>IFERROR(VLOOKUP('Lotações convertidas'!A3134,'Lista de conversão'!A:B,2,0),IFERROR(VLOOKUP('Lotações convertidas'!A3134,'Lista de conversão'!B:B,1,0),""))</f>
        <v>CENTRO DE SAÚDE JARDIM FELICIDADE</v>
      </c>
    </row>
    <row r="3135" spans="1:2" x14ac:dyDescent="0.25">
      <c r="A3135" t="str">
        <f>TRIM(BC!F3133)</f>
        <v>UNIDADE DE PRONTO ATENDIMENTO BARREIRO</v>
      </c>
      <c r="B3135" t="str">
        <f>IFERROR(VLOOKUP('Lotações convertidas'!A3135,'Lista de conversão'!A:B,2,0),IFERROR(VLOOKUP('Lotações convertidas'!A3135,'Lista de conversão'!B:B,1,0),""))</f>
        <v>UNIDADE DE PRONTO ATENDIMENTO BARREIRO</v>
      </c>
    </row>
    <row r="3136" spans="1:2" x14ac:dyDescent="0.25">
      <c r="A3136" t="str">
        <f>TRIM(BC!F3134)</f>
        <v>CENTRO DE REFERÊNCIA EM SAÚDE MENTAL- ÁLCOOL E OUTRAS DROGAS PAMPULHA/NOROESTE</v>
      </c>
      <c r="B3136" t="str">
        <f>IFERROR(VLOOKUP('Lotações convertidas'!A3136,'Lista de conversão'!A:B,2,0),IFERROR(VLOOKUP('Lotações convertidas'!A3136,'Lista de conversão'!B:B,1,0),""))</f>
        <v>CENTRO DE REFERÊNCIA EM SAÚDE MENTAL - ÁLCOOL E DROGAS PAMPULHA/NOROESTE</v>
      </c>
    </row>
    <row r="3137" spans="1:2" x14ac:dyDescent="0.25">
      <c r="A3137" t="str">
        <f>TRIM(BC!F3135)</f>
        <v>CENTRO DE REFERÊNCIA EM SAÚDE MENTAL- ÁLCOOL E OUTRAS DROGAS PAMPULHA/NOROESTE</v>
      </c>
      <c r="B3137" t="str">
        <f>IFERROR(VLOOKUP('Lotações convertidas'!A3137,'Lista de conversão'!A:B,2,0),IFERROR(VLOOKUP('Lotações convertidas'!A3137,'Lista de conversão'!B:B,1,0),""))</f>
        <v>CENTRO DE REFERÊNCIA EM SAÚDE MENTAL - ÁLCOOL E DROGAS PAMPULHA/NOROESTE</v>
      </c>
    </row>
    <row r="3138" spans="1:2" x14ac:dyDescent="0.25">
      <c r="A3138" t="str">
        <f>TRIM(BC!F3136)</f>
        <v>SERVIÇO DE ATENDIMENTO MÓVEL DE URGÊNCIA E TRANSPORTE EM SAÚDE</v>
      </c>
      <c r="B3138" t="str">
        <f>IFERROR(VLOOKUP('Lotações convertidas'!A3138,'Lista de conversão'!A:B,2,0),IFERROR(VLOOKUP('Lotações convertidas'!A3138,'Lista de conversão'!B:B,1,0),""))</f>
        <v>SERVIÇO DE ATENDIMENTO MÓVEL DE URGÊNCIA E TRANSPORTE EM SAÚDE</v>
      </c>
    </row>
    <row r="3139" spans="1:2" x14ac:dyDescent="0.25">
      <c r="A3139" t="str">
        <f>TRIM(BC!F3137)</f>
        <v>CENTRO DE SAÚDE CÉU AZUL</v>
      </c>
      <c r="B3139" t="str">
        <f>IFERROR(VLOOKUP('Lotações convertidas'!A3139,'Lista de conversão'!A:B,2,0),IFERROR(VLOOKUP('Lotações convertidas'!A3139,'Lista de conversão'!B:B,1,0),""))</f>
        <v>CENTRO DE SAÚDE CÉU AZUL</v>
      </c>
    </row>
    <row r="3140" spans="1:2" x14ac:dyDescent="0.25">
      <c r="A3140" t="str">
        <f>TRIM(BC!F3138)</f>
        <v>SERVIÇO DE ATENDIMENTO MÓVEL DE URGÊNCIA E TRANSPORTE EM SAÚDE</v>
      </c>
      <c r="B3140" t="str">
        <f>IFERROR(VLOOKUP('Lotações convertidas'!A3140,'Lista de conversão'!A:B,2,0),IFERROR(VLOOKUP('Lotações convertidas'!A3140,'Lista de conversão'!B:B,1,0),""))</f>
        <v>SERVIÇO DE ATENDIMENTO MÓVEL DE URGÊNCIA E TRANSPORTE EM SAÚDE</v>
      </c>
    </row>
    <row r="3141" spans="1:2" x14ac:dyDescent="0.25">
      <c r="A3141" t="str">
        <f>TRIM(BC!F3139)</f>
        <v>CENTRO DE SAÚDE BOM JESUS</v>
      </c>
      <c r="B3141" t="str">
        <f>IFERROR(VLOOKUP('Lotações convertidas'!A3141,'Lista de conversão'!A:B,2,0),IFERROR(VLOOKUP('Lotações convertidas'!A3141,'Lista de conversão'!B:B,1,0),""))</f>
        <v>CENTRO DE SAÚDE BOM JESUS</v>
      </c>
    </row>
    <row r="3142" spans="1:2" x14ac:dyDescent="0.25">
      <c r="A3142" t="str">
        <f>TRIM(BC!F3140)</f>
        <v>UNIDADE DE PRONTO ATENDIMENTO VENDA NOVA</v>
      </c>
      <c r="B3142" t="str">
        <f>IFERROR(VLOOKUP('Lotações convertidas'!A3142,'Lista de conversão'!A:B,2,0),IFERROR(VLOOKUP('Lotações convertidas'!A3142,'Lista de conversão'!B:B,1,0),""))</f>
        <v>UNIDADE DE PRONTO ATENDIMENTO VENDA NOVA</v>
      </c>
    </row>
    <row r="3143" spans="1:2" x14ac:dyDescent="0.25">
      <c r="A3143" t="str">
        <f>TRIM(BC!F3141)</f>
        <v>UNIDADE DE PRONTO ATENDIMENTO VENDA NOVA</v>
      </c>
      <c r="B3143" t="str">
        <f>IFERROR(VLOOKUP('Lotações convertidas'!A3143,'Lista de conversão'!A:B,2,0),IFERROR(VLOOKUP('Lotações convertidas'!A3143,'Lista de conversão'!B:B,1,0),""))</f>
        <v>UNIDADE DE PRONTO ATENDIMENTO VENDA NOVA</v>
      </c>
    </row>
    <row r="3144" spans="1:2" x14ac:dyDescent="0.25">
      <c r="A3144" t="str">
        <f>TRIM(BC!F3142)</f>
        <v>CENTRO DE SAÚDE PARAÍSO</v>
      </c>
      <c r="B3144" t="str">
        <f>IFERROR(VLOOKUP('Lotações convertidas'!A3144,'Lista de conversão'!A:B,2,0),IFERROR(VLOOKUP('Lotações convertidas'!A3144,'Lista de conversão'!B:B,1,0),""))</f>
        <v>CENTRO DE SAÚDE PARAÍSO</v>
      </c>
    </row>
    <row r="3145" spans="1:2" x14ac:dyDescent="0.25">
      <c r="A3145" t="str">
        <f>TRIM(BC!F3143)</f>
        <v>CENTRO DE SAÚDE MARIVANDA BALEEIRO - PAULO VI</v>
      </c>
      <c r="B3145" t="str">
        <f>IFERROR(VLOOKUP('Lotações convertidas'!A3145,'Lista de conversão'!A:B,2,0),IFERROR(VLOOKUP('Lotações convertidas'!A3145,'Lista de conversão'!B:B,1,0),""))</f>
        <v>CENTRO DE SAÚDE MARIVANDA BALEEIRO - PAULO VI</v>
      </c>
    </row>
    <row r="3146" spans="1:2" x14ac:dyDescent="0.25">
      <c r="A3146" t="str">
        <f>TRIM(BC!F3144)</f>
        <v>GERENCIA DE VIGILANCIA EPIDEMIOLOGICA</v>
      </c>
      <c r="B3146" t="str">
        <f>IFERROR(VLOOKUP('Lotações convertidas'!A3146,'Lista de conversão'!A:B,2,0),IFERROR(VLOOKUP('Lotações convertidas'!A3146,'Lista de conversão'!B:B,1,0),""))</f>
        <v>GERENCIA DE VIGILANCIA EPIDEMIOLOGICA</v>
      </c>
    </row>
    <row r="3147" spans="1:2" x14ac:dyDescent="0.25">
      <c r="A3147" t="str">
        <f>TRIM(BC!F3145)</f>
        <v>SERVIÇO DE ATENDIMENTO MÓVEL DE URGÊNCIA E TRANSPORTE EM SAÚDE</v>
      </c>
      <c r="B3147" t="str">
        <f>IFERROR(VLOOKUP('Lotações convertidas'!A3147,'Lista de conversão'!A:B,2,0),IFERROR(VLOOKUP('Lotações convertidas'!A3147,'Lista de conversão'!B:B,1,0),""))</f>
        <v>SERVIÇO DE ATENDIMENTO MÓVEL DE URGÊNCIA E TRANSPORTE EM SAÚDE</v>
      </c>
    </row>
    <row r="3148" spans="1:2" x14ac:dyDescent="0.25">
      <c r="A3148" t="str">
        <f>TRIM(BC!F3146)</f>
        <v>CENTRO DE SAÚDE SANTA TEREZINHA</v>
      </c>
      <c r="B3148" t="str">
        <f>IFERROR(VLOOKUP('Lotações convertidas'!A3148,'Lista de conversão'!A:B,2,0),IFERROR(VLOOKUP('Lotações convertidas'!A3148,'Lista de conversão'!B:B,1,0),""))</f>
        <v>CENTRO DE SAÚDE SANTA TEREZINHA</v>
      </c>
    </row>
    <row r="3149" spans="1:2" x14ac:dyDescent="0.25">
      <c r="A3149" t="str">
        <f>TRIM(BC!F3147)</f>
        <v>UNIDADE DE PRONTO ATENDIMENTO BARREIRO</v>
      </c>
      <c r="B3149" t="str">
        <f>IFERROR(VLOOKUP('Lotações convertidas'!A3149,'Lista de conversão'!A:B,2,0),IFERROR(VLOOKUP('Lotações convertidas'!A3149,'Lista de conversão'!B:B,1,0),""))</f>
        <v>UNIDADE DE PRONTO ATENDIMENTO BARREIRO</v>
      </c>
    </row>
    <row r="3150" spans="1:2" x14ac:dyDescent="0.25">
      <c r="A3150" t="str">
        <f>TRIM(BC!F3148)</f>
        <v>CENTRO DE SAÚDE BARREIRO DE CIMA</v>
      </c>
      <c r="B3150" t="str">
        <f>IFERROR(VLOOKUP('Lotações convertidas'!A3150,'Lista de conversão'!A:B,2,0),IFERROR(VLOOKUP('Lotações convertidas'!A3150,'Lista de conversão'!B:B,1,0),""))</f>
        <v>CENTRO DE SAÚDE BARREIRO DE CIMA</v>
      </c>
    </row>
    <row r="3151" spans="1:2" x14ac:dyDescent="0.25">
      <c r="A3151" t="str">
        <f>TRIM(BC!F3149)</f>
        <v>CENTRO DE SAÚDE JARDIM ALVORADA</v>
      </c>
      <c r="B3151" t="str">
        <f>IFERROR(VLOOKUP('Lotações convertidas'!A3151,'Lista de conversão'!A:B,2,0),IFERROR(VLOOKUP('Lotações convertidas'!A3151,'Lista de conversão'!B:B,1,0),""))</f>
        <v>CENTRO DE SAÚDE JARDIM ALVORADA</v>
      </c>
    </row>
    <row r="3152" spans="1:2" x14ac:dyDescent="0.25">
      <c r="A3152" t="str">
        <f>TRIM(BC!F3150)</f>
        <v>CENTRO DE SAÚDE JARDIM FILADÉLFIA</v>
      </c>
      <c r="B3152" t="str">
        <f>IFERROR(VLOOKUP('Lotações convertidas'!A3152,'Lista de conversão'!A:B,2,0),IFERROR(VLOOKUP('Lotações convertidas'!A3152,'Lista de conversão'!B:B,1,0),""))</f>
        <v>CENTRO DE SAÚDE JARDIM FILADÉLFIA</v>
      </c>
    </row>
    <row r="3153" spans="1:2" x14ac:dyDescent="0.25">
      <c r="A3153" t="str">
        <f>TRIM(BC!F3151)</f>
        <v>CENTRO DE SAÚDE SANTA AMÉLIA</v>
      </c>
      <c r="B3153" t="str">
        <f>IFERROR(VLOOKUP('Lotações convertidas'!A3153,'Lista de conversão'!A:B,2,0),IFERROR(VLOOKUP('Lotações convertidas'!A3153,'Lista de conversão'!B:B,1,0),""))</f>
        <v>CENTRO DE SAÚDE SANTA AMÉLIA</v>
      </c>
    </row>
    <row r="3154" spans="1:2" x14ac:dyDescent="0.25">
      <c r="A3154" t="str">
        <f>TRIM(BC!F3152)</f>
        <v>SERVIÇO DE ATENDIMENTO MÓVEL DE URGÊNCIA E TRANSPORTE EM SAÚDE</v>
      </c>
      <c r="B3154" t="str">
        <f>IFERROR(VLOOKUP('Lotações convertidas'!A3154,'Lista de conversão'!A:B,2,0),IFERROR(VLOOKUP('Lotações convertidas'!A3154,'Lista de conversão'!B:B,1,0),""))</f>
        <v>SERVIÇO DE ATENDIMENTO MÓVEL DE URGÊNCIA E TRANSPORTE EM SAÚDE</v>
      </c>
    </row>
    <row r="3155" spans="1:2" x14ac:dyDescent="0.25">
      <c r="A3155" t="str">
        <f>TRIM(BC!F3153)</f>
        <v>UNIDADE DE PRONTO ATENDIMENTO NORTE</v>
      </c>
      <c r="B3155" t="str">
        <f>IFERROR(VLOOKUP('Lotações convertidas'!A3155,'Lista de conversão'!A:B,2,0),IFERROR(VLOOKUP('Lotações convertidas'!A3155,'Lista de conversão'!B:B,1,0),""))</f>
        <v>UNIDADE DE PRONTO ATENDIMENTO NORTE</v>
      </c>
    </row>
    <row r="3156" spans="1:2" x14ac:dyDescent="0.25">
      <c r="A3156" t="str">
        <f>TRIM(BC!F3154)</f>
        <v>CENTRO DE SAÚDE SÃO BERNARDO</v>
      </c>
      <c r="B3156" t="str">
        <f>IFERROR(VLOOKUP('Lotações convertidas'!A3156,'Lista de conversão'!A:B,2,0),IFERROR(VLOOKUP('Lotações convertidas'!A3156,'Lista de conversão'!B:B,1,0),""))</f>
        <v>CENTRO DE SAÚDE SÃO BERNARDO</v>
      </c>
    </row>
    <row r="3157" spans="1:2" x14ac:dyDescent="0.25">
      <c r="A3157" t="str">
        <f>TRIM(BC!F3155)</f>
        <v>CENTRO DE SAÚDE HAVAÍ</v>
      </c>
      <c r="B3157" t="str">
        <f>IFERROR(VLOOKUP('Lotações convertidas'!A3157,'Lista de conversão'!A:B,2,0),IFERROR(VLOOKUP('Lotações convertidas'!A3157,'Lista de conversão'!B:B,1,0),""))</f>
        <v>CENTRO DE SAÚDE HAVAÍ</v>
      </c>
    </row>
    <row r="3158" spans="1:2" x14ac:dyDescent="0.25">
      <c r="A3158" t="str">
        <f>TRIM(BC!F3156)</f>
        <v>CENTRO DE SAÚDE BOM JESUS</v>
      </c>
      <c r="B3158" t="str">
        <f>IFERROR(VLOOKUP('Lotações convertidas'!A3158,'Lista de conversão'!A:B,2,0),IFERROR(VLOOKUP('Lotações convertidas'!A3158,'Lista de conversão'!B:B,1,0),""))</f>
        <v>CENTRO DE SAÚDE BOM JESUS</v>
      </c>
    </row>
    <row r="3159" spans="1:2" x14ac:dyDescent="0.25">
      <c r="A3159" t="str">
        <f>TRIM(BC!F3157)</f>
        <v>CENTRO DE SAÚDE MARIANO DE ABREU</v>
      </c>
      <c r="B3159" t="str">
        <f>IFERROR(VLOOKUP('Lotações convertidas'!A3159,'Lista de conversão'!A:B,2,0),IFERROR(VLOOKUP('Lotações convertidas'!A3159,'Lista de conversão'!B:B,1,0),""))</f>
        <v>CENTRO DE SAÚDE MARIANO DE ABREU</v>
      </c>
    </row>
    <row r="3160" spans="1:2" x14ac:dyDescent="0.25">
      <c r="A3160" t="str">
        <f>TRIM(BC!F3158)</f>
        <v>UNIDADE DE PRONTO ATENDIMENTO NORTE</v>
      </c>
      <c r="B3160" t="str">
        <f>IFERROR(VLOOKUP('Lotações convertidas'!A3160,'Lista de conversão'!A:B,2,0),IFERROR(VLOOKUP('Lotações convertidas'!A3160,'Lista de conversão'!B:B,1,0),""))</f>
        <v>UNIDADE DE PRONTO ATENDIMENTO NORTE</v>
      </c>
    </row>
    <row r="3161" spans="1:2" x14ac:dyDescent="0.25">
      <c r="A3161" t="str">
        <f>TRIM(BC!F3159)</f>
        <v>LABORATÓRIO DE ZOONOSES</v>
      </c>
      <c r="B3161" t="str">
        <f>IFERROR(VLOOKUP('Lotações convertidas'!A3161,'Lista de conversão'!A:B,2,0),IFERROR(VLOOKUP('Lotações convertidas'!A3161,'Lista de conversão'!B:B,1,0),""))</f>
        <v>LABORATORIO DE ZOONOSES</v>
      </c>
    </row>
    <row r="3162" spans="1:2" x14ac:dyDescent="0.25">
      <c r="A3162" t="str">
        <f>TRIM(BC!F3160)</f>
        <v>CENTRO DE REFERÊNCIA EM SAÚDE MENTAL INFANTO-JUVENIL NORDESTE</v>
      </c>
      <c r="B3162" t="str">
        <f>IFERROR(VLOOKUP('Lotações convertidas'!A3162,'Lista de conversão'!A:B,2,0),IFERROR(VLOOKUP('Lotações convertidas'!A3162,'Lista de conversão'!B:B,1,0),""))</f>
        <v>CENTRO DE REFERENCIA EM SAUDE MENTAL INFANTIL NORDESTE</v>
      </c>
    </row>
    <row r="3163" spans="1:2" x14ac:dyDescent="0.25">
      <c r="A3163" t="str">
        <f>TRIM(BC!F3161)</f>
        <v>SERVIÇO DE ATENDIMENTO MÓVEL DE URGÊNCIA E TRANSPORTE EM SAÚDE</v>
      </c>
      <c r="B3163" t="str">
        <f>IFERROR(VLOOKUP('Lotações convertidas'!A3163,'Lista de conversão'!A:B,2,0),IFERROR(VLOOKUP('Lotações convertidas'!A3163,'Lista de conversão'!B:B,1,0),""))</f>
        <v>SERVIÇO DE ATENDIMENTO MÓVEL DE URGÊNCIA E TRANSPORTE EM SAÚDE</v>
      </c>
    </row>
    <row r="3164" spans="1:2" x14ac:dyDescent="0.25">
      <c r="A3164" t="str">
        <f>TRIM(BC!F3162)</f>
        <v>UNIDADE DE PRONTO ATENDIMENTO LESTE</v>
      </c>
      <c r="B3164" t="str">
        <f>IFERROR(VLOOKUP('Lotações convertidas'!A3164,'Lista de conversão'!A:B,2,0),IFERROR(VLOOKUP('Lotações convertidas'!A3164,'Lista de conversão'!B:B,1,0),""))</f>
        <v>UNIDADE DE PRONTO ATENDIMENTO LESTE</v>
      </c>
    </row>
    <row r="3165" spans="1:2" x14ac:dyDescent="0.25">
      <c r="A3165" t="str">
        <f>TRIM(BC!F3163)</f>
        <v>CENTRO DE SAÚDE SÃO JORGE</v>
      </c>
      <c r="B3165" t="str">
        <f>IFERROR(VLOOKUP('Lotações convertidas'!A3165,'Lista de conversão'!A:B,2,0),IFERROR(VLOOKUP('Lotações convertidas'!A3165,'Lista de conversão'!B:B,1,0),""))</f>
        <v>CENTRO DE SAÚDE SÃO JORGE</v>
      </c>
    </row>
    <row r="3166" spans="1:2" x14ac:dyDescent="0.25">
      <c r="A3166" t="str">
        <f>TRIM(BC!F3164)</f>
        <v>CENTRO DE SAÚDE JARDIM GUANABARA</v>
      </c>
      <c r="B3166" t="str">
        <f>IFERROR(VLOOKUP('Lotações convertidas'!A3166,'Lista de conversão'!A:B,2,0),IFERROR(VLOOKUP('Lotações convertidas'!A3166,'Lista de conversão'!B:B,1,0),""))</f>
        <v>CENTRO DE SAÚDE JARDIM GUANABARA</v>
      </c>
    </row>
    <row r="3167" spans="1:2" x14ac:dyDescent="0.25">
      <c r="A3167" t="str">
        <f>TRIM(BC!F3165)</f>
        <v>SERVIÇO DE ATENDIMENTO MÓVEL DE URGÊNCIA E TRANSPORTE EM SAÚDE</v>
      </c>
      <c r="B3167" t="str">
        <f>IFERROR(VLOOKUP('Lotações convertidas'!A3167,'Lista de conversão'!A:B,2,0),IFERROR(VLOOKUP('Lotações convertidas'!A3167,'Lista de conversão'!B:B,1,0),""))</f>
        <v>SERVIÇO DE ATENDIMENTO MÓVEL DE URGÊNCIA E TRANSPORTE EM SAÚDE</v>
      </c>
    </row>
    <row r="3168" spans="1:2" x14ac:dyDescent="0.25">
      <c r="A3168" t="str">
        <f>TRIM(BC!F3166)</f>
        <v>SERVIÇO DE ATENDIMENTO MÓVEL DE URGÊNCIA E TRANSPORTE EM SAÚDE</v>
      </c>
      <c r="B3168" t="str">
        <f>IFERROR(VLOOKUP('Lotações convertidas'!A3168,'Lista de conversão'!A:B,2,0),IFERROR(VLOOKUP('Lotações convertidas'!A3168,'Lista de conversão'!B:B,1,0),""))</f>
        <v>SERVIÇO DE ATENDIMENTO MÓVEL DE URGÊNCIA E TRANSPORTE EM SAÚDE</v>
      </c>
    </row>
    <row r="3169" spans="1:2" x14ac:dyDescent="0.25">
      <c r="A3169" t="str">
        <f>TRIM(BC!F3167)</f>
        <v>UNIDADE DE PRONTO ATENDIMENTO LESTE</v>
      </c>
      <c r="B3169" t="str">
        <f>IFERROR(VLOOKUP('Lotações convertidas'!A3169,'Lista de conversão'!A:B,2,0),IFERROR(VLOOKUP('Lotações convertidas'!A3169,'Lista de conversão'!B:B,1,0),""))</f>
        <v>UNIDADE DE PRONTO ATENDIMENTO LESTE</v>
      </c>
    </row>
    <row r="3170" spans="1:2" x14ac:dyDescent="0.25">
      <c r="A3170" t="str">
        <f>TRIM(BC!F3168)</f>
        <v>CENTRO DE SAÚDE GUARANI</v>
      </c>
      <c r="B3170" t="str">
        <f>IFERROR(VLOOKUP('Lotações convertidas'!A3170,'Lista de conversão'!A:B,2,0),IFERROR(VLOOKUP('Lotações convertidas'!A3170,'Lista de conversão'!B:B,1,0),""))</f>
        <v>CENTRO DE SAÚDE GUARANI</v>
      </c>
    </row>
    <row r="3171" spans="1:2" x14ac:dyDescent="0.25">
      <c r="A3171" t="str">
        <f>TRIM(BC!F3169)</f>
        <v>CENTRO DE SAÚDE GOIÂNIA</v>
      </c>
      <c r="B3171" t="str">
        <f>IFERROR(VLOOKUP('Lotações convertidas'!A3171,'Lista de conversão'!A:B,2,0),IFERROR(VLOOKUP('Lotações convertidas'!A3171,'Lista de conversão'!B:B,1,0),""))</f>
        <v>CENTRO DE SAÚDE GOIÂNIA</v>
      </c>
    </row>
    <row r="3172" spans="1:2" x14ac:dyDescent="0.25">
      <c r="A3172" t="str">
        <f>TRIM(BC!F3170)</f>
        <v>CENTRO DE SAÚDE. MARIA MADALENA TEODORO - LINDÉIA</v>
      </c>
      <c r="B3172" t="str">
        <f>IFERROR(VLOOKUP('Lotações convertidas'!A3172,'Lista de conversão'!A:B,2,0),IFERROR(VLOOKUP('Lotações convertidas'!A3172,'Lista de conversão'!B:B,1,0),""))</f>
        <v>CENTRO DE SAÚDE. MARIA MADALENA TEODORO - LINDÉIA</v>
      </c>
    </row>
    <row r="3173" spans="1:2" x14ac:dyDescent="0.25">
      <c r="A3173" t="str">
        <f>TRIM(BC!F3171)</f>
        <v>UNIDADE DE PRONTO ATENDIMENTO VENDA NOVA</v>
      </c>
      <c r="B3173" t="str">
        <f>IFERROR(VLOOKUP('Lotações convertidas'!A3173,'Lista de conversão'!A:B,2,0),IFERROR(VLOOKUP('Lotações convertidas'!A3173,'Lista de conversão'!B:B,1,0),""))</f>
        <v>UNIDADE DE PRONTO ATENDIMENTO VENDA NOVA</v>
      </c>
    </row>
    <row r="3174" spans="1:2" x14ac:dyDescent="0.25">
      <c r="A3174" t="str">
        <f>TRIM(BC!F3172)</f>
        <v>CENTRO DE SAÚDE JARDIM ALVORADA</v>
      </c>
      <c r="B3174" t="str">
        <f>IFERROR(VLOOKUP('Lotações convertidas'!A3174,'Lista de conversão'!A:B,2,0),IFERROR(VLOOKUP('Lotações convertidas'!A3174,'Lista de conversão'!B:B,1,0),""))</f>
        <v>CENTRO DE SAÚDE JARDIM ALVORADA</v>
      </c>
    </row>
    <row r="3175" spans="1:2" x14ac:dyDescent="0.25">
      <c r="A3175" t="str">
        <f>TRIM(BC!F3173)</f>
        <v>UNIDADE DE PRONTO ATENDIMENTO BARREIRO</v>
      </c>
      <c r="B3175" t="str">
        <f>IFERROR(VLOOKUP('Lotações convertidas'!A3175,'Lista de conversão'!A:B,2,0),IFERROR(VLOOKUP('Lotações convertidas'!A3175,'Lista de conversão'!B:B,1,0),""))</f>
        <v>UNIDADE DE PRONTO ATENDIMENTO BARREIRO</v>
      </c>
    </row>
    <row r="3176" spans="1:2" x14ac:dyDescent="0.25">
      <c r="A3176" t="str">
        <f>TRIM(BC!F3174)</f>
        <v>UNIDADE DE REFERÊNCIA SECUNDÁRIA CAMPOS SALES</v>
      </c>
      <c r="B3176" t="str">
        <f>IFERROR(VLOOKUP('Lotações convertidas'!A3176,'Lista de conversão'!A:B,2,0),IFERROR(VLOOKUP('Lotações convertidas'!A3176,'Lista de conversão'!B:B,1,0),""))</f>
        <v>UNIDADE DE REFERENCIA SECUNDARIA CAMPOS SALES</v>
      </c>
    </row>
    <row r="3177" spans="1:2" x14ac:dyDescent="0.25">
      <c r="A3177" t="str">
        <f>TRIM(BC!F3175)</f>
        <v>CENTRO DE SAÚDE OSWALDO CRUZ</v>
      </c>
      <c r="B3177" t="str">
        <f>IFERROR(VLOOKUP('Lotações convertidas'!A3177,'Lista de conversão'!A:B,2,0),IFERROR(VLOOKUP('Lotações convertidas'!A3177,'Lista de conversão'!B:B,1,0),""))</f>
        <v>CENTRO DE SAÚDE OSWALDO CRUZ</v>
      </c>
    </row>
    <row r="3178" spans="1:2" x14ac:dyDescent="0.25">
      <c r="A3178" t="str">
        <f>TRIM(BC!F3176)</f>
        <v>UNIDADE DE PRONTO ATENDIMENTO BARREIRO</v>
      </c>
      <c r="B3178" t="str">
        <f>IFERROR(VLOOKUP('Lotações convertidas'!A3178,'Lista de conversão'!A:B,2,0),IFERROR(VLOOKUP('Lotações convertidas'!A3178,'Lista de conversão'!B:B,1,0),""))</f>
        <v>UNIDADE DE PRONTO ATENDIMENTO BARREIRO</v>
      </c>
    </row>
    <row r="3179" spans="1:2" x14ac:dyDescent="0.25">
      <c r="A3179" t="str">
        <f>TRIM(BC!F3177)</f>
        <v>CENTRO DE SAÚDE OURO PRETO</v>
      </c>
      <c r="B3179" t="str">
        <f>IFERROR(VLOOKUP('Lotações convertidas'!A3179,'Lista de conversão'!A:B,2,0),IFERROR(VLOOKUP('Lotações convertidas'!A3179,'Lista de conversão'!B:B,1,0),""))</f>
        <v>CENTRO DE SAÚDE OURO PRETO</v>
      </c>
    </row>
    <row r="3180" spans="1:2" x14ac:dyDescent="0.25">
      <c r="A3180" t="str">
        <f>TRIM(BC!F3178)</f>
        <v>CENTRO DE SAÚDE EFIGÊNIA MURTA DE FIGUEIREDO</v>
      </c>
      <c r="B3180" t="str">
        <f>IFERROR(VLOOKUP('Lotações convertidas'!A3180,'Lista de conversão'!A:B,2,0),IFERROR(VLOOKUP('Lotações convertidas'!A3180,'Lista de conversão'!B:B,1,0),""))</f>
        <v>CENTRO DE SAÚDE EFIGÊNIA MURTA DE FIGUEIREDO</v>
      </c>
    </row>
    <row r="3181" spans="1:2" x14ac:dyDescent="0.25">
      <c r="A3181" t="str">
        <f>TRIM(BC!F3179)</f>
        <v>CENTRO DE SAÚDE CARLOS CHAGAS</v>
      </c>
      <c r="B3181" t="str">
        <f>IFERROR(VLOOKUP('Lotações convertidas'!A3181,'Lista de conversão'!A:B,2,0),IFERROR(VLOOKUP('Lotações convertidas'!A3181,'Lista de conversão'!B:B,1,0),""))</f>
        <v>CENTRO DE SAÚDE CARLOS CHAGAS</v>
      </c>
    </row>
    <row r="3182" spans="1:2" x14ac:dyDescent="0.25">
      <c r="A3182" t="str">
        <f>TRIM(BC!F3180)</f>
        <v>GERENCIA DE ASSISTENCIA, EPIDEMIOLOGIA E REGULACAO BARREIRO</v>
      </c>
      <c r="B3182" t="str">
        <f>IFERROR(VLOOKUP('Lotações convertidas'!A3182,'Lista de conversão'!A:B,2,0),IFERROR(VLOOKUP('Lotações convertidas'!A3182,'Lista de conversão'!B:B,1,0),""))</f>
        <v>GERENCIA DE ASSISTENCIA, EPIDEMIOLOGIA E REGULACAO BARREIRO</v>
      </c>
    </row>
    <row r="3183" spans="1:2" x14ac:dyDescent="0.25">
      <c r="A3183" t="str">
        <f>TRIM(BC!F3181)</f>
        <v>UNIDADE DE PRONTO ATENDIMENTO NORDESTE</v>
      </c>
      <c r="B3183" t="str">
        <f>IFERROR(VLOOKUP('Lotações convertidas'!A3183,'Lista de conversão'!A:B,2,0),IFERROR(VLOOKUP('Lotações convertidas'!A3183,'Lista de conversão'!B:B,1,0),""))</f>
        <v>UNIDADE DE PRONTO ATENDIMENTO NORDESTE</v>
      </c>
    </row>
    <row r="3184" spans="1:2" x14ac:dyDescent="0.25">
      <c r="A3184" t="str">
        <f>TRIM(BC!F3182)</f>
        <v>CENTRO DE SAÚDE BARREIRO DE CIMA</v>
      </c>
      <c r="B3184" t="str">
        <f>IFERROR(VLOOKUP('Lotações convertidas'!A3184,'Lista de conversão'!A:B,2,0),IFERROR(VLOOKUP('Lotações convertidas'!A3184,'Lista de conversão'!B:B,1,0),""))</f>
        <v>CENTRO DE SAÚDE BARREIRO DE CIMA</v>
      </c>
    </row>
    <row r="3185" spans="1:2" x14ac:dyDescent="0.25">
      <c r="A3185" t="str">
        <f>TRIM(BC!F3183)</f>
        <v>CENTRO DE SAÚDE CÍCERO ILDEFONSO</v>
      </c>
      <c r="B3185" t="str">
        <f>IFERROR(VLOOKUP('Lotações convertidas'!A3185,'Lista de conversão'!A:B,2,0),IFERROR(VLOOKUP('Lotações convertidas'!A3185,'Lista de conversão'!B:B,1,0),""))</f>
        <v>CENTRO DE SAÚDE CÍCERO ILDEFONSO</v>
      </c>
    </row>
    <row r="3186" spans="1:2" x14ac:dyDescent="0.25">
      <c r="A3186" t="str">
        <f>TRIM(BC!F3184)</f>
        <v>UNIDADE DE REFERÊNCIA SECUNDÁRIA SAGRADA FAMÍLIA</v>
      </c>
      <c r="B3186" t="str">
        <f>IFERROR(VLOOKUP('Lotações convertidas'!A3186,'Lista de conversão'!A:B,2,0),IFERROR(VLOOKUP('Lotações convertidas'!A3186,'Lista de conversão'!B:B,1,0),""))</f>
        <v>UNIDADE DE REFERENCIA SECUNDARIA SAGRADA FAMILIA</v>
      </c>
    </row>
    <row r="3187" spans="1:2" x14ac:dyDescent="0.25">
      <c r="A3187" t="str">
        <f>TRIM(BC!F3185)</f>
        <v>UNIDADE DE PRONTO ATENDIMENTO PAMPULHA</v>
      </c>
      <c r="B3187" t="str">
        <f>IFERROR(VLOOKUP('Lotações convertidas'!A3187,'Lista de conversão'!A:B,2,0),IFERROR(VLOOKUP('Lotações convertidas'!A3187,'Lista de conversão'!B:B,1,0),""))</f>
        <v>UNIDADE DE PRONTO ATENDIMENTO PAMPULHA</v>
      </c>
    </row>
    <row r="3188" spans="1:2" x14ac:dyDescent="0.25">
      <c r="A3188" t="str">
        <f>TRIM(BC!F3186)</f>
        <v>CENTRO DE SAÚDE PILAR - OLHOS D'ÁGUA</v>
      </c>
      <c r="B3188" t="str">
        <f>IFERROR(VLOOKUP('Lotações convertidas'!A3188,'Lista de conversão'!A:B,2,0),IFERROR(VLOOKUP('Lotações convertidas'!A3188,'Lista de conversão'!B:B,1,0),""))</f>
        <v>CENTRO DE SAÚDE PILAR - OLHOS D'ÁGUA</v>
      </c>
    </row>
    <row r="3189" spans="1:2" x14ac:dyDescent="0.25">
      <c r="A3189" t="str">
        <f>TRIM(BC!F3187)</f>
        <v>UNIDADE DE PRONTO ATENDIMENTO VENDA NOVA</v>
      </c>
      <c r="B3189" t="str">
        <f>IFERROR(VLOOKUP('Lotações convertidas'!A3189,'Lista de conversão'!A:B,2,0),IFERROR(VLOOKUP('Lotações convertidas'!A3189,'Lista de conversão'!B:B,1,0),""))</f>
        <v>UNIDADE DE PRONTO ATENDIMENTO VENDA NOVA</v>
      </c>
    </row>
    <row r="3190" spans="1:2" x14ac:dyDescent="0.25">
      <c r="A3190" t="str">
        <f>TRIM(BC!F3188)</f>
        <v>CENTRO DE SAÚDE SÃO JORGE</v>
      </c>
      <c r="B3190" t="str">
        <f>IFERROR(VLOOKUP('Lotações convertidas'!A3190,'Lista de conversão'!A:B,2,0),IFERROR(VLOOKUP('Lotações convertidas'!A3190,'Lista de conversão'!B:B,1,0),""))</f>
        <v>CENTRO DE SAÚDE SÃO JORGE</v>
      </c>
    </row>
    <row r="3191" spans="1:2" x14ac:dyDescent="0.25">
      <c r="A3191" t="str">
        <f>TRIM(BC!F3189)</f>
        <v>GERENCIA DE ASSISTENCIA, EPIDEMIOLOGIA E REGULACAO OESTE</v>
      </c>
      <c r="B3191" t="str">
        <f>IFERROR(VLOOKUP('Lotações convertidas'!A3191,'Lista de conversão'!A:B,2,0),IFERROR(VLOOKUP('Lotações convertidas'!A3191,'Lista de conversão'!B:B,1,0),""))</f>
        <v>GERENCIA DE ASSISTENCIA, EPIDEMIOLOGIA E REGULACAO OESTE</v>
      </c>
    </row>
    <row r="3192" spans="1:2" x14ac:dyDescent="0.25">
      <c r="A3192" t="str">
        <f>TRIM(BC!F3190)</f>
        <v>UNIDADE DE PRONTO ATENDIMENTO VENDA NOVA</v>
      </c>
      <c r="B3192" t="str">
        <f>IFERROR(VLOOKUP('Lotações convertidas'!A3192,'Lista de conversão'!A:B,2,0),IFERROR(VLOOKUP('Lotações convertidas'!A3192,'Lista de conversão'!B:B,1,0),""))</f>
        <v>UNIDADE DE PRONTO ATENDIMENTO VENDA NOVA</v>
      </c>
    </row>
    <row r="3193" spans="1:2" x14ac:dyDescent="0.25">
      <c r="A3193" t="str">
        <f>TRIM(BC!F3191)</f>
        <v>GERÊNCIA DE REGULAÇÃO DO ACESSO AMBULATORIAL</v>
      </c>
      <c r="B3193" t="str">
        <f>IFERROR(VLOOKUP('Lotações convertidas'!A3193,'Lista de conversão'!A:B,2,0),IFERROR(VLOOKUP('Lotações convertidas'!A3193,'Lista de conversão'!B:B,1,0),""))</f>
        <v>GERÊNCIA DE REGULAÇÃO DO ACESSO AMBULATORIAL</v>
      </c>
    </row>
    <row r="3194" spans="1:2" x14ac:dyDescent="0.25">
      <c r="A3194" t="str">
        <f>TRIM(BC!F3192)</f>
        <v>UNIDADE DE PRONTO ATENDIMENTO OESTE</v>
      </c>
      <c r="B3194" t="str">
        <f>IFERROR(VLOOKUP('Lotações convertidas'!A3194,'Lista de conversão'!A:B,2,0),IFERROR(VLOOKUP('Lotações convertidas'!A3194,'Lista de conversão'!B:B,1,0),""))</f>
        <v>UNIDADE DE PRONTO ATENDIMENTO OESTE</v>
      </c>
    </row>
    <row r="3195" spans="1:2" x14ac:dyDescent="0.25">
      <c r="A3195" t="str">
        <f>TRIM(BC!F3193)</f>
        <v>UNIDADE DE PRONTO ATENDIMENTO NORTE</v>
      </c>
      <c r="B3195" t="str">
        <f>IFERROR(VLOOKUP('Lotações convertidas'!A3195,'Lista de conversão'!A:B,2,0),IFERROR(VLOOKUP('Lotações convertidas'!A3195,'Lista de conversão'!B:B,1,0),""))</f>
        <v>UNIDADE DE PRONTO ATENDIMENTO NORTE</v>
      </c>
    </row>
    <row r="3196" spans="1:2" x14ac:dyDescent="0.25">
      <c r="A3196" t="str">
        <f>TRIM(BC!F3194)</f>
        <v>SERVIÇO DE ATENDIMENTO MÓVEL DE URGÊNCIA E TRANSPORTE EM SAÚDE</v>
      </c>
      <c r="B3196" t="str">
        <f>IFERROR(VLOOKUP('Lotações convertidas'!A3196,'Lista de conversão'!A:B,2,0),IFERROR(VLOOKUP('Lotações convertidas'!A3196,'Lista de conversão'!B:B,1,0),""))</f>
        <v>SERVIÇO DE ATENDIMENTO MÓVEL DE URGÊNCIA E TRANSPORTE EM SAÚDE</v>
      </c>
    </row>
    <row r="3197" spans="1:2" x14ac:dyDescent="0.25">
      <c r="A3197" t="str">
        <f>TRIM(BC!F3195)</f>
        <v>UNIDADE DE PRONTO ATENDIMENTO OESTE</v>
      </c>
      <c r="B3197" t="str">
        <f>IFERROR(VLOOKUP('Lotações convertidas'!A3197,'Lista de conversão'!A:B,2,0),IFERROR(VLOOKUP('Lotações convertidas'!A3197,'Lista de conversão'!B:B,1,0),""))</f>
        <v>UNIDADE DE PRONTO ATENDIMENTO OESTE</v>
      </c>
    </row>
    <row r="3198" spans="1:2" x14ac:dyDescent="0.25">
      <c r="A3198" t="str">
        <f>TRIM(BC!F3196)</f>
        <v>CENTRO DE SAÚDE PARAÚNA</v>
      </c>
      <c r="B3198" t="str">
        <f>IFERROR(VLOOKUP('Lotações convertidas'!A3198,'Lista de conversão'!A:B,2,0),IFERROR(VLOOKUP('Lotações convertidas'!A3198,'Lista de conversão'!B:B,1,0),""))</f>
        <v>CENTRO DE SAÚDE PARAÚNA</v>
      </c>
    </row>
    <row r="3199" spans="1:2" x14ac:dyDescent="0.25">
      <c r="A3199" t="str">
        <f>TRIM(BC!F3197)</f>
        <v>SERVIÇO DE ATENDIMENTO MÓVEL DE URGÊNCIA E TRANSPORTE EM SAÚDE</v>
      </c>
      <c r="B3199" t="str">
        <f>IFERROR(VLOOKUP('Lotações convertidas'!A3199,'Lista de conversão'!A:B,2,0),IFERROR(VLOOKUP('Lotações convertidas'!A3199,'Lista de conversão'!B:B,1,0),""))</f>
        <v>SERVIÇO DE ATENDIMENTO MÓVEL DE URGÊNCIA E TRANSPORTE EM SAÚDE</v>
      </c>
    </row>
    <row r="3200" spans="1:2" x14ac:dyDescent="0.25">
      <c r="A3200" t="str">
        <f>TRIM(BC!F3198)</f>
        <v>CENTRO DE SAÚDE HORTO</v>
      </c>
      <c r="B3200" t="str">
        <f>IFERROR(VLOOKUP('Lotações convertidas'!A3200,'Lista de conversão'!A:B,2,0),IFERROR(VLOOKUP('Lotações convertidas'!A3200,'Lista de conversão'!B:B,1,0),""))</f>
        <v>CENTRO DE SAÚDE HORTO</v>
      </c>
    </row>
    <row r="3201" spans="1:2" x14ac:dyDescent="0.25">
      <c r="A3201" t="str">
        <f>TRIM(BC!F3199)</f>
        <v>SERVIÇO DE ATENDIMENTO MÓVEL DE URGÊNCIA E TRANSPORTE EM SAÚDE</v>
      </c>
      <c r="B3201" t="str">
        <f>IFERROR(VLOOKUP('Lotações convertidas'!A3201,'Lista de conversão'!A:B,2,0),IFERROR(VLOOKUP('Lotações convertidas'!A3201,'Lista de conversão'!B:B,1,0),""))</f>
        <v>SERVIÇO DE ATENDIMENTO MÓVEL DE URGÊNCIA E TRANSPORTE EM SAÚDE</v>
      </c>
    </row>
    <row r="3202" spans="1:2" x14ac:dyDescent="0.25">
      <c r="A3202" t="str">
        <f>TRIM(BC!F3200)</f>
        <v>SERVIÇO DE ATENDIMENTO MÓVEL DE URGÊNCIA E TRANSPORTE EM SAÚDE</v>
      </c>
      <c r="B3202" t="str">
        <f>IFERROR(VLOOKUP('Lotações convertidas'!A3202,'Lista de conversão'!A:B,2,0),IFERROR(VLOOKUP('Lotações convertidas'!A3202,'Lista de conversão'!B:B,1,0),""))</f>
        <v>SERVIÇO DE ATENDIMENTO MÓVEL DE URGÊNCIA E TRANSPORTE EM SAÚDE</v>
      </c>
    </row>
    <row r="3203" spans="1:2" x14ac:dyDescent="0.25">
      <c r="A3203" t="str">
        <f>TRIM(BC!F3201)</f>
        <v>CENTRO DE SAÚDE CAFEZAL</v>
      </c>
      <c r="B3203" t="str">
        <f>IFERROR(VLOOKUP('Lotações convertidas'!A3203,'Lista de conversão'!A:B,2,0),IFERROR(VLOOKUP('Lotações convertidas'!A3203,'Lista de conversão'!B:B,1,0),""))</f>
        <v>CENTRO DE SAÚDE CAFEZAL</v>
      </c>
    </row>
    <row r="3204" spans="1:2" x14ac:dyDescent="0.25">
      <c r="A3204" t="str">
        <f>TRIM(BC!F3202)</f>
        <v>SERVIÇO DE ATENDIMENTO MÓVEL DE URGÊNCIA E TRANSPORTE EM SAÚDE</v>
      </c>
      <c r="B3204" t="str">
        <f>IFERROR(VLOOKUP('Lotações convertidas'!A3204,'Lista de conversão'!A:B,2,0),IFERROR(VLOOKUP('Lotações convertidas'!A3204,'Lista de conversão'!B:B,1,0),""))</f>
        <v>SERVIÇO DE ATENDIMENTO MÓVEL DE URGÊNCIA E TRANSPORTE EM SAÚDE</v>
      </c>
    </row>
    <row r="3205" spans="1:2" x14ac:dyDescent="0.25">
      <c r="A3205" t="str">
        <f>TRIM(BC!F3203)</f>
        <v>CENTRO DE SAÚDE SÃO CRISTÓVÃO</v>
      </c>
      <c r="B3205" t="str">
        <f>IFERROR(VLOOKUP('Lotações convertidas'!A3205,'Lista de conversão'!A:B,2,0),IFERROR(VLOOKUP('Lotações convertidas'!A3205,'Lista de conversão'!B:B,1,0),""))</f>
        <v>CENTRO DE SAÚDE SÃO CRISTÓVÃO</v>
      </c>
    </row>
    <row r="3206" spans="1:2" x14ac:dyDescent="0.25">
      <c r="A3206" t="str">
        <f>TRIM(BC!F3204)</f>
        <v>CENTRO DE SAÚDE OLAVO ALBINO CORREIA</v>
      </c>
      <c r="B3206" t="str">
        <f>IFERROR(VLOOKUP('Lotações convertidas'!A3206,'Lista de conversão'!A:B,2,0),IFERROR(VLOOKUP('Lotações convertidas'!A3206,'Lista de conversão'!B:B,1,0),""))</f>
        <v>CENTRO DE SAÚDE OLAVO ALBINO CORREIA</v>
      </c>
    </row>
    <row r="3207" spans="1:2" x14ac:dyDescent="0.25">
      <c r="A3207" t="str">
        <f>TRIM(BC!F3205)</f>
        <v>GERÊNCIA DE INTEGRAÇÃO DO CUIDADO À SAÚDE</v>
      </c>
      <c r="B3207" t="str">
        <f>IFERROR(VLOOKUP('Lotações convertidas'!A3207,'Lista de conversão'!A:B,2,0),IFERROR(VLOOKUP('Lotações convertidas'!A3207,'Lista de conversão'!B:B,1,0),""))</f>
        <v>GERÊNCIA DE INTEGRAÇÃO DO CUIDADO À SAÚDE</v>
      </c>
    </row>
    <row r="3208" spans="1:2" x14ac:dyDescent="0.25">
      <c r="A3208" t="str">
        <f>TRIM(BC!F3206)</f>
        <v>SERVIÇO DE ATENDIMENTO MÓVEL DE URGÊNCIA E TRANSPORTE EM SAÚDE</v>
      </c>
      <c r="B3208" t="str">
        <f>IFERROR(VLOOKUP('Lotações convertidas'!A3208,'Lista de conversão'!A:B,2,0),IFERROR(VLOOKUP('Lotações convertidas'!A3208,'Lista de conversão'!B:B,1,0),""))</f>
        <v>SERVIÇO DE ATENDIMENTO MÓVEL DE URGÊNCIA E TRANSPORTE EM SAÚDE</v>
      </c>
    </row>
    <row r="3209" spans="1:2" x14ac:dyDescent="0.25">
      <c r="A3209" t="str">
        <f>TRIM(BC!F3207)</f>
        <v>UNIDADE DE PRONTO ATENDIMENTO NORDESTE</v>
      </c>
      <c r="B3209" t="str">
        <f>IFERROR(VLOOKUP('Lotações convertidas'!A3209,'Lista de conversão'!A:B,2,0),IFERROR(VLOOKUP('Lotações convertidas'!A3209,'Lista de conversão'!B:B,1,0),""))</f>
        <v>UNIDADE DE PRONTO ATENDIMENTO NORDESTE</v>
      </c>
    </row>
    <row r="3210" spans="1:2" x14ac:dyDescent="0.25">
      <c r="A3210" t="str">
        <f>TRIM(BC!F3208)</f>
        <v>UNIDADE DE PRONTO ATENDIMENTO LESTE</v>
      </c>
      <c r="B3210" t="str">
        <f>IFERROR(VLOOKUP('Lotações convertidas'!A3210,'Lista de conversão'!A:B,2,0),IFERROR(VLOOKUP('Lotações convertidas'!A3210,'Lista de conversão'!B:B,1,0),""))</f>
        <v>UNIDADE DE PRONTO ATENDIMENTO LESTE</v>
      </c>
    </row>
    <row r="3211" spans="1:2" x14ac:dyDescent="0.25">
      <c r="A3211" t="str">
        <f>TRIM(BC!F3209)</f>
        <v>GERENCIA DE ZOONOSES VENDA NOVA</v>
      </c>
      <c r="B3211" t="str">
        <f>IFERROR(VLOOKUP('Lotações convertidas'!A3211,'Lista de conversão'!A:B,2,0),IFERROR(VLOOKUP('Lotações convertidas'!A3211,'Lista de conversão'!B:B,1,0),""))</f>
        <v>GERENCIA DE ZOONOSES VENDA NOVA</v>
      </c>
    </row>
    <row r="3212" spans="1:2" x14ac:dyDescent="0.25">
      <c r="A3212" t="str">
        <f>TRIM(BC!F3210)</f>
        <v>SERVIÇO DE ATENDIMENTO MÓVEL DE URGÊNCIA E TRANSPORTE EM SAÚDE</v>
      </c>
      <c r="B3212" t="str">
        <f>IFERROR(VLOOKUP('Lotações convertidas'!A3212,'Lista de conversão'!A:B,2,0),IFERROR(VLOOKUP('Lotações convertidas'!A3212,'Lista de conversão'!B:B,1,0),""))</f>
        <v>SERVIÇO DE ATENDIMENTO MÓVEL DE URGÊNCIA E TRANSPORTE EM SAÚDE</v>
      </c>
    </row>
    <row r="3213" spans="1:2" x14ac:dyDescent="0.25">
      <c r="A3213" t="str">
        <f>TRIM(BC!F3211)</f>
        <v>CENTRO DE SAÚDE ALTO VERA CRUZ</v>
      </c>
      <c r="B3213" t="str">
        <f>IFERROR(VLOOKUP('Lotações convertidas'!A3213,'Lista de conversão'!A:B,2,0),IFERROR(VLOOKUP('Lotações convertidas'!A3213,'Lista de conversão'!B:B,1,0),""))</f>
        <v>CENTRO DE SAÚDE ALTO VERA CRUZ</v>
      </c>
    </row>
    <row r="3214" spans="1:2" x14ac:dyDescent="0.25">
      <c r="A3214" t="str">
        <f>TRIM(BC!F3212)</f>
        <v>SERVIÇO DE ATENDIMENTO MÓVEL DE URGÊNCIA E TRANSPORTE EM SAÚDE</v>
      </c>
      <c r="B3214" t="str">
        <f>IFERROR(VLOOKUP('Lotações convertidas'!A3214,'Lista de conversão'!A:B,2,0),IFERROR(VLOOKUP('Lotações convertidas'!A3214,'Lista de conversão'!B:B,1,0),""))</f>
        <v>SERVIÇO DE ATENDIMENTO MÓVEL DE URGÊNCIA E TRANSPORTE EM SAÚDE</v>
      </c>
    </row>
    <row r="3215" spans="1:2" x14ac:dyDescent="0.25">
      <c r="A3215" t="str">
        <f>TRIM(BC!F3213)</f>
        <v>CENTRO DE ESPECIALIDADES MEDICAS VENDA NOVA</v>
      </c>
      <c r="B3215" t="str">
        <f>IFERROR(VLOOKUP('Lotações convertidas'!A3215,'Lista de conversão'!A:B,2,0),IFERROR(VLOOKUP('Lotações convertidas'!A3215,'Lista de conversão'!B:B,1,0),""))</f>
        <v>CENTRO DE ESPECIALIDADES MEDICAS VENDA NOVA</v>
      </c>
    </row>
    <row r="3216" spans="1:2" x14ac:dyDescent="0.25">
      <c r="A3216" t="str">
        <f>TRIM(BC!F3214)</f>
        <v>CENTRO DE SAÚDE NOVO HORIZONTE</v>
      </c>
      <c r="B3216" t="str">
        <f>IFERROR(VLOOKUP('Lotações convertidas'!A3216,'Lista de conversão'!A:B,2,0),IFERROR(VLOOKUP('Lotações convertidas'!A3216,'Lista de conversão'!B:B,1,0),""))</f>
        <v>CENTRO DE SAÚDE NOVO HORIZONTE</v>
      </c>
    </row>
    <row r="3217" spans="1:2" x14ac:dyDescent="0.25">
      <c r="A3217" t="str">
        <f>TRIM(BC!F3215)</f>
        <v>LABORATÓRIO REGIONAL NORTE / VENDA NOVA</v>
      </c>
      <c r="B3217" t="str">
        <f>IFERROR(VLOOKUP('Lotações convertidas'!A3217,'Lista de conversão'!A:B,2,0),IFERROR(VLOOKUP('Lotações convertidas'!A3217,'Lista de conversão'!B:B,1,0),""))</f>
        <v>LABORATORIO REGIONAL NORTE/VENDA NOVA</v>
      </c>
    </row>
    <row r="3218" spans="1:2" x14ac:dyDescent="0.25">
      <c r="A3218" t="str">
        <f>TRIM(BC!F3216)</f>
        <v>CENTRO DE SAÚDE JARDIM COMERCIÁRIOS</v>
      </c>
      <c r="B3218" t="str">
        <f>IFERROR(VLOOKUP('Lotações convertidas'!A3218,'Lista de conversão'!A:B,2,0),IFERROR(VLOOKUP('Lotações convertidas'!A3218,'Lista de conversão'!B:B,1,0),""))</f>
        <v>CENTRO DE SAÚDE JARDIM COMERCIÁRIOS</v>
      </c>
    </row>
    <row r="3219" spans="1:2" x14ac:dyDescent="0.25">
      <c r="A3219" t="str">
        <f>TRIM(BC!F3217)</f>
        <v>CENTRO DE SAÚDE LAGOA</v>
      </c>
      <c r="B3219" t="str">
        <f>IFERROR(VLOOKUP('Lotações convertidas'!A3219,'Lista de conversão'!A:B,2,0),IFERROR(VLOOKUP('Lotações convertidas'!A3219,'Lista de conversão'!B:B,1,0),""))</f>
        <v>CENTRO DE SAÚDE LAGOA</v>
      </c>
    </row>
    <row r="3220" spans="1:2" x14ac:dyDescent="0.25">
      <c r="A3220" t="str">
        <f>TRIM(BC!F3218)</f>
        <v>UNIDADE DE PRONTO ATENDIMENTO LESTE</v>
      </c>
      <c r="B3220" t="str">
        <f>IFERROR(VLOOKUP('Lotações convertidas'!A3220,'Lista de conversão'!A:B,2,0),IFERROR(VLOOKUP('Lotações convertidas'!A3220,'Lista de conversão'!B:B,1,0),""))</f>
        <v>UNIDADE DE PRONTO ATENDIMENTO LESTE</v>
      </c>
    </row>
    <row r="3221" spans="1:2" x14ac:dyDescent="0.25">
      <c r="A3221" t="str">
        <f>TRIM(BC!F3219)</f>
        <v>SERVIÇO DE ATENDIMENTO MÓVEL DE URGÊNCIA E TRANSPORTE EM SAÚDE</v>
      </c>
      <c r="B3221" t="str">
        <f>IFERROR(VLOOKUP('Lotações convertidas'!A3221,'Lista de conversão'!A:B,2,0),IFERROR(VLOOKUP('Lotações convertidas'!A3221,'Lista de conversão'!B:B,1,0),""))</f>
        <v>SERVIÇO DE ATENDIMENTO MÓVEL DE URGÊNCIA E TRANSPORTE EM SAÚDE</v>
      </c>
    </row>
    <row r="3222" spans="1:2" x14ac:dyDescent="0.25">
      <c r="A3222" t="str">
        <f>TRIM(BC!F3220)</f>
        <v>SERVIÇO DE ATENDIMENTO MÓVEL DE URGÊNCIA E TRANSPORTE EM SAÚDE</v>
      </c>
      <c r="B3222" t="str">
        <f>IFERROR(VLOOKUP('Lotações convertidas'!A3222,'Lista de conversão'!A:B,2,0),IFERROR(VLOOKUP('Lotações convertidas'!A3222,'Lista de conversão'!B:B,1,0),""))</f>
        <v>SERVIÇO DE ATENDIMENTO MÓVEL DE URGÊNCIA E TRANSPORTE EM SAÚDE</v>
      </c>
    </row>
    <row r="3223" spans="1:2" x14ac:dyDescent="0.25">
      <c r="A3223" t="str">
        <f>TRIM(BC!F3221)</f>
        <v>CENTRO DE REFERENCIA EM SAUDE MENTAL NORDESTE</v>
      </c>
      <c r="B3223" t="str">
        <f>IFERROR(VLOOKUP('Lotações convertidas'!A3223,'Lista de conversão'!A:B,2,0),IFERROR(VLOOKUP('Lotações convertidas'!A3223,'Lista de conversão'!B:B,1,0),""))</f>
        <v>CENTRO DE REFERENCIA EM SAUDE MENTAL NORDESTE</v>
      </c>
    </row>
    <row r="3224" spans="1:2" x14ac:dyDescent="0.25">
      <c r="A3224" t="str">
        <f>TRIM(BC!F3222)</f>
        <v>SERVIÇO DE ATENDIMENTO MÓVEL DE URGÊNCIA E TRANSPORTE EM SAÚDE</v>
      </c>
      <c r="B3224" t="str">
        <f>IFERROR(VLOOKUP('Lotações convertidas'!A3224,'Lista de conversão'!A:B,2,0),IFERROR(VLOOKUP('Lotações convertidas'!A3224,'Lista de conversão'!B:B,1,0),""))</f>
        <v>SERVIÇO DE ATENDIMENTO MÓVEL DE URGÊNCIA E TRANSPORTE EM SAÚDE</v>
      </c>
    </row>
    <row r="3225" spans="1:2" x14ac:dyDescent="0.25">
      <c r="A3225" t="str">
        <f>TRIM(BC!F3223)</f>
        <v>UNIDADE DE PRONTO ATENDIMENTO VENDA NOVA</v>
      </c>
      <c r="B3225" t="str">
        <f>IFERROR(VLOOKUP('Lotações convertidas'!A3225,'Lista de conversão'!A:B,2,0),IFERROR(VLOOKUP('Lotações convertidas'!A3225,'Lista de conversão'!B:B,1,0),""))</f>
        <v>UNIDADE DE PRONTO ATENDIMENTO VENDA NOVA</v>
      </c>
    </row>
    <row r="3226" spans="1:2" x14ac:dyDescent="0.25">
      <c r="A3226" t="str">
        <f>TRIM(BC!F3224)</f>
        <v>GERENCIA DE ZOONOSES VENDA NOVA</v>
      </c>
      <c r="B3226" t="str">
        <f>IFERROR(VLOOKUP('Lotações convertidas'!A3226,'Lista de conversão'!A:B,2,0),IFERROR(VLOOKUP('Lotações convertidas'!A3226,'Lista de conversão'!B:B,1,0),""))</f>
        <v>GERENCIA DE ZOONOSES VENDA NOVA</v>
      </c>
    </row>
    <row r="3227" spans="1:2" x14ac:dyDescent="0.25">
      <c r="A3227" t="str">
        <f>TRIM(BC!F3225)</f>
        <v>UNIDADE DE PRONTO ATENDIMENTO OESTE</v>
      </c>
      <c r="B3227" t="str">
        <f>IFERROR(VLOOKUP('Lotações convertidas'!A3227,'Lista de conversão'!A:B,2,0),IFERROR(VLOOKUP('Lotações convertidas'!A3227,'Lista de conversão'!B:B,1,0),""))</f>
        <v>UNIDADE DE PRONTO ATENDIMENTO OESTE</v>
      </c>
    </row>
    <row r="3228" spans="1:2" x14ac:dyDescent="0.25">
      <c r="A3228" t="str">
        <f>TRIM(BC!F3226)</f>
        <v>SERVIÇO DE ATENDIMENTO MÓVEL DE URGÊNCIA E TRANSPORTE EM SAÚDE</v>
      </c>
      <c r="B3228" t="str">
        <f>IFERROR(VLOOKUP('Lotações convertidas'!A3228,'Lista de conversão'!A:B,2,0),IFERROR(VLOOKUP('Lotações convertidas'!A3228,'Lista de conversão'!B:B,1,0),""))</f>
        <v>SERVIÇO DE ATENDIMENTO MÓVEL DE URGÊNCIA E TRANSPORTE EM SAÚDE</v>
      </c>
    </row>
    <row r="3229" spans="1:2" x14ac:dyDescent="0.25">
      <c r="A3229" t="str">
        <f>TRIM(BC!F3227)</f>
        <v>CENTRO DE SAÚDE PILAR - OLHOS D'ÁGUA</v>
      </c>
      <c r="B3229" t="str">
        <f>IFERROR(VLOOKUP('Lotações convertidas'!A3229,'Lista de conversão'!A:B,2,0),IFERROR(VLOOKUP('Lotações convertidas'!A3229,'Lista de conversão'!B:B,1,0),""))</f>
        <v>CENTRO DE SAÚDE PILAR - OLHOS D'ÁGUA</v>
      </c>
    </row>
    <row r="3230" spans="1:2" x14ac:dyDescent="0.25">
      <c r="A3230" t="str">
        <f>TRIM(BC!F3228)</f>
        <v>CENTRO DE REFERENCIA EM SAUDE MENTAL VENDA NOVA</v>
      </c>
      <c r="B3230" t="str">
        <f>IFERROR(VLOOKUP('Lotações convertidas'!A3230,'Lista de conversão'!A:B,2,0),IFERROR(VLOOKUP('Lotações convertidas'!A3230,'Lista de conversão'!B:B,1,0),""))</f>
        <v>CENTRO DE REFERENCIA EM SAUDE MENTAL VENDA NOVA</v>
      </c>
    </row>
    <row r="3231" spans="1:2" x14ac:dyDescent="0.25">
      <c r="A3231" t="str">
        <f>TRIM(BC!F3229)</f>
        <v>GERENCIA DE ASSISTENCIA, EPIDEMIOLOGIA E REGULACAO OESTE</v>
      </c>
      <c r="B3231" t="str">
        <f>IFERROR(VLOOKUP('Lotações convertidas'!A3231,'Lista de conversão'!A:B,2,0),IFERROR(VLOOKUP('Lotações convertidas'!A3231,'Lista de conversão'!B:B,1,0),""))</f>
        <v>GERENCIA DE ASSISTENCIA, EPIDEMIOLOGIA E REGULACAO OESTE</v>
      </c>
    </row>
    <row r="3232" spans="1:2" x14ac:dyDescent="0.25">
      <c r="A3232" t="str">
        <f>TRIM(BC!F3230)</f>
        <v>CENTRO DE REFERÊNCIA EM SAÚDE MENTAL- ÁLCOOL E OUTRAS DROGAS PAMPULHA/NOROESTE</v>
      </c>
      <c r="B3232" t="str">
        <f>IFERROR(VLOOKUP('Lotações convertidas'!A3232,'Lista de conversão'!A:B,2,0),IFERROR(VLOOKUP('Lotações convertidas'!A3232,'Lista de conversão'!B:B,1,0),""))</f>
        <v>CENTRO DE REFERÊNCIA EM SAÚDE MENTAL - ÁLCOOL E DROGAS PAMPULHA/NOROESTE</v>
      </c>
    </row>
    <row r="3233" spans="1:2" x14ac:dyDescent="0.25">
      <c r="A3233" t="str">
        <f>TRIM(BC!F3231)</f>
        <v>UNIDADE DE PRONTO ATENDIMENTO NORDESTE</v>
      </c>
      <c r="B3233" t="str">
        <f>IFERROR(VLOOKUP('Lotações convertidas'!A3233,'Lista de conversão'!A:B,2,0),IFERROR(VLOOKUP('Lotações convertidas'!A3233,'Lista de conversão'!B:B,1,0),""))</f>
        <v>UNIDADE DE PRONTO ATENDIMENTO NORDESTE</v>
      </c>
    </row>
    <row r="3234" spans="1:2" x14ac:dyDescent="0.25">
      <c r="A3234" t="str">
        <f>TRIM(BC!F3232)</f>
        <v>CENTRO DE SAÚDE PROVIDÊNCIA</v>
      </c>
      <c r="B3234" t="str">
        <f>IFERROR(VLOOKUP('Lotações convertidas'!A3234,'Lista de conversão'!A:B,2,0),IFERROR(VLOOKUP('Lotações convertidas'!A3234,'Lista de conversão'!B:B,1,0),""))</f>
        <v>CENTRO DE SAÚDE PROVIDÊNCIA</v>
      </c>
    </row>
    <row r="3235" spans="1:2" x14ac:dyDescent="0.25">
      <c r="A3235" t="str">
        <f>TRIM(BC!F3233)</f>
        <v>UNIDADE DE PRONTO ATENDIMENTO BARREIRO</v>
      </c>
      <c r="B3235" t="str">
        <f>IFERROR(VLOOKUP('Lotações convertidas'!A3235,'Lista de conversão'!A:B,2,0),IFERROR(VLOOKUP('Lotações convertidas'!A3235,'Lista de conversão'!B:B,1,0),""))</f>
        <v>UNIDADE DE PRONTO ATENDIMENTO BARREIRO</v>
      </c>
    </row>
    <row r="3236" spans="1:2" x14ac:dyDescent="0.25">
      <c r="A3236" t="str">
        <f>TRIM(BC!F3234)</f>
        <v>CENTRO DE SAÚDE VALE DO JATOBÁ</v>
      </c>
      <c r="B3236" t="str">
        <f>IFERROR(VLOOKUP('Lotações convertidas'!A3236,'Lista de conversão'!A:B,2,0),IFERROR(VLOOKUP('Lotações convertidas'!A3236,'Lista de conversão'!B:B,1,0),""))</f>
        <v>CENTRO DE SAÚDE VALE DO JATOBÁ</v>
      </c>
    </row>
    <row r="3237" spans="1:2" x14ac:dyDescent="0.25">
      <c r="A3237" t="str">
        <f>TRIM(BC!F3235)</f>
        <v>SERVIÇO DE ATENDIMENTO MÓVEL DE URGÊNCIA E TRANSPORTE EM SAÚDE</v>
      </c>
      <c r="B3237" t="str">
        <f>IFERROR(VLOOKUP('Lotações convertidas'!A3237,'Lista de conversão'!A:B,2,0),IFERROR(VLOOKUP('Lotações convertidas'!A3237,'Lista de conversão'!B:B,1,0),""))</f>
        <v>SERVIÇO DE ATENDIMENTO MÓVEL DE URGÊNCIA E TRANSPORTE EM SAÚDE</v>
      </c>
    </row>
    <row r="3238" spans="1:2" x14ac:dyDescent="0.25">
      <c r="A3238" t="str">
        <f>TRIM(BC!F3236)</f>
        <v>CENTRO DE SAÚDE SANTA ROSA</v>
      </c>
      <c r="B3238" t="str">
        <f>IFERROR(VLOOKUP('Lotações convertidas'!A3238,'Lista de conversão'!A:B,2,0),IFERROR(VLOOKUP('Lotações convertidas'!A3238,'Lista de conversão'!B:B,1,0),""))</f>
        <v>CENTRO DE SAÚDE SANTA ROSA</v>
      </c>
    </row>
    <row r="3239" spans="1:2" x14ac:dyDescent="0.25">
      <c r="A3239" t="str">
        <f>TRIM(BC!F3237)</f>
        <v>UNIDADE DE PRONTO ATENDIMENTO NORTE</v>
      </c>
      <c r="B3239" t="str">
        <f>IFERROR(VLOOKUP('Lotações convertidas'!A3239,'Lista de conversão'!A:B,2,0),IFERROR(VLOOKUP('Lotações convertidas'!A3239,'Lista de conversão'!B:B,1,0),""))</f>
        <v>UNIDADE DE PRONTO ATENDIMENTO NORTE</v>
      </c>
    </row>
    <row r="3240" spans="1:2" x14ac:dyDescent="0.25">
      <c r="A3240" t="str">
        <f>TRIM(BC!F3238)</f>
        <v>UNIDADE DE PRONTO ATENDIMENTO NORTE</v>
      </c>
      <c r="B3240" t="str">
        <f>IFERROR(VLOOKUP('Lotações convertidas'!A3240,'Lista de conversão'!A:B,2,0),IFERROR(VLOOKUP('Lotações convertidas'!A3240,'Lista de conversão'!B:B,1,0),""))</f>
        <v>UNIDADE DE PRONTO ATENDIMENTO NORTE</v>
      </c>
    </row>
    <row r="3241" spans="1:2" x14ac:dyDescent="0.25">
      <c r="A3241" t="str">
        <f>TRIM(BC!F3239)</f>
        <v>CENTRO DE SAÚDE SANTA MÔNICA</v>
      </c>
      <c r="B3241" t="str">
        <f>IFERROR(VLOOKUP('Lotações convertidas'!A3241,'Lista de conversão'!A:B,2,0),IFERROR(VLOOKUP('Lotações convertidas'!A3241,'Lista de conversão'!B:B,1,0),""))</f>
        <v>CENTRO DE SAÚDE SANTA MÔNICA</v>
      </c>
    </row>
    <row r="3242" spans="1:2" x14ac:dyDescent="0.25">
      <c r="A3242" t="str">
        <f>TRIM(BC!F3240)</f>
        <v>UNIDADE DE PRONTO ATENDIMENTO NORTE</v>
      </c>
      <c r="B3242" t="str">
        <f>IFERROR(VLOOKUP('Lotações convertidas'!A3242,'Lista de conversão'!A:B,2,0),IFERROR(VLOOKUP('Lotações convertidas'!A3242,'Lista de conversão'!B:B,1,0),""))</f>
        <v>UNIDADE DE PRONTO ATENDIMENTO NORTE</v>
      </c>
    </row>
    <row r="3243" spans="1:2" x14ac:dyDescent="0.25">
      <c r="A3243" t="str">
        <f>TRIM(BC!F3241)</f>
        <v>CENTRO DE SAÚDE WALDOMIRO LOBO</v>
      </c>
      <c r="B3243" t="str">
        <f>IFERROR(VLOOKUP('Lotações convertidas'!A3243,'Lista de conversão'!A:B,2,0),IFERROR(VLOOKUP('Lotações convertidas'!A3243,'Lista de conversão'!B:B,1,0),""))</f>
        <v>CENTRO DE SAÚDE WALDOMIRO LOBO</v>
      </c>
    </row>
    <row r="3244" spans="1:2" x14ac:dyDescent="0.25">
      <c r="A3244" t="str">
        <f>TRIM(BC!F3242)</f>
        <v>CENTRO DE SAÚDE MANTIQUEIRA</v>
      </c>
      <c r="B3244" t="str">
        <f>IFERROR(VLOOKUP('Lotações convertidas'!A3244,'Lista de conversão'!A:B,2,0),IFERROR(VLOOKUP('Lotações convertidas'!A3244,'Lista de conversão'!B:B,1,0),""))</f>
        <v>CENTRO DE SAÚDE MANTIQUEIRA</v>
      </c>
    </row>
    <row r="3245" spans="1:2" x14ac:dyDescent="0.25">
      <c r="A3245" t="str">
        <f>TRIM(BC!F3243)</f>
        <v>CENTRO DE SAÚDE PEDREIRA PRADO LOPES</v>
      </c>
      <c r="B3245" t="str">
        <f>IFERROR(VLOOKUP('Lotações convertidas'!A3245,'Lista de conversão'!A:B,2,0),IFERROR(VLOOKUP('Lotações convertidas'!A3245,'Lista de conversão'!B:B,1,0),""))</f>
        <v>CENTRO DE SAÚDE PEDREIRA PRADO LOPES</v>
      </c>
    </row>
    <row r="3246" spans="1:2" x14ac:dyDescent="0.25">
      <c r="A3246" t="str">
        <f>TRIM(BC!F3244)</f>
        <v>UNIDADE DE PRONTO ATENDIMENTO BARREIRO</v>
      </c>
      <c r="B3246" t="str">
        <f>IFERROR(VLOOKUP('Lotações convertidas'!A3246,'Lista de conversão'!A:B,2,0),IFERROR(VLOOKUP('Lotações convertidas'!A3246,'Lista de conversão'!B:B,1,0),""))</f>
        <v>UNIDADE DE PRONTO ATENDIMENTO BARREIRO</v>
      </c>
    </row>
    <row r="3247" spans="1:2" x14ac:dyDescent="0.25">
      <c r="A3247" t="str">
        <f>TRIM(BC!F3245)</f>
        <v>CENTRO DE SAÚDE SANTA MÔNICA</v>
      </c>
      <c r="B3247" t="str">
        <f>IFERROR(VLOOKUP('Lotações convertidas'!A3247,'Lista de conversão'!A:B,2,0),IFERROR(VLOOKUP('Lotações convertidas'!A3247,'Lista de conversão'!B:B,1,0),""))</f>
        <v>CENTRO DE SAÚDE SANTA MÔNICA</v>
      </c>
    </row>
    <row r="3248" spans="1:2" x14ac:dyDescent="0.25">
      <c r="A3248" t="str">
        <f>TRIM(BC!F3246)</f>
        <v>UNIDADE DE PRONTO ATENDIMENTO NORTE</v>
      </c>
      <c r="B3248" t="str">
        <f>IFERROR(VLOOKUP('Lotações convertidas'!A3248,'Lista de conversão'!A:B,2,0),IFERROR(VLOOKUP('Lotações convertidas'!A3248,'Lista de conversão'!B:B,1,0),""))</f>
        <v>UNIDADE DE PRONTO ATENDIMENTO NORTE</v>
      </c>
    </row>
    <row r="3249" spans="1:2" x14ac:dyDescent="0.25">
      <c r="A3249" t="str">
        <f>TRIM(BC!F3247)</f>
        <v>UNIDADE DE PRONTO ATENDIMENTO NORTE</v>
      </c>
      <c r="B3249" t="str">
        <f>IFERROR(VLOOKUP('Lotações convertidas'!A3249,'Lista de conversão'!A:B,2,0),IFERROR(VLOOKUP('Lotações convertidas'!A3249,'Lista de conversão'!B:B,1,0),""))</f>
        <v>UNIDADE DE PRONTO ATENDIMENTO NORTE</v>
      </c>
    </row>
    <row r="3250" spans="1:2" x14ac:dyDescent="0.25">
      <c r="A3250" t="str">
        <f>TRIM(BC!F3248)</f>
        <v>CENTRO DE REFERENCIA EM REABILITACAO VENDA NOVA</v>
      </c>
      <c r="B3250" t="str">
        <f>IFERROR(VLOOKUP('Lotações convertidas'!A3250,'Lista de conversão'!A:B,2,0),IFERROR(VLOOKUP('Lotações convertidas'!A3250,'Lista de conversão'!B:B,1,0),""))</f>
        <v>CENTRO DE REFERENCIA EM REABILITACAO VENDA NOVA</v>
      </c>
    </row>
    <row r="3251" spans="1:2" x14ac:dyDescent="0.25">
      <c r="A3251" t="str">
        <f>TRIM(BC!F3249)</f>
        <v>UNIDADE DE PRONTO ATENDIMENTO NORTE</v>
      </c>
      <c r="B3251" t="str">
        <f>IFERROR(VLOOKUP('Lotações convertidas'!A3251,'Lista de conversão'!A:B,2,0),IFERROR(VLOOKUP('Lotações convertidas'!A3251,'Lista de conversão'!B:B,1,0),""))</f>
        <v>UNIDADE DE PRONTO ATENDIMENTO NORTE</v>
      </c>
    </row>
    <row r="3252" spans="1:2" x14ac:dyDescent="0.25">
      <c r="A3252" t="str">
        <f>TRIM(BC!F3250)</f>
        <v>UNIDADE DE PRONTO ATENDIMENTO NORTE</v>
      </c>
      <c r="B3252" t="str">
        <f>IFERROR(VLOOKUP('Lotações convertidas'!A3252,'Lista de conversão'!A:B,2,0),IFERROR(VLOOKUP('Lotações convertidas'!A3252,'Lista de conversão'!B:B,1,0),""))</f>
        <v>UNIDADE DE PRONTO ATENDIMENTO NORTE</v>
      </c>
    </row>
    <row r="3253" spans="1:2" x14ac:dyDescent="0.25">
      <c r="A3253" t="str">
        <f>TRIM(BC!F3251)</f>
        <v>UNIDADE DE PRONTO ATENDIMENTO NORTE</v>
      </c>
      <c r="B3253" t="str">
        <f>IFERROR(VLOOKUP('Lotações convertidas'!A3253,'Lista de conversão'!A:B,2,0),IFERROR(VLOOKUP('Lotações convertidas'!A3253,'Lista de conversão'!B:B,1,0),""))</f>
        <v>UNIDADE DE PRONTO ATENDIMENTO NORTE</v>
      </c>
    </row>
    <row r="3254" spans="1:2" x14ac:dyDescent="0.25">
      <c r="A3254" t="str">
        <f>TRIM(BC!F3252)</f>
        <v>UNIDADE DE PRONTO ATENDIMENTO NORTE</v>
      </c>
      <c r="B3254" t="str">
        <f>IFERROR(VLOOKUP('Lotações convertidas'!A3254,'Lista de conversão'!A:B,2,0),IFERROR(VLOOKUP('Lotações convertidas'!A3254,'Lista de conversão'!B:B,1,0),""))</f>
        <v>UNIDADE DE PRONTO ATENDIMENTO NORTE</v>
      </c>
    </row>
    <row r="3255" spans="1:2" x14ac:dyDescent="0.25">
      <c r="A3255" t="str">
        <f>TRIM(BC!F3253)</f>
        <v>CENTRO DE SAÚDE SÃO MIGUEL ARCANJO</v>
      </c>
      <c r="B3255" t="str">
        <f>IFERROR(VLOOKUP('Lotações convertidas'!A3255,'Lista de conversão'!A:B,2,0),IFERROR(VLOOKUP('Lotações convertidas'!A3255,'Lista de conversão'!B:B,1,0),""))</f>
        <v>CENTRO DE SAÚDE SÃO MIGUEL ARCANJO</v>
      </c>
    </row>
    <row r="3256" spans="1:2" x14ac:dyDescent="0.25">
      <c r="A3256" t="str">
        <f>TRIM(BC!F3254)</f>
        <v>UNIDADE DE PRONTO ATENDIMENTO NORTE</v>
      </c>
      <c r="B3256" t="str">
        <f>IFERROR(VLOOKUP('Lotações convertidas'!A3256,'Lista de conversão'!A:B,2,0),IFERROR(VLOOKUP('Lotações convertidas'!A3256,'Lista de conversão'!B:B,1,0),""))</f>
        <v>UNIDADE DE PRONTO ATENDIMENTO NORTE</v>
      </c>
    </row>
    <row r="3257" spans="1:2" x14ac:dyDescent="0.25">
      <c r="A3257" t="str">
        <f>TRIM(BC!F3255)</f>
        <v>SERVIÇO DE ATENDIMENTO MÓVEL DE URGÊNCIA E TRANSPORTE EM SAÚDE</v>
      </c>
      <c r="B3257" t="str">
        <f>IFERROR(VLOOKUP('Lotações convertidas'!A3257,'Lista de conversão'!A:B,2,0),IFERROR(VLOOKUP('Lotações convertidas'!A3257,'Lista de conversão'!B:B,1,0),""))</f>
        <v>SERVIÇO DE ATENDIMENTO MÓVEL DE URGÊNCIA E TRANSPORTE EM SAÚDE</v>
      </c>
    </row>
    <row r="3258" spans="1:2" x14ac:dyDescent="0.25">
      <c r="A3258" t="str">
        <f>TRIM(BC!F3256)</f>
        <v>CENTRO DE SAÚDE DOM ORIONE</v>
      </c>
      <c r="B3258" t="str">
        <f>IFERROR(VLOOKUP('Lotações convertidas'!A3258,'Lista de conversão'!A:B,2,0),IFERROR(VLOOKUP('Lotações convertidas'!A3258,'Lista de conversão'!B:B,1,0),""))</f>
        <v>CENTRO DE SAÚDE DOM ORIONE</v>
      </c>
    </row>
    <row r="3259" spans="1:2" x14ac:dyDescent="0.25">
      <c r="A3259" t="str">
        <f>TRIM(BC!F3257)</f>
        <v>CENTRO DE SAÚDE OURO PRETO</v>
      </c>
      <c r="B3259" t="str">
        <f>IFERROR(VLOOKUP('Lotações convertidas'!A3259,'Lista de conversão'!A:B,2,0),IFERROR(VLOOKUP('Lotações convertidas'!A3259,'Lista de conversão'!B:B,1,0),""))</f>
        <v>CENTRO DE SAÚDE OURO PRETO</v>
      </c>
    </row>
    <row r="3260" spans="1:2" x14ac:dyDescent="0.25">
      <c r="A3260" t="str">
        <f>TRIM(BC!F3258)</f>
        <v>SERVIÇO DE ATENDIMENTO MÓVEL DE URGÊNCIA E TRANSPORTE EM SAÚDE</v>
      </c>
      <c r="B3260" t="str">
        <f>IFERROR(VLOOKUP('Lotações convertidas'!A3260,'Lista de conversão'!A:B,2,0),IFERROR(VLOOKUP('Lotações convertidas'!A3260,'Lista de conversão'!B:B,1,0),""))</f>
        <v>SERVIÇO DE ATENDIMENTO MÓVEL DE URGÊNCIA E TRANSPORTE EM SAÚDE</v>
      </c>
    </row>
    <row r="3261" spans="1:2" x14ac:dyDescent="0.25">
      <c r="A3261" t="str">
        <f>TRIM(BC!F3259)</f>
        <v>CENTRO DE REFERÊNCIA EM SAÚDE MENTAL- ÁLCOOL E OUTRAS DROGAS PAMPULHA/NOROESTE</v>
      </c>
      <c r="B3261" t="str">
        <f>IFERROR(VLOOKUP('Lotações convertidas'!A3261,'Lista de conversão'!A:B,2,0),IFERROR(VLOOKUP('Lotações convertidas'!A3261,'Lista de conversão'!B:B,1,0),""))</f>
        <v>CENTRO DE REFERÊNCIA EM SAÚDE MENTAL - ÁLCOOL E DROGAS PAMPULHA/NOROESTE</v>
      </c>
    </row>
    <row r="3262" spans="1:2" x14ac:dyDescent="0.25">
      <c r="A3262" t="str">
        <f>TRIM(BC!F3260)</f>
        <v>SERVIÇO DE ATENDIMENTO MÓVEL DE URGÊNCIA E TRANSPORTE EM SAÚDE</v>
      </c>
      <c r="B3262" t="str">
        <f>IFERROR(VLOOKUP('Lotações convertidas'!A3262,'Lista de conversão'!A:B,2,0),IFERROR(VLOOKUP('Lotações convertidas'!A3262,'Lista de conversão'!B:B,1,0),""))</f>
        <v>SERVIÇO DE ATENDIMENTO MÓVEL DE URGÊNCIA E TRANSPORTE EM SAÚDE</v>
      </c>
    </row>
    <row r="3263" spans="1:2" x14ac:dyDescent="0.25">
      <c r="A3263" t="str">
        <f>TRIM(BC!F3261)</f>
        <v>CENTRO DE SAÚDE SÃO MIGUEL ARCANJO</v>
      </c>
      <c r="B3263" t="str">
        <f>IFERROR(VLOOKUP('Lotações convertidas'!A3263,'Lista de conversão'!A:B,2,0),IFERROR(VLOOKUP('Lotações convertidas'!A3263,'Lista de conversão'!B:B,1,0),""))</f>
        <v>CENTRO DE SAÚDE SÃO MIGUEL ARCANJO</v>
      </c>
    </row>
    <row r="3264" spans="1:2" x14ac:dyDescent="0.25">
      <c r="A3264" t="str">
        <f>TRIM(BC!F3262)</f>
        <v>CENTRO DE SAÚDE LISANDRA ANGÉLICA DAVID JUSTINO - TÚNEL DE IBIRITÉ</v>
      </c>
      <c r="B3264" t="str">
        <f>IFERROR(VLOOKUP('Lotações convertidas'!A3264,'Lista de conversão'!A:B,2,0),IFERROR(VLOOKUP('Lotações convertidas'!A3264,'Lista de conversão'!B:B,1,0),""))</f>
        <v>CENTRO DE SAÚDE LISANDRA ANGÉLICA DAVID JUSTINO - TÚNEL DE IBIRITÉ</v>
      </c>
    </row>
    <row r="3265" spans="1:2" x14ac:dyDescent="0.25">
      <c r="A3265" t="str">
        <f>TRIM(BC!F3263)</f>
        <v>SERVIÇO DE ATENDIMENTO MÓVEL DE URGÊNCIA E TRANSPORTE EM SAÚDE</v>
      </c>
      <c r="B3265" t="str">
        <f>IFERROR(VLOOKUP('Lotações convertidas'!A3265,'Lista de conversão'!A:B,2,0),IFERROR(VLOOKUP('Lotações convertidas'!A3265,'Lista de conversão'!B:B,1,0),""))</f>
        <v>SERVIÇO DE ATENDIMENTO MÓVEL DE URGÊNCIA E TRANSPORTE EM SAÚDE</v>
      </c>
    </row>
    <row r="3266" spans="1:2" x14ac:dyDescent="0.25">
      <c r="A3266" t="str">
        <f>TRIM(BC!F3264)</f>
        <v>UNIDADE DE PRONTO ATENDIMENTO NORTE</v>
      </c>
      <c r="B3266" t="str">
        <f>IFERROR(VLOOKUP('Lotações convertidas'!A3266,'Lista de conversão'!A:B,2,0),IFERROR(VLOOKUP('Lotações convertidas'!A3266,'Lista de conversão'!B:B,1,0),""))</f>
        <v>UNIDADE DE PRONTO ATENDIMENTO NORTE</v>
      </c>
    </row>
    <row r="3267" spans="1:2" x14ac:dyDescent="0.25">
      <c r="A3267" t="str">
        <f>TRIM(BC!F3265)</f>
        <v>SERVIÇO DE ATENDIMENTO MÓVEL DE URGÊNCIA E TRANSPORTE EM SAÚDE</v>
      </c>
      <c r="B3267" t="str">
        <f>IFERROR(VLOOKUP('Lotações convertidas'!A3267,'Lista de conversão'!A:B,2,0),IFERROR(VLOOKUP('Lotações convertidas'!A3267,'Lista de conversão'!B:B,1,0),""))</f>
        <v>SERVIÇO DE ATENDIMENTO MÓVEL DE URGÊNCIA E TRANSPORTE EM SAÚDE</v>
      </c>
    </row>
    <row r="3268" spans="1:2" x14ac:dyDescent="0.25">
      <c r="A3268" t="str">
        <f>TRIM(BC!F3266)</f>
        <v>CENTRO DE REFERÊNCIA EM SAÚDE MENTAL- ÁLCOOL E OUTRAS DROGAS NORDESTE</v>
      </c>
      <c r="B3268" t="str">
        <f>IFERROR(VLOOKUP('Lotações convertidas'!A3268,'Lista de conversão'!A:B,2,0),IFERROR(VLOOKUP('Lotações convertidas'!A3268,'Lista de conversão'!B:B,1,0),""))</f>
        <v>CENTRO DE REFERENCIA EM SAUDE MENTAL ALCOOL E DROGAS NORDESTE</v>
      </c>
    </row>
    <row r="3269" spans="1:2" x14ac:dyDescent="0.25">
      <c r="A3269" t="str">
        <f>TRIM(BC!F3267)</f>
        <v>SERVIÇO DE ATENDIMENTO MÓVEL DE URGÊNCIA E TRANSPORTE EM SAÚDE</v>
      </c>
      <c r="B3269" t="str">
        <f>IFERROR(VLOOKUP('Lotações convertidas'!A3269,'Lista de conversão'!A:B,2,0),IFERROR(VLOOKUP('Lotações convertidas'!A3269,'Lista de conversão'!B:B,1,0),""))</f>
        <v>SERVIÇO DE ATENDIMENTO MÓVEL DE URGÊNCIA E TRANSPORTE EM SAÚDE</v>
      </c>
    </row>
    <row r="3270" spans="1:2" x14ac:dyDescent="0.25">
      <c r="A3270" t="str">
        <f>TRIM(BC!F3268)</f>
        <v>UNIDADE DE PRONTO ATENDIMENTO VENDA NOVA</v>
      </c>
      <c r="B3270" t="str">
        <f>IFERROR(VLOOKUP('Lotações convertidas'!A3270,'Lista de conversão'!A:B,2,0),IFERROR(VLOOKUP('Lotações convertidas'!A3270,'Lista de conversão'!B:B,1,0),""))</f>
        <v>UNIDADE DE PRONTO ATENDIMENTO VENDA NOVA</v>
      </c>
    </row>
    <row r="3271" spans="1:2" x14ac:dyDescent="0.25">
      <c r="A3271" t="str">
        <f>TRIM(BC!F3269)</f>
        <v>CENTRO DE SAÚDE MILIONÁRIOS</v>
      </c>
      <c r="B3271" t="str">
        <f>IFERROR(VLOOKUP('Lotações convertidas'!A3271,'Lista de conversão'!A:B,2,0),IFERROR(VLOOKUP('Lotações convertidas'!A3271,'Lista de conversão'!B:B,1,0),""))</f>
        <v>CENTRO DE SAÚDE MILIONÁRIOS</v>
      </c>
    </row>
    <row r="3272" spans="1:2" x14ac:dyDescent="0.25">
      <c r="A3272" t="str">
        <f>TRIM(BC!F3270)</f>
        <v>CENTRO DE SAÚDE GENTIL GOMES</v>
      </c>
      <c r="B3272" t="str">
        <f>IFERROR(VLOOKUP('Lotações convertidas'!A3272,'Lista de conversão'!A:B,2,0),IFERROR(VLOOKUP('Lotações convertidas'!A3272,'Lista de conversão'!B:B,1,0),""))</f>
        <v>CENTRO DE SAÚDE GENTIL GOMES</v>
      </c>
    </row>
    <row r="3273" spans="1:2" x14ac:dyDescent="0.25">
      <c r="A3273" t="str">
        <f>TRIM(BC!F3271)</f>
        <v>CENTRO DE REFERENCIA EM REABILITACAO LESTE</v>
      </c>
      <c r="B3273" t="str">
        <f>IFERROR(VLOOKUP('Lotações convertidas'!A3273,'Lista de conversão'!A:B,2,0),IFERROR(VLOOKUP('Lotações convertidas'!A3273,'Lista de conversão'!B:B,1,0),""))</f>
        <v>CENTRO DE REFERENCIA EM REABILITACAO LESTE</v>
      </c>
    </row>
    <row r="3274" spans="1:2" x14ac:dyDescent="0.25">
      <c r="A3274" t="str">
        <f>TRIM(BC!F3272)</f>
        <v>CENTRO DE REFERENCIA EM SAUDE MENTAL OESTE</v>
      </c>
      <c r="B3274" t="str">
        <f>IFERROR(VLOOKUP('Lotações convertidas'!A3274,'Lista de conversão'!A:B,2,0),IFERROR(VLOOKUP('Lotações convertidas'!A3274,'Lista de conversão'!B:B,1,0),""))</f>
        <v>CENTRO DE REFERENCIA EM SAUDE MENTAL OESTE</v>
      </c>
    </row>
    <row r="3275" spans="1:2" x14ac:dyDescent="0.25">
      <c r="A3275" t="str">
        <f>TRIM(BC!F3273)</f>
        <v>UNIDADE DE PRONTO ATENDIMENTO NORDESTE</v>
      </c>
      <c r="B3275" t="str">
        <f>IFERROR(VLOOKUP('Lotações convertidas'!A3275,'Lista de conversão'!A:B,2,0),IFERROR(VLOOKUP('Lotações convertidas'!A3275,'Lista de conversão'!B:B,1,0),""))</f>
        <v>UNIDADE DE PRONTO ATENDIMENTO NORDESTE</v>
      </c>
    </row>
    <row r="3276" spans="1:2" x14ac:dyDescent="0.25">
      <c r="A3276" t="str">
        <f>TRIM(BC!F3274)</f>
        <v>SERVIÇO DE ATENDIMENTO MÓVEL DE URGÊNCIA E TRANSPORTE EM SAÚDE</v>
      </c>
      <c r="B3276" t="str">
        <f>IFERROR(VLOOKUP('Lotações convertidas'!A3276,'Lista de conversão'!A:B,2,0),IFERROR(VLOOKUP('Lotações convertidas'!A3276,'Lista de conversão'!B:B,1,0),""))</f>
        <v>SERVIÇO DE ATENDIMENTO MÓVEL DE URGÊNCIA E TRANSPORTE EM SAÚDE</v>
      </c>
    </row>
    <row r="3277" spans="1:2" x14ac:dyDescent="0.25">
      <c r="A3277" t="str">
        <f>TRIM(BC!F3275)</f>
        <v>UNIDADE DE PRONTO ATENDIMENTO NORTE</v>
      </c>
      <c r="B3277" t="str">
        <f>IFERROR(VLOOKUP('Lotações convertidas'!A3277,'Lista de conversão'!A:B,2,0),IFERROR(VLOOKUP('Lotações convertidas'!A3277,'Lista de conversão'!B:B,1,0),""))</f>
        <v>UNIDADE DE PRONTO ATENDIMENTO NORTE</v>
      </c>
    </row>
    <row r="3278" spans="1:2" x14ac:dyDescent="0.25">
      <c r="A3278" t="str">
        <f>TRIM(BC!F3276)</f>
        <v>SERVIÇO DE ATENDIMENTO MÓVEL DE URGÊNCIA E TRANSPORTE EM SAÚDE</v>
      </c>
      <c r="B3278" t="str">
        <f>IFERROR(VLOOKUP('Lotações convertidas'!A3278,'Lista de conversão'!A:B,2,0),IFERROR(VLOOKUP('Lotações convertidas'!A3278,'Lista de conversão'!B:B,1,0),""))</f>
        <v>SERVIÇO DE ATENDIMENTO MÓVEL DE URGÊNCIA E TRANSPORTE EM SAÚDE</v>
      </c>
    </row>
    <row r="3279" spans="1:2" x14ac:dyDescent="0.25">
      <c r="A3279" t="str">
        <f>TRIM(BC!F3277)</f>
        <v>CENTRO DE SAÚDE SANTA MÔNICA</v>
      </c>
      <c r="B3279" t="str">
        <f>IFERROR(VLOOKUP('Lotações convertidas'!A3279,'Lista de conversão'!A:B,2,0),IFERROR(VLOOKUP('Lotações convertidas'!A3279,'Lista de conversão'!B:B,1,0),""))</f>
        <v>CENTRO DE SAÚDE SANTA MÔNICA</v>
      </c>
    </row>
    <row r="3280" spans="1:2" x14ac:dyDescent="0.25">
      <c r="A3280" t="str">
        <f>TRIM(BC!F3278)</f>
        <v>SERVIÇO DE ATENDIMENTO MÓVEL DE URGÊNCIA E TRANSPORTE EM SAÚDE</v>
      </c>
      <c r="B3280" t="str">
        <f>IFERROR(VLOOKUP('Lotações convertidas'!A3280,'Lista de conversão'!A:B,2,0),IFERROR(VLOOKUP('Lotações convertidas'!A3280,'Lista de conversão'!B:B,1,0),""))</f>
        <v>SERVIÇO DE ATENDIMENTO MÓVEL DE URGÊNCIA E TRANSPORTE EM SAÚDE</v>
      </c>
    </row>
    <row r="3281" spans="1:2" x14ac:dyDescent="0.25">
      <c r="A3281" t="str">
        <f>TRIM(BC!F3279)</f>
        <v>CENTRO DE SAÚDE JARDIM LEBLON</v>
      </c>
      <c r="B3281" t="str">
        <f>IFERROR(VLOOKUP('Lotações convertidas'!A3281,'Lista de conversão'!A:B,2,0),IFERROR(VLOOKUP('Lotações convertidas'!A3281,'Lista de conversão'!B:B,1,0),""))</f>
        <v>CENTRO DE SAÚDE JARDIM LEBLON</v>
      </c>
    </row>
    <row r="3282" spans="1:2" x14ac:dyDescent="0.25">
      <c r="A3282" t="str">
        <f>TRIM(BC!F3280)</f>
        <v>CENTRO DE SAÚDE ITAMARATI</v>
      </c>
      <c r="B3282" t="str">
        <f>IFERROR(VLOOKUP('Lotações convertidas'!A3282,'Lista de conversão'!A:B,2,0),IFERROR(VLOOKUP('Lotações convertidas'!A3282,'Lista de conversão'!B:B,1,0),""))</f>
        <v>CENTRO DE SAÚDE ITAMARATI</v>
      </c>
    </row>
    <row r="3283" spans="1:2" x14ac:dyDescent="0.25">
      <c r="A3283" t="str">
        <f>TRIM(BC!F3281)</f>
        <v>CENTRO DE REFERÊNCIA EM SAÚDE MENTAL- ÁLCOOL E OUTRAS DROGAS NORDESTE</v>
      </c>
      <c r="B3283" t="str">
        <f>IFERROR(VLOOKUP('Lotações convertidas'!A3283,'Lista de conversão'!A:B,2,0),IFERROR(VLOOKUP('Lotações convertidas'!A3283,'Lista de conversão'!B:B,1,0),""))</f>
        <v>CENTRO DE REFERENCIA EM SAUDE MENTAL ALCOOL E DROGAS NORDESTE</v>
      </c>
    </row>
    <row r="3284" spans="1:2" x14ac:dyDescent="0.25">
      <c r="A3284" t="str">
        <f>TRIM(BC!F3282)</f>
        <v>CENTRO DE SAÚDE DR. JOSÉ DOMINGOS</v>
      </c>
      <c r="B3284" t="str">
        <f>IFERROR(VLOOKUP('Lotações convertidas'!A3284,'Lista de conversão'!A:B,2,0),IFERROR(VLOOKUP('Lotações convertidas'!A3284,'Lista de conversão'!B:B,1,0),""))</f>
        <v>CENTRO DE SAÚDE DR. JOSÉ DOMINGOS</v>
      </c>
    </row>
    <row r="3285" spans="1:2" x14ac:dyDescent="0.25">
      <c r="A3285" t="str">
        <f>TRIM(BC!F3283)</f>
        <v>CENTRO DE SAÚDE PARAÍSO</v>
      </c>
      <c r="B3285" t="str">
        <f>IFERROR(VLOOKUP('Lotações convertidas'!A3285,'Lista de conversão'!A:B,2,0),IFERROR(VLOOKUP('Lotações convertidas'!A3285,'Lista de conversão'!B:B,1,0),""))</f>
        <v>CENTRO DE SAÚDE PARAÍSO</v>
      </c>
    </row>
    <row r="3286" spans="1:2" x14ac:dyDescent="0.25">
      <c r="A3286" t="str">
        <f>TRIM(BC!F3284)</f>
        <v>CENTRO DE SAÚDE ALTO VERA CRUZ</v>
      </c>
      <c r="B3286" t="str">
        <f>IFERROR(VLOOKUP('Lotações convertidas'!A3286,'Lista de conversão'!A:B,2,0),IFERROR(VLOOKUP('Lotações convertidas'!A3286,'Lista de conversão'!B:B,1,0),""))</f>
        <v>CENTRO DE SAÚDE ALTO VERA CRUZ</v>
      </c>
    </row>
    <row r="3287" spans="1:2" x14ac:dyDescent="0.25">
      <c r="A3287" t="str">
        <f>TRIM(BC!F3285)</f>
        <v>CENTRO DE ESPECIALIDADES ODONTOLÓGICAS CENTRO-SUL</v>
      </c>
      <c r="B3287" t="str">
        <f>IFERROR(VLOOKUP('Lotações convertidas'!A3287,'Lista de conversão'!A:B,2,0),IFERROR(VLOOKUP('Lotações convertidas'!A3287,'Lista de conversão'!B:B,1,0),""))</f>
        <v>CENTRO DE ESPECIALIDADES ODONTOLOGICAS CENTRO-SUL</v>
      </c>
    </row>
    <row r="3288" spans="1:2" x14ac:dyDescent="0.25">
      <c r="A3288" t="str">
        <f>TRIM(BC!F3286)</f>
        <v>CENTRO DE SAÚDE ITAMARATI</v>
      </c>
      <c r="B3288" t="str">
        <f>IFERROR(VLOOKUP('Lotações convertidas'!A3288,'Lista de conversão'!A:B,2,0),IFERROR(VLOOKUP('Lotações convertidas'!A3288,'Lista de conversão'!B:B,1,0),""))</f>
        <v>CENTRO DE SAÚDE ITAMARATI</v>
      </c>
    </row>
    <row r="3289" spans="1:2" x14ac:dyDescent="0.25">
      <c r="A3289" t="str">
        <f>TRIM(BC!F3287)</f>
        <v>UNIDADE DE PRONTO ATENDIMENTO NORTE</v>
      </c>
      <c r="B3289" t="str">
        <f>IFERROR(VLOOKUP('Lotações convertidas'!A3289,'Lista de conversão'!A:B,2,0),IFERROR(VLOOKUP('Lotações convertidas'!A3289,'Lista de conversão'!B:B,1,0),""))</f>
        <v>UNIDADE DE PRONTO ATENDIMENTO NORTE</v>
      </c>
    </row>
    <row r="3290" spans="1:2" x14ac:dyDescent="0.25">
      <c r="A3290" t="str">
        <f>TRIM(BC!F3288)</f>
        <v>UNIDADE DE PRONTO ATENDIMENTO VENDA NOVA</v>
      </c>
      <c r="B3290" t="str">
        <f>IFERROR(VLOOKUP('Lotações convertidas'!A3290,'Lista de conversão'!A:B,2,0),IFERROR(VLOOKUP('Lotações convertidas'!A3290,'Lista de conversão'!B:B,1,0),""))</f>
        <v>UNIDADE DE PRONTO ATENDIMENTO VENDA NOVA</v>
      </c>
    </row>
    <row r="3291" spans="1:2" x14ac:dyDescent="0.25">
      <c r="A3291" t="str">
        <f>TRIM(BC!F3289)</f>
        <v>UNIDADE DE PRONTO ATENDIMENTO NORTE</v>
      </c>
      <c r="B3291" t="str">
        <f>IFERROR(VLOOKUP('Lotações convertidas'!A3291,'Lista de conversão'!A:B,2,0),IFERROR(VLOOKUP('Lotações convertidas'!A3291,'Lista de conversão'!B:B,1,0),""))</f>
        <v>UNIDADE DE PRONTO ATENDIMENTO NORTE</v>
      </c>
    </row>
    <row r="3292" spans="1:2" x14ac:dyDescent="0.25">
      <c r="A3292" t="str">
        <f>TRIM(BC!F3290)</f>
        <v>CENTRO DE SAÚDE INDEPENDÊNCIA</v>
      </c>
      <c r="B3292" t="str">
        <f>IFERROR(VLOOKUP('Lotações convertidas'!A3292,'Lista de conversão'!A:B,2,0),IFERROR(VLOOKUP('Lotações convertidas'!A3292,'Lista de conversão'!B:B,1,0),""))</f>
        <v>CENTRO DE SAÚDE INDEPENDÊNCIA</v>
      </c>
    </row>
    <row r="3293" spans="1:2" x14ac:dyDescent="0.25">
      <c r="A3293" t="str">
        <f>TRIM(BC!F3291)</f>
        <v>CENTRO DE SAÚDE MENINO JESUS</v>
      </c>
      <c r="B3293" t="str">
        <f>IFERROR(VLOOKUP('Lotações convertidas'!A3293,'Lista de conversão'!A:B,2,0),IFERROR(VLOOKUP('Lotações convertidas'!A3293,'Lista de conversão'!B:B,1,0),""))</f>
        <v>CENTRO DE SAÚDE MENINO JESUS</v>
      </c>
    </row>
    <row r="3294" spans="1:2" x14ac:dyDescent="0.25">
      <c r="A3294" t="str">
        <f>TRIM(BC!F3292)</f>
        <v>CENTRO DE REFERÊNCIA EM SAÚDE MENTAL INFANTO-JUVENIL NOROESTE</v>
      </c>
      <c r="B3294" t="str">
        <f>IFERROR(VLOOKUP('Lotações convertidas'!A3294,'Lista de conversão'!A:B,2,0),IFERROR(VLOOKUP('Lotações convertidas'!A3294,'Lista de conversão'!B:B,1,0),""))</f>
        <v>CENTRO DE REFERENCIA EM SAUDE MENTAL INFANTIL NOROESTE</v>
      </c>
    </row>
    <row r="3295" spans="1:2" x14ac:dyDescent="0.25">
      <c r="A3295" t="str">
        <f>TRIM(BC!F3293)</f>
        <v>CENTRAL DE ESTERILIZACAO NOROESTE</v>
      </c>
      <c r="B3295" t="str">
        <f>IFERROR(VLOOKUP('Lotações convertidas'!A3295,'Lista de conversão'!A:B,2,0),IFERROR(VLOOKUP('Lotações convertidas'!A3295,'Lista de conversão'!B:B,1,0),""))</f>
        <v>CENTRAL DE ESTERILIZACAO NOROESTE</v>
      </c>
    </row>
    <row r="3296" spans="1:2" x14ac:dyDescent="0.25">
      <c r="A3296" t="str">
        <f>TRIM(BC!F3294)</f>
        <v>CENTRO DE REFERENCIA EM SAUDE MENTAL NORDESTE</v>
      </c>
      <c r="B3296" t="str">
        <f>IFERROR(VLOOKUP('Lotações convertidas'!A3296,'Lista de conversão'!A:B,2,0),IFERROR(VLOOKUP('Lotações convertidas'!A3296,'Lista de conversão'!B:B,1,0),""))</f>
        <v>CENTRO DE REFERENCIA EM SAUDE MENTAL NORDESTE</v>
      </c>
    </row>
    <row r="3297" spans="1:2" x14ac:dyDescent="0.25">
      <c r="A3297" t="str">
        <f>TRIM(BC!F3295)</f>
        <v>GERENCIA DE VIGILANCIA EPIDEMIOLOGICA</v>
      </c>
      <c r="B3297" t="str">
        <f>IFERROR(VLOOKUP('Lotações convertidas'!A3297,'Lista de conversão'!A:B,2,0),IFERROR(VLOOKUP('Lotações convertidas'!A3297,'Lista de conversão'!B:B,1,0),""))</f>
        <v>GERENCIA DE VIGILANCIA EPIDEMIOLOGICA</v>
      </c>
    </row>
    <row r="3298" spans="1:2" x14ac:dyDescent="0.25">
      <c r="A3298" t="str">
        <f>TRIM(BC!F3296)</f>
        <v>UNIDADE DE PRONTO ATENDIMENTO OESTE</v>
      </c>
      <c r="B3298" t="str">
        <f>IFERROR(VLOOKUP('Lotações convertidas'!A3298,'Lista de conversão'!A:B,2,0),IFERROR(VLOOKUP('Lotações convertidas'!A3298,'Lista de conversão'!B:B,1,0),""))</f>
        <v>UNIDADE DE PRONTO ATENDIMENTO OESTE</v>
      </c>
    </row>
    <row r="3299" spans="1:2" x14ac:dyDescent="0.25">
      <c r="A3299" t="str">
        <f>TRIM(BC!F3297)</f>
        <v>LABORATÓRIO MUNICIPAL DE REFERÊNCIA DE ANALISES CLINICAS E CITOPATOLOGIA</v>
      </c>
      <c r="B3299" t="str">
        <f>IFERROR(VLOOKUP('Lotações convertidas'!A3299,'Lista de conversão'!A:B,2,0),IFERROR(VLOOKUP('Lotações convertidas'!A3299,'Lista de conversão'!B:B,1,0),""))</f>
        <v>LABORATORIO MUNICIPAL DE REFERENCIA DE ANALISES CLINICAS E CITOPATOLOGIA</v>
      </c>
    </row>
    <row r="3300" spans="1:2" x14ac:dyDescent="0.25">
      <c r="A3300" t="str">
        <f>TRIM(BC!F3298)</f>
        <v>CENTRO DE ESPECIALIDADES ODONTOLÓGICAS PARACATU</v>
      </c>
      <c r="B3300" t="str">
        <f>IFERROR(VLOOKUP('Lotações convertidas'!A3300,'Lista de conversão'!A:B,2,0),IFERROR(VLOOKUP('Lotações convertidas'!A3300,'Lista de conversão'!B:B,1,0),""))</f>
        <v>CENTRO DE ESPECIALIDADES ODONTOLÓGICAS PARACATU</v>
      </c>
    </row>
    <row r="3301" spans="1:2" x14ac:dyDescent="0.25">
      <c r="A3301" t="str">
        <f>TRIM(BC!F3299)</f>
        <v>CENTRO DE ESPECIALIDADES ODONTOLÓGICAS CENTRO-SUL</v>
      </c>
      <c r="B3301" t="str">
        <f>IFERROR(VLOOKUP('Lotações convertidas'!A3301,'Lista de conversão'!A:B,2,0),IFERROR(VLOOKUP('Lotações convertidas'!A3301,'Lista de conversão'!B:B,1,0),""))</f>
        <v>CENTRO DE ESPECIALIDADES ODONTOLOGICAS CENTRO-SUL</v>
      </c>
    </row>
    <row r="3302" spans="1:2" x14ac:dyDescent="0.25">
      <c r="A3302" t="str">
        <f>TRIM(BC!F3300)</f>
        <v>CENTRO DE SAÚDE. MARIA MADALENA TEODORO - LINDÉIA</v>
      </c>
      <c r="B3302" t="str">
        <f>IFERROR(VLOOKUP('Lotações convertidas'!A3302,'Lista de conversão'!A:B,2,0),IFERROR(VLOOKUP('Lotações convertidas'!A3302,'Lista de conversão'!B:B,1,0),""))</f>
        <v>CENTRO DE SAÚDE. MARIA MADALENA TEODORO - LINDÉIA</v>
      </c>
    </row>
    <row r="3303" spans="1:2" x14ac:dyDescent="0.25">
      <c r="A3303" t="str">
        <f>TRIM(BC!F3301)</f>
        <v>CENTRO DE SAÚDE MARCELO PONTEL GOMES</v>
      </c>
      <c r="B3303" t="str">
        <f>IFERROR(VLOOKUP('Lotações convertidas'!A3303,'Lista de conversão'!A:B,2,0),IFERROR(VLOOKUP('Lotações convertidas'!A3303,'Lista de conversão'!B:B,1,0),""))</f>
        <v>CENTRO DE SAÚDE MARCELO PONTEL GOMES</v>
      </c>
    </row>
    <row r="3304" spans="1:2" x14ac:dyDescent="0.25">
      <c r="A3304" t="str">
        <f>TRIM(BC!F3302)</f>
        <v>UNIDADE DE PRONTO ATENDIMENTO NORTE</v>
      </c>
      <c r="B3304" t="str">
        <f>IFERROR(VLOOKUP('Lotações convertidas'!A3304,'Lista de conversão'!A:B,2,0),IFERROR(VLOOKUP('Lotações convertidas'!A3304,'Lista de conversão'!B:B,1,0),""))</f>
        <v>UNIDADE DE PRONTO ATENDIMENTO NORTE</v>
      </c>
    </row>
    <row r="3305" spans="1:2" x14ac:dyDescent="0.25">
      <c r="A3305" t="str">
        <f>TRIM(BC!F3303)</f>
        <v>UNIDADE DE PRONTO ATENDIMENTO OESTE</v>
      </c>
      <c r="B3305" t="str">
        <f>IFERROR(VLOOKUP('Lotações convertidas'!A3305,'Lista de conversão'!A:B,2,0),IFERROR(VLOOKUP('Lotações convertidas'!A3305,'Lista de conversão'!B:B,1,0),""))</f>
        <v>UNIDADE DE PRONTO ATENDIMENTO OESTE</v>
      </c>
    </row>
    <row r="3306" spans="1:2" x14ac:dyDescent="0.25">
      <c r="A3306" t="str">
        <f>TRIM(BC!F3304)</f>
        <v>CENTRO DE SAÚDE CARLOS RENATO DIAS</v>
      </c>
      <c r="B3306" t="str">
        <f>IFERROR(VLOOKUP('Lotações convertidas'!A3306,'Lista de conversão'!A:B,2,0),IFERROR(VLOOKUP('Lotações convertidas'!A3306,'Lista de conversão'!B:B,1,0),""))</f>
        <v>CENTRO DE SAÚDE CARLOS RENATO DIAS</v>
      </c>
    </row>
    <row r="3307" spans="1:2" x14ac:dyDescent="0.25">
      <c r="A3307" t="str">
        <f>TRIM(BC!F3305)</f>
        <v>CENTRO DE REFERENCIA EM REABILITACAO LESTE</v>
      </c>
      <c r="B3307" t="str">
        <f>IFERROR(VLOOKUP('Lotações convertidas'!A3307,'Lista de conversão'!A:B,2,0),IFERROR(VLOOKUP('Lotações convertidas'!A3307,'Lista de conversão'!B:B,1,0),""))</f>
        <v>CENTRO DE REFERENCIA EM REABILITACAO LESTE</v>
      </c>
    </row>
    <row r="3308" spans="1:2" x14ac:dyDescent="0.25">
      <c r="A3308" t="str">
        <f>TRIM(BC!F3306)</f>
        <v>CENTRO DE SAÚDE URUCUIA</v>
      </c>
      <c r="B3308" t="str">
        <f>IFERROR(VLOOKUP('Lotações convertidas'!A3308,'Lista de conversão'!A:B,2,0),IFERROR(VLOOKUP('Lotações convertidas'!A3308,'Lista de conversão'!B:B,1,0),""))</f>
        <v>CENTRO DE SAÚDE URUCUIA</v>
      </c>
    </row>
    <row r="3309" spans="1:2" x14ac:dyDescent="0.25">
      <c r="A3309" t="str">
        <f>TRIM(BC!F3307)</f>
        <v>UNIDADE DE PRONTO ATENDIMENTO BARREIRO</v>
      </c>
      <c r="B3309" t="str">
        <f>IFERROR(VLOOKUP('Lotações convertidas'!A3309,'Lista de conversão'!A:B,2,0),IFERROR(VLOOKUP('Lotações convertidas'!A3309,'Lista de conversão'!B:B,1,0),""))</f>
        <v>UNIDADE DE PRONTO ATENDIMENTO BARREIRO</v>
      </c>
    </row>
    <row r="3310" spans="1:2" x14ac:dyDescent="0.25">
      <c r="A3310" t="str">
        <f>TRIM(BC!F3308)</f>
        <v>CENTRO DE SAÚDE PROVIDÊNCIA</v>
      </c>
      <c r="B3310" t="str">
        <f>IFERROR(VLOOKUP('Lotações convertidas'!A3310,'Lista de conversão'!A:B,2,0),IFERROR(VLOOKUP('Lotações convertidas'!A3310,'Lista de conversão'!B:B,1,0),""))</f>
        <v>CENTRO DE SAÚDE PROVIDÊNCIA</v>
      </c>
    </row>
    <row r="3311" spans="1:2" x14ac:dyDescent="0.25">
      <c r="A3311" t="str">
        <f>TRIM(BC!F3309)</f>
        <v>GERENCIA DE VIGILANCIA EPIDEMIOLOGICA</v>
      </c>
      <c r="B3311" t="str">
        <f>IFERROR(VLOOKUP('Lotações convertidas'!A3311,'Lista de conversão'!A:B,2,0),IFERROR(VLOOKUP('Lotações convertidas'!A3311,'Lista de conversão'!B:B,1,0),""))</f>
        <v>GERENCIA DE VIGILANCIA EPIDEMIOLOGICA</v>
      </c>
    </row>
    <row r="3312" spans="1:2" x14ac:dyDescent="0.25">
      <c r="A3312" t="str">
        <f>TRIM(BC!F3310)</f>
        <v>CENTRO DE ESPECIALIDADES ODONTOLÓGICAS CENTRO-SUL</v>
      </c>
      <c r="B3312" t="str">
        <f>IFERROR(VLOOKUP('Lotações convertidas'!A3312,'Lista de conversão'!A:B,2,0),IFERROR(VLOOKUP('Lotações convertidas'!A3312,'Lista de conversão'!B:B,1,0),""))</f>
        <v>CENTRO DE ESPECIALIDADES ODONTOLOGICAS CENTRO-SUL</v>
      </c>
    </row>
    <row r="3313" spans="1:2" x14ac:dyDescent="0.25">
      <c r="A3313" t="str">
        <f>TRIM(BC!F3311)</f>
        <v>CENTRO DE SAÚDE TAQUARIL</v>
      </c>
      <c r="B3313" t="str">
        <f>IFERROR(VLOOKUP('Lotações convertidas'!A3313,'Lista de conversão'!A:B,2,0),IFERROR(VLOOKUP('Lotações convertidas'!A3313,'Lista de conversão'!B:B,1,0),""))</f>
        <v>CENTRO DE SAÚDE TAQUARIL</v>
      </c>
    </row>
    <row r="3314" spans="1:2" x14ac:dyDescent="0.25">
      <c r="A3314" t="str">
        <f>TRIM(BC!F3312)</f>
        <v>GERENCIA DE VIGILANCIA EPIDEMIOLOGICA</v>
      </c>
      <c r="B3314" t="str">
        <f>IFERROR(VLOOKUP('Lotações convertidas'!A3314,'Lista de conversão'!A:B,2,0),IFERROR(VLOOKUP('Lotações convertidas'!A3314,'Lista de conversão'!B:B,1,0),""))</f>
        <v>GERENCIA DE VIGILANCIA EPIDEMIOLOGICA</v>
      </c>
    </row>
    <row r="3315" spans="1:2" x14ac:dyDescent="0.25">
      <c r="A3315" t="str">
        <f>TRIM(BC!F3313)</f>
        <v>GERENCIA DE VIGILANCIA EPIDEMIOLOGICA</v>
      </c>
      <c r="B3315" t="str">
        <f>IFERROR(VLOOKUP('Lotações convertidas'!A3315,'Lista de conversão'!A:B,2,0),IFERROR(VLOOKUP('Lotações convertidas'!A3315,'Lista de conversão'!B:B,1,0),""))</f>
        <v>GERENCIA DE VIGILANCIA EPIDEMIOLOGICA</v>
      </c>
    </row>
    <row r="3316" spans="1:2" x14ac:dyDescent="0.25">
      <c r="A3316" t="str">
        <f>TRIM(BC!F3314)</f>
        <v>CENTRO DE SAÚDE SÃO MIGUEL ARCANJO</v>
      </c>
      <c r="B3316" t="str">
        <f>IFERROR(VLOOKUP('Lotações convertidas'!A3316,'Lista de conversão'!A:B,2,0),IFERROR(VLOOKUP('Lotações convertidas'!A3316,'Lista de conversão'!B:B,1,0),""))</f>
        <v>CENTRO DE SAÚDE SÃO MIGUEL ARCANJO</v>
      </c>
    </row>
    <row r="3317" spans="1:2" x14ac:dyDescent="0.25">
      <c r="A3317" t="str">
        <f>TRIM(BC!F3315)</f>
        <v>CENTRO DE REFERENCIA EM SAUDE MENTAL NOROESTE</v>
      </c>
      <c r="B3317" t="str">
        <f>IFERROR(VLOOKUP('Lotações convertidas'!A3317,'Lista de conversão'!A:B,2,0),IFERROR(VLOOKUP('Lotações convertidas'!A3317,'Lista de conversão'!B:B,1,0),""))</f>
        <v>CENTRO DE REFERENCIA EM SAUDE MENTAL NOROESTE</v>
      </c>
    </row>
    <row r="3318" spans="1:2" x14ac:dyDescent="0.25">
      <c r="A3318" t="str">
        <f>TRIM(BC!F3316)</f>
        <v>UNIDADE DE PRONTO ATENDIMENTO LESTE</v>
      </c>
      <c r="B3318" t="str">
        <f>IFERROR(VLOOKUP('Lotações convertidas'!A3318,'Lista de conversão'!A:B,2,0),IFERROR(VLOOKUP('Lotações convertidas'!A3318,'Lista de conversão'!B:B,1,0),""))</f>
        <v>UNIDADE DE PRONTO ATENDIMENTO LESTE</v>
      </c>
    </row>
    <row r="3319" spans="1:2" x14ac:dyDescent="0.25">
      <c r="A3319" t="str">
        <f>TRIM(BC!F3317)</f>
        <v>CENTRO DE ESPECIALIDADES ODONTOLÓGICAS PARACATU</v>
      </c>
      <c r="B3319" t="str">
        <f>IFERROR(VLOOKUP('Lotações convertidas'!A3319,'Lista de conversão'!A:B,2,0),IFERROR(VLOOKUP('Lotações convertidas'!A3319,'Lista de conversão'!B:B,1,0),""))</f>
        <v>CENTRO DE ESPECIALIDADES ODONTOLÓGICAS PARACATU</v>
      </c>
    </row>
    <row r="3320" spans="1:2" x14ac:dyDescent="0.25">
      <c r="A3320" t="str">
        <f>TRIM(BC!F3318)</f>
        <v>UNIDADE DE PRONTO ATENDIMENTO OESTE</v>
      </c>
      <c r="B3320" t="str">
        <f>IFERROR(VLOOKUP('Lotações convertidas'!A3320,'Lista de conversão'!A:B,2,0),IFERROR(VLOOKUP('Lotações convertidas'!A3320,'Lista de conversão'!B:B,1,0),""))</f>
        <v>UNIDADE DE PRONTO ATENDIMENTO OESTE</v>
      </c>
    </row>
    <row r="3321" spans="1:2" x14ac:dyDescent="0.25">
      <c r="A3321" t="str">
        <f>TRIM(BC!F3319)</f>
        <v>CENTRO DE SAÚDE TREVO</v>
      </c>
      <c r="B3321" t="str">
        <f>IFERROR(VLOOKUP('Lotações convertidas'!A3321,'Lista de conversão'!A:B,2,0),IFERROR(VLOOKUP('Lotações convertidas'!A3321,'Lista de conversão'!B:B,1,0),""))</f>
        <v>CENTRO DE SAÚDE TREVO</v>
      </c>
    </row>
    <row r="3322" spans="1:2" x14ac:dyDescent="0.25">
      <c r="A3322" t="str">
        <f>TRIM(BC!F3320)</f>
        <v>CENTRO DE TESTAGEM E ACONSELHAMENTO - SERVIÇO DE ATENDIMENTO ESPECIALIZADO</v>
      </c>
      <c r="B3322" t="str">
        <f>IFERROR(VLOOKUP('Lotações convertidas'!A3322,'Lista de conversão'!A:B,2,0),IFERROR(VLOOKUP('Lotações convertidas'!A3322,'Lista de conversão'!B:B,1,0),""))</f>
        <v>CENTRO DE TESTAGEM E ACONSELHAMENTO - SERVICO DE ATENDIMENTO ESPECIALIZADO</v>
      </c>
    </row>
    <row r="3323" spans="1:2" x14ac:dyDescent="0.25">
      <c r="A3323" t="str">
        <f>TRIM(BC!F3321)</f>
        <v>CENTRO DE SAÚDE VALE DO JATOBÁ</v>
      </c>
      <c r="B3323" t="str">
        <f>IFERROR(VLOOKUP('Lotações convertidas'!A3323,'Lista de conversão'!A:B,2,0),IFERROR(VLOOKUP('Lotações convertidas'!A3323,'Lista de conversão'!B:B,1,0),""))</f>
        <v>CENTRO DE SAÚDE VALE DO JATOBÁ</v>
      </c>
    </row>
    <row r="3324" spans="1:2" x14ac:dyDescent="0.25">
      <c r="A3324" t="str">
        <f>TRIM(BC!F3322)</f>
        <v>CENTRO DE SAÚDE RIBEIRO DE ABREU</v>
      </c>
      <c r="B3324" t="str">
        <f>IFERROR(VLOOKUP('Lotações convertidas'!A3324,'Lista de conversão'!A:B,2,0),IFERROR(VLOOKUP('Lotações convertidas'!A3324,'Lista de conversão'!B:B,1,0),""))</f>
        <v>CENTRO DE SAÚDE RIBEIRO DE ABREU</v>
      </c>
    </row>
    <row r="3325" spans="1:2" x14ac:dyDescent="0.25">
      <c r="A3325" t="str">
        <f>TRIM(BC!F3323)</f>
        <v>CENTRO DE SAÚDE RIO BRANCO</v>
      </c>
      <c r="B3325" t="str">
        <f>IFERROR(VLOOKUP('Lotações convertidas'!A3325,'Lista de conversão'!A:B,2,0),IFERROR(VLOOKUP('Lotações convertidas'!A3325,'Lista de conversão'!B:B,1,0),""))</f>
        <v>CENTRO DE SAÚDE RIO BRANCO</v>
      </c>
    </row>
    <row r="3326" spans="1:2" x14ac:dyDescent="0.25">
      <c r="A3326" t="str">
        <f>TRIM(BC!F3324)</f>
        <v>DIRETORIA REGIONAL DE SAUDE CENTRO-SUL</v>
      </c>
      <c r="B3326" t="str">
        <f>IFERROR(VLOOKUP('Lotações convertidas'!A3326,'Lista de conversão'!A:B,2,0),IFERROR(VLOOKUP('Lotações convertidas'!A3326,'Lista de conversão'!B:B,1,0),""))</f>
        <v>DIRETORIA REGIONAL DE SAUDE CENTRO-SUL</v>
      </c>
    </row>
    <row r="3327" spans="1:2" x14ac:dyDescent="0.25">
      <c r="A3327" t="str">
        <f>TRIM(BC!F3325)</f>
        <v>CENTRO DE SAÚDE VILA MARIA - JOÃO VITAL</v>
      </c>
      <c r="B3327" t="str">
        <f>IFERROR(VLOOKUP('Lotações convertidas'!A3327,'Lista de conversão'!A:B,2,0),IFERROR(VLOOKUP('Lotações convertidas'!A3327,'Lista de conversão'!B:B,1,0),""))</f>
        <v>CENTRO DE SAÚDE VILA MARIA - JOÃO VITAL</v>
      </c>
    </row>
    <row r="3328" spans="1:2" x14ac:dyDescent="0.25">
      <c r="A3328" t="str">
        <f>TRIM(BC!F3326)</f>
        <v>GERENCIA DE VIGILANCIA EPIDEMIOLOGICA</v>
      </c>
      <c r="B3328" t="str">
        <f>IFERROR(VLOOKUP('Lotações convertidas'!A3328,'Lista de conversão'!A:B,2,0),IFERROR(VLOOKUP('Lotações convertidas'!A3328,'Lista de conversão'!B:B,1,0),""))</f>
        <v>GERENCIA DE VIGILANCIA EPIDEMIOLOGICA</v>
      </c>
    </row>
    <row r="3329" spans="1:2" x14ac:dyDescent="0.25">
      <c r="A3329" t="str">
        <f>TRIM(BC!F3327)</f>
        <v>CENTRO DE SAÚDE ZILAH SPÓSITO</v>
      </c>
      <c r="B3329" t="str">
        <f>IFERROR(VLOOKUP('Lotações convertidas'!A3329,'Lista de conversão'!A:B,2,0),IFERROR(VLOOKUP('Lotações convertidas'!A3329,'Lista de conversão'!B:B,1,0),""))</f>
        <v>CENTRO DE SAÚDE ZILAH SPÓSITO</v>
      </c>
    </row>
    <row r="3330" spans="1:2" x14ac:dyDescent="0.25">
      <c r="A3330" t="str">
        <f>TRIM(BC!F3328)</f>
        <v>LABORATÓRIO REGIONAL LESTE / NORDESTE</v>
      </c>
      <c r="B3330" t="str">
        <f>IFERROR(VLOOKUP('Lotações convertidas'!A3330,'Lista de conversão'!A:B,2,0),IFERROR(VLOOKUP('Lotações convertidas'!A3330,'Lista de conversão'!B:B,1,0),""))</f>
        <v>LABORATORIO REGIONAL LESTE/NORDESTE</v>
      </c>
    </row>
    <row r="3331" spans="1:2" x14ac:dyDescent="0.25">
      <c r="A3331" t="str">
        <f>TRIM(BC!F3329)</f>
        <v>FARMACIA REGIONAL BARREIRO</v>
      </c>
      <c r="B3331" t="str">
        <f>IFERROR(VLOOKUP('Lotações convertidas'!A3331,'Lista de conversão'!A:B,2,0),IFERROR(VLOOKUP('Lotações convertidas'!A3331,'Lista de conversão'!B:B,1,0),""))</f>
        <v>FARMACIA REGIONAL BARREIRO</v>
      </c>
    </row>
    <row r="3332" spans="1:2" x14ac:dyDescent="0.25">
      <c r="A3332" t="str">
        <f>TRIM(BC!F3330)</f>
        <v>CENTRO DE SAÚDE EDUARDO MAURO DE ARAÚJO - MIRAMAR</v>
      </c>
      <c r="B3332" t="str">
        <f>IFERROR(VLOOKUP('Lotações convertidas'!A3332,'Lista de conversão'!A:B,2,0),IFERROR(VLOOKUP('Lotações convertidas'!A3332,'Lista de conversão'!B:B,1,0),""))</f>
        <v>CENTRO DE SAÚDE EDUARDO MAURO DE ARAÚJO - MIRAMAR</v>
      </c>
    </row>
    <row r="3333" spans="1:2" x14ac:dyDescent="0.25">
      <c r="A3333" t="str">
        <f>TRIM(BC!F3331)</f>
        <v>CENTRO DE REFERENCIA EM SAUDE MENTAL LESTE</v>
      </c>
      <c r="B3333" t="str">
        <f>IFERROR(VLOOKUP('Lotações convertidas'!A3333,'Lista de conversão'!A:B,2,0),IFERROR(VLOOKUP('Lotações convertidas'!A3333,'Lista de conversão'!B:B,1,0),""))</f>
        <v>CENTRO DE REFERENCIA EM SAUDE MENTAL LESTE</v>
      </c>
    </row>
    <row r="3334" spans="1:2" x14ac:dyDescent="0.25">
      <c r="A3334" t="str">
        <f>TRIM(BC!F3332)</f>
        <v>CENTRO DE SAÚDE SÃO BERNARDO</v>
      </c>
      <c r="B3334" t="str">
        <f>IFERROR(VLOOKUP('Lotações convertidas'!A3334,'Lista de conversão'!A:B,2,0),IFERROR(VLOOKUP('Lotações convertidas'!A3334,'Lista de conversão'!B:B,1,0),""))</f>
        <v>CENTRO DE SAÚDE SÃO BERNARDO</v>
      </c>
    </row>
    <row r="3335" spans="1:2" x14ac:dyDescent="0.25">
      <c r="A3335" t="str">
        <f>TRIM(BC!F3333)</f>
        <v>FARMACIA REGIONAL OESTE</v>
      </c>
      <c r="B3335" t="str">
        <f>IFERROR(VLOOKUP('Lotações convertidas'!A3335,'Lista de conversão'!A:B,2,0),IFERROR(VLOOKUP('Lotações convertidas'!A3335,'Lista de conversão'!B:B,1,0),""))</f>
        <v>FARMACIA REGIONAL OESTE</v>
      </c>
    </row>
    <row r="3336" spans="1:2" x14ac:dyDescent="0.25">
      <c r="A3336" t="str">
        <f>TRIM(BC!F3334)</f>
        <v>CENTRO DE TREIN. E REF. EM DOENÇAS INFECCIOSAS E PARASITÁRIAS ORESTES DINIZ</v>
      </c>
      <c r="B3336" t="str">
        <f>IFERROR(VLOOKUP('Lotações convertidas'!A3336,'Lista de conversão'!A:B,2,0),IFERROR(VLOOKUP('Lotações convertidas'!A3336,'Lista de conversão'!B:B,1,0),""))</f>
        <v>CENTRO DE TREIN. E REF. EM DOENÇAS INFECCIOSAS E PARASITÁRIAS ORESTES DINIZ</v>
      </c>
    </row>
    <row r="3337" spans="1:2" x14ac:dyDescent="0.25">
      <c r="A3337" t="str">
        <f>TRIM(BC!F3335)</f>
        <v>UNIDADE DE PRONTO ATENDIMENTO LESTE</v>
      </c>
      <c r="B3337" t="str">
        <f>IFERROR(VLOOKUP('Lotações convertidas'!A3337,'Lista de conversão'!A:B,2,0),IFERROR(VLOOKUP('Lotações convertidas'!A3337,'Lista de conversão'!B:B,1,0),""))</f>
        <v>UNIDADE DE PRONTO ATENDIMENTO LESTE</v>
      </c>
    </row>
    <row r="3338" spans="1:2" x14ac:dyDescent="0.25">
      <c r="A3338" t="str">
        <f>TRIM(BC!F3336)</f>
        <v>UNIDADE DE REFERÊNCIA SECUNDÁRIA CAMPOS SALES</v>
      </c>
      <c r="B3338" t="str">
        <f>IFERROR(VLOOKUP('Lotações convertidas'!A3338,'Lista de conversão'!A:B,2,0),IFERROR(VLOOKUP('Lotações convertidas'!A3338,'Lista de conversão'!B:B,1,0),""))</f>
        <v>UNIDADE DE REFERENCIA SECUNDARIA CAMPOS SALES</v>
      </c>
    </row>
    <row r="3339" spans="1:2" x14ac:dyDescent="0.25">
      <c r="A3339" t="str">
        <f>TRIM(BC!F3337)</f>
        <v>CENTRO DE SAÚDE MARIVANDA BALEEIRO - PAULO VI</v>
      </c>
      <c r="B3339" t="str">
        <f>IFERROR(VLOOKUP('Lotações convertidas'!A3339,'Lista de conversão'!A:B,2,0),IFERROR(VLOOKUP('Lotações convertidas'!A3339,'Lista de conversão'!B:B,1,0),""))</f>
        <v>CENTRO DE SAÚDE MARIVANDA BALEEIRO - PAULO VI</v>
      </c>
    </row>
    <row r="3340" spans="1:2" x14ac:dyDescent="0.25">
      <c r="A3340" t="str">
        <f>TRIM(BC!F3338)</f>
        <v>CENTRO DE REFERENCIA EM SAUDE MENTAL NORTE</v>
      </c>
      <c r="B3340" t="str">
        <f>IFERROR(VLOOKUP('Lotações convertidas'!A3340,'Lista de conversão'!A:B,2,0),IFERROR(VLOOKUP('Lotações convertidas'!A3340,'Lista de conversão'!B:B,1,0),""))</f>
        <v>CENTRO DE REFERENCIA EM SAUDE MENTAL NORTE</v>
      </c>
    </row>
    <row r="3341" spans="1:2" x14ac:dyDescent="0.25">
      <c r="A3341" t="str">
        <f>TRIM(BC!F3339)</f>
        <v>UNIDADE DE PRONTO ATENDIMENTO OESTE</v>
      </c>
      <c r="B3341" t="str">
        <f>IFERROR(VLOOKUP('Lotações convertidas'!A3341,'Lista de conversão'!A:B,2,0),IFERROR(VLOOKUP('Lotações convertidas'!A3341,'Lista de conversão'!B:B,1,0),""))</f>
        <v>UNIDADE DE PRONTO ATENDIMENTO OESTE</v>
      </c>
    </row>
    <row r="3342" spans="1:2" x14ac:dyDescent="0.25">
      <c r="A3342" t="str">
        <f>TRIM(BC!F3340)</f>
        <v>CENTRO DE SAÚDE DIAMANTE - TEIXEIRA DIAS</v>
      </c>
      <c r="B3342" t="str">
        <f>IFERROR(VLOOKUP('Lotações convertidas'!A3342,'Lista de conversão'!A:B,2,0),IFERROR(VLOOKUP('Lotações convertidas'!A3342,'Lista de conversão'!B:B,1,0),""))</f>
        <v>CENTRO DE SAÚDE DIAMANTE - TEIXEIRA DIAS</v>
      </c>
    </row>
    <row r="3343" spans="1:2" x14ac:dyDescent="0.25">
      <c r="A3343" t="str">
        <f>TRIM(BC!F3341)</f>
        <v>UNIDADE DE PRONTO ATENDIMENTO LESTE</v>
      </c>
      <c r="B3343" t="str">
        <f>IFERROR(VLOOKUP('Lotações convertidas'!A3343,'Lista de conversão'!A:B,2,0),IFERROR(VLOOKUP('Lotações convertidas'!A3343,'Lista de conversão'!B:B,1,0),""))</f>
        <v>UNIDADE DE PRONTO ATENDIMENTO LESTE</v>
      </c>
    </row>
    <row r="3344" spans="1:2" x14ac:dyDescent="0.25">
      <c r="A3344" t="str">
        <f>TRIM(BC!F3342)</f>
        <v>CENTRO DE SAÚDE MARIVANDA BALEEIRO - PAULO VI</v>
      </c>
      <c r="B3344" t="str">
        <f>IFERROR(VLOOKUP('Lotações convertidas'!A3344,'Lista de conversão'!A:B,2,0),IFERROR(VLOOKUP('Lotações convertidas'!A3344,'Lista de conversão'!B:B,1,0),""))</f>
        <v>CENTRO DE SAÚDE MARIVANDA BALEEIRO - PAULO VI</v>
      </c>
    </row>
    <row r="3345" spans="1:2" x14ac:dyDescent="0.25">
      <c r="A3345" t="str">
        <f>TRIM(BC!F3343)</f>
        <v>CENTRO DE SAÚDE ALAMEDA DOS IPÊS</v>
      </c>
      <c r="B3345" t="str">
        <f>IFERROR(VLOOKUP('Lotações convertidas'!A3345,'Lista de conversão'!A:B,2,0),IFERROR(VLOOKUP('Lotações convertidas'!A3345,'Lista de conversão'!B:B,1,0),""))</f>
        <v>CENTRO DE SAÚDE ALAMEDA DOS IPÊS</v>
      </c>
    </row>
    <row r="3346" spans="1:2" x14ac:dyDescent="0.25">
      <c r="A3346" t="str">
        <f>TRIM(BC!F3344)</f>
        <v>LABORATÓRIO REGIONAL LESTE / NORDESTE</v>
      </c>
      <c r="B3346" t="str">
        <f>IFERROR(VLOOKUP('Lotações convertidas'!A3346,'Lista de conversão'!A:B,2,0),IFERROR(VLOOKUP('Lotações convertidas'!A3346,'Lista de conversão'!B:B,1,0),""))</f>
        <v>LABORATORIO REGIONAL LESTE/NORDESTE</v>
      </c>
    </row>
    <row r="3347" spans="1:2" x14ac:dyDescent="0.25">
      <c r="A3347" t="str">
        <f>TRIM(BC!F3345)</f>
        <v>CENTRO DE SAÚDE INDEPENDÊNCIA</v>
      </c>
      <c r="B3347" t="str">
        <f>IFERROR(VLOOKUP('Lotações convertidas'!A3347,'Lista de conversão'!A:B,2,0),IFERROR(VLOOKUP('Lotações convertidas'!A3347,'Lista de conversão'!B:B,1,0),""))</f>
        <v>CENTRO DE SAÚDE INDEPENDÊNCIA</v>
      </c>
    </row>
    <row r="3348" spans="1:2" x14ac:dyDescent="0.25">
      <c r="A3348" t="str">
        <f>TRIM(BC!F3346)</f>
        <v>CENTRO DE REFERÊNCIA EM SAÚDE MENTAL- ÁLCOOL E OUTRAS DROGAS PAMPULHA/NOROESTE</v>
      </c>
      <c r="B3348" t="str">
        <f>IFERROR(VLOOKUP('Lotações convertidas'!A3348,'Lista de conversão'!A:B,2,0),IFERROR(VLOOKUP('Lotações convertidas'!A3348,'Lista de conversão'!B:B,1,0),""))</f>
        <v>CENTRO DE REFERÊNCIA EM SAÚDE MENTAL - ÁLCOOL E DROGAS PAMPULHA/NOROESTE</v>
      </c>
    </row>
    <row r="3349" spans="1:2" x14ac:dyDescent="0.25">
      <c r="A3349" t="str">
        <f>TRIM(BC!F3347)</f>
        <v>CENTRO DE SAÚDE VILA MARIA - JOÃO VITAL</v>
      </c>
      <c r="B3349" t="str">
        <f>IFERROR(VLOOKUP('Lotações convertidas'!A3349,'Lista de conversão'!A:B,2,0),IFERROR(VLOOKUP('Lotações convertidas'!A3349,'Lista de conversão'!B:B,1,0),""))</f>
        <v>CENTRO DE SAÚDE VILA MARIA - JOÃO VITAL</v>
      </c>
    </row>
    <row r="3350" spans="1:2" x14ac:dyDescent="0.25">
      <c r="A3350" t="str">
        <f>TRIM(BC!F3348)</f>
        <v>CENTRO DE SAÚDE MARIA GORETTI</v>
      </c>
      <c r="B3350" t="str">
        <f>IFERROR(VLOOKUP('Lotações convertidas'!A3350,'Lista de conversão'!A:B,2,0),IFERROR(VLOOKUP('Lotações convertidas'!A3350,'Lista de conversão'!B:B,1,0),""))</f>
        <v>CENTRO DE SAÚDE MARIA GORETTI</v>
      </c>
    </row>
    <row r="3351" spans="1:2" x14ac:dyDescent="0.25">
      <c r="A3351" t="str">
        <f>TRIM(BC!F3349)</f>
        <v>CENTRO DE SAÚDE SANTOS ANJOS</v>
      </c>
      <c r="B3351" t="str">
        <f>IFERROR(VLOOKUP('Lotações convertidas'!A3351,'Lista de conversão'!A:B,2,0),IFERROR(VLOOKUP('Lotações convertidas'!A3351,'Lista de conversão'!B:B,1,0),""))</f>
        <v>CENTRO DE SAÚDE SANTOS ANJOS</v>
      </c>
    </row>
    <row r="3352" spans="1:2" x14ac:dyDescent="0.25">
      <c r="A3352" t="str">
        <f>TRIM(BC!F3350)</f>
        <v>CENTRO DE TESTAGEM E ACONSELHAMENTO - SERVIÇO DE ATENDIMENTO ESPECIALIZADO</v>
      </c>
      <c r="B3352" t="str">
        <f>IFERROR(VLOOKUP('Lotações convertidas'!A3352,'Lista de conversão'!A:B,2,0),IFERROR(VLOOKUP('Lotações convertidas'!A3352,'Lista de conversão'!B:B,1,0),""))</f>
        <v>CENTRO DE TESTAGEM E ACONSELHAMENTO - SERVICO DE ATENDIMENTO ESPECIALIZADO</v>
      </c>
    </row>
    <row r="3353" spans="1:2" x14ac:dyDescent="0.25">
      <c r="A3353" t="str">
        <f>TRIM(BC!F3351)</f>
        <v>CENTRO DE SAÚDE PADRE TARCÍSIO</v>
      </c>
      <c r="B3353" t="str">
        <f>IFERROR(VLOOKUP('Lotações convertidas'!A3353,'Lista de conversão'!A:B,2,0),IFERROR(VLOOKUP('Lotações convertidas'!A3353,'Lista de conversão'!B:B,1,0),""))</f>
        <v>CENTRO DE SAÚDE PADRE TARCÍSIO</v>
      </c>
    </row>
    <row r="3354" spans="1:2" x14ac:dyDescent="0.25">
      <c r="A3354" t="str">
        <f>TRIM(BC!F3352)</f>
        <v>UNIDADE DE PRONTO ATENDIMENTO PAMPULHA</v>
      </c>
      <c r="B3354" t="str">
        <f>IFERROR(VLOOKUP('Lotações convertidas'!A3354,'Lista de conversão'!A:B,2,0),IFERROR(VLOOKUP('Lotações convertidas'!A3354,'Lista de conversão'!B:B,1,0),""))</f>
        <v>UNIDADE DE PRONTO ATENDIMENTO PAMPULHA</v>
      </c>
    </row>
    <row r="3355" spans="1:2" x14ac:dyDescent="0.25">
      <c r="A3355" t="str">
        <f>TRIM(BC!F3353)</f>
        <v>UNIDADE DE PRONTO ATENDIMENTO OESTE</v>
      </c>
      <c r="B3355" t="str">
        <f>IFERROR(VLOOKUP('Lotações convertidas'!A3355,'Lista de conversão'!A:B,2,0),IFERROR(VLOOKUP('Lotações convertidas'!A3355,'Lista de conversão'!B:B,1,0),""))</f>
        <v>UNIDADE DE PRONTO ATENDIMENTO OESTE</v>
      </c>
    </row>
    <row r="3356" spans="1:2" x14ac:dyDescent="0.25">
      <c r="A3356" t="str">
        <f>TRIM(BC!F3354)</f>
        <v>UNIDADE DE PRONTO ATENDIMENTO NORTE</v>
      </c>
      <c r="B3356" t="str">
        <f>IFERROR(VLOOKUP('Lotações convertidas'!A3356,'Lista de conversão'!A:B,2,0),IFERROR(VLOOKUP('Lotações convertidas'!A3356,'Lista de conversão'!B:B,1,0),""))</f>
        <v>UNIDADE DE PRONTO ATENDIMENTO NORTE</v>
      </c>
    </row>
    <row r="3357" spans="1:2" x14ac:dyDescent="0.25">
      <c r="A3357" t="str">
        <f>TRIM(BC!F3355)</f>
        <v>CENTRO DE REFERENCIA EM SAUDE MENTAL LESTE</v>
      </c>
      <c r="B3357" t="str">
        <f>IFERROR(VLOOKUP('Lotações convertidas'!A3357,'Lista de conversão'!A:B,2,0),IFERROR(VLOOKUP('Lotações convertidas'!A3357,'Lista de conversão'!B:B,1,0),""))</f>
        <v>CENTRO DE REFERENCIA EM SAUDE MENTAL LESTE</v>
      </c>
    </row>
    <row r="3358" spans="1:2" x14ac:dyDescent="0.25">
      <c r="A3358" t="str">
        <f>TRIM(BC!F3356)</f>
        <v>UNIDADE DE PRONTO ATENDIMENTO NORTE</v>
      </c>
      <c r="B3358" t="str">
        <f>IFERROR(VLOOKUP('Lotações convertidas'!A3358,'Lista de conversão'!A:B,2,0),IFERROR(VLOOKUP('Lotações convertidas'!A3358,'Lista de conversão'!B:B,1,0),""))</f>
        <v>UNIDADE DE PRONTO ATENDIMENTO NORTE</v>
      </c>
    </row>
    <row r="3359" spans="1:2" x14ac:dyDescent="0.25">
      <c r="A3359" t="str">
        <f>TRIM(BC!F3357)</f>
        <v>CENTRO DE SAÚDE GRANJA DE FREITAS</v>
      </c>
      <c r="B3359" t="str">
        <f>IFERROR(VLOOKUP('Lotações convertidas'!A3359,'Lista de conversão'!A:B,2,0),IFERROR(VLOOKUP('Lotações convertidas'!A3359,'Lista de conversão'!B:B,1,0),""))</f>
        <v>CENTRO DE SAÚDE GRANJA DE FREITAS</v>
      </c>
    </row>
    <row r="3360" spans="1:2" x14ac:dyDescent="0.25">
      <c r="A3360" t="str">
        <f>TRIM(BC!F3358)</f>
        <v>UNIDADE DE PRONTO ATENDIMENTO OESTE</v>
      </c>
      <c r="B3360" t="str">
        <f>IFERROR(VLOOKUP('Lotações convertidas'!A3360,'Lista de conversão'!A:B,2,0),IFERROR(VLOOKUP('Lotações convertidas'!A3360,'Lista de conversão'!B:B,1,0),""))</f>
        <v>UNIDADE DE PRONTO ATENDIMENTO OESTE</v>
      </c>
    </row>
    <row r="3361" spans="1:2" x14ac:dyDescent="0.25">
      <c r="A3361" t="str">
        <f>TRIM(BC!F3359)</f>
        <v>CENTRO DE REFERENCIA EM SAUDE MENTAL NOROESTE</v>
      </c>
      <c r="B3361" t="str">
        <f>IFERROR(VLOOKUP('Lotações convertidas'!A3361,'Lista de conversão'!A:B,2,0),IFERROR(VLOOKUP('Lotações convertidas'!A3361,'Lista de conversão'!B:B,1,0),""))</f>
        <v>CENTRO DE REFERENCIA EM SAUDE MENTAL NOROESTE</v>
      </c>
    </row>
    <row r="3362" spans="1:2" x14ac:dyDescent="0.25">
      <c r="A3362" t="str">
        <f>TRIM(BC!F3360)</f>
        <v>UNIDADE DE PRONTO ATENDIMENTO NORTE</v>
      </c>
      <c r="B3362" t="str">
        <f>IFERROR(VLOOKUP('Lotações convertidas'!A3362,'Lista de conversão'!A:B,2,0),IFERROR(VLOOKUP('Lotações convertidas'!A3362,'Lista de conversão'!B:B,1,0),""))</f>
        <v>UNIDADE DE PRONTO ATENDIMENTO NORTE</v>
      </c>
    </row>
    <row r="3363" spans="1:2" x14ac:dyDescent="0.25">
      <c r="A3363" t="str">
        <f>TRIM(BC!F3361)</f>
        <v>CENTRO DE SAÚDE AARÃO REIS</v>
      </c>
      <c r="B3363" t="str">
        <f>IFERROR(VLOOKUP('Lotações convertidas'!A3363,'Lista de conversão'!A:B,2,0),IFERROR(VLOOKUP('Lotações convertidas'!A3363,'Lista de conversão'!B:B,1,0),""))</f>
        <v>CENTRO DE SAÚDE AARÃO REIS</v>
      </c>
    </row>
    <row r="3364" spans="1:2" x14ac:dyDescent="0.25">
      <c r="A3364" t="str">
        <f>TRIM(BC!F3362)</f>
        <v>CENTRO DE SAÚDE NOVA YORK</v>
      </c>
      <c r="B3364" t="str">
        <f>IFERROR(VLOOKUP('Lotações convertidas'!A3364,'Lista de conversão'!A:B,2,0),IFERROR(VLOOKUP('Lotações convertidas'!A3364,'Lista de conversão'!B:B,1,0),""))</f>
        <v>CENTRO DE SAÚDE NOVA YORK</v>
      </c>
    </row>
    <row r="3365" spans="1:2" x14ac:dyDescent="0.25">
      <c r="A3365" t="str">
        <f>TRIM(BC!F3363)</f>
        <v>CENTRO DE SAÚDE VILA IMPERIAL</v>
      </c>
      <c r="B3365" t="str">
        <f>IFERROR(VLOOKUP('Lotações convertidas'!A3365,'Lista de conversão'!A:B,2,0),IFERROR(VLOOKUP('Lotações convertidas'!A3365,'Lista de conversão'!B:B,1,0),""))</f>
        <v>CENTRO DE SAÚDE VILA IMPERIAL</v>
      </c>
    </row>
    <row r="3366" spans="1:2" x14ac:dyDescent="0.25">
      <c r="A3366" t="str">
        <f>TRIM(BC!F3364)</f>
        <v>CENTRO DE ESPECIALIDADES MEDICAS NORDESTE</v>
      </c>
      <c r="B3366" t="str">
        <f>IFERROR(VLOOKUP('Lotações convertidas'!A3366,'Lista de conversão'!A:B,2,0),IFERROR(VLOOKUP('Lotações convertidas'!A3366,'Lista de conversão'!B:B,1,0),""))</f>
        <v>CENTRO DE ESPECIALIDADES MEDICAS NORDESTE</v>
      </c>
    </row>
    <row r="3367" spans="1:2" x14ac:dyDescent="0.25">
      <c r="A3367" t="str">
        <f>TRIM(BC!F3365)</f>
        <v>CENTRO DE SAÚDE DIAMANTE - TEIXEIRA DIAS</v>
      </c>
      <c r="B3367" t="str">
        <f>IFERROR(VLOOKUP('Lotações convertidas'!A3367,'Lista de conversão'!A:B,2,0),IFERROR(VLOOKUP('Lotações convertidas'!A3367,'Lista de conversão'!B:B,1,0),""))</f>
        <v>CENTRO DE SAÚDE DIAMANTE - TEIXEIRA DIAS</v>
      </c>
    </row>
    <row r="3368" spans="1:2" x14ac:dyDescent="0.25">
      <c r="A3368" t="str">
        <f>TRIM(BC!F3366)</f>
        <v>CENTRO DE SAÚDE SÃO TOMÁS</v>
      </c>
      <c r="B3368" t="str">
        <f>IFERROR(VLOOKUP('Lotações convertidas'!A3368,'Lista de conversão'!A:B,2,0),IFERROR(VLOOKUP('Lotações convertidas'!A3368,'Lista de conversão'!B:B,1,0),""))</f>
        <v>CENTRO DE SAÚDE SÃO TOMÁS</v>
      </c>
    </row>
    <row r="3369" spans="1:2" x14ac:dyDescent="0.25">
      <c r="A3369" t="str">
        <f>TRIM(BC!F3367)</f>
        <v>CENTRO DE SAÚDE VALE DO JATOBÁ</v>
      </c>
      <c r="B3369" t="str">
        <f>IFERROR(VLOOKUP('Lotações convertidas'!A3369,'Lista de conversão'!A:B,2,0),IFERROR(VLOOKUP('Lotações convertidas'!A3369,'Lista de conversão'!B:B,1,0),""))</f>
        <v>CENTRO DE SAÚDE VALE DO JATOBÁ</v>
      </c>
    </row>
    <row r="3370" spans="1:2" x14ac:dyDescent="0.25">
      <c r="A3370" t="str">
        <f>TRIM(BC!F3368)</f>
        <v>CENTRO DE SAÚDE SÃO FRANCISCO</v>
      </c>
      <c r="B3370" t="str">
        <f>IFERROR(VLOOKUP('Lotações convertidas'!A3370,'Lista de conversão'!A:B,2,0),IFERROR(VLOOKUP('Lotações convertidas'!A3370,'Lista de conversão'!B:B,1,0),""))</f>
        <v>CENTRO DE SAÚDE SÃO FRANCISCO</v>
      </c>
    </row>
    <row r="3371" spans="1:2" x14ac:dyDescent="0.25">
      <c r="A3371" t="str">
        <f>TRIM(BC!F3369)</f>
        <v>UNIDADE DE PRONTO ATENDIMENTO NORDESTE</v>
      </c>
      <c r="B3371" t="str">
        <f>IFERROR(VLOOKUP('Lotações convertidas'!A3371,'Lista de conversão'!A:B,2,0),IFERROR(VLOOKUP('Lotações convertidas'!A3371,'Lista de conversão'!B:B,1,0),""))</f>
        <v>UNIDADE DE PRONTO ATENDIMENTO NORDESTE</v>
      </c>
    </row>
    <row r="3372" spans="1:2" x14ac:dyDescent="0.25">
      <c r="A3372" t="str">
        <f>TRIM(BC!F3370)</f>
        <v>CENTRO DE SAÚDE SÃO CRISTÓVÃO</v>
      </c>
      <c r="B3372" t="str">
        <f>IFERROR(VLOOKUP('Lotações convertidas'!A3372,'Lista de conversão'!A:B,2,0),IFERROR(VLOOKUP('Lotações convertidas'!A3372,'Lista de conversão'!B:B,1,0),""))</f>
        <v>CENTRO DE SAÚDE SÃO CRISTÓVÃO</v>
      </c>
    </row>
    <row r="3373" spans="1:2" x14ac:dyDescent="0.25">
      <c r="A3373" t="str">
        <f>TRIM(BC!F3371)</f>
        <v>LABORATÓRIO REGIONAL CENTRO-SUL / PAMPULHA</v>
      </c>
      <c r="B3373" t="str">
        <f>IFERROR(VLOOKUP('Lotações convertidas'!A3373,'Lista de conversão'!A:B,2,0),IFERROR(VLOOKUP('Lotações convertidas'!A3373,'Lista de conversão'!B:B,1,0),""))</f>
        <v>LABORATORIO REGIONAL CENTRO-SUL/PAMPULHA</v>
      </c>
    </row>
    <row r="3374" spans="1:2" x14ac:dyDescent="0.25">
      <c r="A3374" t="str">
        <f>TRIM(BC!F3372)</f>
        <v>CENTRO DE SAÚDE LAGOA</v>
      </c>
      <c r="B3374" t="str">
        <f>IFERROR(VLOOKUP('Lotações convertidas'!A3374,'Lista de conversão'!A:B,2,0),IFERROR(VLOOKUP('Lotações convertidas'!A3374,'Lista de conversão'!B:B,1,0),""))</f>
        <v>CENTRO DE SAÚDE LAGOA</v>
      </c>
    </row>
    <row r="3375" spans="1:2" x14ac:dyDescent="0.25">
      <c r="A3375" t="str">
        <f>TRIM(BC!F3373)</f>
        <v>GERENCIA DE ASSISTENCIA, EPIDEMIOLOGIA E REGULACAO LESTE</v>
      </c>
      <c r="B3375" t="str">
        <f>IFERROR(VLOOKUP('Lotações convertidas'!A3375,'Lista de conversão'!A:B,2,0),IFERROR(VLOOKUP('Lotações convertidas'!A3375,'Lista de conversão'!B:B,1,0),""))</f>
        <v>GERENCIA DE ASSISTENCIA, EPIDEMIOLOGIA E REGULACAO LESTE</v>
      </c>
    </row>
    <row r="3376" spans="1:2" x14ac:dyDescent="0.25">
      <c r="A3376" t="str">
        <f>TRIM(BC!F3374)</f>
        <v>CENTRO DE TREIN. E REF. EM DOENÇAS INFECCIOSAS E PARASITÁRIAS ORESTES DINIZ</v>
      </c>
      <c r="B3376" t="str">
        <f>IFERROR(VLOOKUP('Lotações convertidas'!A3376,'Lista de conversão'!A:B,2,0),IFERROR(VLOOKUP('Lotações convertidas'!A3376,'Lista de conversão'!B:B,1,0),""))</f>
        <v>CENTRO DE TREIN. E REF. EM DOENÇAS INFECCIOSAS E PARASITÁRIAS ORESTES DINIZ</v>
      </c>
    </row>
    <row r="3377" spans="1:2" x14ac:dyDescent="0.25">
      <c r="A3377" t="str">
        <f>TRIM(BC!F3375)</f>
        <v>CENTRO DE SAÚDE CONJUNTO BETÂNIA</v>
      </c>
      <c r="B3377" t="str">
        <f>IFERROR(VLOOKUP('Lotações convertidas'!A3377,'Lista de conversão'!A:B,2,0),IFERROR(VLOOKUP('Lotações convertidas'!A3377,'Lista de conversão'!B:B,1,0),""))</f>
        <v>CENTRO DE SAÚDE CONJUNTO BETÂNIA</v>
      </c>
    </row>
    <row r="3378" spans="1:2" x14ac:dyDescent="0.25">
      <c r="A3378" t="str">
        <f>TRIM(BC!F3376)</f>
        <v>CENTRO DE SAÚDE VERA CRUZ</v>
      </c>
      <c r="B3378" t="str">
        <f>IFERROR(VLOOKUP('Lotações convertidas'!A3378,'Lista de conversão'!A:B,2,0),IFERROR(VLOOKUP('Lotações convertidas'!A3378,'Lista de conversão'!B:B,1,0),""))</f>
        <v>CENTRO DE SAÚDE VERA CRUZ</v>
      </c>
    </row>
    <row r="3379" spans="1:2" x14ac:dyDescent="0.25">
      <c r="A3379" t="str">
        <f>TRIM(BC!F3377)</f>
        <v>CENTRO DE SAÚDE HELIÓPOLIS</v>
      </c>
      <c r="B3379" t="str">
        <f>IFERROR(VLOOKUP('Lotações convertidas'!A3379,'Lista de conversão'!A:B,2,0),IFERROR(VLOOKUP('Lotações convertidas'!A3379,'Lista de conversão'!B:B,1,0),""))</f>
        <v>CENTRO DE SAÚDE HELIÓPOLIS</v>
      </c>
    </row>
    <row r="3380" spans="1:2" x14ac:dyDescent="0.25">
      <c r="A3380" t="str">
        <f>TRIM(BC!F3378)</f>
        <v>SERVIÇO DE ATENDIMENTO MÓVEL DE URGÊNCIA E TRANSPORTE EM SAÚDE</v>
      </c>
      <c r="B3380" t="str">
        <f>IFERROR(VLOOKUP('Lotações convertidas'!A3380,'Lista de conversão'!A:B,2,0),IFERROR(VLOOKUP('Lotações convertidas'!A3380,'Lista de conversão'!B:B,1,0),""))</f>
        <v>SERVIÇO DE ATENDIMENTO MÓVEL DE URGÊNCIA E TRANSPORTE EM SAÚDE</v>
      </c>
    </row>
    <row r="3381" spans="1:2" x14ac:dyDescent="0.25">
      <c r="A3381" t="str">
        <f>TRIM(BC!F3379)</f>
        <v>SERVIÇO DE ATENDIMENTO MÓVEL DE URGÊNCIA E TRANSPORTE EM SAÚDE</v>
      </c>
      <c r="B3381" t="str">
        <f>IFERROR(VLOOKUP('Lotações convertidas'!A3381,'Lista de conversão'!A:B,2,0),IFERROR(VLOOKUP('Lotações convertidas'!A3381,'Lista de conversão'!B:B,1,0),""))</f>
        <v>SERVIÇO DE ATENDIMENTO MÓVEL DE URGÊNCIA E TRANSPORTE EM SAÚDE</v>
      </c>
    </row>
    <row r="3382" spans="1:2" x14ac:dyDescent="0.25">
      <c r="A3382" t="str">
        <f>TRIM(BC!F3380)</f>
        <v>CENTRO DE SAÚDE SÃO MARCOS</v>
      </c>
      <c r="B3382" t="str">
        <f>IFERROR(VLOOKUP('Lotações convertidas'!A3382,'Lista de conversão'!A:B,2,0),IFERROR(VLOOKUP('Lotações convertidas'!A3382,'Lista de conversão'!B:B,1,0),""))</f>
        <v>CENTRO DE SAÚDE SÃO MARCOS</v>
      </c>
    </row>
    <row r="3383" spans="1:2" x14ac:dyDescent="0.25">
      <c r="A3383" t="str">
        <f>TRIM(BC!F3381)</f>
        <v>UNIDADE DE PRONTO ATENDIMENTO LESTE</v>
      </c>
      <c r="B3383" t="str">
        <f>IFERROR(VLOOKUP('Lotações convertidas'!A3383,'Lista de conversão'!A:B,2,0),IFERROR(VLOOKUP('Lotações convertidas'!A3383,'Lista de conversão'!B:B,1,0),""))</f>
        <v>UNIDADE DE PRONTO ATENDIMENTO LESTE</v>
      </c>
    </row>
    <row r="3384" spans="1:2" x14ac:dyDescent="0.25">
      <c r="A3384" t="str">
        <f>TRIM(BC!F3382)</f>
        <v>CENTRO DE REFERENCIA EM REABILITACAO LESTE</v>
      </c>
      <c r="B3384" t="str">
        <f>IFERROR(VLOOKUP('Lotações convertidas'!A3384,'Lista de conversão'!A:B,2,0),IFERROR(VLOOKUP('Lotações convertidas'!A3384,'Lista de conversão'!B:B,1,0),""))</f>
        <v>CENTRO DE REFERENCIA EM REABILITACAO LESTE</v>
      </c>
    </row>
    <row r="3385" spans="1:2" x14ac:dyDescent="0.25">
      <c r="A3385" t="str">
        <f>TRIM(BC!F3383)</f>
        <v>UNIDADE DE PRONTO ATENDIMENTO VENDA NOVA</v>
      </c>
      <c r="B3385" t="str">
        <f>IFERROR(VLOOKUP('Lotações convertidas'!A3385,'Lista de conversão'!A:B,2,0),IFERROR(VLOOKUP('Lotações convertidas'!A3385,'Lista de conversão'!B:B,1,0),""))</f>
        <v>UNIDADE DE PRONTO ATENDIMENTO VENDA NOVA</v>
      </c>
    </row>
    <row r="3386" spans="1:2" x14ac:dyDescent="0.25">
      <c r="A3386" t="str">
        <f>TRIM(BC!F3384)</f>
        <v>UNIDADE DE PRONTO ATENDIMENTO OESTE</v>
      </c>
      <c r="B3386" t="str">
        <f>IFERROR(VLOOKUP('Lotações convertidas'!A3386,'Lista de conversão'!A:B,2,0),IFERROR(VLOOKUP('Lotações convertidas'!A3386,'Lista de conversão'!B:B,1,0),""))</f>
        <v>UNIDADE DE PRONTO ATENDIMENTO OESTE</v>
      </c>
    </row>
    <row r="3387" spans="1:2" x14ac:dyDescent="0.25">
      <c r="A3387" t="str">
        <f>TRIM(BC!F3385)</f>
        <v>CENTRO DE SAÚDE JARDIM GUANABARA</v>
      </c>
      <c r="B3387" t="str">
        <f>IFERROR(VLOOKUP('Lotações convertidas'!A3387,'Lista de conversão'!A:B,2,0),IFERROR(VLOOKUP('Lotações convertidas'!A3387,'Lista de conversão'!B:B,1,0),""))</f>
        <v>CENTRO DE SAÚDE JARDIM GUANABARA</v>
      </c>
    </row>
    <row r="3388" spans="1:2" x14ac:dyDescent="0.25">
      <c r="A3388" t="str">
        <f>TRIM(BC!F3386)</f>
        <v>CENTRO DE ESPECIALIDADES ODONTOLÓGICAS VENDA NOVA</v>
      </c>
      <c r="B3388" t="str">
        <f>IFERROR(VLOOKUP('Lotações convertidas'!A3388,'Lista de conversão'!A:B,2,0),IFERROR(VLOOKUP('Lotações convertidas'!A3388,'Lista de conversão'!B:B,1,0),""))</f>
        <v>CENTRO DE ESPECIALIDADES ODONTOLOGICAS VENDA NOVA</v>
      </c>
    </row>
    <row r="3389" spans="1:2" x14ac:dyDescent="0.25">
      <c r="A3389" t="str">
        <f>TRIM(BC!F3387)</f>
        <v>LABORATÓRIO REGIONAL NORTE / VENDA NOVA</v>
      </c>
      <c r="B3389" t="str">
        <f>IFERROR(VLOOKUP('Lotações convertidas'!A3389,'Lista de conversão'!A:B,2,0),IFERROR(VLOOKUP('Lotações convertidas'!A3389,'Lista de conversão'!B:B,1,0),""))</f>
        <v>LABORATORIO REGIONAL NORTE/VENDA NOVA</v>
      </c>
    </row>
    <row r="3390" spans="1:2" x14ac:dyDescent="0.25">
      <c r="A3390" t="str">
        <f>TRIM(BC!F3388)</f>
        <v>CENTRO DE SAÚDE NOVA YORK</v>
      </c>
      <c r="B3390" t="str">
        <f>IFERROR(VLOOKUP('Lotações convertidas'!A3390,'Lista de conversão'!A:B,2,0),IFERROR(VLOOKUP('Lotações convertidas'!A3390,'Lista de conversão'!B:B,1,0),""))</f>
        <v>CENTRO DE SAÚDE NOVA YORK</v>
      </c>
    </row>
    <row r="3391" spans="1:2" x14ac:dyDescent="0.25">
      <c r="A3391" t="str">
        <f>TRIM(BC!F3389)</f>
        <v>CENTRO DE SAÚDE PRIMEIRO DE MAIO</v>
      </c>
      <c r="B3391" t="str">
        <f>IFERROR(VLOOKUP('Lotações convertidas'!A3391,'Lista de conversão'!A:B,2,0),IFERROR(VLOOKUP('Lotações convertidas'!A3391,'Lista de conversão'!B:B,1,0),""))</f>
        <v>CENTRO DE SAÚDE PRIMEIRO DE MAIO</v>
      </c>
    </row>
    <row r="3392" spans="1:2" x14ac:dyDescent="0.25">
      <c r="A3392" t="str">
        <f>TRIM(BC!F3390)</f>
        <v>CENTRO DE REFERENCIA EM REABILITACAO LESTE</v>
      </c>
      <c r="B3392" t="str">
        <f>IFERROR(VLOOKUP('Lotações convertidas'!A3392,'Lista de conversão'!A:B,2,0),IFERROR(VLOOKUP('Lotações convertidas'!A3392,'Lista de conversão'!B:B,1,0),""))</f>
        <v>CENTRO DE REFERENCIA EM REABILITACAO LESTE</v>
      </c>
    </row>
    <row r="3393" spans="1:2" x14ac:dyDescent="0.25">
      <c r="A3393" t="str">
        <f>TRIM(BC!F3391)</f>
        <v>CENTRO DE SAÚDE PADRE FERNANDO DE MELO</v>
      </c>
      <c r="B3393" t="str">
        <f>IFERROR(VLOOKUP('Lotações convertidas'!A3393,'Lista de conversão'!A:B,2,0),IFERROR(VLOOKUP('Lotações convertidas'!A3393,'Lista de conversão'!B:B,1,0),""))</f>
        <v>CENTRO DE SAÚDE PADRE FERNANDO DE MELO</v>
      </c>
    </row>
    <row r="3394" spans="1:2" x14ac:dyDescent="0.25">
      <c r="A3394" t="str">
        <f>TRIM(BC!F3392)</f>
        <v>CENTRO DE SAÚDE VILA MARIA - JOÃO VITAL</v>
      </c>
      <c r="B3394" t="str">
        <f>IFERROR(VLOOKUP('Lotações convertidas'!A3394,'Lista de conversão'!A:B,2,0),IFERROR(VLOOKUP('Lotações convertidas'!A3394,'Lista de conversão'!B:B,1,0),""))</f>
        <v>CENTRO DE SAÚDE VILA MARIA - JOÃO VITAL</v>
      </c>
    </row>
    <row r="3395" spans="1:2" x14ac:dyDescent="0.25">
      <c r="A3395" t="str">
        <f>TRIM(BC!F3393)</f>
        <v>UNIDADE DE PRONTO ATENDIMENTO PAMPULHA</v>
      </c>
      <c r="B3395" t="str">
        <f>IFERROR(VLOOKUP('Lotações convertidas'!A3395,'Lista de conversão'!A:B,2,0),IFERROR(VLOOKUP('Lotações convertidas'!A3395,'Lista de conversão'!B:B,1,0),""))</f>
        <v>UNIDADE DE PRONTO ATENDIMENTO PAMPULHA</v>
      </c>
    </row>
    <row r="3396" spans="1:2" x14ac:dyDescent="0.25">
      <c r="A3396" t="str">
        <f>TRIM(BC!F3394)</f>
        <v>CENTRO DE SAÚDE NOVO HORIZONTE</v>
      </c>
      <c r="B3396" t="str">
        <f>IFERROR(VLOOKUP('Lotações convertidas'!A3396,'Lista de conversão'!A:B,2,0),IFERROR(VLOOKUP('Lotações convertidas'!A3396,'Lista de conversão'!B:B,1,0),""))</f>
        <v>CENTRO DE SAÚDE NOVO HORIZONTE</v>
      </c>
    </row>
    <row r="3397" spans="1:2" x14ac:dyDescent="0.25">
      <c r="A3397" t="str">
        <f>TRIM(BC!F3395)</f>
        <v>CENTRO DE SAÚDE JARDIM COMERCIÁRIOS</v>
      </c>
      <c r="B3397" t="str">
        <f>IFERROR(VLOOKUP('Lotações convertidas'!A3397,'Lista de conversão'!A:B,2,0),IFERROR(VLOOKUP('Lotações convertidas'!A3397,'Lista de conversão'!B:B,1,0),""))</f>
        <v>CENTRO DE SAÚDE JARDIM COMERCIÁRIOS</v>
      </c>
    </row>
    <row r="3398" spans="1:2" x14ac:dyDescent="0.25">
      <c r="A3398" t="str">
        <f>TRIM(BC!F3396)</f>
        <v>CENTRO DE REFERÊNCIA EM SAÚDE MENTAL INFANTO-JUVENIL NORDESTE</v>
      </c>
      <c r="B3398" t="str">
        <f>IFERROR(VLOOKUP('Lotações convertidas'!A3398,'Lista de conversão'!A:B,2,0),IFERROR(VLOOKUP('Lotações convertidas'!A3398,'Lista de conversão'!B:B,1,0),""))</f>
        <v>CENTRO DE REFERENCIA EM SAUDE MENTAL INFANTIL NORDESTE</v>
      </c>
    </row>
    <row r="3399" spans="1:2" x14ac:dyDescent="0.25">
      <c r="A3399" t="str">
        <f>TRIM(BC!F3397)</f>
        <v>CENTRO DE SAÚDE SALGADO FILHO</v>
      </c>
      <c r="B3399" t="str">
        <f>IFERROR(VLOOKUP('Lotações convertidas'!A3399,'Lista de conversão'!A:B,2,0),IFERROR(VLOOKUP('Lotações convertidas'!A3399,'Lista de conversão'!B:B,1,0),""))</f>
        <v>CENTRO DE SAÚDE SALGADO FILHO</v>
      </c>
    </row>
    <row r="3400" spans="1:2" x14ac:dyDescent="0.25">
      <c r="A3400" t="str">
        <f>TRIM(BC!F3398)</f>
        <v>UNIDADE DE PRONTO ATENDIMENTO OESTE</v>
      </c>
      <c r="B3400" t="str">
        <f>IFERROR(VLOOKUP('Lotações convertidas'!A3400,'Lista de conversão'!A:B,2,0),IFERROR(VLOOKUP('Lotações convertidas'!A3400,'Lista de conversão'!B:B,1,0),""))</f>
        <v>UNIDADE DE PRONTO ATENDIMENTO OESTE</v>
      </c>
    </row>
    <row r="3401" spans="1:2" x14ac:dyDescent="0.25">
      <c r="A3401" t="str">
        <f>TRIM(BC!F3399)</f>
        <v>GERÊNCIA DA REDE AMBULATORIAL ESPECIALIZADA</v>
      </c>
      <c r="B3401" t="str">
        <f>IFERROR(VLOOKUP('Lotações convertidas'!A3401,'Lista de conversão'!A:B,2,0),IFERROR(VLOOKUP('Lotações convertidas'!A3401,'Lista de conversão'!B:B,1,0),""))</f>
        <v>GERÊNCIA DA REDE AMBULATORIAL ESPECIALIZADA</v>
      </c>
    </row>
    <row r="3402" spans="1:2" x14ac:dyDescent="0.25">
      <c r="A3402" t="str">
        <f>TRIM(BC!F3400)</f>
        <v>CENTRO DE SAÚDE SALGADO FILHO</v>
      </c>
      <c r="B3402" t="str">
        <f>IFERROR(VLOOKUP('Lotações convertidas'!A3402,'Lista de conversão'!A:B,2,0),IFERROR(VLOOKUP('Lotações convertidas'!A3402,'Lista de conversão'!B:B,1,0),""))</f>
        <v>CENTRO DE SAÚDE SALGADO FILHO</v>
      </c>
    </row>
    <row r="3403" spans="1:2" x14ac:dyDescent="0.25">
      <c r="A3403" t="str">
        <f>TRIM(BC!F3401)</f>
        <v>CENTRO DE ESPECIALIDADES ODONTOLÓGICAS VENDA NOVA</v>
      </c>
      <c r="B3403" t="str">
        <f>IFERROR(VLOOKUP('Lotações convertidas'!A3403,'Lista de conversão'!A:B,2,0),IFERROR(VLOOKUP('Lotações convertidas'!A3403,'Lista de conversão'!B:B,1,0),""))</f>
        <v>CENTRO DE ESPECIALIDADES ODONTOLOGICAS VENDA NOVA</v>
      </c>
    </row>
    <row r="3404" spans="1:2" x14ac:dyDescent="0.25">
      <c r="A3404" t="str">
        <f>TRIM(BC!F3402)</f>
        <v>CENTRO DE SAÚDE MANGUEIRAS</v>
      </c>
      <c r="B3404" t="str">
        <f>IFERROR(VLOOKUP('Lotações convertidas'!A3404,'Lista de conversão'!A:B,2,0),IFERROR(VLOOKUP('Lotações convertidas'!A3404,'Lista de conversão'!B:B,1,0),""))</f>
        <v>CENTRO DE SAÚDE MANGUEIRAS</v>
      </c>
    </row>
    <row r="3405" spans="1:2" x14ac:dyDescent="0.25">
      <c r="A3405" t="str">
        <f>TRIM(BC!F3403)</f>
        <v>CENTRO DE SAÚDE CÉU AZUL</v>
      </c>
      <c r="B3405" t="str">
        <f>IFERROR(VLOOKUP('Lotações convertidas'!A3405,'Lista de conversão'!A:B,2,0),IFERROR(VLOOKUP('Lotações convertidas'!A3405,'Lista de conversão'!B:B,1,0),""))</f>
        <v>CENTRO DE SAÚDE CÉU AZUL</v>
      </c>
    </row>
    <row r="3406" spans="1:2" x14ac:dyDescent="0.25">
      <c r="A3406" t="str">
        <f>TRIM(BC!F3404)</f>
        <v>CENTRO DE SAÚDE COQUEIROS</v>
      </c>
      <c r="B3406" t="str">
        <f>IFERROR(VLOOKUP('Lotações convertidas'!A3406,'Lista de conversão'!A:B,2,0),IFERROR(VLOOKUP('Lotações convertidas'!A3406,'Lista de conversão'!B:B,1,0),""))</f>
        <v>CENTRO DE SAÚDE COQUEIROS</v>
      </c>
    </row>
    <row r="3407" spans="1:2" x14ac:dyDescent="0.25">
      <c r="A3407" t="str">
        <f>TRIM(BC!F3405)</f>
        <v>CENTRO DE SAÚDE VENTOSA</v>
      </c>
      <c r="B3407" t="str">
        <f>IFERROR(VLOOKUP('Lotações convertidas'!A3407,'Lista de conversão'!A:B,2,0),IFERROR(VLOOKUP('Lotações convertidas'!A3407,'Lista de conversão'!B:B,1,0),""))</f>
        <v>CENTRO DE SAÚDE VENTOSA</v>
      </c>
    </row>
    <row r="3408" spans="1:2" x14ac:dyDescent="0.25">
      <c r="A3408" t="str">
        <f>TRIM(BC!F3406)</f>
        <v>SERVIÇO DE ATENDIMENTO MÓVEL DE URGÊNCIA E TRANSPORTE EM SAÚDE</v>
      </c>
      <c r="B3408" t="str">
        <f>IFERROR(VLOOKUP('Lotações convertidas'!A3408,'Lista de conversão'!A:B,2,0),IFERROR(VLOOKUP('Lotações convertidas'!A3408,'Lista de conversão'!B:B,1,0),""))</f>
        <v>SERVIÇO DE ATENDIMENTO MÓVEL DE URGÊNCIA E TRANSPORTE EM SAÚDE</v>
      </c>
    </row>
    <row r="3409" spans="1:2" x14ac:dyDescent="0.25">
      <c r="A3409" t="str">
        <f>TRIM(BC!F3407)</f>
        <v>CENTRO DE SAÚDE PARAÍSO</v>
      </c>
      <c r="B3409" t="str">
        <f>IFERROR(VLOOKUP('Lotações convertidas'!A3409,'Lista de conversão'!A:B,2,0),IFERROR(VLOOKUP('Lotações convertidas'!A3409,'Lista de conversão'!B:B,1,0),""))</f>
        <v>CENTRO DE SAÚDE PARAÍSO</v>
      </c>
    </row>
    <row r="3410" spans="1:2" x14ac:dyDescent="0.25">
      <c r="A3410" t="str">
        <f>TRIM(BC!F3408)</f>
        <v>UNIDADE DE PRONTO ATENDIMENTO NORDESTE</v>
      </c>
      <c r="B3410" t="str">
        <f>IFERROR(VLOOKUP('Lotações convertidas'!A3410,'Lista de conversão'!A:B,2,0),IFERROR(VLOOKUP('Lotações convertidas'!A3410,'Lista de conversão'!B:B,1,0),""))</f>
        <v>UNIDADE DE PRONTO ATENDIMENTO NORDESTE</v>
      </c>
    </row>
    <row r="3411" spans="1:2" x14ac:dyDescent="0.25">
      <c r="A3411" t="str">
        <f>TRIM(BC!F3409)</f>
        <v>UNIDADE DE PRONTO ATENDIMENTO VENDA NOVA</v>
      </c>
      <c r="B3411" t="str">
        <f>IFERROR(VLOOKUP('Lotações convertidas'!A3411,'Lista de conversão'!A:B,2,0),IFERROR(VLOOKUP('Lotações convertidas'!A3411,'Lista de conversão'!B:B,1,0),""))</f>
        <v>UNIDADE DE PRONTO ATENDIMENTO VENDA NOVA</v>
      </c>
    </row>
    <row r="3412" spans="1:2" x14ac:dyDescent="0.25">
      <c r="A3412" t="str">
        <f>TRIM(BC!F3410)</f>
        <v>CENTRO DE SAÚDE INDEPENDÊNCIA</v>
      </c>
      <c r="B3412" t="str">
        <f>IFERROR(VLOOKUP('Lotações convertidas'!A3412,'Lista de conversão'!A:B,2,0),IFERROR(VLOOKUP('Lotações convertidas'!A3412,'Lista de conversão'!B:B,1,0),""))</f>
        <v>CENTRO DE SAÚDE INDEPENDÊNCIA</v>
      </c>
    </row>
    <row r="3413" spans="1:2" x14ac:dyDescent="0.25">
      <c r="A3413" t="str">
        <f>TRIM(BC!F3411)</f>
        <v>CENTRO DE SAÚDE PARAÍSO</v>
      </c>
      <c r="B3413" t="str">
        <f>IFERROR(VLOOKUP('Lotações convertidas'!A3413,'Lista de conversão'!A:B,2,0),IFERROR(VLOOKUP('Lotações convertidas'!A3413,'Lista de conversão'!B:B,1,0),""))</f>
        <v>CENTRO DE SAÚDE PARAÍSO</v>
      </c>
    </row>
    <row r="3414" spans="1:2" x14ac:dyDescent="0.25">
      <c r="A3414" t="str">
        <f>TRIM(BC!F3412)</f>
        <v>CENTRO DE SAÚDE NOVA YORK</v>
      </c>
      <c r="B3414" t="str">
        <f>IFERROR(VLOOKUP('Lotações convertidas'!A3414,'Lista de conversão'!A:B,2,0),IFERROR(VLOOKUP('Lotações convertidas'!A3414,'Lista de conversão'!B:B,1,0),""))</f>
        <v>CENTRO DE SAÚDE NOVA YORK</v>
      </c>
    </row>
    <row r="3415" spans="1:2" x14ac:dyDescent="0.25">
      <c r="A3415" t="str">
        <f>TRIM(BC!F3413)</f>
        <v>UNIDADE DE PRONTO ATENDIMENTO VENDA NOVA</v>
      </c>
      <c r="B3415" t="str">
        <f>IFERROR(VLOOKUP('Lotações convertidas'!A3415,'Lista de conversão'!A:B,2,0),IFERROR(VLOOKUP('Lotações convertidas'!A3415,'Lista de conversão'!B:B,1,0),""))</f>
        <v>UNIDADE DE PRONTO ATENDIMENTO VENDA NOVA</v>
      </c>
    </row>
    <row r="3416" spans="1:2" x14ac:dyDescent="0.25">
      <c r="A3416" t="str">
        <f>TRIM(BC!F3414)</f>
        <v>CENTRO DE REFERENCIA EM REABILITACAO VENDA NOVA</v>
      </c>
      <c r="B3416" t="str">
        <f>IFERROR(VLOOKUP('Lotações convertidas'!A3416,'Lista de conversão'!A:B,2,0),IFERROR(VLOOKUP('Lotações convertidas'!A3416,'Lista de conversão'!B:B,1,0),""))</f>
        <v>CENTRO DE REFERENCIA EM REABILITACAO VENDA NOVA</v>
      </c>
    </row>
    <row r="3417" spans="1:2" x14ac:dyDescent="0.25">
      <c r="A3417" t="str">
        <f>TRIM(BC!F3415)</f>
        <v>CENTRO DE SAÚDE GOIÂNIA</v>
      </c>
      <c r="B3417" t="str">
        <f>IFERROR(VLOOKUP('Lotações convertidas'!A3417,'Lista de conversão'!A:B,2,0),IFERROR(VLOOKUP('Lotações convertidas'!A3417,'Lista de conversão'!B:B,1,0),""))</f>
        <v>CENTRO DE SAÚDE GOIÂNIA</v>
      </c>
    </row>
    <row r="3418" spans="1:2" x14ac:dyDescent="0.25">
      <c r="A3418" t="str">
        <f>TRIM(BC!F3416)</f>
        <v>UNIDADE DE PRONTO ATENDIMENTO LESTE</v>
      </c>
      <c r="B3418" t="str">
        <f>IFERROR(VLOOKUP('Lotações convertidas'!A3418,'Lista de conversão'!A:B,2,0),IFERROR(VLOOKUP('Lotações convertidas'!A3418,'Lista de conversão'!B:B,1,0),""))</f>
        <v>UNIDADE DE PRONTO ATENDIMENTO LESTE</v>
      </c>
    </row>
    <row r="3419" spans="1:2" x14ac:dyDescent="0.25">
      <c r="A3419" t="str">
        <f>TRIM(BC!F3417)</f>
        <v>CENTRO DE REFERENCIA EM SAUDE MENTAL NORTE</v>
      </c>
      <c r="B3419" t="str">
        <f>IFERROR(VLOOKUP('Lotações convertidas'!A3419,'Lista de conversão'!A:B,2,0),IFERROR(VLOOKUP('Lotações convertidas'!A3419,'Lista de conversão'!B:B,1,0),""))</f>
        <v>CENTRO DE REFERENCIA EM SAUDE MENTAL NORTE</v>
      </c>
    </row>
    <row r="3420" spans="1:2" x14ac:dyDescent="0.25">
      <c r="A3420" t="str">
        <f>TRIM(BC!F3418)</f>
        <v>UNIDADE DE PRONTO ATENDIMENTO VENDA NOVA</v>
      </c>
      <c r="B3420" t="str">
        <f>IFERROR(VLOOKUP('Lotações convertidas'!A3420,'Lista de conversão'!A:B,2,0),IFERROR(VLOOKUP('Lotações convertidas'!A3420,'Lista de conversão'!B:B,1,0),""))</f>
        <v>UNIDADE DE PRONTO ATENDIMENTO VENDA NOVA</v>
      </c>
    </row>
    <row r="3421" spans="1:2" x14ac:dyDescent="0.25">
      <c r="A3421" t="str">
        <f>TRIM(BC!F3419)</f>
        <v>UNIDADE DE PRONTO ATENDIMENTO NORDESTE</v>
      </c>
      <c r="B3421" t="str">
        <f>IFERROR(VLOOKUP('Lotações convertidas'!A3421,'Lista de conversão'!A:B,2,0),IFERROR(VLOOKUP('Lotações convertidas'!A3421,'Lista de conversão'!B:B,1,0),""))</f>
        <v>UNIDADE DE PRONTO ATENDIMENTO NORDESTE</v>
      </c>
    </row>
    <row r="3422" spans="1:2" x14ac:dyDescent="0.25">
      <c r="A3422" t="str">
        <f>TRIM(BC!F3420)</f>
        <v>CENTRO DE SAÚDE CÍCERO ILDEFONSO</v>
      </c>
      <c r="B3422" t="str">
        <f>IFERROR(VLOOKUP('Lotações convertidas'!A3422,'Lista de conversão'!A:B,2,0),IFERROR(VLOOKUP('Lotações convertidas'!A3422,'Lista de conversão'!B:B,1,0),""))</f>
        <v>CENTRO DE SAÚDE CÍCERO ILDEFONSO</v>
      </c>
    </row>
    <row r="3423" spans="1:2" x14ac:dyDescent="0.25">
      <c r="A3423" t="str">
        <f>TRIM(BC!F3421)</f>
        <v>CENTRO DE REFERENCIA EM SAUDE MENTAL BARREIRO</v>
      </c>
      <c r="B3423" t="str">
        <f>IFERROR(VLOOKUP('Lotações convertidas'!A3423,'Lista de conversão'!A:B,2,0),IFERROR(VLOOKUP('Lotações convertidas'!A3423,'Lista de conversão'!B:B,1,0),""))</f>
        <v>CENTRO DE REFERENCIA EM SAUDE MENTAL BARREIRO</v>
      </c>
    </row>
    <row r="3424" spans="1:2" x14ac:dyDescent="0.25">
      <c r="A3424" t="str">
        <f>TRIM(BC!F3422)</f>
        <v>GERENCIA DE ZOONOSES VENDA NOVA</v>
      </c>
      <c r="B3424" t="str">
        <f>IFERROR(VLOOKUP('Lotações convertidas'!A3424,'Lista de conversão'!A:B,2,0),IFERROR(VLOOKUP('Lotações convertidas'!A3424,'Lista de conversão'!B:B,1,0),""))</f>
        <v>GERENCIA DE ZOONOSES VENDA NOVA</v>
      </c>
    </row>
    <row r="3425" spans="1:2" x14ac:dyDescent="0.25">
      <c r="A3425" t="str">
        <f>TRIM(BC!F3423)</f>
        <v>UNIDADE DE PRONTO ATENDIMENTO BARREIRO</v>
      </c>
      <c r="B3425" t="str">
        <f>IFERROR(VLOOKUP('Lotações convertidas'!A3425,'Lista de conversão'!A:B,2,0),IFERROR(VLOOKUP('Lotações convertidas'!A3425,'Lista de conversão'!B:B,1,0),""))</f>
        <v>UNIDADE DE PRONTO ATENDIMENTO BARREIRO</v>
      </c>
    </row>
    <row r="3426" spans="1:2" x14ac:dyDescent="0.25">
      <c r="A3426" t="str">
        <f>TRIM(BC!F3424)</f>
        <v>CENTRO DE SAÚDE PARAÚNA</v>
      </c>
      <c r="B3426" t="str">
        <f>IFERROR(VLOOKUP('Lotações convertidas'!A3426,'Lista de conversão'!A:B,2,0),IFERROR(VLOOKUP('Lotações convertidas'!A3426,'Lista de conversão'!B:B,1,0),""))</f>
        <v>CENTRO DE SAÚDE PARAÚNA</v>
      </c>
    </row>
    <row r="3427" spans="1:2" x14ac:dyDescent="0.25">
      <c r="A3427" t="str">
        <f>TRIM(BC!F3425)</f>
        <v>CENTRO DE SAÚDE MENINO JESUS</v>
      </c>
      <c r="B3427" t="str">
        <f>IFERROR(VLOOKUP('Lotações convertidas'!A3427,'Lista de conversão'!A:B,2,0),IFERROR(VLOOKUP('Lotações convertidas'!A3427,'Lista de conversão'!B:B,1,0),""))</f>
        <v>CENTRO DE SAÚDE MENINO JESUS</v>
      </c>
    </row>
    <row r="3428" spans="1:2" x14ac:dyDescent="0.25">
      <c r="A3428" t="str">
        <f>TRIM(BC!F3426)</f>
        <v>CENTRO DE SAÚDE NOVA YORK</v>
      </c>
      <c r="B3428" t="str">
        <f>IFERROR(VLOOKUP('Lotações convertidas'!A3428,'Lista de conversão'!A:B,2,0),IFERROR(VLOOKUP('Lotações convertidas'!A3428,'Lista de conversão'!B:B,1,0),""))</f>
        <v>CENTRO DE SAÚDE NOVA YORK</v>
      </c>
    </row>
    <row r="3429" spans="1:2" x14ac:dyDescent="0.25">
      <c r="A3429" t="str">
        <f>TRIM(BC!F3427)</f>
        <v>GERÊNCIA DE REGULAÇÃO DO ACESSO AMBULATORIAL</v>
      </c>
      <c r="B3429" t="str">
        <f>IFERROR(VLOOKUP('Lotações convertidas'!A3429,'Lista de conversão'!A:B,2,0),IFERROR(VLOOKUP('Lotações convertidas'!A3429,'Lista de conversão'!B:B,1,0),""))</f>
        <v>GERÊNCIA DE REGULAÇÃO DO ACESSO AMBULATORIAL</v>
      </c>
    </row>
    <row r="3430" spans="1:2" x14ac:dyDescent="0.25">
      <c r="A3430" t="str">
        <f>TRIM(BC!F3428)</f>
        <v>CENTRO DE REFERENCIA EM SAUDE MENTAL LESTE</v>
      </c>
      <c r="B3430" t="str">
        <f>IFERROR(VLOOKUP('Lotações convertidas'!A3430,'Lista de conversão'!A:B,2,0),IFERROR(VLOOKUP('Lotações convertidas'!A3430,'Lista de conversão'!B:B,1,0),""))</f>
        <v>CENTRO DE REFERENCIA EM SAUDE MENTAL LESTE</v>
      </c>
    </row>
    <row r="3431" spans="1:2" x14ac:dyDescent="0.25">
      <c r="A3431" t="str">
        <f>TRIM(BC!F3429)</f>
        <v>CENTRO DE SAÚDE SANTA CECÍLIA</v>
      </c>
      <c r="B3431" t="str">
        <f>IFERROR(VLOOKUP('Lotações convertidas'!A3431,'Lista de conversão'!A:B,2,0),IFERROR(VLOOKUP('Lotações convertidas'!A3431,'Lista de conversão'!B:B,1,0),""))</f>
        <v>CENTRO DE SAÚDE SANTA CECÍLIA</v>
      </c>
    </row>
    <row r="3432" spans="1:2" x14ac:dyDescent="0.25">
      <c r="A3432" t="str">
        <f>TRIM(BC!F3430)</f>
        <v>CENTRO DE SAÚDE VILA CEMIG</v>
      </c>
      <c r="B3432" t="str">
        <f>IFERROR(VLOOKUP('Lotações convertidas'!A3432,'Lista de conversão'!A:B,2,0),IFERROR(VLOOKUP('Lotações convertidas'!A3432,'Lista de conversão'!B:B,1,0),""))</f>
        <v>CENTRO DE SAÚDE VILA CEMIG</v>
      </c>
    </row>
    <row r="3433" spans="1:2" x14ac:dyDescent="0.25">
      <c r="A3433" t="str">
        <f>TRIM(BC!F3431)</f>
        <v>UNIDADE DE PRONTO ATENDIMENTO NORDESTE</v>
      </c>
      <c r="B3433" t="str">
        <f>IFERROR(VLOOKUP('Lotações convertidas'!A3433,'Lista de conversão'!A:B,2,0),IFERROR(VLOOKUP('Lotações convertidas'!A3433,'Lista de conversão'!B:B,1,0),""))</f>
        <v>UNIDADE DE PRONTO ATENDIMENTO NORDESTE</v>
      </c>
    </row>
    <row r="3434" spans="1:2" x14ac:dyDescent="0.25">
      <c r="A3434" t="str">
        <f>TRIM(BC!F3432)</f>
        <v>CENTRO DE SAÚDE GOIÂNIA</v>
      </c>
      <c r="B3434" t="str">
        <f>IFERROR(VLOOKUP('Lotações convertidas'!A3434,'Lista de conversão'!A:B,2,0),IFERROR(VLOOKUP('Lotações convertidas'!A3434,'Lista de conversão'!B:B,1,0),""))</f>
        <v>CENTRO DE SAÚDE GOIÂNIA</v>
      </c>
    </row>
    <row r="3435" spans="1:2" x14ac:dyDescent="0.25">
      <c r="A3435" t="str">
        <f>TRIM(BC!F3433)</f>
        <v>UNIDADE DE PRONTO ATENDIMENTO BARREIRO</v>
      </c>
      <c r="B3435" t="str">
        <f>IFERROR(VLOOKUP('Lotações convertidas'!A3435,'Lista de conversão'!A:B,2,0),IFERROR(VLOOKUP('Lotações convertidas'!A3435,'Lista de conversão'!B:B,1,0),""))</f>
        <v>UNIDADE DE PRONTO ATENDIMENTO BARREIRO</v>
      </c>
    </row>
    <row r="3436" spans="1:2" x14ac:dyDescent="0.25">
      <c r="A3436" t="str">
        <f>TRIM(BC!F3434)</f>
        <v>UNIDADE DE PRONTO ATENDIMENTO VENDA NOVA</v>
      </c>
      <c r="B3436" t="str">
        <f>IFERROR(VLOOKUP('Lotações convertidas'!A3436,'Lista de conversão'!A:B,2,0),IFERROR(VLOOKUP('Lotações convertidas'!A3436,'Lista de conversão'!B:B,1,0),""))</f>
        <v>UNIDADE DE PRONTO ATENDIMENTO VENDA NOVA</v>
      </c>
    </row>
    <row r="3437" spans="1:2" x14ac:dyDescent="0.25">
      <c r="A3437" t="str">
        <f>TRIM(BC!F3435)</f>
        <v>UNIDADE DE PRONTO ATENDIMENTO NORTE</v>
      </c>
      <c r="B3437" t="str">
        <f>IFERROR(VLOOKUP('Lotações convertidas'!A3437,'Lista de conversão'!A:B,2,0),IFERROR(VLOOKUP('Lotações convertidas'!A3437,'Lista de conversão'!B:B,1,0),""))</f>
        <v>UNIDADE DE PRONTO ATENDIMENTO NORTE</v>
      </c>
    </row>
    <row r="3438" spans="1:2" x14ac:dyDescent="0.25">
      <c r="A3438" t="str">
        <f>TRIM(BC!F3436)</f>
        <v>UNIDADE DE PRONTO ATENDIMENTO NORDESTE</v>
      </c>
      <c r="B3438" t="str">
        <f>IFERROR(VLOOKUP('Lotações convertidas'!A3438,'Lista de conversão'!A:B,2,0),IFERROR(VLOOKUP('Lotações convertidas'!A3438,'Lista de conversão'!B:B,1,0),""))</f>
        <v>UNIDADE DE PRONTO ATENDIMENTO NORDESTE</v>
      </c>
    </row>
    <row r="3439" spans="1:2" x14ac:dyDescent="0.25">
      <c r="A3439" t="str">
        <f>TRIM(BC!F3437)</f>
        <v>UNIDADE DE PRONTO ATENDIMENTO VENDA NOVA</v>
      </c>
      <c r="B3439" t="str">
        <f>IFERROR(VLOOKUP('Lotações convertidas'!A3439,'Lista de conversão'!A:B,2,0),IFERROR(VLOOKUP('Lotações convertidas'!A3439,'Lista de conversão'!B:B,1,0),""))</f>
        <v>UNIDADE DE PRONTO ATENDIMENTO VENDA NOVA</v>
      </c>
    </row>
    <row r="3440" spans="1:2" x14ac:dyDescent="0.25">
      <c r="A3440" t="str">
        <f>TRIM(BC!F3438)</f>
        <v>UNIDADE DE REFERÊNCIA SECUNDÁRIA SAUDADE</v>
      </c>
      <c r="B3440" t="str">
        <f>IFERROR(VLOOKUP('Lotações convertidas'!A3440,'Lista de conversão'!A:B,2,0),IFERROR(VLOOKUP('Lotações convertidas'!A3440,'Lista de conversão'!B:B,1,0),""))</f>
        <v>UNIDADE DE REFERENCIA SECUNDARIA SAUDADE</v>
      </c>
    </row>
    <row r="3441" spans="1:2" x14ac:dyDescent="0.25">
      <c r="A3441" t="str">
        <f>TRIM(BC!F3439)</f>
        <v>UNIDADE DE REFERÊNCIA SECUNDÁRIA CAMPOS SALES</v>
      </c>
      <c r="B3441" t="str">
        <f>IFERROR(VLOOKUP('Lotações convertidas'!A3441,'Lista de conversão'!A:B,2,0),IFERROR(VLOOKUP('Lotações convertidas'!A3441,'Lista de conversão'!B:B,1,0),""))</f>
        <v>UNIDADE DE REFERENCIA SECUNDARIA CAMPOS SALES</v>
      </c>
    </row>
    <row r="3442" spans="1:2" x14ac:dyDescent="0.25">
      <c r="A3442" t="str">
        <f>TRIM(BC!F3440)</f>
        <v>CENTRO DE SAÚDE PIRATININGA</v>
      </c>
      <c r="B3442" t="str">
        <f>IFERROR(VLOOKUP('Lotações convertidas'!A3442,'Lista de conversão'!A:B,2,0),IFERROR(VLOOKUP('Lotações convertidas'!A3442,'Lista de conversão'!B:B,1,0),""))</f>
        <v>CENTRO DE SAÚDE PIRATININGA</v>
      </c>
    </row>
    <row r="3443" spans="1:2" x14ac:dyDescent="0.25">
      <c r="A3443" t="str">
        <f>TRIM(BC!F3441)</f>
        <v>UNIDADE DE PRONTO ATENDIMENTO VENDA NOVA</v>
      </c>
      <c r="B3443" t="str">
        <f>IFERROR(VLOOKUP('Lotações convertidas'!A3443,'Lista de conversão'!A:B,2,0),IFERROR(VLOOKUP('Lotações convertidas'!A3443,'Lista de conversão'!B:B,1,0),""))</f>
        <v>UNIDADE DE PRONTO ATENDIMENTO VENDA NOVA</v>
      </c>
    </row>
    <row r="3444" spans="1:2" x14ac:dyDescent="0.25">
      <c r="A3444" t="str">
        <f>TRIM(BC!F3442)</f>
        <v>UNIDADE DE REFERÊNCIA SECUNDÁRIA CENTRO-SUL</v>
      </c>
      <c r="B3444" t="str">
        <f>IFERROR(VLOOKUP('Lotações convertidas'!A3444,'Lista de conversão'!A:B,2,0),IFERROR(VLOOKUP('Lotações convertidas'!A3444,'Lista de conversão'!B:B,1,0),""))</f>
        <v>UNIDADE DE REFERENCIA SECUNDARIA CENTRO-SUL</v>
      </c>
    </row>
    <row r="3445" spans="1:2" x14ac:dyDescent="0.25">
      <c r="A3445" t="str">
        <f>TRIM(BC!F3443)</f>
        <v>CENTRO DE SAÚDE GLÓRIA</v>
      </c>
      <c r="B3445" t="str">
        <f>IFERROR(VLOOKUP('Lotações convertidas'!A3445,'Lista de conversão'!A:B,2,0),IFERROR(VLOOKUP('Lotações convertidas'!A3445,'Lista de conversão'!B:B,1,0),""))</f>
        <v>CENTRO DE SAÚDE GLÓRIA</v>
      </c>
    </row>
    <row r="3446" spans="1:2" x14ac:dyDescent="0.25">
      <c r="A3446" t="str">
        <f>TRIM(BC!F3444)</f>
        <v>GERENCIA DE URGENCIA E EMERGENCIA</v>
      </c>
      <c r="B3446" t="str">
        <f>IFERROR(VLOOKUP('Lotações convertidas'!A3446,'Lista de conversão'!A:B,2,0),IFERROR(VLOOKUP('Lotações convertidas'!A3446,'Lista de conversão'!B:B,1,0),""))</f>
        <v>GERENCIA DE URGENCIA E EMERGENCIA</v>
      </c>
    </row>
    <row r="3447" spans="1:2" x14ac:dyDescent="0.25">
      <c r="A3447" t="str">
        <f>TRIM(BC!F3445)</f>
        <v>CENTRO DE REFERENCIA EM REABILITACAO VENDA NOVA</v>
      </c>
      <c r="B3447" t="str">
        <f>IFERROR(VLOOKUP('Lotações convertidas'!A3447,'Lista de conversão'!A:B,2,0),IFERROR(VLOOKUP('Lotações convertidas'!A3447,'Lista de conversão'!B:B,1,0),""))</f>
        <v>CENTRO DE REFERENCIA EM REABILITACAO VENDA NOVA</v>
      </c>
    </row>
    <row r="3448" spans="1:2" x14ac:dyDescent="0.25">
      <c r="A3448" t="str">
        <f>TRIM(BC!F3446)</f>
        <v>CENTRO DE SAÚDE SALGADO FILHO</v>
      </c>
      <c r="B3448" t="str">
        <f>IFERROR(VLOOKUP('Lotações convertidas'!A3448,'Lista de conversão'!A:B,2,0),IFERROR(VLOOKUP('Lotações convertidas'!A3448,'Lista de conversão'!B:B,1,0),""))</f>
        <v>CENTRO DE SAÚDE SALGADO FILHO</v>
      </c>
    </row>
    <row r="3449" spans="1:2" x14ac:dyDescent="0.25">
      <c r="A3449" t="str">
        <f>TRIM(BC!F3447)</f>
        <v>UNIDADE DE PRONTO ATENDIMENTO OESTE</v>
      </c>
      <c r="B3449" t="str">
        <f>IFERROR(VLOOKUP('Lotações convertidas'!A3449,'Lista de conversão'!A:B,2,0),IFERROR(VLOOKUP('Lotações convertidas'!A3449,'Lista de conversão'!B:B,1,0),""))</f>
        <v>UNIDADE DE PRONTO ATENDIMENTO OESTE</v>
      </c>
    </row>
    <row r="3450" spans="1:2" x14ac:dyDescent="0.25">
      <c r="A3450" t="str">
        <f>TRIM(BC!F3448)</f>
        <v>UNIDADE DE PRONTO ATENDIMENTO NORDESTE</v>
      </c>
      <c r="B3450" t="str">
        <f>IFERROR(VLOOKUP('Lotações convertidas'!A3450,'Lista de conversão'!A:B,2,0),IFERROR(VLOOKUP('Lotações convertidas'!A3450,'Lista de conversão'!B:B,1,0),""))</f>
        <v>UNIDADE DE PRONTO ATENDIMENTO NORDESTE</v>
      </c>
    </row>
    <row r="3451" spans="1:2" x14ac:dyDescent="0.25">
      <c r="A3451" t="str">
        <f>TRIM(BC!F3449)</f>
        <v>CENTRO DE ESPECIALIDADES MEDICAS NORDESTE</v>
      </c>
      <c r="B3451" t="str">
        <f>IFERROR(VLOOKUP('Lotações convertidas'!A3451,'Lista de conversão'!A:B,2,0),IFERROR(VLOOKUP('Lotações convertidas'!A3451,'Lista de conversão'!B:B,1,0),""))</f>
        <v>CENTRO DE ESPECIALIDADES MEDICAS NORDESTE</v>
      </c>
    </row>
    <row r="3452" spans="1:2" x14ac:dyDescent="0.25">
      <c r="A3452" t="str">
        <f>TRIM(BC!F3450)</f>
        <v>UNIDADE DE PRONTO ATENDIMENTO NORDESTE</v>
      </c>
      <c r="B3452" t="str">
        <f>IFERROR(VLOOKUP('Lotações convertidas'!A3452,'Lista de conversão'!A:B,2,0),IFERROR(VLOOKUP('Lotações convertidas'!A3452,'Lista de conversão'!B:B,1,0),""))</f>
        <v>UNIDADE DE PRONTO ATENDIMENTO NORDESTE</v>
      </c>
    </row>
    <row r="3453" spans="1:2" x14ac:dyDescent="0.25">
      <c r="A3453" t="str">
        <f>TRIM(BC!F3451)</f>
        <v>GERENCIA DE ASSISTENCIA, EPIDEMIOLOGIA E REGULACAO BARREIRO</v>
      </c>
      <c r="B3453" t="str">
        <f>IFERROR(VLOOKUP('Lotações convertidas'!A3453,'Lista de conversão'!A:B,2,0),IFERROR(VLOOKUP('Lotações convertidas'!A3453,'Lista de conversão'!B:B,1,0),""))</f>
        <v>GERENCIA DE ASSISTENCIA, EPIDEMIOLOGIA E REGULACAO BARREIRO</v>
      </c>
    </row>
    <row r="3454" spans="1:2" x14ac:dyDescent="0.25">
      <c r="A3454" t="str">
        <f>TRIM(BC!F3452)</f>
        <v>CENTRO DE SAÚDE JARDIM GUANABARA</v>
      </c>
      <c r="B3454" t="str">
        <f>IFERROR(VLOOKUP('Lotações convertidas'!A3454,'Lista de conversão'!A:B,2,0),IFERROR(VLOOKUP('Lotações convertidas'!A3454,'Lista de conversão'!B:B,1,0),""))</f>
        <v>CENTRO DE SAÚDE JARDIM GUANABARA</v>
      </c>
    </row>
    <row r="3455" spans="1:2" x14ac:dyDescent="0.25">
      <c r="A3455" t="str">
        <f>TRIM(BC!F3453)</f>
        <v>CENTRO DE SAÚDE SERRA VERDE</v>
      </c>
      <c r="B3455" t="str">
        <f>IFERROR(VLOOKUP('Lotações convertidas'!A3455,'Lista de conversão'!A:B,2,0),IFERROR(VLOOKUP('Lotações convertidas'!A3455,'Lista de conversão'!B:B,1,0),""))</f>
        <v>CENTRO DE SAÚDE SERRA VERDE</v>
      </c>
    </row>
    <row r="3456" spans="1:2" x14ac:dyDescent="0.25">
      <c r="A3456" t="str">
        <f>TRIM(BC!F3454)</f>
        <v>UNIDADE DE PRONTO ATENDIMENTO NORDESTE</v>
      </c>
      <c r="B3456" t="str">
        <f>IFERROR(VLOOKUP('Lotações convertidas'!A3456,'Lista de conversão'!A:B,2,0),IFERROR(VLOOKUP('Lotações convertidas'!A3456,'Lista de conversão'!B:B,1,0),""))</f>
        <v>UNIDADE DE PRONTO ATENDIMENTO NORDESTE</v>
      </c>
    </row>
    <row r="3457" spans="1:2" x14ac:dyDescent="0.25">
      <c r="A3457" t="str">
        <f>TRIM(BC!F3455)</f>
        <v>UNIDADE DE PRONTO ATENDIMENTO BARREIRO</v>
      </c>
      <c r="B3457" t="str">
        <f>IFERROR(VLOOKUP('Lotações convertidas'!A3457,'Lista de conversão'!A:B,2,0),IFERROR(VLOOKUP('Lotações convertidas'!A3457,'Lista de conversão'!B:B,1,0),""))</f>
        <v>UNIDADE DE PRONTO ATENDIMENTO BARREIRO</v>
      </c>
    </row>
    <row r="3458" spans="1:2" x14ac:dyDescent="0.25">
      <c r="A3458" t="str">
        <f>TRIM(BC!F3456)</f>
        <v>CENTRO DE REFERENCIA EM SAUDE MENTAL PAMPULHA</v>
      </c>
      <c r="B3458" t="str">
        <f>IFERROR(VLOOKUP('Lotações convertidas'!A3458,'Lista de conversão'!A:B,2,0),IFERROR(VLOOKUP('Lotações convertidas'!A3458,'Lista de conversão'!B:B,1,0),""))</f>
        <v>CENTRO DE REFERENCIA EM SAUDE MENTAL PAMPULHA</v>
      </c>
    </row>
    <row r="3459" spans="1:2" x14ac:dyDescent="0.25">
      <c r="A3459" t="str">
        <f>TRIM(BC!F3457)</f>
        <v>CENTRO DE SAÚDE SANTA MÔNICA</v>
      </c>
      <c r="B3459" t="str">
        <f>IFERROR(VLOOKUP('Lotações convertidas'!A3459,'Lista de conversão'!A:B,2,0),IFERROR(VLOOKUP('Lotações convertidas'!A3459,'Lista de conversão'!B:B,1,0),""))</f>
        <v>CENTRO DE SAÚDE SANTA MÔNICA</v>
      </c>
    </row>
    <row r="3460" spans="1:2" x14ac:dyDescent="0.25">
      <c r="A3460" t="str">
        <f>TRIM(BC!F3458)</f>
        <v>CENTRO DE SAÚDE OSWALDO CRUZ</v>
      </c>
      <c r="B3460" t="str">
        <f>IFERROR(VLOOKUP('Lotações convertidas'!A3460,'Lista de conversão'!A:B,2,0),IFERROR(VLOOKUP('Lotações convertidas'!A3460,'Lista de conversão'!B:B,1,0),""))</f>
        <v>CENTRO DE SAÚDE OSWALDO CRUZ</v>
      </c>
    </row>
    <row r="3461" spans="1:2" x14ac:dyDescent="0.25">
      <c r="A3461" t="str">
        <f>TRIM(BC!F3459)</f>
        <v>SERVIÇO DE ATENDIMENTO MÓVEL DE URGÊNCIA E TRANSPORTE EM SAÚDE</v>
      </c>
      <c r="B3461" t="str">
        <f>IFERROR(VLOOKUP('Lotações convertidas'!A3461,'Lista de conversão'!A:B,2,0),IFERROR(VLOOKUP('Lotações convertidas'!A3461,'Lista de conversão'!B:B,1,0),""))</f>
        <v>SERVIÇO DE ATENDIMENTO MÓVEL DE URGÊNCIA E TRANSPORTE EM SAÚDE</v>
      </c>
    </row>
    <row r="3462" spans="1:2" x14ac:dyDescent="0.25">
      <c r="A3462" t="str">
        <f>TRIM(BC!F3460)</f>
        <v>CENTRO DE SAÚDE SÃO CRISTÓVÃO</v>
      </c>
      <c r="B3462" t="str">
        <f>IFERROR(VLOOKUP('Lotações convertidas'!A3462,'Lista de conversão'!A:B,2,0),IFERROR(VLOOKUP('Lotações convertidas'!A3462,'Lista de conversão'!B:B,1,0),""))</f>
        <v>CENTRO DE SAÚDE SÃO CRISTÓVÃO</v>
      </c>
    </row>
    <row r="3463" spans="1:2" x14ac:dyDescent="0.25">
      <c r="A3463" t="str">
        <f>TRIM(BC!F3461)</f>
        <v>CENTRO DE SAÚDE SALGADO FILHO</v>
      </c>
      <c r="B3463" t="str">
        <f>IFERROR(VLOOKUP('Lotações convertidas'!A3463,'Lista de conversão'!A:B,2,0),IFERROR(VLOOKUP('Lotações convertidas'!A3463,'Lista de conversão'!B:B,1,0),""))</f>
        <v>CENTRO DE SAÚDE SALGADO FILHO</v>
      </c>
    </row>
    <row r="3464" spans="1:2" x14ac:dyDescent="0.25">
      <c r="A3464" t="str">
        <f>TRIM(BC!F3462)</f>
        <v>UNIDADE DE REFERÊNCIA SECUNDÁRIA PADRE EUSTÁQUIO</v>
      </c>
      <c r="B3464" t="str">
        <f>IFERROR(VLOOKUP('Lotações convertidas'!A3464,'Lista de conversão'!A:B,2,0),IFERROR(VLOOKUP('Lotações convertidas'!A3464,'Lista de conversão'!B:B,1,0),""))</f>
        <v>UNIDADE DE REFERENCIA SECUNDARIA PADRE EUSTAQUIO</v>
      </c>
    </row>
    <row r="3465" spans="1:2" x14ac:dyDescent="0.25">
      <c r="A3465" t="str">
        <f>TRIM(BC!F3463)</f>
        <v>CENTRO DE REFERENCIA EM SAUDE MENTAL NORDESTE</v>
      </c>
      <c r="B3465" t="str">
        <f>IFERROR(VLOOKUP('Lotações convertidas'!A3465,'Lista de conversão'!A:B,2,0),IFERROR(VLOOKUP('Lotações convertidas'!A3465,'Lista de conversão'!B:B,1,0),""))</f>
        <v>CENTRO DE REFERENCIA EM SAUDE MENTAL NORDESTE</v>
      </c>
    </row>
    <row r="3466" spans="1:2" x14ac:dyDescent="0.25">
      <c r="A3466" t="str">
        <f>TRIM(BC!F3464)</f>
        <v>CENTRO DE REFERENCIA EM SAUDE MENTAL LESTE</v>
      </c>
      <c r="B3466" t="str">
        <f>IFERROR(VLOOKUP('Lotações convertidas'!A3466,'Lista de conversão'!A:B,2,0),IFERROR(VLOOKUP('Lotações convertidas'!A3466,'Lista de conversão'!B:B,1,0),""))</f>
        <v>CENTRO DE REFERENCIA EM SAUDE MENTAL LESTE</v>
      </c>
    </row>
    <row r="3467" spans="1:2" x14ac:dyDescent="0.25">
      <c r="A3467" t="str">
        <f>TRIM(BC!F3465)</f>
        <v>SERVIÇO DE ATENDIMENTO MÓVEL DE URGÊNCIA E TRANSPORTE EM SAÚDE</v>
      </c>
      <c r="B3467" t="str">
        <f>IFERROR(VLOOKUP('Lotações convertidas'!A3467,'Lista de conversão'!A:B,2,0),IFERROR(VLOOKUP('Lotações convertidas'!A3467,'Lista de conversão'!B:B,1,0),""))</f>
        <v>SERVIÇO DE ATENDIMENTO MÓVEL DE URGÊNCIA E TRANSPORTE EM SAÚDE</v>
      </c>
    </row>
    <row r="3468" spans="1:2" x14ac:dyDescent="0.25">
      <c r="A3468" t="str">
        <f>TRIM(BC!F3466)</f>
        <v>CENTRO DE ESPECIALIDADES MEDICAS BARREIRO</v>
      </c>
      <c r="B3468" t="str">
        <f>IFERROR(VLOOKUP('Lotações convertidas'!A3468,'Lista de conversão'!A:B,2,0),IFERROR(VLOOKUP('Lotações convertidas'!A3468,'Lista de conversão'!B:B,1,0),""))</f>
        <v>CENTRO DE ESPECIALIDADES MEDICAS BARREIRO</v>
      </c>
    </row>
    <row r="3469" spans="1:2" x14ac:dyDescent="0.25">
      <c r="A3469" t="str">
        <f>TRIM(BC!F3467)</f>
        <v>CENTRO DE SAÚDE CÉU AZUL</v>
      </c>
      <c r="B3469" t="str">
        <f>IFERROR(VLOOKUP('Lotações convertidas'!A3469,'Lista de conversão'!A:B,2,0),IFERROR(VLOOKUP('Lotações convertidas'!A3469,'Lista de conversão'!B:B,1,0),""))</f>
        <v>CENTRO DE SAÚDE CÉU AZUL</v>
      </c>
    </row>
    <row r="3470" spans="1:2" x14ac:dyDescent="0.25">
      <c r="A3470" t="str">
        <f>TRIM(BC!F3468)</f>
        <v>UNIDADE DE PRONTO ATENDIMENTO VENDA NOVA</v>
      </c>
      <c r="B3470" t="str">
        <f>IFERROR(VLOOKUP('Lotações convertidas'!A3470,'Lista de conversão'!A:B,2,0),IFERROR(VLOOKUP('Lotações convertidas'!A3470,'Lista de conversão'!B:B,1,0),""))</f>
        <v>UNIDADE DE PRONTO ATENDIMENTO VENDA NOVA</v>
      </c>
    </row>
    <row r="3471" spans="1:2" x14ac:dyDescent="0.25">
      <c r="A3471" t="str">
        <f>TRIM(BC!F3469)</f>
        <v>SERVIÇO DE ATENDIMENTO MÓVEL DE URGÊNCIA E TRANSPORTE EM SAÚDE</v>
      </c>
      <c r="B3471" t="str">
        <f>IFERROR(VLOOKUP('Lotações convertidas'!A3471,'Lista de conversão'!A:B,2,0),IFERROR(VLOOKUP('Lotações convertidas'!A3471,'Lista de conversão'!B:B,1,0),""))</f>
        <v>SERVIÇO DE ATENDIMENTO MÓVEL DE URGÊNCIA E TRANSPORTE EM SAÚDE</v>
      </c>
    </row>
    <row r="3472" spans="1:2" x14ac:dyDescent="0.25">
      <c r="A3472" t="str">
        <f>TRIM(BC!F3470)</f>
        <v>UNIDADE DE PRONTO ATENDIMENTO OESTE</v>
      </c>
      <c r="B3472" t="str">
        <f>IFERROR(VLOOKUP('Lotações convertidas'!A3472,'Lista de conversão'!A:B,2,0),IFERROR(VLOOKUP('Lotações convertidas'!A3472,'Lista de conversão'!B:B,1,0),""))</f>
        <v>UNIDADE DE PRONTO ATENDIMENTO OESTE</v>
      </c>
    </row>
    <row r="3473" spans="1:2" x14ac:dyDescent="0.25">
      <c r="A3473" t="str">
        <f>TRIM(BC!F3471)</f>
        <v>CENTRO DE REFERÊNCIA EM SAÚDE MENTAL- ÁLCOOL E OUTRAS DROGAS PAMPULHA/NOROESTE</v>
      </c>
      <c r="B3473" t="str">
        <f>IFERROR(VLOOKUP('Lotações convertidas'!A3473,'Lista de conversão'!A:B,2,0),IFERROR(VLOOKUP('Lotações convertidas'!A3473,'Lista de conversão'!B:B,1,0),""))</f>
        <v>CENTRO DE REFERÊNCIA EM SAÚDE MENTAL - ÁLCOOL E DROGAS PAMPULHA/NOROESTE</v>
      </c>
    </row>
    <row r="3474" spans="1:2" x14ac:dyDescent="0.25">
      <c r="A3474" t="str">
        <f>TRIM(BC!F3472)</f>
        <v>CENTRO DE SAÚDE PADRE EUSTÁQUIO</v>
      </c>
      <c r="B3474" t="str">
        <f>IFERROR(VLOOKUP('Lotações convertidas'!A3474,'Lista de conversão'!A:B,2,0),IFERROR(VLOOKUP('Lotações convertidas'!A3474,'Lista de conversão'!B:B,1,0),""))</f>
        <v>CENTRO DE SAÚDE PADRE EUSTÁQUIO</v>
      </c>
    </row>
    <row r="3475" spans="1:2" x14ac:dyDescent="0.25">
      <c r="A3475" t="str">
        <f>TRIM(BC!F3473)</f>
        <v>UNIDADE DE REFERÊNCIA SECUNDÁRIA CENTRO-SUL</v>
      </c>
      <c r="B3475" t="str">
        <f>IFERROR(VLOOKUP('Lotações convertidas'!A3475,'Lista de conversão'!A:B,2,0),IFERROR(VLOOKUP('Lotações convertidas'!A3475,'Lista de conversão'!B:B,1,0),""))</f>
        <v>UNIDADE DE REFERENCIA SECUNDARIA CENTRO-SUL</v>
      </c>
    </row>
    <row r="3476" spans="1:2" x14ac:dyDescent="0.25">
      <c r="A3476" t="str">
        <f>TRIM(BC!F3474)</f>
        <v>CENTRO DE ESPECIALIDADES MEDICAS VENDA NOVA</v>
      </c>
      <c r="B3476" t="str">
        <f>IFERROR(VLOOKUP('Lotações convertidas'!A3476,'Lista de conversão'!A:B,2,0),IFERROR(VLOOKUP('Lotações convertidas'!A3476,'Lista de conversão'!B:B,1,0),""))</f>
        <v>CENTRO DE ESPECIALIDADES MEDICAS VENDA NOVA</v>
      </c>
    </row>
    <row r="3477" spans="1:2" x14ac:dyDescent="0.25">
      <c r="A3477" t="str">
        <f>TRIM(BC!F3475)</f>
        <v>LABORATÓRIO REGIONAL NORTE / VENDA NOVA</v>
      </c>
      <c r="B3477" t="str">
        <f>IFERROR(VLOOKUP('Lotações convertidas'!A3477,'Lista de conversão'!A:B,2,0),IFERROR(VLOOKUP('Lotações convertidas'!A3477,'Lista de conversão'!B:B,1,0),""))</f>
        <v>LABORATORIO REGIONAL NORTE/VENDA NOVA</v>
      </c>
    </row>
    <row r="3478" spans="1:2" x14ac:dyDescent="0.25">
      <c r="A3478" t="str">
        <f>TRIM(BC!F3476)</f>
        <v>UNIDADE DE REFERÊNCIA SECUNDÁRIA CAMPOS SALES</v>
      </c>
      <c r="B3478" t="str">
        <f>IFERROR(VLOOKUP('Lotações convertidas'!A3478,'Lista de conversão'!A:B,2,0),IFERROR(VLOOKUP('Lotações convertidas'!A3478,'Lista de conversão'!B:B,1,0),""))</f>
        <v>UNIDADE DE REFERENCIA SECUNDARIA CAMPOS SALES</v>
      </c>
    </row>
    <row r="3479" spans="1:2" x14ac:dyDescent="0.25">
      <c r="A3479" t="str">
        <f>TRIM(BC!F3477)</f>
        <v>CENTRO DE SAÚDE HELIÓPOLIS</v>
      </c>
      <c r="B3479" t="str">
        <f>IFERROR(VLOOKUP('Lotações convertidas'!A3479,'Lista de conversão'!A:B,2,0),IFERROR(VLOOKUP('Lotações convertidas'!A3479,'Lista de conversão'!B:B,1,0),""))</f>
        <v>CENTRO DE SAÚDE HELIÓPOLIS</v>
      </c>
    </row>
    <row r="3480" spans="1:2" x14ac:dyDescent="0.25">
      <c r="A3480" t="str">
        <f>TRIM(BC!F3478)</f>
        <v>CENTRO DE SAÚDE VENTOSA</v>
      </c>
      <c r="B3480" t="str">
        <f>IFERROR(VLOOKUP('Lotações convertidas'!A3480,'Lista de conversão'!A:B,2,0),IFERROR(VLOOKUP('Lotações convertidas'!A3480,'Lista de conversão'!B:B,1,0),""))</f>
        <v>CENTRO DE SAÚDE VENTOSA</v>
      </c>
    </row>
    <row r="3481" spans="1:2" x14ac:dyDescent="0.25">
      <c r="A3481" t="str">
        <f>TRIM(BC!F3479)</f>
        <v>CENTRO DE SAÚDE SANTA MARIA</v>
      </c>
      <c r="B3481" t="str">
        <f>IFERROR(VLOOKUP('Lotações convertidas'!A3481,'Lista de conversão'!A:B,2,0),IFERROR(VLOOKUP('Lotações convertidas'!A3481,'Lista de conversão'!B:B,1,0),""))</f>
        <v>CENTRO DE SAÚDE SANTA MARIA</v>
      </c>
    </row>
    <row r="3482" spans="1:2" x14ac:dyDescent="0.25">
      <c r="A3482" t="str">
        <f>TRIM(BC!F3480)</f>
        <v>UNIDADE DE PRONTO ATENDIMENTO LESTE</v>
      </c>
      <c r="B3482" t="str">
        <f>IFERROR(VLOOKUP('Lotações convertidas'!A3482,'Lista de conversão'!A:B,2,0),IFERROR(VLOOKUP('Lotações convertidas'!A3482,'Lista de conversão'!B:B,1,0),""))</f>
        <v>UNIDADE DE PRONTO ATENDIMENTO LESTE</v>
      </c>
    </row>
    <row r="3483" spans="1:2" x14ac:dyDescent="0.25">
      <c r="A3483" t="str">
        <f>TRIM(BC!F3481)</f>
        <v>SERVIÇO DE ATENDIMENTO MÓVEL DE URGÊNCIA E TRANSPORTE EM SAÚDE</v>
      </c>
      <c r="B3483" t="str">
        <f>IFERROR(VLOOKUP('Lotações convertidas'!A3483,'Lista de conversão'!A:B,2,0),IFERROR(VLOOKUP('Lotações convertidas'!A3483,'Lista de conversão'!B:B,1,0),""))</f>
        <v>SERVIÇO DE ATENDIMENTO MÓVEL DE URGÊNCIA E TRANSPORTE EM SAÚDE</v>
      </c>
    </row>
    <row r="3484" spans="1:2" x14ac:dyDescent="0.25">
      <c r="A3484" t="str">
        <f>TRIM(BC!F3482)</f>
        <v>GERENCIA DE ASSISTENCIA, EPIDEMIOLOGIA E REGULACAO PAMPULHA</v>
      </c>
      <c r="B3484" t="str">
        <f>IFERROR(VLOOKUP('Lotações convertidas'!A3484,'Lista de conversão'!A:B,2,0),IFERROR(VLOOKUP('Lotações convertidas'!A3484,'Lista de conversão'!B:B,1,0),""))</f>
        <v>GERENCIA DE ASSISTENCIA, EPIDEMIOLOGIA E REGULACAO PAMPULHA</v>
      </c>
    </row>
    <row r="3485" spans="1:2" x14ac:dyDescent="0.25">
      <c r="A3485" t="str">
        <f>TRIM(BC!F3483)</f>
        <v>UNIDADE DE PRONTO ATENDIMENTO LESTE</v>
      </c>
      <c r="B3485" t="str">
        <f>IFERROR(VLOOKUP('Lotações convertidas'!A3485,'Lista de conversão'!A:B,2,0),IFERROR(VLOOKUP('Lotações convertidas'!A3485,'Lista de conversão'!B:B,1,0),""))</f>
        <v>UNIDADE DE PRONTO ATENDIMENTO LESTE</v>
      </c>
    </row>
    <row r="3486" spans="1:2" x14ac:dyDescent="0.25">
      <c r="A3486" t="str">
        <f>TRIM(BC!F3484)</f>
        <v>CENTRO DE SAÚDE NAZARÉ</v>
      </c>
      <c r="B3486" t="str">
        <f>IFERROR(VLOOKUP('Lotações convertidas'!A3486,'Lista de conversão'!A:B,2,0),IFERROR(VLOOKUP('Lotações convertidas'!A3486,'Lista de conversão'!B:B,1,0),""))</f>
        <v>CENTRO DE SAÚDE NAZARÉ</v>
      </c>
    </row>
    <row r="3487" spans="1:2" x14ac:dyDescent="0.25">
      <c r="A3487" t="str">
        <f>TRIM(BC!F3485)</f>
        <v>CENTRO DE SAÚDE PILAR - OLHOS D'ÁGUA</v>
      </c>
      <c r="B3487" t="str">
        <f>IFERROR(VLOOKUP('Lotações convertidas'!A3487,'Lista de conversão'!A:B,2,0),IFERROR(VLOOKUP('Lotações convertidas'!A3487,'Lista de conversão'!B:B,1,0),""))</f>
        <v>CENTRO DE SAÚDE PILAR - OLHOS D'ÁGUA</v>
      </c>
    </row>
    <row r="3488" spans="1:2" x14ac:dyDescent="0.25">
      <c r="A3488" t="str">
        <f>TRIM(BC!F3486)</f>
        <v>CENTRO DE SAÚDE CARLOS RENATO DIAS</v>
      </c>
      <c r="B3488" t="str">
        <f>IFERROR(VLOOKUP('Lotações convertidas'!A3488,'Lista de conversão'!A:B,2,0),IFERROR(VLOOKUP('Lotações convertidas'!A3488,'Lista de conversão'!B:B,1,0),""))</f>
        <v>CENTRO DE SAÚDE CARLOS RENATO DIAS</v>
      </c>
    </row>
    <row r="3489" spans="1:2" x14ac:dyDescent="0.25">
      <c r="A3489" t="str">
        <f>TRIM(BC!F3487)</f>
        <v>GERENCIA DE ASSISTENCIA, EPIDEMIOLOGIA E REGULACAO NORDESTE</v>
      </c>
      <c r="B3489" t="str">
        <f>IFERROR(VLOOKUP('Lotações convertidas'!A3489,'Lista de conversão'!A:B,2,0),IFERROR(VLOOKUP('Lotações convertidas'!A3489,'Lista de conversão'!B:B,1,0),""))</f>
        <v>GERENCIA DE ASSISTENCIA, EPIDEMIOLOGIA E REGULACAO NORDESTE</v>
      </c>
    </row>
    <row r="3490" spans="1:2" x14ac:dyDescent="0.25">
      <c r="A3490" t="str">
        <f>TRIM(BC!F3488)</f>
        <v>CENTRO DE SAÚDE ALTO VERA CRUZ</v>
      </c>
      <c r="B3490" t="str">
        <f>IFERROR(VLOOKUP('Lotações convertidas'!A3490,'Lista de conversão'!A:B,2,0),IFERROR(VLOOKUP('Lotações convertidas'!A3490,'Lista de conversão'!B:B,1,0),""))</f>
        <v>CENTRO DE SAÚDE ALTO VERA CRUZ</v>
      </c>
    </row>
    <row r="3491" spans="1:2" x14ac:dyDescent="0.25">
      <c r="A3491" t="str">
        <f>TRIM(BC!F3489)</f>
        <v>CENTRO DE REFERENCIA EM SAUDE MENTAL NORTE</v>
      </c>
      <c r="B3491" t="str">
        <f>IFERROR(VLOOKUP('Lotações convertidas'!A3491,'Lista de conversão'!A:B,2,0),IFERROR(VLOOKUP('Lotações convertidas'!A3491,'Lista de conversão'!B:B,1,0),""))</f>
        <v>CENTRO DE REFERENCIA EM SAUDE MENTAL NORTE</v>
      </c>
    </row>
    <row r="3492" spans="1:2" x14ac:dyDescent="0.25">
      <c r="A3492" t="str">
        <f>TRIM(BC!F3490)</f>
        <v>UNIDADE DE PRONTO ATENDIMENTO OESTE</v>
      </c>
      <c r="B3492" t="str">
        <f>IFERROR(VLOOKUP('Lotações convertidas'!A3492,'Lista de conversão'!A:B,2,0),IFERROR(VLOOKUP('Lotações convertidas'!A3492,'Lista de conversão'!B:B,1,0),""))</f>
        <v>UNIDADE DE PRONTO ATENDIMENTO OESTE</v>
      </c>
    </row>
    <row r="3493" spans="1:2" x14ac:dyDescent="0.25">
      <c r="A3493" t="str">
        <f>TRIM(BC!F3491)</f>
        <v>UNIDADE DE PRONTO ATENDIMENTO NORDESTE</v>
      </c>
      <c r="B3493" t="str">
        <f>IFERROR(VLOOKUP('Lotações convertidas'!A3493,'Lista de conversão'!A:B,2,0),IFERROR(VLOOKUP('Lotações convertidas'!A3493,'Lista de conversão'!B:B,1,0),""))</f>
        <v>UNIDADE DE PRONTO ATENDIMENTO NORDESTE</v>
      </c>
    </row>
    <row r="3494" spans="1:2" x14ac:dyDescent="0.25">
      <c r="A3494" t="str">
        <f>TRIM(BC!F3492)</f>
        <v>CENTRO DE SAÚDE SANTA TEREZINHA</v>
      </c>
      <c r="B3494" t="str">
        <f>IFERROR(VLOOKUP('Lotações convertidas'!A3494,'Lista de conversão'!A:B,2,0),IFERROR(VLOOKUP('Lotações convertidas'!A3494,'Lista de conversão'!B:B,1,0),""))</f>
        <v>CENTRO DE SAÚDE SANTA TEREZINHA</v>
      </c>
    </row>
    <row r="3495" spans="1:2" x14ac:dyDescent="0.25">
      <c r="A3495" t="str">
        <f>TRIM(BC!F3493)</f>
        <v>CENTRO DE SAÚDE PINDORAMA - ELZA MARTINS</v>
      </c>
      <c r="B3495" t="str">
        <f>IFERROR(VLOOKUP('Lotações convertidas'!A3495,'Lista de conversão'!A:B,2,0),IFERROR(VLOOKUP('Lotações convertidas'!A3495,'Lista de conversão'!B:B,1,0),""))</f>
        <v>CENTRO DE SAÚDE PINDORAMA - ELZA MARTINS</v>
      </c>
    </row>
    <row r="3496" spans="1:2" x14ac:dyDescent="0.25">
      <c r="A3496" t="str">
        <f>TRIM(BC!F3494)</f>
        <v>CENTRO DE SAÚDE REGINA</v>
      </c>
      <c r="B3496" t="str">
        <f>IFERROR(VLOOKUP('Lotações convertidas'!A3496,'Lista de conversão'!A:B,2,0),IFERROR(VLOOKUP('Lotações convertidas'!A3496,'Lista de conversão'!B:B,1,0),""))</f>
        <v>CENTRO DE SAÚDE REGINA</v>
      </c>
    </row>
    <row r="3497" spans="1:2" x14ac:dyDescent="0.25">
      <c r="A3497" t="str">
        <f>TRIM(BC!F3495)</f>
        <v>UNIDADE DE PRONTO ATENDIMENTO BARREIRO</v>
      </c>
      <c r="B3497" t="str">
        <f>IFERROR(VLOOKUP('Lotações convertidas'!A3497,'Lista de conversão'!A:B,2,0),IFERROR(VLOOKUP('Lotações convertidas'!A3497,'Lista de conversão'!B:B,1,0),""))</f>
        <v>UNIDADE DE PRONTO ATENDIMENTO BARREIRO</v>
      </c>
    </row>
    <row r="3498" spans="1:2" x14ac:dyDescent="0.25">
      <c r="A3498" t="str">
        <f>TRIM(BC!F3496)</f>
        <v>UNIDADE DE REFERÊNCIA SECUNDÁRIA CENTRO-SUL</v>
      </c>
      <c r="B3498" t="str">
        <f>IFERROR(VLOOKUP('Lotações convertidas'!A3498,'Lista de conversão'!A:B,2,0),IFERROR(VLOOKUP('Lotações convertidas'!A3498,'Lista de conversão'!B:B,1,0),""))</f>
        <v>UNIDADE DE REFERENCIA SECUNDARIA CENTRO-SUL</v>
      </c>
    </row>
    <row r="3499" spans="1:2" x14ac:dyDescent="0.25">
      <c r="A3499" t="str">
        <f>TRIM(BC!F3497)</f>
        <v>UNIDADE DE PRONTO ATENDIMENTO LESTE</v>
      </c>
      <c r="B3499" t="str">
        <f>IFERROR(VLOOKUP('Lotações convertidas'!A3499,'Lista de conversão'!A:B,2,0),IFERROR(VLOOKUP('Lotações convertidas'!A3499,'Lista de conversão'!B:B,1,0),""))</f>
        <v>UNIDADE DE PRONTO ATENDIMENTO LESTE</v>
      </c>
    </row>
    <row r="3500" spans="1:2" x14ac:dyDescent="0.25">
      <c r="A3500" t="str">
        <f>TRIM(BC!F3498)</f>
        <v>UNIDADE DE PRONTO ATENDIMENTO NORTE</v>
      </c>
      <c r="B3500" t="str">
        <f>IFERROR(VLOOKUP('Lotações convertidas'!A3500,'Lista de conversão'!A:B,2,0),IFERROR(VLOOKUP('Lotações convertidas'!A3500,'Lista de conversão'!B:B,1,0),""))</f>
        <v>UNIDADE DE PRONTO ATENDIMENTO NORTE</v>
      </c>
    </row>
    <row r="3501" spans="1:2" x14ac:dyDescent="0.25">
      <c r="A3501" t="str">
        <f>TRIM(BC!F3499)</f>
        <v>GERÊNCIA DE ASSISTÊNCIA FARMACÊUTICA E INSUMOS ESSENCIAIS</v>
      </c>
      <c r="B3501" t="str">
        <f>IFERROR(VLOOKUP('Lotações convertidas'!A3501,'Lista de conversão'!A:B,2,0),IFERROR(VLOOKUP('Lotações convertidas'!A3501,'Lista de conversão'!B:B,1,0),""))</f>
        <v>GERÊNCIA DE ASSISTÊNCIA FARMACÊUTICA E INSUMOS ESSENCIAIS</v>
      </c>
    </row>
    <row r="3502" spans="1:2" x14ac:dyDescent="0.25">
      <c r="A3502" t="str">
        <f>TRIM(BC!F3500)</f>
        <v>UNIDADE DE PRONTO ATENDIMENTO LESTE</v>
      </c>
      <c r="B3502" t="str">
        <f>IFERROR(VLOOKUP('Lotações convertidas'!A3502,'Lista de conversão'!A:B,2,0),IFERROR(VLOOKUP('Lotações convertidas'!A3502,'Lista de conversão'!B:B,1,0),""))</f>
        <v>UNIDADE DE PRONTO ATENDIMENTO LESTE</v>
      </c>
    </row>
    <row r="3503" spans="1:2" x14ac:dyDescent="0.25">
      <c r="A3503" t="str">
        <f>TRIM(BC!F3501)</f>
        <v>CENTRO DE SAÚDE ERMELINDA</v>
      </c>
      <c r="B3503" t="str">
        <f>IFERROR(VLOOKUP('Lotações convertidas'!A3503,'Lista de conversão'!A:B,2,0),IFERROR(VLOOKUP('Lotações convertidas'!A3503,'Lista de conversão'!B:B,1,0),""))</f>
        <v>CENTRO DE SAÚDE ERMELINDA</v>
      </c>
    </row>
    <row r="3504" spans="1:2" x14ac:dyDescent="0.25">
      <c r="A3504" t="str">
        <f>TRIM(BC!F3502)</f>
        <v>CENTRO DE SAÚDE VILA MARIA - JOÃO VITAL</v>
      </c>
      <c r="B3504" t="str">
        <f>IFERROR(VLOOKUP('Lotações convertidas'!A3504,'Lista de conversão'!A:B,2,0),IFERROR(VLOOKUP('Lotações convertidas'!A3504,'Lista de conversão'!B:B,1,0),""))</f>
        <v>CENTRO DE SAÚDE VILA MARIA - JOÃO VITAL</v>
      </c>
    </row>
    <row r="3505" spans="1:2" x14ac:dyDescent="0.25">
      <c r="A3505" t="str">
        <f>TRIM(BC!F3503)</f>
        <v>FARMACIA REGIONAL PAMPULHA</v>
      </c>
      <c r="B3505" t="str">
        <f>IFERROR(VLOOKUP('Lotações convertidas'!A3505,'Lista de conversão'!A:B,2,0),IFERROR(VLOOKUP('Lotações convertidas'!A3505,'Lista de conversão'!B:B,1,0),""))</f>
        <v>FARMACIA REGIONAL PAMPULHA</v>
      </c>
    </row>
    <row r="3506" spans="1:2" x14ac:dyDescent="0.25">
      <c r="A3506" t="str">
        <f>TRIM(BC!F3504)</f>
        <v>CENTRO DE SAÚDE CAFEZAL</v>
      </c>
      <c r="B3506" t="str">
        <f>IFERROR(VLOOKUP('Lotações convertidas'!A3506,'Lista de conversão'!A:B,2,0),IFERROR(VLOOKUP('Lotações convertidas'!A3506,'Lista de conversão'!B:B,1,0),""))</f>
        <v>CENTRO DE SAÚDE CAFEZAL</v>
      </c>
    </row>
    <row r="3507" spans="1:2" x14ac:dyDescent="0.25">
      <c r="A3507" t="str">
        <f>TRIM(BC!F3505)</f>
        <v>CENTRO DE REFERENCIA EM REABILITACAO LESTE</v>
      </c>
      <c r="B3507" t="str">
        <f>IFERROR(VLOOKUP('Lotações convertidas'!A3507,'Lista de conversão'!A:B,2,0),IFERROR(VLOOKUP('Lotações convertidas'!A3507,'Lista de conversão'!B:B,1,0),""))</f>
        <v>CENTRO DE REFERENCIA EM REABILITACAO LESTE</v>
      </c>
    </row>
    <row r="3508" spans="1:2" x14ac:dyDescent="0.25">
      <c r="A3508" t="str">
        <f>TRIM(BC!F3506)</f>
        <v>CENTRO DE SAÚDE BOMSUCESSO</v>
      </c>
      <c r="B3508" t="str">
        <f>IFERROR(VLOOKUP('Lotações convertidas'!A3508,'Lista de conversão'!A:B,2,0),IFERROR(VLOOKUP('Lotações convertidas'!A3508,'Lista de conversão'!B:B,1,0),""))</f>
        <v>CENTRO DE SAÚDE BOMSUCESSO</v>
      </c>
    </row>
    <row r="3509" spans="1:2" x14ac:dyDescent="0.25">
      <c r="A3509" t="str">
        <f>TRIM(BC!F3507)</f>
        <v>UNIDADE DE REFERÊNCIA SECUNDÁRIA CAMPOS SALES</v>
      </c>
      <c r="B3509" t="str">
        <f>IFERROR(VLOOKUP('Lotações convertidas'!A3509,'Lista de conversão'!A:B,2,0),IFERROR(VLOOKUP('Lotações convertidas'!A3509,'Lista de conversão'!B:B,1,0),""))</f>
        <v>UNIDADE DE REFERENCIA SECUNDARIA CAMPOS SALES</v>
      </c>
    </row>
    <row r="3510" spans="1:2" x14ac:dyDescent="0.25">
      <c r="A3510" t="str">
        <f>TRIM(BC!F3508)</f>
        <v>UNIDADE DE PRONTO ATENDIMENTO LESTE</v>
      </c>
      <c r="B3510" t="str">
        <f>IFERROR(VLOOKUP('Lotações convertidas'!A3510,'Lista de conversão'!A:B,2,0),IFERROR(VLOOKUP('Lotações convertidas'!A3510,'Lista de conversão'!B:B,1,0),""))</f>
        <v>UNIDADE DE PRONTO ATENDIMENTO LESTE</v>
      </c>
    </row>
    <row r="3511" spans="1:2" x14ac:dyDescent="0.25">
      <c r="A3511" t="str">
        <f>TRIM(BC!F3509)</f>
        <v>CENTRO DE SAÚDE SALGADO FILHO</v>
      </c>
      <c r="B3511" t="str">
        <f>IFERROR(VLOOKUP('Lotações convertidas'!A3511,'Lista de conversão'!A:B,2,0),IFERROR(VLOOKUP('Lotações convertidas'!A3511,'Lista de conversão'!B:B,1,0),""))</f>
        <v>CENTRO DE SAÚDE SALGADO FILHO</v>
      </c>
    </row>
    <row r="3512" spans="1:2" x14ac:dyDescent="0.25">
      <c r="A3512" t="str">
        <f>TRIM(BC!F3510)</f>
        <v>CENTRO DE SAÚDE ALTO VERA CRUZ</v>
      </c>
      <c r="B3512" t="str">
        <f>IFERROR(VLOOKUP('Lotações convertidas'!A3512,'Lista de conversão'!A:B,2,0),IFERROR(VLOOKUP('Lotações convertidas'!A3512,'Lista de conversão'!B:B,1,0),""))</f>
        <v>CENTRO DE SAÚDE ALTO VERA CRUZ</v>
      </c>
    </row>
    <row r="3513" spans="1:2" x14ac:dyDescent="0.25">
      <c r="A3513" t="str">
        <f>TRIM(BC!F3511)</f>
        <v>CENTRO DE SAÚDE PARAÍSO</v>
      </c>
      <c r="B3513" t="str">
        <f>IFERROR(VLOOKUP('Lotações convertidas'!A3513,'Lista de conversão'!A:B,2,0),IFERROR(VLOOKUP('Lotações convertidas'!A3513,'Lista de conversão'!B:B,1,0),""))</f>
        <v>CENTRO DE SAÚDE PARAÍSO</v>
      </c>
    </row>
    <row r="3514" spans="1:2" x14ac:dyDescent="0.25">
      <c r="A3514" t="str">
        <f>TRIM(BC!F3512)</f>
        <v>LABORATÓRIO REGIONAL OESTE / BARREIRO</v>
      </c>
      <c r="B3514" t="str">
        <f>IFERROR(VLOOKUP('Lotações convertidas'!A3514,'Lista de conversão'!A:B,2,0),IFERROR(VLOOKUP('Lotações convertidas'!A3514,'Lista de conversão'!B:B,1,0),""))</f>
        <v>LABORATORIO REGIONAL OESTE/BARREIRO</v>
      </c>
    </row>
    <row r="3515" spans="1:2" x14ac:dyDescent="0.25">
      <c r="A3515" t="str">
        <f>TRIM(BC!F3513)</f>
        <v>CENTRO DE SAÚDE JARDIM COMERCIÁRIOS</v>
      </c>
      <c r="B3515" t="str">
        <f>IFERROR(VLOOKUP('Lotações convertidas'!A3515,'Lista de conversão'!A:B,2,0),IFERROR(VLOOKUP('Lotações convertidas'!A3515,'Lista de conversão'!B:B,1,0),""))</f>
        <v>CENTRO DE SAÚDE JARDIM COMERCIÁRIOS</v>
      </c>
    </row>
    <row r="3516" spans="1:2" x14ac:dyDescent="0.25">
      <c r="A3516" t="str">
        <f>TRIM(BC!F3514)</f>
        <v>CENTRO DE SAÚDE MINAS CAIXA</v>
      </c>
      <c r="B3516" t="str">
        <f>IFERROR(VLOOKUP('Lotações convertidas'!A3516,'Lista de conversão'!A:B,2,0),IFERROR(VLOOKUP('Lotações convertidas'!A3516,'Lista de conversão'!B:B,1,0),""))</f>
        <v>CENTRO DE SAÚDE MINAS CAIXA</v>
      </c>
    </row>
    <row r="3517" spans="1:2" x14ac:dyDescent="0.25">
      <c r="A3517" t="str">
        <f>TRIM(BC!F3515)</f>
        <v>CENTRO DE SAÚDE DOM JOAQUIM</v>
      </c>
      <c r="B3517" t="str">
        <f>IFERROR(VLOOKUP('Lotações convertidas'!A3517,'Lista de conversão'!A:B,2,0),IFERROR(VLOOKUP('Lotações convertidas'!A3517,'Lista de conversão'!B:B,1,0),""))</f>
        <v>CENTRO DE SAÚDE DOM JOAQUIM</v>
      </c>
    </row>
    <row r="3518" spans="1:2" x14ac:dyDescent="0.25">
      <c r="A3518" t="str">
        <f>TRIM(BC!F3516)</f>
        <v>CENTRO DE ESPECIALIDADES MEDICAS VENDA NOVA</v>
      </c>
      <c r="B3518" t="str">
        <f>IFERROR(VLOOKUP('Lotações convertidas'!A3518,'Lista de conversão'!A:B,2,0),IFERROR(VLOOKUP('Lotações convertidas'!A3518,'Lista de conversão'!B:B,1,0),""))</f>
        <v>CENTRO DE ESPECIALIDADES MEDICAS VENDA NOVA</v>
      </c>
    </row>
    <row r="3519" spans="1:2" x14ac:dyDescent="0.25">
      <c r="A3519" t="str">
        <f>TRIM(BC!F3517)</f>
        <v>GERÊNCIA DE REGULAÇÃO DO ACESSO HOSPITALAR</v>
      </c>
      <c r="B3519" t="str">
        <f>IFERROR(VLOOKUP('Lotações convertidas'!A3519,'Lista de conversão'!A:B,2,0),IFERROR(VLOOKUP('Lotações convertidas'!A3519,'Lista de conversão'!B:B,1,0),""))</f>
        <v>GERÊNCIA DE REGULAÇÃO DO ACESSO HOSPITALAR</v>
      </c>
    </row>
    <row r="3520" spans="1:2" x14ac:dyDescent="0.25">
      <c r="A3520" t="str">
        <f>TRIM(BC!F3518)</f>
        <v>UNIDADE DE PRONTO ATENDIMENTO LESTE</v>
      </c>
      <c r="B3520" t="str">
        <f>IFERROR(VLOOKUP('Lotações convertidas'!A3520,'Lista de conversão'!A:B,2,0),IFERROR(VLOOKUP('Lotações convertidas'!A3520,'Lista de conversão'!B:B,1,0),""))</f>
        <v>UNIDADE DE PRONTO ATENDIMENTO LESTE</v>
      </c>
    </row>
    <row r="3521" spans="1:2" x14ac:dyDescent="0.25">
      <c r="A3521" t="str">
        <f>TRIM(BC!F3519)</f>
        <v>CENTRO DE REFERÊNCIA EM SAÚDE MENTAL- ÁLCOOL E OUTRAS DROGAS NORDESTE</v>
      </c>
      <c r="B3521" t="str">
        <f>IFERROR(VLOOKUP('Lotações convertidas'!A3521,'Lista de conversão'!A:B,2,0),IFERROR(VLOOKUP('Lotações convertidas'!A3521,'Lista de conversão'!B:B,1,0),""))</f>
        <v>CENTRO DE REFERENCIA EM SAUDE MENTAL ALCOOL E DROGAS NORDESTE</v>
      </c>
    </row>
    <row r="3522" spans="1:2" x14ac:dyDescent="0.25">
      <c r="A3522" t="str">
        <f>TRIM(BC!F3520)</f>
        <v>CENTRO DE SAÚDE SÃO PAULO</v>
      </c>
      <c r="B3522" t="str">
        <f>IFERROR(VLOOKUP('Lotações convertidas'!A3522,'Lista de conversão'!A:B,2,0),IFERROR(VLOOKUP('Lotações convertidas'!A3522,'Lista de conversão'!B:B,1,0),""))</f>
        <v>CENTRO DE SAÚDE SÃO PAULO</v>
      </c>
    </row>
    <row r="3523" spans="1:2" x14ac:dyDescent="0.25">
      <c r="A3523" t="str">
        <f>TRIM(BC!F3521)</f>
        <v>GERENCIA DE VIGILANCIA EPIDEMIOLOGICA</v>
      </c>
      <c r="B3523" t="str">
        <f>IFERROR(VLOOKUP('Lotações convertidas'!A3523,'Lista de conversão'!A:B,2,0),IFERROR(VLOOKUP('Lotações convertidas'!A3523,'Lista de conversão'!B:B,1,0),""))</f>
        <v>GERENCIA DE VIGILANCIA EPIDEMIOLOGICA</v>
      </c>
    </row>
    <row r="3524" spans="1:2" x14ac:dyDescent="0.25">
      <c r="A3524" t="str">
        <f>TRIM(BC!F3522)</f>
        <v>CENTRO DE SAÚDE JAQUELINE</v>
      </c>
      <c r="B3524" t="str">
        <f>IFERROR(VLOOKUP('Lotações convertidas'!A3524,'Lista de conversão'!A:B,2,0),IFERROR(VLOOKUP('Lotações convertidas'!A3524,'Lista de conversão'!B:B,1,0),""))</f>
        <v>CENTRO DE SAÚDE JAQUELINE</v>
      </c>
    </row>
    <row r="3525" spans="1:2" x14ac:dyDescent="0.25">
      <c r="A3525" t="str">
        <f>TRIM(BC!F3523)</f>
        <v>CENTRO DE SAÚDE PROVIDÊNCIA</v>
      </c>
      <c r="B3525" t="str">
        <f>IFERROR(VLOOKUP('Lotações convertidas'!A3525,'Lista de conversão'!A:B,2,0),IFERROR(VLOOKUP('Lotações convertidas'!A3525,'Lista de conversão'!B:B,1,0),""))</f>
        <v>CENTRO DE SAÚDE PROVIDÊNCIA</v>
      </c>
    </row>
    <row r="3526" spans="1:2" x14ac:dyDescent="0.25">
      <c r="A3526" t="str">
        <f>TRIM(BC!F3524)</f>
        <v>CENTRO DE SAÚDE HAVAÍ</v>
      </c>
      <c r="B3526" t="str">
        <f>IFERROR(VLOOKUP('Lotações convertidas'!A3526,'Lista de conversão'!A:B,2,0),IFERROR(VLOOKUP('Lotações convertidas'!A3526,'Lista de conversão'!B:B,1,0),""))</f>
        <v>CENTRO DE SAÚDE HAVAÍ</v>
      </c>
    </row>
    <row r="3527" spans="1:2" x14ac:dyDescent="0.25">
      <c r="A3527" t="str">
        <f>TRIM(BC!F3525)</f>
        <v>SERVIÇO DE ATENDIMENTO MÓVEL DE URGÊNCIA E TRANSPORTE EM SAÚDE</v>
      </c>
      <c r="B3527" t="str">
        <f>IFERROR(VLOOKUP('Lotações convertidas'!A3527,'Lista de conversão'!A:B,2,0),IFERROR(VLOOKUP('Lotações convertidas'!A3527,'Lista de conversão'!B:B,1,0),""))</f>
        <v>SERVIÇO DE ATENDIMENTO MÓVEL DE URGÊNCIA E TRANSPORTE EM SAÚDE</v>
      </c>
    </row>
    <row r="3528" spans="1:2" x14ac:dyDescent="0.25">
      <c r="A3528" t="str">
        <f>TRIM(BC!F3526)</f>
        <v>CENTRO DE SAÚDE CACHOEIRINHA</v>
      </c>
      <c r="B3528" t="str">
        <f>IFERROR(VLOOKUP('Lotações convertidas'!A3528,'Lista de conversão'!A:B,2,0),IFERROR(VLOOKUP('Lotações convertidas'!A3528,'Lista de conversão'!B:B,1,0),""))</f>
        <v>CENTRO DE SAÚDE CACHOEIRINHA</v>
      </c>
    </row>
    <row r="3529" spans="1:2" x14ac:dyDescent="0.25">
      <c r="A3529" t="str">
        <f>TRIM(BC!F3527)</f>
        <v>CENTRO DE SAÚDE SANTOS ANJOS</v>
      </c>
      <c r="B3529" t="str">
        <f>IFERROR(VLOOKUP('Lotações convertidas'!A3529,'Lista de conversão'!A:B,2,0),IFERROR(VLOOKUP('Lotações convertidas'!A3529,'Lista de conversão'!B:B,1,0),""))</f>
        <v>CENTRO DE SAÚDE SANTOS ANJOS</v>
      </c>
    </row>
    <row r="3530" spans="1:2" x14ac:dyDescent="0.25">
      <c r="A3530" t="str">
        <f>TRIM(BC!F3528)</f>
        <v>CENTRO DE SAÚDE PIRATININGA</v>
      </c>
      <c r="B3530" t="str">
        <f>IFERROR(VLOOKUP('Lotações convertidas'!A3530,'Lista de conversão'!A:B,2,0),IFERROR(VLOOKUP('Lotações convertidas'!A3530,'Lista de conversão'!B:B,1,0),""))</f>
        <v>CENTRO DE SAÚDE PIRATININGA</v>
      </c>
    </row>
    <row r="3531" spans="1:2" x14ac:dyDescent="0.25">
      <c r="A3531" t="str">
        <f>TRIM(BC!F3529)</f>
        <v>LABORATÓRIO REGIONAL CENTRO-SUL / PAMPULHA</v>
      </c>
      <c r="B3531" t="str">
        <f>IFERROR(VLOOKUP('Lotações convertidas'!A3531,'Lista de conversão'!A:B,2,0),IFERROR(VLOOKUP('Lotações convertidas'!A3531,'Lista de conversão'!B:B,1,0),""))</f>
        <v>LABORATORIO REGIONAL CENTRO-SUL/PAMPULHA</v>
      </c>
    </row>
    <row r="3532" spans="1:2" x14ac:dyDescent="0.25">
      <c r="A3532" t="str">
        <f>TRIM(BC!F3530)</f>
        <v>CENTRO DE SAÚDE CARLOS PRATES</v>
      </c>
      <c r="B3532" t="str">
        <f>IFERROR(VLOOKUP('Lotações convertidas'!A3532,'Lista de conversão'!A:B,2,0),IFERROR(VLOOKUP('Lotações convertidas'!A3532,'Lista de conversão'!B:B,1,0),""))</f>
        <v>CENTRO DE SAÚDE CARLOS PRATES</v>
      </c>
    </row>
    <row r="3533" spans="1:2" x14ac:dyDescent="0.25">
      <c r="A3533" t="str">
        <f>TRIM(BC!F3531)</f>
        <v>CENTRO DE SAÚDE MARCELO PONTEL GOMES</v>
      </c>
      <c r="B3533" t="str">
        <f>IFERROR(VLOOKUP('Lotações convertidas'!A3533,'Lista de conversão'!A:B,2,0),IFERROR(VLOOKUP('Lotações convertidas'!A3533,'Lista de conversão'!B:B,1,0),""))</f>
        <v>CENTRO DE SAÚDE MARCELO PONTEL GOMES</v>
      </c>
    </row>
    <row r="3534" spans="1:2" x14ac:dyDescent="0.25">
      <c r="A3534" t="str">
        <f>TRIM(BC!F3532)</f>
        <v>CENTRO DE SAÚDE FELICIDADE II</v>
      </c>
      <c r="B3534" t="str">
        <f>IFERROR(VLOOKUP('Lotações convertidas'!A3534,'Lista de conversão'!A:B,2,0),IFERROR(VLOOKUP('Lotações convertidas'!A3534,'Lista de conversão'!B:B,1,0),""))</f>
        <v>CENTRO DE SAÚDE FELICIDADE II</v>
      </c>
    </row>
    <row r="3535" spans="1:2" x14ac:dyDescent="0.25">
      <c r="A3535" t="str">
        <f>TRIM(BC!F3533)</f>
        <v>GERENCIA DE ZOONOSES VENDA NOVA</v>
      </c>
      <c r="B3535" t="str">
        <f>IFERROR(VLOOKUP('Lotações convertidas'!A3535,'Lista de conversão'!A:B,2,0),IFERROR(VLOOKUP('Lotações convertidas'!A3535,'Lista de conversão'!B:B,1,0),""))</f>
        <v>GERENCIA DE ZOONOSES VENDA NOVA</v>
      </c>
    </row>
    <row r="3536" spans="1:2" x14ac:dyDescent="0.25">
      <c r="A3536" t="str">
        <f>TRIM(BC!F3534)</f>
        <v>GERENCIA DE VIGILANCIA EPIDEMIOLOGICA</v>
      </c>
      <c r="B3536" t="str">
        <f>IFERROR(VLOOKUP('Lotações convertidas'!A3536,'Lista de conversão'!A:B,2,0),IFERROR(VLOOKUP('Lotações convertidas'!A3536,'Lista de conversão'!B:B,1,0),""))</f>
        <v>GERENCIA DE VIGILANCIA EPIDEMIOLOGICA</v>
      </c>
    </row>
    <row r="3537" spans="1:2" x14ac:dyDescent="0.25">
      <c r="A3537" t="str">
        <f>TRIM(BC!F3535)</f>
        <v>CENTRO DE SAÚDE MARIANO DE ABREU</v>
      </c>
      <c r="B3537" t="str">
        <f>IFERROR(VLOOKUP('Lotações convertidas'!A3537,'Lista de conversão'!A:B,2,0),IFERROR(VLOOKUP('Lotações convertidas'!A3537,'Lista de conversão'!B:B,1,0),""))</f>
        <v>CENTRO DE SAÚDE MARIANO DE ABREU</v>
      </c>
    </row>
    <row r="3538" spans="1:2" x14ac:dyDescent="0.25">
      <c r="A3538" t="str">
        <f>TRIM(BC!F3536)</f>
        <v>CENTRO DE CONTROLE DE ZOONOSES</v>
      </c>
      <c r="B3538" t="str">
        <f>IFERROR(VLOOKUP('Lotações convertidas'!A3538,'Lista de conversão'!A:B,2,0),IFERROR(VLOOKUP('Lotações convertidas'!A3538,'Lista de conversão'!B:B,1,0),""))</f>
        <v>CENTRO DE CONTROLE DE ZOONOSES</v>
      </c>
    </row>
    <row r="3539" spans="1:2" x14ac:dyDescent="0.25">
      <c r="A3539" t="str">
        <f>TRIM(BC!F3537)</f>
        <v>UNIDADE DE PRONTO ATENDIMENTO BARREIRO</v>
      </c>
      <c r="B3539" t="str">
        <f>IFERROR(VLOOKUP('Lotações convertidas'!A3539,'Lista de conversão'!A:B,2,0),IFERROR(VLOOKUP('Lotações convertidas'!A3539,'Lista de conversão'!B:B,1,0),""))</f>
        <v>UNIDADE DE PRONTO ATENDIMENTO BARREIRO</v>
      </c>
    </row>
    <row r="3540" spans="1:2" x14ac:dyDescent="0.25">
      <c r="A3540" t="str">
        <f>TRIM(BC!F3538)</f>
        <v>UNIDADE DE PRONTO ATENDIMENTO NORTE</v>
      </c>
      <c r="B3540" t="str">
        <f>IFERROR(VLOOKUP('Lotações convertidas'!A3540,'Lista de conversão'!A:B,2,0),IFERROR(VLOOKUP('Lotações convertidas'!A3540,'Lista de conversão'!B:B,1,0),""))</f>
        <v>UNIDADE DE PRONTO ATENDIMENTO NORTE</v>
      </c>
    </row>
    <row r="3541" spans="1:2" x14ac:dyDescent="0.25">
      <c r="A3541" t="str">
        <f>TRIM(BC!F3539)</f>
        <v>UNIDADE DE PRONTO ATENDIMENTO NORDESTE</v>
      </c>
      <c r="B3541" t="str">
        <f>IFERROR(VLOOKUP('Lotações convertidas'!A3541,'Lista de conversão'!A:B,2,0),IFERROR(VLOOKUP('Lotações convertidas'!A3541,'Lista de conversão'!B:B,1,0),""))</f>
        <v>UNIDADE DE PRONTO ATENDIMENTO NORDESTE</v>
      </c>
    </row>
    <row r="3542" spans="1:2" x14ac:dyDescent="0.25">
      <c r="A3542" t="str">
        <f>TRIM(BC!F3540)</f>
        <v>GERENCIA DE ASSISTENCIA, EPIDEMIOLOGIA E REGULACAO OESTE</v>
      </c>
      <c r="B3542" t="str">
        <f>IFERROR(VLOOKUP('Lotações convertidas'!A3542,'Lista de conversão'!A:B,2,0),IFERROR(VLOOKUP('Lotações convertidas'!A3542,'Lista de conversão'!B:B,1,0),""))</f>
        <v>GERENCIA DE ASSISTENCIA, EPIDEMIOLOGIA E REGULACAO OESTE</v>
      </c>
    </row>
    <row r="3543" spans="1:2" x14ac:dyDescent="0.25">
      <c r="A3543" t="str">
        <f>TRIM(BC!F3541)</f>
        <v>CENTRO DE REFERENCIA EM SAUDE MENTAL LESTE</v>
      </c>
      <c r="B3543" t="str">
        <f>IFERROR(VLOOKUP('Lotações convertidas'!A3543,'Lista de conversão'!A:B,2,0),IFERROR(VLOOKUP('Lotações convertidas'!A3543,'Lista de conversão'!B:B,1,0),""))</f>
        <v>CENTRO DE REFERENCIA EM SAUDE MENTAL LESTE</v>
      </c>
    </row>
    <row r="3544" spans="1:2" x14ac:dyDescent="0.25">
      <c r="A3544" t="str">
        <f>TRIM(BC!F3542)</f>
        <v>UNIDADE DE PRONTO ATENDIMENTO LESTE</v>
      </c>
      <c r="B3544" t="str">
        <f>IFERROR(VLOOKUP('Lotações convertidas'!A3544,'Lista de conversão'!A:B,2,0),IFERROR(VLOOKUP('Lotações convertidas'!A3544,'Lista de conversão'!B:B,1,0),""))</f>
        <v>UNIDADE DE PRONTO ATENDIMENTO LESTE</v>
      </c>
    </row>
    <row r="3545" spans="1:2" x14ac:dyDescent="0.25">
      <c r="A3545" t="str">
        <f>TRIM(BC!F3543)</f>
        <v>GERÊNCIA DE REGULAÇÃO DO ACESSO HOSPITALAR</v>
      </c>
      <c r="B3545" t="str">
        <f>IFERROR(VLOOKUP('Lotações convertidas'!A3545,'Lista de conversão'!A:B,2,0),IFERROR(VLOOKUP('Lotações convertidas'!A3545,'Lista de conversão'!B:B,1,0),""))</f>
        <v>GERÊNCIA DE REGULAÇÃO DO ACESSO HOSPITALAR</v>
      </c>
    </row>
    <row r="3546" spans="1:2" x14ac:dyDescent="0.25">
      <c r="A3546" t="str">
        <f>TRIM(BC!F3544)</f>
        <v>CENTRO DE SAÚDE SÃO GERALDO</v>
      </c>
      <c r="B3546" t="str">
        <f>IFERROR(VLOOKUP('Lotações convertidas'!A3546,'Lista de conversão'!A:B,2,0),IFERROR(VLOOKUP('Lotações convertidas'!A3546,'Lista de conversão'!B:B,1,0),""))</f>
        <v>CENTRO DE SAÚDE SÃO GERALDO</v>
      </c>
    </row>
    <row r="3547" spans="1:2" x14ac:dyDescent="0.25">
      <c r="A3547" t="str">
        <f>TRIM(BC!F3545)</f>
        <v>CENTRO DE SAÚDE GUARANI</v>
      </c>
      <c r="B3547" t="str">
        <f>IFERROR(VLOOKUP('Lotações convertidas'!A3547,'Lista de conversão'!A:B,2,0),IFERROR(VLOOKUP('Lotações convertidas'!A3547,'Lista de conversão'!B:B,1,0),""))</f>
        <v>CENTRO DE SAÚDE GUARANI</v>
      </c>
    </row>
    <row r="3548" spans="1:2" x14ac:dyDescent="0.25">
      <c r="A3548" t="str">
        <f>TRIM(BC!F3546)</f>
        <v>LABORATÓRIO REGIONAL CENTRO-SUL / PAMPULHA</v>
      </c>
      <c r="B3548" t="str">
        <f>IFERROR(VLOOKUP('Lotações convertidas'!A3548,'Lista de conversão'!A:B,2,0),IFERROR(VLOOKUP('Lotações convertidas'!A3548,'Lista de conversão'!B:B,1,0),""))</f>
        <v>LABORATORIO REGIONAL CENTRO-SUL/PAMPULHA</v>
      </c>
    </row>
    <row r="3549" spans="1:2" x14ac:dyDescent="0.25">
      <c r="A3549" t="str">
        <f>TRIM(BC!F3547)</f>
        <v>CENTRO DE SAÚDE CALIFÓRNIA</v>
      </c>
      <c r="B3549" t="str">
        <f>IFERROR(VLOOKUP('Lotações convertidas'!A3549,'Lista de conversão'!A:B,2,0),IFERROR(VLOOKUP('Lotações convertidas'!A3549,'Lista de conversão'!B:B,1,0),""))</f>
        <v>CENTRO DE SAÚDE CALIFÓRNIA</v>
      </c>
    </row>
    <row r="3550" spans="1:2" x14ac:dyDescent="0.25">
      <c r="A3550" t="str">
        <f>TRIM(BC!F3548)</f>
        <v>CENTRO DE REFERENCIA DE IMUNOBIOLOGICOS ESPECIAIS</v>
      </c>
      <c r="B3550" t="str">
        <f>IFERROR(VLOOKUP('Lotações convertidas'!A3550,'Lista de conversão'!A:B,2,0),IFERROR(VLOOKUP('Lotações convertidas'!A3550,'Lista de conversão'!B:B,1,0),""))</f>
        <v>CENTRO DE REFERENCIA DE IMUNOBIOLOGICOS ESPECIAIS</v>
      </c>
    </row>
    <row r="3551" spans="1:2" x14ac:dyDescent="0.25">
      <c r="A3551" t="str">
        <f>TRIM(BC!F3549)</f>
        <v>CENTRO DE SAÚDE VISTA ALEGRE</v>
      </c>
      <c r="B3551" t="str">
        <f>IFERROR(VLOOKUP('Lotações convertidas'!A3551,'Lista de conversão'!A:B,2,0),IFERROR(VLOOKUP('Lotações convertidas'!A3551,'Lista de conversão'!B:B,1,0),""))</f>
        <v>CENTRO DE SAÚDE VISTA ALEGRE</v>
      </c>
    </row>
    <row r="3552" spans="1:2" x14ac:dyDescent="0.25">
      <c r="A3552" t="str">
        <f>TRIM(BC!F3550)</f>
        <v>CENTRO DE SAÚDE SÃO JOSÉ</v>
      </c>
      <c r="B3552" t="str">
        <f>IFERROR(VLOOKUP('Lotações convertidas'!A3552,'Lista de conversão'!A:B,2,0),IFERROR(VLOOKUP('Lotações convertidas'!A3552,'Lista de conversão'!B:B,1,0),""))</f>
        <v>CENTRO DE SAÚDE SÃO JOSÉ</v>
      </c>
    </row>
    <row r="3553" spans="1:2" x14ac:dyDescent="0.25">
      <c r="A3553" t="str">
        <f>TRIM(BC!F3551)</f>
        <v>CENTRO DE SAÚDE HELIÓPOLIS</v>
      </c>
      <c r="B3553" t="str">
        <f>IFERROR(VLOOKUP('Lotações convertidas'!A3553,'Lista de conversão'!A:B,2,0),IFERROR(VLOOKUP('Lotações convertidas'!A3553,'Lista de conversão'!B:B,1,0),""))</f>
        <v>CENTRO DE SAÚDE HELIÓPOLIS</v>
      </c>
    </row>
    <row r="3554" spans="1:2" x14ac:dyDescent="0.25">
      <c r="A3554" t="str">
        <f>TRIM(BC!F3552)</f>
        <v>CENTRAL DE ESTERILIZACAO NORDESTE</v>
      </c>
      <c r="B3554" t="str">
        <f>IFERROR(VLOOKUP('Lotações convertidas'!A3554,'Lista de conversão'!A:B,2,0),IFERROR(VLOOKUP('Lotações convertidas'!A3554,'Lista de conversão'!B:B,1,0),""))</f>
        <v>CENTRAL DE ESTERILIZACAO NORDESTE</v>
      </c>
    </row>
    <row r="3555" spans="1:2" x14ac:dyDescent="0.25">
      <c r="A3555" t="str">
        <f>TRIM(BC!F3553)</f>
        <v>UNIDADE DE PRONTO ATENDIMENTO OESTE</v>
      </c>
      <c r="B3555" t="str">
        <f>IFERROR(VLOOKUP('Lotações convertidas'!A3555,'Lista de conversão'!A:B,2,0),IFERROR(VLOOKUP('Lotações convertidas'!A3555,'Lista de conversão'!B:B,1,0),""))</f>
        <v>UNIDADE DE PRONTO ATENDIMENTO OESTE</v>
      </c>
    </row>
    <row r="3556" spans="1:2" x14ac:dyDescent="0.25">
      <c r="A3556" t="str">
        <f>TRIM(BC!F3554)</f>
        <v>SERVIÇO DE ATENDIMENTO MÓVEL DE URGÊNCIA E TRANSPORTE EM SAÚDE</v>
      </c>
      <c r="B3556" t="str">
        <f>IFERROR(VLOOKUP('Lotações convertidas'!A3556,'Lista de conversão'!A:B,2,0),IFERROR(VLOOKUP('Lotações convertidas'!A3556,'Lista de conversão'!B:B,1,0),""))</f>
        <v>SERVIÇO DE ATENDIMENTO MÓVEL DE URGÊNCIA E TRANSPORTE EM SAÚDE</v>
      </c>
    </row>
    <row r="3557" spans="1:2" x14ac:dyDescent="0.25">
      <c r="A3557" t="str">
        <f>TRIM(BC!F3555)</f>
        <v>CENTRO DE ESPECIALIDADES ODONTOLÓGICAS BARREIRO</v>
      </c>
      <c r="B3557" t="str">
        <f>IFERROR(VLOOKUP('Lotações convertidas'!A3557,'Lista de conversão'!A:B,2,0),IFERROR(VLOOKUP('Lotações convertidas'!A3557,'Lista de conversão'!B:B,1,0),""))</f>
        <v>CENTRO DE ESPECIALIDADES ODONTOLOGICAS BARREIRO</v>
      </c>
    </row>
    <row r="3558" spans="1:2" x14ac:dyDescent="0.25">
      <c r="A3558" t="str">
        <f>TRIM(BC!F3556)</f>
        <v>CENTRO DE SAÚDE EDUARDO MAURO DE ARAÚJO - MIRAMAR</v>
      </c>
      <c r="B3558" t="str">
        <f>IFERROR(VLOOKUP('Lotações convertidas'!A3558,'Lista de conversão'!A:B,2,0),IFERROR(VLOOKUP('Lotações convertidas'!A3558,'Lista de conversão'!B:B,1,0),""))</f>
        <v>CENTRO DE SAÚDE EDUARDO MAURO DE ARAÚJO - MIRAMAR</v>
      </c>
    </row>
    <row r="3559" spans="1:2" x14ac:dyDescent="0.25">
      <c r="A3559" t="str">
        <f>TRIM(BC!F3557)</f>
        <v>CENTRO DE SAÚDE INDEPENDÊNCIA</v>
      </c>
      <c r="B3559" t="str">
        <f>IFERROR(VLOOKUP('Lotações convertidas'!A3559,'Lista de conversão'!A:B,2,0),IFERROR(VLOOKUP('Lotações convertidas'!A3559,'Lista de conversão'!B:B,1,0),""))</f>
        <v>CENTRO DE SAÚDE INDEPENDÊNCIA</v>
      </c>
    </row>
    <row r="3560" spans="1:2" x14ac:dyDescent="0.25">
      <c r="A3560" t="str">
        <f>TRIM(BC!F3558)</f>
        <v>UNIDADE DE PRONTO ATENDIMENTO BARREIRO</v>
      </c>
      <c r="B3560" t="str">
        <f>IFERROR(VLOOKUP('Lotações convertidas'!A3560,'Lista de conversão'!A:B,2,0),IFERROR(VLOOKUP('Lotações convertidas'!A3560,'Lista de conversão'!B:B,1,0),""))</f>
        <v>UNIDADE DE PRONTO ATENDIMENTO BARREIRO</v>
      </c>
    </row>
    <row r="3561" spans="1:2" x14ac:dyDescent="0.25">
      <c r="A3561" t="str">
        <f>TRIM(BC!F3559)</f>
        <v>UNIDADE DE PRONTO ATENDIMENTO OESTE</v>
      </c>
      <c r="B3561" t="str">
        <f>IFERROR(VLOOKUP('Lotações convertidas'!A3561,'Lista de conversão'!A:B,2,0),IFERROR(VLOOKUP('Lotações convertidas'!A3561,'Lista de conversão'!B:B,1,0),""))</f>
        <v>UNIDADE DE PRONTO ATENDIMENTO OESTE</v>
      </c>
    </row>
    <row r="3562" spans="1:2" x14ac:dyDescent="0.25">
      <c r="A3562" t="str">
        <f>TRIM(BC!F3560)</f>
        <v>CENTRAL DE ESTERILIZACAO NORDESTE</v>
      </c>
      <c r="B3562" t="str">
        <f>IFERROR(VLOOKUP('Lotações convertidas'!A3562,'Lista de conversão'!A:B,2,0),IFERROR(VLOOKUP('Lotações convertidas'!A3562,'Lista de conversão'!B:B,1,0),""))</f>
        <v>CENTRAL DE ESTERILIZACAO NORDESTE</v>
      </c>
    </row>
    <row r="3563" spans="1:2" x14ac:dyDescent="0.25">
      <c r="A3563" t="str">
        <f>TRIM(BC!F3561)</f>
        <v>CENTRAL DE ESTERILIZACAO NORDESTE</v>
      </c>
      <c r="B3563" t="str">
        <f>IFERROR(VLOOKUP('Lotações convertidas'!A3563,'Lista de conversão'!A:B,2,0),IFERROR(VLOOKUP('Lotações convertidas'!A3563,'Lista de conversão'!B:B,1,0),""))</f>
        <v>CENTRAL DE ESTERILIZACAO NORDESTE</v>
      </c>
    </row>
    <row r="3564" spans="1:2" x14ac:dyDescent="0.25">
      <c r="A3564" t="str">
        <f>TRIM(BC!F3562)</f>
        <v>SERVIÇO DE ATENDIMENTO MÓVEL DE URGÊNCIA E TRANSPORTE EM SAÚDE</v>
      </c>
      <c r="B3564" t="str">
        <f>IFERROR(VLOOKUP('Lotações convertidas'!A3564,'Lista de conversão'!A:B,2,0),IFERROR(VLOOKUP('Lotações convertidas'!A3564,'Lista de conversão'!B:B,1,0),""))</f>
        <v>SERVIÇO DE ATENDIMENTO MÓVEL DE URGÊNCIA E TRANSPORTE EM SAÚDE</v>
      </c>
    </row>
    <row r="3565" spans="1:2" x14ac:dyDescent="0.25">
      <c r="A3565" t="str">
        <f>TRIM(BC!F3563)</f>
        <v>CENTRO DE SAÚDE PADRE FERNANDO DE MELO</v>
      </c>
      <c r="B3565" t="str">
        <f>IFERROR(VLOOKUP('Lotações convertidas'!A3565,'Lista de conversão'!A:B,2,0),IFERROR(VLOOKUP('Lotações convertidas'!A3565,'Lista de conversão'!B:B,1,0),""))</f>
        <v>CENTRO DE SAÚDE PADRE FERNANDO DE MELO</v>
      </c>
    </row>
    <row r="3566" spans="1:2" x14ac:dyDescent="0.25">
      <c r="A3566" t="str">
        <f>TRIM(BC!F3564)</f>
        <v>GERÊNCIA DA REDE DE SAÚDE MENTAL</v>
      </c>
      <c r="B3566" t="str">
        <f>IFERROR(VLOOKUP('Lotações convertidas'!A3566,'Lista de conversão'!A:B,2,0),IFERROR(VLOOKUP('Lotações convertidas'!A3566,'Lista de conversão'!B:B,1,0),""))</f>
        <v>GERÊNCIA DA REDE DE SAÚDE MENTAL</v>
      </c>
    </row>
    <row r="3567" spans="1:2" x14ac:dyDescent="0.25">
      <c r="A3567" t="str">
        <f>TRIM(BC!F3565)</f>
        <v>CENTRO DE SAÚDE VALE DO JATOBÁ</v>
      </c>
      <c r="B3567" t="str">
        <f>IFERROR(VLOOKUP('Lotações convertidas'!A3567,'Lista de conversão'!A:B,2,0),IFERROR(VLOOKUP('Lotações convertidas'!A3567,'Lista de conversão'!B:B,1,0),""))</f>
        <v>CENTRO DE SAÚDE VALE DO JATOBÁ</v>
      </c>
    </row>
    <row r="3568" spans="1:2" x14ac:dyDescent="0.25">
      <c r="A3568" t="str">
        <f>TRIM(BC!F3566)</f>
        <v>CENTRO DE REFERÊNCIA EM SAÚDE MENTAL- ÁLCOOL E OUTRAS DROGAS PAMPULHA/NOROESTE</v>
      </c>
      <c r="B3568" t="str">
        <f>IFERROR(VLOOKUP('Lotações convertidas'!A3568,'Lista de conversão'!A:B,2,0),IFERROR(VLOOKUP('Lotações convertidas'!A3568,'Lista de conversão'!B:B,1,0),""))</f>
        <v>CENTRO DE REFERÊNCIA EM SAÚDE MENTAL - ÁLCOOL E DROGAS PAMPULHA/NOROESTE</v>
      </c>
    </row>
    <row r="3569" spans="1:2" x14ac:dyDescent="0.25">
      <c r="A3569" t="str">
        <f>TRIM(BC!F3567)</f>
        <v>CENTRO DE SAÚDE SANTA ROSA</v>
      </c>
      <c r="B3569" t="str">
        <f>IFERROR(VLOOKUP('Lotações convertidas'!A3569,'Lista de conversão'!A:B,2,0),IFERROR(VLOOKUP('Lotações convertidas'!A3569,'Lista de conversão'!B:B,1,0),""))</f>
        <v>CENTRO DE SAÚDE SANTA ROSA</v>
      </c>
    </row>
    <row r="3570" spans="1:2" x14ac:dyDescent="0.25">
      <c r="A3570" t="str">
        <f>TRIM(BC!F3568)</f>
        <v>SERVIÇO DE ATENDIMENTO MÓVEL DE URGÊNCIA E TRANSPORTE EM SAÚDE</v>
      </c>
      <c r="B3570" t="str">
        <f>IFERROR(VLOOKUP('Lotações convertidas'!A3570,'Lista de conversão'!A:B,2,0),IFERROR(VLOOKUP('Lotações convertidas'!A3570,'Lista de conversão'!B:B,1,0),""))</f>
        <v>SERVIÇO DE ATENDIMENTO MÓVEL DE URGÊNCIA E TRANSPORTE EM SAÚDE</v>
      </c>
    </row>
    <row r="3571" spans="1:2" x14ac:dyDescent="0.25">
      <c r="A3571" t="str">
        <f>TRIM(BC!F3569)</f>
        <v>SERVIÇO DE ATENDIMENTO MÓVEL DE URGÊNCIA E TRANSPORTE EM SAÚDE</v>
      </c>
      <c r="B3571" t="str">
        <f>IFERROR(VLOOKUP('Lotações convertidas'!A3571,'Lista de conversão'!A:B,2,0),IFERROR(VLOOKUP('Lotações convertidas'!A3571,'Lista de conversão'!B:B,1,0),""))</f>
        <v>SERVIÇO DE ATENDIMENTO MÓVEL DE URGÊNCIA E TRANSPORTE EM SAÚDE</v>
      </c>
    </row>
    <row r="3572" spans="1:2" x14ac:dyDescent="0.25">
      <c r="A3572" t="str">
        <f>TRIM(BC!F3570)</f>
        <v>UNIDADE DE PRONTO ATENDIMENTO PAMPULHA</v>
      </c>
      <c r="B3572" t="str">
        <f>IFERROR(VLOOKUP('Lotações convertidas'!A3572,'Lista de conversão'!A:B,2,0),IFERROR(VLOOKUP('Lotações convertidas'!A3572,'Lista de conversão'!B:B,1,0),""))</f>
        <v>UNIDADE DE PRONTO ATENDIMENTO PAMPULHA</v>
      </c>
    </row>
    <row r="3573" spans="1:2" x14ac:dyDescent="0.25">
      <c r="A3573" t="str">
        <f>TRIM(BC!F3571)</f>
        <v>CENTRO DE SAÚDE PIRATININGA</v>
      </c>
      <c r="B3573" t="str">
        <f>IFERROR(VLOOKUP('Lotações convertidas'!A3573,'Lista de conversão'!A:B,2,0),IFERROR(VLOOKUP('Lotações convertidas'!A3573,'Lista de conversão'!B:B,1,0),""))</f>
        <v>CENTRO DE SAÚDE PIRATININGA</v>
      </c>
    </row>
    <row r="3574" spans="1:2" x14ac:dyDescent="0.25">
      <c r="A3574" t="str">
        <f>TRIM(BC!F3572)</f>
        <v>CENTRO DE SAÚDE NOVO HORIZONTE</v>
      </c>
      <c r="B3574" t="str">
        <f>IFERROR(VLOOKUP('Lotações convertidas'!A3574,'Lista de conversão'!A:B,2,0),IFERROR(VLOOKUP('Lotações convertidas'!A3574,'Lista de conversão'!B:B,1,0),""))</f>
        <v>CENTRO DE SAÚDE NOVO HORIZONTE</v>
      </c>
    </row>
    <row r="3575" spans="1:2" x14ac:dyDescent="0.25">
      <c r="A3575" t="str">
        <f>TRIM(BC!F3573)</f>
        <v>CENTRO DE TESTAGEM E ACONSELHAMENTO CENTRO-SUL</v>
      </c>
      <c r="B3575" t="str">
        <f>IFERROR(VLOOKUP('Lotações convertidas'!A3575,'Lista de conversão'!A:B,2,0),IFERROR(VLOOKUP('Lotações convertidas'!A3575,'Lista de conversão'!B:B,1,0),""))</f>
        <v>CENTRO DE TESTAGEM E ACONSELHAMENTO CENTRO-SUL</v>
      </c>
    </row>
    <row r="3576" spans="1:2" x14ac:dyDescent="0.25">
      <c r="A3576" t="str">
        <f>TRIM(BC!F3574)</f>
        <v>UNIDADE DE PRONTO ATENDIMENTO OESTE</v>
      </c>
      <c r="B3576" t="str">
        <f>IFERROR(VLOOKUP('Lotações convertidas'!A3576,'Lista de conversão'!A:B,2,0),IFERROR(VLOOKUP('Lotações convertidas'!A3576,'Lista de conversão'!B:B,1,0),""))</f>
        <v>UNIDADE DE PRONTO ATENDIMENTO OESTE</v>
      </c>
    </row>
    <row r="3577" spans="1:2" x14ac:dyDescent="0.25">
      <c r="A3577" t="str">
        <f>TRIM(BC!F3575)</f>
        <v>CENTRO DE SAÚDE SANTA LÚCIA</v>
      </c>
      <c r="B3577" t="str">
        <f>IFERROR(VLOOKUP('Lotações convertidas'!A3577,'Lista de conversão'!A:B,2,0),IFERROR(VLOOKUP('Lotações convertidas'!A3577,'Lista de conversão'!B:B,1,0),""))</f>
        <v>CENTRO DE SAÚDE SANTA LÚCIA</v>
      </c>
    </row>
    <row r="3578" spans="1:2" x14ac:dyDescent="0.25">
      <c r="A3578" t="str">
        <f>TRIM(BC!F3576)</f>
        <v>CENTRO DE SAÚDE MARIVANDA BALEEIRO - PAULO VI</v>
      </c>
      <c r="B3578" t="str">
        <f>IFERROR(VLOOKUP('Lotações convertidas'!A3578,'Lista de conversão'!A:B,2,0),IFERROR(VLOOKUP('Lotações convertidas'!A3578,'Lista de conversão'!B:B,1,0),""))</f>
        <v>CENTRO DE SAÚDE MARIVANDA BALEEIRO - PAULO VI</v>
      </c>
    </row>
    <row r="3579" spans="1:2" x14ac:dyDescent="0.25">
      <c r="A3579" t="str">
        <f>TRIM(BC!F3577)</f>
        <v>SERVIÇO DE ATENDIMENTO MÓVEL DE URGÊNCIA E TRANSPORTE EM SAÚDE</v>
      </c>
      <c r="B3579" t="str">
        <f>IFERROR(VLOOKUP('Lotações convertidas'!A3579,'Lista de conversão'!A:B,2,0),IFERROR(VLOOKUP('Lotações convertidas'!A3579,'Lista de conversão'!B:B,1,0),""))</f>
        <v>SERVIÇO DE ATENDIMENTO MÓVEL DE URGÊNCIA E TRANSPORTE EM SAÚDE</v>
      </c>
    </row>
    <row r="3580" spans="1:2" x14ac:dyDescent="0.25">
      <c r="A3580" t="str">
        <f>TRIM(BC!F3578)</f>
        <v>CENTRO DE SAÚDE HAVAÍ</v>
      </c>
      <c r="B3580" t="str">
        <f>IFERROR(VLOOKUP('Lotações convertidas'!A3580,'Lista de conversão'!A:B,2,0),IFERROR(VLOOKUP('Lotações convertidas'!A3580,'Lista de conversão'!B:B,1,0),""))</f>
        <v>CENTRO DE SAÚDE HAVAÍ</v>
      </c>
    </row>
    <row r="3581" spans="1:2" x14ac:dyDescent="0.25">
      <c r="A3581" t="str">
        <f>TRIM(BC!F3579)</f>
        <v>UNIDADE DE PRONTO ATENDIMENTO VENDA NOVA</v>
      </c>
      <c r="B3581" t="str">
        <f>IFERROR(VLOOKUP('Lotações convertidas'!A3581,'Lista de conversão'!A:B,2,0),IFERROR(VLOOKUP('Lotações convertidas'!A3581,'Lista de conversão'!B:B,1,0),""))</f>
        <v>UNIDADE DE PRONTO ATENDIMENTO VENDA NOVA</v>
      </c>
    </row>
    <row r="3582" spans="1:2" x14ac:dyDescent="0.25">
      <c r="A3582" t="str">
        <f>TRIM(BC!F3580)</f>
        <v>CENTRO DE REFERÊNCIA EM SAÚDE MENTAL - ÁLCOOL E OUTRAS DROGAS VENDA NOVA</v>
      </c>
      <c r="B3582" t="str">
        <f>IFERROR(VLOOKUP('Lotações convertidas'!A3582,'Lista de conversão'!A:B,2,0),IFERROR(VLOOKUP('Lotações convertidas'!A3582,'Lista de conversão'!B:B,1,0),""))</f>
        <v>CENTRO DE REFERÊNCIA EM SAÚDE MENTAL - ÁLCOOL E OUTRAS DROGAS VENDA NOVA</v>
      </c>
    </row>
    <row r="3583" spans="1:2" x14ac:dyDescent="0.25">
      <c r="A3583" t="str">
        <f>TRIM(BC!F3581)</f>
        <v>SERVIÇO DE ATENDIMENTO MÓVEL DE URGÊNCIA E TRANSPORTE EM SAÚDE</v>
      </c>
      <c r="B3583" t="str">
        <f>IFERROR(VLOOKUP('Lotações convertidas'!A3583,'Lista de conversão'!A:B,2,0),IFERROR(VLOOKUP('Lotações convertidas'!A3583,'Lista de conversão'!B:B,1,0),""))</f>
        <v>SERVIÇO DE ATENDIMENTO MÓVEL DE URGÊNCIA E TRANSPORTE EM SAÚDE</v>
      </c>
    </row>
    <row r="3584" spans="1:2" x14ac:dyDescent="0.25">
      <c r="A3584" t="str">
        <f>TRIM(BC!F3582)</f>
        <v>UNIDADE DE PRONTO ATENDIMENTO NORTE</v>
      </c>
      <c r="B3584" t="str">
        <f>IFERROR(VLOOKUP('Lotações convertidas'!A3584,'Lista de conversão'!A:B,2,0),IFERROR(VLOOKUP('Lotações convertidas'!A3584,'Lista de conversão'!B:B,1,0),""))</f>
        <v>UNIDADE DE PRONTO ATENDIMENTO NORTE</v>
      </c>
    </row>
    <row r="3585" spans="1:2" x14ac:dyDescent="0.25">
      <c r="A3585" t="str">
        <f>TRIM(BC!F3583)</f>
        <v>CENTRO DE REFERENCIA EM SAUDE MENTAL NORDESTE</v>
      </c>
      <c r="B3585" t="str">
        <f>IFERROR(VLOOKUP('Lotações convertidas'!A3585,'Lista de conversão'!A:B,2,0),IFERROR(VLOOKUP('Lotações convertidas'!A3585,'Lista de conversão'!B:B,1,0),""))</f>
        <v>CENTRO DE REFERENCIA EM SAUDE MENTAL NORDESTE</v>
      </c>
    </row>
    <row r="3586" spans="1:2" x14ac:dyDescent="0.25">
      <c r="A3586" t="str">
        <f>TRIM(BC!F3584)</f>
        <v>UNIDADE DE PRONTO ATENDIMENTO NORDESTE</v>
      </c>
      <c r="B3586" t="str">
        <f>IFERROR(VLOOKUP('Lotações convertidas'!A3586,'Lista de conversão'!A:B,2,0),IFERROR(VLOOKUP('Lotações convertidas'!A3586,'Lista de conversão'!B:B,1,0),""))</f>
        <v>UNIDADE DE PRONTO ATENDIMENTO NORDESTE</v>
      </c>
    </row>
    <row r="3587" spans="1:2" x14ac:dyDescent="0.25">
      <c r="A3587" t="str">
        <f>TRIM(BC!F3585)</f>
        <v>CENTRO DE REFERENCIA EM SAUDE MENTAL VENDA NOVA</v>
      </c>
      <c r="B3587" t="str">
        <f>IFERROR(VLOOKUP('Lotações convertidas'!A3587,'Lista de conversão'!A:B,2,0),IFERROR(VLOOKUP('Lotações convertidas'!A3587,'Lista de conversão'!B:B,1,0),""))</f>
        <v>CENTRO DE REFERENCIA EM SAUDE MENTAL VENDA NOVA</v>
      </c>
    </row>
    <row r="3588" spans="1:2" x14ac:dyDescent="0.25">
      <c r="A3588" t="str">
        <f>TRIM(BC!F3586)</f>
        <v>SERVIÇO DE ATENDIMENTO MÓVEL DE URGÊNCIA E TRANSPORTE EM SAÚDE</v>
      </c>
      <c r="B3588" t="str">
        <f>IFERROR(VLOOKUP('Lotações convertidas'!A3588,'Lista de conversão'!A:B,2,0),IFERROR(VLOOKUP('Lotações convertidas'!A3588,'Lista de conversão'!B:B,1,0),""))</f>
        <v>SERVIÇO DE ATENDIMENTO MÓVEL DE URGÊNCIA E TRANSPORTE EM SAÚDE</v>
      </c>
    </row>
    <row r="3589" spans="1:2" x14ac:dyDescent="0.25">
      <c r="A3589" t="str">
        <f>TRIM(BC!F3587)</f>
        <v>UNIDADE DE REFERÊNCIA SECUNDÁRIA PADRE EUSTÁQUIO</v>
      </c>
      <c r="B3589" t="str">
        <f>IFERROR(VLOOKUP('Lotações convertidas'!A3589,'Lista de conversão'!A:B,2,0),IFERROR(VLOOKUP('Lotações convertidas'!A3589,'Lista de conversão'!B:B,1,0),""))</f>
        <v>UNIDADE DE REFERENCIA SECUNDARIA PADRE EUSTAQUIO</v>
      </c>
    </row>
    <row r="3590" spans="1:2" x14ac:dyDescent="0.25">
      <c r="A3590" t="str">
        <f>TRIM(BC!F3588)</f>
        <v>CENTRAL DE ESTERILIZACAO VENDA NOVA</v>
      </c>
      <c r="B3590" t="str">
        <f>IFERROR(VLOOKUP('Lotações convertidas'!A3590,'Lista de conversão'!A:B,2,0),IFERROR(VLOOKUP('Lotações convertidas'!A3590,'Lista de conversão'!B:B,1,0),""))</f>
        <v>CENTRAL DE ESTERILIZACAO VENDA NOVA</v>
      </c>
    </row>
    <row r="3591" spans="1:2" x14ac:dyDescent="0.25">
      <c r="A3591" t="str">
        <f>TRIM(BC!F3589)</f>
        <v>SERVIÇO DE ATENDIMENTO MÓVEL DE URGÊNCIA E TRANSPORTE EM SAÚDE</v>
      </c>
      <c r="B3591" t="str">
        <f>IFERROR(VLOOKUP('Lotações convertidas'!A3591,'Lista de conversão'!A:B,2,0),IFERROR(VLOOKUP('Lotações convertidas'!A3591,'Lista de conversão'!B:B,1,0),""))</f>
        <v>SERVIÇO DE ATENDIMENTO MÓVEL DE URGÊNCIA E TRANSPORTE EM SAÚDE</v>
      </c>
    </row>
    <row r="3592" spans="1:2" x14ac:dyDescent="0.25">
      <c r="A3592" t="str">
        <f>TRIM(BC!F3590)</f>
        <v>CENTRO DE SAÚDE JARDIM MONTANHÊS</v>
      </c>
      <c r="B3592" t="str">
        <f>IFERROR(VLOOKUP('Lotações convertidas'!A3592,'Lista de conversão'!A:B,2,0),IFERROR(VLOOKUP('Lotações convertidas'!A3592,'Lista de conversão'!B:B,1,0),""))</f>
        <v>CENTRO DE SAÚDE JARDIM MONTANHÊS</v>
      </c>
    </row>
    <row r="3593" spans="1:2" x14ac:dyDescent="0.25">
      <c r="A3593" t="str">
        <f>TRIM(BC!F3591)</f>
        <v>CENTRO DE SAÚDE SÃO GERALDO</v>
      </c>
      <c r="B3593" t="str">
        <f>IFERROR(VLOOKUP('Lotações convertidas'!A3593,'Lista de conversão'!A:B,2,0),IFERROR(VLOOKUP('Lotações convertidas'!A3593,'Lista de conversão'!B:B,1,0),""))</f>
        <v>CENTRO DE SAÚDE SÃO GERALDO</v>
      </c>
    </row>
    <row r="3594" spans="1:2" x14ac:dyDescent="0.25">
      <c r="A3594" t="str">
        <f>TRIM(BC!F3592)</f>
        <v>CENTRO DE SAÚDE JARDIM GUANABARA</v>
      </c>
      <c r="B3594" t="str">
        <f>IFERROR(VLOOKUP('Lotações convertidas'!A3594,'Lista de conversão'!A:B,2,0),IFERROR(VLOOKUP('Lotações convertidas'!A3594,'Lista de conversão'!B:B,1,0),""))</f>
        <v>CENTRO DE SAÚDE JARDIM GUANABARA</v>
      </c>
    </row>
    <row r="3595" spans="1:2" x14ac:dyDescent="0.25">
      <c r="A3595" t="str">
        <f>TRIM(BC!F3593)</f>
        <v>CENTRO DE SAÚDE DOM CABRAL</v>
      </c>
      <c r="B3595" t="str">
        <f>IFERROR(VLOOKUP('Lotações convertidas'!A3595,'Lista de conversão'!A:B,2,0),IFERROR(VLOOKUP('Lotações convertidas'!A3595,'Lista de conversão'!B:B,1,0),""))</f>
        <v>CENTRO DE SAÚDE DOM CABRAL</v>
      </c>
    </row>
    <row r="3596" spans="1:2" x14ac:dyDescent="0.25">
      <c r="A3596" t="str">
        <f>TRIM(BC!F3594)</f>
        <v>CENTRO DE SAÚDE HAVAÍ</v>
      </c>
      <c r="B3596" t="str">
        <f>IFERROR(VLOOKUP('Lotações convertidas'!A3596,'Lista de conversão'!A:B,2,0),IFERROR(VLOOKUP('Lotações convertidas'!A3596,'Lista de conversão'!B:B,1,0),""))</f>
        <v>CENTRO DE SAÚDE HAVAÍ</v>
      </c>
    </row>
    <row r="3597" spans="1:2" x14ac:dyDescent="0.25">
      <c r="A3597" t="str">
        <f>TRIM(BC!F3595)</f>
        <v>CENTRO DE SAÚDE LISANDRA ANGÉLICA DAVID JUSTINO - TÚNEL DE IBIRITÉ</v>
      </c>
      <c r="B3597" t="str">
        <f>IFERROR(VLOOKUP('Lotações convertidas'!A3597,'Lista de conversão'!A:B,2,0),IFERROR(VLOOKUP('Lotações convertidas'!A3597,'Lista de conversão'!B:B,1,0),""))</f>
        <v>CENTRO DE SAÚDE LISANDRA ANGÉLICA DAVID JUSTINO - TÚNEL DE IBIRITÉ</v>
      </c>
    </row>
    <row r="3598" spans="1:2" x14ac:dyDescent="0.25">
      <c r="A3598" t="str">
        <f>TRIM(BC!F3596)</f>
        <v>CENTRO DE SAÚDE SÃO GERALDO</v>
      </c>
      <c r="B3598" t="str">
        <f>IFERROR(VLOOKUP('Lotações convertidas'!A3598,'Lista de conversão'!A:B,2,0),IFERROR(VLOOKUP('Lotações convertidas'!A3598,'Lista de conversão'!B:B,1,0),""))</f>
        <v>CENTRO DE SAÚDE SÃO GERALDO</v>
      </c>
    </row>
    <row r="3599" spans="1:2" x14ac:dyDescent="0.25">
      <c r="A3599" t="str">
        <f>TRIM(BC!F3597)</f>
        <v>CENTRO DE SAÚDE SANTA MÔNICA</v>
      </c>
      <c r="B3599" t="str">
        <f>IFERROR(VLOOKUP('Lotações convertidas'!A3599,'Lista de conversão'!A:B,2,0),IFERROR(VLOOKUP('Lotações convertidas'!A3599,'Lista de conversão'!B:B,1,0),""))</f>
        <v>CENTRO DE SAÚDE SANTA MÔNICA</v>
      </c>
    </row>
    <row r="3600" spans="1:2" x14ac:dyDescent="0.25">
      <c r="A3600" t="str">
        <f>TRIM(BC!F3598)</f>
        <v>UNIDADE DE PRONTO ATENDIMENTO VENDA NOVA</v>
      </c>
      <c r="B3600" t="str">
        <f>IFERROR(VLOOKUP('Lotações convertidas'!A3600,'Lista de conversão'!A:B,2,0),IFERROR(VLOOKUP('Lotações convertidas'!A3600,'Lista de conversão'!B:B,1,0),""))</f>
        <v>UNIDADE DE PRONTO ATENDIMENTO VENDA NOVA</v>
      </c>
    </row>
    <row r="3601" spans="1:2" x14ac:dyDescent="0.25">
      <c r="A3601" t="str">
        <f>TRIM(BC!F3599)</f>
        <v>GERENCIA DE VIGILANCIA EPIDEMIOLOGICA</v>
      </c>
      <c r="B3601" t="str">
        <f>IFERROR(VLOOKUP('Lotações convertidas'!A3601,'Lista de conversão'!A:B,2,0),IFERROR(VLOOKUP('Lotações convertidas'!A3601,'Lista de conversão'!B:B,1,0),""))</f>
        <v>GERENCIA DE VIGILANCIA EPIDEMIOLOGICA</v>
      </c>
    </row>
    <row r="3602" spans="1:2" x14ac:dyDescent="0.25">
      <c r="A3602" t="str">
        <f>TRIM(BC!F3600)</f>
        <v>CENTRO DE SAÚDE MARIVANDA BALEEIRO - PAULO VI</v>
      </c>
      <c r="B3602" t="str">
        <f>IFERROR(VLOOKUP('Lotações convertidas'!A3602,'Lista de conversão'!A:B,2,0),IFERROR(VLOOKUP('Lotações convertidas'!A3602,'Lista de conversão'!B:B,1,0),""))</f>
        <v>CENTRO DE SAÚDE MARIVANDA BALEEIRO - PAULO VI</v>
      </c>
    </row>
    <row r="3603" spans="1:2" x14ac:dyDescent="0.25">
      <c r="A3603" t="str">
        <f>TRIM(BC!F3601)</f>
        <v>UNIDADE DE PRONTO ATENDIMENTO OESTE</v>
      </c>
      <c r="B3603" t="str">
        <f>IFERROR(VLOOKUP('Lotações convertidas'!A3603,'Lista de conversão'!A:B,2,0),IFERROR(VLOOKUP('Lotações convertidas'!A3603,'Lista de conversão'!B:B,1,0),""))</f>
        <v>UNIDADE DE PRONTO ATENDIMENTO OESTE</v>
      </c>
    </row>
    <row r="3604" spans="1:2" x14ac:dyDescent="0.25">
      <c r="A3604" t="str">
        <f>TRIM(BC!F3602)</f>
        <v>UNIDADE DE PRONTO ATENDIMENTO NORDESTE</v>
      </c>
      <c r="B3604" t="str">
        <f>IFERROR(VLOOKUP('Lotações convertidas'!A3604,'Lista de conversão'!A:B,2,0),IFERROR(VLOOKUP('Lotações convertidas'!A3604,'Lista de conversão'!B:B,1,0),""))</f>
        <v>UNIDADE DE PRONTO ATENDIMENTO NORDESTE</v>
      </c>
    </row>
    <row r="3605" spans="1:2" x14ac:dyDescent="0.25">
      <c r="A3605" t="str">
        <f>TRIM(BC!F3603)</f>
        <v>CENTRO DE SAÚDE JAQUELINE</v>
      </c>
      <c r="B3605" t="str">
        <f>IFERROR(VLOOKUP('Lotações convertidas'!A3605,'Lista de conversão'!A:B,2,0),IFERROR(VLOOKUP('Lotações convertidas'!A3605,'Lista de conversão'!B:B,1,0),""))</f>
        <v>CENTRO DE SAÚDE JAQUELINE</v>
      </c>
    </row>
    <row r="3606" spans="1:2" x14ac:dyDescent="0.25">
      <c r="A3606" t="str">
        <f>TRIM(BC!F3604)</f>
        <v>CENTRO DE REFERENCIA EM SAUDE MENTAL BARREIRO</v>
      </c>
      <c r="B3606" t="str">
        <f>IFERROR(VLOOKUP('Lotações convertidas'!A3606,'Lista de conversão'!A:B,2,0),IFERROR(VLOOKUP('Lotações convertidas'!A3606,'Lista de conversão'!B:B,1,0),""))</f>
        <v>CENTRO DE REFERENCIA EM SAUDE MENTAL BARREIRO</v>
      </c>
    </row>
    <row r="3607" spans="1:2" x14ac:dyDescent="0.25">
      <c r="A3607" t="str">
        <f>TRIM(BC!F3605)</f>
        <v>SERVIÇO DE ATENDIMENTO MÓVEL DE URGÊNCIA E TRANSPORTE EM SAÚDE</v>
      </c>
      <c r="B3607" t="str">
        <f>IFERROR(VLOOKUP('Lotações convertidas'!A3607,'Lista de conversão'!A:B,2,0),IFERROR(VLOOKUP('Lotações convertidas'!A3607,'Lista de conversão'!B:B,1,0),""))</f>
        <v>SERVIÇO DE ATENDIMENTO MÓVEL DE URGÊNCIA E TRANSPORTE EM SAÚDE</v>
      </c>
    </row>
    <row r="3608" spans="1:2" x14ac:dyDescent="0.25">
      <c r="A3608" t="str">
        <f>TRIM(BC!F3606)</f>
        <v>SERVIÇO DE ATENDIMENTO MÓVEL DE URGÊNCIA E TRANSPORTE EM SAÚDE</v>
      </c>
      <c r="B3608" t="str">
        <f>IFERROR(VLOOKUP('Lotações convertidas'!A3608,'Lista de conversão'!A:B,2,0),IFERROR(VLOOKUP('Lotações convertidas'!A3608,'Lista de conversão'!B:B,1,0),""))</f>
        <v>SERVIÇO DE ATENDIMENTO MÓVEL DE URGÊNCIA E TRANSPORTE EM SAÚDE</v>
      </c>
    </row>
    <row r="3609" spans="1:2" x14ac:dyDescent="0.25">
      <c r="A3609" t="str">
        <f>TRIM(BC!F3607)</f>
        <v>CENTRO DE SAÚDE LISANDRA ANGÉLICA DAVID JUSTINO - TÚNEL DE IBIRITÉ</v>
      </c>
      <c r="B3609" t="str">
        <f>IFERROR(VLOOKUP('Lotações convertidas'!A3609,'Lista de conversão'!A:B,2,0),IFERROR(VLOOKUP('Lotações convertidas'!A3609,'Lista de conversão'!B:B,1,0),""))</f>
        <v>CENTRO DE SAÚDE LISANDRA ANGÉLICA DAVID JUSTINO - TÚNEL DE IBIRITÉ</v>
      </c>
    </row>
    <row r="3610" spans="1:2" x14ac:dyDescent="0.25">
      <c r="A3610" t="str">
        <f>TRIM(BC!F3608)</f>
        <v>LABORATÓRIO REGIONAL NORTE / VENDA NOVA</v>
      </c>
      <c r="B3610" t="str">
        <f>IFERROR(VLOOKUP('Lotações convertidas'!A3610,'Lista de conversão'!A:B,2,0),IFERROR(VLOOKUP('Lotações convertidas'!A3610,'Lista de conversão'!B:B,1,0),""))</f>
        <v>LABORATORIO REGIONAL NORTE/VENDA NOVA</v>
      </c>
    </row>
    <row r="3611" spans="1:2" x14ac:dyDescent="0.25">
      <c r="A3611" t="str">
        <f>TRIM(BC!F3609)</f>
        <v>CENTRO DE SAÚDE VILA MARIA - JOÃO VITAL</v>
      </c>
      <c r="B3611" t="str">
        <f>IFERROR(VLOOKUP('Lotações convertidas'!A3611,'Lista de conversão'!A:B,2,0),IFERROR(VLOOKUP('Lotações convertidas'!A3611,'Lista de conversão'!B:B,1,0),""))</f>
        <v>CENTRO DE SAÚDE VILA MARIA - JOÃO VITAL</v>
      </c>
    </row>
    <row r="3612" spans="1:2" x14ac:dyDescent="0.25">
      <c r="A3612" t="str">
        <f>TRIM(BC!F3610)</f>
        <v>CENTRO DE SAÚDE HORTO</v>
      </c>
      <c r="B3612" t="str">
        <f>IFERROR(VLOOKUP('Lotações convertidas'!A3612,'Lista de conversão'!A:B,2,0),IFERROR(VLOOKUP('Lotações convertidas'!A3612,'Lista de conversão'!B:B,1,0),""))</f>
        <v>CENTRO DE SAÚDE HORTO</v>
      </c>
    </row>
    <row r="3613" spans="1:2" x14ac:dyDescent="0.25">
      <c r="A3613" t="str">
        <f>TRIM(BC!F3611)</f>
        <v>CENTRO DE SAÚDE MILIONÁRIOS</v>
      </c>
      <c r="B3613" t="str">
        <f>IFERROR(VLOOKUP('Lotações convertidas'!A3613,'Lista de conversão'!A:B,2,0),IFERROR(VLOOKUP('Lotações convertidas'!A3613,'Lista de conversão'!B:B,1,0),""))</f>
        <v>CENTRO DE SAÚDE MILIONÁRIOS</v>
      </c>
    </row>
    <row r="3614" spans="1:2" x14ac:dyDescent="0.25">
      <c r="A3614" t="str">
        <f>TRIM(BC!F3612)</f>
        <v>SERVIÇO DE ATENDIMENTO MÓVEL DE URGÊNCIA E TRANSPORTE EM SAÚDE</v>
      </c>
      <c r="B3614" t="str">
        <f>IFERROR(VLOOKUP('Lotações convertidas'!A3614,'Lista de conversão'!A:B,2,0),IFERROR(VLOOKUP('Lotações convertidas'!A3614,'Lista de conversão'!B:B,1,0),""))</f>
        <v>SERVIÇO DE ATENDIMENTO MÓVEL DE URGÊNCIA E TRANSPORTE EM SAÚDE</v>
      </c>
    </row>
    <row r="3615" spans="1:2" x14ac:dyDescent="0.25">
      <c r="A3615" t="str">
        <f>TRIM(BC!F3613)</f>
        <v>CENTRO DE SAÚDE MANGUEIRAS</v>
      </c>
      <c r="B3615" t="str">
        <f>IFERROR(VLOOKUP('Lotações convertidas'!A3615,'Lista de conversão'!A:B,2,0),IFERROR(VLOOKUP('Lotações convertidas'!A3615,'Lista de conversão'!B:B,1,0),""))</f>
        <v>CENTRO DE SAÚDE MANGUEIRAS</v>
      </c>
    </row>
    <row r="3616" spans="1:2" x14ac:dyDescent="0.25">
      <c r="A3616" t="str">
        <f>TRIM(BC!F3614)</f>
        <v>CENTRO MUNICIPAL DE DIAGNÓSTICO POR IMAGEM</v>
      </c>
      <c r="B3616" t="str">
        <f>IFERROR(VLOOKUP('Lotações convertidas'!A3616,'Lista de conversão'!A:B,2,0),IFERROR(VLOOKUP('Lotações convertidas'!A3616,'Lista de conversão'!B:B,1,0),""))</f>
        <v>CENTRO MUNICIPAL DE DIAGNÓSTICO POR IMAGEM</v>
      </c>
    </row>
    <row r="3617" spans="1:2" x14ac:dyDescent="0.25">
      <c r="A3617" t="str">
        <f>TRIM(BC!F3615)</f>
        <v>CENTRO DE SAÚDE HAVAÍ</v>
      </c>
      <c r="B3617" t="str">
        <f>IFERROR(VLOOKUP('Lotações convertidas'!A3617,'Lista de conversão'!A:B,2,0),IFERROR(VLOOKUP('Lotações convertidas'!A3617,'Lista de conversão'!B:B,1,0),""))</f>
        <v>CENTRO DE SAÚDE HAVAÍ</v>
      </c>
    </row>
    <row r="3618" spans="1:2" x14ac:dyDescent="0.25">
      <c r="A3618" t="str">
        <f>TRIM(BC!F3616)</f>
        <v>SERVIÇO DE ATENDIMENTO MÓVEL DE URGÊNCIA E TRANSPORTE EM SAÚDE</v>
      </c>
      <c r="B3618" t="str">
        <f>IFERROR(VLOOKUP('Lotações convertidas'!A3618,'Lista de conversão'!A:B,2,0),IFERROR(VLOOKUP('Lotações convertidas'!A3618,'Lista de conversão'!B:B,1,0),""))</f>
        <v>SERVIÇO DE ATENDIMENTO MÓVEL DE URGÊNCIA E TRANSPORTE EM SAÚDE</v>
      </c>
    </row>
    <row r="3619" spans="1:2" x14ac:dyDescent="0.25">
      <c r="A3619" t="str">
        <f>TRIM(BC!F3617)</f>
        <v>CENTRO DE REFERENCIA EM SAUDE MENTAL BARREIRO</v>
      </c>
      <c r="B3619" t="str">
        <f>IFERROR(VLOOKUP('Lotações convertidas'!A3619,'Lista de conversão'!A:B,2,0),IFERROR(VLOOKUP('Lotações convertidas'!A3619,'Lista de conversão'!B:B,1,0),""))</f>
        <v>CENTRO DE REFERENCIA EM SAUDE MENTAL BARREIRO</v>
      </c>
    </row>
    <row r="3620" spans="1:2" x14ac:dyDescent="0.25">
      <c r="A3620" t="str">
        <f>TRIM(BC!F3618)</f>
        <v>UNIDADE DE REFERÊNCIA SECUNDÁRIA CAMPOS SALES</v>
      </c>
      <c r="B3620" t="str">
        <f>IFERROR(VLOOKUP('Lotações convertidas'!A3620,'Lista de conversão'!A:B,2,0),IFERROR(VLOOKUP('Lotações convertidas'!A3620,'Lista de conversão'!B:B,1,0),""))</f>
        <v>UNIDADE DE REFERENCIA SECUNDARIA CAMPOS SALES</v>
      </c>
    </row>
    <row r="3621" spans="1:2" x14ac:dyDescent="0.25">
      <c r="A3621" t="str">
        <f>TRIM(BC!F3619)</f>
        <v>UNIDADE DE REFERÊNCIA SECUNDÁRIA SAGRADA FAMÍLIA</v>
      </c>
      <c r="B3621" t="str">
        <f>IFERROR(VLOOKUP('Lotações convertidas'!A3621,'Lista de conversão'!A:B,2,0),IFERROR(VLOOKUP('Lotações convertidas'!A3621,'Lista de conversão'!B:B,1,0),""))</f>
        <v>UNIDADE DE REFERENCIA SECUNDARIA SAGRADA FAMILIA</v>
      </c>
    </row>
    <row r="3622" spans="1:2" x14ac:dyDescent="0.25">
      <c r="A3622" t="str">
        <f>TRIM(BC!F3620)</f>
        <v>CENTRO DE SAÚDE CAPITÃO EDUARDO</v>
      </c>
      <c r="B3622" t="str">
        <f>IFERROR(VLOOKUP('Lotações convertidas'!A3622,'Lista de conversão'!A:B,2,0),IFERROR(VLOOKUP('Lotações convertidas'!A3622,'Lista de conversão'!B:B,1,0),""))</f>
        <v>CENTRO DE SAÚDE CAPITÃO EDUARDO</v>
      </c>
    </row>
    <row r="3623" spans="1:2" x14ac:dyDescent="0.25">
      <c r="A3623" t="str">
        <f>TRIM(BC!F3621)</f>
        <v>CENTRO DE REFERENCIA EM SAUDE MENTAL BARREIRO</v>
      </c>
      <c r="B3623" t="str">
        <f>IFERROR(VLOOKUP('Lotações convertidas'!A3623,'Lista de conversão'!A:B,2,0),IFERROR(VLOOKUP('Lotações convertidas'!A3623,'Lista de conversão'!B:B,1,0),""))</f>
        <v>CENTRO DE REFERENCIA EM SAUDE MENTAL BARREIRO</v>
      </c>
    </row>
    <row r="3624" spans="1:2" x14ac:dyDescent="0.25">
      <c r="A3624" t="str">
        <f>TRIM(BC!F3622)</f>
        <v>UNIDADE DE REFERÊNCIA SECUNDÁRIA CAMPOS SALES</v>
      </c>
      <c r="B3624" t="str">
        <f>IFERROR(VLOOKUP('Lotações convertidas'!A3624,'Lista de conversão'!A:B,2,0),IFERROR(VLOOKUP('Lotações convertidas'!A3624,'Lista de conversão'!B:B,1,0),""))</f>
        <v>UNIDADE DE REFERENCIA SECUNDARIA CAMPOS SALES</v>
      </c>
    </row>
    <row r="3625" spans="1:2" x14ac:dyDescent="0.25">
      <c r="A3625" t="str">
        <f>TRIM(BC!F3623)</f>
        <v>CENTRO DE SAÚDE TUPI</v>
      </c>
      <c r="B3625" t="str">
        <f>IFERROR(VLOOKUP('Lotações convertidas'!A3625,'Lista de conversão'!A:B,2,0),IFERROR(VLOOKUP('Lotações convertidas'!A3625,'Lista de conversão'!B:B,1,0),""))</f>
        <v>CENTRO DE SAÚDE TUPI</v>
      </c>
    </row>
    <row r="3626" spans="1:2" x14ac:dyDescent="0.25">
      <c r="A3626" t="str">
        <f>TRIM(BC!F3624)</f>
        <v>CENTRO DE SAÚDE SÃO TOMÁS</v>
      </c>
      <c r="B3626" t="str">
        <f>IFERROR(VLOOKUP('Lotações convertidas'!A3626,'Lista de conversão'!A:B,2,0),IFERROR(VLOOKUP('Lotações convertidas'!A3626,'Lista de conversão'!B:B,1,0),""))</f>
        <v>CENTRO DE SAÚDE SÃO TOMÁS</v>
      </c>
    </row>
    <row r="3627" spans="1:2" x14ac:dyDescent="0.25">
      <c r="A3627" t="str">
        <f>TRIM(BC!F3625)</f>
        <v>CENTRO DE SAÚDE VILA CEMIG</v>
      </c>
      <c r="B3627" t="str">
        <f>IFERROR(VLOOKUP('Lotações convertidas'!A3627,'Lista de conversão'!A:B,2,0),IFERROR(VLOOKUP('Lotações convertidas'!A3627,'Lista de conversão'!B:B,1,0),""))</f>
        <v>CENTRO DE SAÚDE VILA CEMIG</v>
      </c>
    </row>
    <row r="3628" spans="1:2" x14ac:dyDescent="0.25">
      <c r="A3628" t="str">
        <f>TRIM(BC!F3626)</f>
        <v>UNIDADE DE PRONTO ATENDIMENTO OESTE</v>
      </c>
      <c r="B3628" t="str">
        <f>IFERROR(VLOOKUP('Lotações convertidas'!A3628,'Lista de conversão'!A:B,2,0),IFERROR(VLOOKUP('Lotações convertidas'!A3628,'Lista de conversão'!B:B,1,0),""))</f>
        <v>UNIDADE DE PRONTO ATENDIMENTO OESTE</v>
      </c>
    </row>
    <row r="3629" spans="1:2" x14ac:dyDescent="0.25">
      <c r="A3629" t="str">
        <f>TRIM(BC!F3627)</f>
        <v>CENTRO DE SAÚDE ALCIDES LINS</v>
      </c>
      <c r="B3629" t="str">
        <f>IFERROR(VLOOKUP('Lotações convertidas'!A3629,'Lista de conversão'!A:B,2,0),IFERROR(VLOOKUP('Lotações convertidas'!A3629,'Lista de conversão'!B:B,1,0),""))</f>
        <v>CENTRO DE SAÚDE ALCIDES LINS</v>
      </c>
    </row>
    <row r="3630" spans="1:2" x14ac:dyDescent="0.25">
      <c r="A3630" t="str">
        <f>TRIM(BC!F3628)</f>
        <v>CENTRO DE SAÚDE PADRE TARCÍSIO</v>
      </c>
      <c r="B3630" t="str">
        <f>IFERROR(VLOOKUP('Lotações convertidas'!A3630,'Lista de conversão'!A:B,2,0),IFERROR(VLOOKUP('Lotações convertidas'!A3630,'Lista de conversão'!B:B,1,0),""))</f>
        <v>CENTRO DE SAÚDE PADRE TARCÍSIO</v>
      </c>
    </row>
    <row r="3631" spans="1:2" x14ac:dyDescent="0.25">
      <c r="A3631" t="str">
        <f>TRIM(BC!F3629)</f>
        <v>CENTRO DE REFERENCIA EM SAUDE MENTAL NORTE</v>
      </c>
      <c r="B3631" t="str">
        <f>IFERROR(VLOOKUP('Lotações convertidas'!A3631,'Lista de conversão'!A:B,2,0),IFERROR(VLOOKUP('Lotações convertidas'!A3631,'Lista de conversão'!B:B,1,0),""))</f>
        <v>CENTRO DE REFERENCIA EM SAUDE MENTAL NORTE</v>
      </c>
    </row>
    <row r="3632" spans="1:2" x14ac:dyDescent="0.25">
      <c r="A3632" t="str">
        <f>TRIM(BC!F3630)</f>
        <v>CENTRO DE SAÚDE CAPITÃO EDUARDO</v>
      </c>
      <c r="B3632" t="str">
        <f>IFERROR(VLOOKUP('Lotações convertidas'!A3632,'Lista de conversão'!A:B,2,0),IFERROR(VLOOKUP('Lotações convertidas'!A3632,'Lista de conversão'!B:B,1,0),""))</f>
        <v>CENTRO DE SAÚDE CAPITÃO EDUARDO</v>
      </c>
    </row>
    <row r="3633" spans="1:2" x14ac:dyDescent="0.25">
      <c r="A3633" t="str">
        <f>TRIM(BC!F3631)</f>
        <v>LABORATÓRIO REGIONAL OESTE / BARREIRO</v>
      </c>
      <c r="B3633" t="str">
        <f>IFERROR(VLOOKUP('Lotações convertidas'!A3633,'Lista de conversão'!A:B,2,0),IFERROR(VLOOKUP('Lotações convertidas'!A3633,'Lista de conversão'!B:B,1,0),""))</f>
        <v>LABORATORIO REGIONAL OESTE/BARREIRO</v>
      </c>
    </row>
    <row r="3634" spans="1:2" x14ac:dyDescent="0.25">
      <c r="A3634" t="str">
        <f>TRIM(BC!F3632)</f>
        <v>CENTRO DE REFERENCIA EM REABILITACAO VENDA NOVA</v>
      </c>
      <c r="B3634" t="str">
        <f>IFERROR(VLOOKUP('Lotações convertidas'!A3634,'Lista de conversão'!A:B,2,0),IFERROR(VLOOKUP('Lotações convertidas'!A3634,'Lista de conversão'!B:B,1,0),""))</f>
        <v>CENTRO DE REFERENCIA EM REABILITACAO VENDA NOVA</v>
      </c>
    </row>
    <row r="3635" spans="1:2" x14ac:dyDescent="0.25">
      <c r="A3635" t="str">
        <f>TRIM(BC!F3633)</f>
        <v>DIRETORIA REGIONAL DE SAUDE LESTE</v>
      </c>
      <c r="B3635" t="str">
        <f>IFERROR(VLOOKUP('Lotações convertidas'!A3635,'Lista de conversão'!A:B,2,0),IFERROR(VLOOKUP('Lotações convertidas'!A3635,'Lista de conversão'!B:B,1,0),""))</f>
        <v>DIRETORIA REGIONAL DE SAUDE LESTE</v>
      </c>
    </row>
    <row r="3636" spans="1:2" x14ac:dyDescent="0.25">
      <c r="A3636" t="str">
        <f>TRIM(BC!F3634)</f>
        <v>ASSESSORIA DE EDUCAÇÃO EM SAÚDE</v>
      </c>
      <c r="B3636" t="str">
        <f>IFERROR(VLOOKUP('Lotações convertidas'!A3636,'Lista de conversão'!A:B,2,0),IFERROR(VLOOKUP('Lotações convertidas'!A3636,'Lista de conversão'!B:B,1,0),""))</f>
        <v>ASSESSORIA DE EDUCAÇÃO EM SAÚDE</v>
      </c>
    </row>
    <row r="3637" spans="1:2" x14ac:dyDescent="0.25">
      <c r="A3637" t="str">
        <f>TRIM(BC!F3635)</f>
        <v>UNIDADE DE PRONTO ATENDIMENTO BARREIRO</v>
      </c>
      <c r="B3637" t="str">
        <f>IFERROR(VLOOKUP('Lotações convertidas'!A3637,'Lista de conversão'!A:B,2,0),IFERROR(VLOOKUP('Lotações convertidas'!A3637,'Lista de conversão'!B:B,1,0),""))</f>
        <v>UNIDADE DE PRONTO ATENDIMENTO BARREIRO</v>
      </c>
    </row>
    <row r="3638" spans="1:2" x14ac:dyDescent="0.25">
      <c r="A3638" t="str">
        <f>TRIM(BC!F3636)</f>
        <v>CENTRO DE REFERENCIA EM SAUDE MENTAL LESTE</v>
      </c>
      <c r="B3638" t="str">
        <f>IFERROR(VLOOKUP('Lotações convertidas'!A3638,'Lista de conversão'!A:B,2,0),IFERROR(VLOOKUP('Lotações convertidas'!A3638,'Lista de conversão'!B:B,1,0),""))</f>
        <v>CENTRO DE REFERENCIA EM SAUDE MENTAL LESTE</v>
      </c>
    </row>
    <row r="3639" spans="1:2" x14ac:dyDescent="0.25">
      <c r="A3639" t="str">
        <f>TRIM(BC!F3637)</f>
        <v>LABORATÓRIO REGIONAL OESTE / BARREIRO</v>
      </c>
      <c r="B3639" t="str">
        <f>IFERROR(VLOOKUP('Lotações convertidas'!A3639,'Lista de conversão'!A:B,2,0),IFERROR(VLOOKUP('Lotações convertidas'!A3639,'Lista de conversão'!B:B,1,0),""))</f>
        <v>LABORATORIO REGIONAL OESTE/BARREIRO</v>
      </c>
    </row>
    <row r="3640" spans="1:2" x14ac:dyDescent="0.25">
      <c r="A3640" t="str">
        <f>TRIM(BC!F3638)</f>
        <v>DIRETORIA REGIONAL DE SAUDE OESTE</v>
      </c>
      <c r="B3640" t="str">
        <f>IFERROR(VLOOKUP('Lotações convertidas'!A3640,'Lista de conversão'!A:B,2,0),IFERROR(VLOOKUP('Lotações convertidas'!A3640,'Lista de conversão'!B:B,1,0),""))</f>
        <v>DIRETORIA REGIONAL DE SAUDE OESTE</v>
      </c>
    </row>
    <row r="3641" spans="1:2" x14ac:dyDescent="0.25">
      <c r="A3641" t="str">
        <f>TRIM(BC!F3639)</f>
        <v>CENTRO DE SAÚDE MENINO JESUS</v>
      </c>
      <c r="B3641" t="str">
        <f>IFERROR(VLOOKUP('Lotações convertidas'!A3641,'Lista de conversão'!A:B,2,0),IFERROR(VLOOKUP('Lotações convertidas'!A3641,'Lista de conversão'!B:B,1,0),""))</f>
        <v>CENTRO DE SAÚDE MENINO JESUS</v>
      </c>
    </row>
    <row r="3642" spans="1:2" x14ac:dyDescent="0.25">
      <c r="A3642" t="str">
        <f>TRIM(BC!F3640)</f>
        <v>UNIDADE DE PRONTO ATENDIMENTO PAMPULHA</v>
      </c>
      <c r="B3642" t="str">
        <f>IFERROR(VLOOKUP('Lotações convertidas'!A3642,'Lista de conversão'!A:B,2,0),IFERROR(VLOOKUP('Lotações convertidas'!A3642,'Lista de conversão'!B:B,1,0),""))</f>
        <v>UNIDADE DE PRONTO ATENDIMENTO PAMPULHA</v>
      </c>
    </row>
    <row r="3643" spans="1:2" x14ac:dyDescent="0.25">
      <c r="A3643" t="str">
        <f>TRIM(BC!F3641)</f>
        <v>CENTRO DE SAÚDE CABANA</v>
      </c>
      <c r="B3643" t="str">
        <f>IFERROR(VLOOKUP('Lotações convertidas'!A3643,'Lista de conversão'!A:B,2,0),IFERROR(VLOOKUP('Lotações convertidas'!A3643,'Lista de conversão'!B:B,1,0),""))</f>
        <v>CENTRO DE SAÚDE CABANA</v>
      </c>
    </row>
    <row r="3644" spans="1:2" x14ac:dyDescent="0.25">
      <c r="A3644" t="str">
        <f>TRIM(BC!F3642)</f>
        <v>UNIDADE DE PRONTO ATENDIMENTO PAMPULHA</v>
      </c>
      <c r="B3644" t="str">
        <f>IFERROR(VLOOKUP('Lotações convertidas'!A3644,'Lista de conversão'!A:B,2,0),IFERROR(VLOOKUP('Lotações convertidas'!A3644,'Lista de conversão'!B:B,1,0),""))</f>
        <v>UNIDADE DE PRONTO ATENDIMENTO PAMPULHA</v>
      </c>
    </row>
    <row r="3645" spans="1:2" x14ac:dyDescent="0.25">
      <c r="A3645" t="str">
        <f>TRIM(BC!F3643)</f>
        <v>LABORATÓRIO REGIONAL LESTE / NORDESTE</v>
      </c>
      <c r="B3645" t="str">
        <f>IFERROR(VLOOKUP('Lotações convertidas'!A3645,'Lista de conversão'!A:B,2,0),IFERROR(VLOOKUP('Lotações convertidas'!A3645,'Lista de conversão'!B:B,1,0),""))</f>
        <v>LABORATORIO REGIONAL LESTE/NORDESTE</v>
      </c>
    </row>
    <row r="3646" spans="1:2" x14ac:dyDescent="0.25">
      <c r="A3646" t="str">
        <f>TRIM(BC!F3644)</f>
        <v>UNIDADE DE PRONTO ATENDIMENTO BARREIRO</v>
      </c>
      <c r="B3646" t="str">
        <f>IFERROR(VLOOKUP('Lotações convertidas'!A3646,'Lista de conversão'!A:B,2,0),IFERROR(VLOOKUP('Lotações convertidas'!A3646,'Lista de conversão'!B:B,1,0),""))</f>
        <v>UNIDADE DE PRONTO ATENDIMENTO BARREIRO</v>
      </c>
    </row>
    <row r="3647" spans="1:2" x14ac:dyDescent="0.25">
      <c r="A3647" t="str">
        <f>TRIM(BC!F3645)</f>
        <v>LABORATÓRIO REGIONAL NOROESTE</v>
      </c>
      <c r="B3647" t="str">
        <f>IFERROR(VLOOKUP('Lotações convertidas'!A3647,'Lista de conversão'!A:B,2,0),IFERROR(VLOOKUP('Lotações convertidas'!A3647,'Lista de conversão'!B:B,1,0),""))</f>
        <v>LABORATORIO REGIONAL NOROESTE</v>
      </c>
    </row>
    <row r="3648" spans="1:2" x14ac:dyDescent="0.25">
      <c r="A3648" t="str">
        <f>TRIM(BC!F3646)</f>
        <v>UNIDADE DE PRONTO ATENDIMENTO OESTE</v>
      </c>
      <c r="B3648" t="str">
        <f>IFERROR(VLOOKUP('Lotações convertidas'!A3648,'Lista de conversão'!A:B,2,0),IFERROR(VLOOKUP('Lotações convertidas'!A3648,'Lista de conversão'!B:B,1,0),""))</f>
        <v>UNIDADE DE PRONTO ATENDIMENTO OESTE</v>
      </c>
    </row>
    <row r="3649" spans="1:2" x14ac:dyDescent="0.25">
      <c r="A3649" t="str">
        <f>TRIM(BC!F3647)</f>
        <v>CENTRO DE SAÚDE CACHOEIRINHA</v>
      </c>
      <c r="B3649" t="str">
        <f>IFERROR(VLOOKUP('Lotações convertidas'!A3649,'Lista de conversão'!A:B,2,0),IFERROR(VLOOKUP('Lotações convertidas'!A3649,'Lista de conversão'!B:B,1,0),""))</f>
        <v>CENTRO DE SAÚDE CACHOEIRINHA</v>
      </c>
    </row>
    <row r="3650" spans="1:2" x14ac:dyDescent="0.25">
      <c r="A3650" t="str">
        <f>TRIM(BC!F3648)</f>
        <v>CENTRO MUNICIPAL DE OFTALMOLOGIA</v>
      </c>
      <c r="B3650" t="str">
        <f>IFERROR(VLOOKUP('Lotações convertidas'!A3650,'Lista de conversão'!A:B,2,0),IFERROR(VLOOKUP('Lotações convertidas'!A3650,'Lista de conversão'!B:B,1,0),""))</f>
        <v>CENTRO MUNICIPAL DE OFTALMOLOGIA</v>
      </c>
    </row>
    <row r="3651" spans="1:2" x14ac:dyDescent="0.25">
      <c r="A3651" t="str">
        <f>TRIM(BC!F3649)</f>
        <v>UNIDADE DE PRONTO ATENDIMENTO NORTE</v>
      </c>
      <c r="B3651" t="str">
        <f>IFERROR(VLOOKUP('Lotações convertidas'!A3651,'Lista de conversão'!A:B,2,0),IFERROR(VLOOKUP('Lotações convertidas'!A3651,'Lista de conversão'!B:B,1,0),""))</f>
        <v>UNIDADE DE PRONTO ATENDIMENTO NORTE</v>
      </c>
    </row>
    <row r="3652" spans="1:2" x14ac:dyDescent="0.25">
      <c r="A3652" t="str">
        <f>TRIM(BC!F3650)</f>
        <v>CENTRO DE SAÚDE PINDORAMA - ELZA MARTINS</v>
      </c>
      <c r="B3652" t="str">
        <f>IFERROR(VLOOKUP('Lotações convertidas'!A3652,'Lista de conversão'!A:B,2,0),IFERROR(VLOOKUP('Lotações convertidas'!A3652,'Lista de conversão'!B:B,1,0),""))</f>
        <v>CENTRO DE SAÚDE PINDORAMA - ELZA MARTINS</v>
      </c>
    </row>
    <row r="3653" spans="1:2" x14ac:dyDescent="0.25">
      <c r="A3653" t="str">
        <f>TRIM(BC!F3651)</f>
        <v>CENTRO DE REFERÊNCIA EM SAÚDE MENTAL- ÁLCOOL E OUTRAS DROGAS BARREIRO</v>
      </c>
      <c r="B3653" t="str">
        <f>IFERROR(VLOOKUP('Lotações convertidas'!A3653,'Lista de conversão'!A:B,2,0),IFERROR(VLOOKUP('Lotações convertidas'!A3653,'Lista de conversão'!B:B,1,0),""))</f>
        <v>CENTRO DE REFERENCIA EM SAUDE MENTAL ALCOOL E DROGAS BARREIRO</v>
      </c>
    </row>
    <row r="3654" spans="1:2" x14ac:dyDescent="0.25">
      <c r="A3654" t="str">
        <f>TRIM(BC!F3652)</f>
        <v>UNIDADE DE PRONTO ATENDIMENTO OESTE</v>
      </c>
      <c r="B3654" t="str">
        <f>IFERROR(VLOOKUP('Lotações convertidas'!A3654,'Lista de conversão'!A:B,2,0),IFERROR(VLOOKUP('Lotações convertidas'!A3654,'Lista de conversão'!B:B,1,0),""))</f>
        <v>UNIDADE DE PRONTO ATENDIMENTO OESTE</v>
      </c>
    </row>
    <row r="3655" spans="1:2" x14ac:dyDescent="0.25">
      <c r="A3655" t="str">
        <f>TRIM(BC!F3653)</f>
        <v>CENTRO DE SAÚDE INDEPENDÊNCIA</v>
      </c>
      <c r="B3655" t="str">
        <f>IFERROR(VLOOKUP('Lotações convertidas'!A3655,'Lista de conversão'!A:B,2,0),IFERROR(VLOOKUP('Lotações convertidas'!A3655,'Lista de conversão'!B:B,1,0),""))</f>
        <v>CENTRO DE SAÚDE INDEPENDÊNCIA</v>
      </c>
    </row>
    <row r="3656" spans="1:2" x14ac:dyDescent="0.25">
      <c r="A3656" t="str">
        <f>TRIM(BC!F3654)</f>
        <v>CENTRO DE SAÚDE COQUEIROS</v>
      </c>
      <c r="B3656" t="str">
        <f>IFERROR(VLOOKUP('Lotações convertidas'!A3656,'Lista de conversão'!A:B,2,0),IFERROR(VLOOKUP('Lotações convertidas'!A3656,'Lista de conversão'!B:B,1,0),""))</f>
        <v>CENTRO DE SAÚDE COQUEIROS</v>
      </c>
    </row>
    <row r="3657" spans="1:2" x14ac:dyDescent="0.25">
      <c r="A3657" t="str">
        <f>TRIM(BC!F3655)</f>
        <v>CENTRO DE SAÚDE CABANA</v>
      </c>
      <c r="B3657" t="str">
        <f>IFERROR(VLOOKUP('Lotações convertidas'!A3657,'Lista de conversão'!A:B,2,0),IFERROR(VLOOKUP('Lotações convertidas'!A3657,'Lista de conversão'!B:B,1,0),""))</f>
        <v>CENTRO DE SAÚDE CABANA</v>
      </c>
    </row>
    <row r="3658" spans="1:2" x14ac:dyDescent="0.25">
      <c r="A3658" t="str">
        <f>TRIM(BC!F3656)</f>
        <v>UNIDADE DE PRONTO ATENDIMENTO PAMPULHA</v>
      </c>
      <c r="B3658" t="str">
        <f>IFERROR(VLOOKUP('Lotações convertidas'!A3658,'Lista de conversão'!A:B,2,0),IFERROR(VLOOKUP('Lotações convertidas'!A3658,'Lista de conversão'!B:B,1,0),""))</f>
        <v>UNIDADE DE PRONTO ATENDIMENTO PAMPULHA</v>
      </c>
    </row>
    <row r="3659" spans="1:2" x14ac:dyDescent="0.25">
      <c r="A3659" t="str">
        <f>TRIM(BC!F3657)</f>
        <v>CENTRO DE SAÚDE POMPÉIA</v>
      </c>
      <c r="B3659" t="str">
        <f>IFERROR(VLOOKUP('Lotações convertidas'!A3659,'Lista de conversão'!A:B,2,0),IFERROR(VLOOKUP('Lotações convertidas'!A3659,'Lista de conversão'!B:B,1,0),""))</f>
        <v>CENTRO DE SAÚDE POMPÉIA</v>
      </c>
    </row>
    <row r="3660" spans="1:2" x14ac:dyDescent="0.25">
      <c r="A3660" t="str">
        <f>TRIM(BC!F3658)</f>
        <v>CENTRO DE SAÚDE CALIFÓRNIA</v>
      </c>
      <c r="B3660" t="str">
        <f>IFERROR(VLOOKUP('Lotações convertidas'!A3660,'Lista de conversão'!A:B,2,0),IFERROR(VLOOKUP('Lotações convertidas'!A3660,'Lista de conversão'!B:B,1,0),""))</f>
        <v>CENTRO DE SAÚDE CALIFÓRNIA</v>
      </c>
    </row>
    <row r="3661" spans="1:2" x14ac:dyDescent="0.25">
      <c r="A3661" t="str">
        <f>TRIM(BC!F3659)</f>
        <v>UNIDADE DE PRONTO ATENDIMENTO OESTE</v>
      </c>
      <c r="B3661" t="str">
        <f>IFERROR(VLOOKUP('Lotações convertidas'!A3661,'Lista de conversão'!A:B,2,0),IFERROR(VLOOKUP('Lotações convertidas'!A3661,'Lista de conversão'!B:B,1,0),""))</f>
        <v>UNIDADE DE PRONTO ATENDIMENTO OESTE</v>
      </c>
    </row>
    <row r="3662" spans="1:2" x14ac:dyDescent="0.25">
      <c r="A3662" t="str">
        <f>TRIM(BC!F3660)</f>
        <v>UNIDADE DE PRONTO ATENDIMENTO OESTE</v>
      </c>
      <c r="B3662" t="str">
        <f>IFERROR(VLOOKUP('Lotações convertidas'!A3662,'Lista de conversão'!A:B,2,0),IFERROR(VLOOKUP('Lotações convertidas'!A3662,'Lista de conversão'!B:B,1,0),""))</f>
        <v>UNIDADE DE PRONTO ATENDIMENTO OESTE</v>
      </c>
    </row>
    <row r="3663" spans="1:2" x14ac:dyDescent="0.25">
      <c r="A3663" t="str">
        <f>TRIM(BC!F3661)</f>
        <v>CENTRO DE REFERENCIA EM SAUDE MENTAL NORDESTE</v>
      </c>
      <c r="B3663" t="str">
        <f>IFERROR(VLOOKUP('Lotações convertidas'!A3663,'Lista de conversão'!A:B,2,0),IFERROR(VLOOKUP('Lotações convertidas'!A3663,'Lista de conversão'!B:B,1,0),""))</f>
        <v>CENTRO DE REFERENCIA EM SAUDE MENTAL NORDESTE</v>
      </c>
    </row>
    <row r="3664" spans="1:2" x14ac:dyDescent="0.25">
      <c r="A3664" t="str">
        <f>TRIM(BC!F3662)</f>
        <v>CENTRO DE SAÚDE MARIA GORETTI</v>
      </c>
      <c r="B3664" t="str">
        <f>IFERROR(VLOOKUP('Lotações convertidas'!A3664,'Lista de conversão'!A:B,2,0),IFERROR(VLOOKUP('Lotações convertidas'!A3664,'Lista de conversão'!B:B,1,0),""))</f>
        <v>CENTRO DE SAÚDE MARIA GORETTI</v>
      </c>
    </row>
    <row r="3665" spans="1:2" x14ac:dyDescent="0.25">
      <c r="A3665" t="str">
        <f>TRIM(BC!F3663)</f>
        <v>UNIDADE DE REFERÊNCIA SECUNDÁRIA PADRE EUSTÁQUIO</v>
      </c>
      <c r="B3665" t="str">
        <f>IFERROR(VLOOKUP('Lotações convertidas'!A3665,'Lista de conversão'!A:B,2,0),IFERROR(VLOOKUP('Lotações convertidas'!A3665,'Lista de conversão'!B:B,1,0),""))</f>
        <v>UNIDADE DE REFERENCIA SECUNDARIA PADRE EUSTAQUIO</v>
      </c>
    </row>
    <row r="3666" spans="1:2" x14ac:dyDescent="0.25">
      <c r="A3666" t="str">
        <f>TRIM(BC!F3664)</f>
        <v>CENTRO DE SAÚDE JARDIM EUROPA</v>
      </c>
      <c r="B3666" t="str">
        <f>IFERROR(VLOOKUP('Lotações convertidas'!A3666,'Lista de conversão'!A:B,2,0),IFERROR(VLOOKUP('Lotações convertidas'!A3666,'Lista de conversão'!B:B,1,0),""))</f>
        <v>CENTRO DE SAÚDE JARDIM EUROPA</v>
      </c>
    </row>
    <row r="3667" spans="1:2" x14ac:dyDescent="0.25">
      <c r="A3667" t="str">
        <f>TRIM(BC!F3665)</f>
        <v>UNIDADE DE PRONTO ATENDIMENTO VENDA NOVA</v>
      </c>
      <c r="B3667" t="str">
        <f>IFERROR(VLOOKUP('Lotações convertidas'!A3667,'Lista de conversão'!A:B,2,0),IFERROR(VLOOKUP('Lotações convertidas'!A3667,'Lista de conversão'!B:B,1,0),""))</f>
        <v>UNIDADE DE PRONTO ATENDIMENTO VENDA NOVA</v>
      </c>
    </row>
    <row r="3668" spans="1:2" x14ac:dyDescent="0.25">
      <c r="A3668" t="str">
        <f>TRIM(BC!F3666)</f>
        <v>CENTRO DE REFERÊNCIA EM SAÚDE MENTAL- ÁLCOOL E OUTRAS DROGAS PAMPULHA/NOROESTE</v>
      </c>
      <c r="B3668" t="str">
        <f>IFERROR(VLOOKUP('Lotações convertidas'!A3668,'Lista de conversão'!A:B,2,0),IFERROR(VLOOKUP('Lotações convertidas'!A3668,'Lista de conversão'!B:B,1,0),""))</f>
        <v>CENTRO DE REFERÊNCIA EM SAÚDE MENTAL - ÁLCOOL E DROGAS PAMPULHA/NOROESTE</v>
      </c>
    </row>
    <row r="3669" spans="1:2" x14ac:dyDescent="0.25">
      <c r="A3669" t="str">
        <f>TRIM(BC!F3667)</f>
        <v>UNIDADE DE PRONTO ATENDIMENTO BARREIRO</v>
      </c>
      <c r="B3669" t="str">
        <f>IFERROR(VLOOKUP('Lotações convertidas'!A3669,'Lista de conversão'!A:B,2,0),IFERROR(VLOOKUP('Lotações convertidas'!A3669,'Lista de conversão'!B:B,1,0),""))</f>
        <v>UNIDADE DE PRONTO ATENDIMENTO BARREIRO</v>
      </c>
    </row>
    <row r="3670" spans="1:2" x14ac:dyDescent="0.25">
      <c r="A3670" t="str">
        <f>TRIM(BC!F3668)</f>
        <v>CENTRO DE SAÚDE SÃO CRISTÓVÃO</v>
      </c>
      <c r="B3670" t="str">
        <f>IFERROR(VLOOKUP('Lotações convertidas'!A3670,'Lista de conversão'!A:B,2,0),IFERROR(VLOOKUP('Lotações convertidas'!A3670,'Lista de conversão'!B:B,1,0),""))</f>
        <v>CENTRO DE SAÚDE SÃO CRISTÓVÃO</v>
      </c>
    </row>
    <row r="3671" spans="1:2" x14ac:dyDescent="0.25">
      <c r="A3671" t="str">
        <f>TRIM(BC!F3669)</f>
        <v>LABORATÓRIO MUNICIPAL DE REFERÊNCIA DE ANALISES CLINICAS E CITOPATOLOGIA</v>
      </c>
      <c r="B3671" t="str">
        <f>IFERROR(VLOOKUP('Lotações convertidas'!A3671,'Lista de conversão'!A:B,2,0),IFERROR(VLOOKUP('Lotações convertidas'!A3671,'Lista de conversão'!B:B,1,0),""))</f>
        <v>LABORATORIO MUNICIPAL DE REFERENCIA DE ANALISES CLINICAS E CITOPATOLOGIA</v>
      </c>
    </row>
    <row r="3672" spans="1:2" x14ac:dyDescent="0.25">
      <c r="A3672" t="str">
        <f>TRIM(BC!F3670)</f>
        <v>CENTRO DE SAÚDE SANTA INÊS</v>
      </c>
      <c r="B3672" t="str">
        <f>IFERROR(VLOOKUP('Lotações convertidas'!A3672,'Lista de conversão'!A:B,2,0),IFERROR(VLOOKUP('Lotações convertidas'!A3672,'Lista de conversão'!B:B,1,0),""))</f>
        <v>CENTRO DE SAÚDE SANTA INÊS</v>
      </c>
    </row>
    <row r="3673" spans="1:2" x14ac:dyDescent="0.25">
      <c r="A3673" t="str">
        <f>TRIM(BC!F3671)</f>
        <v>CENTRO DE SAÚDE ALTO VERA CRUZ</v>
      </c>
      <c r="B3673" t="str">
        <f>IFERROR(VLOOKUP('Lotações convertidas'!A3673,'Lista de conversão'!A:B,2,0),IFERROR(VLOOKUP('Lotações convertidas'!A3673,'Lista de conversão'!B:B,1,0),""))</f>
        <v>CENTRO DE SAÚDE ALTO VERA CRUZ</v>
      </c>
    </row>
    <row r="3674" spans="1:2" x14ac:dyDescent="0.25">
      <c r="A3674" t="str">
        <f>TRIM(BC!F3672)</f>
        <v>CENTRO DE SAÚDE PADRE TIAGO</v>
      </c>
      <c r="B3674" t="str">
        <f>IFERROR(VLOOKUP('Lotações convertidas'!A3674,'Lista de conversão'!A:B,2,0),IFERROR(VLOOKUP('Lotações convertidas'!A3674,'Lista de conversão'!B:B,1,0),""))</f>
        <v>CENTRO DE SAÚDE PADRE TIAGO</v>
      </c>
    </row>
    <row r="3675" spans="1:2" x14ac:dyDescent="0.25">
      <c r="A3675" t="str">
        <f>TRIM(BC!F3673)</f>
        <v>CENTRO DE SAÚDE JARDIM ALVORADA</v>
      </c>
      <c r="B3675" t="str">
        <f>IFERROR(VLOOKUP('Lotações convertidas'!A3675,'Lista de conversão'!A:B,2,0),IFERROR(VLOOKUP('Lotações convertidas'!A3675,'Lista de conversão'!B:B,1,0),""))</f>
        <v>CENTRO DE SAÚDE JARDIM ALVORADA</v>
      </c>
    </row>
    <row r="3676" spans="1:2" x14ac:dyDescent="0.25">
      <c r="A3676" t="str">
        <f>TRIM(BC!F3674)</f>
        <v>CENTRO DE SAÚDE FRANCISCO GOMES BARBOSA - TIROL</v>
      </c>
      <c r="B3676" t="str">
        <f>IFERROR(VLOOKUP('Lotações convertidas'!A3676,'Lista de conversão'!A:B,2,0),IFERROR(VLOOKUP('Lotações convertidas'!A3676,'Lista de conversão'!B:B,1,0),""))</f>
        <v>CENTRO DE SAÚDE FRANCISCO GOMES BARBOSA - TIROL</v>
      </c>
    </row>
    <row r="3677" spans="1:2" x14ac:dyDescent="0.25">
      <c r="A3677" t="str">
        <f>TRIM(BC!F3675)</f>
        <v>CENTRO DE SAÚDE CARLOS CHAGAS</v>
      </c>
      <c r="B3677" t="str">
        <f>IFERROR(VLOOKUP('Lotações convertidas'!A3677,'Lista de conversão'!A:B,2,0),IFERROR(VLOOKUP('Lotações convertidas'!A3677,'Lista de conversão'!B:B,1,0),""))</f>
        <v>CENTRO DE SAÚDE CARLOS CHAGAS</v>
      </c>
    </row>
    <row r="3678" spans="1:2" x14ac:dyDescent="0.25">
      <c r="A3678" t="str">
        <f>TRIM(BC!F3676)</f>
        <v>CENTRO DE SAÚDE MARCO ANTÔNIO DE MENEZES</v>
      </c>
      <c r="B3678" t="str">
        <f>IFERROR(VLOOKUP('Lotações convertidas'!A3678,'Lista de conversão'!A:B,2,0),IFERROR(VLOOKUP('Lotações convertidas'!A3678,'Lista de conversão'!B:B,1,0),""))</f>
        <v>CENTRO DE SAÚDE MARCO ANTÔNIO DE MENEZES</v>
      </c>
    </row>
    <row r="3679" spans="1:2" x14ac:dyDescent="0.25">
      <c r="A3679" t="str">
        <f>TRIM(BC!F3677)</f>
        <v>CENTRO DE SAÚDE TREVO</v>
      </c>
      <c r="B3679" t="str">
        <f>IFERROR(VLOOKUP('Lotações convertidas'!A3679,'Lista de conversão'!A:B,2,0),IFERROR(VLOOKUP('Lotações convertidas'!A3679,'Lista de conversão'!B:B,1,0),""))</f>
        <v>CENTRO DE SAÚDE TREVO</v>
      </c>
    </row>
    <row r="3680" spans="1:2" x14ac:dyDescent="0.25">
      <c r="A3680" t="str">
        <f>TRIM(BC!F3678)</f>
        <v>CENTRO DE SAÚDE PADRE JOAQUIM MAIA</v>
      </c>
      <c r="B3680" t="str">
        <f>IFERROR(VLOOKUP('Lotações convertidas'!A3680,'Lista de conversão'!A:B,2,0),IFERROR(VLOOKUP('Lotações convertidas'!A3680,'Lista de conversão'!B:B,1,0),""))</f>
        <v>CENTRO DE SAÚDE PADRE JOAQUIM MAIA</v>
      </c>
    </row>
    <row r="3681" spans="1:2" x14ac:dyDescent="0.25">
      <c r="A3681" t="str">
        <f>TRIM(BC!F3679)</f>
        <v>CENTRO DE ESPECIALIDADES MEDICAS CENTRO-SUL</v>
      </c>
      <c r="B3681" t="str">
        <f>IFERROR(VLOOKUP('Lotações convertidas'!A3681,'Lista de conversão'!A:B,2,0),IFERROR(VLOOKUP('Lotações convertidas'!A3681,'Lista de conversão'!B:B,1,0),""))</f>
        <v>CENTRO DE ESPECIALIDADES MEDICAS CENTRO-SUL</v>
      </c>
    </row>
    <row r="3682" spans="1:2" x14ac:dyDescent="0.25">
      <c r="A3682" t="str">
        <f>TRIM(BC!F3680)</f>
        <v>CENTRO DE SAÚDE NOVO HORIZONTE</v>
      </c>
      <c r="B3682" t="str">
        <f>IFERROR(VLOOKUP('Lotações convertidas'!A3682,'Lista de conversão'!A:B,2,0),IFERROR(VLOOKUP('Lotações convertidas'!A3682,'Lista de conversão'!B:B,1,0),""))</f>
        <v>CENTRO DE SAÚDE NOVO HORIZONTE</v>
      </c>
    </row>
    <row r="3683" spans="1:2" x14ac:dyDescent="0.25">
      <c r="A3683" t="str">
        <f>TRIM(BC!F3681)</f>
        <v>LABORATÓRIO MUNICIPAL DE REFERÊNCIA DE ANALISES CLINICAS E CITOPATOLOGIA</v>
      </c>
      <c r="B3683" t="str">
        <f>IFERROR(VLOOKUP('Lotações convertidas'!A3683,'Lista de conversão'!A:B,2,0),IFERROR(VLOOKUP('Lotações convertidas'!A3683,'Lista de conversão'!B:B,1,0),""))</f>
        <v>LABORATORIO MUNICIPAL DE REFERENCIA DE ANALISES CLINICAS E CITOPATOLOGIA</v>
      </c>
    </row>
    <row r="3684" spans="1:2" x14ac:dyDescent="0.25">
      <c r="A3684" t="str">
        <f>TRIM(BC!F3682)</f>
        <v>CENTRO DE SAÚDE WALDOMIRO LOBO</v>
      </c>
      <c r="B3684" t="str">
        <f>IFERROR(VLOOKUP('Lotações convertidas'!A3684,'Lista de conversão'!A:B,2,0),IFERROR(VLOOKUP('Lotações convertidas'!A3684,'Lista de conversão'!B:B,1,0),""))</f>
        <v>CENTRO DE SAÚDE WALDOMIRO LOBO</v>
      </c>
    </row>
    <row r="3685" spans="1:2" x14ac:dyDescent="0.25">
      <c r="A3685" t="str">
        <f>TRIM(BC!F3683)</f>
        <v>CENTRO DE SAÚDE JARDIM FILADÉLFIA</v>
      </c>
      <c r="B3685" t="str">
        <f>IFERROR(VLOOKUP('Lotações convertidas'!A3685,'Lista de conversão'!A:B,2,0),IFERROR(VLOOKUP('Lotações convertidas'!A3685,'Lista de conversão'!B:B,1,0),""))</f>
        <v>CENTRO DE SAÚDE JARDIM FILADÉLFIA</v>
      </c>
    </row>
    <row r="3686" spans="1:2" x14ac:dyDescent="0.25">
      <c r="A3686" t="str">
        <f>TRIM(BC!F3684)</f>
        <v>CENTRO DE SAÚDE SÃO JOSÉ OPERÁRIO</v>
      </c>
      <c r="B3686" t="str">
        <f>IFERROR(VLOOKUP('Lotações convertidas'!A3686,'Lista de conversão'!A:B,2,0),IFERROR(VLOOKUP('Lotações convertidas'!A3686,'Lista de conversão'!B:B,1,0),""))</f>
        <v>CENTRO DE SAÚDE SÃO JOSÉ OPERÁRIO</v>
      </c>
    </row>
    <row r="3687" spans="1:2" x14ac:dyDescent="0.25">
      <c r="A3687" t="str">
        <f>TRIM(BC!F3685)</f>
        <v>UNIDADE DE PRONTO ATENDIMENTO BARREIRO</v>
      </c>
      <c r="B3687" t="str">
        <f>IFERROR(VLOOKUP('Lotações convertidas'!A3687,'Lista de conversão'!A:B,2,0),IFERROR(VLOOKUP('Lotações convertidas'!A3687,'Lista de conversão'!B:B,1,0),""))</f>
        <v>UNIDADE DE PRONTO ATENDIMENTO BARREIRO</v>
      </c>
    </row>
    <row r="3688" spans="1:2" x14ac:dyDescent="0.25">
      <c r="A3688" t="str">
        <f>TRIM(BC!F3686)</f>
        <v>CENTRO DE SAÚDE PADRE TIAGO</v>
      </c>
      <c r="B3688" t="str">
        <f>IFERROR(VLOOKUP('Lotações convertidas'!A3688,'Lista de conversão'!A:B,2,0),IFERROR(VLOOKUP('Lotações convertidas'!A3688,'Lista de conversão'!B:B,1,0),""))</f>
        <v>CENTRO DE SAÚDE PADRE TIAGO</v>
      </c>
    </row>
    <row r="3689" spans="1:2" x14ac:dyDescent="0.25">
      <c r="A3689" t="str">
        <f>TRIM(BC!F3687)</f>
        <v>CENTRO DE REFERENCIA DE IMUNOBIOLOGICOS ESPECIAIS</v>
      </c>
      <c r="B3689" t="str">
        <f>IFERROR(VLOOKUP('Lotações convertidas'!A3689,'Lista de conversão'!A:B,2,0),IFERROR(VLOOKUP('Lotações convertidas'!A3689,'Lista de conversão'!B:B,1,0),""))</f>
        <v>CENTRO DE REFERENCIA DE IMUNOBIOLOGICOS ESPECIAIS</v>
      </c>
    </row>
    <row r="3690" spans="1:2" x14ac:dyDescent="0.25">
      <c r="A3690" t="str">
        <f>TRIM(BC!F3688)</f>
        <v>CENTRO DE REFERÊNCIA EM SAÚDE MENTAL- ÁLCOOL E OUTRAS DROGAS PAMPULHA/NOROESTE</v>
      </c>
      <c r="B3690" t="str">
        <f>IFERROR(VLOOKUP('Lotações convertidas'!A3690,'Lista de conversão'!A:B,2,0),IFERROR(VLOOKUP('Lotações convertidas'!A3690,'Lista de conversão'!B:B,1,0),""))</f>
        <v>CENTRO DE REFERÊNCIA EM SAÚDE MENTAL - ÁLCOOL E DROGAS PAMPULHA/NOROESTE</v>
      </c>
    </row>
    <row r="3691" spans="1:2" x14ac:dyDescent="0.25">
      <c r="A3691" t="str">
        <f>TRIM(BC!F3689)</f>
        <v>CENTRO DE SAÚDE CAMPO ALEGRE</v>
      </c>
      <c r="B3691" t="str">
        <f>IFERROR(VLOOKUP('Lotações convertidas'!A3691,'Lista de conversão'!A:B,2,0),IFERROR(VLOOKUP('Lotações convertidas'!A3691,'Lista de conversão'!B:B,1,0),""))</f>
        <v>CENTRO DE SAÚDE CAMPO ALEGRE</v>
      </c>
    </row>
    <row r="3692" spans="1:2" x14ac:dyDescent="0.25">
      <c r="A3692" t="str">
        <f>TRIM(BC!F3690)</f>
        <v>UNIDADE DE PRONTO ATENDIMENTO NORDESTE</v>
      </c>
      <c r="B3692" t="str">
        <f>IFERROR(VLOOKUP('Lotações convertidas'!A3692,'Lista de conversão'!A:B,2,0),IFERROR(VLOOKUP('Lotações convertidas'!A3692,'Lista de conversão'!B:B,1,0),""))</f>
        <v>UNIDADE DE PRONTO ATENDIMENTO NORDESTE</v>
      </c>
    </row>
    <row r="3693" spans="1:2" x14ac:dyDescent="0.25">
      <c r="A3693" t="str">
        <f>TRIM(BC!F3691)</f>
        <v>CENTRO DE SAÚDE GRANJA DE FREITAS</v>
      </c>
      <c r="B3693" t="str">
        <f>IFERROR(VLOOKUP('Lotações convertidas'!A3693,'Lista de conversão'!A:B,2,0),IFERROR(VLOOKUP('Lotações convertidas'!A3693,'Lista de conversão'!B:B,1,0),""))</f>
        <v>CENTRO DE SAÚDE GRANJA DE FREITAS</v>
      </c>
    </row>
    <row r="3694" spans="1:2" x14ac:dyDescent="0.25">
      <c r="A3694" t="str">
        <f>TRIM(BC!F3692)</f>
        <v>CENTRO DE SAÚDE WALDOMIRO LOBO</v>
      </c>
      <c r="B3694" t="str">
        <f>IFERROR(VLOOKUP('Lotações convertidas'!A3694,'Lista de conversão'!A:B,2,0),IFERROR(VLOOKUP('Lotações convertidas'!A3694,'Lista de conversão'!B:B,1,0),""))</f>
        <v>CENTRO DE SAÚDE WALDOMIRO LOBO</v>
      </c>
    </row>
    <row r="3695" spans="1:2" x14ac:dyDescent="0.25">
      <c r="A3695" t="str">
        <f>TRIM(BC!F3693)</f>
        <v>CENTRO DE REFERÊNCIA EM SAÚDE MENTAL- ÁLCOOL E OUTRAS DROGAS PAMPULHA/NOROESTE</v>
      </c>
      <c r="B3695" t="str">
        <f>IFERROR(VLOOKUP('Lotações convertidas'!A3695,'Lista de conversão'!A:B,2,0),IFERROR(VLOOKUP('Lotações convertidas'!A3695,'Lista de conversão'!B:B,1,0),""))</f>
        <v>CENTRO DE REFERÊNCIA EM SAÚDE MENTAL - ÁLCOOL E DROGAS PAMPULHA/NOROESTE</v>
      </c>
    </row>
    <row r="3696" spans="1:2" x14ac:dyDescent="0.25">
      <c r="A3696" t="str">
        <f>TRIM(BC!F3694)</f>
        <v>CENTRO DE SAÚDE JOÃO PINHEIRO</v>
      </c>
      <c r="B3696" t="str">
        <f>IFERROR(VLOOKUP('Lotações convertidas'!A3696,'Lista de conversão'!A:B,2,0),IFERROR(VLOOKUP('Lotações convertidas'!A3696,'Lista de conversão'!B:B,1,0),""))</f>
        <v>CENTRO DE SAÚDE JOÃO PINHEIRO</v>
      </c>
    </row>
    <row r="3697" spans="1:2" x14ac:dyDescent="0.25">
      <c r="A3697" t="str">
        <f>TRIM(BC!F3695)</f>
        <v>CENTRO DE REFERENCIA EM SAUDE MENTAL NORDESTE</v>
      </c>
      <c r="B3697" t="str">
        <f>IFERROR(VLOOKUP('Lotações convertidas'!A3697,'Lista de conversão'!A:B,2,0),IFERROR(VLOOKUP('Lotações convertidas'!A3697,'Lista de conversão'!B:B,1,0),""))</f>
        <v>CENTRO DE REFERENCIA EM SAUDE MENTAL NORDESTE</v>
      </c>
    </row>
    <row r="3698" spans="1:2" x14ac:dyDescent="0.25">
      <c r="A3698" t="str">
        <f>TRIM(BC!F3696)</f>
        <v>UNIDADE DE PRONTO ATENDIMENTO OESTE</v>
      </c>
      <c r="B3698" t="str">
        <f>IFERROR(VLOOKUP('Lotações convertidas'!A3698,'Lista de conversão'!A:B,2,0),IFERROR(VLOOKUP('Lotações convertidas'!A3698,'Lista de conversão'!B:B,1,0),""))</f>
        <v>UNIDADE DE PRONTO ATENDIMENTO OESTE</v>
      </c>
    </row>
    <row r="3699" spans="1:2" x14ac:dyDescent="0.25">
      <c r="A3699" t="str">
        <f>TRIM(BC!F3697)</f>
        <v>CENTRO DE SAÚDE JOÃO PINHEIRO</v>
      </c>
      <c r="B3699" t="str">
        <f>IFERROR(VLOOKUP('Lotações convertidas'!A3699,'Lista de conversão'!A:B,2,0),IFERROR(VLOOKUP('Lotações convertidas'!A3699,'Lista de conversão'!B:B,1,0),""))</f>
        <v>CENTRO DE SAÚDE JOÃO PINHEIRO</v>
      </c>
    </row>
    <row r="3700" spans="1:2" x14ac:dyDescent="0.25">
      <c r="A3700" t="str">
        <f>TRIM(BC!F3698)</f>
        <v>CENTRO DE TREIN. E REF. EM DOENÇAS INFECCIOSAS E PARASITÁRIAS ORESTES DINIZ</v>
      </c>
      <c r="B3700" t="str">
        <f>IFERROR(VLOOKUP('Lotações convertidas'!A3700,'Lista de conversão'!A:B,2,0),IFERROR(VLOOKUP('Lotações convertidas'!A3700,'Lista de conversão'!B:B,1,0),""))</f>
        <v>CENTRO DE TREIN. E REF. EM DOENÇAS INFECCIOSAS E PARASITÁRIAS ORESTES DINIZ</v>
      </c>
    </row>
    <row r="3701" spans="1:2" x14ac:dyDescent="0.25">
      <c r="A3701" t="str">
        <f>TRIM(BC!F3699)</f>
        <v>CENTRO DE SAÚDE TREVO</v>
      </c>
      <c r="B3701" t="str">
        <f>IFERROR(VLOOKUP('Lotações convertidas'!A3701,'Lista de conversão'!A:B,2,0),IFERROR(VLOOKUP('Lotações convertidas'!A3701,'Lista de conversão'!B:B,1,0),""))</f>
        <v>CENTRO DE SAÚDE TREVO</v>
      </c>
    </row>
    <row r="3702" spans="1:2" x14ac:dyDescent="0.25">
      <c r="A3702" t="str">
        <f>TRIM(BC!F3700)</f>
        <v>CENTRO DE REFERENCIA EM SAUDE MENTAL NOROESTE</v>
      </c>
      <c r="B3702" t="str">
        <f>IFERROR(VLOOKUP('Lotações convertidas'!A3702,'Lista de conversão'!A:B,2,0),IFERROR(VLOOKUP('Lotações convertidas'!A3702,'Lista de conversão'!B:B,1,0),""))</f>
        <v>CENTRO DE REFERENCIA EM SAUDE MENTAL NOROESTE</v>
      </c>
    </row>
    <row r="3703" spans="1:2" x14ac:dyDescent="0.25">
      <c r="A3703" t="str">
        <f>TRIM(BC!F3701)</f>
        <v>CENTRO DE REFERENCIA EM SAUDE MENTAL NORDESTE</v>
      </c>
      <c r="B3703" t="str">
        <f>IFERROR(VLOOKUP('Lotações convertidas'!A3703,'Lista de conversão'!A:B,2,0),IFERROR(VLOOKUP('Lotações convertidas'!A3703,'Lista de conversão'!B:B,1,0),""))</f>
        <v>CENTRO DE REFERENCIA EM SAUDE MENTAL NORDESTE</v>
      </c>
    </row>
    <row r="3704" spans="1:2" x14ac:dyDescent="0.25">
      <c r="A3704" t="str">
        <f>TRIM(BC!F3702)</f>
        <v>CENTRO DE SAÚDE GLÓRIA</v>
      </c>
      <c r="B3704" t="str">
        <f>IFERROR(VLOOKUP('Lotações convertidas'!A3704,'Lista de conversão'!A:B,2,0),IFERROR(VLOOKUP('Lotações convertidas'!A3704,'Lista de conversão'!B:B,1,0),""))</f>
        <v>CENTRO DE SAÚDE GLÓRIA</v>
      </c>
    </row>
    <row r="3705" spans="1:2" x14ac:dyDescent="0.25">
      <c r="A3705" t="str">
        <f>TRIM(BC!F3703)</f>
        <v>CENTRO DE REFERENCIA EM SAUDE MENTAL NOROESTE</v>
      </c>
      <c r="B3705" t="str">
        <f>IFERROR(VLOOKUP('Lotações convertidas'!A3705,'Lista de conversão'!A:B,2,0),IFERROR(VLOOKUP('Lotações convertidas'!A3705,'Lista de conversão'!B:B,1,0),""))</f>
        <v>CENTRO DE REFERENCIA EM SAUDE MENTAL NOROESTE</v>
      </c>
    </row>
    <row r="3706" spans="1:2" x14ac:dyDescent="0.25">
      <c r="A3706" t="str">
        <f>TRIM(BC!F3704)</f>
        <v>CENTRO DE SAÚDE CAFEZAL</v>
      </c>
      <c r="B3706" t="str">
        <f>IFERROR(VLOOKUP('Lotações convertidas'!A3706,'Lista de conversão'!A:B,2,0),IFERROR(VLOOKUP('Lotações convertidas'!A3706,'Lista de conversão'!B:B,1,0),""))</f>
        <v>CENTRO DE SAÚDE CAFEZAL</v>
      </c>
    </row>
    <row r="3707" spans="1:2" x14ac:dyDescent="0.25">
      <c r="A3707" t="str">
        <f>TRIM(BC!F3705)</f>
        <v>CENTRO DE SAÚDE INDEPENDÊNCIA</v>
      </c>
      <c r="B3707" t="str">
        <f>IFERROR(VLOOKUP('Lotações convertidas'!A3707,'Lista de conversão'!A:B,2,0),IFERROR(VLOOKUP('Lotações convertidas'!A3707,'Lista de conversão'!B:B,1,0),""))</f>
        <v>CENTRO DE SAÚDE INDEPENDÊNCIA</v>
      </c>
    </row>
    <row r="3708" spans="1:2" x14ac:dyDescent="0.25">
      <c r="A3708" t="str">
        <f>TRIM(BC!F3706)</f>
        <v>CENTRO DE SAÚDE VILA IMPERIAL</v>
      </c>
      <c r="B3708" t="str">
        <f>IFERROR(VLOOKUP('Lotações convertidas'!A3708,'Lista de conversão'!A:B,2,0),IFERROR(VLOOKUP('Lotações convertidas'!A3708,'Lista de conversão'!B:B,1,0),""))</f>
        <v>CENTRO DE SAÚDE VILA IMPERIAL</v>
      </c>
    </row>
    <row r="3709" spans="1:2" x14ac:dyDescent="0.25">
      <c r="A3709" t="str">
        <f>TRIM(BC!F3707)</f>
        <v>CENTRO DE REFERENCIA EM REABILITACAO NOROESTE</v>
      </c>
      <c r="B3709" t="str">
        <f>IFERROR(VLOOKUP('Lotações convertidas'!A3709,'Lista de conversão'!A:B,2,0),IFERROR(VLOOKUP('Lotações convertidas'!A3709,'Lista de conversão'!B:B,1,0),""))</f>
        <v>CENTRO DE REFERENCIA EM REABILITACAO NOROESTE</v>
      </c>
    </row>
    <row r="3710" spans="1:2" x14ac:dyDescent="0.25">
      <c r="A3710" t="str">
        <f>TRIM(BC!F3708)</f>
        <v>CENTRO DE SAÚDE MARCO ANTÔNIO DE MENEZES</v>
      </c>
      <c r="B3710" t="str">
        <f>IFERROR(VLOOKUP('Lotações convertidas'!A3710,'Lista de conversão'!A:B,2,0),IFERROR(VLOOKUP('Lotações convertidas'!A3710,'Lista de conversão'!B:B,1,0),""))</f>
        <v>CENTRO DE SAÚDE MARCO ANTÔNIO DE MENEZES</v>
      </c>
    </row>
    <row r="3711" spans="1:2" x14ac:dyDescent="0.25">
      <c r="A3711" t="str">
        <f>TRIM(BC!F3709)</f>
        <v>SERVIÇO DE ATENDIMENTO MÓVEL DE URGÊNCIA E TRANSPORTE EM SAÚDE</v>
      </c>
      <c r="B3711" t="str">
        <f>IFERROR(VLOOKUP('Lotações convertidas'!A3711,'Lista de conversão'!A:B,2,0),IFERROR(VLOOKUP('Lotações convertidas'!A3711,'Lista de conversão'!B:B,1,0),""))</f>
        <v>SERVIÇO DE ATENDIMENTO MÓVEL DE URGÊNCIA E TRANSPORTE EM SAÚDE</v>
      </c>
    </row>
    <row r="3712" spans="1:2" x14ac:dyDescent="0.25">
      <c r="A3712" t="str">
        <f>TRIM(BC!F3710)</f>
        <v>UNIDADE DE REFERÊNCIA SECUNDÁRIA CENTRO-SUL</v>
      </c>
      <c r="B3712" t="str">
        <f>IFERROR(VLOOKUP('Lotações convertidas'!A3712,'Lista de conversão'!A:B,2,0),IFERROR(VLOOKUP('Lotações convertidas'!A3712,'Lista de conversão'!B:B,1,0),""))</f>
        <v>UNIDADE DE REFERENCIA SECUNDARIA CENTRO-SUL</v>
      </c>
    </row>
    <row r="3713" spans="1:2" x14ac:dyDescent="0.25">
      <c r="A3713" t="str">
        <f>TRIM(BC!F3711)</f>
        <v>CENTRO DE SAÚDE. MARIA MADALENA TEODORO - LINDÉIA</v>
      </c>
      <c r="B3713" t="str">
        <f>IFERROR(VLOOKUP('Lotações convertidas'!A3713,'Lista de conversão'!A:B,2,0),IFERROR(VLOOKUP('Lotações convertidas'!A3713,'Lista de conversão'!B:B,1,0),""))</f>
        <v>CENTRO DE SAÚDE. MARIA MADALENA TEODORO - LINDÉIA</v>
      </c>
    </row>
    <row r="3714" spans="1:2" x14ac:dyDescent="0.25">
      <c r="A3714" t="str">
        <f>TRIM(BC!F3712)</f>
        <v>CENTRO DE SAÚDE PALMEIRAS</v>
      </c>
      <c r="B3714" t="str">
        <f>IFERROR(VLOOKUP('Lotações convertidas'!A3714,'Lista de conversão'!A:B,2,0),IFERROR(VLOOKUP('Lotações convertidas'!A3714,'Lista de conversão'!B:B,1,0),""))</f>
        <v>CENTRO DE SAÚDE PALMEIRAS</v>
      </c>
    </row>
    <row r="3715" spans="1:2" x14ac:dyDescent="0.25">
      <c r="A3715" t="str">
        <f>TRIM(BC!F3713)</f>
        <v>LABORATÓRIO REGIONAL OESTE / BARREIRO</v>
      </c>
      <c r="B3715" t="str">
        <f>IFERROR(VLOOKUP('Lotações convertidas'!A3715,'Lista de conversão'!A:B,2,0),IFERROR(VLOOKUP('Lotações convertidas'!A3715,'Lista de conversão'!B:B,1,0),""))</f>
        <v>LABORATORIO REGIONAL OESTE/BARREIRO</v>
      </c>
    </row>
    <row r="3716" spans="1:2" x14ac:dyDescent="0.25">
      <c r="A3716" t="str">
        <f>TRIM(BC!F3714)</f>
        <v>CENTRO DE SAÚDE INDEPENDÊNCIA</v>
      </c>
      <c r="B3716" t="str">
        <f>IFERROR(VLOOKUP('Lotações convertidas'!A3716,'Lista de conversão'!A:B,2,0),IFERROR(VLOOKUP('Lotações convertidas'!A3716,'Lista de conversão'!B:B,1,0),""))</f>
        <v>CENTRO DE SAÚDE INDEPENDÊNCIA</v>
      </c>
    </row>
    <row r="3717" spans="1:2" x14ac:dyDescent="0.25">
      <c r="A3717" t="str">
        <f>TRIM(BC!F3715)</f>
        <v>CENTRO DE REFERENCIA EM SAUDE MENTAL PAMPULHA</v>
      </c>
      <c r="B3717" t="str">
        <f>IFERROR(VLOOKUP('Lotações convertidas'!A3717,'Lista de conversão'!A:B,2,0),IFERROR(VLOOKUP('Lotações convertidas'!A3717,'Lista de conversão'!B:B,1,0),""))</f>
        <v>CENTRO DE REFERENCIA EM SAUDE MENTAL PAMPULHA</v>
      </c>
    </row>
    <row r="3718" spans="1:2" x14ac:dyDescent="0.25">
      <c r="A3718" t="str">
        <f>TRIM(BC!F3716)</f>
        <v>CENTRO DE SAÚDE MENINO JESUS</v>
      </c>
      <c r="B3718" t="str">
        <f>IFERROR(VLOOKUP('Lotações convertidas'!A3718,'Lista de conversão'!A:B,2,0),IFERROR(VLOOKUP('Lotações convertidas'!A3718,'Lista de conversão'!B:B,1,0),""))</f>
        <v>CENTRO DE SAÚDE MENINO JESUS</v>
      </c>
    </row>
    <row r="3719" spans="1:2" x14ac:dyDescent="0.25">
      <c r="A3719" t="str">
        <f>TRIM(BC!F3717)</f>
        <v>CENTRO DE SAÚDE SANTA LÚCIA</v>
      </c>
      <c r="B3719" t="str">
        <f>IFERROR(VLOOKUP('Lotações convertidas'!A3719,'Lista de conversão'!A:B,2,0),IFERROR(VLOOKUP('Lotações convertidas'!A3719,'Lista de conversão'!B:B,1,0),""))</f>
        <v>CENTRO DE SAÚDE SANTA LÚCIA</v>
      </c>
    </row>
    <row r="3720" spans="1:2" x14ac:dyDescent="0.25">
      <c r="A3720" t="str">
        <f>TRIM(BC!F3718)</f>
        <v>CENTRO DE SAÚDE LEOPOLDO CHRISOSTOMO DE CASTRO</v>
      </c>
      <c r="B3720" t="str">
        <f>IFERROR(VLOOKUP('Lotações convertidas'!A3720,'Lista de conversão'!A:B,2,0),IFERROR(VLOOKUP('Lotações convertidas'!A3720,'Lista de conversão'!B:B,1,0),""))</f>
        <v>CENTRO DE SAÚDE LEOPOLDO CHRISOSTOMO DE CASTRO</v>
      </c>
    </row>
    <row r="3721" spans="1:2" x14ac:dyDescent="0.25">
      <c r="A3721" t="str">
        <f>TRIM(BC!F3719)</f>
        <v>CENTRO DE SAÚDE PEDREIRA PRADO LOPES</v>
      </c>
      <c r="B3721" t="str">
        <f>IFERROR(VLOOKUP('Lotações convertidas'!A3721,'Lista de conversão'!A:B,2,0),IFERROR(VLOOKUP('Lotações convertidas'!A3721,'Lista de conversão'!B:B,1,0),""))</f>
        <v>CENTRO DE SAÚDE PEDREIRA PRADO LOPES</v>
      </c>
    </row>
    <row r="3722" spans="1:2" x14ac:dyDescent="0.25">
      <c r="A3722" t="str">
        <f>TRIM(BC!F3720)</f>
        <v>UNIDADE DE PRONTO ATENDIMENTO PAMPULHA</v>
      </c>
      <c r="B3722" t="str">
        <f>IFERROR(VLOOKUP('Lotações convertidas'!A3722,'Lista de conversão'!A:B,2,0),IFERROR(VLOOKUP('Lotações convertidas'!A3722,'Lista de conversão'!B:B,1,0),""))</f>
        <v>UNIDADE DE PRONTO ATENDIMENTO PAMPULHA</v>
      </c>
    </row>
    <row r="3723" spans="1:2" x14ac:dyDescent="0.25">
      <c r="A3723" t="str">
        <f>TRIM(BC!F3721)</f>
        <v>CENTRO DE SAÚDE PEDREIRA PRADO LOPES</v>
      </c>
      <c r="B3723" t="str">
        <f>IFERROR(VLOOKUP('Lotações convertidas'!A3723,'Lista de conversão'!A:B,2,0),IFERROR(VLOOKUP('Lotações convertidas'!A3723,'Lista de conversão'!B:B,1,0),""))</f>
        <v>CENTRO DE SAÚDE PEDREIRA PRADO LOPES</v>
      </c>
    </row>
    <row r="3724" spans="1:2" x14ac:dyDescent="0.25">
      <c r="A3724" t="str">
        <f>TRIM(BC!F3722)</f>
        <v>CENTRO DE SAÚDE RIBEIRO DE ABREU</v>
      </c>
      <c r="B3724" t="str">
        <f>IFERROR(VLOOKUP('Lotações convertidas'!A3724,'Lista de conversão'!A:B,2,0),IFERROR(VLOOKUP('Lotações convertidas'!A3724,'Lista de conversão'!B:B,1,0),""))</f>
        <v>CENTRO DE SAÚDE RIBEIRO DE ABREU</v>
      </c>
    </row>
    <row r="3725" spans="1:2" x14ac:dyDescent="0.25">
      <c r="A3725" t="str">
        <f>TRIM(BC!F3723)</f>
        <v>UNIDADE DE REFERÊNCIA SECUNDÁRIA SAUDADE</v>
      </c>
      <c r="B3725" t="str">
        <f>IFERROR(VLOOKUP('Lotações convertidas'!A3725,'Lista de conversão'!A:B,2,0),IFERROR(VLOOKUP('Lotações convertidas'!A3725,'Lista de conversão'!B:B,1,0),""))</f>
        <v>UNIDADE DE REFERENCIA SECUNDARIA SAUDADE</v>
      </c>
    </row>
    <row r="3726" spans="1:2" x14ac:dyDescent="0.25">
      <c r="A3726" t="str">
        <f>TRIM(BC!F3724)</f>
        <v>CENTRO DE SAÚDE CAFEZAL</v>
      </c>
      <c r="B3726" t="str">
        <f>IFERROR(VLOOKUP('Lotações convertidas'!A3726,'Lista de conversão'!A:B,2,0),IFERROR(VLOOKUP('Lotações convertidas'!A3726,'Lista de conversão'!B:B,1,0),""))</f>
        <v>CENTRO DE SAÚDE CAFEZAL</v>
      </c>
    </row>
    <row r="3727" spans="1:2" x14ac:dyDescent="0.25">
      <c r="A3727" t="str">
        <f>TRIM(BC!F3725)</f>
        <v>UNIDADE DE PRONTO ATENDIMENTO BARREIRO</v>
      </c>
      <c r="B3727" t="str">
        <f>IFERROR(VLOOKUP('Lotações convertidas'!A3727,'Lista de conversão'!A:B,2,0),IFERROR(VLOOKUP('Lotações convertidas'!A3727,'Lista de conversão'!B:B,1,0),""))</f>
        <v>UNIDADE DE PRONTO ATENDIMENTO BARREIRO</v>
      </c>
    </row>
    <row r="3728" spans="1:2" x14ac:dyDescent="0.25">
      <c r="A3728" t="str">
        <f>TRIM(BC!F3726)</f>
        <v>CENTRO DE SAÚDE MANTIQUEIRA</v>
      </c>
      <c r="B3728" t="str">
        <f>IFERROR(VLOOKUP('Lotações convertidas'!A3728,'Lista de conversão'!A:B,2,0),IFERROR(VLOOKUP('Lotações convertidas'!A3728,'Lista de conversão'!B:B,1,0),""))</f>
        <v>CENTRO DE SAÚDE MANTIQUEIRA</v>
      </c>
    </row>
    <row r="3729" spans="1:2" x14ac:dyDescent="0.25">
      <c r="A3729" t="str">
        <f>TRIM(BC!F3727)</f>
        <v>GERENCIA DE ASSISTENCIA, EPIDEMIOLOGIA E REGULACAO LESTE</v>
      </c>
      <c r="B3729" t="str">
        <f>IFERROR(VLOOKUP('Lotações convertidas'!A3729,'Lista de conversão'!A:B,2,0),IFERROR(VLOOKUP('Lotações convertidas'!A3729,'Lista de conversão'!B:B,1,0),""))</f>
        <v>GERENCIA DE ASSISTENCIA, EPIDEMIOLOGIA E REGULACAO LESTE</v>
      </c>
    </row>
    <row r="3730" spans="1:2" x14ac:dyDescent="0.25">
      <c r="A3730" t="str">
        <f>TRIM(BC!F3728)</f>
        <v>UNIDADE DE PRONTO ATENDIMENTO NORTE</v>
      </c>
      <c r="B3730" t="str">
        <f>IFERROR(VLOOKUP('Lotações convertidas'!A3730,'Lista de conversão'!A:B,2,0),IFERROR(VLOOKUP('Lotações convertidas'!A3730,'Lista de conversão'!B:B,1,0),""))</f>
        <v>UNIDADE DE PRONTO ATENDIMENTO NORTE</v>
      </c>
    </row>
    <row r="3731" spans="1:2" x14ac:dyDescent="0.25">
      <c r="A3731" t="str">
        <f>TRIM(BC!F3729)</f>
        <v>CENTRO DE SAÚDE NOVO HORIZONTE</v>
      </c>
      <c r="B3731" t="str">
        <f>IFERROR(VLOOKUP('Lotações convertidas'!A3731,'Lista de conversão'!A:B,2,0),IFERROR(VLOOKUP('Lotações convertidas'!A3731,'Lista de conversão'!B:B,1,0),""))</f>
        <v>CENTRO DE SAÚDE NOVO HORIZONTE</v>
      </c>
    </row>
    <row r="3732" spans="1:2" x14ac:dyDescent="0.25">
      <c r="A3732" t="str">
        <f>TRIM(BC!F3730)</f>
        <v>UNIDADE DE PRONTO ATENDIMENTO NORDESTE</v>
      </c>
      <c r="B3732" t="str">
        <f>IFERROR(VLOOKUP('Lotações convertidas'!A3732,'Lista de conversão'!A:B,2,0),IFERROR(VLOOKUP('Lotações convertidas'!A3732,'Lista de conversão'!B:B,1,0),""))</f>
        <v>UNIDADE DE PRONTO ATENDIMENTO NORDESTE</v>
      </c>
    </row>
    <row r="3733" spans="1:2" x14ac:dyDescent="0.25">
      <c r="A3733" t="str">
        <f>TRIM(BC!F3731)</f>
        <v>CENTRO DE SAÚDE MILIONÁRIOS</v>
      </c>
      <c r="B3733" t="str">
        <f>IFERROR(VLOOKUP('Lotações convertidas'!A3733,'Lista de conversão'!A:B,2,0),IFERROR(VLOOKUP('Lotações convertidas'!A3733,'Lista de conversão'!B:B,1,0),""))</f>
        <v>CENTRO DE SAÚDE MILIONÁRIOS</v>
      </c>
    </row>
    <row r="3734" spans="1:2" x14ac:dyDescent="0.25">
      <c r="A3734" t="str">
        <f>TRIM(BC!F3732)</f>
        <v>CENTRO DE SAÚDE MANGUEIRAS</v>
      </c>
      <c r="B3734" t="str">
        <f>IFERROR(VLOOKUP('Lotações convertidas'!A3734,'Lista de conversão'!A:B,2,0),IFERROR(VLOOKUP('Lotações convertidas'!A3734,'Lista de conversão'!B:B,1,0),""))</f>
        <v>CENTRO DE SAÚDE MANGUEIRAS</v>
      </c>
    </row>
    <row r="3735" spans="1:2" x14ac:dyDescent="0.25">
      <c r="A3735" t="str">
        <f>TRIM(BC!F3733)</f>
        <v>CENTRO DE SAÚDE PARAÚNA</v>
      </c>
      <c r="B3735" t="str">
        <f>IFERROR(VLOOKUP('Lotações convertidas'!A3735,'Lista de conversão'!A:B,2,0),IFERROR(VLOOKUP('Lotações convertidas'!A3735,'Lista de conversão'!B:B,1,0),""))</f>
        <v>CENTRO DE SAÚDE PARAÚNA</v>
      </c>
    </row>
    <row r="3736" spans="1:2" x14ac:dyDescent="0.25">
      <c r="A3736" t="str">
        <f>TRIM(BC!F3734)</f>
        <v>UNIDADE DE PRONTO ATENDIMENTO NORTE</v>
      </c>
      <c r="B3736" t="str">
        <f>IFERROR(VLOOKUP('Lotações convertidas'!A3736,'Lista de conversão'!A:B,2,0),IFERROR(VLOOKUP('Lotações convertidas'!A3736,'Lista de conversão'!B:B,1,0),""))</f>
        <v>UNIDADE DE PRONTO ATENDIMENTO NORTE</v>
      </c>
    </row>
    <row r="3737" spans="1:2" x14ac:dyDescent="0.25">
      <c r="A3737" t="str">
        <f>TRIM(BC!F3735)</f>
        <v>CENTRO DE ESPECIALIDADES ODONTOLÓGICAS CENTRO-SUL</v>
      </c>
      <c r="B3737" t="str">
        <f>IFERROR(VLOOKUP('Lotações convertidas'!A3737,'Lista de conversão'!A:B,2,0),IFERROR(VLOOKUP('Lotações convertidas'!A3737,'Lista de conversão'!B:B,1,0),""))</f>
        <v>CENTRO DE ESPECIALIDADES ODONTOLOGICAS CENTRO-SUL</v>
      </c>
    </row>
    <row r="3738" spans="1:2" x14ac:dyDescent="0.25">
      <c r="A3738" t="str">
        <f>TRIM(BC!F3736)</f>
        <v>UNIDADE DE PRONTO ATENDIMENTO OESTE</v>
      </c>
      <c r="B3738" t="str">
        <f>IFERROR(VLOOKUP('Lotações convertidas'!A3738,'Lista de conversão'!A:B,2,0),IFERROR(VLOOKUP('Lotações convertidas'!A3738,'Lista de conversão'!B:B,1,0),""))</f>
        <v>UNIDADE DE PRONTO ATENDIMENTO OESTE</v>
      </c>
    </row>
    <row r="3739" spans="1:2" x14ac:dyDescent="0.25">
      <c r="A3739" t="str">
        <f>TRIM(BC!F3737)</f>
        <v>UNIDADE DE PRONTO ATENDIMENTO NORDESTE</v>
      </c>
      <c r="B3739" t="str">
        <f>IFERROR(VLOOKUP('Lotações convertidas'!A3739,'Lista de conversão'!A:B,2,0),IFERROR(VLOOKUP('Lotações convertidas'!A3739,'Lista de conversão'!B:B,1,0),""))</f>
        <v>UNIDADE DE PRONTO ATENDIMENTO NORDESTE</v>
      </c>
    </row>
    <row r="3740" spans="1:2" x14ac:dyDescent="0.25">
      <c r="A3740" t="str">
        <f>TRIM(BC!F3738)</f>
        <v>UNIDADE DE PRONTO ATENDIMENTO PAMPULHA</v>
      </c>
      <c r="B3740" t="str">
        <f>IFERROR(VLOOKUP('Lotações convertidas'!A3740,'Lista de conversão'!A:B,2,0),IFERROR(VLOOKUP('Lotações convertidas'!A3740,'Lista de conversão'!B:B,1,0),""))</f>
        <v>UNIDADE DE PRONTO ATENDIMENTO PAMPULHA</v>
      </c>
    </row>
    <row r="3741" spans="1:2" x14ac:dyDescent="0.25">
      <c r="A3741" t="str">
        <f>TRIM(BC!F3739)</f>
        <v>CENTRO DE REFERENCIA EM SAUDE MENTAL NORTE</v>
      </c>
      <c r="B3741" t="str">
        <f>IFERROR(VLOOKUP('Lotações convertidas'!A3741,'Lista de conversão'!A:B,2,0),IFERROR(VLOOKUP('Lotações convertidas'!A3741,'Lista de conversão'!B:B,1,0),""))</f>
        <v>CENTRO DE REFERENCIA EM SAUDE MENTAL NORTE</v>
      </c>
    </row>
    <row r="3742" spans="1:2" x14ac:dyDescent="0.25">
      <c r="A3742" t="str">
        <f>TRIM(BC!F3740)</f>
        <v>UNIDADE DE PRONTO ATENDIMENTO NORDESTE</v>
      </c>
      <c r="B3742" t="str">
        <f>IFERROR(VLOOKUP('Lotações convertidas'!A3742,'Lista de conversão'!A:B,2,0),IFERROR(VLOOKUP('Lotações convertidas'!A3742,'Lista de conversão'!B:B,1,0),""))</f>
        <v>UNIDADE DE PRONTO ATENDIMENTO NORDESTE</v>
      </c>
    </row>
    <row r="3743" spans="1:2" x14ac:dyDescent="0.25">
      <c r="A3743" t="str">
        <f>TRIM(BC!F3741)</f>
        <v>CENTRO DE SAÚDE PADRE TARCÍSIO</v>
      </c>
      <c r="B3743" t="str">
        <f>IFERROR(VLOOKUP('Lotações convertidas'!A3743,'Lista de conversão'!A:B,2,0),IFERROR(VLOOKUP('Lotações convertidas'!A3743,'Lista de conversão'!B:B,1,0),""))</f>
        <v>CENTRO DE SAÚDE PADRE TARCÍSIO</v>
      </c>
    </row>
    <row r="3744" spans="1:2" x14ac:dyDescent="0.25">
      <c r="A3744" t="str">
        <f>TRIM(BC!F3742)</f>
        <v>CENTRO DE SAÚDE PRIMEIRO DE MAIO</v>
      </c>
      <c r="B3744" t="str">
        <f>IFERROR(VLOOKUP('Lotações convertidas'!A3744,'Lista de conversão'!A:B,2,0),IFERROR(VLOOKUP('Lotações convertidas'!A3744,'Lista de conversão'!B:B,1,0),""))</f>
        <v>CENTRO DE SAÚDE PRIMEIRO DE MAIO</v>
      </c>
    </row>
    <row r="3745" spans="1:2" x14ac:dyDescent="0.25">
      <c r="A3745" t="str">
        <f>TRIM(BC!F3743)</f>
        <v>UNIDADE DE REFERÊNCIA SECUNDÁRIA PADRE EUSTÁQUIO</v>
      </c>
      <c r="B3745" t="str">
        <f>IFERROR(VLOOKUP('Lotações convertidas'!A3745,'Lista de conversão'!A:B,2,0),IFERROR(VLOOKUP('Lotações convertidas'!A3745,'Lista de conversão'!B:B,1,0),""))</f>
        <v>UNIDADE DE REFERENCIA SECUNDARIA PADRE EUSTAQUIO</v>
      </c>
    </row>
    <row r="3746" spans="1:2" x14ac:dyDescent="0.25">
      <c r="A3746" t="str">
        <f>TRIM(BC!F3744)</f>
        <v>CENTRAL DE ESTERILIZACAO NORDESTE</v>
      </c>
      <c r="B3746" t="str">
        <f>IFERROR(VLOOKUP('Lotações convertidas'!A3746,'Lista de conversão'!A:B,2,0),IFERROR(VLOOKUP('Lotações convertidas'!A3746,'Lista de conversão'!B:B,1,0),""))</f>
        <v>CENTRAL DE ESTERILIZACAO NORDESTE</v>
      </c>
    </row>
    <row r="3747" spans="1:2" x14ac:dyDescent="0.25">
      <c r="A3747" t="str">
        <f>TRIM(BC!F3745)</f>
        <v>CENTRO DE TESTAGEM E ACONSELHAMENTO - SERVIÇO DE ATENDIMENTO ESPECIALIZADO</v>
      </c>
      <c r="B3747" t="str">
        <f>IFERROR(VLOOKUP('Lotações convertidas'!A3747,'Lista de conversão'!A:B,2,0),IFERROR(VLOOKUP('Lotações convertidas'!A3747,'Lista de conversão'!B:B,1,0),""))</f>
        <v>CENTRO DE TESTAGEM E ACONSELHAMENTO - SERVICO DE ATENDIMENTO ESPECIALIZADO</v>
      </c>
    </row>
    <row r="3748" spans="1:2" x14ac:dyDescent="0.25">
      <c r="A3748" t="str">
        <f>TRIM(BC!F3746)</f>
        <v>UNIDADE DE PRONTO ATENDIMENTO VENDA NOVA</v>
      </c>
      <c r="B3748" t="str">
        <f>IFERROR(VLOOKUP('Lotações convertidas'!A3748,'Lista de conversão'!A:B,2,0),IFERROR(VLOOKUP('Lotações convertidas'!A3748,'Lista de conversão'!B:B,1,0),""))</f>
        <v>UNIDADE DE PRONTO ATENDIMENTO VENDA NOVA</v>
      </c>
    </row>
    <row r="3749" spans="1:2" x14ac:dyDescent="0.25">
      <c r="A3749" t="str">
        <f>TRIM(BC!F3747)</f>
        <v>UNIDADE DE PRONTO ATENDIMENTO NORDESTE</v>
      </c>
      <c r="B3749" t="str">
        <f>IFERROR(VLOOKUP('Lotações convertidas'!A3749,'Lista de conversão'!A:B,2,0),IFERROR(VLOOKUP('Lotações convertidas'!A3749,'Lista de conversão'!B:B,1,0),""))</f>
        <v>UNIDADE DE PRONTO ATENDIMENTO NORDESTE</v>
      </c>
    </row>
    <row r="3750" spans="1:2" x14ac:dyDescent="0.25">
      <c r="A3750" t="str">
        <f>TRIM(BC!F3748)</f>
        <v>CENTRO DE REFERENCIA EM SAUDE MENTAL BARREIRO</v>
      </c>
      <c r="B3750" t="str">
        <f>IFERROR(VLOOKUP('Lotações convertidas'!A3750,'Lista de conversão'!A:B,2,0),IFERROR(VLOOKUP('Lotações convertidas'!A3750,'Lista de conversão'!B:B,1,0),""))</f>
        <v>CENTRO DE REFERENCIA EM SAUDE MENTAL BARREIRO</v>
      </c>
    </row>
    <row r="3751" spans="1:2" x14ac:dyDescent="0.25">
      <c r="A3751" t="str">
        <f>TRIM(BC!F3749)</f>
        <v>UNIDADE DE PRONTO ATENDIMENTO OESTE</v>
      </c>
      <c r="B3751" t="str">
        <f>IFERROR(VLOOKUP('Lotações convertidas'!A3751,'Lista de conversão'!A:B,2,0),IFERROR(VLOOKUP('Lotações convertidas'!A3751,'Lista de conversão'!B:B,1,0),""))</f>
        <v>UNIDADE DE PRONTO ATENDIMENTO OESTE</v>
      </c>
    </row>
    <row r="3752" spans="1:2" x14ac:dyDescent="0.25">
      <c r="A3752" t="str">
        <f>TRIM(BC!F3750)</f>
        <v>LABORATÓRIO REGIONAL LESTE / NORDESTE</v>
      </c>
      <c r="B3752" t="str">
        <f>IFERROR(VLOOKUP('Lotações convertidas'!A3752,'Lista de conversão'!A:B,2,0),IFERROR(VLOOKUP('Lotações convertidas'!A3752,'Lista de conversão'!B:B,1,0),""))</f>
        <v>LABORATORIO REGIONAL LESTE/NORDESTE</v>
      </c>
    </row>
    <row r="3753" spans="1:2" x14ac:dyDescent="0.25">
      <c r="A3753" t="str">
        <f>TRIM(BC!F3751)</f>
        <v>CENTRO DE SAÚDE PALMEIRAS</v>
      </c>
      <c r="B3753" t="str">
        <f>IFERROR(VLOOKUP('Lotações convertidas'!A3753,'Lista de conversão'!A:B,2,0),IFERROR(VLOOKUP('Lotações convertidas'!A3753,'Lista de conversão'!B:B,1,0),""))</f>
        <v>CENTRO DE SAÚDE PALMEIRAS</v>
      </c>
    </row>
    <row r="3754" spans="1:2" x14ac:dyDescent="0.25">
      <c r="A3754" t="str">
        <f>TRIM(BC!F3752)</f>
        <v>DIRETORIA REGIONAL DE SAUDE NORDESTE</v>
      </c>
      <c r="B3754" t="str">
        <f>IFERROR(VLOOKUP('Lotações convertidas'!A3754,'Lista de conversão'!A:B,2,0),IFERROR(VLOOKUP('Lotações convertidas'!A3754,'Lista de conversão'!B:B,1,0),""))</f>
        <v>DIRETORIA REGIONAL DE SAUDE NORDESTE</v>
      </c>
    </row>
    <row r="3755" spans="1:2" x14ac:dyDescent="0.25">
      <c r="A3755" t="str">
        <f>TRIM(BC!F3753)</f>
        <v>CENTRO DE REFERENCIA EM SAUDE MENTAL VENDA NOVA</v>
      </c>
      <c r="B3755" t="str">
        <f>IFERROR(VLOOKUP('Lotações convertidas'!A3755,'Lista de conversão'!A:B,2,0),IFERROR(VLOOKUP('Lotações convertidas'!A3755,'Lista de conversão'!B:B,1,0),""))</f>
        <v>CENTRO DE REFERENCIA EM SAUDE MENTAL VENDA NOVA</v>
      </c>
    </row>
    <row r="3756" spans="1:2" x14ac:dyDescent="0.25">
      <c r="A3756" t="str">
        <f>TRIM(BC!F3754)</f>
        <v>DIRETORIA REGIONAL DE SAUDE NORDESTE</v>
      </c>
      <c r="B3756" t="str">
        <f>IFERROR(VLOOKUP('Lotações convertidas'!A3756,'Lista de conversão'!A:B,2,0),IFERROR(VLOOKUP('Lotações convertidas'!A3756,'Lista de conversão'!B:B,1,0),""))</f>
        <v>DIRETORIA REGIONAL DE SAUDE NORDESTE</v>
      </c>
    </row>
    <row r="3757" spans="1:2" x14ac:dyDescent="0.25">
      <c r="A3757" t="str">
        <f>TRIM(BC!F3755)</f>
        <v>GERENCIA DE ATENCAO PRIMARIA A SAUDE</v>
      </c>
      <c r="B3757" t="str">
        <f>IFERROR(VLOOKUP('Lotações convertidas'!A3757,'Lista de conversão'!A:B,2,0),IFERROR(VLOOKUP('Lotações convertidas'!A3757,'Lista de conversão'!B:B,1,0),""))</f>
        <v>GERENCIA DE ATENCAO PRIMARIA A SAUDE</v>
      </c>
    </row>
    <row r="3758" spans="1:2" x14ac:dyDescent="0.25">
      <c r="A3758" t="str">
        <f>TRIM(BC!F3756)</f>
        <v>CENTRO DE SAÚDE MINAS CAIXA</v>
      </c>
      <c r="B3758" t="str">
        <f>IFERROR(VLOOKUP('Lotações convertidas'!A3758,'Lista de conversão'!A:B,2,0),IFERROR(VLOOKUP('Lotações convertidas'!A3758,'Lista de conversão'!B:B,1,0),""))</f>
        <v>CENTRO DE SAÚDE MINAS CAIXA</v>
      </c>
    </row>
    <row r="3759" spans="1:2" x14ac:dyDescent="0.25">
      <c r="A3759" t="str">
        <f>TRIM(BC!F3757)</f>
        <v>UNIDADE DE PRONTO ATENDIMENTO VENDA NOVA</v>
      </c>
      <c r="B3759" t="str">
        <f>IFERROR(VLOOKUP('Lotações convertidas'!A3759,'Lista de conversão'!A:B,2,0),IFERROR(VLOOKUP('Lotações convertidas'!A3759,'Lista de conversão'!B:B,1,0),""))</f>
        <v>UNIDADE DE PRONTO ATENDIMENTO VENDA NOVA</v>
      </c>
    </row>
    <row r="3760" spans="1:2" x14ac:dyDescent="0.25">
      <c r="A3760" t="str">
        <f>TRIM(BC!F3758)</f>
        <v>CENTRO DE REFERÊNCIA EM SAÚDE MENTAL- ÁLCOOL E OUTRAS DROGAS BARREIRO</v>
      </c>
      <c r="B3760" t="str">
        <f>IFERROR(VLOOKUP('Lotações convertidas'!A3760,'Lista de conversão'!A:B,2,0),IFERROR(VLOOKUP('Lotações convertidas'!A3760,'Lista de conversão'!B:B,1,0),""))</f>
        <v>CENTRO DE REFERENCIA EM SAUDE MENTAL ALCOOL E DROGAS BARREIRO</v>
      </c>
    </row>
    <row r="3761" spans="1:2" x14ac:dyDescent="0.25">
      <c r="A3761" t="str">
        <f>TRIM(BC!F3759)</f>
        <v>GERÊNCIA DE INTEGRAÇÃO DO CUIDADO À SAÚDE</v>
      </c>
      <c r="B3761" t="str">
        <f>IFERROR(VLOOKUP('Lotações convertidas'!A3761,'Lista de conversão'!A:B,2,0),IFERROR(VLOOKUP('Lotações convertidas'!A3761,'Lista de conversão'!B:B,1,0),""))</f>
        <v>GERÊNCIA DE INTEGRAÇÃO DO CUIDADO À SAÚDE</v>
      </c>
    </row>
    <row r="3762" spans="1:2" x14ac:dyDescent="0.25">
      <c r="A3762" t="str">
        <f>TRIM(BC!F3760)</f>
        <v>CENTRO DE SAÚDE RIO BRANCO</v>
      </c>
      <c r="B3762" t="str">
        <f>IFERROR(VLOOKUP('Lotações convertidas'!A3762,'Lista de conversão'!A:B,2,0),IFERROR(VLOOKUP('Lotações convertidas'!A3762,'Lista de conversão'!B:B,1,0),""))</f>
        <v>CENTRO DE SAÚDE RIO BRANCO</v>
      </c>
    </row>
    <row r="3763" spans="1:2" x14ac:dyDescent="0.25">
      <c r="A3763" t="str">
        <f>TRIM(BC!F3761)</f>
        <v>UNIDADE DE REFERÊNCIA SECUNDÁRIA CAMPOS SALES</v>
      </c>
      <c r="B3763" t="str">
        <f>IFERROR(VLOOKUP('Lotações convertidas'!A3763,'Lista de conversão'!A:B,2,0),IFERROR(VLOOKUP('Lotações convertidas'!A3763,'Lista de conversão'!B:B,1,0),""))</f>
        <v>UNIDADE DE REFERENCIA SECUNDARIA CAMPOS SALES</v>
      </c>
    </row>
    <row r="3764" spans="1:2" x14ac:dyDescent="0.25">
      <c r="A3764" t="str">
        <f>TRIM(BC!F3762)</f>
        <v>CENTRO DE SAÚDE POMPÉIA</v>
      </c>
      <c r="B3764" t="str">
        <f>IFERROR(VLOOKUP('Lotações convertidas'!A3764,'Lista de conversão'!A:B,2,0),IFERROR(VLOOKUP('Lotações convertidas'!A3764,'Lista de conversão'!B:B,1,0),""))</f>
        <v>CENTRO DE SAÚDE POMPÉIA</v>
      </c>
    </row>
    <row r="3765" spans="1:2" x14ac:dyDescent="0.25">
      <c r="A3765" t="str">
        <f>TRIM(BC!F3763)</f>
        <v>UNIDADE DE PRONTO ATENDIMENTO OESTE</v>
      </c>
      <c r="B3765" t="str">
        <f>IFERROR(VLOOKUP('Lotações convertidas'!A3765,'Lista de conversão'!A:B,2,0),IFERROR(VLOOKUP('Lotações convertidas'!A3765,'Lista de conversão'!B:B,1,0),""))</f>
        <v>UNIDADE DE PRONTO ATENDIMENTO OESTE</v>
      </c>
    </row>
    <row r="3766" spans="1:2" x14ac:dyDescent="0.25">
      <c r="A3766" t="str">
        <f>TRIM(BC!F3764)</f>
        <v>UNIDADE DE PRONTO ATENDIMENTO LESTE</v>
      </c>
      <c r="B3766" t="str">
        <f>IFERROR(VLOOKUP('Lotações convertidas'!A3766,'Lista de conversão'!A:B,2,0),IFERROR(VLOOKUP('Lotações convertidas'!A3766,'Lista de conversão'!B:B,1,0),""))</f>
        <v>UNIDADE DE PRONTO ATENDIMENTO LESTE</v>
      </c>
    </row>
    <row r="3767" spans="1:2" x14ac:dyDescent="0.25">
      <c r="A3767" t="str">
        <f>TRIM(BC!F3765)</f>
        <v>CENTRO DE REFERENCIA EM SAUDE MENTAL NOROESTE</v>
      </c>
      <c r="B3767" t="str">
        <f>IFERROR(VLOOKUP('Lotações convertidas'!A3767,'Lista de conversão'!A:B,2,0),IFERROR(VLOOKUP('Lotações convertidas'!A3767,'Lista de conversão'!B:B,1,0),""))</f>
        <v>CENTRO DE REFERENCIA EM SAUDE MENTAL NOROESTE</v>
      </c>
    </row>
    <row r="3768" spans="1:2" x14ac:dyDescent="0.25">
      <c r="A3768" t="str">
        <f>TRIM(BC!F3766)</f>
        <v>CENTRO DE REFERENCIA EM SAUDE MENTAL LESTE</v>
      </c>
      <c r="B3768" t="str">
        <f>IFERROR(VLOOKUP('Lotações convertidas'!A3768,'Lista de conversão'!A:B,2,0),IFERROR(VLOOKUP('Lotações convertidas'!A3768,'Lista de conversão'!B:B,1,0),""))</f>
        <v>CENTRO DE REFERENCIA EM SAUDE MENTAL LESTE</v>
      </c>
    </row>
    <row r="3769" spans="1:2" x14ac:dyDescent="0.25">
      <c r="A3769" t="str">
        <f>TRIM(BC!F3767)</f>
        <v>UNIDADE DE PRONTO ATENDIMENTO LESTE</v>
      </c>
      <c r="B3769" t="str">
        <f>IFERROR(VLOOKUP('Lotações convertidas'!A3769,'Lista de conversão'!A:B,2,0),IFERROR(VLOOKUP('Lotações convertidas'!A3769,'Lista de conversão'!B:B,1,0),""))</f>
        <v>UNIDADE DE PRONTO ATENDIMENTO LESTE</v>
      </c>
    </row>
    <row r="3770" spans="1:2" x14ac:dyDescent="0.25">
      <c r="A3770" t="str">
        <f>TRIM(BC!F3768)</f>
        <v>UNIDADE DE PRONTO ATENDIMENTO LESTE</v>
      </c>
      <c r="B3770" t="str">
        <f>IFERROR(VLOOKUP('Lotações convertidas'!A3770,'Lista de conversão'!A:B,2,0),IFERROR(VLOOKUP('Lotações convertidas'!A3770,'Lista de conversão'!B:B,1,0),""))</f>
        <v>UNIDADE DE PRONTO ATENDIMENTO LESTE</v>
      </c>
    </row>
    <row r="3771" spans="1:2" x14ac:dyDescent="0.25">
      <c r="A3771" t="str">
        <f>TRIM(BC!F3769)</f>
        <v>CENTRO DE SAÚDE PARAÚNA</v>
      </c>
      <c r="B3771" t="str">
        <f>IFERROR(VLOOKUP('Lotações convertidas'!A3771,'Lista de conversão'!A:B,2,0),IFERROR(VLOOKUP('Lotações convertidas'!A3771,'Lista de conversão'!B:B,1,0),""))</f>
        <v>CENTRO DE SAÚDE PARAÚNA</v>
      </c>
    </row>
    <row r="3772" spans="1:2" x14ac:dyDescent="0.25">
      <c r="A3772" t="str">
        <f>TRIM(BC!F3770)</f>
        <v>UNIDADE DE PRONTO ATENDIMENTO PAMPULHA</v>
      </c>
      <c r="B3772" t="str">
        <f>IFERROR(VLOOKUP('Lotações convertidas'!A3772,'Lista de conversão'!A:B,2,0),IFERROR(VLOOKUP('Lotações convertidas'!A3772,'Lista de conversão'!B:B,1,0),""))</f>
        <v>UNIDADE DE PRONTO ATENDIMENTO PAMPULHA</v>
      </c>
    </row>
    <row r="3773" spans="1:2" x14ac:dyDescent="0.25">
      <c r="A3773" t="str">
        <f>TRIM(BC!F3771)</f>
        <v>CENTRO DE SAÚDE CONJUNTO PAULO VI</v>
      </c>
      <c r="B3773" t="str">
        <f>IFERROR(VLOOKUP('Lotações convertidas'!A3773,'Lista de conversão'!A:B,2,0),IFERROR(VLOOKUP('Lotações convertidas'!A3773,'Lista de conversão'!B:B,1,0),""))</f>
        <v>CENTRO DE SAÚDE CONJUNTO PAULO VI</v>
      </c>
    </row>
    <row r="3774" spans="1:2" x14ac:dyDescent="0.25">
      <c r="A3774" t="str">
        <f>TRIM(BC!F3772)</f>
        <v>UNIDADE DE PRONTO ATENDIMENTO NORTE</v>
      </c>
      <c r="B3774" t="str">
        <f>IFERROR(VLOOKUP('Lotações convertidas'!A3774,'Lista de conversão'!A:B,2,0),IFERROR(VLOOKUP('Lotações convertidas'!A3774,'Lista de conversão'!B:B,1,0),""))</f>
        <v>UNIDADE DE PRONTO ATENDIMENTO NORTE</v>
      </c>
    </row>
    <row r="3775" spans="1:2" x14ac:dyDescent="0.25">
      <c r="A3775" t="str">
        <f>TRIM(BC!F3773)</f>
        <v>CENTRO DE SAÚDE GUARANI</v>
      </c>
      <c r="B3775" t="str">
        <f>IFERROR(VLOOKUP('Lotações convertidas'!A3775,'Lista de conversão'!A:B,2,0),IFERROR(VLOOKUP('Lotações convertidas'!A3775,'Lista de conversão'!B:B,1,0),""))</f>
        <v>CENTRO DE SAÚDE GUARANI</v>
      </c>
    </row>
    <row r="3776" spans="1:2" x14ac:dyDescent="0.25">
      <c r="A3776" t="str">
        <f>TRIM(BC!F3774)</f>
        <v>CENTRO DE ESTERILIZAÇÃO DE CÃES E GATOS LESTE</v>
      </c>
      <c r="B3776" t="str">
        <f>IFERROR(VLOOKUP('Lotações convertidas'!A3776,'Lista de conversão'!A:B,2,0),IFERROR(VLOOKUP('Lotações convertidas'!A3776,'Lista de conversão'!B:B,1,0),""))</f>
        <v>CENTRO DE ESTERILIZAÇÃO DE CÃES E GATOS LESTE</v>
      </c>
    </row>
    <row r="3777" spans="1:2" x14ac:dyDescent="0.25">
      <c r="A3777" t="str">
        <f>TRIM(BC!F3775)</f>
        <v>CENTRO DE SAÚDE ALAMEDA DOS IPÊS</v>
      </c>
      <c r="B3777" t="str">
        <f>IFERROR(VLOOKUP('Lotações convertidas'!A3777,'Lista de conversão'!A:B,2,0),IFERROR(VLOOKUP('Lotações convertidas'!A3777,'Lista de conversão'!B:B,1,0),""))</f>
        <v>CENTRO DE SAÚDE ALAMEDA DOS IPÊS</v>
      </c>
    </row>
    <row r="3778" spans="1:2" x14ac:dyDescent="0.25">
      <c r="A3778" t="str">
        <f>TRIM(BC!F3776)</f>
        <v>CENTRO DE SAÚDE PIRATININGA</v>
      </c>
      <c r="B3778" t="str">
        <f>IFERROR(VLOOKUP('Lotações convertidas'!A3778,'Lista de conversão'!A:B,2,0),IFERROR(VLOOKUP('Lotações convertidas'!A3778,'Lista de conversão'!B:B,1,0),""))</f>
        <v>CENTRO DE SAÚDE PIRATININGA</v>
      </c>
    </row>
    <row r="3779" spans="1:2" x14ac:dyDescent="0.25">
      <c r="A3779" t="str">
        <f>TRIM(BC!F3777)</f>
        <v>UNIDADE DE PRONTO ATENDIMENTO LESTE</v>
      </c>
      <c r="B3779" t="str">
        <f>IFERROR(VLOOKUP('Lotações convertidas'!A3779,'Lista de conversão'!A:B,2,0),IFERROR(VLOOKUP('Lotações convertidas'!A3779,'Lista de conversão'!B:B,1,0),""))</f>
        <v>UNIDADE DE PRONTO ATENDIMENTO LESTE</v>
      </c>
    </row>
    <row r="3780" spans="1:2" x14ac:dyDescent="0.25">
      <c r="A3780" t="str">
        <f>TRIM(BC!F3778)</f>
        <v>CENTRO DE SAÚDE BOA VISTA</v>
      </c>
      <c r="B3780" t="str">
        <f>IFERROR(VLOOKUP('Lotações convertidas'!A3780,'Lista de conversão'!A:B,2,0),IFERROR(VLOOKUP('Lotações convertidas'!A3780,'Lista de conversão'!B:B,1,0),""))</f>
        <v>CENTRO DE SAÚDE BOA VISTA</v>
      </c>
    </row>
    <row r="3781" spans="1:2" x14ac:dyDescent="0.25">
      <c r="A3781" t="str">
        <f>TRIM(BC!F3779)</f>
        <v>CENTRO DE SAÚDE NOSSA SENHORA DE FÁTIMA</v>
      </c>
      <c r="B3781" t="str">
        <f>IFERROR(VLOOKUP('Lotações convertidas'!A3781,'Lista de conversão'!A:B,2,0),IFERROR(VLOOKUP('Lotações convertidas'!A3781,'Lista de conversão'!B:B,1,0),""))</f>
        <v>CENTRO DE SAÚDE NOSSA SENHORA DE FÁTIMA</v>
      </c>
    </row>
    <row r="3782" spans="1:2" x14ac:dyDescent="0.25">
      <c r="A3782" t="str">
        <f>TRIM(BC!F3780)</f>
        <v>UNIDADE DE PRONTO ATENDIMENTO NORTE</v>
      </c>
      <c r="B3782" t="str">
        <f>IFERROR(VLOOKUP('Lotações convertidas'!A3782,'Lista de conversão'!A:B,2,0),IFERROR(VLOOKUP('Lotações convertidas'!A3782,'Lista de conversão'!B:B,1,0),""))</f>
        <v>UNIDADE DE PRONTO ATENDIMENTO NORTE</v>
      </c>
    </row>
    <row r="3783" spans="1:2" x14ac:dyDescent="0.25">
      <c r="A3783" t="str">
        <f>TRIM(BC!F3781)</f>
        <v>CENTRO DE SAÚDE SALGADO FILHO</v>
      </c>
      <c r="B3783" t="str">
        <f>IFERROR(VLOOKUP('Lotações convertidas'!A3783,'Lista de conversão'!A:B,2,0),IFERROR(VLOOKUP('Lotações convertidas'!A3783,'Lista de conversão'!B:B,1,0),""))</f>
        <v>CENTRO DE SAÚDE SALGADO FILHO</v>
      </c>
    </row>
    <row r="3784" spans="1:2" x14ac:dyDescent="0.25">
      <c r="A3784" t="str">
        <f>TRIM(BC!F3782)</f>
        <v>CENTRO DE SAÚDE TIA AMÂNCIA</v>
      </c>
      <c r="B3784" t="str">
        <f>IFERROR(VLOOKUP('Lotações convertidas'!A3784,'Lista de conversão'!A:B,2,0),IFERROR(VLOOKUP('Lotações convertidas'!A3784,'Lista de conversão'!B:B,1,0),""))</f>
        <v>CENTRO DE SAÚDE TIA AMÂNCIA</v>
      </c>
    </row>
    <row r="3785" spans="1:2" x14ac:dyDescent="0.25">
      <c r="A3785" t="str">
        <f>TRIM(BC!F3783)</f>
        <v>CENTRO DE SAÚDE HORTO</v>
      </c>
      <c r="B3785" t="str">
        <f>IFERROR(VLOOKUP('Lotações convertidas'!A3785,'Lista de conversão'!A:B,2,0),IFERROR(VLOOKUP('Lotações convertidas'!A3785,'Lista de conversão'!B:B,1,0),""))</f>
        <v>CENTRO DE SAÚDE HORTO</v>
      </c>
    </row>
    <row r="3786" spans="1:2" x14ac:dyDescent="0.25">
      <c r="A3786" t="str">
        <f>TRIM(BC!F3784)</f>
        <v>UNIDADE DE PRONTO ATENDIMENTO LESTE</v>
      </c>
      <c r="B3786" t="str">
        <f>IFERROR(VLOOKUP('Lotações convertidas'!A3786,'Lista de conversão'!A:B,2,0),IFERROR(VLOOKUP('Lotações convertidas'!A3786,'Lista de conversão'!B:B,1,0),""))</f>
        <v>UNIDADE DE PRONTO ATENDIMENTO LESTE</v>
      </c>
    </row>
    <row r="3787" spans="1:2" x14ac:dyDescent="0.25">
      <c r="A3787" t="str">
        <f>TRIM(BC!F3785)</f>
        <v>UNIDADE DE PRONTO ATENDIMENTO BARREIRO</v>
      </c>
      <c r="B3787" t="str">
        <f>IFERROR(VLOOKUP('Lotações convertidas'!A3787,'Lista de conversão'!A:B,2,0),IFERROR(VLOOKUP('Lotações convertidas'!A3787,'Lista de conversão'!B:B,1,0),""))</f>
        <v>UNIDADE DE PRONTO ATENDIMENTO BARREIRO</v>
      </c>
    </row>
    <row r="3788" spans="1:2" x14ac:dyDescent="0.25">
      <c r="A3788" t="str">
        <f>TRIM(BC!F3786)</f>
        <v>CENTRO DE SAÚDE ALTO VERA CRUZ</v>
      </c>
      <c r="B3788" t="str">
        <f>IFERROR(VLOOKUP('Lotações convertidas'!A3788,'Lista de conversão'!A:B,2,0),IFERROR(VLOOKUP('Lotações convertidas'!A3788,'Lista de conversão'!B:B,1,0),""))</f>
        <v>CENTRO DE SAÚDE ALTO VERA CRUZ</v>
      </c>
    </row>
    <row r="3789" spans="1:2" x14ac:dyDescent="0.25">
      <c r="A3789" t="str">
        <f>TRIM(BC!F3787)</f>
        <v>CENTRO DE REFERÊNCIA EM SAÚDE MENTAL - ÁLCOOL E OUTRAS DROGAS VENDA NOVA</v>
      </c>
      <c r="B3789" t="str">
        <f>IFERROR(VLOOKUP('Lotações convertidas'!A3789,'Lista de conversão'!A:B,2,0),IFERROR(VLOOKUP('Lotações convertidas'!A3789,'Lista de conversão'!B:B,1,0),""))</f>
        <v>CENTRO DE REFERÊNCIA EM SAÚDE MENTAL - ÁLCOOL E OUTRAS DROGAS VENDA NOVA</v>
      </c>
    </row>
    <row r="3790" spans="1:2" x14ac:dyDescent="0.25">
      <c r="A3790" t="str">
        <f>TRIM(BC!F3788)</f>
        <v>CENTRO DE REFERÊNCIA EM SAÚDE MENTAL INFANTO-JUVENIL NOROESTE</v>
      </c>
      <c r="B3790" t="str">
        <f>IFERROR(VLOOKUP('Lotações convertidas'!A3790,'Lista de conversão'!A:B,2,0),IFERROR(VLOOKUP('Lotações convertidas'!A3790,'Lista de conversão'!B:B,1,0),""))</f>
        <v>CENTRO DE REFERENCIA EM SAUDE MENTAL INFANTIL NOROESTE</v>
      </c>
    </row>
    <row r="3791" spans="1:2" x14ac:dyDescent="0.25">
      <c r="A3791" t="str">
        <f>TRIM(BC!F3789)</f>
        <v>CENTRO DE REFERENCIA EM SAUDE MENTAL LESTE</v>
      </c>
      <c r="B3791" t="str">
        <f>IFERROR(VLOOKUP('Lotações convertidas'!A3791,'Lista de conversão'!A:B,2,0),IFERROR(VLOOKUP('Lotações convertidas'!A3791,'Lista de conversão'!B:B,1,0),""))</f>
        <v>CENTRO DE REFERENCIA EM SAUDE MENTAL LESTE</v>
      </c>
    </row>
    <row r="3792" spans="1:2" x14ac:dyDescent="0.25">
      <c r="A3792" t="str">
        <f>TRIM(BC!F3790)</f>
        <v>CENTRO DE ESPECIALIDADES ODONTOLÓGICAS PARACATU</v>
      </c>
      <c r="B3792" t="str">
        <f>IFERROR(VLOOKUP('Lotações convertidas'!A3792,'Lista de conversão'!A:B,2,0),IFERROR(VLOOKUP('Lotações convertidas'!A3792,'Lista de conversão'!B:B,1,0),""))</f>
        <v>CENTRO DE ESPECIALIDADES ODONTOLÓGICAS PARACATU</v>
      </c>
    </row>
    <row r="3793" spans="1:2" x14ac:dyDescent="0.25">
      <c r="A3793" t="str">
        <f>TRIM(BC!F3791)</f>
        <v>CENTRO DE SAÚDE JARDIM LEBLON</v>
      </c>
      <c r="B3793" t="str">
        <f>IFERROR(VLOOKUP('Lotações convertidas'!A3793,'Lista de conversão'!A:B,2,0),IFERROR(VLOOKUP('Lotações convertidas'!A3793,'Lista de conversão'!B:B,1,0),""))</f>
        <v>CENTRO DE SAÚDE JARDIM LEBLON</v>
      </c>
    </row>
    <row r="3794" spans="1:2" x14ac:dyDescent="0.25">
      <c r="A3794" t="str">
        <f>TRIM(BC!F3792)</f>
        <v>CENTRO DE SAÚDE SANTOS ANJOS</v>
      </c>
      <c r="B3794" t="str">
        <f>IFERROR(VLOOKUP('Lotações convertidas'!A3794,'Lista de conversão'!A:B,2,0),IFERROR(VLOOKUP('Lotações convertidas'!A3794,'Lista de conversão'!B:B,1,0),""))</f>
        <v>CENTRO DE SAÚDE SANTOS ANJOS</v>
      </c>
    </row>
    <row r="3795" spans="1:2" x14ac:dyDescent="0.25">
      <c r="A3795" t="str">
        <f>TRIM(BC!F3793)</f>
        <v>UNIDADE DE PRONTO ATENDIMENTO PAMPULHA</v>
      </c>
      <c r="B3795" t="str">
        <f>IFERROR(VLOOKUP('Lotações convertidas'!A3795,'Lista de conversão'!A:B,2,0),IFERROR(VLOOKUP('Lotações convertidas'!A3795,'Lista de conversão'!B:B,1,0),""))</f>
        <v>UNIDADE DE PRONTO ATENDIMENTO PAMPULHA</v>
      </c>
    </row>
    <row r="3796" spans="1:2" x14ac:dyDescent="0.25">
      <c r="A3796" t="str">
        <f>TRIM(BC!F3794)</f>
        <v>CENTRO DE SAÚDE NOVA YORK</v>
      </c>
      <c r="B3796" t="str">
        <f>IFERROR(VLOOKUP('Lotações convertidas'!A3796,'Lista de conversão'!A:B,2,0),IFERROR(VLOOKUP('Lotações convertidas'!A3796,'Lista de conversão'!B:B,1,0),""))</f>
        <v>CENTRO DE SAÚDE NOVA YORK</v>
      </c>
    </row>
    <row r="3797" spans="1:2" x14ac:dyDescent="0.25">
      <c r="A3797" t="str">
        <f>TRIM(BC!F3795)</f>
        <v>UNIDADE DE PRONTO ATENDIMENTO NORDESTE</v>
      </c>
      <c r="B3797" t="str">
        <f>IFERROR(VLOOKUP('Lotações convertidas'!A3797,'Lista de conversão'!A:B,2,0),IFERROR(VLOOKUP('Lotações convertidas'!A3797,'Lista de conversão'!B:B,1,0),""))</f>
        <v>UNIDADE DE PRONTO ATENDIMENTO NORDESTE</v>
      </c>
    </row>
    <row r="3798" spans="1:2" x14ac:dyDescent="0.25">
      <c r="A3798" t="str">
        <f>TRIM(BC!F3796)</f>
        <v>UNIDADE DE REFERÊNCIA SECUNDÁRIA CAMPOS SALES</v>
      </c>
      <c r="B3798" t="str">
        <f>IFERROR(VLOOKUP('Lotações convertidas'!A3798,'Lista de conversão'!A:B,2,0),IFERROR(VLOOKUP('Lotações convertidas'!A3798,'Lista de conversão'!B:B,1,0),""))</f>
        <v>UNIDADE DE REFERENCIA SECUNDARIA CAMPOS SALES</v>
      </c>
    </row>
    <row r="3799" spans="1:2" x14ac:dyDescent="0.25">
      <c r="A3799" t="str">
        <f>TRIM(BC!F3797)</f>
        <v>UNIDADE DE PRONTO ATENDIMENTO NORDESTE</v>
      </c>
      <c r="B3799" t="str">
        <f>IFERROR(VLOOKUP('Lotações convertidas'!A3799,'Lista de conversão'!A:B,2,0),IFERROR(VLOOKUP('Lotações convertidas'!A3799,'Lista de conversão'!B:B,1,0),""))</f>
        <v>UNIDADE DE PRONTO ATENDIMENTO NORDESTE</v>
      </c>
    </row>
    <row r="3800" spans="1:2" x14ac:dyDescent="0.25">
      <c r="A3800" t="str">
        <f>TRIM(BC!F3798)</f>
        <v>CENTRO DE SAÚDE SANTA MARIA</v>
      </c>
      <c r="B3800" t="str">
        <f>IFERROR(VLOOKUP('Lotações convertidas'!A3800,'Lista de conversão'!A:B,2,0),IFERROR(VLOOKUP('Lotações convertidas'!A3800,'Lista de conversão'!B:B,1,0),""))</f>
        <v>CENTRO DE SAÚDE SANTA MARIA</v>
      </c>
    </row>
    <row r="3801" spans="1:2" x14ac:dyDescent="0.25">
      <c r="A3801" t="str">
        <f>TRIM(BC!F3799)</f>
        <v>UNIDADE DE REFERÊNCIA SECUNDÁRIA CAMPOS SALES</v>
      </c>
      <c r="B3801" t="str">
        <f>IFERROR(VLOOKUP('Lotações convertidas'!A3801,'Lista de conversão'!A:B,2,0),IFERROR(VLOOKUP('Lotações convertidas'!A3801,'Lista de conversão'!B:B,1,0),""))</f>
        <v>UNIDADE DE REFERENCIA SECUNDARIA CAMPOS SALES</v>
      </c>
    </row>
    <row r="3802" spans="1:2" x14ac:dyDescent="0.25">
      <c r="A3802" t="str">
        <f>TRIM(BC!F3800)</f>
        <v>CENTRO DE SAÚDE CABANA</v>
      </c>
      <c r="B3802" t="str">
        <f>IFERROR(VLOOKUP('Lotações convertidas'!A3802,'Lista de conversão'!A:B,2,0),IFERROR(VLOOKUP('Lotações convertidas'!A3802,'Lista de conversão'!B:B,1,0),""))</f>
        <v>CENTRO DE SAÚDE CABANA</v>
      </c>
    </row>
    <row r="3803" spans="1:2" x14ac:dyDescent="0.25">
      <c r="A3803" t="str">
        <f>TRIM(BC!F3801)</f>
        <v>CENTRO DE SAÚDE SÃO FRANCISCO</v>
      </c>
      <c r="B3803" t="str">
        <f>IFERROR(VLOOKUP('Lotações convertidas'!A3803,'Lista de conversão'!A:B,2,0),IFERROR(VLOOKUP('Lotações convertidas'!A3803,'Lista de conversão'!B:B,1,0),""))</f>
        <v>CENTRO DE SAÚDE SÃO FRANCISCO</v>
      </c>
    </row>
    <row r="3804" spans="1:2" x14ac:dyDescent="0.25">
      <c r="A3804" t="str">
        <f>TRIM(BC!F3802)</f>
        <v>CENTRO DE SAÚDE CARLOS CHAGAS</v>
      </c>
      <c r="B3804" t="str">
        <f>IFERROR(VLOOKUP('Lotações convertidas'!A3804,'Lista de conversão'!A:B,2,0),IFERROR(VLOOKUP('Lotações convertidas'!A3804,'Lista de conversão'!B:B,1,0),""))</f>
        <v>CENTRO DE SAÚDE CARLOS CHAGAS</v>
      </c>
    </row>
    <row r="3805" spans="1:2" x14ac:dyDescent="0.25">
      <c r="A3805" t="str">
        <f>TRIM(BC!F3803)</f>
        <v>CENTRO DE SAÚDE SÃO MIGUEL ARCANJO</v>
      </c>
      <c r="B3805" t="str">
        <f>IFERROR(VLOOKUP('Lotações convertidas'!A3805,'Lista de conversão'!A:B,2,0),IFERROR(VLOOKUP('Lotações convertidas'!A3805,'Lista de conversão'!B:B,1,0),""))</f>
        <v>CENTRO DE SAÚDE SÃO MIGUEL ARCANJO</v>
      </c>
    </row>
    <row r="3806" spans="1:2" x14ac:dyDescent="0.25">
      <c r="A3806" t="str">
        <f>TRIM(BC!F3804)</f>
        <v>UNIDADE DE PRONTO ATENDIMENTO BARREIRO</v>
      </c>
      <c r="B3806" t="str">
        <f>IFERROR(VLOOKUP('Lotações convertidas'!A3806,'Lista de conversão'!A:B,2,0),IFERROR(VLOOKUP('Lotações convertidas'!A3806,'Lista de conversão'!B:B,1,0),""))</f>
        <v>UNIDADE DE PRONTO ATENDIMENTO BARREIRO</v>
      </c>
    </row>
    <row r="3807" spans="1:2" x14ac:dyDescent="0.25">
      <c r="A3807" t="str">
        <f>TRIM(BC!F3805)</f>
        <v>UNIDADE DE PRONTO ATENDIMENTO OESTE</v>
      </c>
      <c r="B3807" t="str">
        <f>IFERROR(VLOOKUP('Lotações convertidas'!A3807,'Lista de conversão'!A:B,2,0),IFERROR(VLOOKUP('Lotações convertidas'!A3807,'Lista de conversão'!B:B,1,0),""))</f>
        <v>UNIDADE DE PRONTO ATENDIMENTO OESTE</v>
      </c>
    </row>
    <row r="3808" spans="1:2" x14ac:dyDescent="0.25">
      <c r="A3808" t="str">
        <f>TRIM(BC!F3806)</f>
        <v>UNIDADE DE PRONTO ATENDIMENTO NORTE</v>
      </c>
      <c r="B3808" t="str">
        <f>IFERROR(VLOOKUP('Lotações convertidas'!A3808,'Lista de conversão'!A:B,2,0),IFERROR(VLOOKUP('Lotações convertidas'!A3808,'Lista de conversão'!B:B,1,0),""))</f>
        <v>UNIDADE DE PRONTO ATENDIMENTO NORTE</v>
      </c>
    </row>
    <row r="3809" spans="1:2" x14ac:dyDescent="0.25">
      <c r="A3809" t="str">
        <f>TRIM(BC!F3807)</f>
        <v>CENTRO DE SAÚDE LEOPOLDO CHRISOSTOMO DE CASTRO</v>
      </c>
      <c r="B3809" t="str">
        <f>IFERROR(VLOOKUP('Lotações convertidas'!A3809,'Lista de conversão'!A:B,2,0),IFERROR(VLOOKUP('Lotações convertidas'!A3809,'Lista de conversão'!B:B,1,0),""))</f>
        <v>CENTRO DE SAÚDE LEOPOLDO CHRISOSTOMO DE CASTRO</v>
      </c>
    </row>
    <row r="3810" spans="1:2" x14ac:dyDescent="0.25">
      <c r="A3810" t="str">
        <f>TRIM(BC!F3808)</f>
        <v>CENTRO DE SAÚDE COPACABANA</v>
      </c>
      <c r="B3810" t="str">
        <f>IFERROR(VLOOKUP('Lotações convertidas'!A3810,'Lista de conversão'!A:B,2,0),IFERROR(VLOOKUP('Lotações convertidas'!A3810,'Lista de conversão'!B:B,1,0),""))</f>
        <v>CENTRO DE SAÚDE COPACABANA</v>
      </c>
    </row>
    <row r="3811" spans="1:2" x14ac:dyDescent="0.25">
      <c r="A3811" t="str">
        <f>TRIM(BC!F3809)</f>
        <v>CENTRO DE SAÚDE MANGUEIRAS</v>
      </c>
      <c r="B3811" t="str">
        <f>IFERROR(VLOOKUP('Lotações convertidas'!A3811,'Lista de conversão'!A:B,2,0),IFERROR(VLOOKUP('Lotações convertidas'!A3811,'Lista de conversão'!B:B,1,0),""))</f>
        <v>CENTRO DE SAÚDE MANGUEIRAS</v>
      </c>
    </row>
    <row r="3812" spans="1:2" x14ac:dyDescent="0.25">
      <c r="A3812" t="str">
        <f>TRIM(BC!F3810)</f>
        <v>CENTRO DE SAÚDE JOÃO PINHEIRO</v>
      </c>
      <c r="B3812" t="str">
        <f>IFERROR(VLOOKUP('Lotações convertidas'!A3812,'Lista de conversão'!A:B,2,0),IFERROR(VLOOKUP('Lotações convertidas'!A3812,'Lista de conversão'!B:B,1,0),""))</f>
        <v>CENTRO DE SAÚDE JOÃO PINHEIRO</v>
      </c>
    </row>
    <row r="3813" spans="1:2" x14ac:dyDescent="0.25">
      <c r="A3813" t="str">
        <f>TRIM(BC!F3811)</f>
        <v>CENTRO DE SAÚDE PIRATININGA</v>
      </c>
      <c r="B3813" t="str">
        <f>IFERROR(VLOOKUP('Lotações convertidas'!A3813,'Lista de conversão'!A:B,2,0),IFERROR(VLOOKUP('Lotações convertidas'!A3813,'Lista de conversão'!B:B,1,0),""))</f>
        <v>CENTRO DE SAÚDE PIRATININGA</v>
      </c>
    </row>
    <row r="3814" spans="1:2" x14ac:dyDescent="0.25">
      <c r="A3814" t="str">
        <f>TRIM(BC!F3812)</f>
        <v>UNIDADE DE PRONTO ATENDIMENTO NORDESTE</v>
      </c>
      <c r="B3814" t="str">
        <f>IFERROR(VLOOKUP('Lotações convertidas'!A3814,'Lista de conversão'!A:B,2,0),IFERROR(VLOOKUP('Lotações convertidas'!A3814,'Lista de conversão'!B:B,1,0),""))</f>
        <v>UNIDADE DE PRONTO ATENDIMENTO NORDESTE</v>
      </c>
    </row>
    <row r="3815" spans="1:2" x14ac:dyDescent="0.25">
      <c r="A3815" t="str">
        <f>TRIM(BC!F3813)</f>
        <v>CENTRO DE SAÚDE SANTA AMÉLIA</v>
      </c>
      <c r="B3815" t="str">
        <f>IFERROR(VLOOKUP('Lotações convertidas'!A3815,'Lista de conversão'!A:B,2,0),IFERROR(VLOOKUP('Lotações convertidas'!A3815,'Lista de conversão'!B:B,1,0),""))</f>
        <v>CENTRO DE SAÚDE SANTA AMÉLIA</v>
      </c>
    </row>
    <row r="3816" spans="1:2" x14ac:dyDescent="0.25">
      <c r="A3816" t="str">
        <f>TRIM(BC!F3814)</f>
        <v>CENTRO DE REFERENCIA EM SAUDE MENTAL VENDA NOVA</v>
      </c>
      <c r="B3816" t="str">
        <f>IFERROR(VLOOKUP('Lotações convertidas'!A3816,'Lista de conversão'!A:B,2,0),IFERROR(VLOOKUP('Lotações convertidas'!A3816,'Lista de conversão'!B:B,1,0),""))</f>
        <v>CENTRO DE REFERENCIA EM SAUDE MENTAL VENDA NOVA</v>
      </c>
    </row>
    <row r="3817" spans="1:2" x14ac:dyDescent="0.25">
      <c r="A3817" t="str">
        <f>TRIM(BC!F3815)</f>
        <v>CENTRO DE SAÚDE TREVO</v>
      </c>
      <c r="B3817" t="str">
        <f>IFERROR(VLOOKUP('Lotações convertidas'!A3817,'Lista de conversão'!A:B,2,0),IFERROR(VLOOKUP('Lotações convertidas'!A3817,'Lista de conversão'!B:B,1,0),""))</f>
        <v>CENTRO DE SAÚDE TREVO</v>
      </c>
    </row>
    <row r="3818" spans="1:2" x14ac:dyDescent="0.25">
      <c r="A3818" t="str">
        <f>TRIM(BC!F3816)</f>
        <v>CENTRO DE REFERENCIA EM SAUDE MENTAL LESTE</v>
      </c>
      <c r="B3818" t="str">
        <f>IFERROR(VLOOKUP('Lotações convertidas'!A3818,'Lista de conversão'!A:B,2,0),IFERROR(VLOOKUP('Lotações convertidas'!A3818,'Lista de conversão'!B:B,1,0),""))</f>
        <v>CENTRO DE REFERENCIA EM SAUDE MENTAL LESTE</v>
      </c>
    </row>
    <row r="3819" spans="1:2" x14ac:dyDescent="0.25">
      <c r="A3819" t="str">
        <f>TRIM(BC!F3817)</f>
        <v>CENTRO DE REFERENCIA EM SAUDE MENTAL NORDESTE</v>
      </c>
      <c r="B3819" t="str">
        <f>IFERROR(VLOOKUP('Lotações convertidas'!A3819,'Lista de conversão'!A:B,2,0),IFERROR(VLOOKUP('Lotações convertidas'!A3819,'Lista de conversão'!B:B,1,0),""))</f>
        <v>CENTRO DE REFERENCIA EM SAUDE MENTAL NORDESTE</v>
      </c>
    </row>
    <row r="3820" spans="1:2" x14ac:dyDescent="0.25">
      <c r="A3820" t="str">
        <f>TRIM(BC!F3818)</f>
        <v>CENTRO DE SAÚDE CABANA</v>
      </c>
      <c r="B3820" t="str">
        <f>IFERROR(VLOOKUP('Lotações convertidas'!A3820,'Lista de conversão'!A:B,2,0),IFERROR(VLOOKUP('Lotações convertidas'!A3820,'Lista de conversão'!B:B,1,0),""))</f>
        <v>CENTRO DE SAÚDE CABANA</v>
      </c>
    </row>
    <row r="3821" spans="1:2" x14ac:dyDescent="0.25">
      <c r="A3821" t="str">
        <f>TRIM(BC!F3819)</f>
        <v>UNIDADE DE PRONTO ATENDIMENTO VENDA NOVA</v>
      </c>
      <c r="B3821" t="str">
        <f>IFERROR(VLOOKUP('Lotações convertidas'!A3821,'Lista de conversão'!A:B,2,0),IFERROR(VLOOKUP('Lotações convertidas'!A3821,'Lista de conversão'!B:B,1,0),""))</f>
        <v>UNIDADE DE PRONTO ATENDIMENTO VENDA NOVA</v>
      </c>
    </row>
    <row r="3822" spans="1:2" x14ac:dyDescent="0.25">
      <c r="A3822" t="str">
        <f>TRIM(BC!F3820)</f>
        <v>UNIDADE DE PRONTO ATENDIMENTO OESTE</v>
      </c>
      <c r="B3822" t="str">
        <f>IFERROR(VLOOKUP('Lotações convertidas'!A3822,'Lista de conversão'!A:B,2,0),IFERROR(VLOOKUP('Lotações convertidas'!A3822,'Lista de conversão'!B:B,1,0),""))</f>
        <v>UNIDADE DE PRONTO ATENDIMENTO OESTE</v>
      </c>
    </row>
    <row r="3823" spans="1:2" x14ac:dyDescent="0.25">
      <c r="A3823" t="str">
        <f>TRIM(BC!F3821)</f>
        <v>UNIDADE DE PRONTO ATENDIMENTO LESTE</v>
      </c>
      <c r="B3823" t="str">
        <f>IFERROR(VLOOKUP('Lotações convertidas'!A3823,'Lista de conversão'!A:B,2,0),IFERROR(VLOOKUP('Lotações convertidas'!A3823,'Lista de conversão'!B:B,1,0),""))</f>
        <v>UNIDADE DE PRONTO ATENDIMENTO LESTE</v>
      </c>
    </row>
    <row r="3824" spans="1:2" x14ac:dyDescent="0.25">
      <c r="A3824" t="str">
        <f>TRIM(BC!F3822)</f>
        <v>CENTRO DE ESPECIALIDADES ODONTOLÓGICAS CENTRO-SUL</v>
      </c>
      <c r="B3824" t="str">
        <f>IFERROR(VLOOKUP('Lotações convertidas'!A3824,'Lista de conversão'!A:B,2,0),IFERROR(VLOOKUP('Lotações convertidas'!A3824,'Lista de conversão'!B:B,1,0),""))</f>
        <v>CENTRO DE ESPECIALIDADES ODONTOLOGICAS CENTRO-SUL</v>
      </c>
    </row>
    <row r="3825" spans="1:2" x14ac:dyDescent="0.25">
      <c r="A3825" t="str">
        <f>TRIM(BC!F3823)</f>
        <v>CENTRAL DE ESTERILIZACAO LESTE</v>
      </c>
      <c r="B3825" t="str">
        <f>IFERROR(VLOOKUP('Lotações convertidas'!A3825,'Lista de conversão'!A:B,2,0),IFERROR(VLOOKUP('Lotações convertidas'!A3825,'Lista de conversão'!B:B,1,0),""))</f>
        <v>CENTRAL DE ESTERILIZACAO LESTE</v>
      </c>
    </row>
    <row r="3826" spans="1:2" x14ac:dyDescent="0.25">
      <c r="A3826" t="str">
        <f>TRIM(BC!F3824)</f>
        <v>CENTRO DE SAÚDE VALE DO JATOBÁ</v>
      </c>
      <c r="B3826" t="str">
        <f>IFERROR(VLOOKUP('Lotações convertidas'!A3826,'Lista de conversão'!A:B,2,0),IFERROR(VLOOKUP('Lotações convertidas'!A3826,'Lista de conversão'!B:B,1,0),""))</f>
        <v>CENTRO DE SAÚDE VALE DO JATOBÁ</v>
      </c>
    </row>
    <row r="3827" spans="1:2" x14ac:dyDescent="0.25">
      <c r="A3827" t="str">
        <f>TRIM(BC!F3825)</f>
        <v>CENTRO DE SAÚDE MINAS CAIXA</v>
      </c>
      <c r="B3827" t="str">
        <f>IFERROR(VLOOKUP('Lotações convertidas'!A3827,'Lista de conversão'!A:B,2,0),IFERROR(VLOOKUP('Lotações convertidas'!A3827,'Lista de conversão'!B:B,1,0),""))</f>
        <v>CENTRO DE SAÚDE MINAS CAIXA</v>
      </c>
    </row>
    <row r="3828" spans="1:2" x14ac:dyDescent="0.25">
      <c r="A3828" t="str">
        <f>TRIM(BC!F3826)</f>
        <v>UNIDADE DE PRONTO ATENDIMENTO VENDA NOVA</v>
      </c>
      <c r="B3828" t="str">
        <f>IFERROR(VLOOKUP('Lotações convertidas'!A3828,'Lista de conversão'!A:B,2,0),IFERROR(VLOOKUP('Lotações convertidas'!A3828,'Lista de conversão'!B:B,1,0),""))</f>
        <v>UNIDADE DE PRONTO ATENDIMENTO VENDA NOVA</v>
      </c>
    </row>
    <row r="3829" spans="1:2" x14ac:dyDescent="0.25">
      <c r="A3829" t="str">
        <f>TRIM(BC!F3827)</f>
        <v>CENTRO DE SAÚDE CAFEZAL</v>
      </c>
      <c r="B3829" t="str">
        <f>IFERROR(VLOOKUP('Lotações convertidas'!A3829,'Lista de conversão'!A:B,2,0),IFERROR(VLOOKUP('Lotações convertidas'!A3829,'Lista de conversão'!B:B,1,0),""))</f>
        <v>CENTRO DE SAÚDE CAFEZAL</v>
      </c>
    </row>
    <row r="3830" spans="1:2" x14ac:dyDescent="0.25">
      <c r="A3830" t="str">
        <f>TRIM(BC!F3828)</f>
        <v>UNIDADE DE PRONTO ATENDIMENTO LESTE</v>
      </c>
      <c r="B3830" t="str">
        <f>IFERROR(VLOOKUP('Lotações convertidas'!A3830,'Lista de conversão'!A:B,2,0),IFERROR(VLOOKUP('Lotações convertidas'!A3830,'Lista de conversão'!B:B,1,0),""))</f>
        <v>UNIDADE DE PRONTO ATENDIMENTO LESTE</v>
      </c>
    </row>
    <row r="3831" spans="1:2" x14ac:dyDescent="0.25">
      <c r="A3831" t="str">
        <f>TRIM(BC!F3829)</f>
        <v>UNIDADE DE REFERÊNCIA SECUNDÁRIA PADRE EUSTÁQUIO</v>
      </c>
      <c r="B3831" t="str">
        <f>IFERROR(VLOOKUP('Lotações convertidas'!A3831,'Lista de conversão'!A:B,2,0),IFERROR(VLOOKUP('Lotações convertidas'!A3831,'Lista de conversão'!B:B,1,0),""))</f>
        <v>UNIDADE DE REFERENCIA SECUNDARIA PADRE EUSTAQUIO</v>
      </c>
    </row>
    <row r="3832" spans="1:2" x14ac:dyDescent="0.25">
      <c r="A3832" t="str">
        <f>TRIM(BC!F3830)</f>
        <v>CENTRO DE SAÚDE SÃO CRISTÓVÃO</v>
      </c>
      <c r="B3832" t="str">
        <f>IFERROR(VLOOKUP('Lotações convertidas'!A3832,'Lista de conversão'!A:B,2,0),IFERROR(VLOOKUP('Lotações convertidas'!A3832,'Lista de conversão'!B:B,1,0),""))</f>
        <v>CENTRO DE SAÚDE SÃO CRISTÓVÃO</v>
      </c>
    </row>
    <row r="3833" spans="1:2" x14ac:dyDescent="0.25">
      <c r="A3833" t="str">
        <f>TRIM(BC!F3831)</f>
        <v>CENTRO DE SAÚDE FELICIDADE II</v>
      </c>
      <c r="B3833" t="str">
        <f>IFERROR(VLOOKUP('Lotações convertidas'!A3833,'Lista de conversão'!A:B,2,0),IFERROR(VLOOKUP('Lotações convertidas'!A3833,'Lista de conversão'!B:B,1,0),""))</f>
        <v>CENTRO DE SAÚDE FELICIDADE II</v>
      </c>
    </row>
    <row r="3834" spans="1:2" x14ac:dyDescent="0.25">
      <c r="A3834" t="str">
        <f>TRIM(BC!F3832)</f>
        <v>CENTRO DE SAÚDE VILA LEONINA</v>
      </c>
      <c r="B3834" t="str">
        <f>IFERROR(VLOOKUP('Lotações convertidas'!A3834,'Lista de conversão'!A:B,2,0),IFERROR(VLOOKUP('Lotações convertidas'!A3834,'Lista de conversão'!B:B,1,0),""))</f>
        <v>CENTRO DE SAÚDE VILA LEONINA</v>
      </c>
    </row>
    <row r="3835" spans="1:2" x14ac:dyDescent="0.25">
      <c r="A3835" t="str">
        <f>TRIM(BC!F3833)</f>
        <v>UNIDADE DE PRONTO ATENDIMENTO BARREIRO</v>
      </c>
      <c r="B3835" t="str">
        <f>IFERROR(VLOOKUP('Lotações convertidas'!A3835,'Lista de conversão'!A:B,2,0),IFERROR(VLOOKUP('Lotações convertidas'!A3835,'Lista de conversão'!B:B,1,0),""))</f>
        <v>UNIDADE DE PRONTO ATENDIMENTO BARREIRO</v>
      </c>
    </row>
    <row r="3836" spans="1:2" x14ac:dyDescent="0.25">
      <c r="A3836" t="str">
        <f>TRIM(BC!F3834)</f>
        <v>UNIDADE DE PRONTO ATENDIMENTO BARREIRO</v>
      </c>
      <c r="B3836" t="str">
        <f>IFERROR(VLOOKUP('Lotações convertidas'!A3836,'Lista de conversão'!A:B,2,0),IFERROR(VLOOKUP('Lotações convertidas'!A3836,'Lista de conversão'!B:B,1,0),""))</f>
        <v>UNIDADE DE PRONTO ATENDIMENTO BARREIRO</v>
      </c>
    </row>
    <row r="3837" spans="1:2" x14ac:dyDescent="0.25">
      <c r="A3837" t="str">
        <f>TRIM(BC!F3835)</f>
        <v>CENTRO DE SAÚDE VILA IMPERIAL</v>
      </c>
      <c r="B3837" t="str">
        <f>IFERROR(VLOOKUP('Lotações convertidas'!A3837,'Lista de conversão'!A:B,2,0),IFERROR(VLOOKUP('Lotações convertidas'!A3837,'Lista de conversão'!B:B,1,0),""))</f>
        <v>CENTRO DE SAÚDE VILA IMPERIAL</v>
      </c>
    </row>
    <row r="3838" spans="1:2" x14ac:dyDescent="0.25">
      <c r="A3838" t="str">
        <f>TRIM(BC!F3836)</f>
        <v>UNIDADE DE PRONTO ATENDIMENTO BARREIRO</v>
      </c>
      <c r="B3838" t="str">
        <f>IFERROR(VLOOKUP('Lotações convertidas'!A3838,'Lista de conversão'!A:B,2,0),IFERROR(VLOOKUP('Lotações convertidas'!A3838,'Lista de conversão'!B:B,1,0),""))</f>
        <v>UNIDADE DE PRONTO ATENDIMENTO BARREIRO</v>
      </c>
    </row>
    <row r="3839" spans="1:2" x14ac:dyDescent="0.25">
      <c r="A3839" t="str">
        <f>TRIM(BC!F3837)</f>
        <v>CENTRO DE SAÚDE VERA CRUZ</v>
      </c>
      <c r="B3839" t="str">
        <f>IFERROR(VLOOKUP('Lotações convertidas'!A3839,'Lista de conversão'!A:B,2,0),IFERROR(VLOOKUP('Lotações convertidas'!A3839,'Lista de conversão'!B:B,1,0),""))</f>
        <v>CENTRO DE SAÚDE VERA CRUZ</v>
      </c>
    </row>
    <row r="3840" spans="1:2" x14ac:dyDescent="0.25">
      <c r="A3840" t="str">
        <f>TRIM(BC!F3838)</f>
        <v>CENTRO DE REFERÊNCIA EM SAÚDE MENTAL INFANTO-JUVENIL NOROESTE</v>
      </c>
      <c r="B3840" t="str">
        <f>IFERROR(VLOOKUP('Lotações convertidas'!A3840,'Lista de conversão'!A:B,2,0),IFERROR(VLOOKUP('Lotações convertidas'!A3840,'Lista de conversão'!B:B,1,0),""))</f>
        <v>CENTRO DE REFERENCIA EM SAUDE MENTAL INFANTIL NOROESTE</v>
      </c>
    </row>
    <row r="3841" spans="1:2" x14ac:dyDescent="0.25">
      <c r="A3841" t="str">
        <f>TRIM(BC!F3839)</f>
        <v>CENTRO DE SAÚDE ALAMEDA DOS IPÊS</v>
      </c>
      <c r="B3841" t="str">
        <f>IFERROR(VLOOKUP('Lotações convertidas'!A3841,'Lista de conversão'!A:B,2,0),IFERROR(VLOOKUP('Lotações convertidas'!A3841,'Lista de conversão'!B:B,1,0),""))</f>
        <v>CENTRO DE SAÚDE ALAMEDA DOS IPÊS</v>
      </c>
    </row>
    <row r="3842" spans="1:2" x14ac:dyDescent="0.25">
      <c r="A3842" t="str">
        <f>TRIM(BC!F3840)</f>
        <v>UNIDADE DE PRONTO ATENDIMENTO NORTE</v>
      </c>
      <c r="B3842" t="str">
        <f>IFERROR(VLOOKUP('Lotações convertidas'!A3842,'Lista de conversão'!A:B,2,0),IFERROR(VLOOKUP('Lotações convertidas'!A3842,'Lista de conversão'!B:B,1,0),""))</f>
        <v>UNIDADE DE PRONTO ATENDIMENTO NORTE</v>
      </c>
    </row>
    <row r="3843" spans="1:2" x14ac:dyDescent="0.25">
      <c r="A3843" t="str">
        <f>TRIM(BC!F3841)</f>
        <v>CENTRO DE SAÚDE SÃO PAULO</v>
      </c>
      <c r="B3843" t="str">
        <f>IFERROR(VLOOKUP('Lotações convertidas'!A3843,'Lista de conversão'!A:B,2,0),IFERROR(VLOOKUP('Lotações convertidas'!A3843,'Lista de conversão'!B:B,1,0),""))</f>
        <v>CENTRO DE SAÚDE SÃO PAULO</v>
      </c>
    </row>
    <row r="3844" spans="1:2" x14ac:dyDescent="0.25">
      <c r="A3844" t="str">
        <f>TRIM(BC!F3842)</f>
        <v>CENTRO DE SAÚDE SANTA MARIA</v>
      </c>
      <c r="B3844" t="str">
        <f>IFERROR(VLOOKUP('Lotações convertidas'!A3844,'Lista de conversão'!A:B,2,0),IFERROR(VLOOKUP('Lotações convertidas'!A3844,'Lista de conversão'!B:B,1,0),""))</f>
        <v>CENTRO DE SAÚDE SANTA MARIA</v>
      </c>
    </row>
    <row r="3845" spans="1:2" x14ac:dyDescent="0.25">
      <c r="A3845" t="str">
        <f>TRIM(BC!F3843)</f>
        <v>CENTRO DE SAÚDE CÉU AZUL</v>
      </c>
      <c r="B3845" t="str">
        <f>IFERROR(VLOOKUP('Lotações convertidas'!A3845,'Lista de conversão'!A:B,2,0),IFERROR(VLOOKUP('Lotações convertidas'!A3845,'Lista de conversão'!B:B,1,0),""))</f>
        <v>CENTRO DE SAÚDE CÉU AZUL</v>
      </c>
    </row>
    <row r="3846" spans="1:2" x14ac:dyDescent="0.25">
      <c r="A3846" t="str">
        <f>TRIM(BC!F3844)</f>
        <v>UNIDADE DE PRONTO ATENDIMENTO NORTE</v>
      </c>
      <c r="B3846" t="str">
        <f>IFERROR(VLOOKUP('Lotações convertidas'!A3846,'Lista de conversão'!A:B,2,0),IFERROR(VLOOKUP('Lotações convertidas'!A3846,'Lista de conversão'!B:B,1,0),""))</f>
        <v>UNIDADE DE PRONTO ATENDIMENTO NORTE</v>
      </c>
    </row>
    <row r="3847" spans="1:2" x14ac:dyDescent="0.25">
      <c r="A3847" t="str">
        <f>TRIM(BC!F3845)</f>
        <v>UNIDADE DE PRONTO ATENDIMENTO NORDESTE</v>
      </c>
      <c r="B3847" t="str">
        <f>IFERROR(VLOOKUP('Lotações convertidas'!A3847,'Lista de conversão'!A:B,2,0),IFERROR(VLOOKUP('Lotações convertidas'!A3847,'Lista de conversão'!B:B,1,0),""))</f>
        <v>UNIDADE DE PRONTO ATENDIMENTO NORDESTE</v>
      </c>
    </row>
    <row r="3848" spans="1:2" x14ac:dyDescent="0.25">
      <c r="A3848" t="str">
        <f>TRIM(BC!F3846)</f>
        <v>UNIDADE DE PRONTO ATENDIMENTO PAMPULHA</v>
      </c>
      <c r="B3848" t="str">
        <f>IFERROR(VLOOKUP('Lotações convertidas'!A3848,'Lista de conversão'!A:B,2,0),IFERROR(VLOOKUP('Lotações convertidas'!A3848,'Lista de conversão'!B:B,1,0),""))</f>
        <v>UNIDADE DE PRONTO ATENDIMENTO PAMPULHA</v>
      </c>
    </row>
    <row r="3849" spans="1:2" x14ac:dyDescent="0.25">
      <c r="A3849" t="str">
        <f>TRIM(BC!F3847)</f>
        <v>CENTRO DE SAÚDE SÃO FRANCISCO</v>
      </c>
      <c r="B3849" t="str">
        <f>IFERROR(VLOOKUP('Lotações convertidas'!A3849,'Lista de conversão'!A:B,2,0),IFERROR(VLOOKUP('Lotações convertidas'!A3849,'Lista de conversão'!B:B,1,0),""))</f>
        <v>CENTRO DE SAÚDE SÃO FRANCISCO</v>
      </c>
    </row>
    <row r="3850" spans="1:2" x14ac:dyDescent="0.25">
      <c r="A3850" t="str">
        <f>TRIM(BC!F3848)</f>
        <v>UNIDADE DE PRONTO ATENDIMENTO NORTE</v>
      </c>
      <c r="B3850" t="str">
        <f>IFERROR(VLOOKUP('Lotações convertidas'!A3850,'Lista de conversão'!A:B,2,0),IFERROR(VLOOKUP('Lotações convertidas'!A3850,'Lista de conversão'!B:B,1,0),""))</f>
        <v>UNIDADE DE PRONTO ATENDIMENTO NORTE</v>
      </c>
    </row>
    <row r="3851" spans="1:2" x14ac:dyDescent="0.25">
      <c r="A3851" t="str">
        <f>TRIM(BC!F3849)</f>
        <v>CENTRO DE SAÚDE MANTIQUEIRA</v>
      </c>
      <c r="B3851" t="str">
        <f>IFERROR(VLOOKUP('Lotações convertidas'!A3851,'Lista de conversão'!A:B,2,0),IFERROR(VLOOKUP('Lotações convertidas'!A3851,'Lista de conversão'!B:B,1,0),""))</f>
        <v>CENTRO DE SAÚDE MANTIQUEIRA</v>
      </c>
    </row>
    <row r="3852" spans="1:2" x14ac:dyDescent="0.25">
      <c r="A3852" t="str">
        <f>TRIM(BC!F3850)</f>
        <v>CENTRO DE SAÚDE VILA PINHO</v>
      </c>
      <c r="B3852" t="str">
        <f>IFERROR(VLOOKUP('Lotações convertidas'!A3852,'Lista de conversão'!A:B,2,0),IFERROR(VLOOKUP('Lotações convertidas'!A3852,'Lista de conversão'!B:B,1,0),""))</f>
        <v>CENTRO DE SAÚDE VILA PINHO</v>
      </c>
    </row>
    <row r="3853" spans="1:2" x14ac:dyDescent="0.25">
      <c r="A3853" t="str">
        <f>TRIM(BC!F3851)</f>
        <v>CENTRAL DE ESTERILIZACAO LESTE</v>
      </c>
      <c r="B3853" t="str">
        <f>IFERROR(VLOOKUP('Lotações convertidas'!A3853,'Lista de conversão'!A:B,2,0),IFERROR(VLOOKUP('Lotações convertidas'!A3853,'Lista de conversão'!B:B,1,0),""))</f>
        <v>CENTRAL DE ESTERILIZACAO LESTE</v>
      </c>
    </row>
    <row r="3854" spans="1:2" x14ac:dyDescent="0.25">
      <c r="A3854" t="str">
        <f>TRIM(BC!F3852)</f>
        <v>UNIDADE DE PRONTO ATENDIMENTO NORTE</v>
      </c>
      <c r="B3854" t="str">
        <f>IFERROR(VLOOKUP('Lotações convertidas'!A3854,'Lista de conversão'!A:B,2,0),IFERROR(VLOOKUP('Lotações convertidas'!A3854,'Lista de conversão'!B:B,1,0),""))</f>
        <v>UNIDADE DE PRONTO ATENDIMENTO NORTE</v>
      </c>
    </row>
    <row r="3855" spans="1:2" x14ac:dyDescent="0.25">
      <c r="A3855" t="str">
        <f>TRIM(BC!F3853)</f>
        <v>UNIDADE DE PRONTO ATENDIMENTO PAMPULHA</v>
      </c>
      <c r="B3855" t="str">
        <f>IFERROR(VLOOKUP('Lotações convertidas'!A3855,'Lista de conversão'!A:B,2,0),IFERROR(VLOOKUP('Lotações convertidas'!A3855,'Lista de conversão'!B:B,1,0),""))</f>
        <v>UNIDADE DE PRONTO ATENDIMENTO PAMPULHA</v>
      </c>
    </row>
    <row r="3856" spans="1:2" x14ac:dyDescent="0.25">
      <c r="A3856" t="str">
        <f>TRIM(BC!F3854)</f>
        <v>UNIDADE DE PRONTO ATENDIMENTO LESTE</v>
      </c>
      <c r="B3856" t="str">
        <f>IFERROR(VLOOKUP('Lotações convertidas'!A3856,'Lista de conversão'!A:B,2,0),IFERROR(VLOOKUP('Lotações convertidas'!A3856,'Lista de conversão'!B:B,1,0),""))</f>
        <v>UNIDADE DE PRONTO ATENDIMENTO LESTE</v>
      </c>
    </row>
    <row r="3857" spans="1:2" x14ac:dyDescent="0.25">
      <c r="A3857" t="str">
        <f>TRIM(BC!F3855)</f>
        <v>UNIDADE DE PRONTO ATENDIMENTO VENDA NOVA</v>
      </c>
      <c r="B3857" t="str">
        <f>IFERROR(VLOOKUP('Lotações convertidas'!A3857,'Lista de conversão'!A:B,2,0),IFERROR(VLOOKUP('Lotações convertidas'!A3857,'Lista de conversão'!B:B,1,0),""))</f>
        <v>UNIDADE DE PRONTO ATENDIMENTO VENDA NOVA</v>
      </c>
    </row>
    <row r="3858" spans="1:2" x14ac:dyDescent="0.25">
      <c r="A3858" t="str">
        <f>TRIM(BC!F3856)</f>
        <v>LABORATÓRIO REGIONAL NOROESTE</v>
      </c>
      <c r="B3858" t="str">
        <f>IFERROR(VLOOKUP('Lotações convertidas'!A3858,'Lista de conversão'!A:B,2,0),IFERROR(VLOOKUP('Lotações convertidas'!A3858,'Lista de conversão'!B:B,1,0),""))</f>
        <v>LABORATORIO REGIONAL NOROESTE</v>
      </c>
    </row>
    <row r="3859" spans="1:2" x14ac:dyDescent="0.25">
      <c r="A3859" t="str">
        <f>TRIM(BC!F3857)</f>
        <v>CENTRO DE REFERÊNCIA EM SAÚDE MENTAL- ÁLCOOL E OUTRAS DROGAS NORDESTE</v>
      </c>
      <c r="B3859" t="str">
        <f>IFERROR(VLOOKUP('Lotações convertidas'!A3859,'Lista de conversão'!A:B,2,0),IFERROR(VLOOKUP('Lotações convertidas'!A3859,'Lista de conversão'!B:B,1,0),""))</f>
        <v>CENTRO DE REFERENCIA EM SAUDE MENTAL ALCOOL E DROGAS NORDESTE</v>
      </c>
    </row>
    <row r="3860" spans="1:2" x14ac:dyDescent="0.25">
      <c r="A3860" t="str">
        <f>TRIM(BC!F3858)</f>
        <v>CENTRO DE SAÚDE PADRE TIAGO</v>
      </c>
      <c r="B3860" t="str">
        <f>IFERROR(VLOOKUP('Lotações convertidas'!A3860,'Lista de conversão'!A:B,2,0),IFERROR(VLOOKUP('Lotações convertidas'!A3860,'Lista de conversão'!B:B,1,0),""))</f>
        <v>CENTRO DE SAÚDE PADRE TIAGO</v>
      </c>
    </row>
    <row r="3861" spans="1:2" x14ac:dyDescent="0.25">
      <c r="A3861" t="str">
        <f>TRIM(BC!F3859)</f>
        <v>CENTRO DE SAÚDE DOM ORIONE</v>
      </c>
      <c r="B3861" t="str">
        <f>IFERROR(VLOOKUP('Lotações convertidas'!A3861,'Lista de conversão'!A:B,2,0),IFERROR(VLOOKUP('Lotações convertidas'!A3861,'Lista de conversão'!B:B,1,0),""))</f>
        <v>CENTRO DE SAÚDE DOM ORIONE</v>
      </c>
    </row>
    <row r="3862" spans="1:2" x14ac:dyDescent="0.25">
      <c r="A3862" t="str">
        <f>TRIM(BC!F3860)</f>
        <v>LABORATÓRIO REGIONAL CENTRO-SUL / PAMPULHA</v>
      </c>
      <c r="B3862" t="str">
        <f>IFERROR(VLOOKUP('Lotações convertidas'!A3862,'Lista de conversão'!A:B,2,0),IFERROR(VLOOKUP('Lotações convertidas'!A3862,'Lista de conversão'!B:B,1,0),""))</f>
        <v>LABORATORIO REGIONAL CENTRO-SUL/PAMPULHA</v>
      </c>
    </row>
    <row r="3863" spans="1:2" x14ac:dyDescent="0.25">
      <c r="A3863" t="str">
        <f>TRIM(BC!F3861)</f>
        <v>CENTRO DE SAÚDE SANTA AMÉLIA</v>
      </c>
      <c r="B3863" t="str">
        <f>IFERROR(VLOOKUP('Lotações convertidas'!A3863,'Lista de conversão'!A:B,2,0),IFERROR(VLOOKUP('Lotações convertidas'!A3863,'Lista de conversão'!B:B,1,0),""))</f>
        <v>CENTRO DE SAÚDE SANTA AMÉLIA</v>
      </c>
    </row>
    <row r="3864" spans="1:2" x14ac:dyDescent="0.25">
      <c r="A3864" t="str">
        <f>TRIM(BC!F3862)</f>
        <v>UNIDADE DE PRONTO ATENDIMENTO PAMPULHA</v>
      </c>
      <c r="B3864" t="str">
        <f>IFERROR(VLOOKUP('Lotações convertidas'!A3864,'Lista de conversão'!A:B,2,0),IFERROR(VLOOKUP('Lotações convertidas'!A3864,'Lista de conversão'!B:B,1,0),""))</f>
        <v>UNIDADE DE PRONTO ATENDIMENTO PAMPULHA</v>
      </c>
    </row>
    <row r="3865" spans="1:2" x14ac:dyDescent="0.25">
      <c r="A3865" t="str">
        <f>TRIM(BC!F3863)</f>
        <v>CENTRO DE SAÚDE JOÃO XXIII</v>
      </c>
      <c r="B3865" t="str">
        <f>IFERROR(VLOOKUP('Lotações convertidas'!A3865,'Lista de conversão'!A:B,2,0),IFERROR(VLOOKUP('Lotações convertidas'!A3865,'Lista de conversão'!B:B,1,0),""))</f>
        <v>CENTRO DE SAÚDE JOÃO XXIII</v>
      </c>
    </row>
    <row r="3866" spans="1:2" x14ac:dyDescent="0.25">
      <c r="A3866" t="str">
        <f>TRIM(BC!F3864)</f>
        <v>UNIDADE DE PRONTO ATENDIMENTO PAMPULHA</v>
      </c>
      <c r="B3866" t="str">
        <f>IFERROR(VLOOKUP('Lotações convertidas'!A3866,'Lista de conversão'!A:B,2,0),IFERROR(VLOOKUP('Lotações convertidas'!A3866,'Lista de conversão'!B:B,1,0),""))</f>
        <v>UNIDADE DE PRONTO ATENDIMENTO PAMPULHA</v>
      </c>
    </row>
    <row r="3867" spans="1:2" x14ac:dyDescent="0.25">
      <c r="A3867" t="str">
        <f>TRIM(BC!F3865)</f>
        <v>CENTRO DE SAÚDE JOÃO PINHEIRO</v>
      </c>
      <c r="B3867" t="str">
        <f>IFERROR(VLOOKUP('Lotações convertidas'!A3867,'Lista de conversão'!A:B,2,0),IFERROR(VLOOKUP('Lotações convertidas'!A3867,'Lista de conversão'!B:B,1,0),""))</f>
        <v>CENTRO DE SAÚDE JOÃO PINHEIRO</v>
      </c>
    </row>
    <row r="3868" spans="1:2" x14ac:dyDescent="0.25">
      <c r="A3868" t="str">
        <f>TRIM(BC!F3866)</f>
        <v>CENTRO DE REFERÊNCIA EM SAÚDE MENTAL INFANTO-JUVENIL NORDESTE</v>
      </c>
      <c r="B3868" t="str">
        <f>IFERROR(VLOOKUP('Lotações convertidas'!A3868,'Lista de conversão'!A:B,2,0),IFERROR(VLOOKUP('Lotações convertidas'!A3868,'Lista de conversão'!B:B,1,0),""))</f>
        <v>CENTRO DE REFERENCIA EM SAUDE MENTAL INFANTIL NORDESTE</v>
      </c>
    </row>
    <row r="3869" spans="1:2" x14ac:dyDescent="0.25">
      <c r="A3869" t="str">
        <f>TRIM(BC!F3867)</f>
        <v>CENTRO DE REFERENCIA EM SAUDE MENTAL NORDESTE</v>
      </c>
      <c r="B3869" t="str">
        <f>IFERROR(VLOOKUP('Lotações convertidas'!A3869,'Lista de conversão'!A:B,2,0),IFERROR(VLOOKUP('Lotações convertidas'!A3869,'Lista de conversão'!B:B,1,0),""))</f>
        <v>CENTRO DE REFERENCIA EM SAUDE MENTAL NORDESTE</v>
      </c>
    </row>
    <row r="3870" spans="1:2" x14ac:dyDescent="0.25">
      <c r="A3870" t="str">
        <f>TRIM(BC!F3868)</f>
        <v>UNIDADE DE PRONTO ATENDIMENTO BARREIRO</v>
      </c>
      <c r="B3870" t="str">
        <f>IFERROR(VLOOKUP('Lotações convertidas'!A3870,'Lista de conversão'!A:B,2,0),IFERROR(VLOOKUP('Lotações convertidas'!A3870,'Lista de conversão'!B:B,1,0),""))</f>
        <v>UNIDADE DE PRONTO ATENDIMENTO BARREIRO</v>
      </c>
    </row>
    <row r="3871" spans="1:2" x14ac:dyDescent="0.25">
      <c r="A3871" t="str">
        <f>TRIM(BC!F3869)</f>
        <v>UNIDADE DE PRONTO ATENDIMENTO NORDESTE</v>
      </c>
      <c r="B3871" t="str">
        <f>IFERROR(VLOOKUP('Lotações convertidas'!A3871,'Lista de conversão'!A:B,2,0),IFERROR(VLOOKUP('Lotações convertidas'!A3871,'Lista de conversão'!B:B,1,0),""))</f>
        <v>UNIDADE DE PRONTO ATENDIMENTO NORDESTE</v>
      </c>
    </row>
    <row r="3872" spans="1:2" x14ac:dyDescent="0.25">
      <c r="A3872" t="str">
        <f>TRIM(BC!F3870)</f>
        <v>CENTRO DE REFERENCIA EM SAUDE MENTAL NOROESTE</v>
      </c>
      <c r="B3872" t="str">
        <f>IFERROR(VLOOKUP('Lotações convertidas'!A3872,'Lista de conversão'!A:B,2,0),IFERROR(VLOOKUP('Lotações convertidas'!A3872,'Lista de conversão'!B:B,1,0),""))</f>
        <v>CENTRO DE REFERENCIA EM SAUDE MENTAL NOROESTE</v>
      </c>
    </row>
    <row r="3873" spans="1:2" x14ac:dyDescent="0.25">
      <c r="A3873" t="str">
        <f>TRIM(BC!F3871)</f>
        <v>CENTRO DE ESPECIALIDADES ODONTOLÓGICAS BARREIRO</v>
      </c>
      <c r="B3873" t="str">
        <f>IFERROR(VLOOKUP('Lotações convertidas'!A3873,'Lista de conversão'!A:B,2,0),IFERROR(VLOOKUP('Lotações convertidas'!A3873,'Lista de conversão'!B:B,1,0),""))</f>
        <v>CENTRO DE ESPECIALIDADES ODONTOLOGICAS BARREIRO</v>
      </c>
    </row>
    <row r="3874" spans="1:2" x14ac:dyDescent="0.25">
      <c r="A3874" t="str">
        <f>TRIM(BC!F3872)</f>
        <v>CENTRO DE ESPECIALIDADES ODONTOLÓGICAS BARREIRO</v>
      </c>
      <c r="B3874" t="str">
        <f>IFERROR(VLOOKUP('Lotações convertidas'!A3874,'Lista de conversão'!A:B,2,0),IFERROR(VLOOKUP('Lotações convertidas'!A3874,'Lista de conversão'!B:B,1,0),""))</f>
        <v>CENTRO DE ESPECIALIDADES ODONTOLOGICAS BARREIRO</v>
      </c>
    </row>
    <row r="3875" spans="1:2" x14ac:dyDescent="0.25">
      <c r="A3875" t="str">
        <f>TRIM(BC!F3873)</f>
        <v>UNIDADE DE PRONTO ATENDIMENTO NORTE</v>
      </c>
      <c r="B3875" t="str">
        <f>IFERROR(VLOOKUP('Lotações convertidas'!A3875,'Lista de conversão'!A:B,2,0),IFERROR(VLOOKUP('Lotações convertidas'!A3875,'Lista de conversão'!B:B,1,0),""))</f>
        <v>UNIDADE DE PRONTO ATENDIMENTO NORTE</v>
      </c>
    </row>
    <row r="3876" spans="1:2" x14ac:dyDescent="0.25">
      <c r="A3876" t="str">
        <f>TRIM(BC!F3874)</f>
        <v>CENTRO DE SAÚDE ALCIDES LINS</v>
      </c>
      <c r="B3876" t="str">
        <f>IFERROR(VLOOKUP('Lotações convertidas'!A3876,'Lista de conversão'!A:B,2,0),IFERROR(VLOOKUP('Lotações convertidas'!A3876,'Lista de conversão'!B:B,1,0),""))</f>
        <v>CENTRO DE SAÚDE ALCIDES LINS</v>
      </c>
    </row>
    <row r="3877" spans="1:2" x14ac:dyDescent="0.25">
      <c r="A3877" t="str">
        <f>TRIM(BC!F3875)</f>
        <v>CENTRO DE SAÚDE VISTA ALEGRE</v>
      </c>
      <c r="B3877" t="str">
        <f>IFERROR(VLOOKUP('Lotações convertidas'!A3877,'Lista de conversão'!A:B,2,0),IFERROR(VLOOKUP('Lotações convertidas'!A3877,'Lista de conversão'!B:B,1,0),""))</f>
        <v>CENTRO DE SAÚDE VISTA ALEGRE</v>
      </c>
    </row>
    <row r="3878" spans="1:2" x14ac:dyDescent="0.25">
      <c r="A3878" t="str">
        <f>TRIM(BC!F3876)</f>
        <v>CENTRO DE SAÚDE CONJUNTO PAULO VI</v>
      </c>
      <c r="B3878" t="str">
        <f>IFERROR(VLOOKUP('Lotações convertidas'!A3878,'Lista de conversão'!A:B,2,0),IFERROR(VLOOKUP('Lotações convertidas'!A3878,'Lista de conversão'!B:B,1,0),""))</f>
        <v>CENTRO DE SAÚDE CONJUNTO PAULO VI</v>
      </c>
    </row>
    <row r="3879" spans="1:2" x14ac:dyDescent="0.25">
      <c r="A3879" t="str">
        <f>TRIM(BC!F3877)</f>
        <v>CENTRO DE SAÚDE HELIÓPOLIS</v>
      </c>
      <c r="B3879" t="str">
        <f>IFERROR(VLOOKUP('Lotações convertidas'!A3879,'Lista de conversão'!A:B,2,0),IFERROR(VLOOKUP('Lotações convertidas'!A3879,'Lista de conversão'!B:B,1,0),""))</f>
        <v>CENTRO DE SAÚDE HELIÓPOLIS</v>
      </c>
    </row>
    <row r="3880" spans="1:2" x14ac:dyDescent="0.25">
      <c r="A3880" t="str">
        <f>TRIM(BC!F3878)</f>
        <v>GERÊNCIA DE INTEGRAÇÃO DO CUIDADO À SAÚDE</v>
      </c>
      <c r="B3880" t="str">
        <f>IFERROR(VLOOKUP('Lotações convertidas'!A3880,'Lista de conversão'!A:B,2,0),IFERROR(VLOOKUP('Lotações convertidas'!A3880,'Lista de conversão'!B:B,1,0),""))</f>
        <v>GERÊNCIA DE INTEGRAÇÃO DO CUIDADO À SAÚDE</v>
      </c>
    </row>
    <row r="3881" spans="1:2" x14ac:dyDescent="0.25">
      <c r="A3881" t="str">
        <f>TRIM(BC!F3879)</f>
        <v>CENTRO DE SAÚDE ALCIDES LINS</v>
      </c>
      <c r="B3881" t="str">
        <f>IFERROR(VLOOKUP('Lotações convertidas'!A3881,'Lista de conversão'!A:B,2,0),IFERROR(VLOOKUP('Lotações convertidas'!A3881,'Lista de conversão'!B:B,1,0),""))</f>
        <v>CENTRO DE SAÚDE ALCIDES LINS</v>
      </c>
    </row>
    <row r="3882" spans="1:2" x14ac:dyDescent="0.25">
      <c r="A3882" t="str">
        <f>TRIM(BC!F3880)</f>
        <v>CENTRO DE SAÚDE SANTA AMÉLIA</v>
      </c>
      <c r="B3882" t="str">
        <f>IFERROR(VLOOKUP('Lotações convertidas'!A3882,'Lista de conversão'!A:B,2,0),IFERROR(VLOOKUP('Lotações convertidas'!A3882,'Lista de conversão'!B:B,1,0),""))</f>
        <v>CENTRO DE SAÚDE SANTA AMÉLIA</v>
      </c>
    </row>
    <row r="3883" spans="1:2" x14ac:dyDescent="0.25">
      <c r="A3883" t="str">
        <f>TRIM(BC!F3881)</f>
        <v>UNIDADE DE PRONTO ATENDIMENTO OESTE</v>
      </c>
      <c r="B3883" t="str">
        <f>IFERROR(VLOOKUP('Lotações convertidas'!A3883,'Lista de conversão'!A:B,2,0),IFERROR(VLOOKUP('Lotações convertidas'!A3883,'Lista de conversão'!B:B,1,0),""))</f>
        <v>UNIDADE DE PRONTO ATENDIMENTO OESTE</v>
      </c>
    </row>
    <row r="3884" spans="1:2" x14ac:dyDescent="0.25">
      <c r="A3884" t="str">
        <f>TRIM(BC!F3882)</f>
        <v>UNIDADE DE PRONTO ATENDIMENTO OESTE</v>
      </c>
      <c r="B3884" t="str">
        <f>IFERROR(VLOOKUP('Lotações convertidas'!A3884,'Lista de conversão'!A:B,2,0),IFERROR(VLOOKUP('Lotações convertidas'!A3884,'Lista de conversão'!B:B,1,0),""))</f>
        <v>UNIDADE DE PRONTO ATENDIMENTO OESTE</v>
      </c>
    </row>
    <row r="3885" spans="1:2" x14ac:dyDescent="0.25">
      <c r="A3885" t="str">
        <f>TRIM(BC!F3883)</f>
        <v>UNIDADE DE PRONTO ATENDIMENTO LESTE</v>
      </c>
      <c r="B3885" t="str">
        <f>IFERROR(VLOOKUP('Lotações convertidas'!A3885,'Lista de conversão'!A:B,2,0),IFERROR(VLOOKUP('Lotações convertidas'!A3885,'Lista de conversão'!B:B,1,0),""))</f>
        <v>UNIDADE DE PRONTO ATENDIMENTO LESTE</v>
      </c>
    </row>
    <row r="3886" spans="1:2" x14ac:dyDescent="0.25">
      <c r="A3886" t="str">
        <f>TRIM(BC!F3884)</f>
        <v>CENTRO DE SAÚDE SÃO FRANCISCO</v>
      </c>
      <c r="B3886" t="str">
        <f>IFERROR(VLOOKUP('Lotações convertidas'!A3886,'Lista de conversão'!A:B,2,0),IFERROR(VLOOKUP('Lotações convertidas'!A3886,'Lista de conversão'!B:B,1,0),""))</f>
        <v>CENTRO DE SAÚDE SÃO FRANCISCO</v>
      </c>
    </row>
    <row r="3887" spans="1:2" x14ac:dyDescent="0.25">
      <c r="A3887" t="str">
        <f>TRIM(BC!F3885)</f>
        <v>CENTRO DE SAÚDE PADRE JOAQUIM MAIA</v>
      </c>
      <c r="B3887" t="str">
        <f>IFERROR(VLOOKUP('Lotações convertidas'!A3887,'Lista de conversão'!A:B,2,0),IFERROR(VLOOKUP('Lotações convertidas'!A3887,'Lista de conversão'!B:B,1,0),""))</f>
        <v>CENTRO DE SAÚDE PADRE JOAQUIM MAIA</v>
      </c>
    </row>
    <row r="3888" spans="1:2" x14ac:dyDescent="0.25">
      <c r="A3888" t="str">
        <f>TRIM(BC!F3886)</f>
        <v>UNIDADE DE PRONTO ATENDIMENTO VENDA NOVA</v>
      </c>
      <c r="B3888" t="str">
        <f>IFERROR(VLOOKUP('Lotações convertidas'!A3888,'Lista de conversão'!A:B,2,0),IFERROR(VLOOKUP('Lotações convertidas'!A3888,'Lista de conversão'!B:B,1,0),""))</f>
        <v>UNIDADE DE PRONTO ATENDIMENTO VENDA NOVA</v>
      </c>
    </row>
    <row r="3889" spans="1:2" x14ac:dyDescent="0.25">
      <c r="A3889" t="str">
        <f>TRIM(BC!F3887)</f>
        <v>CENTRO DE SAÚDE ALCIDES LINS</v>
      </c>
      <c r="B3889" t="str">
        <f>IFERROR(VLOOKUP('Lotações convertidas'!A3889,'Lista de conversão'!A:B,2,0),IFERROR(VLOOKUP('Lotações convertidas'!A3889,'Lista de conversão'!B:B,1,0),""))</f>
        <v>CENTRO DE SAÚDE ALCIDES LINS</v>
      </c>
    </row>
    <row r="3890" spans="1:2" x14ac:dyDescent="0.25">
      <c r="A3890" t="str">
        <f>TRIM(BC!F3888)</f>
        <v>UNIDADE DE PRONTO ATENDIMENTO LESTE</v>
      </c>
      <c r="B3890" t="str">
        <f>IFERROR(VLOOKUP('Lotações convertidas'!A3890,'Lista de conversão'!A:B,2,0),IFERROR(VLOOKUP('Lotações convertidas'!A3890,'Lista de conversão'!B:B,1,0),""))</f>
        <v>UNIDADE DE PRONTO ATENDIMENTO LESTE</v>
      </c>
    </row>
    <row r="3891" spans="1:2" x14ac:dyDescent="0.25">
      <c r="A3891" t="str">
        <f>TRIM(BC!F3889)</f>
        <v>CENTRO DE REFERENCIA EM SAUDE MENTAL NORDESTE</v>
      </c>
      <c r="B3891" t="str">
        <f>IFERROR(VLOOKUP('Lotações convertidas'!A3891,'Lista de conversão'!A:B,2,0),IFERROR(VLOOKUP('Lotações convertidas'!A3891,'Lista de conversão'!B:B,1,0),""))</f>
        <v>CENTRO DE REFERENCIA EM SAUDE MENTAL NORDESTE</v>
      </c>
    </row>
    <row r="3892" spans="1:2" x14ac:dyDescent="0.25">
      <c r="A3892" t="str">
        <f>TRIM(BC!F3890)</f>
        <v>CENTRO DE REFERENCIA EM SAUDE MENTAL LESTE</v>
      </c>
      <c r="B3892" t="str">
        <f>IFERROR(VLOOKUP('Lotações convertidas'!A3892,'Lista de conversão'!A:B,2,0),IFERROR(VLOOKUP('Lotações convertidas'!A3892,'Lista de conversão'!B:B,1,0),""))</f>
        <v>CENTRO DE REFERENCIA EM SAUDE MENTAL LESTE</v>
      </c>
    </row>
    <row r="3893" spans="1:2" x14ac:dyDescent="0.25">
      <c r="A3893" t="str">
        <f>TRIM(BC!F3891)</f>
        <v>UNIDADE DE PRONTO ATENDIMENTO NORDESTE</v>
      </c>
      <c r="B3893" t="str">
        <f>IFERROR(VLOOKUP('Lotações convertidas'!A3893,'Lista de conversão'!A:B,2,0),IFERROR(VLOOKUP('Lotações convertidas'!A3893,'Lista de conversão'!B:B,1,0),""))</f>
        <v>UNIDADE DE PRONTO ATENDIMENTO NORDESTE</v>
      </c>
    </row>
    <row r="3894" spans="1:2" x14ac:dyDescent="0.25">
      <c r="A3894" t="str">
        <f>TRIM(BC!F3892)</f>
        <v>UNIDADE DE PRONTO ATENDIMENTO NORDESTE</v>
      </c>
      <c r="B3894" t="str">
        <f>IFERROR(VLOOKUP('Lotações convertidas'!A3894,'Lista de conversão'!A:B,2,0),IFERROR(VLOOKUP('Lotações convertidas'!A3894,'Lista de conversão'!B:B,1,0),""))</f>
        <v>UNIDADE DE PRONTO ATENDIMENTO NORDESTE</v>
      </c>
    </row>
    <row r="3895" spans="1:2" x14ac:dyDescent="0.25">
      <c r="A3895" t="str">
        <f>TRIM(BC!F3893)</f>
        <v>CENTRO DE SAÚDE DIAMANTE - TEIXEIRA DIAS</v>
      </c>
      <c r="B3895" t="str">
        <f>IFERROR(VLOOKUP('Lotações convertidas'!A3895,'Lista de conversão'!A:B,2,0),IFERROR(VLOOKUP('Lotações convertidas'!A3895,'Lista de conversão'!B:B,1,0),""))</f>
        <v>CENTRO DE SAÚDE DIAMANTE - TEIXEIRA DIAS</v>
      </c>
    </row>
    <row r="3896" spans="1:2" x14ac:dyDescent="0.25">
      <c r="A3896" t="str">
        <f>TRIM(BC!F3894)</f>
        <v>CENTRO DE SAÚDE CONJUNTO BETÂNIA</v>
      </c>
      <c r="B3896" t="str">
        <f>IFERROR(VLOOKUP('Lotações convertidas'!A3896,'Lista de conversão'!A:B,2,0),IFERROR(VLOOKUP('Lotações convertidas'!A3896,'Lista de conversão'!B:B,1,0),""))</f>
        <v>CENTRO DE SAÚDE CONJUNTO BETÂNIA</v>
      </c>
    </row>
    <row r="3897" spans="1:2" x14ac:dyDescent="0.25">
      <c r="A3897" t="str">
        <f>TRIM(BC!F3895)</f>
        <v>UNIDADE DE PRONTO ATENDIMENTO OESTE</v>
      </c>
      <c r="B3897" t="str">
        <f>IFERROR(VLOOKUP('Lotações convertidas'!A3897,'Lista de conversão'!A:B,2,0),IFERROR(VLOOKUP('Lotações convertidas'!A3897,'Lista de conversão'!B:B,1,0),""))</f>
        <v>UNIDADE DE PRONTO ATENDIMENTO OESTE</v>
      </c>
    </row>
    <row r="3898" spans="1:2" x14ac:dyDescent="0.25">
      <c r="A3898" t="str">
        <f>TRIM(BC!F3896)</f>
        <v>CENTRO DE REFERENCIA EM REABILITACAO CENTRO-SUL</v>
      </c>
      <c r="B3898" t="str">
        <f>IFERROR(VLOOKUP('Lotações convertidas'!A3898,'Lista de conversão'!A:B,2,0),IFERROR(VLOOKUP('Lotações convertidas'!A3898,'Lista de conversão'!B:B,1,0),""))</f>
        <v>CENTRO DE REFERENCIA EM REABILITACAO CENTRO-SUL</v>
      </c>
    </row>
    <row r="3899" spans="1:2" x14ac:dyDescent="0.25">
      <c r="A3899" t="str">
        <f>TRIM(BC!F3897)</f>
        <v>LABORATÓRIO MUNICIPAL DE REFERÊNCIA DE ANALISES CLINICAS E CITOPATOLOGIA</v>
      </c>
      <c r="B3899" t="str">
        <f>IFERROR(VLOOKUP('Lotações convertidas'!A3899,'Lista de conversão'!A:B,2,0),IFERROR(VLOOKUP('Lotações convertidas'!A3899,'Lista de conversão'!B:B,1,0),""))</f>
        <v>LABORATORIO MUNICIPAL DE REFERENCIA DE ANALISES CLINICAS E CITOPATOLOGIA</v>
      </c>
    </row>
    <row r="3900" spans="1:2" x14ac:dyDescent="0.25">
      <c r="A3900" t="str">
        <f>TRIM(BC!F3898)</f>
        <v>GERÊNCIA DE GESTÃO DO ACOMPANHAMENTO SOCIOFUNCIONAL E DA SAÚDE</v>
      </c>
      <c r="B3900" t="str">
        <f>IFERROR(VLOOKUP('Lotações convertidas'!A3900,'Lista de conversão'!A:B,2,0),IFERROR(VLOOKUP('Lotações convertidas'!A3900,'Lista de conversão'!B:B,1,0),""))</f>
        <v>GERÊNCIA DE GESTÃO DO ACOMPANHAMENTO SOCIOFUNCIONAL E DA SAÚDE</v>
      </c>
    </row>
    <row r="3901" spans="1:2" x14ac:dyDescent="0.25">
      <c r="A3901" t="str">
        <f>TRIM(BC!F3899)</f>
        <v>CENTRO DE SAÚDE TREVO</v>
      </c>
      <c r="B3901" t="str">
        <f>IFERROR(VLOOKUP('Lotações convertidas'!A3901,'Lista de conversão'!A:B,2,0),IFERROR(VLOOKUP('Lotações convertidas'!A3901,'Lista de conversão'!B:B,1,0),""))</f>
        <v>CENTRO DE SAÚDE TREVO</v>
      </c>
    </row>
    <row r="3902" spans="1:2" x14ac:dyDescent="0.25">
      <c r="A3902" t="str">
        <f>TRIM(BC!F3900)</f>
        <v>UNIDADE DE PRONTO ATENDIMENTO NORTE</v>
      </c>
      <c r="B3902" t="str">
        <f>IFERROR(VLOOKUP('Lotações convertidas'!A3902,'Lista de conversão'!A:B,2,0),IFERROR(VLOOKUP('Lotações convertidas'!A3902,'Lista de conversão'!B:B,1,0),""))</f>
        <v>UNIDADE DE PRONTO ATENDIMENTO NORTE</v>
      </c>
    </row>
    <row r="3903" spans="1:2" x14ac:dyDescent="0.25">
      <c r="A3903" t="str">
        <f>TRIM(BC!F3901)</f>
        <v>CENTRO DE SAÚDE SANTA MÔNICA</v>
      </c>
      <c r="B3903" t="str">
        <f>IFERROR(VLOOKUP('Lotações convertidas'!A3903,'Lista de conversão'!A:B,2,0),IFERROR(VLOOKUP('Lotações convertidas'!A3903,'Lista de conversão'!B:B,1,0),""))</f>
        <v>CENTRO DE SAÚDE SANTA MÔNICA</v>
      </c>
    </row>
    <row r="3904" spans="1:2" x14ac:dyDescent="0.25">
      <c r="A3904" t="str">
        <f>TRIM(BC!F3902)</f>
        <v>CENTRO DE SAÚDE FRANCISCO GOMES BARBOSA - TIROL</v>
      </c>
      <c r="B3904" t="str">
        <f>IFERROR(VLOOKUP('Lotações convertidas'!A3904,'Lista de conversão'!A:B,2,0),IFERROR(VLOOKUP('Lotações convertidas'!A3904,'Lista de conversão'!B:B,1,0),""))</f>
        <v>CENTRO DE SAÚDE FRANCISCO GOMES BARBOSA - TIROL</v>
      </c>
    </row>
    <row r="3905" spans="1:2" x14ac:dyDescent="0.25">
      <c r="A3905" t="str">
        <f>TRIM(BC!F3903)</f>
        <v>UNIDADE DE PRONTO ATENDIMENTO LESTE</v>
      </c>
      <c r="B3905" t="str">
        <f>IFERROR(VLOOKUP('Lotações convertidas'!A3905,'Lista de conversão'!A:B,2,0),IFERROR(VLOOKUP('Lotações convertidas'!A3905,'Lista de conversão'!B:B,1,0),""))</f>
        <v>UNIDADE DE PRONTO ATENDIMENTO LESTE</v>
      </c>
    </row>
    <row r="3906" spans="1:2" x14ac:dyDescent="0.25">
      <c r="A3906" t="str">
        <f>TRIM(BC!F3904)</f>
        <v>GERÊNCIA DA REDE AMBULATORIAL ESPECIALIZADA</v>
      </c>
      <c r="B3906" t="str">
        <f>IFERROR(VLOOKUP('Lotações convertidas'!A3906,'Lista de conversão'!A:B,2,0),IFERROR(VLOOKUP('Lotações convertidas'!A3906,'Lista de conversão'!B:B,1,0),""))</f>
        <v>GERÊNCIA DA REDE AMBULATORIAL ESPECIALIZADA</v>
      </c>
    </row>
    <row r="3907" spans="1:2" x14ac:dyDescent="0.25">
      <c r="A3907" t="str">
        <f>TRIM(BC!F3905)</f>
        <v>CENTRO DE SAÚDE SANTA INÊS</v>
      </c>
      <c r="B3907" t="str">
        <f>IFERROR(VLOOKUP('Lotações convertidas'!A3907,'Lista de conversão'!A:B,2,0),IFERROR(VLOOKUP('Lotações convertidas'!A3907,'Lista de conversão'!B:B,1,0),""))</f>
        <v>CENTRO DE SAÚDE SANTA INÊS</v>
      </c>
    </row>
    <row r="3908" spans="1:2" x14ac:dyDescent="0.25">
      <c r="A3908" t="str">
        <f>TRIM(BC!F3906)</f>
        <v>CENTRO DE SAÚDE DOM ORIONE</v>
      </c>
      <c r="B3908" t="str">
        <f>IFERROR(VLOOKUP('Lotações convertidas'!A3908,'Lista de conversão'!A:B,2,0),IFERROR(VLOOKUP('Lotações convertidas'!A3908,'Lista de conversão'!B:B,1,0),""))</f>
        <v>CENTRO DE SAÚDE DOM ORIONE</v>
      </c>
    </row>
    <row r="3909" spans="1:2" x14ac:dyDescent="0.25">
      <c r="A3909" t="str">
        <f>TRIM(BC!F3907)</f>
        <v>UNIDADE DE PRONTO ATENDIMENTO BARREIRO</v>
      </c>
      <c r="B3909" t="str">
        <f>IFERROR(VLOOKUP('Lotações convertidas'!A3909,'Lista de conversão'!A:B,2,0),IFERROR(VLOOKUP('Lotações convertidas'!A3909,'Lista de conversão'!B:B,1,0),""))</f>
        <v>UNIDADE DE PRONTO ATENDIMENTO BARREIRO</v>
      </c>
    </row>
    <row r="3910" spans="1:2" x14ac:dyDescent="0.25">
      <c r="A3910" t="str">
        <f>TRIM(BC!F3908)</f>
        <v>CENTRO DE TESTAGEM E ACONSELHAMENTO CENTRO-SUL</v>
      </c>
      <c r="B3910" t="str">
        <f>IFERROR(VLOOKUP('Lotações convertidas'!A3910,'Lista de conversão'!A:B,2,0),IFERROR(VLOOKUP('Lotações convertidas'!A3910,'Lista de conversão'!B:B,1,0),""))</f>
        <v>CENTRO DE TESTAGEM E ACONSELHAMENTO CENTRO-SUL</v>
      </c>
    </row>
    <row r="3911" spans="1:2" x14ac:dyDescent="0.25">
      <c r="A3911" t="str">
        <f>TRIM(BC!F3909)</f>
        <v>CENTRO DE SAÚDE SÃO JORGE</v>
      </c>
      <c r="B3911" t="str">
        <f>IFERROR(VLOOKUP('Lotações convertidas'!A3911,'Lista de conversão'!A:B,2,0),IFERROR(VLOOKUP('Lotações convertidas'!A3911,'Lista de conversão'!B:B,1,0),""))</f>
        <v>CENTRO DE SAÚDE SÃO JORGE</v>
      </c>
    </row>
    <row r="3912" spans="1:2" x14ac:dyDescent="0.25">
      <c r="A3912" t="str">
        <f>TRIM(BC!F3910)</f>
        <v>CENTRO DE SAÚDE PARAÍSO</v>
      </c>
      <c r="B3912" t="str">
        <f>IFERROR(VLOOKUP('Lotações convertidas'!A3912,'Lista de conversão'!A:B,2,0),IFERROR(VLOOKUP('Lotações convertidas'!A3912,'Lista de conversão'!B:B,1,0),""))</f>
        <v>CENTRO DE SAÚDE PARAÍSO</v>
      </c>
    </row>
    <row r="3913" spans="1:2" x14ac:dyDescent="0.25">
      <c r="A3913" t="str">
        <f>TRIM(BC!F3911)</f>
        <v>CENTRO DE REFERÊNCIA EM SAÚDE MENTAL INFANTO-JUVENIL NORDESTE</v>
      </c>
      <c r="B3913" t="str">
        <f>IFERROR(VLOOKUP('Lotações convertidas'!A3913,'Lista de conversão'!A:B,2,0),IFERROR(VLOOKUP('Lotações convertidas'!A3913,'Lista de conversão'!B:B,1,0),""))</f>
        <v>CENTRO DE REFERENCIA EM SAUDE MENTAL INFANTIL NORDESTE</v>
      </c>
    </row>
    <row r="3914" spans="1:2" x14ac:dyDescent="0.25">
      <c r="A3914" t="str">
        <f>TRIM(BC!F3912)</f>
        <v>CENTRO DE REFERÊNCIA EM SAÚDE MENTAL- ÁLCOOL E OUTRAS DROGAS PAMPULHA/NOROESTE</v>
      </c>
      <c r="B3914" t="str">
        <f>IFERROR(VLOOKUP('Lotações convertidas'!A3914,'Lista de conversão'!A:B,2,0),IFERROR(VLOOKUP('Lotações convertidas'!A3914,'Lista de conversão'!B:B,1,0),""))</f>
        <v>CENTRO DE REFERÊNCIA EM SAÚDE MENTAL - ÁLCOOL E DROGAS PAMPULHA/NOROESTE</v>
      </c>
    </row>
    <row r="3915" spans="1:2" x14ac:dyDescent="0.25">
      <c r="A3915" t="str">
        <f>TRIM(BC!F3913)</f>
        <v>UNIDADE DE PRONTO ATENDIMENTO NORTE</v>
      </c>
      <c r="B3915" t="str">
        <f>IFERROR(VLOOKUP('Lotações convertidas'!A3915,'Lista de conversão'!A:B,2,0),IFERROR(VLOOKUP('Lotações convertidas'!A3915,'Lista de conversão'!B:B,1,0),""))</f>
        <v>UNIDADE DE PRONTO ATENDIMENTO NORTE</v>
      </c>
    </row>
    <row r="3916" spans="1:2" x14ac:dyDescent="0.25">
      <c r="A3916" t="str">
        <f>TRIM(BC!F3914)</f>
        <v>CENTRO DE SAÚDE ERMELINDA</v>
      </c>
      <c r="B3916" t="str">
        <f>IFERROR(VLOOKUP('Lotações convertidas'!A3916,'Lista de conversão'!A:B,2,0),IFERROR(VLOOKUP('Lotações convertidas'!A3916,'Lista de conversão'!B:B,1,0),""))</f>
        <v>CENTRO DE SAÚDE ERMELINDA</v>
      </c>
    </row>
    <row r="3917" spans="1:2" x14ac:dyDescent="0.25">
      <c r="A3917" t="str">
        <f>TRIM(BC!F3915)</f>
        <v>CENTRO DE SAÚDE CÉU AZUL</v>
      </c>
      <c r="B3917" t="str">
        <f>IFERROR(VLOOKUP('Lotações convertidas'!A3917,'Lista de conversão'!A:B,2,0),IFERROR(VLOOKUP('Lotações convertidas'!A3917,'Lista de conversão'!B:B,1,0),""))</f>
        <v>CENTRO DE SAÚDE CÉU AZUL</v>
      </c>
    </row>
    <row r="3918" spans="1:2" x14ac:dyDescent="0.25">
      <c r="A3918" t="str">
        <f>TRIM(BC!F3916)</f>
        <v>CENTRO DE SAÚDE CARLOS PRATES</v>
      </c>
      <c r="B3918" t="str">
        <f>IFERROR(VLOOKUP('Lotações convertidas'!A3918,'Lista de conversão'!A:B,2,0),IFERROR(VLOOKUP('Lotações convertidas'!A3918,'Lista de conversão'!B:B,1,0),""))</f>
        <v>CENTRO DE SAÚDE CARLOS PRATES</v>
      </c>
    </row>
    <row r="3919" spans="1:2" x14ac:dyDescent="0.25">
      <c r="A3919" t="str">
        <f>TRIM(BC!F3917)</f>
        <v>SERVIÇO DE ATENDIMENTO MÓVEL DE URGÊNCIA E TRANSPORTE EM SAÚDE</v>
      </c>
      <c r="B3919" t="str">
        <f>IFERROR(VLOOKUP('Lotações convertidas'!A3919,'Lista de conversão'!A:B,2,0),IFERROR(VLOOKUP('Lotações convertidas'!A3919,'Lista de conversão'!B:B,1,0),""))</f>
        <v>SERVIÇO DE ATENDIMENTO MÓVEL DE URGÊNCIA E TRANSPORTE EM SAÚDE</v>
      </c>
    </row>
    <row r="3920" spans="1:2" x14ac:dyDescent="0.25">
      <c r="A3920" t="str">
        <f>TRIM(BC!F3918)</f>
        <v>UNIDADE DE PRONTO ATENDIMENTO OESTE</v>
      </c>
      <c r="B3920" t="str">
        <f>IFERROR(VLOOKUP('Lotações convertidas'!A3920,'Lista de conversão'!A:B,2,0),IFERROR(VLOOKUP('Lotações convertidas'!A3920,'Lista de conversão'!B:B,1,0),""))</f>
        <v>UNIDADE DE PRONTO ATENDIMENTO OESTE</v>
      </c>
    </row>
    <row r="3921" spans="1:2" x14ac:dyDescent="0.25">
      <c r="A3921" t="str">
        <f>TRIM(BC!F3919)</f>
        <v>CENTRO DE ESPECIALIDADES ODONTOLÓGICAS BARREIRO</v>
      </c>
      <c r="B3921" t="str">
        <f>IFERROR(VLOOKUP('Lotações convertidas'!A3921,'Lista de conversão'!A:B,2,0),IFERROR(VLOOKUP('Lotações convertidas'!A3921,'Lista de conversão'!B:B,1,0),""))</f>
        <v>CENTRO DE ESPECIALIDADES ODONTOLOGICAS BARREIRO</v>
      </c>
    </row>
    <row r="3922" spans="1:2" x14ac:dyDescent="0.25">
      <c r="A3922" t="str">
        <f>TRIM(BC!F3920)</f>
        <v>GERÊNCIA DE GESTÃO DO ACOMPANHAMENTO SOCIOFUNCIONAL E DA SAÚDE</v>
      </c>
      <c r="B3922" t="str">
        <f>IFERROR(VLOOKUP('Lotações convertidas'!A3922,'Lista de conversão'!A:B,2,0),IFERROR(VLOOKUP('Lotações convertidas'!A3922,'Lista de conversão'!B:B,1,0),""))</f>
        <v>GERÊNCIA DE GESTÃO DO ACOMPANHAMENTO SOCIOFUNCIONAL E DA SAÚDE</v>
      </c>
    </row>
    <row r="3923" spans="1:2" x14ac:dyDescent="0.25">
      <c r="A3923" t="str">
        <f>TRIM(BC!F3921)</f>
        <v>CENTRO DE SAÚDE SANTO ANTÔNIO</v>
      </c>
      <c r="B3923" t="str">
        <f>IFERROR(VLOOKUP('Lotações convertidas'!A3923,'Lista de conversão'!A:B,2,0),IFERROR(VLOOKUP('Lotações convertidas'!A3923,'Lista de conversão'!B:B,1,0),""))</f>
        <v>CENTRO DE SAÚDE SANTO ANTÔNIO</v>
      </c>
    </row>
    <row r="3924" spans="1:2" x14ac:dyDescent="0.25">
      <c r="A3924" t="str">
        <f>TRIM(BC!F3922)</f>
        <v>CENTRO DE SAÚDE VISTA ALEGRE</v>
      </c>
      <c r="B3924" t="str">
        <f>IFERROR(VLOOKUP('Lotações convertidas'!A3924,'Lista de conversão'!A:B,2,0),IFERROR(VLOOKUP('Lotações convertidas'!A3924,'Lista de conversão'!B:B,1,0),""))</f>
        <v>CENTRO DE SAÚDE VISTA ALEGRE</v>
      </c>
    </row>
    <row r="3925" spans="1:2" x14ac:dyDescent="0.25">
      <c r="A3925" t="str">
        <f>TRIM(BC!F3923)</f>
        <v>CENTRO DE SAÚDE VISTA ALEGRE</v>
      </c>
      <c r="B3925" t="str">
        <f>IFERROR(VLOOKUP('Lotações convertidas'!A3925,'Lista de conversão'!A:B,2,0),IFERROR(VLOOKUP('Lotações convertidas'!A3925,'Lista de conversão'!B:B,1,0),""))</f>
        <v>CENTRO DE SAÚDE VISTA ALEGRE</v>
      </c>
    </row>
    <row r="3926" spans="1:2" x14ac:dyDescent="0.25">
      <c r="A3926" t="str">
        <f>TRIM(BC!F3924)</f>
        <v>CENTRO DE SAÚDE LEOPOLDO CHRISOSTOMO DE CASTRO</v>
      </c>
      <c r="B3926" t="str">
        <f>IFERROR(VLOOKUP('Lotações convertidas'!A3926,'Lista de conversão'!A:B,2,0),IFERROR(VLOOKUP('Lotações convertidas'!A3926,'Lista de conversão'!B:B,1,0),""))</f>
        <v>CENTRO DE SAÚDE LEOPOLDO CHRISOSTOMO DE CASTRO</v>
      </c>
    </row>
    <row r="3927" spans="1:2" x14ac:dyDescent="0.25">
      <c r="A3927" t="str">
        <f>TRIM(BC!F3925)</f>
        <v>UNIDADE DE PRONTO ATENDIMENTO NORTE</v>
      </c>
      <c r="B3927" t="str">
        <f>IFERROR(VLOOKUP('Lotações convertidas'!A3927,'Lista de conversão'!A:B,2,0),IFERROR(VLOOKUP('Lotações convertidas'!A3927,'Lista de conversão'!B:B,1,0),""))</f>
        <v>UNIDADE DE PRONTO ATENDIMENTO NORTE</v>
      </c>
    </row>
    <row r="3928" spans="1:2" x14ac:dyDescent="0.25">
      <c r="A3928" t="str">
        <f>TRIM(BC!F3926)</f>
        <v>CENTRO DE SAÚDE FRANCISCO GOMES BARBOSA - TIROL</v>
      </c>
      <c r="B3928" t="str">
        <f>IFERROR(VLOOKUP('Lotações convertidas'!A3928,'Lista de conversão'!A:B,2,0),IFERROR(VLOOKUP('Lotações convertidas'!A3928,'Lista de conversão'!B:B,1,0),""))</f>
        <v>CENTRO DE SAÚDE FRANCISCO GOMES BARBOSA - TIROL</v>
      </c>
    </row>
    <row r="3929" spans="1:2" x14ac:dyDescent="0.25">
      <c r="A3929" t="str">
        <f>TRIM(BC!F3927)</f>
        <v>CENTRO DE SAÚDE CACHOEIRINHA</v>
      </c>
      <c r="B3929" t="str">
        <f>IFERROR(VLOOKUP('Lotações convertidas'!A3929,'Lista de conversão'!A:B,2,0),IFERROR(VLOOKUP('Lotações convertidas'!A3929,'Lista de conversão'!B:B,1,0),""))</f>
        <v>CENTRO DE SAÚDE CACHOEIRINHA</v>
      </c>
    </row>
    <row r="3930" spans="1:2" x14ac:dyDescent="0.25">
      <c r="A3930" t="str">
        <f>TRIM(BC!F3928)</f>
        <v>CENTRO DE SAÚDE CACHOEIRINHA</v>
      </c>
      <c r="B3930" t="str">
        <f>IFERROR(VLOOKUP('Lotações convertidas'!A3930,'Lista de conversão'!A:B,2,0),IFERROR(VLOOKUP('Lotações convertidas'!A3930,'Lista de conversão'!B:B,1,0),""))</f>
        <v>CENTRO DE SAÚDE CACHOEIRINHA</v>
      </c>
    </row>
    <row r="3931" spans="1:2" x14ac:dyDescent="0.25">
      <c r="A3931" t="str">
        <f>TRIM(BC!F3929)</f>
        <v>UNIDADE DE PRONTO ATENDIMENTO OESTE</v>
      </c>
      <c r="B3931" t="str">
        <f>IFERROR(VLOOKUP('Lotações convertidas'!A3931,'Lista de conversão'!A:B,2,0),IFERROR(VLOOKUP('Lotações convertidas'!A3931,'Lista de conversão'!B:B,1,0),""))</f>
        <v>UNIDADE DE PRONTO ATENDIMENTO OESTE</v>
      </c>
    </row>
    <row r="3932" spans="1:2" x14ac:dyDescent="0.25">
      <c r="A3932" t="str">
        <f>TRIM(BC!F3930)</f>
        <v>CENTRO DE SAÚDE JARDIM FELICIDADE</v>
      </c>
      <c r="B3932" t="str">
        <f>IFERROR(VLOOKUP('Lotações convertidas'!A3932,'Lista de conversão'!A:B,2,0),IFERROR(VLOOKUP('Lotações convertidas'!A3932,'Lista de conversão'!B:B,1,0),""))</f>
        <v>CENTRO DE SAÚDE JARDIM FELICIDADE</v>
      </c>
    </row>
    <row r="3933" spans="1:2" x14ac:dyDescent="0.25">
      <c r="A3933" t="str">
        <f>TRIM(BC!F3931)</f>
        <v>UNIDADE DE REFERÊNCIA SECUNDÁRIA SAGRADA FAMÍLIA</v>
      </c>
      <c r="B3933" t="str">
        <f>IFERROR(VLOOKUP('Lotações convertidas'!A3933,'Lista de conversão'!A:B,2,0),IFERROR(VLOOKUP('Lotações convertidas'!A3933,'Lista de conversão'!B:B,1,0),""))</f>
        <v>UNIDADE DE REFERENCIA SECUNDARIA SAGRADA FAMILIA</v>
      </c>
    </row>
    <row r="3934" spans="1:2" x14ac:dyDescent="0.25">
      <c r="A3934" t="str">
        <f>TRIM(BC!F3932)</f>
        <v>CENTRO DE SAÚDE VALE DO JATOBÁ</v>
      </c>
      <c r="B3934" t="str">
        <f>IFERROR(VLOOKUP('Lotações convertidas'!A3934,'Lista de conversão'!A:B,2,0),IFERROR(VLOOKUP('Lotações convertidas'!A3934,'Lista de conversão'!B:B,1,0),""))</f>
        <v>CENTRO DE SAÚDE VALE DO JATOBÁ</v>
      </c>
    </row>
    <row r="3935" spans="1:2" x14ac:dyDescent="0.25">
      <c r="A3935" t="str">
        <f>TRIM(BC!F3933)</f>
        <v>CENTRO DE SAÚDE LAGOA</v>
      </c>
      <c r="B3935" t="str">
        <f>IFERROR(VLOOKUP('Lotações convertidas'!A3935,'Lista de conversão'!A:B,2,0),IFERROR(VLOOKUP('Lotações convertidas'!A3935,'Lista de conversão'!B:B,1,0),""))</f>
        <v>CENTRO DE SAÚDE LAGOA</v>
      </c>
    </row>
    <row r="3936" spans="1:2" x14ac:dyDescent="0.25">
      <c r="A3936" t="str">
        <f>TRIM(BC!F3934)</f>
        <v>UNIDADE DE PRONTO ATENDIMENTO NORDESTE</v>
      </c>
      <c r="B3936" t="str">
        <f>IFERROR(VLOOKUP('Lotações convertidas'!A3936,'Lista de conversão'!A:B,2,0),IFERROR(VLOOKUP('Lotações convertidas'!A3936,'Lista de conversão'!B:B,1,0),""))</f>
        <v>UNIDADE DE PRONTO ATENDIMENTO NORDESTE</v>
      </c>
    </row>
    <row r="3937" spans="1:2" x14ac:dyDescent="0.25">
      <c r="A3937" t="str">
        <f>TRIM(BC!F3935)</f>
        <v>UNIDADE DE PRONTO ATENDIMENTO OESTE</v>
      </c>
      <c r="B3937" t="str">
        <f>IFERROR(VLOOKUP('Lotações convertidas'!A3937,'Lista de conversão'!A:B,2,0),IFERROR(VLOOKUP('Lotações convertidas'!A3937,'Lista de conversão'!B:B,1,0),""))</f>
        <v>UNIDADE DE PRONTO ATENDIMENTO OESTE</v>
      </c>
    </row>
    <row r="3938" spans="1:2" x14ac:dyDescent="0.25">
      <c r="A3938" t="str">
        <f>TRIM(BC!F3936)</f>
        <v>UNIDADE DE PRONTO ATENDIMENTO OESTE</v>
      </c>
      <c r="B3938" t="str">
        <f>IFERROR(VLOOKUP('Lotações convertidas'!A3938,'Lista de conversão'!A:B,2,0),IFERROR(VLOOKUP('Lotações convertidas'!A3938,'Lista de conversão'!B:B,1,0),""))</f>
        <v>UNIDADE DE PRONTO ATENDIMENTO OESTE</v>
      </c>
    </row>
    <row r="3939" spans="1:2" x14ac:dyDescent="0.25">
      <c r="A3939" t="str">
        <f>TRIM(BC!F3937)</f>
        <v>UNIDADE DE PRONTO ATENDIMENTO OESTE</v>
      </c>
      <c r="B3939" t="str">
        <f>IFERROR(VLOOKUP('Lotações convertidas'!A3939,'Lista de conversão'!A:B,2,0),IFERROR(VLOOKUP('Lotações convertidas'!A3939,'Lista de conversão'!B:B,1,0),""))</f>
        <v>UNIDADE DE PRONTO ATENDIMENTO OESTE</v>
      </c>
    </row>
    <row r="3940" spans="1:2" x14ac:dyDescent="0.25">
      <c r="A3940" t="str">
        <f>TRIM(BC!F3938)</f>
        <v>CENTRO DE SAÚDE TIA AMÂNCIA</v>
      </c>
      <c r="B3940" t="str">
        <f>IFERROR(VLOOKUP('Lotações convertidas'!A3940,'Lista de conversão'!A:B,2,0),IFERROR(VLOOKUP('Lotações convertidas'!A3940,'Lista de conversão'!B:B,1,0),""))</f>
        <v>CENTRO DE SAÚDE TIA AMÂNCIA</v>
      </c>
    </row>
    <row r="3941" spans="1:2" x14ac:dyDescent="0.25">
      <c r="A3941" t="str">
        <f>TRIM(BC!F3939)</f>
        <v>CENTRO DE SAÚDE SÃO FRANCISCO</v>
      </c>
      <c r="B3941" t="str">
        <f>IFERROR(VLOOKUP('Lotações convertidas'!A3941,'Lista de conversão'!A:B,2,0),IFERROR(VLOOKUP('Lotações convertidas'!A3941,'Lista de conversão'!B:B,1,0),""))</f>
        <v>CENTRO DE SAÚDE SÃO FRANCISCO</v>
      </c>
    </row>
    <row r="3942" spans="1:2" x14ac:dyDescent="0.25">
      <c r="A3942" t="str">
        <f>TRIM(BC!F3940)</f>
        <v>CENTRO DE SAÚDE ERMELINDA</v>
      </c>
      <c r="B3942" t="str">
        <f>IFERROR(VLOOKUP('Lotações convertidas'!A3942,'Lista de conversão'!A:B,2,0),IFERROR(VLOOKUP('Lotações convertidas'!A3942,'Lista de conversão'!B:B,1,0),""))</f>
        <v>CENTRO DE SAÚDE ERMELINDA</v>
      </c>
    </row>
    <row r="3943" spans="1:2" x14ac:dyDescent="0.25">
      <c r="A3943" t="str">
        <f>TRIM(BC!F3941)</f>
        <v>UNIDADE DE PRONTO ATENDIMENTO OESTE</v>
      </c>
      <c r="B3943" t="str">
        <f>IFERROR(VLOOKUP('Lotações convertidas'!A3943,'Lista de conversão'!A:B,2,0),IFERROR(VLOOKUP('Lotações convertidas'!A3943,'Lista de conversão'!B:B,1,0),""))</f>
        <v>UNIDADE DE PRONTO ATENDIMENTO OESTE</v>
      </c>
    </row>
    <row r="3944" spans="1:2" x14ac:dyDescent="0.25">
      <c r="A3944" t="str">
        <f>TRIM(BC!F3942)</f>
        <v>UNIDADE DE PRONTO ATENDIMENTO NORTE</v>
      </c>
      <c r="B3944" t="str">
        <f>IFERROR(VLOOKUP('Lotações convertidas'!A3944,'Lista de conversão'!A:B,2,0),IFERROR(VLOOKUP('Lotações convertidas'!A3944,'Lista de conversão'!B:B,1,0),""))</f>
        <v>UNIDADE DE PRONTO ATENDIMENTO NORTE</v>
      </c>
    </row>
    <row r="3945" spans="1:2" x14ac:dyDescent="0.25">
      <c r="A3945" t="str">
        <f>TRIM(BC!F3943)</f>
        <v>CENTRO DE SAÚDE LAGOA</v>
      </c>
      <c r="B3945" t="str">
        <f>IFERROR(VLOOKUP('Lotações convertidas'!A3945,'Lista de conversão'!A:B,2,0),IFERROR(VLOOKUP('Lotações convertidas'!A3945,'Lista de conversão'!B:B,1,0),""))</f>
        <v>CENTRO DE SAÚDE LAGOA</v>
      </c>
    </row>
    <row r="3946" spans="1:2" x14ac:dyDescent="0.25">
      <c r="A3946" t="str">
        <f>TRIM(BC!F3944)</f>
        <v>CENTRO DE TREIN. E REF. EM DOENÇAS INFECCIOSAS E PARASITÁRIAS ORESTES DINIZ</v>
      </c>
      <c r="B3946" t="str">
        <f>IFERROR(VLOOKUP('Lotações convertidas'!A3946,'Lista de conversão'!A:B,2,0),IFERROR(VLOOKUP('Lotações convertidas'!A3946,'Lista de conversão'!B:B,1,0),""))</f>
        <v>CENTRO DE TREIN. E REF. EM DOENÇAS INFECCIOSAS E PARASITÁRIAS ORESTES DINIZ</v>
      </c>
    </row>
    <row r="3947" spans="1:2" x14ac:dyDescent="0.25">
      <c r="A3947" t="str">
        <f>TRIM(BC!F3945)</f>
        <v>UNIDADE DE REFERÊNCIA SECUNDÁRIA PADRE EUSTÁQUIO</v>
      </c>
      <c r="B3947" t="str">
        <f>IFERROR(VLOOKUP('Lotações convertidas'!A3947,'Lista de conversão'!A:B,2,0),IFERROR(VLOOKUP('Lotações convertidas'!A3947,'Lista de conversão'!B:B,1,0),""))</f>
        <v>UNIDADE DE REFERENCIA SECUNDARIA PADRE EUSTAQUIO</v>
      </c>
    </row>
    <row r="3948" spans="1:2" x14ac:dyDescent="0.25">
      <c r="A3948" t="str">
        <f>TRIM(BC!F3946)</f>
        <v>UNIDADE DE PRONTO ATENDIMENTO LESTE</v>
      </c>
      <c r="B3948" t="str">
        <f>IFERROR(VLOOKUP('Lotações convertidas'!A3948,'Lista de conversão'!A:B,2,0),IFERROR(VLOOKUP('Lotações convertidas'!A3948,'Lista de conversão'!B:B,1,0),""))</f>
        <v>UNIDADE DE PRONTO ATENDIMENTO LESTE</v>
      </c>
    </row>
    <row r="3949" spans="1:2" x14ac:dyDescent="0.25">
      <c r="A3949" t="str">
        <f>TRIM(BC!F3947)</f>
        <v>UNIDADE DE PRONTO ATENDIMENTO OESTE</v>
      </c>
      <c r="B3949" t="str">
        <f>IFERROR(VLOOKUP('Lotações convertidas'!A3949,'Lista de conversão'!A:B,2,0),IFERROR(VLOOKUP('Lotações convertidas'!A3949,'Lista de conversão'!B:B,1,0),""))</f>
        <v>UNIDADE DE PRONTO ATENDIMENTO OESTE</v>
      </c>
    </row>
    <row r="3950" spans="1:2" x14ac:dyDescent="0.25">
      <c r="A3950" t="str">
        <f>TRIM(BC!F3948)</f>
        <v>UNIDADE DE PRONTO ATENDIMENTO NORTE</v>
      </c>
      <c r="B3950" t="str">
        <f>IFERROR(VLOOKUP('Lotações convertidas'!A3950,'Lista de conversão'!A:B,2,0),IFERROR(VLOOKUP('Lotações convertidas'!A3950,'Lista de conversão'!B:B,1,0),""))</f>
        <v>UNIDADE DE PRONTO ATENDIMENTO NORTE</v>
      </c>
    </row>
    <row r="3951" spans="1:2" x14ac:dyDescent="0.25">
      <c r="A3951" t="str">
        <f>TRIM(BC!F3949)</f>
        <v>CENTRO DE REFERÊNCIA EM SAÚDE MENTAL- ÁLCOOL E OUTRAS DROGAS NORDESTE</v>
      </c>
      <c r="B3951" t="str">
        <f>IFERROR(VLOOKUP('Lotações convertidas'!A3951,'Lista de conversão'!A:B,2,0),IFERROR(VLOOKUP('Lotações convertidas'!A3951,'Lista de conversão'!B:B,1,0),""))</f>
        <v>CENTRO DE REFERENCIA EM SAUDE MENTAL ALCOOL E DROGAS NORDESTE</v>
      </c>
    </row>
    <row r="3952" spans="1:2" x14ac:dyDescent="0.25">
      <c r="A3952" t="str">
        <f>TRIM(BC!F3950)</f>
        <v>CENTRO DE ESPECIALIDADES MEDICAS LESTE</v>
      </c>
      <c r="B3952" t="str">
        <f>IFERROR(VLOOKUP('Lotações convertidas'!A3952,'Lista de conversão'!A:B,2,0),IFERROR(VLOOKUP('Lotações convertidas'!A3952,'Lista de conversão'!B:B,1,0),""))</f>
        <v>CENTRO DE ESPECIALIDADES MEDICAS LESTE</v>
      </c>
    </row>
    <row r="3953" spans="1:2" x14ac:dyDescent="0.25">
      <c r="A3953" t="str">
        <f>TRIM(BC!F3951)</f>
        <v>UNIDADE DE REFERÊNCIA SECUNDÁRIA SAGRADA FAMÍLIA</v>
      </c>
      <c r="B3953" t="str">
        <f>IFERROR(VLOOKUP('Lotações convertidas'!A3953,'Lista de conversão'!A:B,2,0),IFERROR(VLOOKUP('Lotações convertidas'!A3953,'Lista de conversão'!B:B,1,0),""))</f>
        <v>UNIDADE DE REFERENCIA SECUNDARIA SAGRADA FAMILIA</v>
      </c>
    </row>
    <row r="3954" spans="1:2" x14ac:dyDescent="0.25">
      <c r="A3954" t="str">
        <f>TRIM(BC!F3952)</f>
        <v>UNIDADE DE PRONTO ATENDIMENTO NORTE</v>
      </c>
      <c r="B3954" t="str">
        <f>IFERROR(VLOOKUP('Lotações convertidas'!A3954,'Lista de conversão'!A:B,2,0),IFERROR(VLOOKUP('Lotações convertidas'!A3954,'Lista de conversão'!B:B,1,0),""))</f>
        <v>UNIDADE DE PRONTO ATENDIMENTO NORTE</v>
      </c>
    </row>
    <row r="3955" spans="1:2" x14ac:dyDescent="0.25">
      <c r="A3955" t="str">
        <f>TRIM(BC!F3953)</f>
        <v>UNIDADE DE PRONTO ATENDIMENTO OESTE</v>
      </c>
      <c r="B3955" t="str">
        <f>IFERROR(VLOOKUP('Lotações convertidas'!A3955,'Lista de conversão'!A:B,2,0),IFERROR(VLOOKUP('Lotações convertidas'!A3955,'Lista de conversão'!B:B,1,0),""))</f>
        <v>UNIDADE DE PRONTO ATENDIMENTO OESTE</v>
      </c>
    </row>
    <row r="3956" spans="1:2" x14ac:dyDescent="0.25">
      <c r="A3956" t="str">
        <f>TRIM(BC!F3954)</f>
        <v>LABORATÓRIO REGIONAL OESTE / BARREIRO</v>
      </c>
      <c r="B3956" t="str">
        <f>IFERROR(VLOOKUP('Lotações convertidas'!A3956,'Lista de conversão'!A:B,2,0),IFERROR(VLOOKUP('Lotações convertidas'!A3956,'Lista de conversão'!B:B,1,0),""))</f>
        <v>LABORATORIO REGIONAL OESTE/BARREIRO</v>
      </c>
    </row>
    <row r="3957" spans="1:2" x14ac:dyDescent="0.25">
      <c r="A3957" t="str">
        <f>TRIM(BC!F3955)</f>
        <v>UNIDADE DE PRONTO ATENDIMENTO LESTE</v>
      </c>
      <c r="B3957" t="str">
        <f>IFERROR(VLOOKUP('Lotações convertidas'!A3957,'Lista de conversão'!A:B,2,0),IFERROR(VLOOKUP('Lotações convertidas'!A3957,'Lista de conversão'!B:B,1,0),""))</f>
        <v>UNIDADE DE PRONTO ATENDIMENTO LESTE</v>
      </c>
    </row>
    <row r="3958" spans="1:2" x14ac:dyDescent="0.25">
      <c r="A3958" t="str">
        <f>TRIM(BC!F3956)</f>
        <v>CENTRO DE SAÚDE NOSSA SENHORA APARECIDA</v>
      </c>
      <c r="B3958" t="str">
        <f>IFERROR(VLOOKUP('Lotações convertidas'!A3958,'Lista de conversão'!A:B,2,0),IFERROR(VLOOKUP('Lotações convertidas'!A3958,'Lista de conversão'!B:B,1,0),""))</f>
        <v>CENTRO DE SAÚDE NOSSA SENHORA APARECIDA</v>
      </c>
    </row>
    <row r="3959" spans="1:2" x14ac:dyDescent="0.25">
      <c r="A3959" t="str">
        <f>TRIM(BC!F3957)</f>
        <v>CENTRO DE SAÚDE OSWALDO CRUZ</v>
      </c>
      <c r="B3959" t="str">
        <f>IFERROR(VLOOKUP('Lotações convertidas'!A3959,'Lista de conversão'!A:B,2,0),IFERROR(VLOOKUP('Lotações convertidas'!A3959,'Lista de conversão'!B:B,1,0),""))</f>
        <v>CENTRO DE SAÚDE OSWALDO CRUZ</v>
      </c>
    </row>
    <row r="3960" spans="1:2" x14ac:dyDescent="0.25">
      <c r="A3960" t="str">
        <f>TRIM(BC!F3958)</f>
        <v>CENTRO DE SAÚDE PROVIDÊNCIA</v>
      </c>
      <c r="B3960" t="str">
        <f>IFERROR(VLOOKUP('Lotações convertidas'!A3960,'Lista de conversão'!A:B,2,0),IFERROR(VLOOKUP('Lotações convertidas'!A3960,'Lista de conversão'!B:B,1,0),""))</f>
        <v>CENTRO DE SAÚDE PROVIDÊNCIA</v>
      </c>
    </row>
    <row r="3961" spans="1:2" x14ac:dyDescent="0.25">
      <c r="A3961" t="str">
        <f>TRIM(BC!F3959)</f>
        <v>CENTRO DE SAÚDE PROVIDÊNCIA</v>
      </c>
      <c r="B3961" t="str">
        <f>IFERROR(VLOOKUP('Lotações convertidas'!A3961,'Lista de conversão'!A:B,2,0),IFERROR(VLOOKUP('Lotações convertidas'!A3961,'Lista de conversão'!B:B,1,0),""))</f>
        <v>CENTRO DE SAÚDE PROVIDÊNCIA</v>
      </c>
    </row>
    <row r="3962" spans="1:2" x14ac:dyDescent="0.25">
      <c r="A3962" t="str">
        <f>TRIM(BC!F3960)</f>
        <v>CENTRO DE REFERENCIA EM SAUDE MENTAL PAMPULHA</v>
      </c>
      <c r="B3962" t="str">
        <f>IFERROR(VLOOKUP('Lotações convertidas'!A3962,'Lista de conversão'!A:B,2,0),IFERROR(VLOOKUP('Lotações convertidas'!A3962,'Lista de conversão'!B:B,1,0),""))</f>
        <v>CENTRO DE REFERENCIA EM SAUDE MENTAL PAMPULHA</v>
      </c>
    </row>
    <row r="3963" spans="1:2" x14ac:dyDescent="0.25">
      <c r="A3963" t="str">
        <f>TRIM(BC!F3961)</f>
        <v>CENTRO DE SAÚDE HAVAÍ</v>
      </c>
      <c r="B3963" t="str">
        <f>IFERROR(VLOOKUP('Lotações convertidas'!A3963,'Lista de conversão'!A:B,2,0),IFERROR(VLOOKUP('Lotações convertidas'!A3963,'Lista de conversão'!B:B,1,0),""))</f>
        <v>CENTRO DE SAÚDE HAVAÍ</v>
      </c>
    </row>
    <row r="3964" spans="1:2" x14ac:dyDescent="0.25">
      <c r="A3964" t="str">
        <f>TRIM(BC!F3962)</f>
        <v>CENTRO DE SAÚDE NOVO AARÃO REIS</v>
      </c>
      <c r="B3964" t="str">
        <f>IFERROR(VLOOKUP('Lotações convertidas'!A3964,'Lista de conversão'!A:B,2,0),IFERROR(VLOOKUP('Lotações convertidas'!A3964,'Lista de conversão'!B:B,1,0),""))</f>
        <v>CENTRO DE SAÚDE NOVO AARÃO REIS</v>
      </c>
    </row>
    <row r="3965" spans="1:2" x14ac:dyDescent="0.25">
      <c r="A3965" t="str">
        <f>TRIM(BC!F3963)</f>
        <v>SERVIÇO DE ATENDIMENTO MÓVEL DE URGÊNCIA E TRANSPORTE EM SAÚDE</v>
      </c>
      <c r="B3965" t="str">
        <f>IFERROR(VLOOKUP('Lotações convertidas'!A3965,'Lista de conversão'!A:B,2,0),IFERROR(VLOOKUP('Lotações convertidas'!A3965,'Lista de conversão'!B:B,1,0),""))</f>
        <v>SERVIÇO DE ATENDIMENTO MÓVEL DE URGÊNCIA E TRANSPORTE EM SAÚDE</v>
      </c>
    </row>
    <row r="3966" spans="1:2" x14ac:dyDescent="0.25">
      <c r="A3966" t="str">
        <f>TRIM(BC!F3964)</f>
        <v>CENTRO DE SAÚDE VILA MARIA - JOÃO VITAL</v>
      </c>
      <c r="B3966" t="str">
        <f>IFERROR(VLOOKUP('Lotações convertidas'!A3966,'Lista de conversão'!A:B,2,0),IFERROR(VLOOKUP('Lotações convertidas'!A3966,'Lista de conversão'!B:B,1,0),""))</f>
        <v>CENTRO DE SAÚDE VILA MARIA - JOÃO VITAL</v>
      </c>
    </row>
    <row r="3967" spans="1:2" x14ac:dyDescent="0.25">
      <c r="A3967" t="str">
        <f>TRIM(BC!F3965)</f>
        <v>UNIDADE DE PRONTO ATENDIMENTO NORDESTE</v>
      </c>
      <c r="B3967" t="str">
        <f>IFERROR(VLOOKUP('Lotações convertidas'!A3967,'Lista de conversão'!A:B,2,0),IFERROR(VLOOKUP('Lotações convertidas'!A3967,'Lista de conversão'!B:B,1,0),""))</f>
        <v>UNIDADE DE PRONTO ATENDIMENTO NORDESTE</v>
      </c>
    </row>
    <row r="3968" spans="1:2" x14ac:dyDescent="0.25">
      <c r="A3968" t="str">
        <f>TRIM(BC!F3966)</f>
        <v>UNIDADE DE REFERÊNCIA SECUNDÁRIA CAMPOS SALES</v>
      </c>
      <c r="B3968" t="str">
        <f>IFERROR(VLOOKUP('Lotações convertidas'!A3968,'Lista de conversão'!A:B,2,0),IFERROR(VLOOKUP('Lotações convertidas'!A3968,'Lista de conversão'!B:B,1,0),""))</f>
        <v>UNIDADE DE REFERENCIA SECUNDARIA CAMPOS SALES</v>
      </c>
    </row>
    <row r="3969" spans="1:2" x14ac:dyDescent="0.25">
      <c r="A3969" t="str">
        <f>TRIM(BC!F3967)</f>
        <v>SERVIÇO DE ATENDIMENTO MÓVEL DE URGÊNCIA E TRANSPORTE EM SAÚDE</v>
      </c>
      <c r="B3969" t="str">
        <f>IFERROR(VLOOKUP('Lotações convertidas'!A3969,'Lista de conversão'!A:B,2,0),IFERROR(VLOOKUP('Lotações convertidas'!A3969,'Lista de conversão'!B:B,1,0),""))</f>
        <v>SERVIÇO DE ATENDIMENTO MÓVEL DE URGÊNCIA E TRANSPORTE EM SAÚDE</v>
      </c>
    </row>
    <row r="3970" spans="1:2" x14ac:dyDescent="0.25">
      <c r="A3970" t="str">
        <f>TRIM(BC!F3968)</f>
        <v>CENTRO DE SAÚDE SÃO MIGUEL ARCANJO</v>
      </c>
      <c r="B3970" t="str">
        <f>IFERROR(VLOOKUP('Lotações convertidas'!A3970,'Lista de conversão'!A:B,2,0),IFERROR(VLOOKUP('Lotações convertidas'!A3970,'Lista de conversão'!B:B,1,0),""))</f>
        <v>CENTRO DE SAÚDE SÃO MIGUEL ARCANJO</v>
      </c>
    </row>
    <row r="3971" spans="1:2" x14ac:dyDescent="0.25">
      <c r="A3971" t="str">
        <f>TRIM(BC!F3969)</f>
        <v>UNIDADE DE PRONTO ATENDIMENTO OESTE</v>
      </c>
      <c r="B3971" t="str">
        <f>IFERROR(VLOOKUP('Lotações convertidas'!A3971,'Lista de conversão'!A:B,2,0),IFERROR(VLOOKUP('Lotações convertidas'!A3971,'Lista de conversão'!B:B,1,0),""))</f>
        <v>UNIDADE DE PRONTO ATENDIMENTO OESTE</v>
      </c>
    </row>
    <row r="3972" spans="1:2" x14ac:dyDescent="0.25">
      <c r="A3972" t="str">
        <f>TRIM(BC!F3970)</f>
        <v>CENTRO DE REFERÊNCIA EM SAÚDE MENTAL INFANTO-JUVENIL NORDESTE</v>
      </c>
      <c r="B3972" t="str">
        <f>IFERROR(VLOOKUP('Lotações convertidas'!A3972,'Lista de conversão'!A:B,2,0),IFERROR(VLOOKUP('Lotações convertidas'!A3972,'Lista de conversão'!B:B,1,0),""))</f>
        <v>CENTRO DE REFERENCIA EM SAUDE MENTAL INFANTIL NORDESTE</v>
      </c>
    </row>
    <row r="3973" spans="1:2" x14ac:dyDescent="0.25">
      <c r="A3973" t="str">
        <f>TRIM(BC!F3971)</f>
        <v>CENTRO DE REFERÊNCIA EM SAÚDE MENTAL- ÁLCOOL E OUTRAS DROGAS NORDESTE</v>
      </c>
      <c r="B3973" t="str">
        <f>IFERROR(VLOOKUP('Lotações convertidas'!A3973,'Lista de conversão'!A:B,2,0),IFERROR(VLOOKUP('Lotações convertidas'!A3973,'Lista de conversão'!B:B,1,0),""))</f>
        <v>CENTRO DE REFERENCIA EM SAUDE MENTAL ALCOOL E DROGAS NORDESTE</v>
      </c>
    </row>
    <row r="3974" spans="1:2" x14ac:dyDescent="0.25">
      <c r="A3974" t="str">
        <f>TRIM(BC!F3972)</f>
        <v>CENTRO DE REFERÊNCIA EM SAÚDE MENTAL - ÁLCOOL E OUTRAS DROGAS VENDA NOVA</v>
      </c>
      <c r="B3974" t="str">
        <f>IFERROR(VLOOKUP('Lotações convertidas'!A3974,'Lista de conversão'!A:B,2,0),IFERROR(VLOOKUP('Lotações convertidas'!A3974,'Lista de conversão'!B:B,1,0),""))</f>
        <v>CENTRO DE REFERÊNCIA EM SAÚDE MENTAL - ÁLCOOL E OUTRAS DROGAS VENDA NOVA</v>
      </c>
    </row>
    <row r="3975" spans="1:2" x14ac:dyDescent="0.25">
      <c r="A3975" t="str">
        <f>TRIM(BC!F3973)</f>
        <v>UNIDADE DE PRONTO ATENDIMENTO NORDESTE</v>
      </c>
      <c r="B3975" t="str">
        <f>IFERROR(VLOOKUP('Lotações convertidas'!A3975,'Lista de conversão'!A:B,2,0),IFERROR(VLOOKUP('Lotações convertidas'!A3975,'Lista de conversão'!B:B,1,0),""))</f>
        <v>UNIDADE DE PRONTO ATENDIMENTO NORDESTE</v>
      </c>
    </row>
    <row r="3976" spans="1:2" x14ac:dyDescent="0.25">
      <c r="A3976" t="str">
        <f>TRIM(BC!F3974)</f>
        <v>CENTRO DE SAÚDE VILA MARIA - JOÃO VITAL</v>
      </c>
      <c r="B3976" t="str">
        <f>IFERROR(VLOOKUP('Lotações convertidas'!A3976,'Lista de conversão'!A:B,2,0),IFERROR(VLOOKUP('Lotações convertidas'!A3976,'Lista de conversão'!B:B,1,0),""))</f>
        <v>CENTRO DE SAÚDE VILA MARIA - JOÃO VITAL</v>
      </c>
    </row>
    <row r="3977" spans="1:2" x14ac:dyDescent="0.25">
      <c r="A3977" t="str">
        <f>TRIM(BC!F3975)</f>
        <v>UNIDADE DE PRONTO ATENDIMENTO NORDESTE</v>
      </c>
      <c r="B3977" t="str">
        <f>IFERROR(VLOOKUP('Lotações convertidas'!A3977,'Lista de conversão'!A:B,2,0),IFERROR(VLOOKUP('Lotações convertidas'!A3977,'Lista de conversão'!B:B,1,0),""))</f>
        <v>UNIDADE DE PRONTO ATENDIMENTO NORDESTE</v>
      </c>
    </row>
    <row r="3978" spans="1:2" x14ac:dyDescent="0.25">
      <c r="A3978" t="str">
        <f>TRIM(BC!F3976)</f>
        <v>UNIDADE DE PRONTO ATENDIMENTO BARREIRO</v>
      </c>
      <c r="B3978" t="str">
        <f>IFERROR(VLOOKUP('Lotações convertidas'!A3978,'Lista de conversão'!A:B,2,0),IFERROR(VLOOKUP('Lotações convertidas'!A3978,'Lista de conversão'!B:B,1,0),""))</f>
        <v>UNIDADE DE PRONTO ATENDIMENTO BARREIRO</v>
      </c>
    </row>
    <row r="3979" spans="1:2" x14ac:dyDescent="0.25">
      <c r="A3979" t="str">
        <f>TRIM(BC!F3977)</f>
        <v>CENTRO DE SAÚDE CÍCERO ILDEFONSO</v>
      </c>
      <c r="B3979" t="str">
        <f>IFERROR(VLOOKUP('Lotações convertidas'!A3979,'Lista de conversão'!A:B,2,0),IFERROR(VLOOKUP('Lotações convertidas'!A3979,'Lista de conversão'!B:B,1,0),""))</f>
        <v>CENTRO DE SAÚDE CÍCERO ILDEFONSO</v>
      </c>
    </row>
    <row r="3980" spans="1:2" x14ac:dyDescent="0.25">
      <c r="A3980" t="str">
        <f>TRIM(BC!F3978)</f>
        <v>GERÊNCIA DE ASSISTÊNCIA FARMACÊUTICA E INSUMOS ESSENCIAIS</v>
      </c>
      <c r="B3980" t="str">
        <f>IFERROR(VLOOKUP('Lotações convertidas'!A3980,'Lista de conversão'!A:B,2,0),IFERROR(VLOOKUP('Lotações convertidas'!A3980,'Lista de conversão'!B:B,1,0),""))</f>
        <v>GERÊNCIA DE ASSISTÊNCIA FARMACÊUTICA E INSUMOS ESSENCIAIS</v>
      </c>
    </row>
    <row r="3981" spans="1:2" x14ac:dyDescent="0.25">
      <c r="A3981" t="str">
        <f>TRIM(BC!F3979)</f>
        <v>UNIDADE DE PRONTO ATENDIMENTO OESTE</v>
      </c>
      <c r="B3981" t="str">
        <f>IFERROR(VLOOKUP('Lotações convertidas'!A3981,'Lista de conversão'!A:B,2,0),IFERROR(VLOOKUP('Lotações convertidas'!A3981,'Lista de conversão'!B:B,1,0),""))</f>
        <v>UNIDADE DE PRONTO ATENDIMENTO OESTE</v>
      </c>
    </row>
    <row r="3982" spans="1:2" x14ac:dyDescent="0.25">
      <c r="A3982" t="str">
        <f>TRIM(BC!F3980)</f>
        <v>CENTRO DE SAÚDE WALDOMIRO LOBO</v>
      </c>
      <c r="B3982" t="str">
        <f>IFERROR(VLOOKUP('Lotações convertidas'!A3982,'Lista de conversão'!A:B,2,0),IFERROR(VLOOKUP('Lotações convertidas'!A3982,'Lista de conversão'!B:B,1,0),""))</f>
        <v>CENTRO DE SAÚDE WALDOMIRO LOBO</v>
      </c>
    </row>
    <row r="3983" spans="1:2" x14ac:dyDescent="0.25">
      <c r="A3983" t="str">
        <f>TRIM(BC!F3981)</f>
        <v>CENTRO DE SAÚDE JARDIM EUROPA</v>
      </c>
      <c r="B3983" t="str">
        <f>IFERROR(VLOOKUP('Lotações convertidas'!A3983,'Lista de conversão'!A:B,2,0),IFERROR(VLOOKUP('Lotações convertidas'!A3983,'Lista de conversão'!B:B,1,0),""))</f>
        <v>CENTRO DE SAÚDE JARDIM EUROPA</v>
      </c>
    </row>
    <row r="3984" spans="1:2" x14ac:dyDescent="0.25">
      <c r="A3984" t="str">
        <f>TRIM(BC!F3982)</f>
        <v>UNIDADE DE PRONTO ATENDIMENTO OESTE</v>
      </c>
      <c r="B3984" t="str">
        <f>IFERROR(VLOOKUP('Lotações convertidas'!A3984,'Lista de conversão'!A:B,2,0),IFERROR(VLOOKUP('Lotações convertidas'!A3984,'Lista de conversão'!B:B,1,0),""))</f>
        <v>UNIDADE DE PRONTO ATENDIMENTO OESTE</v>
      </c>
    </row>
    <row r="3985" spans="1:2" x14ac:dyDescent="0.25">
      <c r="A3985" t="str">
        <f>TRIM(BC!F3983)</f>
        <v>CENTRO DE SAÚDE PARAÍSO</v>
      </c>
      <c r="B3985" t="str">
        <f>IFERROR(VLOOKUP('Lotações convertidas'!A3985,'Lista de conversão'!A:B,2,0),IFERROR(VLOOKUP('Lotações convertidas'!A3985,'Lista de conversão'!B:B,1,0),""))</f>
        <v>CENTRO DE SAÚDE PARAÍSO</v>
      </c>
    </row>
    <row r="3986" spans="1:2" x14ac:dyDescent="0.25">
      <c r="A3986" t="str">
        <f>TRIM(BC!F3984)</f>
        <v>CENTRO DE SAÚDE PILAR - OLHOS D'ÁGUA</v>
      </c>
      <c r="B3986" t="str">
        <f>IFERROR(VLOOKUP('Lotações convertidas'!A3986,'Lista de conversão'!A:B,2,0),IFERROR(VLOOKUP('Lotações convertidas'!A3986,'Lista de conversão'!B:B,1,0),""))</f>
        <v>CENTRO DE SAÚDE PILAR - OLHOS D'ÁGUA</v>
      </c>
    </row>
    <row r="3987" spans="1:2" x14ac:dyDescent="0.25">
      <c r="A3987" t="str">
        <f>TRIM(BC!F3985)</f>
        <v>CENTRO DE SAÚDE VENTOSA</v>
      </c>
      <c r="B3987" t="str">
        <f>IFERROR(VLOOKUP('Lotações convertidas'!A3987,'Lista de conversão'!A:B,2,0),IFERROR(VLOOKUP('Lotações convertidas'!A3987,'Lista de conversão'!B:B,1,0),""))</f>
        <v>CENTRO DE SAÚDE VENTOSA</v>
      </c>
    </row>
    <row r="3988" spans="1:2" x14ac:dyDescent="0.25">
      <c r="A3988" t="str">
        <f>TRIM(BC!F3986)</f>
        <v>CENTRAL DE ESTERILIZACAO NORDESTE</v>
      </c>
      <c r="B3988" t="str">
        <f>IFERROR(VLOOKUP('Lotações convertidas'!A3988,'Lista de conversão'!A:B,2,0),IFERROR(VLOOKUP('Lotações convertidas'!A3988,'Lista de conversão'!B:B,1,0),""))</f>
        <v>CENTRAL DE ESTERILIZACAO NORDESTE</v>
      </c>
    </row>
    <row r="3989" spans="1:2" x14ac:dyDescent="0.25">
      <c r="A3989" t="str">
        <f>TRIM(BC!F3987)</f>
        <v>UNIDADE DE PRONTO ATENDIMENTO VENDA NOVA</v>
      </c>
      <c r="B3989" t="str">
        <f>IFERROR(VLOOKUP('Lotações convertidas'!A3989,'Lista de conversão'!A:B,2,0),IFERROR(VLOOKUP('Lotações convertidas'!A3989,'Lista de conversão'!B:B,1,0),""))</f>
        <v>UNIDADE DE PRONTO ATENDIMENTO VENDA NOVA</v>
      </c>
    </row>
    <row r="3990" spans="1:2" x14ac:dyDescent="0.25">
      <c r="A3990" t="str">
        <f>TRIM(BC!F3988)</f>
        <v>UNIDADE DE PRONTO ATENDIMENTO VENDA NOVA</v>
      </c>
      <c r="B3990" t="str">
        <f>IFERROR(VLOOKUP('Lotações convertidas'!A3990,'Lista de conversão'!A:B,2,0),IFERROR(VLOOKUP('Lotações convertidas'!A3990,'Lista de conversão'!B:B,1,0),""))</f>
        <v>UNIDADE DE PRONTO ATENDIMENTO VENDA NOVA</v>
      </c>
    </row>
    <row r="3991" spans="1:2" x14ac:dyDescent="0.25">
      <c r="A3991" t="str">
        <f>TRIM(BC!F3989)</f>
        <v>CENTRO DE SAÚDE PADRE FERNANDO DE MELO</v>
      </c>
      <c r="B3991" t="str">
        <f>IFERROR(VLOOKUP('Lotações convertidas'!A3991,'Lista de conversão'!A:B,2,0),IFERROR(VLOOKUP('Lotações convertidas'!A3991,'Lista de conversão'!B:B,1,0),""))</f>
        <v>CENTRO DE SAÚDE PADRE FERNANDO DE MELO</v>
      </c>
    </row>
    <row r="3992" spans="1:2" x14ac:dyDescent="0.25">
      <c r="A3992" t="str">
        <f>TRIM(BC!F3990)</f>
        <v>CENTRO DE SAÚDE CACHOEIRINHA</v>
      </c>
      <c r="B3992" t="str">
        <f>IFERROR(VLOOKUP('Lotações convertidas'!A3992,'Lista de conversão'!A:B,2,0),IFERROR(VLOOKUP('Lotações convertidas'!A3992,'Lista de conversão'!B:B,1,0),""))</f>
        <v>CENTRO DE SAÚDE CACHOEIRINHA</v>
      </c>
    </row>
    <row r="3993" spans="1:2" x14ac:dyDescent="0.25">
      <c r="A3993" t="str">
        <f>TRIM(BC!F3991)</f>
        <v>CENTRO DE SAÚDE JARDIM ALVORADA</v>
      </c>
      <c r="B3993" t="str">
        <f>IFERROR(VLOOKUP('Lotações convertidas'!A3993,'Lista de conversão'!A:B,2,0),IFERROR(VLOOKUP('Lotações convertidas'!A3993,'Lista de conversão'!B:B,1,0),""))</f>
        <v>CENTRO DE SAÚDE JARDIM ALVORADA</v>
      </c>
    </row>
    <row r="3994" spans="1:2" x14ac:dyDescent="0.25">
      <c r="A3994" t="str">
        <f>TRIM(BC!F3992)</f>
        <v>UNIDADE DE PRONTO ATENDIMENTO NORTE</v>
      </c>
      <c r="B3994" t="str">
        <f>IFERROR(VLOOKUP('Lotações convertidas'!A3994,'Lista de conversão'!A:B,2,0),IFERROR(VLOOKUP('Lotações convertidas'!A3994,'Lista de conversão'!B:B,1,0),""))</f>
        <v>UNIDADE DE PRONTO ATENDIMENTO NORTE</v>
      </c>
    </row>
    <row r="3995" spans="1:2" x14ac:dyDescent="0.25">
      <c r="A3995" t="str">
        <f>TRIM(BC!F3993)</f>
        <v>CENTRO DE SAÚDE SANTA ROSA</v>
      </c>
      <c r="B3995" t="str">
        <f>IFERROR(VLOOKUP('Lotações convertidas'!A3995,'Lista de conversão'!A:B,2,0),IFERROR(VLOOKUP('Lotações convertidas'!A3995,'Lista de conversão'!B:B,1,0),""))</f>
        <v>CENTRO DE SAÚDE SANTA ROSA</v>
      </c>
    </row>
    <row r="3996" spans="1:2" x14ac:dyDescent="0.25">
      <c r="A3996" t="str">
        <f>TRIM(BC!F3994)</f>
        <v>UNIDADE DE PRONTO ATENDIMENTO NORTE</v>
      </c>
      <c r="B3996" t="str">
        <f>IFERROR(VLOOKUP('Lotações convertidas'!A3996,'Lista de conversão'!A:B,2,0),IFERROR(VLOOKUP('Lotações convertidas'!A3996,'Lista de conversão'!B:B,1,0),""))</f>
        <v>UNIDADE DE PRONTO ATENDIMENTO NORTE</v>
      </c>
    </row>
    <row r="3997" spans="1:2" x14ac:dyDescent="0.25">
      <c r="A3997" t="str">
        <f>TRIM(BC!F3995)</f>
        <v>UNIDADE DE REFERÊNCIA SECUNDÁRIA CAMPOS SALES</v>
      </c>
      <c r="B3997" t="str">
        <f>IFERROR(VLOOKUP('Lotações convertidas'!A3997,'Lista de conversão'!A:B,2,0),IFERROR(VLOOKUP('Lotações convertidas'!A3997,'Lista de conversão'!B:B,1,0),""))</f>
        <v>UNIDADE DE REFERENCIA SECUNDARIA CAMPOS SALES</v>
      </c>
    </row>
    <row r="3998" spans="1:2" x14ac:dyDescent="0.25">
      <c r="A3998" t="str">
        <f>TRIM(BC!F3996)</f>
        <v>UNIDADE DE PRONTO ATENDIMENTO NORTE</v>
      </c>
      <c r="B3998" t="str">
        <f>IFERROR(VLOOKUP('Lotações convertidas'!A3998,'Lista de conversão'!A:B,2,0),IFERROR(VLOOKUP('Lotações convertidas'!A3998,'Lista de conversão'!B:B,1,0),""))</f>
        <v>UNIDADE DE PRONTO ATENDIMENTO NORTE</v>
      </c>
    </row>
    <row r="3999" spans="1:2" x14ac:dyDescent="0.25">
      <c r="A3999" t="str">
        <f>TRIM(BC!F3997)</f>
        <v>UNIDADE DE PRONTO ATENDIMENTO LESTE</v>
      </c>
      <c r="B3999" t="str">
        <f>IFERROR(VLOOKUP('Lotações convertidas'!A3999,'Lista de conversão'!A:B,2,0),IFERROR(VLOOKUP('Lotações convertidas'!A3999,'Lista de conversão'!B:B,1,0),""))</f>
        <v>UNIDADE DE PRONTO ATENDIMENTO LESTE</v>
      </c>
    </row>
    <row r="4000" spans="1:2" x14ac:dyDescent="0.25">
      <c r="A4000" t="str">
        <f>TRIM(BC!F3998)</f>
        <v>CENTRAL DE ESTERILIZACAO NORDESTE</v>
      </c>
      <c r="B4000" t="str">
        <f>IFERROR(VLOOKUP('Lotações convertidas'!A4000,'Lista de conversão'!A:B,2,0),IFERROR(VLOOKUP('Lotações convertidas'!A4000,'Lista de conversão'!B:B,1,0),""))</f>
        <v>CENTRAL DE ESTERILIZACAO NORDESTE</v>
      </c>
    </row>
    <row r="4001" spans="1:2" x14ac:dyDescent="0.25">
      <c r="A4001" t="str">
        <f>TRIM(BC!F3999)</f>
        <v>UNIDADE DE PRONTO ATENDIMENTO PAMPULHA</v>
      </c>
      <c r="B4001" t="str">
        <f>IFERROR(VLOOKUP('Lotações convertidas'!A4001,'Lista de conversão'!A:B,2,0),IFERROR(VLOOKUP('Lotações convertidas'!A4001,'Lista de conversão'!B:B,1,0),""))</f>
        <v>UNIDADE DE PRONTO ATENDIMENTO PAMPULHA</v>
      </c>
    </row>
    <row r="4002" spans="1:2" x14ac:dyDescent="0.25">
      <c r="A4002" t="str">
        <f>TRIM(BC!F4000)</f>
        <v>CENTRO DE SAÚDE POMPÉIA</v>
      </c>
      <c r="B4002" t="str">
        <f>IFERROR(VLOOKUP('Lotações convertidas'!A4002,'Lista de conversão'!A:B,2,0),IFERROR(VLOOKUP('Lotações convertidas'!A4002,'Lista de conversão'!B:B,1,0),""))</f>
        <v>CENTRO DE SAÚDE POMPÉIA</v>
      </c>
    </row>
    <row r="4003" spans="1:2" x14ac:dyDescent="0.25">
      <c r="A4003" t="str">
        <f>TRIM(BC!F4001)</f>
        <v>CENTRO DE REFERÊNCIA EM SAÚDE MENTAL- ÁLCOOL E OUTRAS DROGAS PAMPULHA/NOROESTE</v>
      </c>
      <c r="B4003" t="str">
        <f>IFERROR(VLOOKUP('Lotações convertidas'!A4003,'Lista de conversão'!A:B,2,0),IFERROR(VLOOKUP('Lotações convertidas'!A4003,'Lista de conversão'!B:B,1,0),""))</f>
        <v>CENTRO DE REFERÊNCIA EM SAÚDE MENTAL - ÁLCOOL E DROGAS PAMPULHA/NOROESTE</v>
      </c>
    </row>
    <row r="4004" spans="1:2" x14ac:dyDescent="0.25">
      <c r="A4004" t="str">
        <f>TRIM(BC!F4002)</f>
        <v>CENTRO DE REFERÊNCIA EM SAÚDE MENTAL- ÁLCOOL E OUTRAS DROGAS PAMPULHA/NOROESTE</v>
      </c>
      <c r="B4004" t="str">
        <f>IFERROR(VLOOKUP('Lotações convertidas'!A4004,'Lista de conversão'!A:B,2,0),IFERROR(VLOOKUP('Lotações convertidas'!A4004,'Lista de conversão'!B:B,1,0),""))</f>
        <v>CENTRO DE REFERÊNCIA EM SAÚDE MENTAL - ÁLCOOL E DROGAS PAMPULHA/NOROESTE</v>
      </c>
    </row>
    <row r="4005" spans="1:2" x14ac:dyDescent="0.25">
      <c r="A4005" t="str">
        <f>TRIM(BC!F4003)</f>
        <v>CENTRO DE SAÚDE PADRE JOAQUIM MAIA</v>
      </c>
      <c r="B4005" t="str">
        <f>IFERROR(VLOOKUP('Lotações convertidas'!A4005,'Lista de conversão'!A:B,2,0),IFERROR(VLOOKUP('Lotações convertidas'!A4005,'Lista de conversão'!B:B,1,0),""))</f>
        <v>CENTRO DE SAÚDE PADRE JOAQUIM MAIA</v>
      </c>
    </row>
    <row r="4006" spans="1:2" x14ac:dyDescent="0.25">
      <c r="A4006" t="str">
        <f>TRIM(BC!F4004)</f>
        <v>CENTRO DE SAÚDE CARLOS RENATO DIAS</v>
      </c>
      <c r="B4006" t="str">
        <f>IFERROR(VLOOKUP('Lotações convertidas'!A4006,'Lista de conversão'!A:B,2,0),IFERROR(VLOOKUP('Lotações convertidas'!A4006,'Lista de conversão'!B:B,1,0),""))</f>
        <v>CENTRO DE SAÚDE CARLOS RENATO DIAS</v>
      </c>
    </row>
    <row r="4007" spans="1:2" x14ac:dyDescent="0.25">
      <c r="A4007" t="str">
        <f>TRIM(BC!F4005)</f>
        <v>CENTRO DE REFERÊNCIA EM SAÚDE MENTAL INFANTO-JUVENIL NOROESTE</v>
      </c>
      <c r="B4007" t="str">
        <f>IFERROR(VLOOKUP('Lotações convertidas'!A4007,'Lista de conversão'!A:B,2,0),IFERROR(VLOOKUP('Lotações convertidas'!A4007,'Lista de conversão'!B:B,1,0),""))</f>
        <v>CENTRO DE REFERENCIA EM SAUDE MENTAL INFANTIL NOROESTE</v>
      </c>
    </row>
    <row r="4008" spans="1:2" x14ac:dyDescent="0.25">
      <c r="A4008" t="str">
        <f>TRIM(BC!F4006)</f>
        <v>CENTRO DE SAÚDE SÃO CRISTÓVÃO</v>
      </c>
      <c r="B4008" t="str">
        <f>IFERROR(VLOOKUP('Lotações convertidas'!A4008,'Lista de conversão'!A:B,2,0),IFERROR(VLOOKUP('Lotações convertidas'!A4008,'Lista de conversão'!B:B,1,0),""))</f>
        <v>CENTRO DE SAÚDE SÃO CRISTÓVÃO</v>
      </c>
    </row>
    <row r="4009" spans="1:2" x14ac:dyDescent="0.25">
      <c r="A4009" t="str">
        <f>TRIM(BC!F4007)</f>
        <v>CENTRO DE ESPECIALIDADES ODONTOLÓGICAS VENDA NOVA</v>
      </c>
      <c r="B4009" t="str">
        <f>IFERROR(VLOOKUP('Lotações convertidas'!A4009,'Lista de conversão'!A:B,2,0),IFERROR(VLOOKUP('Lotações convertidas'!A4009,'Lista de conversão'!B:B,1,0),""))</f>
        <v>CENTRO DE ESPECIALIDADES ODONTOLOGICAS VENDA NOVA</v>
      </c>
    </row>
    <row r="4010" spans="1:2" x14ac:dyDescent="0.25">
      <c r="A4010" t="str">
        <f>TRIM(BC!F4008)</f>
        <v>UNIDADE DE PRONTO ATENDIMENTO NORDESTE</v>
      </c>
      <c r="B4010" t="str">
        <f>IFERROR(VLOOKUP('Lotações convertidas'!A4010,'Lista de conversão'!A:B,2,0),IFERROR(VLOOKUP('Lotações convertidas'!A4010,'Lista de conversão'!B:B,1,0),""))</f>
        <v>UNIDADE DE PRONTO ATENDIMENTO NORDESTE</v>
      </c>
    </row>
    <row r="4011" spans="1:2" x14ac:dyDescent="0.25">
      <c r="A4011" t="str">
        <f>TRIM(BC!F4009)</f>
        <v>CENTRO DE SAÚDE MARIVANDA BALEEIRO - PAULO VI</v>
      </c>
      <c r="B4011" t="str">
        <f>IFERROR(VLOOKUP('Lotações convertidas'!A4011,'Lista de conversão'!A:B,2,0),IFERROR(VLOOKUP('Lotações convertidas'!A4011,'Lista de conversão'!B:B,1,0),""))</f>
        <v>CENTRO DE SAÚDE MARIVANDA BALEEIRO - PAULO VI</v>
      </c>
    </row>
    <row r="4012" spans="1:2" x14ac:dyDescent="0.25">
      <c r="A4012" t="str">
        <f>TRIM(BC!F4010)</f>
        <v>SERVIÇO DE ATENDIMENTO MÓVEL DE URGÊNCIA E TRANSPORTE EM SAÚDE</v>
      </c>
      <c r="B4012" t="str">
        <f>IFERROR(VLOOKUP('Lotações convertidas'!A4012,'Lista de conversão'!A:B,2,0),IFERROR(VLOOKUP('Lotações convertidas'!A4012,'Lista de conversão'!B:B,1,0),""))</f>
        <v>SERVIÇO DE ATENDIMENTO MÓVEL DE URGÊNCIA E TRANSPORTE EM SAÚDE</v>
      </c>
    </row>
    <row r="4013" spans="1:2" x14ac:dyDescent="0.25">
      <c r="A4013" t="str">
        <f>TRIM(BC!F4011)</f>
        <v>UNIDADE DE PRONTO ATENDIMENTO LESTE</v>
      </c>
      <c r="B4013" t="str">
        <f>IFERROR(VLOOKUP('Lotações convertidas'!A4013,'Lista de conversão'!A:B,2,0),IFERROR(VLOOKUP('Lotações convertidas'!A4013,'Lista de conversão'!B:B,1,0),""))</f>
        <v>UNIDADE DE PRONTO ATENDIMENTO LESTE</v>
      </c>
    </row>
    <row r="4014" spans="1:2" x14ac:dyDescent="0.25">
      <c r="A4014" t="str">
        <f>TRIM(BC!F4012)</f>
        <v>CENTRO DE SAÚDE SÃO TOMÁS</v>
      </c>
      <c r="B4014" t="str">
        <f>IFERROR(VLOOKUP('Lotações convertidas'!A4014,'Lista de conversão'!A:B,2,0),IFERROR(VLOOKUP('Lotações convertidas'!A4014,'Lista de conversão'!B:B,1,0),""))</f>
        <v>CENTRO DE SAÚDE SÃO TOMÁS</v>
      </c>
    </row>
    <row r="4015" spans="1:2" x14ac:dyDescent="0.25">
      <c r="A4015" t="str">
        <f>TRIM(BC!F4013)</f>
        <v>CENTRO DE SAÚDE OLAVO ALBINO CORREIA</v>
      </c>
      <c r="B4015" t="str">
        <f>IFERROR(VLOOKUP('Lotações convertidas'!A4015,'Lista de conversão'!A:B,2,0),IFERROR(VLOOKUP('Lotações convertidas'!A4015,'Lista de conversão'!B:B,1,0),""))</f>
        <v>CENTRO DE SAÚDE OLAVO ALBINO CORREIA</v>
      </c>
    </row>
    <row r="4016" spans="1:2" x14ac:dyDescent="0.25">
      <c r="A4016" t="str">
        <f>TRIM(BC!F4014)</f>
        <v>CENTRO DE SAÚDE SANTOS ANJOS</v>
      </c>
      <c r="B4016" t="str">
        <f>IFERROR(VLOOKUP('Lotações convertidas'!A4016,'Lista de conversão'!A:B,2,0),IFERROR(VLOOKUP('Lotações convertidas'!A4016,'Lista de conversão'!B:B,1,0),""))</f>
        <v>CENTRO DE SAÚDE SANTOS ANJOS</v>
      </c>
    </row>
    <row r="4017" spans="1:2" x14ac:dyDescent="0.25">
      <c r="A4017" t="str">
        <f>TRIM(BC!F4015)</f>
        <v>DIRETORIA REGIONAL DE SAUDE NORDESTE</v>
      </c>
      <c r="B4017" t="str">
        <f>IFERROR(VLOOKUP('Lotações convertidas'!A4017,'Lista de conversão'!A:B,2,0),IFERROR(VLOOKUP('Lotações convertidas'!A4017,'Lista de conversão'!B:B,1,0),""))</f>
        <v>DIRETORIA REGIONAL DE SAUDE NORDESTE</v>
      </c>
    </row>
    <row r="4018" spans="1:2" x14ac:dyDescent="0.25">
      <c r="A4018" t="str">
        <f>TRIM(BC!F4016)</f>
        <v>CENTRO DE SAÚDE BOMSUCESSO</v>
      </c>
      <c r="B4018" t="str">
        <f>IFERROR(VLOOKUP('Lotações convertidas'!A4018,'Lista de conversão'!A:B,2,0),IFERROR(VLOOKUP('Lotações convertidas'!A4018,'Lista de conversão'!B:B,1,0),""))</f>
        <v>CENTRO DE SAÚDE BOMSUCESSO</v>
      </c>
    </row>
    <row r="4019" spans="1:2" x14ac:dyDescent="0.25">
      <c r="A4019" t="str">
        <f>TRIM(BC!F4017)</f>
        <v>CENTRO DE SAÚDE SALGADO FILHO</v>
      </c>
      <c r="B4019" t="str">
        <f>IFERROR(VLOOKUP('Lotações convertidas'!A4019,'Lista de conversão'!A:B,2,0),IFERROR(VLOOKUP('Lotações convertidas'!A4019,'Lista de conversão'!B:B,1,0),""))</f>
        <v>CENTRO DE SAÚDE SALGADO FILHO</v>
      </c>
    </row>
    <row r="4020" spans="1:2" x14ac:dyDescent="0.25">
      <c r="A4020" t="str">
        <f>TRIM(BC!F4018)</f>
        <v>CENTRO DE REFERENCIA EM SAUDE MENTAL PAMPULHA</v>
      </c>
      <c r="B4020" t="str">
        <f>IFERROR(VLOOKUP('Lotações convertidas'!A4020,'Lista de conversão'!A:B,2,0),IFERROR(VLOOKUP('Lotações convertidas'!A4020,'Lista de conversão'!B:B,1,0),""))</f>
        <v>CENTRO DE REFERENCIA EM SAUDE MENTAL PAMPULHA</v>
      </c>
    </row>
    <row r="4021" spans="1:2" x14ac:dyDescent="0.25">
      <c r="A4021" t="str">
        <f>TRIM(BC!F4019)</f>
        <v>UNIDADE DE PRONTO ATENDIMENTO OESTE</v>
      </c>
      <c r="B4021" t="str">
        <f>IFERROR(VLOOKUP('Lotações convertidas'!A4021,'Lista de conversão'!A:B,2,0),IFERROR(VLOOKUP('Lotações convertidas'!A4021,'Lista de conversão'!B:B,1,0),""))</f>
        <v>UNIDADE DE PRONTO ATENDIMENTO OESTE</v>
      </c>
    </row>
    <row r="4022" spans="1:2" x14ac:dyDescent="0.25">
      <c r="A4022" t="str">
        <f>TRIM(BC!F4020)</f>
        <v>CENTRO DE REFERÊNCIA EM SAÚDE MENTAL- ÁLCOOL E OUTRAS DROGAS PAMPULHA/NOROESTE</v>
      </c>
      <c r="B4022" t="str">
        <f>IFERROR(VLOOKUP('Lotações convertidas'!A4022,'Lista de conversão'!A:B,2,0),IFERROR(VLOOKUP('Lotações convertidas'!A4022,'Lista de conversão'!B:B,1,0),""))</f>
        <v>CENTRO DE REFERÊNCIA EM SAÚDE MENTAL - ÁLCOOL E DROGAS PAMPULHA/NOROESTE</v>
      </c>
    </row>
    <row r="4023" spans="1:2" x14ac:dyDescent="0.25">
      <c r="A4023" t="str">
        <f>TRIM(BC!F4021)</f>
        <v>UNIDADE DE PRONTO ATENDIMENTO OESTE</v>
      </c>
      <c r="B4023" t="str">
        <f>IFERROR(VLOOKUP('Lotações convertidas'!A4023,'Lista de conversão'!A:B,2,0),IFERROR(VLOOKUP('Lotações convertidas'!A4023,'Lista de conversão'!B:B,1,0),""))</f>
        <v>UNIDADE DE PRONTO ATENDIMENTO OESTE</v>
      </c>
    </row>
    <row r="4024" spans="1:2" x14ac:dyDescent="0.25">
      <c r="A4024" t="str">
        <f>TRIM(BC!F4022)</f>
        <v>CENTRO DE SAÚDE RIBEIRO DE ABREU</v>
      </c>
      <c r="B4024" t="str">
        <f>IFERROR(VLOOKUP('Lotações convertidas'!A4024,'Lista de conversão'!A:B,2,0),IFERROR(VLOOKUP('Lotações convertidas'!A4024,'Lista de conversão'!B:B,1,0),""))</f>
        <v>CENTRO DE SAÚDE RIBEIRO DE ABREU</v>
      </c>
    </row>
    <row r="4025" spans="1:2" x14ac:dyDescent="0.25">
      <c r="A4025" t="str">
        <f>TRIM(BC!F4023)</f>
        <v>CENTRO DE SAÚDE NOVO HORIZONTE</v>
      </c>
      <c r="B4025" t="str">
        <f>IFERROR(VLOOKUP('Lotações convertidas'!A4025,'Lista de conversão'!A:B,2,0),IFERROR(VLOOKUP('Lotações convertidas'!A4025,'Lista de conversão'!B:B,1,0),""))</f>
        <v>CENTRO DE SAÚDE NOVO HORIZONTE</v>
      </c>
    </row>
    <row r="4026" spans="1:2" x14ac:dyDescent="0.25">
      <c r="A4026" t="str">
        <f>TRIM(BC!F4024)</f>
        <v>CENTRO DE SAÚDE SÃO MARCOS</v>
      </c>
      <c r="B4026" t="str">
        <f>IFERROR(VLOOKUP('Lotações convertidas'!A4026,'Lista de conversão'!A:B,2,0),IFERROR(VLOOKUP('Lotações convertidas'!A4026,'Lista de conversão'!B:B,1,0),""))</f>
        <v>CENTRO DE SAÚDE SÃO MARCOS</v>
      </c>
    </row>
    <row r="4027" spans="1:2" x14ac:dyDescent="0.25">
      <c r="A4027" t="str">
        <f>TRIM(BC!F4025)</f>
        <v>CENTRO DE SAÚDE COPACABANA</v>
      </c>
      <c r="B4027" t="str">
        <f>IFERROR(VLOOKUP('Lotações convertidas'!A4027,'Lista de conversão'!A:B,2,0),IFERROR(VLOOKUP('Lotações convertidas'!A4027,'Lista de conversão'!B:B,1,0),""))</f>
        <v>CENTRO DE SAÚDE COPACABANA</v>
      </c>
    </row>
    <row r="4028" spans="1:2" x14ac:dyDescent="0.25">
      <c r="A4028" t="str">
        <f>TRIM(BC!F4026)</f>
        <v>CENTRO DE REFERENCIA EM SAUDE MENTAL NORTE</v>
      </c>
      <c r="B4028" t="str">
        <f>IFERROR(VLOOKUP('Lotações convertidas'!A4028,'Lista de conversão'!A:B,2,0),IFERROR(VLOOKUP('Lotações convertidas'!A4028,'Lista de conversão'!B:B,1,0),""))</f>
        <v>CENTRO DE REFERENCIA EM SAUDE MENTAL NORTE</v>
      </c>
    </row>
    <row r="4029" spans="1:2" x14ac:dyDescent="0.25">
      <c r="A4029" t="str">
        <f>TRIM(BC!F4027)</f>
        <v>CENTRO DE SAÚDE EDUARDO MAURO DE ARAÚJO - MIRAMAR</v>
      </c>
      <c r="B4029" t="str">
        <f>IFERROR(VLOOKUP('Lotações convertidas'!A4029,'Lista de conversão'!A:B,2,0),IFERROR(VLOOKUP('Lotações convertidas'!A4029,'Lista de conversão'!B:B,1,0),""))</f>
        <v>CENTRO DE SAÚDE EDUARDO MAURO DE ARAÚJO - MIRAMAR</v>
      </c>
    </row>
    <row r="4030" spans="1:2" x14ac:dyDescent="0.25">
      <c r="A4030" t="str">
        <f>TRIM(BC!F4028)</f>
        <v>GERENCIA DE ASSISTENCIA, EPIDEMIOLOGIA E REGULACAO NORTE</v>
      </c>
      <c r="B4030" t="str">
        <f>IFERROR(VLOOKUP('Lotações convertidas'!A4030,'Lista de conversão'!A:B,2,0),IFERROR(VLOOKUP('Lotações convertidas'!A4030,'Lista de conversão'!B:B,1,0),""))</f>
        <v>GERENCIA DE ASSISTENCIA, EPIDEMIOLOGIA E REGULACAO NORTE</v>
      </c>
    </row>
    <row r="4031" spans="1:2" x14ac:dyDescent="0.25">
      <c r="A4031" t="str">
        <f>TRIM(BC!F4029)</f>
        <v>CENTRO DE REFERÊNCIA EM SAÚDE MENTAL- ÁLCOOL E OUTRAS DROGAS NORDESTE</v>
      </c>
      <c r="B4031" t="str">
        <f>IFERROR(VLOOKUP('Lotações convertidas'!A4031,'Lista de conversão'!A:B,2,0),IFERROR(VLOOKUP('Lotações convertidas'!A4031,'Lista de conversão'!B:B,1,0),""))</f>
        <v>CENTRO DE REFERENCIA EM SAUDE MENTAL ALCOOL E DROGAS NORDESTE</v>
      </c>
    </row>
    <row r="4032" spans="1:2" x14ac:dyDescent="0.25">
      <c r="A4032" t="str">
        <f>TRIM(BC!F4030)</f>
        <v>UNIDADE DE PRONTO ATENDIMENTO BARREIRO</v>
      </c>
      <c r="B4032" t="str">
        <f>IFERROR(VLOOKUP('Lotações convertidas'!A4032,'Lista de conversão'!A:B,2,0),IFERROR(VLOOKUP('Lotações convertidas'!A4032,'Lista de conversão'!B:B,1,0),""))</f>
        <v>UNIDADE DE PRONTO ATENDIMENTO BARREIRO</v>
      </c>
    </row>
    <row r="4033" spans="1:2" x14ac:dyDescent="0.25">
      <c r="A4033" t="str">
        <f>TRIM(BC!F4031)</f>
        <v>GERENCIA DE ASSISTENCIA, EPIDEMIOLOGIA E REGULACAO PAMPULHA</v>
      </c>
      <c r="B4033" t="str">
        <f>IFERROR(VLOOKUP('Lotações convertidas'!A4033,'Lista de conversão'!A:B,2,0),IFERROR(VLOOKUP('Lotações convertidas'!A4033,'Lista de conversão'!B:B,1,0),""))</f>
        <v>GERENCIA DE ASSISTENCIA, EPIDEMIOLOGIA E REGULACAO PAMPULHA</v>
      </c>
    </row>
    <row r="4034" spans="1:2" x14ac:dyDescent="0.25">
      <c r="A4034" t="str">
        <f>TRIM(BC!F4032)</f>
        <v>CENTRO DE SAÚDE LAGOA</v>
      </c>
      <c r="B4034" t="str">
        <f>IFERROR(VLOOKUP('Lotações convertidas'!A4034,'Lista de conversão'!A:B,2,0),IFERROR(VLOOKUP('Lotações convertidas'!A4034,'Lista de conversão'!B:B,1,0),""))</f>
        <v>CENTRO DE SAÚDE LAGOA</v>
      </c>
    </row>
    <row r="4035" spans="1:2" x14ac:dyDescent="0.25">
      <c r="A4035" t="str">
        <f>TRIM(BC!F4033)</f>
        <v>CENTRO DE ESPECIALIDADES ODONTOLÓGICAS CENTRO-SUL</v>
      </c>
      <c r="B4035" t="str">
        <f>IFERROR(VLOOKUP('Lotações convertidas'!A4035,'Lista de conversão'!A:B,2,0),IFERROR(VLOOKUP('Lotações convertidas'!A4035,'Lista de conversão'!B:B,1,0),""))</f>
        <v>CENTRO DE ESPECIALIDADES ODONTOLOGICAS CENTRO-SUL</v>
      </c>
    </row>
    <row r="4036" spans="1:2" x14ac:dyDescent="0.25">
      <c r="A4036" t="str">
        <f>TRIM(BC!F4034)</f>
        <v>CENTRO DE SAÚDE OURO PRETO</v>
      </c>
      <c r="B4036" t="str">
        <f>IFERROR(VLOOKUP('Lotações convertidas'!A4036,'Lista de conversão'!A:B,2,0),IFERROR(VLOOKUP('Lotações convertidas'!A4036,'Lista de conversão'!B:B,1,0),""))</f>
        <v>CENTRO DE SAÚDE OURO PRETO</v>
      </c>
    </row>
    <row r="4037" spans="1:2" x14ac:dyDescent="0.25">
      <c r="A4037" t="str">
        <f>TRIM(BC!F4035)</f>
        <v>CENTRO DE SAÚDE MANGUEIRAS</v>
      </c>
      <c r="B4037" t="str">
        <f>IFERROR(VLOOKUP('Lotações convertidas'!A4037,'Lista de conversão'!A:B,2,0),IFERROR(VLOOKUP('Lotações convertidas'!A4037,'Lista de conversão'!B:B,1,0),""))</f>
        <v>CENTRO DE SAÚDE MANGUEIRAS</v>
      </c>
    </row>
    <row r="4038" spans="1:2" x14ac:dyDescent="0.25">
      <c r="A4038" t="str">
        <f>TRIM(BC!F4036)</f>
        <v>LABORATÓRIO REGIONAL OESTE / BARREIRO</v>
      </c>
      <c r="B4038" t="str">
        <f>IFERROR(VLOOKUP('Lotações convertidas'!A4038,'Lista de conversão'!A:B,2,0),IFERROR(VLOOKUP('Lotações convertidas'!A4038,'Lista de conversão'!B:B,1,0),""))</f>
        <v>LABORATORIO REGIONAL OESTE/BARREIRO</v>
      </c>
    </row>
    <row r="4039" spans="1:2" x14ac:dyDescent="0.25">
      <c r="A4039" t="str">
        <f>TRIM(BC!F4037)</f>
        <v>CENTRO DE SAÚDE REGINA</v>
      </c>
      <c r="B4039" t="str">
        <f>IFERROR(VLOOKUP('Lotações convertidas'!A4039,'Lista de conversão'!A:B,2,0),IFERROR(VLOOKUP('Lotações convertidas'!A4039,'Lista de conversão'!B:B,1,0),""))</f>
        <v>CENTRO DE SAÚDE REGINA</v>
      </c>
    </row>
    <row r="4040" spans="1:2" x14ac:dyDescent="0.25">
      <c r="A4040" t="str">
        <f>TRIM(BC!F4038)</f>
        <v>CENTRO DE SAÚDE FLORAMAR</v>
      </c>
      <c r="B4040" t="str">
        <f>IFERROR(VLOOKUP('Lotações convertidas'!A4040,'Lista de conversão'!A:B,2,0),IFERROR(VLOOKUP('Lotações convertidas'!A4040,'Lista de conversão'!B:B,1,0),""))</f>
        <v>CENTRO DE SAÚDE FLORAMAR</v>
      </c>
    </row>
    <row r="4041" spans="1:2" x14ac:dyDescent="0.25">
      <c r="A4041" t="str">
        <f>TRIM(BC!F4039)</f>
        <v>CENTRO DE SAÚDE SERRA VERDE</v>
      </c>
      <c r="B4041" t="str">
        <f>IFERROR(VLOOKUP('Lotações convertidas'!A4041,'Lista de conversão'!A:B,2,0),IFERROR(VLOOKUP('Lotações convertidas'!A4041,'Lista de conversão'!B:B,1,0),""))</f>
        <v>CENTRO DE SAÚDE SERRA VERDE</v>
      </c>
    </row>
    <row r="4042" spans="1:2" x14ac:dyDescent="0.25">
      <c r="A4042" t="str">
        <f>TRIM(BC!F4040)</f>
        <v>CENTRO DE SAÚDE LAJEDO</v>
      </c>
      <c r="B4042" t="str">
        <f>IFERROR(VLOOKUP('Lotações convertidas'!A4042,'Lista de conversão'!A:B,2,0),IFERROR(VLOOKUP('Lotações convertidas'!A4042,'Lista de conversão'!B:B,1,0),""))</f>
        <v>CENTRO DE SAÚDE LAJEDO</v>
      </c>
    </row>
    <row r="4043" spans="1:2" x14ac:dyDescent="0.25">
      <c r="A4043" t="str">
        <f>TRIM(BC!F4041)</f>
        <v>UNIDADE DE PRONTO ATENDIMENTO LESTE</v>
      </c>
      <c r="B4043" t="str">
        <f>IFERROR(VLOOKUP('Lotações convertidas'!A4043,'Lista de conversão'!A:B,2,0),IFERROR(VLOOKUP('Lotações convertidas'!A4043,'Lista de conversão'!B:B,1,0),""))</f>
        <v>UNIDADE DE PRONTO ATENDIMENTO LESTE</v>
      </c>
    </row>
    <row r="4044" spans="1:2" x14ac:dyDescent="0.25">
      <c r="A4044" t="str">
        <f>TRIM(BC!F4042)</f>
        <v>CENTRO DE SAÚDE PINDORAMA - ELZA MARTINS</v>
      </c>
      <c r="B4044" t="str">
        <f>IFERROR(VLOOKUP('Lotações convertidas'!A4044,'Lista de conversão'!A:B,2,0),IFERROR(VLOOKUP('Lotações convertidas'!A4044,'Lista de conversão'!B:B,1,0),""))</f>
        <v>CENTRO DE SAÚDE PINDORAMA - ELZA MARTINS</v>
      </c>
    </row>
    <row r="4045" spans="1:2" x14ac:dyDescent="0.25">
      <c r="A4045" t="str">
        <f>TRIM(BC!F4043)</f>
        <v>CENTRO DE REFERÊNCIA EM SAÚDE MENTAL INFANTO-JUVENIL NORDESTE</v>
      </c>
      <c r="B4045" t="str">
        <f>IFERROR(VLOOKUP('Lotações convertidas'!A4045,'Lista de conversão'!A:B,2,0),IFERROR(VLOOKUP('Lotações convertidas'!A4045,'Lista de conversão'!B:B,1,0),""))</f>
        <v>CENTRO DE REFERENCIA EM SAUDE MENTAL INFANTIL NORDESTE</v>
      </c>
    </row>
    <row r="4046" spans="1:2" x14ac:dyDescent="0.25">
      <c r="A4046" t="str">
        <f>TRIM(BC!F4044)</f>
        <v>UNIDADE DE PRONTO ATENDIMENTO VENDA NOVA</v>
      </c>
      <c r="B4046" t="str">
        <f>IFERROR(VLOOKUP('Lotações convertidas'!A4046,'Lista de conversão'!A:B,2,0),IFERROR(VLOOKUP('Lotações convertidas'!A4046,'Lista de conversão'!B:B,1,0),""))</f>
        <v>UNIDADE DE PRONTO ATENDIMENTO VENDA NOVA</v>
      </c>
    </row>
    <row r="4047" spans="1:2" x14ac:dyDescent="0.25">
      <c r="A4047" t="str">
        <f>TRIM(BC!F4045)</f>
        <v>GERENCIA DE ASSISTENCIA, EPIDEMIOLOGIA E REGULACAO NORTE</v>
      </c>
      <c r="B4047" t="str">
        <f>IFERROR(VLOOKUP('Lotações convertidas'!A4047,'Lista de conversão'!A:B,2,0),IFERROR(VLOOKUP('Lotações convertidas'!A4047,'Lista de conversão'!B:B,1,0),""))</f>
        <v>GERENCIA DE ASSISTENCIA, EPIDEMIOLOGIA E REGULACAO NORTE</v>
      </c>
    </row>
    <row r="4048" spans="1:2" x14ac:dyDescent="0.25">
      <c r="A4048" t="str">
        <f>TRIM(BC!F4046)</f>
        <v>UNIDADE DE PRONTO ATENDIMENTO OESTE</v>
      </c>
      <c r="B4048" t="str">
        <f>IFERROR(VLOOKUP('Lotações convertidas'!A4048,'Lista de conversão'!A:B,2,0),IFERROR(VLOOKUP('Lotações convertidas'!A4048,'Lista de conversão'!B:B,1,0),""))</f>
        <v>UNIDADE DE PRONTO ATENDIMENTO OESTE</v>
      </c>
    </row>
    <row r="4049" spans="1:2" x14ac:dyDescent="0.25">
      <c r="A4049" t="str">
        <f>TRIM(BC!F4047)</f>
        <v>UNIDADE DE PRONTO ATENDIMENTO LESTE</v>
      </c>
      <c r="B4049" t="str">
        <f>IFERROR(VLOOKUP('Lotações convertidas'!A4049,'Lista de conversão'!A:B,2,0),IFERROR(VLOOKUP('Lotações convertidas'!A4049,'Lista de conversão'!B:B,1,0),""))</f>
        <v>UNIDADE DE PRONTO ATENDIMENTO LESTE</v>
      </c>
    </row>
    <row r="4050" spans="1:2" x14ac:dyDescent="0.25">
      <c r="A4050" t="str">
        <f>TRIM(BC!F4048)</f>
        <v>CENTRO DE SAÚDE EFIGÊNIA MURTA DE FIGUEIREDO</v>
      </c>
      <c r="B4050" t="str">
        <f>IFERROR(VLOOKUP('Lotações convertidas'!A4050,'Lista de conversão'!A:B,2,0),IFERROR(VLOOKUP('Lotações convertidas'!A4050,'Lista de conversão'!B:B,1,0),""))</f>
        <v>CENTRO DE SAÚDE EFIGÊNIA MURTA DE FIGUEIREDO</v>
      </c>
    </row>
    <row r="4051" spans="1:2" x14ac:dyDescent="0.25">
      <c r="A4051" t="str">
        <f>TRIM(BC!F4049)</f>
        <v>CENTRO DE SAÚDE NAZARÉ</v>
      </c>
      <c r="B4051" t="str">
        <f>IFERROR(VLOOKUP('Lotações convertidas'!A4051,'Lista de conversão'!A:B,2,0),IFERROR(VLOOKUP('Lotações convertidas'!A4051,'Lista de conversão'!B:B,1,0),""))</f>
        <v>CENTRO DE SAÚDE NAZARÉ</v>
      </c>
    </row>
    <row r="4052" spans="1:2" x14ac:dyDescent="0.25">
      <c r="A4052" t="str">
        <f>TRIM(BC!F4050)</f>
        <v>CENTRO DE SAÚDE CONJUNTO SANTA MARIA</v>
      </c>
      <c r="B4052" t="str">
        <f>IFERROR(VLOOKUP('Lotações convertidas'!A4052,'Lista de conversão'!A:B,2,0),IFERROR(VLOOKUP('Lotações convertidas'!A4052,'Lista de conversão'!B:B,1,0),""))</f>
        <v>CENTRO DE SAÚDE CONJUNTO SANTA MARIA</v>
      </c>
    </row>
    <row r="4053" spans="1:2" x14ac:dyDescent="0.25">
      <c r="A4053" t="str">
        <f>TRIM(BC!F4051)</f>
        <v>CENTRO DE SAÚDE EDUARDO MAURO DE ARAÚJO - MIRAMAR</v>
      </c>
      <c r="B4053" t="str">
        <f>IFERROR(VLOOKUP('Lotações convertidas'!A4053,'Lista de conversão'!A:B,2,0),IFERROR(VLOOKUP('Lotações convertidas'!A4053,'Lista de conversão'!B:B,1,0),""))</f>
        <v>CENTRO DE SAÚDE EDUARDO MAURO DE ARAÚJO - MIRAMAR</v>
      </c>
    </row>
    <row r="4054" spans="1:2" x14ac:dyDescent="0.25">
      <c r="A4054" t="str">
        <f>TRIM(BC!F4052)</f>
        <v>CENTRO DE SAÚDE MANTIQUEIRA</v>
      </c>
      <c r="B4054" t="str">
        <f>IFERROR(VLOOKUP('Lotações convertidas'!A4054,'Lista de conversão'!A:B,2,0),IFERROR(VLOOKUP('Lotações convertidas'!A4054,'Lista de conversão'!B:B,1,0),""))</f>
        <v>CENTRO DE SAÚDE MANTIQUEIRA</v>
      </c>
    </row>
    <row r="4055" spans="1:2" x14ac:dyDescent="0.25">
      <c r="A4055" t="str">
        <f>TRIM(BC!F4053)</f>
        <v>SERVIÇO DE ATENDIMENTO MÓVEL DE URGÊNCIA E TRANSPORTE EM SAÚDE</v>
      </c>
      <c r="B4055" t="str">
        <f>IFERROR(VLOOKUP('Lotações convertidas'!A4055,'Lista de conversão'!A:B,2,0),IFERROR(VLOOKUP('Lotações convertidas'!A4055,'Lista de conversão'!B:B,1,0),""))</f>
        <v>SERVIÇO DE ATENDIMENTO MÓVEL DE URGÊNCIA E TRANSPORTE EM SAÚDE</v>
      </c>
    </row>
    <row r="4056" spans="1:2" x14ac:dyDescent="0.25">
      <c r="A4056" t="str">
        <f>TRIM(BC!F4054)</f>
        <v>UNIDADE DE PRONTO ATENDIMENTO NORTE</v>
      </c>
      <c r="B4056" t="str">
        <f>IFERROR(VLOOKUP('Lotações convertidas'!A4056,'Lista de conversão'!A:B,2,0),IFERROR(VLOOKUP('Lotações convertidas'!A4056,'Lista de conversão'!B:B,1,0),""))</f>
        <v>UNIDADE DE PRONTO ATENDIMENTO NORTE</v>
      </c>
    </row>
    <row r="4057" spans="1:2" x14ac:dyDescent="0.25">
      <c r="A4057" t="str">
        <f>TRIM(BC!F4055)</f>
        <v>CENTRO DE SAÚDE JARDIM MONTANHÊS</v>
      </c>
      <c r="B4057" t="str">
        <f>IFERROR(VLOOKUP('Lotações convertidas'!A4057,'Lista de conversão'!A:B,2,0),IFERROR(VLOOKUP('Lotações convertidas'!A4057,'Lista de conversão'!B:B,1,0),""))</f>
        <v>CENTRO DE SAÚDE JARDIM MONTANHÊS</v>
      </c>
    </row>
    <row r="4058" spans="1:2" x14ac:dyDescent="0.25">
      <c r="A4058" t="str">
        <f>TRIM(BC!F4056)</f>
        <v>CENTRO DE REFERENCIA EM REABILITACAO NOROESTE</v>
      </c>
      <c r="B4058" t="str">
        <f>IFERROR(VLOOKUP('Lotações convertidas'!A4058,'Lista de conversão'!A:B,2,0),IFERROR(VLOOKUP('Lotações convertidas'!A4058,'Lista de conversão'!B:B,1,0),""))</f>
        <v>CENTRO DE REFERENCIA EM REABILITACAO NOROESTE</v>
      </c>
    </row>
    <row r="4059" spans="1:2" x14ac:dyDescent="0.25">
      <c r="A4059" t="str">
        <f>TRIM(BC!F4057)</f>
        <v>CENTRO DE SAÚDE SÃO PAULO</v>
      </c>
      <c r="B4059" t="str">
        <f>IFERROR(VLOOKUP('Lotações convertidas'!A4059,'Lista de conversão'!A:B,2,0),IFERROR(VLOOKUP('Lotações convertidas'!A4059,'Lista de conversão'!B:B,1,0),""))</f>
        <v>CENTRO DE SAÚDE SÃO PAULO</v>
      </c>
    </row>
    <row r="4060" spans="1:2" x14ac:dyDescent="0.25">
      <c r="A4060" t="str">
        <f>TRIM(BC!F4058)</f>
        <v>UNIDADE DE PRONTO ATENDIMENTO PAMPULHA</v>
      </c>
      <c r="B4060" t="str">
        <f>IFERROR(VLOOKUP('Lotações convertidas'!A4060,'Lista de conversão'!A:B,2,0),IFERROR(VLOOKUP('Lotações convertidas'!A4060,'Lista de conversão'!B:B,1,0),""))</f>
        <v>UNIDADE DE PRONTO ATENDIMENTO PAMPULHA</v>
      </c>
    </row>
    <row r="4061" spans="1:2" x14ac:dyDescent="0.25">
      <c r="A4061" t="str">
        <f>TRIM(BC!F4059)</f>
        <v>CENTRO DE SAÚDE TREVO</v>
      </c>
      <c r="B4061" t="str">
        <f>IFERROR(VLOOKUP('Lotações convertidas'!A4061,'Lista de conversão'!A:B,2,0),IFERROR(VLOOKUP('Lotações convertidas'!A4061,'Lista de conversão'!B:B,1,0),""))</f>
        <v>CENTRO DE SAÚDE TREVO</v>
      </c>
    </row>
    <row r="4062" spans="1:2" x14ac:dyDescent="0.25">
      <c r="A4062" t="str">
        <f>TRIM(BC!F4060)</f>
        <v>CENTRO DE SAÚDE SANTO ANTÔNIO</v>
      </c>
      <c r="B4062" t="str">
        <f>IFERROR(VLOOKUP('Lotações convertidas'!A4062,'Lista de conversão'!A:B,2,0),IFERROR(VLOOKUP('Lotações convertidas'!A4062,'Lista de conversão'!B:B,1,0),""))</f>
        <v>CENTRO DE SAÚDE SANTO ANTÔNIO</v>
      </c>
    </row>
    <row r="4063" spans="1:2" x14ac:dyDescent="0.25">
      <c r="A4063" t="str">
        <f>TRIM(BC!F4061)</f>
        <v>CENTRO DE REFERÊNCIA EM SAÚDE MENTAL- ÁLCOOL E OUTRAS DROGAS NORDESTE</v>
      </c>
      <c r="B4063" t="str">
        <f>IFERROR(VLOOKUP('Lotações convertidas'!A4063,'Lista de conversão'!A:B,2,0),IFERROR(VLOOKUP('Lotações convertidas'!A4063,'Lista de conversão'!B:B,1,0),""))</f>
        <v>CENTRO DE REFERENCIA EM SAUDE MENTAL ALCOOL E DROGAS NORDESTE</v>
      </c>
    </row>
    <row r="4064" spans="1:2" x14ac:dyDescent="0.25">
      <c r="A4064" t="str">
        <f>TRIM(BC!F4062)</f>
        <v>CENTRO DE SAÚDE TAQUARIL</v>
      </c>
      <c r="B4064" t="str">
        <f>IFERROR(VLOOKUP('Lotações convertidas'!A4064,'Lista de conversão'!A:B,2,0),IFERROR(VLOOKUP('Lotações convertidas'!A4064,'Lista de conversão'!B:B,1,0),""))</f>
        <v>CENTRO DE SAÚDE TAQUARIL</v>
      </c>
    </row>
    <row r="4065" spans="1:2" x14ac:dyDescent="0.25">
      <c r="A4065" t="str">
        <f>TRIM(BC!F4063)</f>
        <v>GERÊNCIA DE GESTÃO DO ACOMPANHAMENTO SOCIOFUNCIONAL E DA SAÚDE</v>
      </c>
      <c r="B4065" t="str">
        <f>IFERROR(VLOOKUP('Lotações convertidas'!A4065,'Lista de conversão'!A:B,2,0),IFERROR(VLOOKUP('Lotações convertidas'!A4065,'Lista de conversão'!B:B,1,0),""))</f>
        <v>GERÊNCIA DE GESTÃO DO ACOMPANHAMENTO SOCIOFUNCIONAL E DA SAÚDE</v>
      </c>
    </row>
    <row r="4066" spans="1:2" x14ac:dyDescent="0.25">
      <c r="A4066" t="str">
        <f>TRIM(BC!F4064)</f>
        <v>CENTRO DE SAÚDE MARCO ANTÔNIO DE MENEZES</v>
      </c>
      <c r="B4066" t="str">
        <f>IFERROR(VLOOKUP('Lotações convertidas'!A4066,'Lista de conversão'!A:B,2,0),IFERROR(VLOOKUP('Lotações convertidas'!A4066,'Lista de conversão'!B:B,1,0),""))</f>
        <v>CENTRO DE SAÚDE MARCO ANTÔNIO DE MENEZES</v>
      </c>
    </row>
    <row r="4067" spans="1:2" x14ac:dyDescent="0.25">
      <c r="A4067" t="str">
        <f>TRIM(BC!F4065)</f>
        <v>UNIDADE DE PRONTO ATENDIMENTO PAMPULHA</v>
      </c>
      <c r="B4067" t="str">
        <f>IFERROR(VLOOKUP('Lotações convertidas'!A4067,'Lista de conversão'!A:B,2,0),IFERROR(VLOOKUP('Lotações convertidas'!A4067,'Lista de conversão'!B:B,1,0),""))</f>
        <v>UNIDADE DE PRONTO ATENDIMENTO PAMPULHA</v>
      </c>
    </row>
    <row r="4068" spans="1:2" x14ac:dyDescent="0.25">
      <c r="A4068" t="str">
        <f>TRIM(BC!F4066)</f>
        <v>UNIDADE DE PRONTO ATENDIMENTO PAMPULHA</v>
      </c>
      <c r="B4068" t="str">
        <f>IFERROR(VLOOKUP('Lotações convertidas'!A4068,'Lista de conversão'!A:B,2,0),IFERROR(VLOOKUP('Lotações convertidas'!A4068,'Lista de conversão'!B:B,1,0),""))</f>
        <v>UNIDADE DE PRONTO ATENDIMENTO PAMPULHA</v>
      </c>
    </row>
    <row r="4069" spans="1:2" x14ac:dyDescent="0.25">
      <c r="A4069" t="str">
        <f>TRIM(BC!F4067)</f>
        <v>CENTRO DE SAÚDE JARDIM ALVORADA</v>
      </c>
      <c r="B4069" t="str">
        <f>IFERROR(VLOOKUP('Lotações convertidas'!A4069,'Lista de conversão'!A:B,2,0),IFERROR(VLOOKUP('Lotações convertidas'!A4069,'Lista de conversão'!B:B,1,0),""))</f>
        <v>CENTRO DE SAÚDE JARDIM ALVORADA</v>
      </c>
    </row>
    <row r="4070" spans="1:2" x14ac:dyDescent="0.25">
      <c r="A4070" t="str">
        <f>TRIM(BC!F4068)</f>
        <v>CENTRO DE SAÚDE NAZARÉ</v>
      </c>
      <c r="B4070" t="str">
        <f>IFERROR(VLOOKUP('Lotações convertidas'!A4070,'Lista de conversão'!A:B,2,0),IFERROR(VLOOKUP('Lotações convertidas'!A4070,'Lista de conversão'!B:B,1,0),""))</f>
        <v>CENTRO DE SAÚDE NAZARÉ</v>
      </c>
    </row>
    <row r="4071" spans="1:2" x14ac:dyDescent="0.25">
      <c r="A4071" t="str">
        <f>TRIM(BC!F4069)</f>
        <v>SERVIÇO DE ATENDIMENTO MÓVEL DE URGÊNCIA E TRANSPORTE EM SAÚDE</v>
      </c>
      <c r="B4071" t="str">
        <f>IFERROR(VLOOKUP('Lotações convertidas'!A4071,'Lista de conversão'!A:B,2,0),IFERROR(VLOOKUP('Lotações convertidas'!A4071,'Lista de conversão'!B:B,1,0),""))</f>
        <v>SERVIÇO DE ATENDIMENTO MÓVEL DE URGÊNCIA E TRANSPORTE EM SAÚDE</v>
      </c>
    </row>
    <row r="4072" spans="1:2" x14ac:dyDescent="0.25">
      <c r="A4072" t="str">
        <f>TRIM(BC!F4070)</f>
        <v>CENTRO DE SAÚDE SÃO PAULO</v>
      </c>
      <c r="B4072" t="str">
        <f>IFERROR(VLOOKUP('Lotações convertidas'!A4072,'Lista de conversão'!A:B,2,0),IFERROR(VLOOKUP('Lotações convertidas'!A4072,'Lista de conversão'!B:B,1,0),""))</f>
        <v>CENTRO DE SAÚDE SÃO PAULO</v>
      </c>
    </row>
    <row r="4073" spans="1:2" x14ac:dyDescent="0.25">
      <c r="A4073" t="str">
        <f>TRIM(BC!F4071)</f>
        <v>LABORATÓRIO REGIONAL NORTE / VENDA NOVA</v>
      </c>
      <c r="B4073" t="str">
        <f>IFERROR(VLOOKUP('Lotações convertidas'!A4073,'Lista de conversão'!A:B,2,0),IFERROR(VLOOKUP('Lotações convertidas'!A4073,'Lista de conversão'!B:B,1,0),""))</f>
        <v>LABORATORIO REGIONAL NORTE/VENDA NOVA</v>
      </c>
    </row>
    <row r="4074" spans="1:2" x14ac:dyDescent="0.25">
      <c r="A4074" t="str">
        <f>TRIM(BC!F4072)</f>
        <v>UNIDADE DE PRONTO ATENDIMENTO VENDA NOVA</v>
      </c>
      <c r="B4074" t="str">
        <f>IFERROR(VLOOKUP('Lotações convertidas'!A4074,'Lista de conversão'!A:B,2,0),IFERROR(VLOOKUP('Lotações convertidas'!A4074,'Lista de conversão'!B:B,1,0),""))</f>
        <v>UNIDADE DE PRONTO ATENDIMENTO VENDA NOVA</v>
      </c>
    </row>
    <row r="4075" spans="1:2" x14ac:dyDescent="0.25">
      <c r="A4075" t="str">
        <f>TRIM(BC!F4073)</f>
        <v>UNIDADE DE PRONTO ATENDIMENTO NORDESTE</v>
      </c>
      <c r="B4075" t="str">
        <f>IFERROR(VLOOKUP('Lotações convertidas'!A4075,'Lista de conversão'!A:B,2,0),IFERROR(VLOOKUP('Lotações convertidas'!A4075,'Lista de conversão'!B:B,1,0),""))</f>
        <v>UNIDADE DE PRONTO ATENDIMENTO NORDESTE</v>
      </c>
    </row>
    <row r="4076" spans="1:2" x14ac:dyDescent="0.25">
      <c r="A4076" t="str">
        <f>TRIM(BC!F4074)</f>
        <v>CENTRO DE SAÚDE SÃO GERALDO</v>
      </c>
      <c r="B4076" t="str">
        <f>IFERROR(VLOOKUP('Lotações convertidas'!A4076,'Lista de conversão'!A:B,2,0),IFERROR(VLOOKUP('Lotações convertidas'!A4076,'Lista de conversão'!B:B,1,0),""))</f>
        <v>CENTRO DE SAÚDE SÃO GERALDO</v>
      </c>
    </row>
    <row r="4077" spans="1:2" x14ac:dyDescent="0.25">
      <c r="A4077" t="str">
        <f>TRIM(BC!F4075)</f>
        <v>UNIDADE DE PRONTO ATENDIMENTO LESTE</v>
      </c>
      <c r="B4077" t="str">
        <f>IFERROR(VLOOKUP('Lotações convertidas'!A4077,'Lista de conversão'!A:B,2,0),IFERROR(VLOOKUP('Lotações convertidas'!A4077,'Lista de conversão'!B:B,1,0),""))</f>
        <v>UNIDADE DE PRONTO ATENDIMENTO LESTE</v>
      </c>
    </row>
    <row r="4078" spans="1:2" x14ac:dyDescent="0.25">
      <c r="A4078" t="str">
        <f>TRIM(BC!F4076)</f>
        <v>CENTRO DE SAÚDE BOM JESUS</v>
      </c>
      <c r="B4078" t="str">
        <f>IFERROR(VLOOKUP('Lotações convertidas'!A4078,'Lista de conversão'!A:B,2,0),IFERROR(VLOOKUP('Lotações convertidas'!A4078,'Lista de conversão'!B:B,1,0),""))</f>
        <v>CENTRO DE SAÚDE BOM JESUS</v>
      </c>
    </row>
    <row r="4079" spans="1:2" x14ac:dyDescent="0.25">
      <c r="A4079" t="str">
        <f>TRIM(BC!F4077)</f>
        <v>CENTRO DE SAÚDE PADRE EUSTÁQUIO</v>
      </c>
      <c r="B4079" t="str">
        <f>IFERROR(VLOOKUP('Lotações convertidas'!A4079,'Lista de conversão'!A:B,2,0),IFERROR(VLOOKUP('Lotações convertidas'!A4079,'Lista de conversão'!B:B,1,0),""))</f>
        <v>CENTRO DE SAÚDE PADRE EUSTÁQUIO</v>
      </c>
    </row>
    <row r="4080" spans="1:2" x14ac:dyDescent="0.25">
      <c r="A4080" t="str">
        <f>TRIM(BC!F4078)</f>
        <v>CENTRO DE REFERENCIA EM SAUDE MENTAL NORDESTE</v>
      </c>
      <c r="B4080" t="str">
        <f>IFERROR(VLOOKUP('Lotações convertidas'!A4080,'Lista de conversão'!A:B,2,0),IFERROR(VLOOKUP('Lotações convertidas'!A4080,'Lista de conversão'!B:B,1,0),""))</f>
        <v>CENTRO DE REFERENCIA EM SAUDE MENTAL NORDESTE</v>
      </c>
    </row>
    <row r="4081" spans="1:2" x14ac:dyDescent="0.25">
      <c r="A4081" t="str">
        <f>TRIM(BC!F4079)</f>
        <v>UNIDADE DE PRONTO ATENDIMENTO OESTE</v>
      </c>
      <c r="B4081" t="str">
        <f>IFERROR(VLOOKUP('Lotações convertidas'!A4081,'Lista de conversão'!A:B,2,0),IFERROR(VLOOKUP('Lotações convertidas'!A4081,'Lista de conversão'!B:B,1,0),""))</f>
        <v>UNIDADE DE PRONTO ATENDIMENTO OESTE</v>
      </c>
    </row>
    <row r="4082" spans="1:2" x14ac:dyDescent="0.25">
      <c r="A4082" t="str">
        <f>TRIM(BC!F4080)</f>
        <v>GERENCIA DE ASSISTENCIA, EPIDEMIOLOGIA E REGULACAO LESTE</v>
      </c>
      <c r="B4082" t="str">
        <f>IFERROR(VLOOKUP('Lotações convertidas'!A4082,'Lista de conversão'!A:B,2,0),IFERROR(VLOOKUP('Lotações convertidas'!A4082,'Lista de conversão'!B:B,1,0),""))</f>
        <v>GERENCIA DE ASSISTENCIA, EPIDEMIOLOGIA E REGULACAO LESTE</v>
      </c>
    </row>
    <row r="4083" spans="1:2" x14ac:dyDescent="0.25">
      <c r="A4083" t="str">
        <f>TRIM(BC!F4081)</f>
        <v>CENTRO DE SAÚDE DIAMANTE - TEIXEIRA DIAS</v>
      </c>
      <c r="B4083" t="str">
        <f>IFERROR(VLOOKUP('Lotações convertidas'!A4083,'Lista de conversão'!A:B,2,0),IFERROR(VLOOKUP('Lotações convertidas'!A4083,'Lista de conversão'!B:B,1,0),""))</f>
        <v>CENTRO DE SAÚDE DIAMANTE - TEIXEIRA DIAS</v>
      </c>
    </row>
    <row r="4084" spans="1:2" x14ac:dyDescent="0.25">
      <c r="A4084" t="str">
        <f>TRIM(BC!F4082)</f>
        <v>CENTRO DE REFERENCIA EM SAUDE MENTAL BARREIRO</v>
      </c>
      <c r="B4084" t="str">
        <f>IFERROR(VLOOKUP('Lotações convertidas'!A4084,'Lista de conversão'!A:B,2,0),IFERROR(VLOOKUP('Lotações convertidas'!A4084,'Lista de conversão'!B:B,1,0),""))</f>
        <v>CENTRO DE REFERENCIA EM SAUDE MENTAL BARREIRO</v>
      </c>
    </row>
    <row r="4085" spans="1:2" x14ac:dyDescent="0.25">
      <c r="A4085" t="str">
        <f>TRIM(BC!F4083)</f>
        <v>SERVIÇO DE ATENDIMENTO MÓVEL DE URGÊNCIA E TRANSPORTE EM SAÚDE</v>
      </c>
      <c r="B4085" t="str">
        <f>IFERROR(VLOOKUP('Lotações convertidas'!A4085,'Lista de conversão'!A:B,2,0),IFERROR(VLOOKUP('Lotações convertidas'!A4085,'Lista de conversão'!B:B,1,0),""))</f>
        <v>SERVIÇO DE ATENDIMENTO MÓVEL DE URGÊNCIA E TRANSPORTE EM SAÚDE</v>
      </c>
    </row>
    <row r="4086" spans="1:2" x14ac:dyDescent="0.25">
      <c r="A4086" t="str">
        <f>TRIM(BC!F4084)</f>
        <v>CENTRO DE SAÚDE SANTA ROSA</v>
      </c>
      <c r="B4086" t="str">
        <f>IFERROR(VLOOKUP('Lotações convertidas'!A4086,'Lista de conversão'!A:B,2,0),IFERROR(VLOOKUP('Lotações convertidas'!A4086,'Lista de conversão'!B:B,1,0),""))</f>
        <v>CENTRO DE SAÚDE SANTA ROSA</v>
      </c>
    </row>
    <row r="4087" spans="1:2" x14ac:dyDescent="0.25">
      <c r="A4087" t="str">
        <f>TRIM(BC!F4085)</f>
        <v>CENTRO DE SAÚDE JOÃO PINHEIRO</v>
      </c>
      <c r="B4087" t="str">
        <f>IFERROR(VLOOKUP('Lotações convertidas'!A4087,'Lista de conversão'!A:B,2,0),IFERROR(VLOOKUP('Lotações convertidas'!A4087,'Lista de conversão'!B:B,1,0),""))</f>
        <v>CENTRO DE SAÚDE JOÃO PINHEIRO</v>
      </c>
    </row>
    <row r="4088" spans="1:2" x14ac:dyDescent="0.25">
      <c r="A4088" t="str">
        <f>TRIM(BC!F4086)</f>
        <v>UNIDADE DE PRONTO ATENDIMENTO OESTE</v>
      </c>
      <c r="B4088" t="str">
        <f>IFERROR(VLOOKUP('Lotações convertidas'!A4088,'Lista de conversão'!A:B,2,0),IFERROR(VLOOKUP('Lotações convertidas'!A4088,'Lista de conversão'!B:B,1,0),""))</f>
        <v>UNIDADE DE PRONTO ATENDIMENTO OESTE</v>
      </c>
    </row>
    <row r="4089" spans="1:2" x14ac:dyDescent="0.25">
      <c r="A4089" t="str">
        <f>TRIM(BC!F4087)</f>
        <v>CENTRO DE REFERENCIA EM SAUDE MENTAL VENDA NOVA</v>
      </c>
      <c r="B4089" t="str">
        <f>IFERROR(VLOOKUP('Lotações convertidas'!A4089,'Lista de conversão'!A:B,2,0),IFERROR(VLOOKUP('Lotações convertidas'!A4089,'Lista de conversão'!B:B,1,0),""))</f>
        <v>CENTRO DE REFERENCIA EM SAUDE MENTAL VENDA NOVA</v>
      </c>
    </row>
    <row r="4090" spans="1:2" x14ac:dyDescent="0.25">
      <c r="A4090" t="str">
        <f>TRIM(BC!F4088)</f>
        <v>UNIDADE DE PRONTO ATENDIMENTO LESTE</v>
      </c>
      <c r="B4090" t="str">
        <f>IFERROR(VLOOKUP('Lotações convertidas'!A4090,'Lista de conversão'!A:B,2,0),IFERROR(VLOOKUP('Lotações convertidas'!A4090,'Lista de conversão'!B:B,1,0),""))</f>
        <v>UNIDADE DE PRONTO ATENDIMENTO LESTE</v>
      </c>
    </row>
    <row r="4091" spans="1:2" x14ac:dyDescent="0.25">
      <c r="A4091" t="str">
        <f>TRIM(BC!F4089)</f>
        <v>UNIDADE DE PRONTO ATENDIMENTO OESTE</v>
      </c>
      <c r="B4091" t="str">
        <f>IFERROR(VLOOKUP('Lotações convertidas'!A4091,'Lista de conversão'!A:B,2,0),IFERROR(VLOOKUP('Lotações convertidas'!A4091,'Lista de conversão'!B:B,1,0),""))</f>
        <v>UNIDADE DE PRONTO ATENDIMENTO OESTE</v>
      </c>
    </row>
    <row r="4092" spans="1:2" x14ac:dyDescent="0.25">
      <c r="A4092" t="str">
        <f>TRIM(BC!F4090)</f>
        <v>CENTRO DE SAÚDE DOM ORIONE</v>
      </c>
      <c r="B4092" t="str">
        <f>IFERROR(VLOOKUP('Lotações convertidas'!A4092,'Lista de conversão'!A:B,2,0),IFERROR(VLOOKUP('Lotações convertidas'!A4092,'Lista de conversão'!B:B,1,0),""))</f>
        <v>CENTRO DE SAÚDE DOM ORIONE</v>
      </c>
    </row>
    <row r="4093" spans="1:2" x14ac:dyDescent="0.25">
      <c r="A4093" t="str">
        <f>TRIM(BC!F4091)</f>
        <v>CENTRO DE SAÚDE ZILAH SPÓSITO</v>
      </c>
      <c r="B4093" t="str">
        <f>IFERROR(VLOOKUP('Lotações convertidas'!A4093,'Lista de conversão'!A:B,2,0),IFERROR(VLOOKUP('Lotações convertidas'!A4093,'Lista de conversão'!B:B,1,0),""))</f>
        <v>CENTRO DE SAÚDE ZILAH SPÓSITO</v>
      </c>
    </row>
    <row r="4094" spans="1:2" x14ac:dyDescent="0.25">
      <c r="A4094" t="str">
        <f>TRIM(BC!F4092)</f>
        <v>CENTRO DE SAÚDE GENTIL GOMES</v>
      </c>
      <c r="B4094" t="str">
        <f>IFERROR(VLOOKUP('Lotações convertidas'!A4094,'Lista de conversão'!A:B,2,0),IFERROR(VLOOKUP('Lotações convertidas'!A4094,'Lista de conversão'!B:B,1,0),""))</f>
        <v>CENTRO DE SAÚDE GENTIL GOMES</v>
      </c>
    </row>
    <row r="4095" spans="1:2" x14ac:dyDescent="0.25">
      <c r="A4095" t="str">
        <f>TRIM(BC!F4093)</f>
        <v>CENTRO DE SAÚDE NOVO AARÃO REIS</v>
      </c>
      <c r="B4095" t="str">
        <f>IFERROR(VLOOKUP('Lotações convertidas'!A4095,'Lista de conversão'!A:B,2,0),IFERROR(VLOOKUP('Lotações convertidas'!A4095,'Lista de conversão'!B:B,1,0),""))</f>
        <v>CENTRO DE SAÚDE NOVO AARÃO REIS</v>
      </c>
    </row>
    <row r="4096" spans="1:2" x14ac:dyDescent="0.25">
      <c r="A4096" t="str">
        <f>TRIM(BC!F4094)</f>
        <v>UNIDADE DE PRONTO ATENDIMENTO PAMPULHA</v>
      </c>
      <c r="B4096" t="str">
        <f>IFERROR(VLOOKUP('Lotações convertidas'!A4096,'Lista de conversão'!A:B,2,0),IFERROR(VLOOKUP('Lotações convertidas'!A4096,'Lista de conversão'!B:B,1,0),""))</f>
        <v>UNIDADE DE PRONTO ATENDIMENTO PAMPULHA</v>
      </c>
    </row>
    <row r="4097" spans="1:2" x14ac:dyDescent="0.25">
      <c r="A4097" t="str">
        <f>TRIM(BC!F4095)</f>
        <v>CENTRO DE SAÚDE PADRE EUSTÁQUIO</v>
      </c>
      <c r="B4097" t="str">
        <f>IFERROR(VLOOKUP('Lotações convertidas'!A4097,'Lista de conversão'!A:B,2,0),IFERROR(VLOOKUP('Lotações convertidas'!A4097,'Lista de conversão'!B:B,1,0),""))</f>
        <v>CENTRO DE SAÚDE PADRE EUSTÁQUIO</v>
      </c>
    </row>
    <row r="4098" spans="1:2" x14ac:dyDescent="0.25">
      <c r="A4098" t="str">
        <f>TRIM(BC!F4096)</f>
        <v>UNIDADE DE PRONTO ATENDIMENTO OESTE</v>
      </c>
      <c r="B4098" t="str">
        <f>IFERROR(VLOOKUP('Lotações convertidas'!A4098,'Lista de conversão'!A:B,2,0),IFERROR(VLOOKUP('Lotações convertidas'!A4098,'Lista de conversão'!B:B,1,0),""))</f>
        <v>UNIDADE DE PRONTO ATENDIMENTO OESTE</v>
      </c>
    </row>
    <row r="4099" spans="1:2" x14ac:dyDescent="0.25">
      <c r="A4099" t="str">
        <f>TRIM(BC!F4097)</f>
        <v>CENTRO DE SAÚDE DOM BOSCO</v>
      </c>
      <c r="B4099" t="str">
        <f>IFERROR(VLOOKUP('Lotações convertidas'!A4099,'Lista de conversão'!A:B,2,0),IFERROR(VLOOKUP('Lotações convertidas'!A4099,'Lista de conversão'!B:B,1,0),""))</f>
        <v>CENTRO DE SAÚDE DOM BOSCO</v>
      </c>
    </row>
    <row r="4100" spans="1:2" x14ac:dyDescent="0.25">
      <c r="A4100" t="str">
        <f>TRIM(BC!F4098)</f>
        <v>CENTRO DE SAÚDE PADRE TARCÍSIO</v>
      </c>
      <c r="B4100" t="str">
        <f>IFERROR(VLOOKUP('Lotações convertidas'!A4100,'Lista de conversão'!A:B,2,0),IFERROR(VLOOKUP('Lotações convertidas'!A4100,'Lista de conversão'!B:B,1,0),""))</f>
        <v>CENTRO DE SAÚDE PADRE TARCÍSIO</v>
      </c>
    </row>
    <row r="4101" spans="1:2" x14ac:dyDescent="0.25">
      <c r="A4101" t="str">
        <f>TRIM(BC!F4099)</f>
        <v>CENTRO DE SAÚDE LEOPOLDO CHRISOSTOMO DE CASTRO</v>
      </c>
      <c r="B4101" t="str">
        <f>IFERROR(VLOOKUP('Lotações convertidas'!A4101,'Lista de conversão'!A:B,2,0),IFERROR(VLOOKUP('Lotações convertidas'!A4101,'Lista de conversão'!B:B,1,0),""))</f>
        <v>CENTRO DE SAÚDE LEOPOLDO CHRISOSTOMO DE CASTRO</v>
      </c>
    </row>
    <row r="4102" spans="1:2" x14ac:dyDescent="0.25">
      <c r="A4102" t="str">
        <f>TRIM(BC!F4100)</f>
        <v>CENTRO DE SAÚDE CIDADE OZANAN</v>
      </c>
      <c r="B4102" t="str">
        <f>IFERROR(VLOOKUP('Lotações convertidas'!A4102,'Lista de conversão'!A:B,2,0),IFERROR(VLOOKUP('Lotações convertidas'!A4102,'Lista de conversão'!B:B,1,0),""))</f>
        <v>CENTRO DE SAÚDE CIDADE OZANAN</v>
      </c>
    </row>
    <row r="4103" spans="1:2" x14ac:dyDescent="0.25">
      <c r="A4103" t="str">
        <f>TRIM(BC!F4101)</f>
        <v>CENTRO DE SAÚDE SÃO MARCOS</v>
      </c>
      <c r="B4103" t="str">
        <f>IFERROR(VLOOKUP('Lotações convertidas'!A4103,'Lista de conversão'!A:B,2,0),IFERROR(VLOOKUP('Lotações convertidas'!A4103,'Lista de conversão'!B:B,1,0),""))</f>
        <v>CENTRO DE SAÚDE SÃO MARCOS</v>
      </c>
    </row>
    <row r="4104" spans="1:2" x14ac:dyDescent="0.25">
      <c r="A4104" t="str">
        <f>TRIM(BC!F4102)</f>
        <v>SERVIÇO DE ATENDIMENTO MÓVEL DE URGÊNCIA E TRANSPORTE EM SAÚDE</v>
      </c>
      <c r="B4104" t="str">
        <f>IFERROR(VLOOKUP('Lotações convertidas'!A4104,'Lista de conversão'!A:B,2,0),IFERROR(VLOOKUP('Lotações convertidas'!A4104,'Lista de conversão'!B:B,1,0),""))</f>
        <v>SERVIÇO DE ATENDIMENTO MÓVEL DE URGÊNCIA E TRANSPORTE EM SAÚDE</v>
      </c>
    </row>
    <row r="4105" spans="1:2" x14ac:dyDescent="0.25">
      <c r="A4105" t="str">
        <f>TRIM(BC!F4103)</f>
        <v>CENTRO DE SAÚDE SÃO JORGE</v>
      </c>
      <c r="B4105" t="str">
        <f>IFERROR(VLOOKUP('Lotações convertidas'!A4105,'Lista de conversão'!A:B,2,0),IFERROR(VLOOKUP('Lotações convertidas'!A4105,'Lista de conversão'!B:B,1,0),""))</f>
        <v>CENTRO DE SAÚDE SÃO JORGE</v>
      </c>
    </row>
    <row r="4106" spans="1:2" x14ac:dyDescent="0.25">
      <c r="A4106" t="str">
        <f>TRIM(BC!F4104)</f>
        <v>CENTRO DE SAÚDE SÃO MARCOS</v>
      </c>
      <c r="B4106" t="str">
        <f>IFERROR(VLOOKUP('Lotações convertidas'!A4106,'Lista de conversão'!A:B,2,0),IFERROR(VLOOKUP('Lotações convertidas'!A4106,'Lista de conversão'!B:B,1,0),""))</f>
        <v>CENTRO DE SAÚDE SÃO MARCOS</v>
      </c>
    </row>
    <row r="4107" spans="1:2" x14ac:dyDescent="0.25">
      <c r="A4107" t="str">
        <f>TRIM(BC!F4105)</f>
        <v>CENTRO DE SAÚDE JOÃO PINHEIRO</v>
      </c>
      <c r="B4107" t="str">
        <f>IFERROR(VLOOKUP('Lotações convertidas'!A4107,'Lista de conversão'!A:B,2,0),IFERROR(VLOOKUP('Lotações convertidas'!A4107,'Lista de conversão'!B:B,1,0),""))</f>
        <v>CENTRO DE SAÚDE JOÃO PINHEIRO</v>
      </c>
    </row>
    <row r="4108" spans="1:2" x14ac:dyDescent="0.25">
      <c r="A4108" t="str">
        <f>TRIM(BC!F4106)</f>
        <v>CENTRO DE REFERENCIA EM REABILITACAO CENTRO-SUL</v>
      </c>
      <c r="B4108" t="str">
        <f>IFERROR(VLOOKUP('Lotações convertidas'!A4108,'Lista de conversão'!A:B,2,0),IFERROR(VLOOKUP('Lotações convertidas'!A4108,'Lista de conversão'!B:B,1,0),""))</f>
        <v>CENTRO DE REFERENCIA EM REABILITACAO CENTRO-SUL</v>
      </c>
    </row>
    <row r="4109" spans="1:2" x14ac:dyDescent="0.25">
      <c r="A4109" t="str">
        <f>TRIM(BC!F4107)</f>
        <v>CENTRO DE REFERÊNCIA EM SAÚDE MENTAL- ÁLCOOL E OUTRAS DROGAS PAMPULHA/NOROESTE</v>
      </c>
      <c r="B4109" t="str">
        <f>IFERROR(VLOOKUP('Lotações convertidas'!A4109,'Lista de conversão'!A:B,2,0),IFERROR(VLOOKUP('Lotações convertidas'!A4109,'Lista de conversão'!B:B,1,0),""))</f>
        <v>CENTRO DE REFERÊNCIA EM SAÚDE MENTAL - ÁLCOOL E DROGAS PAMPULHA/NOROESTE</v>
      </c>
    </row>
    <row r="4110" spans="1:2" x14ac:dyDescent="0.25">
      <c r="A4110" t="str">
        <f>TRIM(BC!F4108)</f>
        <v>CENTRO DE SAÚDE CAFEZAL</v>
      </c>
      <c r="B4110" t="str">
        <f>IFERROR(VLOOKUP('Lotações convertidas'!A4110,'Lista de conversão'!A:B,2,0),IFERROR(VLOOKUP('Lotações convertidas'!A4110,'Lista de conversão'!B:B,1,0),""))</f>
        <v>CENTRO DE SAÚDE CAFEZAL</v>
      </c>
    </row>
    <row r="4111" spans="1:2" x14ac:dyDescent="0.25">
      <c r="A4111" t="str">
        <f>TRIM(BC!F4109)</f>
        <v>CENTRO DE SAÚDE MG20</v>
      </c>
      <c r="B4111" t="str">
        <f>IFERROR(VLOOKUP('Lotações convertidas'!A4111,'Lista de conversão'!A:B,2,0),IFERROR(VLOOKUP('Lotações convertidas'!A4111,'Lista de conversão'!B:B,1,0),""))</f>
        <v>CENTRO DE SAÚDE MG20</v>
      </c>
    </row>
    <row r="4112" spans="1:2" x14ac:dyDescent="0.25">
      <c r="A4112" t="str">
        <f>TRIM(BC!F4110)</f>
        <v>SERVIÇO DE ATENDIMENTO MÓVEL DE URGÊNCIA E TRANSPORTE EM SAÚDE</v>
      </c>
      <c r="B4112" t="str">
        <f>IFERROR(VLOOKUP('Lotações convertidas'!A4112,'Lista de conversão'!A:B,2,0),IFERROR(VLOOKUP('Lotações convertidas'!A4112,'Lista de conversão'!B:B,1,0),""))</f>
        <v>SERVIÇO DE ATENDIMENTO MÓVEL DE URGÊNCIA E TRANSPORTE EM SAÚDE</v>
      </c>
    </row>
    <row r="4113" spans="1:2" x14ac:dyDescent="0.25">
      <c r="A4113" t="str">
        <f>TRIM(BC!F4111)</f>
        <v>CENTRO DE SAÚDE POMPÉIA</v>
      </c>
      <c r="B4113" t="str">
        <f>IFERROR(VLOOKUP('Lotações convertidas'!A4113,'Lista de conversão'!A:B,2,0),IFERROR(VLOOKUP('Lotações convertidas'!A4113,'Lista de conversão'!B:B,1,0),""))</f>
        <v>CENTRO DE SAÚDE POMPÉIA</v>
      </c>
    </row>
    <row r="4114" spans="1:2" x14ac:dyDescent="0.25">
      <c r="A4114" t="str">
        <f>TRIM(BC!F4112)</f>
        <v>UNIDADE DE PRONTO ATENDIMENTO VENDA NOVA</v>
      </c>
      <c r="B4114" t="str">
        <f>IFERROR(VLOOKUP('Lotações convertidas'!A4114,'Lista de conversão'!A:B,2,0),IFERROR(VLOOKUP('Lotações convertidas'!A4114,'Lista de conversão'!B:B,1,0),""))</f>
        <v>UNIDADE DE PRONTO ATENDIMENTO VENDA NOVA</v>
      </c>
    </row>
    <row r="4115" spans="1:2" x14ac:dyDescent="0.25">
      <c r="A4115" t="str">
        <f>TRIM(BC!F4113)</f>
        <v>UNIDADE DE PRONTO ATENDIMENTO VENDA NOVA</v>
      </c>
      <c r="B4115" t="str">
        <f>IFERROR(VLOOKUP('Lotações convertidas'!A4115,'Lista de conversão'!A:B,2,0),IFERROR(VLOOKUP('Lotações convertidas'!A4115,'Lista de conversão'!B:B,1,0),""))</f>
        <v>UNIDADE DE PRONTO ATENDIMENTO VENDA NOVA</v>
      </c>
    </row>
    <row r="4116" spans="1:2" x14ac:dyDescent="0.25">
      <c r="A4116" t="str">
        <f>TRIM(BC!F4114)</f>
        <v>UNIDADE DE PRONTO ATENDIMENTO NORTE</v>
      </c>
      <c r="B4116" t="str">
        <f>IFERROR(VLOOKUP('Lotações convertidas'!A4116,'Lista de conversão'!A:B,2,0),IFERROR(VLOOKUP('Lotações convertidas'!A4116,'Lista de conversão'!B:B,1,0),""))</f>
        <v>UNIDADE DE PRONTO ATENDIMENTO NORTE</v>
      </c>
    </row>
    <row r="4117" spans="1:2" x14ac:dyDescent="0.25">
      <c r="A4117" t="str">
        <f>TRIM(BC!F4115)</f>
        <v>UNIDADE DE PRONTO ATENDIMENTO BARREIRO</v>
      </c>
      <c r="B4117" t="str">
        <f>IFERROR(VLOOKUP('Lotações convertidas'!A4117,'Lista de conversão'!A:B,2,0),IFERROR(VLOOKUP('Lotações convertidas'!A4117,'Lista de conversão'!B:B,1,0),""))</f>
        <v>UNIDADE DE PRONTO ATENDIMENTO BARREIRO</v>
      </c>
    </row>
    <row r="4118" spans="1:2" x14ac:dyDescent="0.25">
      <c r="A4118" t="str">
        <f>TRIM(BC!F4116)</f>
        <v>UNIDADE DE PRONTO ATENDIMENTO OESTE</v>
      </c>
      <c r="B4118" t="str">
        <f>IFERROR(VLOOKUP('Lotações convertidas'!A4118,'Lista de conversão'!A:B,2,0),IFERROR(VLOOKUP('Lotações convertidas'!A4118,'Lista de conversão'!B:B,1,0),""))</f>
        <v>UNIDADE DE PRONTO ATENDIMENTO OESTE</v>
      </c>
    </row>
    <row r="4119" spans="1:2" x14ac:dyDescent="0.25">
      <c r="A4119" t="str">
        <f>TRIM(BC!F4117)</f>
        <v>UNIDADE DE PRONTO ATENDIMENTO NORDESTE</v>
      </c>
      <c r="B4119" t="str">
        <f>IFERROR(VLOOKUP('Lotações convertidas'!A4119,'Lista de conversão'!A:B,2,0),IFERROR(VLOOKUP('Lotações convertidas'!A4119,'Lista de conversão'!B:B,1,0),""))</f>
        <v>UNIDADE DE PRONTO ATENDIMENTO NORDESTE</v>
      </c>
    </row>
    <row r="4120" spans="1:2" x14ac:dyDescent="0.25">
      <c r="A4120" t="str">
        <f>TRIM(BC!F4118)</f>
        <v>CENTRO DE SAÚDE PARAÍSO</v>
      </c>
      <c r="B4120" t="str">
        <f>IFERROR(VLOOKUP('Lotações convertidas'!A4120,'Lista de conversão'!A:B,2,0),IFERROR(VLOOKUP('Lotações convertidas'!A4120,'Lista de conversão'!B:B,1,0),""))</f>
        <v>CENTRO DE SAÚDE PARAÍSO</v>
      </c>
    </row>
    <row r="4121" spans="1:2" x14ac:dyDescent="0.25">
      <c r="A4121" t="str">
        <f>TRIM(BC!F4119)</f>
        <v>CENTRO DE SAÚDE SANTOS ANJOS</v>
      </c>
      <c r="B4121" t="str">
        <f>IFERROR(VLOOKUP('Lotações convertidas'!A4121,'Lista de conversão'!A:B,2,0),IFERROR(VLOOKUP('Lotações convertidas'!A4121,'Lista de conversão'!B:B,1,0),""))</f>
        <v>CENTRO DE SAÚDE SANTOS ANJOS</v>
      </c>
    </row>
    <row r="4122" spans="1:2" x14ac:dyDescent="0.25">
      <c r="A4122" t="str">
        <f>TRIM(BC!F4120)</f>
        <v>CENTRO DE SAÚDE FRANCISCO GOMES BARBOSA - TIROL</v>
      </c>
      <c r="B4122" t="str">
        <f>IFERROR(VLOOKUP('Lotações convertidas'!A4122,'Lista de conversão'!A:B,2,0),IFERROR(VLOOKUP('Lotações convertidas'!A4122,'Lista de conversão'!B:B,1,0),""))</f>
        <v>CENTRO DE SAÚDE FRANCISCO GOMES BARBOSA - TIROL</v>
      </c>
    </row>
    <row r="4123" spans="1:2" x14ac:dyDescent="0.25">
      <c r="A4123" t="str">
        <f>TRIM(BC!F4121)</f>
        <v>UNIDADE DE PRONTO ATENDIMENTO NORTE</v>
      </c>
      <c r="B4123" t="str">
        <f>IFERROR(VLOOKUP('Lotações convertidas'!A4123,'Lista de conversão'!A:B,2,0),IFERROR(VLOOKUP('Lotações convertidas'!A4123,'Lista de conversão'!B:B,1,0),""))</f>
        <v>UNIDADE DE PRONTO ATENDIMENTO NORTE</v>
      </c>
    </row>
    <row r="4124" spans="1:2" x14ac:dyDescent="0.25">
      <c r="A4124" t="str">
        <f>TRIM(BC!F4122)</f>
        <v>CENTRO DE REFERÊNCIA EM SAÚDE MENTAL- ÁLCOOL E OUTRAS DROGAS PAMPULHA/NOROESTE</v>
      </c>
      <c r="B4124" t="str">
        <f>IFERROR(VLOOKUP('Lotações convertidas'!A4124,'Lista de conversão'!A:B,2,0),IFERROR(VLOOKUP('Lotações convertidas'!A4124,'Lista de conversão'!B:B,1,0),""))</f>
        <v>CENTRO DE REFERÊNCIA EM SAÚDE MENTAL - ÁLCOOL E DROGAS PAMPULHA/NOROESTE</v>
      </c>
    </row>
    <row r="4125" spans="1:2" x14ac:dyDescent="0.25">
      <c r="A4125" t="str">
        <f>TRIM(BC!F4123)</f>
        <v>CENTRO DE SAÚDE NOSSA SENHORA DE FÁTIMA</v>
      </c>
      <c r="B4125" t="str">
        <f>IFERROR(VLOOKUP('Lotações convertidas'!A4125,'Lista de conversão'!A:B,2,0),IFERROR(VLOOKUP('Lotações convertidas'!A4125,'Lista de conversão'!B:B,1,0),""))</f>
        <v>CENTRO DE SAÚDE NOSSA SENHORA DE FÁTIMA</v>
      </c>
    </row>
    <row r="4126" spans="1:2" x14ac:dyDescent="0.25">
      <c r="A4126" t="str">
        <f>TRIM(BC!F4124)</f>
        <v>CENTRO DE SAÚDE SÃO CRISTÓVÃO</v>
      </c>
      <c r="B4126" t="str">
        <f>IFERROR(VLOOKUP('Lotações convertidas'!A4126,'Lista de conversão'!A:B,2,0),IFERROR(VLOOKUP('Lotações convertidas'!A4126,'Lista de conversão'!B:B,1,0),""))</f>
        <v>CENTRO DE SAÚDE SÃO CRISTÓVÃO</v>
      </c>
    </row>
    <row r="4127" spans="1:2" x14ac:dyDescent="0.25">
      <c r="A4127" t="str">
        <f>TRIM(BC!F4125)</f>
        <v>CENTRO DE SAÚDE SANTOS ANJOS</v>
      </c>
      <c r="B4127" t="str">
        <f>IFERROR(VLOOKUP('Lotações convertidas'!A4127,'Lista de conversão'!A:B,2,0),IFERROR(VLOOKUP('Lotações convertidas'!A4127,'Lista de conversão'!B:B,1,0),""))</f>
        <v>CENTRO DE SAÚDE SANTOS ANJOS</v>
      </c>
    </row>
    <row r="4128" spans="1:2" x14ac:dyDescent="0.25">
      <c r="A4128" t="str">
        <f>TRIM(BC!F4126)</f>
        <v>CENTRO DE SAÚDE JARDIM LEBLON</v>
      </c>
      <c r="B4128" t="str">
        <f>IFERROR(VLOOKUP('Lotações convertidas'!A4128,'Lista de conversão'!A:B,2,0),IFERROR(VLOOKUP('Lotações convertidas'!A4128,'Lista de conversão'!B:B,1,0),""))</f>
        <v>CENTRO DE SAÚDE JARDIM LEBLON</v>
      </c>
    </row>
    <row r="4129" spans="1:2" x14ac:dyDescent="0.25">
      <c r="A4129" t="str">
        <f>TRIM(BC!F4127)</f>
        <v>CENTRO DE SAÚDE SÃO PAULO</v>
      </c>
      <c r="B4129" t="str">
        <f>IFERROR(VLOOKUP('Lotações convertidas'!A4129,'Lista de conversão'!A:B,2,0),IFERROR(VLOOKUP('Lotações convertidas'!A4129,'Lista de conversão'!B:B,1,0),""))</f>
        <v>CENTRO DE SAÚDE SÃO PAULO</v>
      </c>
    </row>
    <row r="4130" spans="1:2" x14ac:dyDescent="0.25">
      <c r="A4130" t="str">
        <f>TRIM(BC!F4128)</f>
        <v>CENTRO DE REFERENCIA EM SAUDE MENTAL LESTE</v>
      </c>
      <c r="B4130" t="str">
        <f>IFERROR(VLOOKUP('Lotações convertidas'!A4130,'Lista de conversão'!A:B,2,0),IFERROR(VLOOKUP('Lotações convertidas'!A4130,'Lista de conversão'!B:B,1,0),""))</f>
        <v>CENTRO DE REFERENCIA EM SAUDE MENTAL LESTE</v>
      </c>
    </row>
    <row r="4131" spans="1:2" x14ac:dyDescent="0.25">
      <c r="A4131" t="str">
        <f>TRIM(BC!F4129)</f>
        <v>CENTRO DE REFERÊNCIA EM SAÚDE MENTAL- ÁLCOOL E OUTRAS DROGAS BARREIRO</v>
      </c>
      <c r="B4131" t="str">
        <f>IFERROR(VLOOKUP('Lotações convertidas'!A4131,'Lista de conversão'!A:B,2,0),IFERROR(VLOOKUP('Lotações convertidas'!A4131,'Lista de conversão'!B:B,1,0),""))</f>
        <v>CENTRO DE REFERENCIA EM SAUDE MENTAL ALCOOL E DROGAS BARREIRO</v>
      </c>
    </row>
    <row r="4132" spans="1:2" x14ac:dyDescent="0.25">
      <c r="A4132" t="str">
        <f>TRIM(BC!F4130)</f>
        <v>CENTRO DE SAÚDE FELICIDADE II</v>
      </c>
      <c r="B4132" t="str">
        <f>IFERROR(VLOOKUP('Lotações convertidas'!A4132,'Lista de conversão'!A:B,2,0),IFERROR(VLOOKUP('Lotações convertidas'!A4132,'Lista de conversão'!B:B,1,0),""))</f>
        <v>CENTRO DE SAÚDE FELICIDADE II</v>
      </c>
    </row>
    <row r="4133" spans="1:2" x14ac:dyDescent="0.25">
      <c r="A4133" t="str">
        <f>TRIM(BC!F4131)</f>
        <v>CENTRO DE CONTROLE DE ZOONOSES</v>
      </c>
      <c r="B4133" t="str">
        <f>IFERROR(VLOOKUP('Lotações convertidas'!A4133,'Lista de conversão'!A:B,2,0),IFERROR(VLOOKUP('Lotações convertidas'!A4133,'Lista de conversão'!B:B,1,0),""))</f>
        <v>CENTRO DE CONTROLE DE ZOONOSES</v>
      </c>
    </row>
    <row r="4134" spans="1:2" x14ac:dyDescent="0.25">
      <c r="A4134" t="str">
        <f>TRIM(BC!F4132)</f>
        <v>SERVIÇO DE ATENDIMENTO MÓVEL DE URGÊNCIA E TRANSPORTE EM SAÚDE</v>
      </c>
      <c r="B4134" t="str">
        <f>IFERROR(VLOOKUP('Lotações convertidas'!A4134,'Lista de conversão'!A:B,2,0),IFERROR(VLOOKUP('Lotações convertidas'!A4134,'Lista de conversão'!B:B,1,0),""))</f>
        <v>SERVIÇO DE ATENDIMENTO MÓVEL DE URGÊNCIA E TRANSPORTE EM SAÚDE</v>
      </c>
    </row>
    <row r="4135" spans="1:2" x14ac:dyDescent="0.25">
      <c r="A4135" t="str">
        <f>TRIM(BC!F4133)</f>
        <v>CENTRO DE SAÚDE SANTA LÚCIA</v>
      </c>
      <c r="B4135" t="str">
        <f>IFERROR(VLOOKUP('Lotações convertidas'!A4135,'Lista de conversão'!A:B,2,0),IFERROR(VLOOKUP('Lotações convertidas'!A4135,'Lista de conversão'!B:B,1,0),""))</f>
        <v>CENTRO DE SAÚDE SANTA LÚCIA</v>
      </c>
    </row>
    <row r="4136" spans="1:2" x14ac:dyDescent="0.25">
      <c r="A4136" t="str">
        <f>TRIM(BC!F4134)</f>
        <v>CENTRO DE SAÚDE HELIÓPOLIS</v>
      </c>
      <c r="B4136" t="str">
        <f>IFERROR(VLOOKUP('Lotações convertidas'!A4136,'Lista de conversão'!A:B,2,0),IFERROR(VLOOKUP('Lotações convertidas'!A4136,'Lista de conversão'!B:B,1,0),""))</f>
        <v>CENTRO DE SAÚDE HELIÓPOLIS</v>
      </c>
    </row>
    <row r="4137" spans="1:2" x14ac:dyDescent="0.25">
      <c r="A4137" t="str">
        <f>TRIM(BC!F4135)</f>
        <v>CENTRO DE SAÚDE CIDADE OZANAN</v>
      </c>
      <c r="B4137" t="str">
        <f>IFERROR(VLOOKUP('Lotações convertidas'!A4137,'Lista de conversão'!A:B,2,0),IFERROR(VLOOKUP('Lotações convertidas'!A4137,'Lista de conversão'!B:B,1,0),""))</f>
        <v>CENTRO DE SAÚDE CIDADE OZANAN</v>
      </c>
    </row>
    <row r="4138" spans="1:2" x14ac:dyDescent="0.25">
      <c r="A4138" t="str">
        <f>TRIM(BC!F4136)</f>
        <v>CENTRO DE SAÚDE BOMSUCESSO</v>
      </c>
      <c r="B4138" t="str">
        <f>IFERROR(VLOOKUP('Lotações convertidas'!A4138,'Lista de conversão'!A:B,2,0),IFERROR(VLOOKUP('Lotações convertidas'!A4138,'Lista de conversão'!B:B,1,0),""))</f>
        <v>CENTRO DE SAÚDE BOMSUCESSO</v>
      </c>
    </row>
    <row r="4139" spans="1:2" x14ac:dyDescent="0.25">
      <c r="A4139" t="str">
        <f>TRIM(BC!F4137)</f>
        <v>CENTRO DE SAÚDE MG20</v>
      </c>
      <c r="B4139" t="str">
        <f>IFERROR(VLOOKUP('Lotações convertidas'!A4139,'Lista de conversão'!A:B,2,0),IFERROR(VLOOKUP('Lotações convertidas'!A4139,'Lista de conversão'!B:B,1,0),""))</f>
        <v>CENTRO DE SAÚDE MG20</v>
      </c>
    </row>
    <row r="4140" spans="1:2" x14ac:dyDescent="0.25">
      <c r="A4140" t="str">
        <f>TRIM(BC!F4138)</f>
        <v>UNIDADE DE PRONTO ATENDIMENTO NORTE</v>
      </c>
      <c r="B4140" t="str">
        <f>IFERROR(VLOOKUP('Lotações convertidas'!A4140,'Lista de conversão'!A:B,2,0),IFERROR(VLOOKUP('Lotações convertidas'!A4140,'Lista de conversão'!B:B,1,0),""))</f>
        <v>UNIDADE DE PRONTO ATENDIMENTO NORTE</v>
      </c>
    </row>
    <row r="4141" spans="1:2" x14ac:dyDescent="0.25">
      <c r="A4141" t="str">
        <f>TRIM(BC!F4139)</f>
        <v>CENTRO DE SAÚDE EDUARDO MAURO DE ARAÚJO - MIRAMAR</v>
      </c>
      <c r="B4141" t="str">
        <f>IFERROR(VLOOKUP('Lotações convertidas'!A4141,'Lista de conversão'!A:B,2,0),IFERROR(VLOOKUP('Lotações convertidas'!A4141,'Lista de conversão'!B:B,1,0),""))</f>
        <v>CENTRO DE SAÚDE EDUARDO MAURO DE ARAÚJO - MIRAMAR</v>
      </c>
    </row>
    <row r="4142" spans="1:2" x14ac:dyDescent="0.25">
      <c r="A4142" t="str">
        <f>TRIM(BC!F4140)</f>
        <v>CENTRO DE SAÚDE MENINO JESUS</v>
      </c>
      <c r="B4142" t="str">
        <f>IFERROR(VLOOKUP('Lotações convertidas'!A4142,'Lista de conversão'!A:B,2,0),IFERROR(VLOOKUP('Lotações convertidas'!A4142,'Lista de conversão'!B:B,1,0),""))</f>
        <v>CENTRO DE SAÚDE MENINO JESUS</v>
      </c>
    </row>
    <row r="4143" spans="1:2" x14ac:dyDescent="0.25">
      <c r="A4143" t="str">
        <f>TRIM(BC!F4141)</f>
        <v>CENTRO DE SAÚDE SANTA ROSA</v>
      </c>
      <c r="B4143" t="str">
        <f>IFERROR(VLOOKUP('Lotações convertidas'!A4143,'Lista de conversão'!A:B,2,0),IFERROR(VLOOKUP('Lotações convertidas'!A4143,'Lista de conversão'!B:B,1,0),""))</f>
        <v>CENTRO DE SAÚDE SANTA ROSA</v>
      </c>
    </row>
    <row r="4144" spans="1:2" x14ac:dyDescent="0.25">
      <c r="A4144" t="str">
        <f>TRIM(BC!F4142)</f>
        <v>CENTRO DE SAÚDE FÁBIO CORREA LIMA</v>
      </c>
      <c r="B4144" t="str">
        <f>IFERROR(VLOOKUP('Lotações convertidas'!A4144,'Lista de conversão'!A:B,2,0),IFERROR(VLOOKUP('Lotações convertidas'!A4144,'Lista de conversão'!B:B,1,0),""))</f>
        <v>CENTRO DE SAÚDE FÁBIO CORREA LIMA</v>
      </c>
    </row>
    <row r="4145" spans="1:2" x14ac:dyDescent="0.25">
      <c r="A4145" t="str">
        <f>TRIM(BC!F4143)</f>
        <v>DIRETORIA REGIONAL DE SAUDE PAMPULHA</v>
      </c>
      <c r="B4145" t="str">
        <f>IFERROR(VLOOKUP('Lotações convertidas'!A4145,'Lista de conversão'!A:B,2,0),IFERROR(VLOOKUP('Lotações convertidas'!A4145,'Lista de conversão'!B:B,1,0),""))</f>
        <v>DIRETORIA REGIONAL DE SAUDE PAMPULHA</v>
      </c>
    </row>
    <row r="4146" spans="1:2" x14ac:dyDescent="0.25">
      <c r="A4146" t="str">
        <f>TRIM(BC!F4144)</f>
        <v>CENTRO DE SAÚDE NOVA YORK</v>
      </c>
      <c r="B4146" t="str">
        <f>IFERROR(VLOOKUP('Lotações convertidas'!A4146,'Lista de conversão'!A:B,2,0),IFERROR(VLOOKUP('Lotações convertidas'!A4146,'Lista de conversão'!B:B,1,0),""))</f>
        <v>CENTRO DE SAÚDE NOVA YORK</v>
      </c>
    </row>
    <row r="4147" spans="1:2" x14ac:dyDescent="0.25">
      <c r="A4147" t="str">
        <f>TRIM(BC!F4145)</f>
        <v>CENTRO DE SAÚDE JARDIM ALVORADA</v>
      </c>
      <c r="B4147" t="str">
        <f>IFERROR(VLOOKUP('Lotações convertidas'!A4147,'Lista de conversão'!A:B,2,0),IFERROR(VLOOKUP('Lotações convertidas'!A4147,'Lista de conversão'!B:B,1,0),""))</f>
        <v>CENTRO DE SAÚDE JARDIM ALVORADA</v>
      </c>
    </row>
    <row r="4148" spans="1:2" x14ac:dyDescent="0.25">
      <c r="A4148" t="str">
        <f>TRIM(BC!F4146)</f>
        <v>CENTRO DE SAÚDE JARDIM FILADÉLFIA</v>
      </c>
      <c r="B4148" t="str">
        <f>IFERROR(VLOOKUP('Lotações convertidas'!A4148,'Lista de conversão'!A:B,2,0),IFERROR(VLOOKUP('Lotações convertidas'!A4148,'Lista de conversão'!B:B,1,0),""))</f>
        <v>CENTRO DE SAÚDE JARDIM FILADÉLFIA</v>
      </c>
    </row>
    <row r="4149" spans="1:2" x14ac:dyDescent="0.25">
      <c r="A4149" t="str">
        <f>TRIM(BC!F4147)</f>
        <v>CENTRO DE SAÚDE CALIFÓRNIA</v>
      </c>
      <c r="B4149" t="str">
        <f>IFERROR(VLOOKUP('Lotações convertidas'!A4149,'Lista de conversão'!A:B,2,0),IFERROR(VLOOKUP('Lotações convertidas'!A4149,'Lista de conversão'!B:B,1,0),""))</f>
        <v>CENTRO DE SAÚDE CALIFÓRNIA</v>
      </c>
    </row>
    <row r="4150" spans="1:2" x14ac:dyDescent="0.25">
      <c r="A4150" t="str">
        <f>TRIM(BC!F4148)</f>
        <v>CENTRO DE SAÚDE MANTIQUEIRA</v>
      </c>
      <c r="B4150" t="str">
        <f>IFERROR(VLOOKUP('Lotações convertidas'!A4150,'Lista de conversão'!A:B,2,0),IFERROR(VLOOKUP('Lotações convertidas'!A4150,'Lista de conversão'!B:B,1,0),""))</f>
        <v>CENTRO DE SAÚDE MANTIQUEIRA</v>
      </c>
    </row>
    <row r="4151" spans="1:2" x14ac:dyDescent="0.25">
      <c r="A4151" t="str">
        <f>TRIM(BC!F4149)</f>
        <v>CENTRO DE SAÚDE INDEPENDÊNCIA</v>
      </c>
      <c r="B4151" t="str">
        <f>IFERROR(VLOOKUP('Lotações convertidas'!A4151,'Lista de conversão'!A:B,2,0),IFERROR(VLOOKUP('Lotações convertidas'!A4151,'Lista de conversão'!B:B,1,0),""))</f>
        <v>CENTRO DE SAÚDE INDEPENDÊNCIA</v>
      </c>
    </row>
    <row r="4152" spans="1:2" x14ac:dyDescent="0.25">
      <c r="A4152" t="str">
        <f>TRIM(BC!F4150)</f>
        <v>CENTRO DE SAÚDE DR. JOSÉ DOMINGOS</v>
      </c>
      <c r="B4152" t="str">
        <f>IFERROR(VLOOKUP('Lotações convertidas'!A4152,'Lista de conversão'!A:B,2,0),IFERROR(VLOOKUP('Lotações convertidas'!A4152,'Lista de conversão'!B:B,1,0),""))</f>
        <v>CENTRO DE SAÚDE DR. JOSÉ DOMINGOS</v>
      </c>
    </row>
    <row r="4153" spans="1:2" x14ac:dyDescent="0.25">
      <c r="A4153" t="str">
        <f>TRIM(BC!F4151)</f>
        <v>UNIDADE DE PRONTO ATENDIMENTO LESTE</v>
      </c>
      <c r="B4153" t="str">
        <f>IFERROR(VLOOKUP('Lotações convertidas'!A4153,'Lista de conversão'!A:B,2,0),IFERROR(VLOOKUP('Lotações convertidas'!A4153,'Lista de conversão'!B:B,1,0),""))</f>
        <v>UNIDADE DE PRONTO ATENDIMENTO LESTE</v>
      </c>
    </row>
    <row r="4154" spans="1:2" x14ac:dyDescent="0.25">
      <c r="A4154" t="str">
        <f>TRIM(BC!F4152)</f>
        <v>CENTRO DE SAÚDE VERA CRUZ</v>
      </c>
      <c r="B4154" t="str">
        <f>IFERROR(VLOOKUP('Lotações convertidas'!A4154,'Lista de conversão'!A:B,2,0),IFERROR(VLOOKUP('Lotações convertidas'!A4154,'Lista de conversão'!B:B,1,0),""))</f>
        <v>CENTRO DE SAÚDE VERA CRUZ</v>
      </c>
    </row>
    <row r="4155" spans="1:2" x14ac:dyDescent="0.25">
      <c r="A4155" t="str">
        <f>TRIM(BC!F4153)</f>
        <v>CENTRO DE SAÚDE JARDIM COMERCIÁRIOS</v>
      </c>
      <c r="B4155" t="str">
        <f>IFERROR(VLOOKUP('Lotações convertidas'!A4155,'Lista de conversão'!A:B,2,0),IFERROR(VLOOKUP('Lotações convertidas'!A4155,'Lista de conversão'!B:B,1,0),""))</f>
        <v>CENTRO DE SAÚDE JARDIM COMERCIÁRIOS</v>
      </c>
    </row>
    <row r="4156" spans="1:2" x14ac:dyDescent="0.25">
      <c r="A4156" t="str">
        <f>TRIM(BC!F4154)</f>
        <v>CENTRO DE SAÚDE LEOPOLDO CHRISOSTOMO DE CASTRO</v>
      </c>
      <c r="B4156" t="str">
        <f>IFERROR(VLOOKUP('Lotações convertidas'!A4156,'Lista de conversão'!A:B,2,0),IFERROR(VLOOKUP('Lotações convertidas'!A4156,'Lista de conversão'!B:B,1,0),""))</f>
        <v>CENTRO DE SAÚDE LEOPOLDO CHRISOSTOMO DE CASTRO</v>
      </c>
    </row>
    <row r="4157" spans="1:2" x14ac:dyDescent="0.25">
      <c r="A4157" t="str">
        <f>TRIM(BC!F4155)</f>
        <v>CENTRO DE SAÚDE NOVO AARÃO REIS</v>
      </c>
      <c r="B4157" t="str">
        <f>IFERROR(VLOOKUP('Lotações convertidas'!A4157,'Lista de conversão'!A:B,2,0),IFERROR(VLOOKUP('Lotações convertidas'!A4157,'Lista de conversão'!B:B,1,0),""))</f>
        <v>CENTRO DE SAÚDE NOVO AARÃO REIS</v>
      </c>
    </row>
    <row r="4158" spans="1:2" x14ac:dyDescent="0.25">
      <c r="A4158" t="str">
        <f>TRIM(BC!F4156)</f>
        <v>CENTRO DE SAÚDE SÃO GERALDO</v>
      </c>
      <c r="B4158" t="str">
        <f>IFERROR(VLOOKUP('Lotações convertidas'!A4158,'Lista de conversão'!A:B,2,0),IFERROR(VLOOKUP('Lotações convertidas'!A4158,'Lista de conversão'!B:B,1,0),""))</f>
        <v>CENTRO DE SAÚDE SÃO GERALDO</v>
      </c>
    </row>
    <row r="4159" spans="1:2" x14ac:dyDescent="0.25">
      <c r="A4159" t="str">
        <f>TRIM(BC!F4157)</f>
        <v>CENTRO DE REFERENCIA EM SAUDE MENTAL PAMPULHA</v>
      </c>
      <c r="B4159" t="str">
        <f>IFERROR(VLOOKUP('Lotações convertidas'!A4159,'Lista de conversão'!A:B,2,0),IFERROR(VLOOKUP('Lotações convertidas'!A4159,'Lista de conversão'!B:B,1,0),""))</f>
        <v>CENTRO DE REFERENCIA EM SAUDE MENTAL PAMPULHA</v>
      </c>
    </row>
    <row r="4160" spans="1:2" x14ac:dyDescent="0.25">
      <c r="A4160" t="str">
        <f>TRIM(BC!F4158)</f>
        <v>CENTRO DE REFERÊNCIA EM SAÚDE MENTAL - ÁLCOOL E OUTRAS DROGAS VENDA NOVA</v>
      </c>
      <c r="B4160" t="str">
        <f>IFERROR(VLOOKUP('Lotações convertidas'!A4160,'Lista de conversão'!A:B,2,0),IFERROR(VLOOKUP('Lotações convertidas'!A4160,'Lista de conversão'!B:B,1,0),""))</f>
        <v>CENTRO DE REFERÊNCIA EM SAÚDE MENTAL - ÁLCOOL E OUTRAS DROGAS VENDA NOVA</v>
      </c>
    </row>
    <row r="4161" spans="1:2" x14ac:dyDescent="0.25">
      <c r="A4161" t="str">
        <f>TRIM(BC!F4159)</f>
        <v>CENTRO DE SAÚDE PADRE EUSTÁQUIO</v>
      </c>
      <c r="B4161" t="str">
        <f>IFERROR(VLOOKUP('Lotações convertidas'!A4161,'Lista de conversão'!A:B,2,0),IFERROR(VLOOKUP('Lotações convertidas'!A4161,'Lista de conversão'!B:B,1,0),""))</f>
        <v>CENTRO DE SAÚDE PADRE EUSTÁQUIO</v>
      </c>
    </row>
    <row r="4162" spans="1:2" x14ac:dyDescent="0.25">
      <c r="A4162" t="str">
        <f>TRIM(BC!F4160)</f>
        <v>UNIDADE DE PRONTO ATENDIMENTO LESTE</v>
      </c>
      <c r="B4162" t="str">
        <f>IFERROR(VLOOKUP('Lotações convertidas'!A4162,'Lista de conversão'!A:B,2,0),IFERROR(VLOOKUP('Lotações convertidas'!A4162,'Lista de conversão'!B:B,1,0),""))</f>
        <v>UNIDADE DE PRONTO ATENDIMENTO LESTE</v>
      </c>
    </row>
    <row r="4163" spans="1:2" x14ac:dyDescent="0.25">
      <c r="A4163" t="str">
        <f>TRIM(BC!F4161)</f>
        <v>CENTRO DE REFERENCIA EM SAUDE MENTAL NOROESTE</v>
      </c>
      <c r="B4163" t="str">
        <f>IFERROR(VLOOKUP('Lotações convertidas'!A4163,'Lista de conversão'!A:B,2,0),IFERROR(VLOOKUP('Lotações convertidas'!A4163,'Lista de conversão'!B:B,1,0),""))</f>
        <v>CENTRO DE REFERENCIA EM SAUDE MENTAL NOROESTE</v>
      </c>
    </row>
    <row r="4164" spans="1:2" x14ac:dyDescent="0.25">
      <c r="A4164" t="str">
        <f>TRIM(BC!F4162)</f>
        <v>UNIDADE DE PRONTO ATENDIMENTO BARREIRO</v>
      </c>
      <c r="B4164" t="str">
        <f>IFERROR(VLOOKUP('Lotações convertidas'!A4164,'Lista de conversão'!A:B,2,0),IFERROR(VLOOKUP('Lotações convertidas'!A4164,'Lista de conversão'!B:B,1,0),""))</f>
        <v>UNIDADE DE PRONTO ATENDIMENTO BARREIRO</v>
      </c>
    </row>
    <row r="4165" spans="1:2" x14ac:dyDescent="0.25">
      <c r="A4165" t="str">
        <f>TRIM(BC!F4163)</f>
        <v>CENTRO DE REFERENCIA EM SAUDE MENTAL NORDESTE</v>
      </c>
      <c r="B4165" t="str">
        <f>IFERROR(VLOOKUP('Lotações convertidas'!A4165,'Lista de conversão'!A:B,2,0),IFERROR(VLOOKUP('Lotações convertidas'!A4165,'Lista de conversão'!B:B,1,0),""))</f>
        <v>CENTRO DE REFERENCIA EM SAUDE MENTAL NORDESTE</v>
      </c>
    </row>
    <row r="4166" spans="1:2" x14ac:dyDescent="0.25">
      <c r="A4166" t="str">
        <f>TRIM(BC!F4164)</f>
        <v>CENTRO DE SAÚDE. MARIA MADALENA TEODORO - LINDÉIA</v>
      </c>
      <c r="B4166" t="str">
        <f>IFERROR(VLOOKUP('Lotações convertidas'!A4166,'Lista de conversão'!A:B,2,0),IFERROR(VLOOKUP('Lotações convertidas'!A4166,'Lista de conversão'!B:B,1,0),""))</f>
        <v>CENTRO DE SAÚDE. MARIA MADALENA TEODORO - LINDÉIA</v>
      </c>
    </row>
    <row r="4167" spans="1:2" x14ac:dyDescent="0.25">
      <c r="A4167" t="str">
        <f>TRIM(BC!F4165)</f>
        <v>CENTRO DE SAÚDE SERRANO</v>
      </c>
      <c r="B4167" t="str">
        <f>IFERROR(VLOOKUP('Lotações convertidas'!A4167,'Lista de conversão'!A:B,2,0),IFERROR(VLOOKUP('Lotações convertidas'!A4167,'Lista de conversão'!B:B,1,0),""))</f>
        <v>CENTRO DE SAÚDE SERRANO</v>
      </c>
    </row>
    <row r="4168" spans="1:2" x14ac:dyDescent="0.25">
      <c r="A4168" t="str">
        <f>TRIM(BC!F4166)</f>
        <v>UNIDADE DE PRONTO ATENDIMENTO BARREIRO</v>
      </c>
      <c r="B4168" t="str">
        <f>IFERROR(VLOOKUP('Lotações convertidas'!A4168,'Lista de conversão'!A:B,2,0),IFERROR(VLOOKUP('Lotações convertidas'!A4168,'Lista de conversão'!B:B,1,0),""))</f>
        <v>UNIDADE DE PRONTO ATENDIMENTO BARREIRO</v>
      </c>
    </row>
    <row r="4169" spans="1:2" x14ac:dyDescent="0.25">
      <c r="A4169" t="str">
        <f>TRIM(BC!F4167)</f>
        <v>SERVIÇO DE ATENDIMENTO MÓVEL DE URGÊNCIA E TRANSPORTE EM SAÚDE</v>
      </c>
      <c r="B4169" t="str">
        <f>IFERROR(VLOOKUP('Lotações convertidas'!A4169,'Lista de conversão'!A:B,2,0),IFERROR(VLOOKUP('Lotações convertidas'!A4169,'Lista de conversão'!B:B,1,0),""))</f>
        <v>SERVIÇO DE ATENDIMENTO MÓVEL DE URGÊNCIA E TRANSPORTE EM SAÚDE</v>
      </c>
    </row>
    <row r="4170" spans="1:2" x14ac:dyDescent="0.25">
      <c r="A4170" t="str">
        <f>TRIM(BC!F4168)</f>
        <v>LABORATÓRIO REGIONAL NORTE / VENDA NOVA</v>
      </c>
      <c r="B4170" t="str">
        <f>IFERROR(VLOOKUP('Lotações convertidas'!A4170,'Lista de conversão'!A:B,2,0),IFERROR(VLOOKUP('Lotações convertidas'!A4170,'Lista de conversão'!B:B,1,0),""))</f>
        <v>LABORATORIO REGIONAL NORTE/VENDA NOVA</v>
      </c>
    </row>
    <row r="4171" spans="1:2" x14ac:dyDescent="0.25">
      <c r="A4171" t="str">
        <f>TRIM(BC!F4169)</f>
        <v>CENTRO DE SAÚDE DOM ORIONE</v>
      </c>
      <c r="B4171" t="str">
        <f>IFERROR(VLOOKUP('Lotações convertidas'!A4171,'Lista de conversão'!A:B,2,0),IFERROR(VLOOKUP('Lotações convertidas'!A4171,'Lista de conversão'!B:B,1,0),""))</f>
        <v>CENTRO DE SAÚDE DOM ORIONE</v>
      </c>
    </row>
    <row r="4172" spans="1:2" x14ac:dyDescent="0.25">
      <c r="A4172" t="str">
        <f>TRIM(BC!F4170)</f>
        <v>CENTRO DE SAÚDE MANGUEIRAS</v>
      </c>
      <c r="B4172" t="str">
        <f>IFERROR(VLOOKUP('Lotações convertidas'!A4172,'Lista de conversão'!A:B,2,0),IFERROR(VLOOKUP('Lotações convertidas'!A4172,'Lista de conversão'!B:B,1,0),""))</f>
        <v>CENTRO DE SAÚDE MANGUEIRAS</v>
      </c>
    </row>
    <row r="4173" spans="1:2" x14ac:dyDescent="0.25">
      <c r="A4173" t="str">
        <f>TRIM(BC!F4171)</f>
        <v>CENTRO DE SAÚDE VALE DO JATOBÁ</v>
      </c>
      <c r="B4173" t="str">
        <f>IFERROR(VLOOKUP('Lotações convertidas'!A4173,'Lista de conversão'!A:B,2,0),IFERROR(VLOOKUP('Lotações convertidas'!A4173,'Lista de conversão'!B:B,1,0),""))</f>
        <v>CENTRO DE SAÚDE VALE DO JATOBÁ</v>
      </c>
    </row>
    <row r="4174" spans="1:2" x14ac:dyDescent="0.25">
      <c r="A4174" t="str">
        <f>TRIM(BC!F4172)</f>
        <v>CENTRO DE SAÚDE NAZARÉ</v>
      </c>
      <c r="B4174" t="str">
        <f>IFERROR(VLOOKUP('Lotações convertidas'!A4174,'Lista de conversão'!A:B,2,0),IFERROR(VLOOKUP('Lotações convertidas'!A4174,'Lista de conversão'!B:B,1,0),""))</f>
        <v>CENTRO DE SAÚDE NAZARÉ</v>
      </c>
    </row>
    <row r="4175" spans="1:2" x14ac:dyDescent="0.25">
      <c r="A4175" t="str">
        <f>TRIM(BC!F4173)</f>
        <v>CENTRO DE SAÚDE COQUEIROS</v>
      </c>
      <c r="B4175" t="str">
        <f>IFERROR(VLOOKUP('Lotações convertidas'!A4175,'Lista de conversão'!A:B,2,0),IFERROR(VLOOKUP('Lotações convertidas'!A4175,'Lista de conversão'!B:B,1,0),""))</f>
        <v>CENTRO DE SAÚDE COQUEIROS</v>
      </c>
    </row>
    <row r="4176" spans="1:2" x14ac:dyDescent="0.25">
      <c r="A4176" t="str">
        <f>TRIM(BC!F4174)</f>
        <v>CENTRO DE SAÚDE NOVO HORIZONTE</v>
      </c>
      <c r="B4176" t="str">
        <f>IFERROR(VLOOKUP('Lotações convertidas'!A4176,'Lista de conversão'!A:B,2,0),IFERROR(VLOOKUP('Lotações convertidas'!A4176,'Lista de conversão'!B:B,1,0),""))</f>
        <v>CENTRO DE SAÚDE NOVO HORIZONTE</v>
      </c>
    </row>
    <row r="4177" spans="1:2" x14ac:dyDescent="0.25">
      <c r="A4177" t="str">
        <f>TRIM(BC!F4175)</f>
        <v>UNIDADE DE PRONTO ATENDIMENTO PAMPULHA</v>
      </c>
      <c r="B4177" t="str">
        <f>IFERROR(VLOOKUP('Lotações convertidas'!A4177,'Lista de conversão'!A:B,2,0),IFERROR(VLOOKUP('Lotações convertidas'!A4177,'Lista de conversão'!B:B,1,0),""))</f>
        <v>UNIDADE DE PRONTO ATENDIMENTO PAMPULHA</v>
      </c>
    </row>
    <row r="4178" spans="1:2" x14ac:dyDescent="0.25">
      <c r="A4178" t="str">
        <f>TRIM(BC!F4176)</f>
        <v>CENTRO DE SAÚDE SÃO JOSÉ</v>
      </c>
      <c r="B4178" t="str">
        <f>IFERROR(VLOOKUP('Lotações convertidas'!A4178,'Lista de conversão'!A:B,2,0),IFERROR(VLOOKUP('Lotações convertidas'!A4178,'Lista de conversão'!B:B,1,0),""))</f>
        <v>CENTRO DE SAÚDE SÃO JOSÉ</v>
      </c>
    </row>
    <row r="4179" spans="1:2" x14ac:dyDescent="0.25">
      <c r="A4179" t="str">
        <f>TRIM(BC!F4177)</f>
        <v>SERVIÇO DE ATENDIMENTO MÓVEL DE URGÊNCIA E TRANSPORTE EM SAÚDE</v>
      </c>
      <c r="B4179" t="str">
        <f>IFERROR(VLOOKUP('Lotações convertidas'!A4179,'Lista de conversão'!A:B,2,0),IFERROR(VLOOKUP('Lotações convertidas'!A4179,'Lista de conversão'!B:B,1,0),""))</f>
        <v>SERVIÇO DE ATENDIMENTO MÓVEL DE URGÊNCIA E TRANSPORTE EM SAÚDE</v>
      </c>
    </row>
    <row r="4180" spans="1:2" x14ac:dyDescent="0.25">
      <c r="A4180" t="str">
        <f>TRIM(BC!F4178)</f>
        <v>CENTRO DE SAÚDE VENTOSA</v>
      </c>
      <c r="B4180" t="str">
        <f>IFERROR(VLOOKUP('Lotações convertidas'!A4180,'Lista de conversão'!A:B,2,0),IFERROR(VLOOKUP('Lotações convertidas'!A4180,'Lista de conversão'!B:B,1,0),""))</f>
        <v>CENTRO DE SAÚDE VENTOSA</v>
      </c>
    </row>
    <row r="4181" spans="1:2" x14ac:dyDescent="0.25">
      <c r="A4181" t="str">
        <f>TRIM(BC!F4179)</f>
        <v>CENTRO DE SAÚDE SANTOS ANJOS</v>
      </c>
      <c r="B4181" t="str">
        <f>IFERROR(VLOOKUP('Lotações convertidas'!A4181,'Lista de conversão'!A:B,2,0),IFERROR(VLOOKUP('Lotações convertidas'!A4181,'Lista de conversão'!B:B,1,0),""))</f>
        <v>CENTRO DE SAÚDE SANTOS ANJOS</v>
      </c>
    </row>
    <row r="4182" spans="1:2" x14ac:dyDescent="0.25">
      <c r="A4182" t="str">
        <f>TRIM(BC!F4180)</f>
        <v>CENTRO DE SAÚDE JOÃO PINHEIRO</v>
      </c>
      <c r="B4182" t="str">
        <f>IFERROR(VLOOKUP('Lotações convertidas'!A4182,'Lista de conversão'!A:B,2,0),IFERROR(VLOOKUP('Lotações convertidas'!A4182,'Lista de conversão'!B:B,1,0),""))</f>
        <v>CENTRO DE SAÚDE JOÃO PINHEIRO</v>
      </c>
    </row>
    <row r="4183" spans="1:2" x14ac:dyDescent="0.25">
      <c r="A4183" t="str">
        <f>TRIM(BC!F4181)</f>
        <v>CENTRO DE SAÚDE NAZARÉ</v>
      </c>
      <c r="B4183" t="str">
        <f>IFERROR(VLOOKUP('Lotações convertidas'!A4183,'Lista de conversão'!A:B,2,0),IFERROR(VLOOKUP('Lotações convertidas'!A4183,'Lista de conversão'!B:B,1,0),""))</f>
        <v>CENTRO DE SAÚDE NAZARÉ</v>
      </c>
    </row>
    <row r="4184" spans="1:2" x14ac:dyDescent="0.25">
      <c r="A4184" t="str">
        <f>TRIM(BC!F4182)</f>
        <v>CENTRO DE SAÚDE ALTO VERA CRUZ</v>
      </c>
      <c r="B4184" t="str">
        <f>IFERROR(VLOOKUP('Lotações convertidas'!A4184,'Lista de conversão'!A:B,2,0),IFERROR(VLOOKUP('Lotações convertidas'!A4184,'Lista de conversão'!B:B,1,0),""))</f>
        <v>CENTRO DE SAÚDE ALTO VERA CRUZ</v>
      </c>
    </row>
    <row r="4185" spans="1:2" x14ac:dyDescent="0.25">
      <c r="A4185" t="str">
        <f>TRIM(BC!F4183)</f>
        <v>CENTRO DE SAÚDE JARDIM LEBLON</v>
      </c>
      <c r="B4185" t="str">
        <f>IFERROR(VLOOKUP('Lotações convertidas'!A4185,'Lista de conversão'!A:B,2,0),IFERROR(VLOOKUP('Lotações convertidas'!A4185,'Lista de conversão'!B:B,1,0),""))</f>
        <v>CENTRO DE SAÚDE JARDIM LEBLON</v>
      </c>
    </row>
    <row r="4186" spans="1:2" x14ac:dyDescent="0.25">
      <c r="A4186" t="str">
        <f>TRIM(BC!F4184)</f>
        <v>CENTRO DE SAÚDE SANTA AMÉLIA</v>
      </c>
      <c r="B4186" t="str">
        <f>IFERROR(VLOOKUP('Lotações convertidas'!A4186,'Lista de conversão'!A:B,2,0),IFERROR(VLOOKUP('Lotações convertidas'!A4186,'Lista de conversão'!B:B,1,0),""))</f>
        <v>CENTRO DE SAÚDE SANTA AMÉLIA</v>
      </c>
    </row>
    <row r="4187" spans="1:2" x14ac:dyDescent="0.25">
      <c r="A4187" t="str">
        <f>TRIM(BC!F4185)</f>
        <v>CENTRO DE REFERENCIA EM SAUDE MENTAL OESTE</v>
      </c>
      <c r="B4187" t="str">
        <f>IFERROR(VLOOKUP('Lotações convertidas'!A4187,'Lista de conversão'!A:B,2,0),IFERROR(VLOOKUP('Lotações convertidas'!A4187,'Lista de conversão'!B:B,1,0),""))</f>
        <v>CENTRO DE REFERENCIA EM SAUDE MENTAL OESTE</v>
      </c>
    </row>
    <row r="4188" spans="1:2" x14ac:dyDescent="0.25">
      <c r="A4188" t="str">
        <f>TRIM(BC!F4186)</f>
        <v>CENTRO DE SAÚDE DIAMANTE - TEIXEIRA DIAS</v>
      </c>
      <c r="B4188" t="str">
        <f>IFERROR(VLOOKUP('Lotações convertidas'!A4188,'Lista de conversão'!A:B,2,0),IFERROR(VLOOKUP('Lotações convertidas'!A4188,'Lista de conversão'!B:B,1,0),""))</f>
        <v>CENTRO DE SAÚDE DIAMANTE - TEIXEIRA DIAS</v>
      </c>
    </row>
    <row r="4189" spans="1:2" x14ac:dyDescent="0.25">
      <c r="A4189" t="str">
        <f>TRIM(BC!F4187)</f>
        <v>UNIDADE DE PRONTO ATENDIMENTO NORTE</v>
      </c>
      <c r="B4189" t="str">
        <f>IFERROR(VLOOKUP('Lotações convertidas'!A4189,'Lista de conversão'!A:B,2,0),IFERROR(VLOOKUP('Lotações convertidas'!A4189,'Lista de conversão'!B:B,1,0),""))</f>
        <v>UNIDADE DE PRONTO ATENDIMENTO NORTE</v>
      </c>
    </row>
    <row r="4190" spans="1:2" x14ac:dyDescent="0.25">
      <c r="A4190" t="str">
        <f>TRIM(BC!F4188)</f>
        <v>UNIDADE DE PRONTO ATENDIMENTO LESTE</v>
      </c>
      <c r="B4190" t="str">
        <f>IFERROR(VLOOKUP('Lotações convertidas'!A4190,'Lista de conversão'!A:B,2,0),IFERROR(VLOOKUP('Lotações convertidas'!A4190,'Lista de conversão'!B:B,1,0),""))</f>
        <v>UNIDADE DE PRONTO ATENDIMENTO LESTE</v>
      </c>
    </row>
    <row r="4191" spans="1:2" x14ac:dyDescent="0.25">
      <c r="A4191" t="str">
        <f>TRIM(BC!F4189)</f>
        <v>CENTRO DE SAÚDE JAQUELINE</v>
      </c>
      <c r="B4191" t="str">
        <f>IFERROR(VLOOKUP('Lotações convertidas'!A4191,'Lista de conversão'!A:B,2,0),IFERROR(VLOOKUP('Lotações convertidas'!A4191,'Lista de conversão'!B:B,1,0),""))</f>
        <v>CENTRO DE SAÚDE JAQUELINE</v>
      </c>
    </row>
    <row r="4192" spans="1:2" x14ac:dyDescent="0.25">
      <c r="A4192" t="str">
        <f>TRIM(BC!F4190)</f>
        <v>UNIDADE DE REFERÊNCIA SECUNDÁRIA SAGRADA FAMÍLIA</v>
      </c>
      <c r="B4192" t="str">
        <f>IFERROR(VLOOKUP('Lotações convertidas'!A4192,'Lista de conversão'!A:B,2,0),IFERROR(VLOOKUP('Lotações convertidas'!A4192,'Lista de conversão'!B:B,1,0),""))</f>
        <v>UNIDADE DE REFERENCIA SECUNDARIA SAGRADA FAMILIA</v>
      </c>
    </row>
    <row r="4193" spans="1:2" x14ac:dyDescent="0.25">
      <c r="A4193" t="str">
        <f>TRIM(BC!F4191)</f>
        <v>CENTRO DE SAÚDE ZILAH SPÓSITO</v>
      </c>
      <c r="B4193" t="str">
        <f>IFERROR(VLOOKUP('Lotações convertidas'!A4193,'Lista de conversão'!A:B,2,0),IFERROR(VLOOKUP('Lotações convertidas'!A4193,'Lista de conversão'!B:B,1,0),""))</f>
        <v>CENTRO DE SAÚDE ZILAH SPÓSITO</v>
      </c>
    </row>
    <row r="4194" spans="1:2" x14ac:dyDescent="0.25">
      <c r="A4194" t="str">
        <f>TRIM(BC!F4192)</f>
        <v>CENTRO DE SAÚDE CÍCERO ILDEFONSO</v>
      </c>
      <c r="B4194" t="str">
        <f>IFERROR(VLOOKUP('Lotações convertidas'!A4194,'Lista de conversão'!A:B,2,0),IFERROR(VLOOKUP('Lotações convertidas'!A4194,'Lista de conversão'!B:B,1,0),""))</f>
        <v>CENTRO DE SAÚDE CÍCERO ILDEFONSO</v>
      </c>
    </row>
    <row r="4195" spans="1:2" x14ac:dyDescent="0.25">
      <c r="A4195" t="str">
        <f>TRIM(BC!F4193)</f>
        <v>CENTRO DE SAÚDE GLÓRIA</v>
      </c>
      <c r="B4195" t="str">
        <f>IFERROR(VLOOKUP('Lotações convertidas'!A4195,'Lista de conversão'!A:B,2,0),IFERROR(VLOOKUP('Lotações convertidas'!A4195,'Lista de conversão'!B:B,1,0),""))</f>
        <v>CENTRO DE SAÚDE GLÓRIA</v>
      </c>
    </row>
    <row r="4196" spans="1:2" x14ac:dyDescent="0.25">
      <c r="A4196" t="str">
        <f>TRIM(BC!F4194)</f>
        <v>UNIDADE DE PRONTO ATENDIMENTO PAMPULHA</v>
      </c>
      <c r="B4196" t="str">
        <f>IFERROR(VLOOKUP('Lotações convertidas'!A4196,'Lista de conversão'!A:B,2,0),IFERROR(VLOOKUP('Lotações convertidas'!A4196,'Lista de conversão'!B:B,1,0),""))</f>
        <v>UNIDADE DE PRONTO ATENDIMENTO PAMPULHA</v>
      </c>
    </row>
    <row r="4197" spans="1:2" x14ac:dyDescent="0.25">
      <c r="A4197" t="str">
        <f>TRIM(BC!F4195)</f>
        <v>CENTRO DE SAÚDE ITAMARATI</v>
      </c>
      <c r="B4197" t="str">
        <f>IFERROR(VLOOKUP('Lotações convertidas'!A4197,'Lista de conversão'!A:B,2,0),IFERROR(VLOOKUP('Lotações convertidas'!A4197,'Lista de conversão'!B:B,1,0),""))</f>
        <v>CENTRO DE SAÚDE ITAMARATI</v>
      </c>
    </row>
    <row r="4198" spans="1:2" x14ac:dyDescent="0.25">
      <c r="A4198" t="str">
        <f>TRIM(BC!F4196)</f>
        <v>CENTRO DE REFERENCIA EM SAUDE MENTAL LESTE</v>
      </c>
      <c r="B4198" t="str">
        <f>IFERROR(VLOOKUP('Lotações convertidas'!A4198,'Lista de conversão'!A:B,2,0),IFERROR(VLOOKUP('Lotações convertidas'!A4198,'Lista de conversão'!B:B,1,0),""))</f>
        <v>CENTRO DE REFERENCIA EM SAUDE MENTAL LESTE</v>
      </c>
    </row>
    <row r="4199" spans="1:2" x14ac:dyDescent="0.25">
      <c r="A4199" t="str">
        <f>TRIM(BC!F4197)</f>
        <v>UNIDADE DE PRONTO ATENDIMENTO NORTE</v>
      </c>
      <c r="B4199" t="str">
        <f>IFERROR(VLOOKUP('Lotações convertidas'!A4199,'Lista de conversão'!A:B,2,0),IFERROR(VLOOKUP('Lotações convertidas'!A4199,'Lista de conversão'!B:B,1,0),""))</f>
        <v>UNIDADE DE PRONTO ATENDIMENTO NORTE</v>
      </c>
    </row>
    <row r="4200" spans="1:2" x14ac:dyDescent="0.25">
      <c r="A4200" t="str">
        <f>TRIM(BC!F4198)</f>
        <v>UNIDADE DE PRONTO ATENDIMENTO BARREIRO</v>
      </c>
      <c r="B4200" t="str">
        <f>IFERROR(VLOOKUP('Lotações convertidas'!A4200,'Lista de conversão'!A:B,2,0),IFERROR(VLOOKUP('Lotações convertidas'!A4200,'Lista de conversão'!B:B,1,0),""))</f>
        <v>UNIDADE DE PRONTO ATENDIMENTO BARREIRO</v>
      </c>
    </row>
    <row r="4201" spans="1:2" x14ac:dyDescent="0.25">
      <c r="A4201" t="str">
        <f>TRIM(BC!F4199)</f>
        <v>CENTRO DE REFERENCIA EM SAUDE MENTAL PAMPULHA</v>
      </c>
      <c r="B4201" t="str">
        <f>IFERROR(VLOOKUP('Lotações convertidas'!A4201,'Lista de conversão'!A:B,2,0),IFERROR(VLOOKUP('Lotações convertidas'!A4201,'Lista de conversão'!B:B,1,0),""))</f>
        <v>CENTRO DE REFERENCIA EM SAUDE MENTAL PAMPULHA</v>
      </c>
    </row>
    <row r="4202" spans="1:2" x14ac:dyDescent="0.25">
      <c r="A4202" t="str">
        <f>TRIM(BC!F4200)</f>
        <v>LABORATÓRIO REGIONAL NOROESTE</v>
      </c>
      <c r="B4202" t="str">
        <f>IFERROR(VLOOKUP('Lotações convertidas'!A4202,'Lista de conversão'!A:B,2,0),IFERROR(VLOOKUP('Lotações convertidas'!A4202,'Lista de conversão'!B:B,1,0),""))</f>
        <v>LABORATORIO REGIONAL NOROESTE</v>
      </c>
    </row>
    <row r="4203" spans="1:2" x14ac:dyDescent="0.25">
      <c r="A4203" t="str">
        <f>TRIM(BC!F4201)</f>
        <v>UNIDADE DE PRONTO ATENDIMENTO LESTE</v>
      </c>
      <c r="B4203" t="str">
        <f>IFERROR(VLOOKUP('Lotações convertidas'!A4203,'Lista de conversão'!A:B,2,0),IFERROR(VLOOKUP('Lotações convertidas'!A4203,'Lista de conversão'!B:B,1,0),""))</f>
        <v>UNIDADE DE PRONTO ATENDIMENTO LESTE</v>
      </c>
    </row>
    <row r="4204" spans="1:2" x14ac:dyDescent="0.25">
      <c r="A4204" t="str">
        <f>TRIM(BC!F4202)</f>
        <v>CENTRO DE REFERÊNCIA EM SAÚDE MENTAL- ÁLCOOL E OUTRAS DROGAS PAMPULHA/NOROESTE</v>
      </c>
      <c r="B4204" t="str">
        <f>IFERROR(VLOOKUP('Lotações convertidas'!A4204,'Lista de conversão'!A:B,2,0),IFERROR(VLOOKUP('Lotações convertidas'!A4204,'Lista de conversão'!B:B,1,0),""))</f>
        <v>CENTRO DE REFERÊNCIA EM SAÚDE MENTAL - ÁLCOOL E DROGAS PAMPULHA/NOROESTE</v>
      </c>
    </row>
    <row r="4205" spans="1:2" x14ac:dyDescent="0.25">
      <c r="A4205" t="str">
        <f>TRIM(BC!F4203)</f>
        <v>CENTRO DE SAÚDE JARDIM MONTANHÊS</v>
      </c>
      <c r="B4205" t="str">
        <f>IFERROR(VLOOKUP('Lotações convertidas'!A4205,'Lista de conversão'!A:B,2,0),IFERROR(VLOOKUP('Lotações convertidas'!A4205,'Lista de conversão'!B:B,1,0),""))</f>
        <v>CENTRO DE SAÚDE JARDIM MONTANHÊS</v>
      </c>
    </row>
    <row r="4206" spans="1:2" x14ac:dyDescent="0.25">
      <c r="A4206" t="str">
        <f>TRIM(BC!F4204)</f>
        <v>LABORATÓRIO MUNICIPAL DE REFERÊNCIA DE ANALISES CLINICAS E CITOPATOLOGIA</v>
      </c>
      <c r="B4206" t="str">
        <f>IFERROR(VLOOKUP('Lotações convertidas'!A4206,'Lista de conversão'!A:B,2,0),IFERROR(VLOOKUP('Lotações convertidas'!A4206,'Lista de conversão'!B:B,1,0),""))</f>
        <v>LABORATORIO MUNICIPAL DE REFERENCIA DE ANALISES CLINICAS E CITOPATOLOGIA</v>
      </c>
    </row>
    <row r="4207" spans="1:2" x14ac:dyDescent="0.25">
      <c r="A4207" t="str">
        <f>TRIM(BC!F4205)</f>
        <v>UNIDADE DE PRONTO ATENDIMENTO OESTE</v>
      </c>
      <c r="B4207" t="str">
        <f>IFERROR(VLOOKUP('Lotações convertidas'!A4207,'Lista de conversão'!A:B,2,0),IFERROR(VLOOKUP('Lotações convertidas'!A4207,'Lista de conversão'!B:B,1,0),""))</f>
        <v>UNIDADE DE PRONTO ATENDIMENTO OESTE</v>
      </c>
    </row>
    <row r="4208" spans="1:2" x14ac:dyDescent="0.25">
      <c r="A4208" t="str">
        <f>TRIM(BC!F4206)</f>
        <v>CENTRO DE SAÚDE PEDREIRA PRADO LOPES</v>
      </c>
      <c r="B4208" t="str">
        <f>IFERROR(VLOOKUP('Lotações convertidas'!A4208,'Lista de conversão'!A:B,2,0),IFERROR(VLOOKUP('Lotações convertidas'!A4208,'Lista de conversão'!B:B,1,0),""))</f>
        <v>CENTRO DE SAÚDE PEDREIRA PRADO LOPES</v>
      </c>
    </row>
    <row r="4209" spans="1:2" x14ac:dyDescent="0.25">
      <c r="A4209" t="str">
        <f>TRIM(BC!F4207)</f>
        <v>CENTRO DE ESPECIALIDADES ODONTOLÓGICAS VENDA NOVA</v>
      </c>
      <c r="B4209" t="str">
        <f>IFERROR(VLOOKUP('Lotações convertidas'!A4209,'Lista de conversão'!A:B,2,0),IFERROR(VLOOKUP('Lotações convertidas'!A4209,'Lista de conversão'!B:B,1,0),""))</f>
        <v>CENTRO DE ESPECIALIDADES ODONTOLOGICAS VENDA NOVA</v>
      </c>
    </row>
    <row r="4210" spans="1:2" x14ac:dyDescent="0.25">
      <c r="A4210" t="str">
        <f>TRIM(BC!F4208)</f>
        <v>LABORATÓRIO REGIONAL NOROESTE</v>
      </c>
      <c r="B4210" t="str">
        <f>IFERROR(VLOOKUP('Lotações convertidas'!A4210,'Lista de conversão'!A:B,2,0),IFERROR(VLOOKUP('Lotações convertidas'!A4210,'Lista de conversão'!B:B,1,0),""))</f>
        <v>LABORATORIO REGIONAL NOROESTE</v>
      </c>
    </row>
    <row r="4211" spans="1:2" x14ac:dyDescent="0.25">
      <c r="A4211" t="str">
        <f>TRIM(BC!F4209)</f>
        <v>CENTRO DE SAÚDE ANDRADAS</v>
      </c>
      <c r="B4211" t="str">
        <f>IFERROR(VLOOKUP('Lotações convertidas'!A4211,'Lista de conversão'!A:B,2,0),IFERROR(VLOOKUP('Lotações convertidas'!A4211,'Lista de conversão'!B:B,1,0),""))</f>
        <v>CENTRO DE SAÚDE ANDRADAS</v>
      </c>
    </row>
    <row r="4212" spans="1:2" x14ac:dyDescent="0.25">
      <c r="A4212" t="str">
        <f>TRIM(BC!F4210)</f>
        <v>SERVIÇO DE ATENDIMENTO MÓVEL DE URGÊNCIA E TRANSPORTE EM SAÚDE</v>
      </c>
      <c r="B4212" t="str">
        <f>IFERROR(VLOOKUP('Lotações convertidas'!A4212,'Lista de conversão'!A:B,2,0),IFERROR(VLOOKUP('Lotações convertidas'!A4212,'Lista de conversão'!B:B,1,0),""))</f>
        <v>SERVIÇO DE ATENDIMENTO MÓVEL DE URGÊNCIA E TRANSPORTE EM SAÚDE</v>
      </c>
    </row>
    <row r="4213" spans="1:2" x14ac:dyDescent="0.25">
      <c r="A4213" t="str">
        <f>TRIM(BC!F4211)</f>
        <v>CENTRO DE SAÚDE PADRE TARCÍSIO</v>
      </c>
      <c r="B4213" t="str">
        <f>IFERROR(VLOOKUP('Lotações convertidas'!A4213,'Lista de conversão'!A:B,2,0),IFERROR(VLOOKUP('Lotações convertidas'!A4213,'Lista de conversão'!B:B,1,0),""))</f>
        <v>CENTRO DE SAÚDE PADRE TARCÍSIO</v>
      </c>
    </row>
    <row r="4214" spans="1:2" x14ac:dyDescent="0.25">
      <c r="A4214" t="str">
        <f>TRIM(BC!F4212)</f>
        <v>UNIDADE DE PRONTO ATENDIMENTO LESTE</v>
      </c>
      <c r="B4214" t="str">
        <f>IFERROR(VLOOKUP('Lotações convertidas'!A4214,'Lista de conversão'!A:B,2,0),IFERROR(VLOOKUP('Lotações convertidas'!A4214,'Lista de conversão'!B:B,1,0),""))</f>
        <v>UNIDADE DE PRONTO ATENDIMENTO LESTE</v>
      </c>
    </row>
    <row r="4215" spans="1:2" x14ac:dyDescent="0.25">
      <c r="A4215" t="str">
        <f>TRIM(BC!F4213)</f>
        <v>CENTRO DE SAÚDE PARAÍSO</v>
      </c>
      <c r="B4215" t="str">
        <f>IFERROR(VLOOKUP('Lotações convertidas'!A4215,'Lista de conversão'!A:B,2,0),IFERROR(VLOOKUP('Lotações convertidas'!A4215,'Lista de conversão'!B:B,1,0),""))</f>
        <v>CENTRO DE SAÚDE PARAÍSO</v>
      </c>
    </row>
    <row r="4216" spans="1:2" x14ac:dyDescent="0.25">
      <c r="A4216" t="str">
        <f>TRIM(BC!F4214)</f>
        <v>CENTRO DE SAÚDE AMÍLCAR VIANNA MARTINS</v>
      </c>
      <c r="B4216" t="str">
        <f>IFERROR(VLOOKUP('Lotações convertidas'!A4216,'Lista de conversão'!A:B,2,0),IFERROR(VLOOKUP('Lotações convertidas'!A4216,'Lista de conversão'!B:B,1,0),""))</f>
        <v>CENTRO DE SAÚDE AMÍLCAR VIANNA MARTINS</v>
      </c>
    </row>
    <row r="4217" spans="1:2" x14ac:dyDescent="0.25">
      <c r="A4217" t="str">
        <f>TRIM(BC!F4215)</f>
        <v>CENTRO DE REFERENCIA EM SAUDE MENTAL NOROESTE</v>
      </c>
      <c r="B4217" t="str">
        <f>IFERROR(VLOOKUP('Lotações convertidas'!A4217,'Lista de conversão'!A:B,2,0),IFERROR(VLOOKUP('Lotações convertidas'!A4217,'Lista de conversão'!B:B,1,0),""))</f>
        <v>CENTRO DE REFERENCIA EM SAUDE MENTAL NOROESTE</v>
      </c>
    </row>
    <row r="4218" spans="1:2" x14ac:dyDescent="0.25">
      <c r="A4218" t="str">
        <f>TRIM(BC!F4216)</f>
        <v>LABORATÓRIO REGIONAL CENTRO-SUL / PAMPULHA</v>
      </c>
      <c r="B4218" t="str">
        <f>IFERROR(VLOOKUP('Lotações convertidas'!A4218,'Lista de conversão'!A:B,2,0),IFERROR(VLOOKUP('Lotações convertidas'!A4218,'Lista de conversão'!B:B,1,0),""))</f>
        <v>LABORATORIO REGIONAL CENTRO-SUL/PAMPULHA</v>
      </c>
    </row>
    <row r="4219" spans="1:2" x14ac:dyDescent="0.25">
      <c r="A4219" t="str">
        <f>TRIM(BC!F4217)</f>
        <v>CENTRO DE SAÚDE VENTOSA</v>
      </c>
      <c r="B4219" t="str">
        <f>IFERROR(VLOOKUP('Lotações convertidas'!A4219,'Lista de conversão'!A:B,2,0),IFERROR(VLOOKUP('Lotações convertidas'!A4219,'Lista de conversão'!B:B,1,0),""))</f>
        <v>CENTRO DE SAÚDE VENTOSA</v>
      </c>
    </row>
    <row r="4220" spans="1:2" x14ac:dyDescent="0.25">
      <c r="A4220" t="str">
        <f>TRIM(BC!F4218)</f>
        <v>CENTRO DE SAÚDE PADRE TIAGO</v>
      </c>
      <c r="B4220" t="str">
        <f>IFERROR(VLOOKUP('Lotações convertidas'!A4220,'Lista de conversão'!A:B,2,0),IFERROR(VLOOKUP('Lotações convertidas'!A4220,'Lista de conversão'!B:B,1,0),""))</f>
        <v>CENTRO DE SAÚDE PADRE TIAGO</v>
      </c>
    </row>
    <row r="4221" spans="1:2" x14ac:dyDescent="0.25">
      <c r="A4221" t="str">
        <f>TRIM(BC!F4219)</f>
        <v>CENTRO DE SAÚDE LAGOA</v>
      </c>
      <c r="B4221" t="str">
        <f>IFERROR(VLOOKUP('Lotações convertidas'!A4221,'Lista de conversão'!A:B,2,0),IFERROR(VLOOKUP('Lotações convertidas'!A4221,'Lista de conversão'!B:B,1,0),""))</f>
        <v>CENTRO DE SAÚDE LAGOA</v>
      </c>
    </row>
    <row r="4222" spans="1:2" x14ac:dyDescent="0.25">
      <c r="A4222" t="str">
        <f>TRIM(BC!F4220)</f>
        <v>UNIDADE DE PRONTO ATENDIMENTO OESTE</v>
      </c>
      <c r="B4222" t="str">
        <f>IFERROR(VLOOKUP('Lotações convertidas'!A4222,'Lista de conversão'!A:B,2,0),IFERROR(VLOOKUP('Lotações convertidas'!A4222,'Lista de conversão'!B:B,1,0),""))</f>
        <v>UNIDADE DE PRONTO ATENDIMENTO OESTE</v>
      </c>
    </row>
    <row r="4223" spans="1:2" x14ac:dyDescent="0.25">
      <c r="A4223" t="str">
        <f>TRIM(BC!F4221)</f>
        <v>CENTRO DE SAÚDE MENINO JESUS</v>
      </c>
      <c r="B4223" t="str">
        <f>IFERROR(VLOOKUP('Lotações convertidas'!A4223,'Lista de conversão'!A:B,2,0),IFERROR(VLOOKUP('Lotações convertidas'!A4223,'Lista de conversão'!B:B,1,0),""))</f>
        <v>CENTRO DE SAÚDE MENINO JESUS</v>
      </c>
    </row>
    <row r="4224" spans="1:2" x14ac:dyDescent="0.25">
      <c r="A4224" t="str">
        <f>TRIM(BC!F4222)</f>
        <v>CENTRO DE SAÚDE VENTOSA</v>
      </c>
      <c r="B4224" t="str">
        <f>IFERROR(VLOOKUP('Lotações convertidas'!A4224,'Lista de conversão'!A:B,2,0),IFERROR(VLOOKUP('Lotações convertidas'!A4224,'Lista de conversão'!B:B,1,0),""))</f>
        <v>CENTRO DE SAÚDE VENTOSA</v>
      </c>
    </row>
    <row r="4225" spans="1:2" x14ac:dyDescent="0.25">
      <c r="A4225" t="str">
        <f>TRIM(BC!F4223)</f>
        <v>CENTRO DE SAÚDE SÃO TOMÁS</v>
      </c>
      <c r="B4225" t="str">
        <f>IFERROR(VLOOKUP('Lotações convertidas'!A4225,'Lista de conversão'!A:B,2,0),IFERROR(VLOOKUP('Lotações convertidas'!A4225,'Lista de conversão'!B:B,1,0),""))</f>
        <v>CENTRO DE SAÚDE SÃO TOMÁS</v>
      </c>
    </row>
    <row r="4226" spans="1:2" x14ac:dyDescent="0.25">
      <c r="A4226" t="str">
        <f>TRIM(BC!F4224)</f>
        <v>CENTRO DE SAÚDE GENTIL GOMES</v>
      </c>
      <c r="B4226" t="str">
        <f>IFERROR(VLOOKUP('Lotações convertidas'!A4226,'Lista de conversão'!A:B,2,0),IFERROR(VLOOKUP('Lotações convertidas'!A4226,'Lista de conversão'!B:B,1,0),""))</f>
        <v>CENTRO DE SAÚDE GENTIL GOMES</v>
      </c>
    </row>
    <row r="4227" spans="1:2" x14ac:dyDescent="0.25">
      <c r="A4227" t="str">
        <f>TRIM(BC!F4225)</f>
        <v>CENTRO DE SAÚDE VILA PINHO</v>
      </c>
      <c r="B4227" t="str">
        <f>IFERROR(VLOOKUP('Lotações convertidas'!A4227,'Lista de conversão'!A:B,2,0),IFERROR(VLOOKUP('Lotações convertidas'!A4227,'Lista de conversão'!B:B,1,0),""))</f>
        <v>CENTRO DE SAÚDE VILA PINHO</v>
      </c>
    </row>
    <row r="4228" spans="1:2" x14ac:dyDescent="0.25">
      <c r="A4228" t="str">
        <f>TRIM(BC!F4226)</f>
        <v>CENTRO DE SAÚDE CACHOEIRINHA</v>
      </c>
      <c r="B4228" t="str">
        <f>IFERROR(VLOOKUP('Lotações convertidas'!A4228,'Lista de conversão'!A:B,2,0),IFERROR(VLOOKUP('Lotações convertidas'!A4228,'Lista de conversão'!B:B,1,0),""))</f>
        <v>CENTRO DE SAÚDE CACHOEIRINHA</v>
      </c>
    </row>
    <row r="4229" spans="1:2" x14ac:dyDescent="0.25">
      <c r="A4229" t="str">
        <f>TRIM(BC!F4227)</f>
        <v>GERENCIA DE ASSISTENCIA, EPIDEMIOLOGIA E REGULACAO NORDESTE</v>
      </c>
      <c r="B4229" t="str">
        <f>IFERROR(VLOOKUP('Lotações convertidas'!A4229,'Lista de conversão'!A:B,2,0),IFERROR(VLOOKUP('Lotações convertidas'!A4229,'Lista de conversão'!B:B,1,0),""))</f>
        <v>GERENCIA DE ASSISTENCIA, EPIDEMIOLOGIA E REGULACAO NORDESTE</v>
      </c>
    </row>
    <row r="4230" spans="1:2" x14ac:dyDescent="0.25">
      <c r="A4230" t="str">
        <f>TRIM(BC!F4228)</f>
        <v>CENTRO DE SAÚDE TREVO</v>
      </c>
      <c r="B4230" t="str">
        <f>IFERROR(VLOOKUP('Lotações convertidas'!A4230,'Lista de conversão'!A:B,2,0),IFERROR(VLOOKUP('Lotações convertidas'!A4230,'Lista de conversão'!B:B,1,0),""))</f>
        <v>CENTRO DE SAÚDE TREVO</v>
      </c>
    </row>
    <row r="4231" spans="1:2" x14ac:dyDescent="0.25">
      <c r="A4231" t="str">
        <f>TRIM(BC!F4229)</f>
        <v>CENTRO DE ESPECIALIDADES ODONTOLÓGICAS PARACATU</v>
      </c>
      <c r="B4231" t="str">
        <f>IFERROR(VLOOKUP('Lotações convertidas'!A4231,'Lista de conversão'!A:B,2,0),IFERROR(VLOOKUP('Lotações convertidas'!A4231,'Lista de conversão'!B:B,1,0),""))</f>
        <v>CENTRO DE ESPECIALIDADES ODONTOLÓGICAS PARACATU</v>
      </c>
    </row>
    <row r="4232" spans="1:2" x14ac:dyDescent="0.25">
      <c r="A4232" t="str">
        <f>TRIM(BC!F4230)</f>
        <v>CENTRO DE SAÚDE DOM JOAQUIM</v>
      </c>
      <c r="B4232" t="str">
        <f>IFERROR(VLOOKUP('Lotações convertidas'!A4232,'Lista de conversão'!A:B,2,0),IFERROR(VLOOKUP('Lotações convertidas'!A4232,'Lista de conversão'!B:B,1,0),""))</f>
        <v>CENTRO DE SAÚDE DOM JOAQUIM</v>
      </c>
    </row>
    <row r="4233" spans="1:2" x14ac:dyDescent="0.25">
      <c r="A4233" t="str">
        <f>TRIM(BC!F4231)</f>
        <v>CENTRO DE SAÚDE SÃO CRISTÓVÃO</v>
      </c>
      <c r="B4233" t="str">
        <f>IFERROR(VLOOKUP('Lotações convertidas'!A4233,'Lista de conversão'!A:B,2,0),IFERROR(VLOOKUP('Lotações convertidas'!A4233,'Lista de conversão'!B:B,1,0),""))</f>
        <v>CENTRO DE SAÚDE SÃO CRISTÓVÃO</v>
      </c>
    </row>
    <row r="4234" spans="1:2" x14ac:dyDescent="0.25">
      <c r="A4234" t="str">
        <f>TRIM(BC!F4232)</f>
        <v>CENTRO DE SAÚDE JARDIM EUROPA</v>
      </c>
      <c r="B4234" t="str">
        <f>IFERROR(VLOOKUP('Lotações convertidas'!A4234,'Lista de conversão'!A:B,2,0),IFERROR(VLOOKUP('Lotações convertidas'!A4234,'Lista de conversão'!B:B,1,0),""))</f>
        <v>CENTRO DE SAÚDE JARDIM EUROPA</v>
      </c>
    </row>
    <row r="4235" spans="1:2" x14ac:dyDescent="0.25">
      <c r="A4235" t="str">
        <f>TRIM(BC!F4233)</f>
        <v>CENTRO DE SAÚDE SANTA INÊS</v>
      </c>
      <c r="B4235" t="str">
        <f>IFERROR(VLOOKUP('Lotações convertidas'!A4235,'Lista de conversão'!A:B,2,0),IFERROR(VLOOKUP('Lotações convertidas'!A4235,'Lista de conversão'!B:B,1,0),""))</f>
        <v>CENTRO DE SAÚDE SANTA INÊS</v>
      </c>
    </row>
    <row r="4236" spans="1:2" x14ac:dyDescent="0.25">
      <c r="A4236" t="str">
        <f>TRIM(BC!F4234)</f>
        <v>CENTRO DE SAÚDE MANGUEIRAS</v>
      </c>
      <c r="B4236" t="str">
        <f>IFERROR(VLOOKUP('Lotações convertidas'!A4236,'Lista de conversão'!A:B,2,0),IFERROR(VLOOKUP('Lotações convertidas'!A4236,'Lista de conversão'!B:B,1,0),""))</f>
        <v>CENTRO DE SAÚDE MANGUEIRAS</v>
      </c>
    </row>
    <row r="4237" spans="1:2" x14ac:dyDescent="0.25">
      <c r="A4237" t="str">
        <f>TRIM(BC!F4235)</f>
        <v>CENTRO DE REFERENCIA EM SAUDE MENTAL LESTE</v>
      </c>
      <c r="B4237" t="str">
        <f>IFERROR(VLOOKUP('Lotações convertidas'!A4237,'Lista de conversão'!A:B,2,0),IFERROR(VLOOKUP('Lotações convertidas'!A4237,'Lista de conversão'!B:B,1,0),""))</f>
        <v>CENTRO DE REFERENCIA EM SAUDE MENTAL LESTE</v>
      </c>
    </row>
    <row r="4238" spans="1:2" x14ac:dyDescent="0.25">
      <c r="A4238" t="str">
        <f>TRIM(BC!F4236)</f>
        <v>UNIDADE DE PRONTO ATENDIMENTO PAMPULHA</v>
      </c>
      <c r="B4238" t="str">
        <f>IFERROR(VLOOKUP('Lotações convertidas'!A4238,'Lista de conversão'!A:B,2,0),IFERROR(VLOOKUP('Lotações convertidas'!A4238,'Lista de conversão'!B:B,1,0),""))</f>
        <v>UNIDADE DE PRONTO ATENDIMENTO PAMPULHA</v>
      </c>
    </row>
    <row r="4239" spans="1:2" x14ac:dyDescent="0.25">
      <c r="A4239" t="str">
        <f>TRIM(BC!F4237)</f>
        <v>CENTRO DE REFERÊNCIA EM SAÚDE MENTAL- ÁLCOOL E OUTRAS DROGAS PAMPULHA/NOROESTE</v>
      </c>
      <c r="B4239" t="str">
        <f>IFERROR(VLOOKUP('Lotações convertidas'!A4239,'Lista de conversão'!A:B,2,0),IFERROR(VLOOKUP('Lotações convertidas'!A4239,'Lista de conversão'!B:B,1,0),""))</f>
        <v>CENTRO DE REFERÊNCIA EM SAÚDE MENTAL - ÁLCOOL E DROGAS PAMPULHA/NOROESTE</v>
      </c>
    </row>
    <row r="4240" spans="1:2" x14ac:dyDescent="0.25">
      <c r="A4240" t="str">
        <f>TRIM(BC!F4238)</f>
        <v>CENTRO DE SAÚDE NOVO AARÃO REIS</v>
      </c>
      <c r="B4240" t="str">
        <f>IFERROR(VLOOKUP('Lotações convertidas'!A4240,'Lista de conversão'!A:B,2,0),IFERROR(VLOOKUP('Lotações convertidas'!A4240,'Lista de conversão'!B:B,1,0),""))</f>
        <v>CENTRO DE SAÚDE NOVO AARÃO REIS</v>
      </c>
    </row>
    <row r="4241" spans="1:2" x14ac:dyDescent="0.25">
      <c r="A4241" t="str">
        <f>TRIM(BC!F4239)</f>
        <v>SERVIÇO DE ATENDIMENTO MÓVEL DE URGÊNCIA E TRANSPORTE EM SAÚDE</v>
      </c>
      <c r="B4241" t="str">
        <f>IFERROR(VLOOKUP('Lotações convertidas'!A4241,'Lista de conversão'!A:B,2,0),IFERROR(VLOOKUP('Lotações convertidas'!A4241,'Lista de conversão'!B:B,1,0),""))</f>
        <v>SERVIÇO DE ATENDIMENTO MÓVEL DE URGÊNCIA E TRANSPORTE EM SAÚDE</v>
      </c>
    </row>
    <row r="4242" spans="1:2" x14ac:dyDescent="0.25">
      <c r="A4242" t="str">
        <f>TRIM(BC!F4240)</f>
        <v>CENTRO DE SAÚDE PEDREIRA PRADO LOPES</v>
      </c>
      <c r="B4242" t="str">
        <f>IFERROR(VLOOKUP('Lotações convertidas'!A4242,'Lista de conversão'!A:B,2,0),IFERROR(VLOOKUP('Lotações convertidas'!A4242,'Lista de conversão'!B:B,1,0),""))</f>
        <v>CENTRO DE SAÚDE PEDREIRA PRADO LOPES</v>
      </c>
    </row>
    <row r="4243" spans="1:2" x14ac:dyDescent="0.25">
      <c r="A4243" t="str">
        <f>TRIM(BC!F4241)</f>
        <v>UNIDADE DE PRONTO ATENDIMENTO LESTE</v>
      </c>
      <c r="B4243" t="str">
        <f>IFERROR(VLOOKUP('Lotações convertidas'!A4243,'Lista de conversão'!A:B,2,0),IFERROR(VLOOKUP('Lotações convertidas'!A4243,'Lista de conversão'!B:B,1,0),""))</f>
        <v>UNIDADE DE PRONTO ATENDIMENTO LESTE</v>
      </c>
    </row>
    <row r="4244" spans="1:2" x14ac:dyDescent="0.25">
      <c r="A4244" t="str">
        <f>TRIM(BC!F4242)</f>
        <v>UNIDADE DE PRONTO ATENDIMENTO BARREIRO</v>
      </c>
      <c r="B4244" t="str">
        <f>IFERROR(VLOOKUP('Lotações convertidas'!A4244,'Lista de conversão'!A:B,2,0),IFERROR(VLOOKUP('Lotações convertidas'!A4244,'Lista de conversão'!B:B,1,0),""))</f>
        <v>UNIDADE DE PRONTO ATENDIMENTO BARREIRO</v>
      </c>
    </row>
    <row r="4245" spans="1:2" x14ac:dyDescent="0.25">
      <c r="A4245" t="str">
        <f>TRIM(BC!F4243)</f>
        <v>CENTRO DE SAÚDE VENTOSA</v>
      </c>
      <c r="B4245" t="str">
        <f>IFERROR(VLOOKUP('Lotações convertidas'!A4245,'Lista de conversão'!A:B,2,0),IFERROR(VLOOKUP('Lotações convertidas'!A4245,'Lista de conversão'!B:B,1,0),""))</f>
        <v>CENTRO DE SAÚDE VENTOSA</v>
      </c>
    </row>
    <row r="4246" spans="1:2" x14ac:dyDescent="0.25">
      <c r="A4246" t="str">
        <f>TRIM(BC!F4244)</f>
        <v>UNIDADE DE PRONTO ATENDIMENTO LESTE</v>
      </c>
      <c r="B4246" t="str">
        <f>IFERROR(VLOOKUP('Lotações convertidas'!A4246,'Lista de conversão'!A:B,2,0),IFERROR(VLOOKUP('Lotações convertidas'!A4246,'Lista de conversão'!B:B,1,0),""))</f>
        <v>UNIDADE DE PRONTO ATENDIMENTO LESTE</v>
      </c>
    </row>
    <row r="4247" spans="1:2" x14ac:dyDescent="0.25">
      <c r="A4247" t="str">
        <f>TRIM(BC!F4245)</f>
        <v>CENTRO DE SAÚDE CAPITÃO EDUARDO</v>
      </c>
      <c r="B4247" t="str">
        <f>IFERROR(VLOOKUP('Lotações convertidas'!A4247,'Lista de conversão'!A:B,2,0),IFERROR(VLOOKUP('Lotações convertidas'!A4247,'Lista de conversão'!B:B,1,0),""))</f>
        <v>CENTRO DE SAÚDE CAPITÃO EDUARDO</v>
      </c>
    </row>
    <row r="4248" spans="1:2" x14ac:dyDescent="0.25">
      <c r="A4248" t="str">
        <f>TRIM(BC!F4246)</f>
        <v>CENTRO DE REFERÊNCIA EM SAÚDE MENTAL- ÁLCOOL E OUTRAS DROGAS BARREIRO</v>
      </c>
      <c r="B4248" t="str">
        <f>IFERROR(VLOOKUP('Lotações convertidas'!A4248,'Lista de conversão'!A:B,2,0),IFERROR(VLOOKUP('Lotações convertidas'!A4248,'Lista de conversão'!B:B,1,0),""))</f>
        <v>CENTRO DE REFERENCIA EM SAUDE MENTAL ALCOOL E DROGAS BARREIRO</v>
      </c>
    </row>
    <row r="4249" spans="1:2" x14ac:dyDescent="0.25">
      <c r="A4249" t="str">
        <f>TRIM(BC!F4247)</f>
        <v>CENTRO DE SAÚDE ALTO VERA CRUZ</v>
      </c>
      <c r="B4249" t="str">
        <f>IFERROR(VLOOKUP('Lotações convertidas'!A4249,'Lista de conversão'!A:B,2,0),IFERROR(VLOOKUP('Lotações convertidas'!A4249,'Lista de conversão'!B:B,1,0),""))</f>
        <v>CENTRO DE SAÚDE ALTO VERA CRUZ</v>
      </c>
    </row>
    <row r="4250" spans="1:2" x14ac:dyDescent="0.25">
      <c r="A4250" t="str">
        <f>TRIM(BC!F4248)</f>
        <v>CENTRO DE SAÚDE MARIA GORETTI</v>
      </c>
      <c r="B4250" t="str">
        <f>IFERROR(VLOOKUP('Lotações convertidas'!A4250,'Lista de conversão'!A:B,2,0),IFERROR(VLOOKUP('Lotações convertidas'!A4250,'Lista de conversão'!B:B,1,0),""))</f>
        <v>CENTRO DE SAÚDE MARIA GORETTI</v>
      </c>
    </row>
    <row r="4251" spans="1:2" x14ac:dyDescent="0.25">
      <c r="A4251" t="str">
        <f>TRIM(BC!F4249)</f>
        <v>CENTRO DE SAÚDE MARIA GORETTI</v>
      </c>
      <c r="B4251" t="str">
        <f>IFERROR(VLOOKUP('Lotações convertidas'!A4251,'Lista de conversão'!A:B,2,0),IFERROR(VLOOKUP('Lotações convertidas'!A4251,'Lista de conversão'!B:B,1,0),""))</f>
        <v>CENTRO DE SAÚDE MARIA GORETTI</v>
      </c>
    </row>
    <row r="4252" spans="1:2" x14ac:dyDescent="0.25">
      <c r="A4252" t="str">
        <f>TRIM(BC!F4250)</f>
        <v>CENTRO DE SAÚDE INDEPENDÊNCIA</v>
      </c>
      <c r="B4252" t="str">
        <f>IFERROR(VLOOKUP('Lotações convertidas'!A4252,'Lista de conversão'!A:B,2,0),IFERROR(VLOOKUP('Lotações convertidas'!A4252,'Lista de conversão'!B:B,1,0),""))</f>
        <v>CENTRO DE SAÚDE INDEPENDÊNCIA</v>
      </c>
    </row>
    <row r="4253" spans="1:2" x14ac:dyDescent="0.25">
      <c r="A4253" t="str">
        <f>TRIM(BC!F4251)</f>
        <v>UNIDADE DE PRONTO ATENDIMENTO VENDA NOVA</v>
      </c>
      <c r="B4253" t="str">
        <f>IFERROR(VLOOKUP('Lotações convertidas'!A4253,'Lista de conversão'!A:B,2,0),IFERROR(VLOOKUP('Lotações convertidas'!A4253,'Lista de conversão'!B:B,1,0),""))</f>
        <v>UNIDADE DE PRONTO ATENDIMENTO VENDA NOVA</v>
      </c>
    </row>
    <row r="4254" spans="1:2" x14ac:dyDescent="0.25">
      <c r="A4254" t="str">
        <f>TRIM(BC!F4252)</f>
        <v>CENTRO DE REFERENCIA EM REABILITACAO NOROESTE</v>
      </c>
      <c r="B4254" t="str">
        <f>IFERROR(VLOOKUP('Lotações convertidas'!A4254,'Lista de conversão'!A:B,2,0),IFERROR(VLOOKUP('Lotações convertidas'!A4254,'Lista de conversão'!B:B,1,0),""))</f>
        <v>CENTRO DE REFERENCIA EM REABILITACAO NOROESTE</v>
      </c>
    </row>
    <row r="4255" spans="1:2" x14ac:dyDescent="0.25">
      <c r="A4255" t="str">
        <f>TRIM(BC!F4253)</f>
        <v>UNIDADE DE PRONTO ATENDIMENTO NORTE</v>
      </c>
      <c r="B4255" t="str">
        <f>IFERROR(VLOOKUP('Lotações convertidas'!A4255,'Lista de conversão'!A:B,2,0),IFERROR(VLOOKUP('Lotações convertidas'!A4255,'Lista de conversão'!B:B,1,0),""))</f>
        <v>UNIDADE DE PRONTO ATENDIMENTO NORTE</v>
      </c>
    </row>
    <row r="4256" spans="1:2" x14ac:dyDescent="0.25">
      <c r="A4256" t="str">
        <f>TRIM(BC!F4254)</f>
        <v>CENTRO DE SAÚDE NOVA YORK</v>
      </c>
      <c r="B4256" t="str">
        <f>IFERROR(VLOOKUP('Lotações convertidas'!A4256,'Lista de conversão'!A:B,2,0),IFERROR(VLOOKUP('Lotações convertidas'!A4256,'Lista de conversão'!B:B,1,0),""))</f>
        <v>CENTRO DE SAÚDE NOVA YORK</v>
      </c>
    </row>
    <row r="4257" spans="1:2" x14ac:dyDescent="0.25">
      <c r="A4257" t="str">
        <f>TRIM(BC!F4255)</f>
        <v>CENTRO DE SAÚDE PARAÍSO</v>
      </c>
      <c r="B4257" t="str">
        <f>IFERROR(VLOOKUP('Lotações convertidas'!A4257,'Lista de conversão'!A:B,2,0),IFERROR(VLOOKUP('Lotações convertidas'!A4257,'Lista de conversão'!B:B,1,0),""))</f>
        <v>CENTRO DE SAÚDE PARAÍSO</v>
      </c>
    </row>
    <row r="4258" spans="1:2" x14ac:dyDescent="0.25">
      <c r="A4258" t="str">
        <f>TRIM(BC!F4256)</f>
        <v>CENTRO DE SAÚDE CÉU AZUL</v>
      </c>
      <c r="B4258" t="str">
        <f>IFERROR(VLOOKUP('Lotações convertidas'!A4258,'Lista de conversão'!A:B,2,0),IFERROR(VLOOKUP('Lotações convertidas'!A4258,'Lista de conversão'!B:B,1,0),""))</f>
        <v>CENTRO DE SAÚDE CÉU AZUL</v>
      </c>
    </row>
    <row r="4259" spans="1:2" x14ac:dyDescent="0.25">
      <c r="A4259" t="str">
        <f>TRIM(BC!F4257)</f>
        <v>LABORATÓRIO REGIONAL LESTE / NORDESTE</v>
      </c>
      <c r="B4259" t="str">
        <f>IFERROR(VLOOKUP('Lotações convertidas'!A4259,'Lista de conversão'!A:B,2,0),IFERROR(VLOOKUP('Lotações convertidas'!A4259,'Lista de conversão'!B:B,1,0),""))</f>
        <v>LABORATORIO REGIONAL LESTE/NORDESTE</v>
      </c>
    </row>
    <row r="4260" spans="1:2" x14ac:dyDescent="0.25">
      <c r="A4260" t="str">
        <f>TRIM(BC!F4258)</f>
        <v>CENTRO DE SAÚDE VISTA ALEGRE</v>
      </c>
      <c r="B4260" t="str">
        <f>IFERROR(VLOOKUP('Lotações convertidas'!A4260,'Lista de conversão'!A:B,2,0),IFERROR(VLOOKUP('Lotações convertidas'!A4260,'Lista de conversão'!B:B,1,0),""))</f>
        <v>CENTRO DE SAÚDE VISTA ALEGRE</v>
      </c>
    </row>
    <row r="4261" spans="1:2" x14ac:dyDescent="0.25">
      <c r="A4261" t="str">
        <f>TRIM(BC!F4259)</f>
        <v>SERVIÇO DE ATENDIMENTO MÓVEL DE URGÊNCIA E TRANSPORTE EM SAÚDE</v>
      </c>
      <c r="B4261" t="str">
        <f>IFERROR(VLOOKUP('Lotações convertidas'!A4261,'Lista de conversão'!A:B,2,0),IFERROR(VLOOKUP('Lotações convertidas'!A4261,'Lista de conversão'!B:B,1,0),""))</f>
        <v>SERVIÇO DE ATENDIMENTO MÓVEL DE URGÊNCIA E TRANSPORTE EM SAÚDE</v>
      </c>
    </row>
    <row r="4262" spans="1:2" x14ac:dyDescent="0.25">
      <c r="A4262" t="str">
        <f>TRIM(BC!F4260)</f>
        <v>CENTRO DE SAÚDE PIRATININGA</v>
      </c>
      <c r="B4262" t="str">
        <f>IFERROR(VLOOKUP('Lotações convertidas'!A4262,'Lista de conversão'!A:B,2,0),IFERROR(VLOOKUP('Lotações convertidas'!A4262,'Lista de conversão'!B:B,1,0),""))</f>
        <v>CENTRO DE SAÚDE PIRATININGA</v>
      </c>
    </row>
    <row r="4263" spans="1:2" x14ac:dyDescent="0.25">
      <c r="A4263" t="str">
        <f>TRIM(BC!F4261)</f>
        <v>CENTRO DE SAÚDE MANTIQUEIRA</v>
      </c>
      <c r="B4263" t="str">
        <f>IFERROR(VLOOKUP('Lotações convertidas'!A4263,'Lista de conversão'!A:B,2,0),IFERROR(VLOOKUP('Lotações convertidas'!A4263,'Lista de conversão'!B:B,1,0),""))</f>
        <v>CENTRO DE SAÚDE MANTIQUEIRA</v>
      </c>
    </row>
    <row r="4264" spans="1:2" x14ac:dyDescent="0.25">
      <c r="A4264" t="str">
        <f>TRIM(BC!F4262)</f>
        <v>CENTRO DE SAÚDE CALIFÓRNIA</v>
      </c>
      <c r="B4264" t="str">
        <f>IFERROR(VLOOKUP('Lotações convertidas'!A4264,'Lista de conversão'!A:B,2,0),IFERROR(VLOOKUP('Lotações convertidas'!A4264,'Lista de conversão'!B:B,1,0),""))</f>
        <v>CENTRO DE SAÚDE CALIFÓRNIA</v>
      </c>
    </row>
    <row r="4265" spans="1:2" x14ac:dyDescent="0.25">
      <c r="A4265" t="str">
        <f>TRIM(BC!F4263)</f>
        <v>UNIDADE DE REFERÊNCIA SECUNDÁRIA CENTRO-SUL</v>
      </c>
      <c r="B4265" t="str">
        <f>IFERROR(VLOOKUP('Lotações convertidas'!A4265,'Lista de conversão'!A:B,2,0),IFERROR(VLOOKUP('Lotações convertidas'!A4265,'Lista de conversão'!B:B,1,0),""))</f>
        <v>UNIDADE DE REFERENCIA SECUNDARIA CENTRO-SUL</v>
      </c>
    </row>
    <row r="4266" spans="1:2" x14ac:dyDescent="0.25">
      <c r="A4266" t="str">
        <f>TRIM(BC!F4264)</f>
        <v>UNIDADE DE REFERÊNCIA SECUNDÁRIA CAMPOS SALES</v>
      </c>
      <c r="B4266" t="str">
        <f>IFERROR(VLOOKUP('Lotações convertidas'!A4266,'Lista de conversão'!A:B,2,0),IFERROR(VLOOKUP('Lotações convertidas'!A4266,'Lista de conversão'!B:B,1,0),""))</f>
        <v>UNIDADE DE REFERENCIA SECUNDARIA CAMPOS SALES</v>
      </c>
    </row>
    <row r="4267" spans="1:2" x14ac:dyDescent="0.25">
      <c r="A4267" t="str">
        <f>TRIM(BC!F4265)</f>
        <v>UNIDADE DE PRONTO ATENDIMENTO LESTE</v>
      </c>
      <c r="B4267" t="str">
        <f>IFERROR(VLOOKUP('Lotações convertidas'!A4267,'Lista de conversão'!A:B,2,0),IFERROR(VLOOKUP('Lotações convertidas'!A4267,'Lista de conversão'!B:B,1,0),""))</f>
        <v>UNIDADE DE PRONTO ATENDIMENTO LESTE</v>
      </c>
    </row>
    <row r="4268" spans="1:2" x14ac:dyDescent="0.25">
      <c r="A4268" t="str">
        <f>TRIM(BC!F4266)</f>
        <v>CENTRO DE SAÚDE PILAR - OLHOS D'ÁGUA</v>
      </c>
      <c r="B4268" t="str">
        <f>IFERROR(VLOOKUP('Lotações convertidas'!A4268,'Lista de conversão'!A:B,2,0),IFERROR(VLOOKUP('Lotações convertidas'!A4268,'Lista de conversão'!B:B,1,0),""))</f>
        <v>CENTRO DE SAÚDE PILAR - OLHOS D'ÁGUA</v>
      </c>
    </row>
    <row r="4269" spans="1:2" x14ac:dyDescent="0.25">
      <c r="A4269" t="str">
        <f>TRIM(BC!F4267)</f>
        <v>CENTRO DE SAÚDE JARDIM EUROPA</v>
      </c>
      <c r="B4269" t="str">
        <f>IFERROR(VLOOKUP('Lotações convertidas'!A4269,'Lista de conversão'!A:B,2,0),IFERROR(VLOOKUP('Lotações convertidas'!A4269,'Lista de conversão'!B:B,1,0),""))</f>
        <v>CENTRO DE SAÚDE JARDIM EUROPA</v>
      </c>
    </row>
    <row r="4270" spans="1:2" x14ac:dyDescent="0.25">
      <c r="A4270" t="str">
        <f>TRIM(BC!F4268)</f>
        <v>CENTRO DE SAÚDE DIAMANTE - TEIXEIRA DIAS</v>
      </c>
      <c r="B4270" t="str">
        <f>IFERROR(VLOOKUP('Lotações convertidas'!A4270,'Lista de conversão'!A:B,2,0),IFERROR(VLOOKUP('Lotações convertidas'!A4270,'Lista de conversão'!B:B,1,0),""))</f>
        <v>CENTRO DE SAÚDE DIAMANTE - TEIXEIRA DIAS</v>
      </c>
    </row>
    <row r="4271" spans="1:2" x14ac:dyDescent="0.25">
      <c r="A4271" t="str">
        <f>TRIM(BC!F4269)</f>
        <v>CENTRO DE SAÚDE CÍCERO ILDEFONSO</v>
      </c>
      <c r="B4271" t="str">
        <f>IFERROR(VLOOKUP('Lotações convertidas'!A4271,'Lista de conversão'!A:B,2,0),IFERROR(VLOOKUP('Lotações convertidas'!A4271,'Lista de conversão'!B:B,1,0),""))</f>
        <v>CENTRO DE SAÚDE CÍCERO ILDEFONSO</v>
      </c>
    </row>
    <row r="4272" spans="1:2" x14ac:dyDescent="0.25">
      <c r="A4272" t="str">
        <f>TRIM(BC!F4270)</f>
        <v>CENTRO DE SAÚDE SANTA CECÍLIA</v>
      </c>
      <c r="B4272" t="str">
        <f>IFERROR(VLOOKUP('Lotações convertidas'!A4272,'Lista de conversão'!A:B,2,0),IFERROR(VLOOKUP('Lotações convertidas'!A4272,'Lista de conversão'!B:B,1,0),""))</f>
        <v>CENTRO DE SAÚDE SANTA CECÍLIA</v>
      </c>
    </row>
    <row r="4273" spans="1:2" x14ac:dyDescent="0.25">
      <c r="A4273" t="str">
        <f>TRIM(BC!F4271)</f>
        <v>CENTRO DE REFERÊNCIA EM SAÚDE MENTAL- ÁLCOOL E OUTRAS DROGAS PAMPULHA/NOROESTE</v>
      </c>
      <c r="B4273" t="str">
        <f>IFERROR(VLOOKUP('Lotações convertidas'!A4273,'Lista de conversão'!A:B,2,0),IFERROR(VLOOKUP('Lotações convertidas'!A4273,'Lista de conversão'!B:B,1,0),""))</f>
        <v>CENTRO DE REFERÊNCIA EM SAÚDE MENTAL - ÁLCOOL E DROGAS PAMPULHA/NOROESTE</v>
      </c>
    </row>
    <row r="4274" spans="1:2" x14ac:dyDescent="0.25">
      <c r="A4274" t="str">
        <f>TRIM(BC!F4272)</f>
        <v>CENTRO DE SAÚDE SÃO CRISTÓVÃO</v>
      </c>
      <c r="B4274" t="str">
        <f>IFERROR(VLOOKUP('Lotações convertidas'!A4274,'Lista de conversão'!A:B,2,0),IFERROR(VLOOKUP('Lotações convertidas'!A4274,'Lista de conversão'!B:B,1,0),""))</f>
        <v>CENTRO DE SAÚDE SÃO CRISTÓVÃO</v>
      </c>
    </row>
    <row r="4275" spans="1:2" x14ac:dyDescent="0.25">
      <c r="A4275" t="str">
        <f>TRIM(BC!F4273)</f>
        <v>UNIDADE DE PRONTO ATENDIMENTO OESTE</v>
      </c>
      <c r="B4275" t="str">
        <f>IFERROR(VLOOKUP('Lotações convertidas'!A4275,'Lista de conversão'!A:B,2,0),IFERROR(VLOOKUP('Lotações convertidas'!A4275,'Lista de conversão'!B:B,1,0),""))</f>
        <v>UNIDADE DE PRONTO ATENDIMENTO OESTE</v>
      </c>
    </row>
    <row r="4276" spans="1:2" x14ac:dyDescent="0.25">
      <c r="A4276" t="str">
        <f>TRIM(BC!F4274)</f>
        <v>CENTRO DE SAÚDE SANTA TEREZINHA</v>
      </c>
      <c r="B4276" t="str">
        <f>IFERROR(VLOOKUP('Lotações convertidas'!A4276,'Lista de conversão'!A:B,2,0),IFERROR(VLOOKUP('Lotações convertidas'!A4276,'Lista de conversão'!B:B,1,0),""))</f>
        <v>CENTRO DE SAÚDE SANTA TEREZINHA</v>
      </c>
    </row>
    <row r="4277" spans="1:2" x14ac:dyDescent="0.25">
      <c r="A4277" t="str">
        <f>TRIM(BC!F4275)</f>
        <v>UNIDADE DE PRONTO ATENDIMENTO NORTE</v>
      </c>
      <c r="B4277" t="str">
        <f>IFERROR(VLOOKUP('Lotações convertidas'!A4277,'Lista de conversão'!A:B,2,0),IFERROR(VLOOKUP('Lotações convertidas'!A4277,'Lista de conversão'!B:B,1,0),""))</f>
        <v>UNIDADE DE PRONTO ATENDIMENTO NORTE</v>
      </c>
    </row>
    <row r="4278" spans="1:2" x14ac:dyDescent="0.25">
      <c r="A4278" t="str">
        <f>TRIM(BC!F4276)</f>
        <v>UNIDADE DE PRONTO ATENDIMENTO LESTE</v>
      </c>
      <c r="B4278" t="str">
        <f>IFERROR(VLOOKUP('Lotações convertidas'!A4278,'Lista de conversão'!A:B,2,0),IFERROR(VLOOKUP('Lotações convertidas'!A4278,'Lista de conversão'!B:B,1,0),""))</f>
        <v>UNIDADE DE PRONTO ATENDIMENTO LESTE</v>
      </c>
    </row>
    <row r="4279" spans="1:2" x14ac:dyDescent="0.25">
      <c r="A4279" t="str">
        <f>TRIM(BC!F4277)</f>
        <v>CENTRO DE SAÚDE CÍCERO ILDEFONSO</v>
      </c>
      <c r="B4279" t="str">
        <f>IFERROR(VLOOKUP('Lotações convertidas'!A4279,'Lista de conversão'!A:B,2,0),IFERROR(VLOOKUP('Lotações convertidas'!A4279,'Lista de conversão'!B:B,1,0),""))</f>
        <v>CENTRO DE SAÚDE CÍCERO ILDEFONSO</v>
      </c>
    </row>
    <row r="4280" spans="1:2" x14ac:dyDescent="0.25">
      <c r="A4280" t="str">
        <f>TRIM(BC!F4278)</f>
        <v>UNIDADE DE PRONTO ATENDIMENTO NORTE</v>
      </c>
      <c r="B4280" t="str">
        <f>IFERROR(VLOOKUP('Lotações convertidas'!A4280,'Lista de conversão'!A:B,2,0),IFERROR(VLOOKUP('Lotações convertidas'!A4280,'Lista de conversão'!B:B,1,0),""))</f>
        <v>UNIDADE DE PRONTO ATENDIMENTO NORTE</v>
      </c>
    </row>
    <row r="4281" spans="1:2" x14ac:dyDescent="0.25">
      <c r="A4281" t="str">
        <f>TRIM(BC!F4279)</f>
        <v>CENTRO DE SAÚDE PRIMEIRO DE MAIO</v>
      </c>
      <c r="B4281" t="str">
        <f>IFERROR(VLOOKUP('Lotações convertidas'!A4281,'Lista de conversão'!A:B,2,0),IFERROR(VLOOKUP('Lotações convertidas'!A4281,'Lista de conversão'!B:B,1,0),""))</f>
        <v>CENTRO DE SAÚDE PRIMEIRO DE MAIO</v>
      </c>
    </row>
    <row r="4282" spans="1:2" x14ac:dyDescent="0.25">
      <c r="A4282" t="str">
        <f>TRIM(BC!F4280)</f>
        <v>GERENCIA DE ASSISTENCIA, EPIDEMIOLOGIA E REGULACAO NOROESTE</v>
      </c>
      <c r="B4282" t="str">
        <f>IFERROR(VLOOKUP('Lotações convertidas'!A4282,'Lista de conversão'!A:B,2,0),IFERROR(VLOOKUP('Lotações convertidas'!A4282,'Lista de conversão'!B:B,1,0),""))</f>
        <v>GERENCIA DE ASSISTENCIA, EPIDEMIOLOGIA E REGULACAO NOROESTE</v>
      </c>
    </row>
    <row r="4283" spans="1:2" x14ac:dyDescent="0.25">
      <c r="A4283" t="str">
        <f>TRIM(BC!F4281)</f>
        <v>CENTRO DE SAÚDE SALGADO FILHO</v>
      </c>
      <c r="B4283" t="str">
        <f>IFERROR(VLOOKUP('Lotações convertidas'!A4283,'Lista de conversão'!A:B,2,0),IFERROR(VLOOKUP('Lotações convertidas'!A4283,'Lista de conversão'!B:B,1,0),""))</f>
        <v>CENTRO DE SAÚDE SALGADO FILHO</v>
      </c>
    </row>
    <row r="4284" spans="1:2" x14ac:dyDescent="0.25">
      <c r="A4284" t="str">
        <f>TRIM(BC!F4282)</f>
        <v>UNIDADE DE PRONTO ATENDIMENTO NORTE</v>
      </c>
      <c r="B4284" t="str">
        <f>IFERROR(VLOOKUP('Lotações convertidas'!A4284,'Lista de conversão'!A:B,2,0),IFERROR(VLOOKUP('Lotações convertidas'!A4284,'Lista de conversão'!B:B,1,0),""))</f>
        <v>UNIDADE DE PRONTO ATENDIMENTO NORTE</v>
      </c>
    </row>
    <row r="4285" spans="1:2" x14ac:dyDescent="0.25">
      <c r="A4285" t="str">
        <f>TRIM(BC!F4283)</f>
        <v>LABORATÓRIO REGIONAL NOROESTE</v>
      </c>
      <c r="B4285" t="str">
        <f>IFERROR(VLOOKUP('Lotações convertidas'!A4285,'Lista de conversão'!A:B,2,0),IFERROR(VLOOKUP('Lotações convertidas'!A4285,'Lista de conversão'!B:B,1,0),""))</f>
        <v>LABORATORIO REGIONAL NOROESTE</v>
      </c>
    </row>
    <row r="4286" spans="1:2" x14ac:dyDescent="0.25">
      <c r="A4286" t="str">
        <f>TRIM(BC!F4284)</f>
        <v>UNIDADE DE PRONTO ATENDIMENTO NORDESTE</v>
      </c>
      <c r="B4286" t="str">
        <f>IFERROR(VLOOKUP('Lotações convertidas'!A4286,'Lista de conversão'!A:B,2,0),IFERROR(VLOOKUP('Lotações convertidas'!A4286,'Lista de conversão'!B:B,1,0),""))</f>
        <v>UNIDADE DE PRONTO ATENDIMENTO NORDESTE</v>
      </c>
    </row>
    <row r="4287" spans="1:2" x14ac:dyDescent="0.25">
      <c r="A4287" t="str">
        <f>TRIM(BC!F4285)</f>
        <v>LABORATÓRIO REGIONAL CENTRO-SUL / PAMPULHA</v>
      </c>
      <c r="B4287" t="str">
        <f>IFERROR(VLOOKUP('Lotações convertidas'!A4287,'Lista de conversão'!A:B,2,0),IFERROR(VLOOKUP('Lotações convertidas'!A4287,'Lista de conversão'!B:B,1,0),""))</f>
        <v>LABORATORIO REGIONAL CENTRO-SUL/PAMPULHA</v>
      </c>
    </row>
    <row r="4288" spans="1:2" x14ac:dyDescent="0.25">
      <c r="A4288" t="str">
        <f>TRIM(BC!F4286)</f>
        <v>GERÊNCIA DE GESTÃO DO ACOMPANHAMENTO SOCIOFUNCIONAL E DA SAÚDE</v>
      </c>
      <c r="B4288" t="str">
        <f>IFERROR(VLOOKUP('Lotações convertidas'!A4288,'Lista de conversão'!A:B,2,0),IFERROR(VLOOKUP('Lotações convertidas'!A4288,'Lista de conversão'!B:B,1,0),""))</f>
        <v>GERÊNCIA DE GESTÃO DO ACOMPANHAMENTO SOCIOFUNCIONAL E DA SAÚDE</v>
      </c>
    </row>
    <row r="4289" spans="1:2" x14ac:dyDescent="0.25">
      <c r="A4289" t="str">
        <f>TRIM(BC!F4287)</f>
        <v>CENTRO DE REFERÊNCIA EM SAÚDE MENTAL INFANTO-JUVENIL NORDESTE</v>
      </c>
      <c r="B4289" t="str">
        <f>IFERROR(VLOOKUP('Lotações convertidas'!A4289,'Lista de conversão'!A:B,2,0),IFERROR(VLOOKUP('Lotações convertidas'!A4289,'Lista de conversão'!B:B,1,0),""))</f>
        <v>CENTRO DE REFERENCIA EM SAUDE MENTAL INFANTIL NORDESTE</v>
      </c>
    </row>
    <row r="4290" spans="1:2" x14ac:dyDescent="0.25">
      <c r="A4290" t="str">
        <f>TRIM(BC!F4288)</f>
        <v>CENTRO DE SAÚDE URUCUIA</v>
      </c>
      <c r="B4290" t="str">
        <f>IFERROR(VLOOKUP('Lotações convertidas'!A4290,'Lista de conversão'!A:B,2,0),IFERROR(VLOOKUP('Lotações convertidas'!A4290,'Lista de conversão'!B:B,1,0),""))</f>
        <v>CENTRO DE SAÚDE URUCUIA</v>
      </c>
    </row>
    <row r="4291" spans="1:2" x14ac:dyDescent="0.25">
      <c r="A4291" t="str">
        <f>TRIM(BC!F4289)</f>
        <v>CENTRO DE REFERENCIA EM SAUDE MENTAL LESTE</v>
      </c>
      <c r="B4291" t="str">
        <f>IFERROR(VLOOKUP('Lotações convertidas'!A4291,'Lista de conversão'!A:B,2,0),IFERROR(VLOOKUP('Lotações convertidas'!A4291,'Lista de conversão'!B:B,1,0),""))</f>
        <v>CENTRO DE REFERENCIA EM SAUDE MENTAL LESTE</v>
      </c>
    </row>
    <row r="4292" spans="1:2" x14ac:dyDescent="0.25">
      <c r="A4292" t="str">
        <f>TRIM(BC!F4290)</f>
        <v>GERENCIA DE ZOONOSES NORTE</v>
      </c>
      <c r="B4292" t="str">
        <f>IFERROR(VLOOKUP('Lotações convertidas'!A4292,'Lista de conversão'!A:B,2,0),IFERROR(VLOOKUP('Lotações convertidas'!A4292,'Lista de conversão'!B:B,1,0),""))</f>
        <v>GERENCIA DE ZOONOSES NORTE</v>
      </c>
    </row>
    <row r="4293" spans="1:2" x14ac:dyDescent="0.25">
      <c r="A4293" t="str">
        <f>TRIM(BC!F4291)</f>
        <v>CENTRO DE SAÚDE SÃO JORGE</v>
      </c>
      <c r="B4293" t="str">
        <f>IFERROR(VLOOKUP('Lotações convertidas'!A4293,'Lista de conversão'!A:B,2,0),IFERROR(VLOOKUP('Lotações convertidas'!A4293,'Lista de conversão'!B:B,1,0),""))</f>
        <v>CENTRO DE SAÚDE SÃO JORGE</v>
      </c>
    </row>
    <row r="4294" spans="1:2" x14ac:dyDescent="0.25">
      <c r="A4294" t="str">
        <f>TRIM(BC!F4292)</f>
        <v>CENTRO DE SAÚDE SERRANO</v>
      </c>
      <c r="B4294" t="str">
        <f>IFERROR(VLOOKUP('Lotações convertidas'!A4294,'Lista de conversão'!A:B,2,0),IFERROR(VLOOKUP('Lotações convertidas'!A4294,'Lista de conversão'!B:B,1,0),""))</f>
        <v>CENTRO DE SAÚDE SERRANO</v>
      </c>
    </row>
    <row r="4295" spans="1:2" x14ac:dyDescent="0.25">
      <c r="A4295" t="str">
        <f>TRIM(BC!F4293)</f>
        <v>CENTRO DE SAÚDE SÃO GERALDO</v>
      </c>
      <c r="B4295" t="str">
        <f>IFERROR(VLOOKUP('Lotações convertidas'!A4295,'Lista de conversão'!A:B,2,0),IFERROR(VLOOKUP('Lotações convertidas'!A4295,'Lista de conversão'!B:B,1,0),""))</f>
        <v>CENTRO DE SAÚDE SÃO GERALDO</v>
      </c>
    </row>
    <row r="4296" spans="1:2" x14ac:dyDescent="0.25">
      <c r="A4296" t="str">
        <f>TRIM(BC!F4294)</f>
        <v>SERVIÇO DE ATENDIMENTO MÓVEL DE URGÊNCIA E TRANSPORTE EM SAÚDE</v>
      </c>
      <c r="B4296" t="str">
        <f>IFERROR(VLOOKUP('Lotações convertidas'!A4296,'Lista de conversão'!A:B,2,0),IFERROR(VLOOKUP('Lotações convertidas'!A4296,'Lista de conversão'!B:B,1,0),""))</f>
        <v>SERVIÇO DE ATENDIMENTO MÓVEL DE URGÊNCIA E TRANSPORTE EM SAÚDE</v>
      </c>
    </row>
    <row r="4297" spans="1:2" x14ac:dyDescent="0.25">
      <c r="A4297" t="str">
        <f>TRIM(BC!F4295)</f>
        <v>CENTRO DE SAÚDE CONJUNTO BETÂNIA</v>
      </c>
      <c r="B4297" t="str">
        <f>IFERROR(VLOOKUP('Lotações convertidas'!A4297,'Lista de conversão'!A:B,2,0),IFERROR(VLOOKUP('Lotações convertidas'!A4297,'Lista de conversão'!B:B,1,0),""))</f>
        <v>CENTRO DE SAÚDE CONJUNTO BETÂNIA</v>
      </c>
    </row>
    <row r="4298" spans="1:2" x14ac:dyDescent="0.25">
      <c r="A4298" t="str">
        <f>TRIM(BC!F4296)</f>
        <v>CENTRO DE SAÚDE JARDIM GUANABARA</v>
      </c>
      <c r="B4298" t="str">
        <f>IFERROR(VLOOKUP('Lotações convertidas'!A4298,'Lista de conversão'!A:B,2,0),IFERROR(VLOOKUP('Lotações convertidas'!A4298,'Lista de conversão'!B:B,1,0),""))</f>
        <v>CENTRO DE SAÚDE JARDIM GUANABARA</v>
      </c>
    </row>
    <row r="4299" spans="1:2" x14ac:dyDescent="0.25">
      <c r="A4299" t="str">
        <f>TRIM(BC!F4297)</f>
        <v>LABORATÓRIO REGIONAL LESTE / NORDESTE</v>
      </c>
      <c r="B4299" t="str">
        <f>IFERROR(VLOOKUP('Lotações convertidas'!A4299,'Lista de conversão'!A:B,2,0),IFERROR(VLOOKUP('Lotações convertidas'!A4299,'Lista de conversão'!B:B,1,0),""))</f>
        <v>LABORATORIO REGIONAL LESTE/NORDESTE</v>
      </c>
    </row>
    <row r="4300" spans="1:2" x14ac:dyDescent="0.25">
      <c r="A4300" t="str">
        <f>TRIM(BC!F4298)</f>
        <v>CENTRO DE SAÚDE SANTA INÊS</v>
      </c>
      <c r="B4300" t="str">
        <f>IFERROR(VLOOKUP('Lotações convertidas'!A4300,'Lista de conversão'!A:B,2,0),IFERROR(VLOOKUP('Lotações convertidas'!A4300,'Lista de conversão'!B:B,1,0),""))</f>
        <v>CENTRO DE SAÚDE SANTA INÊS</v>
      </c>
    </row>
    <row r="4301" spans="1:2" x14ac:dyDescent="0.25">
      <c r="A4301" t="str">
        <f>TRIM(BC!F4299)</f>
        <v>CENTRO DE SAÚDE JARDIM COMERCIÁRIOS</v>
      </c>
      <c r="B4301" t="str">
        <f>IFERROR(VLOOKUP('Lotações convertidas'!A4301,'Lista de conversão'!A:B,2,0),IFERROR(VLOOKUP('Lotações convertidas'!A4301,'Lista de conversão'!B:B,1,0),""))</f>
        <v>CENTRO DE SAÚDE JARDIM COMERCIÁRIOS</v>
      </c>
    </row>
    <row r="4302" spans="1:2" x14ac:dyDescent="0.25">
      <c r="A4302" t="str">
        <f>TRIM(BC!F4300)</f>
        <v>SERVIÇO DE ATENDIMENTO MÓVEL DE URGÊNCIA E TRANSPORTE EM SAÚDE</v>
      </c>
      <c r="B4302" t="str">
        <f>IFERROR(VLOOKUP('Lotações convertidas'!A4302,'Lista de conversão'!A:B,2,0),IFERROR(VLOOKUP('Lotações convertidas'!A4302,'Lista de conversão'!B:B,1,0),""))</f>
        <v>SERVIÇO DE ATENDIMENTO MÓVEL DE URGÊNCIA E TRANSPORTE EM SAÚDE</v>
      </c>
    </row>
    <row r="4303" spans="1:2" x14ac:dyDescent="0.25">
      <c r="A4303" t="str">
        <f>TRIM(BC!F4301)</f>
        <v>CENTRO DE SAÚDE ITAMARATI</v>
      </c>
      <c r="B4303" t="str">
        <f>IFERROR(VLOOKUP('Lotações convertidas'!A4303,'Lista de conversão'!A:B,2,0),IFERROR(VLOOKUP('Lotações convertidas'!A4303,'Lista de conversão'!B:B,1,0),""))</f>
        <v>CENTRO DE SAÚDE ITAMARATI</v>
      </c>
    </row>
    <row r="4304" spans="1:2" x14ac:dyDescent="0.25">
      <c r="A4304" t="str">
        <f>TRIM(BC!F4302)</f>
        <v>GERÊNCIA DE ASSISTÊNCIA FARMACÊUTICA E INSUMOS ESSENCIAIS</v>
      </c>
      <c r="B4304" t="str">
        <f>IFERROR(VLOOKUP('Lotações convertidas'!A4304,'Lista de conversão'!A:B,2,0),IFERROR(VLOOKUP('Lotações convertidas'!A4304,'Lista de conversão'!B:B,1,0),""))</f>
        <v>GERÊNCIA DE ASSISTÊNCIA FARMACÊUTICA E INSUMOS ESSENCIAIS</v>
      </c>
    </row>
    <row r="4305" spans="1:2" x14ac:dyDescent="0.25">
      <c r="A4305" t="str">
        <f>TRIM(BC!F4303)</f>
        <v>LABORATÓRIO REGIONAL CENTRO-SUL / PAMPULHA</v>
      </c>
      <c r="B4305" t="str">
        <f>IFERROR(VLOOKUP('Lotações convertidas'!A4305,'Lista de conversão'!A:B,2,0),IFERROR(VLOOKUP('Lotações convertidas'!A4305,'Lista de conversão'!B:B,1,0),""))</f>
        <v>LABORATORIO REGIONAL CENTRO-SUL/PAMPULHA</v>
      </c>
    </row>
    <row r="4306" spans="1:2" x14ac:dyDescent="0.25">
      <c r="A4306" t="str">
        <f>TRIM(BC!F4304)</f>
        <v>SERVIÇO DE ATENDIMENTO MÓVEL DE URGÊNCIA E TRANSPORTE EM SAÚDE</v>
      </c>
      <c r="B4306" t="str">
        <f>IFERROR(VLOOKUP('Lotações convertidas'!A4306,'Lista de conversão'!A:B,2,0),IFERROR(VLOOKUP('Lotações convertidas'!A4306,'Lista de conversão'!B:B,1,0),""))</f>
        <v>SERVIÇO DE ATENDIMENTO MÓVEL DE URGÊNCIA E TRANSPORTE EM SAÚDE</v>
      </c>
    </row>
    <row r="4307" spans="1:2" x14ac:dyDescent="0.25">
      <c r="A4307" t="str">
        <f>TRIM(BC!F4305)</f>
        <v>UNIDADE DE PRONTO ATENDIMENTO NORTE</v>
      </c>
      <c r="B4307" t="str">
        <f>IFERROR(VLOOKUP('Lotações convertidas'!A4307,'Lista de conversão'!A:B,2,0),IFERROR(VLOOKUP('Lotações convertidas'!A4307,'Lista de conversão'!B:B,1,0),""))</f>
        <v>UNIDADE DE PRONTO ATENDIMENTO NORTE</v>
      </c>
    </row>
    <row r="4308" spans="1:2" x14ac:dyDescent="0.25">
      <c r="A4308" t="str">
        <f>TRIM(BC!F4306)</f>
        <v>CENTRO DE SAÚDE NOSSA SENHORA APARECIDA</v>
      </c>
      <c r="B4308" t="str">
        <f>IFERROR(VLOOKUP('Lotações convertidas'!A4308,'Lista de conversão'!A:B,2,0),IFERROR(VLOOKUP('Lotações convertidas'!A4308,'Lista de conversão'!B:B,1,0),""))</f>
        <v>CENTRO DE SAÚDE NOSSA SENHORA APARECIDA</v>
      </c>
    </row>
    <row r="4309" spans="1:2" x14ac:dyDescent="0.25">
      <c r="A4309" t="str">
        <f>TRIM(BC!F4307)</f>
        <v>UNIDADE DE PRONTO ATENDIMENTO VENDA NOVA</v>
      </c>
      <c r="B4309" t="str">
        <f>IFERROR(VLOOKUP('Lotações convertidas'!A4309,'Lista de conversão'!A:B,2,0),IFERROR(VLOOKUP('Lotações convertidas'!A4309,'Lista de conversão'!B:B,1,0),""))</f>
        <v>UNIDADE DE PRONTO ATENDIMENTO VENDA NOVA</v>
      </c>
    </row>
    <row r="4310" spans="1:2" x14ac:dyDescent="0.25">
      <c r="A4310" t="str">
        <f>TRIM(BC!F4308)</f>
        <v>CENTRO DE REFERÊNCIA EM SAÚDE MENTAL- ÁLCOOL E OUTRAS DROGAS NORDESTE</v>
      </c>
      <c r="B4310" t="str">
        <f>IFERROR(VLOOKUP('Lotações convertidas'!A4310,'Lista de conversão'!A:B,2,0),IFERROR(VLOOKUP('Lotações convertidas'!A4310,'Lista de conversão'!B:B,1,0),""))</f>
        <v>CENTRO DE REFERENCIA EM SAUDE MENTAL ALCOOL E DROGAS NORDESTE</v>
      </c>
    </row>
    <row r="4311" spans="1:2" x14ac:dyDescent="0.25">
      <c r="A4311" t="str">
        <f>TRIM(BC!F4309)</f>
        <v>CENTRO DE SAÚDE SÃO TOMÁS</v>
      </c>
      <c r="B4311" t="str">
        <f>IFERROR(VLOOKUP('Lotações convertidas'!A4311,'Lista de conversão'!A:B,2,0),IFERROR(VLOOKUP('Lotações convertidas'!A4311,'Lista de conversão'!B:B,1,0),""))</f>
        <v>CENTRO DE SAÚDE SÃO TOMÁS</v>
      </c>
    </row>
    <row r="4312" spans="1:2" x14ac:dyDescent="0.25">
      <c r="A4312" t="str">
        <f>TRIM(BC!F4310)</f>
        <v>CENTRO DE REFERENCIA EM SAUDE MENTAL BARREIRO</v>
      </c>
      <c r="B4312" t="str">
        <f>IFERROR(VLOOKUP('Lotações convertidas'!A4312,'Lista de conversão'!A:B,2,0),IFERROR(VLOOKUP('Lotações convertidas'!A4312,'Lista de conversão'!B:B,1,0),""))</f>
        <v>CENTRO DE REFERENCIA EM SAUDE MENTAL BARREIRO</v>
      </c>
    </row>
    <row r="4313" spans="1:2" x14ac:dyDescent="0.25">
      <c r="A4313" t="str">
        <f>TRIM(BC!F4311)</f>
        <v>CENTRO DE SAÚDE DOM JOAQUIM</v>
      </c>
      <c r="B4313" t="str">
        <f>IFERROR(VLOOKUP('Lotações convertidas'!A4313,'Lista de conversão'!A:B,2,0),IFERROR(VLOOKUP('Lotações convertidas'!A4313,'Lista de conversão'!B:B,1,0),""))</f>
        <v>CENTRO DE SAÚDE DOM JOAQUIM</v>
      </c>
    </row>
    <row r="4314" spans="1:2" x14ac:dyDescent="0.25">
      <c r="A4314" t="str">
        <f>TRIM(BC!F4312)</f>
        <v>CENTRO DE REFERENCIA EM SAUDE MENTAL PAMPULHA</v>
      </c>
      <c r="B4314" t="str">
        <f>IFERROR(VLOOKUP('Lotações convertidas'!A4314,'Lista de conversão'!A:B,2,0),IFERROR(VLOOKUP('Lotações convertidas'!A4314,'Lista de conversão'!B:B,1,0),""))</f>
        <v>CENTRO DE REFERENCIA EM SAUDE MENTAL PAMPULHA</v>
      </c>
    </row>
    <row r="4315" spans="1:2" x14ac:dyDescent="0.25">
      <c r="A4315" t="str">
        <f>TRIM(BC!F4313)</f>
        <v>CENTRO DE SAÚDE MANGUEIRAS</v>
      </c>
      <c r="B4315" t="str">
        <f>IFERROR(VLOOKUP('Lotações convertidas'!A4315,'Lista de conversão'!A:B,2,0),IFERROR(VLOOKUP('Lotações convertidas'!A4315,'Lista de conversão'!B:B,1,0),""))</f>
        <v>CENTRO DE SAÚDE MANGUEIRAS</v>
      </c>
    </row>
    <row r="4316" spans="1:2" x14ac:dyDescent="0.25">
      <c r="A4316" t="str">
        <f>TRIM(BC!F4314)</f>
        <v>SERVIÇO DE ATENDIMENTO MÓVEL DE URGÊNCIA E TRANSPORTE EM SAÚDE</v>
      </c>
      <c r="B4316" t="str">
        <f>IFERROR(VLOOKUP('Lotações convertidas'!A4316,'Lista de conversão'!A:B,2,0),IFERROR(VLOOKUP('Lotações convertidas'!A4316,'Lista de conversão'!B:B,1,0),""))</f>
        <v>SERVIÇO DE ATENDIMENTO MÓVEL DE URGÊNCIA E TRANSPORTE EM SAÚDE</v>
      </c>
    </row>
    <row r="4317" spans="1:2" x14ac:dyDescent="0.25">
      <c r="A4317" t="str">
        <f>TRIM(BC!F4315)</f>
        <v>CENTRO DE REFERÊNCIA EM SAÚDE MENTAL- ÁLCOOL E OUTRAS DROGAS NORDESTE</v>
      </c>
      <c r="B4317" t="str">
        <f>IFERROR(VLOOKUP('Lotações convertidas'!A4317,'Lista de conversão'!A:B,2,0),IFERROR(VLOOKUP('Lotações convertidas'!A4317,'Lista de conversão'!B:B,1,0),""))</f>
        <v>CENTRO DE REFERENCIA EM SAUDE MENTAL ALCOOL E DROGAS NORDESTE</v>
      </c>
    </row>
    <row r="4318" spans="1:2" x14ac:dyDescent="0.25">
      <c r="A4318" t="str">
        <f>TRIM(BC!F4316)</f>
        <v>GERENCIA DE ZOONOSES NORTE</v>
      </c>
      <c r="B4318" t="str">
        <f>IFERROR(VLOOKUP('Lotações convertidas'!A4318,'Lista de conversão'!A:B,2,0),IFERROR(VLOOKUP('Lotações convertidas'!A4318,'Lista de conversão'!B:B,1,0),""))</f>
        <v>GERENCIA DE ZOONOSES NORTE</v>
      </c>
    </row>
    <row r="4319" spans="1:2" x14ac:dyDescent="0.25">
      <c r="A4319" t="str">
        <f>TRIM(BC!F4317)</f>
        <v>CENTRO DE SAÚDE JARDIM LEBLON</v>
      </c>
      <c r="B4319" t="str">
        <f>IFERROR(VLOOKUP('Lotações convertidas'!A4319,'Lista de conversão'!A:B,2,0),IFERROR(VLOOKUP('Lotações convertidas'!A4319,'Lista de conversão'!B:B,1,0),""))</f>
        <v>CENTRO DE SAÚDE JARDIM LEBLON</v>
      </c>
    </row>
    <row r="4320" spans="1:2" x14ac:dyDescent="0.25">
      <c r="A4320" t="str">
        <f>TRIM(BC!F4318)</f>
        <v>CENTRO DE SAÚDE SÃO MARCOS</v>
      </c>
      <c r="B4320" t="str">
        <f>IFERROR(VLOOKUP('Lotações convertidas'!A4320,'Lista de conversão'!A:B,2,0),IFERROR(VLOOKUP('Lotações convertidas'!A4320,'Lista de conversão'!B:B,1,0),""))</f>
        <v>CENTRO DE SAÚDE SÃO MARCOS</v>
      </c>
    </row>
    <row r="4321" spans="1:2" x14ac:dyDescent="0.25">
      <c r="A4321" t="str">
        <f>TRIM(BC!F4319)</f>
        <v>CENTRO DE SAÚDE SÃO MIGUEL ARCANJO</v>
      </c>
      <c r="B4321" t="str">
        <f>IFERROR(VLOOKUP('Lotações convertidas'!A4321,'Lista de conversão'!A:B,2,0),IFERROR(VLOOKUP('Lotações convertidas'!A4321,'Lista de conversão'!B:B,1,0),""))</f>
        <v>CENTRO DE SAÚDE SÃO MIGUEL ARCANJO</v>
      </c>
    </row>
    <row r="4322" spans="1:2" x14ac:dyDescent="0.25">
      <c r="A4322" t="str">
        <f>TRIM(BC!F4320)</f>
        <v>UNIDADE DE PRONTO ATENDIMENTO LESTE</v>
      </c>
      <c r="B4322" t="str">
        <f>IFERROR(VLOOKUP('Lotações convertidas'!A4322,'Lista de conversão'!A:B,2,0),IFERROR(VLOOKUP('Lotações convertidas'!A4322,'Lista de conversão'!B:B,1,0),""))</f>
        <v>UNIDADE DE PRONTO ATENDIMENTO LESTE</v>
      </c>
    </row>
    <row r="4323" spans="1:2" x14ac:dyDescent="0.25">
      <c r="A4323" t="str">
        <f>TRIM(BC!F4321)</f>
        <v>LABORATÓRIO REGIONAL LESTE / NORDESTE</v>
      </c>
      <c r="B4323" t="str">
        <f>IFERROR(VLOOKUP('Lotações convertidas'!A4323,'Lista de conversão'!A:B,2,0),IFERROR(VLOOKUP('Lotações convertidas'!A4323,'Lista de conversão'!B:B,1,0),""))</f>
        <v>LABORATORIO REGIONAL LESTE/NORDESTE</v>
      </c>
    </row>
    <row r="4324" spans="1:2" x14ac:dyDescent="0.25">
      <c r="A4324" t="str">
        <f>TRIM(BC!F4322)</f>
        <v>UNIDADE DE PRONTO ATENDIMENTO BARREIRO</v>
      </c>
      <c r="B4324" t="str">
        <f>IFERROR(VLOOKUP('Lotações convertidas'!A4324,'Lista de conversão'!A:B,2,0),IFERROR(VLOOKUP('Lotações convertidas'!A4324,'Lista de conversão'!B:B,1,0),""))</f>
        <v>UNIDADE DE PRONTO ATENDIMENTO BARREIRO</v>
      </c>
    </row>
    <row r="4325" spans="1:2" x14ac:dyDescent="0.25">
      <c r="A4325" t="str">
        <f>TRIM(BC!F4323)</f>
        <v>CENTRO DE SAÚDE JARDIM FILADÉLFIA</v>
      </c>
      <c r="B4325" t="str">
        <f>IFERROR(VLOOKUP('Lotações convertidas'!A4325,'Lista de conversão'!A:B,2,0),IFERROR(VLOOKUP('Lotações convertidas'!A4325,'Lista de conversão'!B:B,1,0),""))</f>
        <v>CENTRO DE SAÚDE JARDIM FILADÉLFIA</v>
      </c>
    </row>
    <row r="4326" spans="1:2" x14ac:dyDescent="0.25">
      <c r="A4326" t="str">
        <f>TRIM(BC!F4324)</f>
        <v>CENTRO DE SAÚDE CAPITÃO EDUARDO</v>
      </c>
      <c r="B4326" t="str">
        <f>IFERROR(VLOOKUP('Lotações convertidas'!A4326,'Lista de conversão'!A:B,2,0),IFERROR(VLOOKUP('Lotações convertidas'!A4326,'Lista de conversão'!B:B,1,0),""))</f>
        <v>CENTRO DE SAÚDE CAPITÃO EDUARDO</v>
      </c>
    </row>
    <row r="4327" spans="1:2" x14ac:dyDescent="0.25">
      <c r="A4327" t="str">
        <f>TRIM(BC!F4325)</f>
        <v>CENTRO DE SAÚDE PROVIDÊNCIA</v>
      </c>
      <c r="B4327" t="str">
        <f>IFERROR(VLOOKUP('Lotações convertidas'!A4327,'Lista de conversão'!A:B,2,0),IFERROR(VLOOKUP('Lotações convertidas'!A4327,'Lista de conversão'!B:B,1,0),""))</f>
        <v>CENTRO DE SAÚDE PROVIDÊNCIA</v>
      </c>
    </row>
    <row r="4328" spans="1:2" x14ac:dyDescent="0.25">
      <c r="A4328" t="str">
        <f>TRIM(BC!F4326)</f>
        <v>CENTRAL DE ESTERILIZACAO NOROESTE</v>
      </c>
      <c r="B4328" t="str">
        <f>IFERROR(VLOOKUP('Lotações convertidas'!A4328,'Lista de conversão'!A:B,2,0),IFERROR(VLOOKUP('Lotações convertidas'!A4328,'Lista de conversão'!B:B,1,0),""))</f>
        <v>CENTRAL DE ESTERILIZACAO NOROESTE</v>
      </c>
    </row>
    <row r="4329" spans="1:2" x14ac:dyDescent="0.25">
      <c r="A4329" t="str">
        <f>TRIM(BC!F4327)</f>
        <v>CENTRO DE SAÚDE SÃO JOSÉ</v>
      </c>
      <c r="B4329" t="str">
        <f>IFERROR(VLOOKUP('Lotações convertidas'!A4329,'Lista de conversão'!A:B,2,0),IFERROR(VLOOKUP('Lotações convertidas'!A4329,'Lista de conversão'!B:B,1,0),""))</f>
        <v>CENTRO DE SAÚDE SÃO JOSÉ</v>
      </c>
    </row>
    <row r="4330" spans="1:2" x14ac:dyDescent="0.25">
      <c r="A4330" t="str">
        <f>TRIM(BC!F4328)</f>
        <v>SERVIÇO DE ATENDIMENTO MÓVEL DE URGÊNCIA E TRANSPORTE EM SAÚDE</v>
      </c>
      <c r="B4330" t="str">
        <f>IFERROR(VLOOKUP('Lotações convertidas'!A4330,'Lista de conversão'!A:B,2,0),IFERROR(VLOOKUP('Lotações convertidas'!A4330,'Lista de conversão'!B:B,1,0),""))</f>
        <v>SERVIÇO DE ATENDIMENTO MÓVEL DE URGÊNCIA E TRANSPORTE EM SAÚDE</v>
      </c>
    </row>
    <row r="4331" spans="1:2" x14ac:dyDescent="0.25">
      <c r="A4331" t="str">
        <f>TRIM(BC!F4329)</f>
        <v>UNIDADE DE PRONTO ATENDIMENTO OESTE</v>
      </c>
      <c r="B4331" t="str">
        <f>IFERROR(VLOOKUP('Lotações convertidas'!A4331,'Lista de conversão'!A:B,2,0),IFERROR(VLOOKUP('Lotações convertidas'!A4331,'Lista de conversão'!B:B,1,0),""))</f>
        <v>UNIDADE DE PRONTO ATENDIMENTO OESTE</v>
      </c>
    </row>
    <row r="4332" spans="1:2" x14ac:dyDescent="0.25">
      <c r="A4332" t="str">
        <f>TRIM(BC!F4330)</f>
        <v>CENTRO DE REFERÊNCIA EM SAÚDE MENTAL - ÁLCOOL E OUTRAS DROGAS VENDA NOVA</v>
      </c>
      <c r="B4332" t="str">
        <f>IFERROR(VLOOKUP('Lotações convertidas'!A4332,'Lista de conversão'!A:B,2,0),IFERROR(VLOOKUP('Lotações convertidas'!A4332,'Lista de conversão'!B:B,1,0),""))</f>
        <v>CENTRO DE REFERÊNCIA EM SAÚDE MENTAL - ÁLCOOL E OUTRAS DROGAS VENDA NOVA</v>
      </c>
    </row>
    <row r="4333" spans="1:2" x14ac:dyDescent="0.25">
      <c r="A4333" t="str">
        <f>TRIM(BC!F4331)</f>
        <v>CENTRO DE SAÚDE NOVO AARÃO REIS</v>
      </c>
      <c r="B4333" t="str">
        <f>IFERROR(VLOOKUP('Lotações convertidas'!A4333,'Lista de conversão'!A:B,2,0),IFERROR(VLOOKUP('Lotações convertidas'!A4333,'Lista de conversão'!B:B,1,0),""))</f>
        <v>CENTRO DE SAÚDE NOVO AARÃO REIS</v>
      </c>
    </row>
    <row r="4334" spans="1:2" x14ac:dyDescent="0.25">
      <c r="A4334" t="str">
        <f>TRIM(BC!F4332)</f>
        <v>UNIDADE DE PRONTO ATENDIMENTO LESTE</v>
      </c>
      <c r="B4334" t="str">
        <f>IFERROR(VLOOKUP('Lotações convertidas'!A4334,'Lista de conversão'!A:B,2,0),IFERROR(VLOOKUP('Lotações convertidas'!A4334,'Lista de conversão'!B:B,1,0),""))</f>
        <v>UNIDADE DE PRONTO ATENDIMENTO LESTE</v>
      </c>
    </row>
    <row r="4335" spans="1:2" x14ac:dyDescent="0.25">
      <c r="A4335" t="str">
        <f>TRIM(BC!F4333)</f>
        <v>CENTRO DE SAÚDE CARLOS PRATES</v>
      </c>
      <c r="B4335" t="str">
        <f>IFERROR(VLOOKUP('Lotações convertidas'!A4335,'Lista de conversão'!A:B,2,0),IFERROR(VLOOKUP('Lotações convertidas'!A4335,'Lista de conversão'!B:B,1,0),""))</f>
        <v>CENTRO DE SAÚDE CARLOS PRATES</v>
      </c>
    </row>
    <row r="4336" spans="1:2" x14ac:dyDescent="0.25">
      <c r="A4336" t="str">
        <f>TRIM(BC!F4334)</f>
        <v>SERVIÇO DE ATENDIMENTO MÓVEL DE URGÊNCIA E TRANSPORTE EM SAÚDE</v>
      </c>
      <c r="B4336" t="str">
        <f>IFERROR(VLOOKUP('Lotações convertidas'!A4336,'Lista de conversão'!A:B,2,0),IFERROR(VLOOKUP('Lotações convertidas'!A4336,'Lista de conversão'!B:B,1,0),""))</f>
        <v>SERVIÇO DE ATENDIMENTO MÓVEL DE URGÊNCIA E TRANSPORTE EM SAÚDE</v>
      </c>
    </row>
    <row r="4337" spans="1:2" x14ac:dyDescent="0.25">
      <c r="A4337" t="str">
        <f>TRIM(BC!F4335)</f>
        <v>CENTRO DE SAÚDE ETELVINA CARNEIRO</v>
      </c>
      <c r="B4337" t="str">
        <f>IFERROR(VLOOKUP('Lotações convertidas'!A4337,'Lista de conversão'!A:B,2,0),IFERROR(VLOOKUP('Lotações convertidas'!A4337,'Lista de conversão'!B:B,1,0),""))</f>
        <v>CENTRO DE SAÚDE ETELVINA CARNEIRO</v>
      </c>
    </row>
    <row r="4338" spans="1:2" x14ac:dyDescent="0.25">
      <c r="A4338" t="str">
        <f>TRIM(BC!F4336)</f>
        <v>UNIDADE DE PRONTO ATENDIMENTO LESTE</v>
      </c>
      <c r="B4338" t="str">
        <f>IFERROR(VLOOKUP('Lotações convertidas'!A4338,'Lista de conversão'!A:B,2,0),IFERROR(VLOOKUP('Lotações convertidas'!A4338,'Lista de conversão'!B:B,1,0),""))</f>
        <v>UNIDADE DE PRONTO ATENDIMENTO LESTE</v>
      </c>
    </row>
    <row r="4339" spans="1:2" x14ac:dyDescent="0.25">
      <c r="A4339" t="str">
        <f>TRIM(BC!F4337)</f>
        <v>CENTRO DE SAÚDE CÍCERO ILDEFONSO</v>
      </c>
      <c r="B4339" t="str">
        <f>IFERROR(VLOOKUP('Lotações convertidas'!A4339,'Lista de conversão'!A:B,2,0),IFERROR(VLOOKUP('Lotações convertidas'!A4339,'Lista de conversão'!B:B,1,0),""))</f>
        <v>CENTRO DE SAÚDE CÍCERO ILDEFONSO</v>
      </c>
    </row>
    <row r="4340" spans="1:2" x14ac:dyDescent="0.25">
      <c r="A4340" t="str">
        <f>TRIM(BC!F4338)</f>
        <v>CENTRO DE SAÚDE URUCUIA</v>
      </c>
      <c r="B4340" t="str">
        <f>IFERROR(VLOOKUP('Lotações convertidas'!A4340,'Lista de conversão'!A:B,2,0),IFERROR(VLOOKUP('Lotações convertidas'!A4340,'Lista de conversão'!B:B,1,0),""))</f>
        <v>CENTRO DE SAÚDE URUCUIA</v>
      </c>
    </row>
    <row r="4341" spans="1:2" x14ac:dyDescent="0.25">
      <c r="A4341" t="str">
        <f>TRIM(BC!F4339)</f>
        <v>CENTRO DE SAÚDE OLAVO ALBINO CORREIA</v>
      </c>
      <c r="B4341" t="str">
        <f>IFERROR(VLOOKUP('Lotações convertidas'!A4341,'Lista de conversão'!A:B,2,0),IFERROR(VLOOKUP('Lotações convertidas'!A4341,'Lista de conversão'!B:B,1,0),""))</f>
        <v>CENTRO DE SAÚDE OLAVO ALBINO CORREIA</v>
      </c>
    </row>
    <row r="4342" spans="1:2" x14ac:dyDescent="0.25">
      <c r="A4342" t="str">
        <f>TRIM(BC!F4340)</f>
        <v>GERÊNCIA DA REDE AMBULATORIAL ESPECIALIZADA</v>
      </c>
      <c r="B4342" t="str">
        <f>IFERROR(VLOOKUP('Lotações convertidas'!A4342,'Lista de conversão'!A:B,2,0),IFERROR(VLOOKUP('Lotações convertidas'!A4342,'Lista de conversão'!B:B,1,0),""))</f>
        <v>GERÊNCIA DA REDE AMBULATORIAL ESPECIALIZADA</v>
      </c>
    </row>
    <row r="4343" spans="1:2" x14ac:dyDescent="0.25">
      <c r="A4343" t="str">
        <f>TRIM(BC!F4341)</f>
        <v>CENTRO DE SAÚDE MARIVANDA BALEEIRO - PAULO VI</v>
      </c>
      <c r="B4343" t="str">
        <f>IFERROR(VLOOKUP('Lotações convertidas'!A4343,'Lista de conversão'!A:B,2,0),IFERROR(VLOOKUP('Lotações convertidas'!A4343,'Lista de conversão'!B:B,1,0),""))</f>
        <v>CENTRO DE SAÚDE MARIVANDA BALEEIRO - PAULO VI</v>
      </c>
    </row>
    <row r="4344" spans="1:2" x14ac:dyDescent="0.25">
      <c r="A4344" t="str">
        <f>TRIM(BC!F4342)</f>
        <v>CENTRO DE SAÚDE PADRE TARCÍSIO</v>
      </c>
      <c r="B4344" t="str">
        <f>IFERROR(VLOOKUP('Lotações convertidas'!A4344,'Lista de conversão'!A:B,2,0),IFERROR(VLOOKUP('Lotações convertidas'!A4344,'Lista de conversão'!B:B,1,0),""))</f>
        <v>CENTRO DE SAÚDE PADRE TARCÍSIO</v>
      </c>
    </row>
    <row r="4345" spans="1:2" x14ac:dyDescent="0.25">
      <c r="A4345" t="str">
        <f>TRIM(BC!F4343)</f>
        <v>CENTRO DE SAÚDE JARDIM FILADÉLFIA</v>
      </c>
      <c r="B4345" t="str">
        <f>IFERROR(VLOOKUP('Lotações convertidas'!A4345,'Lista de conversão'!A:B,2,0),IFERROR(VLOOKUP('Lotações convertidas'!A4345,'Lista de conversão'!B:B,1,0),""))</f>
        <v>CENTRO DE SAÚDE JARDIM FILADÉLFIA</v>
      </c>
    </row>
    <row r="4346" spans="1:2" x14ac:dyDescent="0.25">
      <c r="A4346" t="str">
        <f>TRIM(BC!F4344)</f>
        <v>CENTRO DE SAÚDE BOA VISTA</v>
      </c>
      <c r="B4346" t="str">
        <f>IFERROR(VLOOKUP('Lotações convertidas'!A4346,'Lista de conversão'!A:B,2,0),IFERROR(VLOOKUP('Lotações convertidas'!A4346,'Lista de conversão'!B:B,1,0),""))</f>
        <v>CENTRO DE SAÚDE BOA VISTA</v>
      </c>
    </row>
    <row r="4347" spans="1:2" x14ac:dyDescent="0.25">
      <c r="A4347" t="str">
        <f>TRIM(BC!F4345)</f>
        <v>CENTRO DE SAÚDE SANTA RITA DE CÁSSIA</v>
      </c>
      <c r="B4347" t="str">
        <f>IFERROR(VLOOKUP('Lotações convertidas'!A4347,'Lista de conversão'!A:B,2,0),IFERROR(VLOOKUP('Lotações convertidas'!A4347,'Lista de conversão'!B:B,1,0),""))</f>
        <v>CENTRO DE SAÚDE SANTA RITA DE CÁSSIA</v>
      </c>
    </row>
    <row r="4348" spans="1:2" x14ac:dyDescent="0.25">
      <c r="A4348" t="str">
        <f>TRIM(BC!F4346)</f>
        <v>SERVIÇO DE ATENDIMENTO MÓVEL DE URGÊNCIA E TRANSPORTE EM SAÚDE</v>
      </c>
      <c r="B4348" t="str">
        <f>IFERROR(VLOOKUP('Lotações convertidas'!A4348,'Lista de conversão'!A:B,2,0),IFERROR(VLOOKUP('Lotações convertidas'!A4348,'Lista de conversão'!B:B,1,0),""))</f>
        <v>SERVIÇO DE ATENDIMENTO MÓVEL DE URGÊNCIA E TRANSPORTE EM SAÚDE</v>
      </c>
    </row>
    <row r="4349" spans="1:2" x14ac:dyDescent="0.25">
      <c r="A4349" t="str">
        <f>TRIM(BC!F4347)</f>
        <v>CENTRO DE SAÚDE JARDIM MONTANHÊS</v>
      </c>
      <c r="B4349" t="str">
        <f>IFERROR(VLOOKUP('Lotações convertidas'!A4349,'Lista de conversão'!A:B,2,0),IFERROR(VLOOKUP('Lotações convertidas'!A4349,'Lista de conversão'!B:B,1,0),""))</f>
        <v>CENTRO DE SAÚDE JARDIM MONTANHÊS</v>
      </c>
    </row>
    <row r="4350" spans="1:2" x14ac:dyDescent="0.25">
      <c r="A4350" t="str">
        <f>TRIM(BC!F4348)</f>
        <v>LABORATÓRIO REGIONAL OESTE / BARREIRO</v>
      </c>
      <c r="B4350" t="str">
        <f>IFERROR(VLOOKUP('Lotações convertidas'!A4350,'Lista de conversão'!A:B,2,0),IFERROR(VLOOKUP('Lotações convertidas'!A4350,'Lista de conversão'!B:B,1,0),""))</f>
        <v>LABORATORIO REGIONAL OESTE/BARREIRO</v>
      </c>
    </row>
    <row r="4351" spans="1:2" x14ac:dyDescent="0.25">
      <c r="A4351" t="str">
        <f>TRIM(BC!F4349)</f>
        <v>CENTRO DE SAÚDE DR. JOSÉ DOMINGOS</v>
      </c>
      <c r="B4351" t="str">
        <f>IFERROR(VLOOKUP('Lotações convertidas'!A4351,'Lista de conversão'!A:B,2,0),IFERROR(VLOOKUP('Lotações convertidas'!A4351,'Lista de conversão'!B:B,1,0),""))</f>
        <v>CENTRO DE SAÚDE DR. JOSÉ DOMINGOS</v>
      </c>
    </row>
    <row r="4352" spans="1:2" x14ac:dyDescent="0.25">
      <c r="A4352" t="str">
        <f>TRIM(BC!F4350)</f>
        <v>CENTRO DE REFERÊNCIA EM SAÚDE MENTAL- ÁLCOOL E OUTRAS DROGAS BARREIRO</v>
      </c>
      <c r="B4352" t="str">
        <f>IFERROR(VLOOKUP('Lotações convertidas'!A4352,'Lista de conversão'!A:B,2,0),IFERROR(VLOOKUP('Lotações convertidas'!A4352,'Lista de conversão'!B:B,1,0),""))</f>
        <v>CENTRO DE REFERENCIA EM SAUDE MENTAL ALCOOL E DROGAS BARREIRO</v>
      </c>
    </row>
    <row r="4353" spans="1:2" x14ac:dyDescent="0.25">
      <c r="A4353" t="str">
        <f>TRIM(BC!F4351)</f>
        <v>SERVIÇO DE ATENDIMENTO MÓVEL DE URGÊNCIA E TRANSPORTE EM SAÚDE</v>
      </c>
      <c r="B4353" t="str">
        <f>IFERROR(VLOOKUP('Lotações convertidas'!A4353,'Lista de conversão'!A:B,2,0),IFERROR(VLOOKUP('Lotações convertidas'!A4353,'Lista de conversão'!B:B,1,0),""))</f>
        <v>SERVIÇO DE ATENDIMENTO MÓVEL DE URGÊNCIA E TRANSPORTE EM SAÚDE</v>
      </c>
    </row>
    <row r="4354" spans="1:2" x14ac:dyDescent="0.25">
      <c r="A4354" t="str">
        <f>TRIM(BC!F4352)</f>
        <v>CENTRO DE SAÚDE SÃO JORGE</v>
      </c>
      <c r="B4354" t="str">
        <f>IFERROR(VLOOKUP('Lotações convertidas'!A4354,'Lista de conversão'!A:B,2,0),IFERROR(VLOOKUP('Lotações convertidas'!A4354,'Lista de conversão'!B:B,1,0),""))</f>
        <v>CENTRO DE SAÚDE SÃO JORGE</v>
      </c>
    </row>
    <row r="4355" spans="1:2" x14ac:dyDescent="0.25">
      <c r="A4355" t="str">
        <f>TRIM(BC!F4353)</f>
        <v>CENTRO DE SAÚDE CAMARGOS</v>
      </c>
      <c r="B4355" t="str">
        <f>IFERROR(VLOOKUP('Lotações convertidas'!A4355,'Lista de conversão'!A:B,2,0),IFERROR(VLOOKUP('Lotações convertidas'!A4355,'Lista de conversão'!B:B,1,0),""))</f>
        <v>CENTRO DE SAÚDE CAMARGOS</v>
      </c>
    </row>
    <row r="4356" spans="1:2" x14ac:dyDescent="0.25">
      <c r="A4356" t="str">
        <f>TRIM(BC!F4354)</f>
        <v>CENTRO DE SAÚDE SÃO MIGUEL ARCANJO</v>
      </c>
      <c r="B4356" t="str">
        <f>IFERROR(VLOOKUP('Lotações convertidas'!A4356,'Lista de conversão'!A:B,2,0),IFERROR(VLOOKUP('Lotações convertidas'!A4356,'Lista de conversão'!B:B,1,0),""))</f>
        <v>CENTRO DE SAÚDE SÃO MIGUEL ARCANJO</v>
      </c>
    </row>
    <row r="4357" spans="1:2" x14ac:dyDescent="0.25">
      <c r="A4357" t="str">
        <f>TRIM(BC!F4355)</f>
        <v>CENTRO DE SAÚDE NOSSA SENHORA DE FÁTIMA</v>
      </c>
      <c r="B4357" t="str">
        <f>IFERROR(VLOOKUP('Lotações convertidas'!A4357,'Lista de conversão'!A:B,2,0),IFERROR(VLOOKUP('Lotações convertidas'!A4357,'Lista de conversão'!B:B,1,0),""))</f>
        <v>CENTRO DE SAÚDE NOSSA SENHORA DE FÁTIMA</v>
      </c>
    </row>
    <row r="4358" spans="1:2" x14ac:dyDescent="0.25">
      <c r="A4358" t="str">
        <f>TRIM(BC!F4356)</f>
        <v>CENTRO DE SAÚDE EFIGÊNIA MURTA DE FIGUEIREDO</v>
      </c>
      <c r="B4358" t="str">
        <f>IFERROR(VLOOKUP('Lotações convertidas'!A4358,'Lista de conversão'!A:B,2,0),IFERROR(VLOOKUP('Lotações convertidas'!A4358,'Lista de conversão'!B:B,1,0),""))</f>
        <v>CENTRO DE SAÚDE EFIGÊNIA MURTA DE FIGUEIREDO</v>
      </c>
    </row>
    <row r="4359" spans="1:2" x14ac:dyDescent="0.25">
      <c r="A4359" t="str">
        <f>TRIM(BC!F4357)</f>
        <v>UNIDADE DE PRONTO ATENDIMENTO PAMPULHA</v>
      </c>
      <c r="B4359" t="str">
        <f>IFERROR(VLOOKUP('Lotações convertidas'!A4359,'Lista de conversão'!A:B,2,0),IFERROR(VLOOKUP('Lotações convertidas'!A4359,'Lista de conversão'!B:B,1,0),""))</f>
        <v>UNIDADE DE PRONTO ATENDIMENTO PAMPULHA</v>
      </c>
    </row>
    <row r="4360" spans="1:2" x14ac:dyDescent="0.25">
      <c r="A4360" t="str">
        <f>TRIM(BC!F4358)</f>
        <v>CENTRO DE SAÚDE PRIMEIRO DE MAIO</v>
      </c>
      <c r="B4360" t="str">
        <f>IFERROR(VLOOKUP('Lotações convertidas'!A4360,'Lista de conversão'!A:B,2,0),IFERROR(VLOOKUP('Lotações convertidas'!A4360,'Lista de conversão'!B:B,1,0),""))</f>
        <v>CENTRO DE SAÚDE PRIMEIRO DE MAIO</v>
      </c>
    </row>
    <row r="4361" spans="1:2" x14ac:dyDescent="0.25">
      <c r="A4361" t="str">
        <f>TRIM(BC!F4359)</f>
        <v>LABORATÓRIO REGIONAL LESTE / NORDESTE</v>
      </c>
      <c r="B4361" t="str">
        <f>IFERROR(VLOOKUP('Lotações convertidas'!A4361,'Lista de conversão'!A:B,2,0),IFERROR(VLOOKUP('Lotações convertidas'!A4361,'Lista de conversão'!B:B,1,0),""))</f>
        <v>LABORATORIO REGIONAL LESTE/NORDESTE</v>
      </c>
    </row>
    <row r="4362" spans="1:2" x14ac:dyDescent="0.25">
      <c r="A4362" t="str">
        <f>TRIM(BC!F4360)</f>
        <v>CENTRO DE SAÚDE MG20</v>
      </c>
      <c r="B4362" t="str">
        <f>IFERROR(VLOOKUP('Lotações convertidas'!A4362,'Lista de conversão'!A:B,2,0),IFERROR(VLOOKUP('Lotações convertidas'!A4362,'Lista de conversão'!B:B,1,0),""))</f>
        <v>CENTRO DE SAÚDE MG20</v>
      </c>
    </row>
    <row r="4363" spans="1:2" x14ac:dyDescent="0.25">
      <c r="A4363" t="str">
        <f>TRIM(BC!F4361)</f>
        <v>CENTRO DE SAÚDE NOSSA SENHORA DE FÁTIMA</v>
      </c>
      <c r="B4363" t="str">
        <f>IFERROR(VLOOKUP('Lotações convertidas'!A4363,'Lista de conversão'!A:B,2,0),IFERROR(VLOOKUP('Lotações convertidas'!A4363,'Lista de conversão'!B:B,1,0),""))</f>
        <v>CENTRO DE SAÚDE NOSSA SENHORA DE FÁTIMA</v>
      </c>
    </row>
    <row r="4364" spans="1:2" x14ac:dyDescent="0.25">
      <c r="A4364" t="str">
        <f>TRIM(BC!F4362)</f>
        <v>CENTRO DE SAÚDE BARREIRO DE CIMA</v>
      </c>
      <c r="B4364" t="str">
        <f>IFERROR(VLOOKUP('Lotações convertidas'!A4364,'Lista de conversão'!A:B,2,0),IFERROR(VLOOKUP('Lotações convertidas'!A4364,'Lista de conversão'!B:B,1,0),""))</f>
        <v>CENTRO DE SAÚDE BARREIRO DE CIMA</v>
      </c>
    </row>
    <row r="4365" spans="1:2" x14ac:dyDescent="0.25">
      <c r="A4365" t="str">
        <f>TRIM(BC!F4363)</f>
        <v>UNIDADE DE PRONTO ATENDIMENTO PAMPULHA</v>
      </c>
      <c r="B4365" t="str">
        <f>IFERROR(VLOOKUP('Lotações convertidas'!A4365,'Lista de conversão'!A:B,2,0),IFERROR(VLOOKUP('Lotações convertidas'!A4365,'Lista de conversão'!B:B,1,0),""))</f>
        <v>UNIDADE DE PRONTO ATENDIMENTO PAMPULHA</v>
      </c>
    </row>
    <row r="4366" spans="1:2" x14ac:dyDescent="0.25">
      <c r="A4366" t="str">
        <f>TRIM(BC!F4364)</f>
        <v>UNIDADE DE PRONTO ATENDIMENTO PAMPULHA</v>
      </c>
      <c r="B4366" t="str">
        <f>IFERROR(VLOOKUP('Lotações convertidas'!A4366,'Lista de conversão'!A:B,2,0),IFERROR(VLOOKUP('Lotações convertidas'!A4366,'Lista de conversão'!B:B,1,0),""))</f>
        <v>UNIDADE DE PRONTO ATENDIMENTO PAMPULHA</v>
      </c>
    </row>
    <row r="4367" spans="1:2" x14ac:dyDescent="0.25">
      <c r="A4367" t="str">
        <f>TRIM(BC!F4365)</f>
        <v>LABORATÓRIO REGIONAL OESTE / BARREIRO</v>
      </c>
      <c r="B4367" t="str">
        <f>IFERROR(VLOOKUP('Lotações convertidas'!A4367,'Lista de conversão'!A:B,2,0),IFERROR(VLOOKUP('Lotações convertidas'!A4367,'Lista de conversão'!B:B,1,0),""))</f>
        <v>LABORATORIO REGIONAL OESTE/BARREIRO</v>
      </c>
    </row>
    <row r="4368" spans="1:2" x14ac:dyDescent="0.25">
      <c r="A4368" t="str">
        <f>TRIM(BC!F4366)</f>
        <v>UNIDADE DE PRONTO ATENDIMENTO PAMPULHA</v>
      </c>
      <c r="B4368" t="str">
        <f>IFERROR(VLOOKUP('Lotações convertidas'!A4368,'Lista de conversão'!A:B,2,0),IFERROR(VLOOKUP('Lotações convertidas'!A4368,'Lista de conversão'!B:B,1,0),""))</f>
        <v>UNIDADE DE PRONTO ATENDIMENTO PAMPULHA</v>
      </c>
    </row>
    <row r="4369" spans="1:2" x14ac:dyDescent="0.25">
      <c r="A4369" t="str">
        <f>TRIM(BC!F4367)</f>
        <v>CENTRO DE SAÚDE ETELVINA CARNEIRO</v>
      </c>
      <c r="B4369" t="str">
        <f>IFERROR(VLOOKUP('Lotações convertidas'!A4369,'Lista de conversão'!A:B,2,0),IFERROR(VLOOKUP('Lotações convertidas'!A4369,'Lista de conversão'!B:B,1,0),""))</f>
        <v>CENTRO DE SAÚDE ETELVINA CARNEIRO</v>
      </c>
    </row>
    <row r="4370" spans="1:2" x14ac:dyDescent="0.25">
      <c r="A4370" t="str">
        <f>TRIM(BC!F4368)</f>
        <v>LABORATÓRIO REGIONAL OESTE / BARREIRO</v>
      </c>
      <c r="B4370" t="str">
        <f>IFERROR(VLOOKUP('Lotações convertidas'!A4370,'Lista de conversão'!A:B,2,0),IFERROR(VLOOKUP('Lotações convertidas'!A4370,'Lista de conversão'!B:B,1,0),""))</f>
        <v>LABORATORIO REGIONAL OESTE/BARREIRO</v>
      </c>
    </row>
    <row r="4371" spans="1:2" x14ac:dyDescent="0.25">
      <c r="A4371" t="str">
        <f>TRIM(BC!F4369)</f>
        <v>CENTRO DE SAÚDE HORTO</v>
      </c>
      <c r="B4371" t="str">
        <f>IFERROR(VLOOKUP('Lotações convertidas'!A4371,'Lista de conversão'!A:B,2,0),IFERROR(VLOOKUP('Lotações convertidas'!A4371,'Lista de conversão'!B:B,1,0),""))</f>
        <v>CENTRO DE SAÚDE HORTO</v>
      </c>
    </row>
    <row r="4372" spans="1:2" x14ac:dyDescent="0.25">
      <c r="A4372" t="str">
        <f>TRIM(BC!F4370)</f>
        <v>LABORATÓRIO REGIONAL LESTE / NORDESTE</v>
      </c>
      <c r="B4372" t="str">
        <f>IFERROR(VLOOKUP('Lotações convertidas'!A4372,'Lista de conversão'!A:B,2,0),IFERROR(VLOOKUP('Lotações convertidas'!A4372,'Lista de conversão'!B:B,1,0),""))</f>
        <v>LABORATORIO REGIONAL LESTE/NORDESTE</v>
      </c>
    </row>
    <row r="4373" spans="1:2" x14ac:dyDescent="0.25">
      <c r="A4373" t="str">
        <f>TRIM(BC!F4371)</f>
        <v>CENTRO DE SAÚDE JARDIM LEBLON</v>
      </c>
      <c r="B4373" t="str">
        <f>IFERROR(VLOOKUP('Lotações convertidas'!A4373,'Lista de conversão'!A:B,2,0),IFERROR(VLOOKUP('Lotações convertidas'!A4373,'Lista de conversão'!B:B,1,0),""))</f>
        <v>CENTRO DE SAÚDE JARDIM LEBLON</v>
      </c>
    </row>
    <row r="4374" spans="1:2" x14ac:dyDescent="0.25">
      <c r="A4374" t="str">
        <f>TRIM(BC!F4372)</f>
        <v>CENTRO DE SAÚDE PADRE TIAGO</v>
      </c>
      <c r="B4374" t="str">
        <f>IFERROR(VLOOKUP('Lotações convertidas'!A4374,'Lista de conversão'!A:B,2,0),IFERROR(VLOOKUP('Lotações convertidas'!A4374,'Lista de conversão'!B:B,1,0),""))</f>
        <v>CENTRO DE SAÚDE PADRE TIAGO</v>
      </c>
    </row>
    <row r="4375" spans="1:2" x14ac:dyDescent="0.25">
      <c r="A4375" t="str">
        <f>TRIM(BC!F4373)</f>
        <v>CENTRO DE SAÚDE SANTA MARIA</v>
      </c>
      <c r="B4375" t="str">
        <f>IFERROR(VLOOKUP('Lotações convertidas'!A4375,'Lista de conversão'!A:B,2,0),IFERROR(VLOOKUP('Lotações convertidas'!A4375,'Lista de conversão'!B:B,1,0),""))</f>
        <v>CENTRO DE SAÚDE SANTA MARIA</v>
      </c>
    </row>
    <row r="4376" spans="1:2" x14ac:dyDescent="0.25">
      <c r="A4376" t="str">
        <f>TRIM(BC!F4374)</f>
        <v>CENTRO DE SAÚDE MARIA GORETTI</v>
      </c>
      <c r="B4376" t="str">
        <f>IFERROR(VLOOKUP('Lotações convertidas'!A4376,'Lista de conversão'!A:B,2,0),IFERROR(VLOOKUP('Lotações convertidas'!A4376,'Lista de conversão'!B:B,1,0),""))</f>
        <v>CENTRO DE SAÚDE MARIA GORETTI</v>
      </c>
    </row>
    <row r="4377" spans="1:2" x14ac:dyDescent="0.25">
      <c r="A4377" t="str">
        <f>TRIM(BC!F4375)</f>
        <v>LABORATÓRIO REGIONAL NORTE / VENDA NOVA</v>
      </c>
      <c r="B4377" t="str">
        <f>IFERROR(VLOOKUP('Lotações convertidas'!A4377,'Lista de conversão'!A:B,2,0),IFERROR(VLOOKUP('Lotações convertidas'!A4377,'Lista de conversão'!B:B,1,0),""))</f>
        <v>LABORATORIO REGIONAL NORTE/VENDA NOVA</v>
      </c>
    </row>
    <row r="4378" spans="1:2" x14ac:dyDescent="0.25">
      <c r="A4378" t="str">
        <f>TRIM(BC!F4376)</f>
        <v>CENTRO DE SAÚDE PARAÚNA</v>
      </c>
      <c r="B4378" t="str">
        <f>IFERROR(VLOOKUP('Lotações convertidas'!A4378,'Lista de conversão'!A:B,2,0),IFERROR(VLOOKUP('Lotações convertidas'!A4378,'Lista de conversão'!B:B,1,0),""))</f>
        <v>CENTRO DE SAÚDE PARAÚNA</v>
      </c>
    </row>
    <row r="4379" spans="1:2" x14ac:dyDescent="0.25">
      <c r="A4379" t="str">
        <f>TRIM(BC!F4377)</f>
        <v>CENTRO DE REFERÊNCIA EM SAÚDE MENTAL - ÁLCOOL E OUTRAS DROGAS VENDA NOVA</v>
      </c>
      <c r="B4379" t="str">
        <f>IFERROR(VLOOKUP('Lotações convertidas'!A4379,'Lista de conversão'!A:B,2,0),IFERROR(VLOOKUP('Lotações convertidas'!A4379,'Lista de conversão'!B:B,1,0),""))</f>
        <v>CENTRO DE REFERÊNCIA EM SAÚDE MENTAL - ÁLCOOL E OUTRAS DROGAS VENDA NOVA</v>
      </c>
    </row>
    <row r="4380" spans="1:2" x14ac:dyDescent="0.25">
      <c r="A4380" t="str">
        <f>TRIM(BC!F4378)</f>
        <v>UNIDADE DE PRONTO ATENDIMENTO VENDA NOVA</v>
      </c>
      <c r="B4380" t="str">
        <f>IFERROR(VLOOKUP('Lotações convertidas'!A4380,'Lista de conversão'!A:B,2,0),IFERROR(VLOOKUP('Lotações convertidas'!A4380,'Lista de conversão'!B:B,1,0),""))</f>
        <v>UNIDADE DE PRONTO ATENDIMENTO VENDA NOVA</v>
      </c>
    </row>
    <row r="4381" spans="1:2" x14ac:dyDescent="0.25">
      <c r="A4381" t="str">
        <f>TRIM(BC!F4379)</f>
        <v>CENTRO DE SAÚDE JOÃO XXIII</v>
      </c>
      <c r="B4381" t="str">
        <f>IFERROR(VLOOKUP('Lotações convertidas'!A4381,'Lista de conversão'!A:B,2,0),IFERROR(VLOOKUP('Lotações convertidas'!A4381,'Lista de conversão'!B:B,1,0),""))</f>
        <v>CENTRO DE SAÚDE JOÃO XXIII</v>
      </c>
    </row>
    <row r="4382" spans="1:2" x14ac:dyDescent="0.25">
      <c r="A4382" t="str">
        <f>TRIM(BC!F4380)</f>
        <v>CENTRO DE SAÚDE MARCELO PONTEL GOMES</v>
      </c>
      <c r="B4382" t="str">
        <f>IFERROR(VLOOKUP('Lotações convertidas'!A4382,'Lista de conversão'!A:B,2,0),IFERROR(VLOOKUP('Lotações convertidas'!A4382,'Lista de conversão'!B:B,1,0),""))</f>
        <v>CENTRO DE SAÚDE MARCELO PONTEL GOMES</v>
      </c>
    </row>
    <row r="4383" spans="1:2" x14ac:dyDescent="0.25">
      <c r="A4383" t="str">
        <f>TRIM(BC!F4381)</f>
        <v>SERVIÇO DE ATENDIMENTO MÓVEL DE URGÊNCIA E TRANSPORTE EM SAÚDE</v>
      </c>
      <c r="B4383" t="str">
        <f>IFERROR(VLOOKUP('Lotações convertidas'!A4383,'Lista de conversão'!A:B,2,0),IFERROR(VLOOKUP('Lotações convertidas'!A4383,'Lista de conversão'!B:B,1,0),""))</f>
        <v>SERVIÇO DE ATENDIMENTO MÓVEL DE URGÊNCIA E TRANSPORTE EM SAÚDE</v>
      </c>
    </row>
    <row r="4384" spans="1:2" x14ac:dyDescent="0.25">
      <c r="A4384" t="str">
        <f>TRIM(BC!F4382)</f>
        <v>CENTRO DE SAÚDE MARIVANDA BALEEIRO - PAULO VI</v>
      </c>
      <c r="B4384" t="str">
        <f>IFERROR(VLOOKUP('Lotações convertidas'!A4384,'Lista de conversão'!A:B,2,0),IFERROR(VLOOKUP('Lotações convertidas'!A4384,'Lista de conversão'!B:B,1,0),""))</f>
        <v>CENTRO DE SAÚDE MARIVANDA BALEEIRO - PAULO VI</v>
      </c>
    </row>
    <row r="4385" spans="1:2" x14ac:dyDescent="0.25">
      <c r="A4385" t="str">
        <f>TRIM(BC!F4383)</f>
        <v>CENTRO DE SAÚDE GRANJA DE FREITAS</v>
      </c>
      <c r="B4385" t="str">
        <f>IFERROR(VLOOKUP('Lotações convertidas'!A4385,'Lista de conversão'!A:B,2,0),IFERROR(VLOOKUP('Lotações convertidas'!A4385,'Lista de conversão'!B:B,1,0),""))</f>
        <v>CENTRO DE SAÚDE GRANJA DE FREITAS</v>
      </c>
    </row>
    <row r="4386" spans="1:2" x14ac:dyDescent="0.25">
      <c r="A4386" t="str">
        <f>TRIM(BC!F4384)</f>
        <v>GERÊNCIA DE INTEGRAÇÃO DO CUIDADO À SAÚDE</v>
      </c>
      <c r="B4386" t="str">
        <f>IFERROR(VLOOKUP('Lotações convertidas'!A4386,'Lista de conversão'!A:B,2,0),IFERROR(VLOOKUP('Lotações convertidas'!A4386,'Lista de conversão'!B:B,1,0),""))</f>
        <v>GERÊNCIA DE INTEGRAÇÃO DO CUIDADO À SAÚDE</v>
      </c>
    </row>
    <row r="4387" spans="1:2" x14ac:dyDescent="0.25">
      <c r="A4387" t="str">
        <f>TRIM(BC!F4385)</f>
        <v>UNIDADE DE PRONTO ATENDIMENTO BARREIRO</v>
      </c>
      <c r="B4387" t="str">
        <f>IFERROR(VLOOKUP('Lotações convertidas'!A4387,'Lista de conversão'!A:B,2,0),IFERROR(VLOOKUP('Lotações convertidas'!A4387,'Lista de conversão'!B:B,1,0),""))</f>
        <v>UNIDADE DE PRONTO ATENDIMENTO BARREIRO</v>
      </c>
    </row>
    <row r="4388" spans="1:2" x14ac:dyDescent="0.25">
      <c r="A4388" t="str">
        <f>TRIM(BC!F4386)</f>
        <v>SERVIÇO DE ATENDIMENTO MÓVEL DE URGÊNCIA E TRANSPORTE EM SAÚDE</v>
      </c>
      <c r="B4388" t="str">
        <f>IFERROR(VLOOKUP('Lotações convertidas'!A4388,'Lista de conversão'!A:B,2,0),IFERROR(VLOOKUP('Lotações convertidas'!A4388,'Lista de conversão'!B:B,1,0),""))</f>
        <v>SERVIÇO DE ATENDIMENTO MÓVEL DE URGÊNCIA E TRANSPORTE EM SAÚDE</v>
      </c>
    </row>
    <row r="4389" spans="1:2" x14ac:dyDescent="0.25">
      <c r="A4389" t="str">
        <f>TRIM(BC!F4387)</f>
        <v>CENTRO DE SAÚDE HAVAÍ</v>
      </c>
      <c r="B4389" t="str">
        <f>IFERROR(VLOOKUP('Lotações convertidas'!A4389,'Lista de conversão'!A:B,2,0),IFERROR(VLOOKUP('Lotações convertidas'!A4389,'Lista de conversão'!B:B,1,0),""))</f>
        <v>CENTRO DE SAÚDE HAVAÍ</v>
      </c>
    </row>
    <row r="4390" spans="1:2" x14ac:dyDescent="0.25">
      <c r="A4390" t="str">
        <f>TRIM(BC!F4388)</f>
        <v>FARMACIA REGIONAL BARREIRO</v>
      </c>
      <c r="B4390" t="str">
        <f>IFERROR(VLOOKUP('Lotações convertidas'!A4390,'Lista de conversão'!A:B,2,0),IFERROR(VLOOKUP('Lotações convertidas'!A4390,'Lista de conversão'!B:B,1,0),""))</f>
        <v>FARMACIA REGIONAL BARREIRO</v>
      </c>
    </row>
    <row r="4391" spans="1:2" x14ac:dyDescent="0.25">
      <c r="A4391" t="str">
        <f>TRIM(BC!F4389)</f>
        <v>CENTRO DE SAÚDE CONJUNTO SANTA MARIA</v>
      </c>
      <c r="B4391" t="str">
        <f>IFERROR(VLOOKUP('Lotações convertidas'!A4391,'Lista de conversão'!A:B,2,0),IFERROR(VLOOKUP('Lotações convertidas'!A4391,'Lista de conversão'!B:B,1,0),""))</f>
        <v>CENTRO DE SAÚDE CONJUNTO SANTA MARIA</v>
      </c>
    </row>
    <row r="4392" spans="1:2" x14ac:dyDescent="0.25">
      <c r="A4392" t="str">
        <f>TRIM(BC!F4390)</f>
        <v>GERENCIA DE ZOONOSES NORTE</v>
      </c>
      <c r="B4392" t="str">
        <f>IFERROR(VLOOKUP('Lotações convertidas'!A4392,'Lista de conversão'!A:B,2,0),IFERROR(VLOOKUP('Lotações convertidas'!A4392,'Lista de conversão'!B:B,1,0),""))</f>
        <v>GERENCIA DE ZOONOSES NORTE</v>
      </c>
    </row>
    <row r="4393" spans="1:2" x14ac:dyDescent="0.25">
      <c r="A4393" t="str">
        <f>TRIM(BC!F4391)</f>
        <v>CENTRO DE SAÚDE DOM JOAQUIM</v>
      </c>
      <c r="B4393" t="str">
        <f>IFERROR(VLOOKUP('Lotações convertidas'!A4393,'Lista de conversão'!A:B,2,0),IFERROR(VLOOKUP('Lotações convertidas'!A4393,'Lista de conversão'!B:B,1,0),""))</f>
        <v>CENTRO DE SAÚDE DOM JOAQUIM</v>
      </c>
    </row>
    <row r="4394" spans="1:2" x14ac:dyDescent="0.25">
      <c r="A4394" t="str">
        <f>TRIM(BC!F4392)</f>
        <v>GERENCIA DE ASSISTENCIA, EPIDEMIOLOGIA E REGULACAO BARREIRO</v>
      </c>
      <c r="B4394" t="str">
        <f>IFERROR(VLOOKUP('Lotações convertidas'!A4394,'Lista de conversão'!A:B,2,0),IFERROR(VLOOKUP('Lotações convertidas'!A4394,'Lista de conversão'!B:B,1,0),""))</f>
        <v>GERENCIA DE ASSISTENCIA, EPIDEMIOLOGIA E REGULACAO BARREIRO</v>
      </c>
    </row>
    <row r="4395" spans="1:2" x14ac:dyDescent="0.25">
      <c r="A4395" t="str">
        <f>TRIM(BC!F4393)</f>
        <v>SERVIÇO DE ATENDIMENTO MÓVEL DE URGÊNCIA E TRANSPORTE EM SAÚDE</v>
      </c>
      <c r="B4395" t="str">
        <f>IFERROR(VLOOKUP('Lotações convertidas'!A4395,'Lista de conversão'!A:B,2,0),IFERROR(VLOOKUP('Lotações convertidas'!A4395,'Lista de conversão'!B:B,1,0),""))</f>
        <v>SERVIÇO DE ATENDIMENTO MÓVEL DE URGÊNCIA E TRANSPORTE EM SAÚDE</v>
      </c>
    </row>
    <row r="4396" spans="1:2" x14ac:dyDescent="0.25">
      <c r="A4396" t="str">
        <f>TRIM(BC!F4394)</f>
        <v>CENTRO DE SAÚDE MANGUEIRAS</v>
      </c>
      <c r="B4396" t="str">
        <f>IFERROR(VLOOKUP('Lotações convertidas'!A4396,'Lista de conversão'!A:B,2,0),IFERROR(VLOOKUP('Lotações convertidas'!A4396,'Lista de conversão'!B:B,1,0),""))</f>
        <v>CENTRO DE SAÚDE MANGUEIRAS</v>
      </c>
    </row>
    <row r="4397" spans="1:2" x14ac:dyDescent="0.25">
      <c r="A4397" t="str">
        <f>TRIM(BC!F4395)</f>
        <v>CENTRO DE SAÚDE ANDRADAS</v>
      </c>
      <c r="B4397" t="str">
        <f>IFERROR(VLOOKUP('Lotações convertidas'!A4397,'Lista de conversão'!A:B,2,0),IFERROR(VLOOKUP('Lotações convertidas'!A4397,'Lista de conversão'!B:B,1,0),""))</f>
        <v>CENTRO DE SAÚDE ANDRADAS</v>
      </c>
    </row>
    <row r="4398" spans="1:2" x14ac:dyDescent="0.25">
      <c r="A4398" t="str">
        <f>TRIM(BC!F4396)</f>
        <v>UNIDADE DE PRONTO ATENDIMENTO NORTE</v>
      </c>
      <c r="B4398" t="str">
        <f>IFERROR(VLOOKUP('Lotações convertidas'!A4398,'Lista de conversão'!A:B,2,0),IFERROR(VLOOKUP('Lotações convertidas'!A4398,'Lista de conversão'!B:B,1,0),""))</f>
        <v>UNIDADE DE PRONTO ATENDIMENTO NORTE</v>
      </c>
    </row>
    <row r="4399" spans="1:2" x14ac:dyDescent="0.25">
      <c r="A4399" t="str">
        <f>TRIM(BC!F4397)</f>
        <v>CENTRO DE SAÚDE MARIVANDA BALEEIRO - PAULO VI</v>
      </c>
      <c r="B4399" t="str">
        <f>IFERROR(VLOOKUP('Lotações convertidas'!A4399,'Lista de conversão'!A:B,2,0),IFERROR(VLOOKUP('Lotações convertidas'!A4399,'Lista de conversão'!B:B,1,0),""))</f>
        <v>CENTRO DE SAÚDE MARIVANDA BALEEIRO - PAULO VI</v>
      </c>
    </row>
    <row r="4400" spans="1:2" x14ac:dyDescent="0.25">
      <c r="A4400" t="str">
        <f>TRIM(BC!F4398)</f>
        <v>CENTRO DE SAÚDE GRANJA DE FREITAS</v>
      </c>
      <c r="B4400" t="str">
        <f>IFERROR(VLOOKUP('Lotações convertidas'!A4400,'Lista de conversão'!A:B,2,0),IFERROR(VLOOKUP('Lotações convertidas'!A4400,'Lista de conversão'!B:B,1,0),""))</f>
        <v>CENTRO DE SAÚDE GRANJA DE FREITAS</v>
      </c>
    </row>
    <row r="4401" spans="1:2" x14ac:dyDescent="0.25">
      <c r="A4401" t="str">
        <f>TRIM(BC!F4399)</f>
        <v>UNIDADE DE PRONTO ATENDIMENTO OESTE</v>
      </c>
      <c r="B4401" t="str">
        <f>IFERROR(VLOOKUP('Lotações convertidas'!A4401,'Lista de conversão'!A:B,2,0),IFERROR(VLOOKUP('Lotações convertidas'!A4401,'Lista de conversão'!B:B,1,0),""))</f>
        <v>UNIDADE DE PRONTO ATENDIMENTO OESTE</v>
      </c>
    </row>
    <row r="4402" spans="1:2" x14ac:dyDescent="0.25">
      <c r="A4402" t="str">
        <f>TRIM(BC!F4400)</f>
        <v>CENTRO DE SAÚDE PROVIDÊNCIA</v>
      </c>
      <c r="B4402" t="str">
        <f>IFERROR(VLOOKUP('Lotações convertidas'!A4402,'Lista de conversão'!A:B,2,0),IFERROR(VLOOKUP('Lotações convertidas'!A4402,'Lista de conversão'!B:B,1,0),""))</f>
        <v>CENTRO DE SAÚDE PROVIDÊNCIA</v>
      </c>
    </row>
    <row r="4403" spans="1:2" x14ac:dyDescent="0.25">
      <c r="A4403" t="str">
        <f>TRIM(BC!F4401)</f>
        <v>LABORATÓRIO REGIONAL OESTE / BARREIRO</v>
      </c>
      <c r="B4403" t="str">
        <f>IFERROR(VLOOKUP('Lotações convertidas'!A4403,'Lista de conversão'!A:B,2,0),IFERROR(VLOOKUP('Lotações convertidas'!A4403,'Lista de conversão'!B:B,1,0),""))</f>
        <v>LABORATORIO REGIONAL OESTE/BARREIRO</v>
      </c>
    </row>
    <row r="4404" spans="1:2" x14ac:dyDescent="0.25">
      <c r="A4404" t="str">
        <f>TRIM(BC!F4402)</f>
        <v>CENTRO DE SAÚDE ZILAH SPÓSITO</v>
      </c>
      <c r="B4404" t="str">
        <f>IFERROR(VLOOKUP('Lotações convertidas'!A4404,'Lista de conversão'!A:B,2,0),IFERROR(VLOOKUP('Lotações convertidas'!A4404,'Lista de conversão'!B:B,1,0),""))</f>
        <v>CENTRO DE SAÚDE ZILAH SPÓSITO</v>
      </c>
    </row>
    <row r="4405" spans="1:2" x14ac:dyDescent="0.25">
      <c r="A4405" t="str">
        <f>TRIM(BC!F4403)</f>
        <v>UNIDADE DE PRONTO ATENDIMENTO NORTE</v>
      </c>
      <c r="B4405" t="str">
        <f>IFERROR(VLOOKUP('Lotações convertidas'!A4405,'Lista de conversão'!A:B,2,0),IFERROR(VLOOKUP('Lotações convertidas'!A4405,'Lista de conversão'!B:B,1,0),""))</f>
        <v>UNIDADE DE PRONTO ATENDIMENTO NORTE</v>
      </c>
    </row>
    <row r="4406" spans="1:2" x14ac:dyDescent="0.25">
      <c r="A4406" t="str">
        <f>TRIM(BC!F4404)</f>
        <v>UNIDADE DE PRONTO ATENDIMENTO LESTE</v>
      </c>
      <c r="B4406" t="str">
        <f>IFERROR(VLOOKUP('Lotações convertidas'!A4406,'Lista de conversão'!A:B,2,0),IFERROR(VLOOKUP('Lotações convertidas'!A4406,'Lista de conversão'!B:B,1,0),""))</f>
        <v>UNIDADE DE PRONTO ATENDIMENTO LESTE</v>
      </c>
    </row>
    <row r="4407" spans="1:2" x14ac:dyDescent="0.25">
      <c r="A4407" t="str">
        <f>TRIM(BC!F4405)</f>
        <v>CENTRO DE SAÚDE VILA MARIA - JOÃO VITAL</v>
      </c>
      <c r="B4407" t="str">
        <f>IFERROR(VLOOKUP('Lotações convertidas'!A4407,'Lista de conversão'!A:B,2,0),IFERROR(VLOOKUP('Lotações convertidas'!A4407,'Lista de conversão'!B:B,1,0),""))</f>
        <v>CENTRO DE SAÚDE VILA MARIA - JOÃO VITAL</v>
      </c>
    </row>
    <row r="4408" spans="1:2" x14ac:dyDescent="0.25">
      <c r="A4408" t="str">
        <f>TRIM(BC!F4406)</f>
        <v>UNIDADE DE REFERÊNCIA SECUNDÁRIA CAMPOS SALES</v>
      </c>
      <c r="B4408" t="str">
        <f>IFERROR(VLOOKUP('Lotações convertidas'!A4408,'Lista de conversão'!A:B,2,0),IFERROR(VLOOKUP('Lotações convertidas'!A4408,'Lista de conversão'!B:B,1,0),""))</f>
        <v>UNIDADE DE REFERENCIA SECUNDARIA CAMPOS SALES</v>
      </c>
    </row>
    <row r="4409" spans="1:2" x14ac:dyDescent="0.25">
      <c r="A4409" t="str">
        <f>TRIM(BC!F4407)</f>
        <v>CENTRO DE SAÚDE HAVAÍ</v>
      </c>
      <c r="B4409" t="str">
        <f>IFERROR(VLOOKUP('Lotações convertidas'!A4409,'Lista de conversão'!A:B,2,0),IFERROR(VLOOKUP('Lotações convertidas'!A4409,'Lista de conversão'!B:B,1,0),""))</f>
        <v>CENTRO DE SAÚDE HAVAÍ</v>
      </c>
    </row>
    <row r="4410" spans="1:2" x14ac:dyDescent="0.25">
      <c r="A4410" t="str">
        <f>TRIM(BC!F4408)</f>
        <v>UNIDADE DE PRONTO ATENDIMENTO LESTE</v>
      </c>
      <c r="B4410" t="str">
        <f>IFERROR(VLOOKUP('Lotações convertidas'!A4410,'Lista de conversão'!A:B,2,0),IFERROR(VLOOKUP('Lotações convertidas'!A4410,'Lista de conversão'!B:B,1,0),""))</f>
        <v>UNIDADE DE PRONTO ATENDIMENTO LESTE</v>
      </c>
    </row>
    <row r="4411" spans="1:2" x14ac:dyDescent="0.25">
      <c r="A4411" t="str">
        <f>TRIM(BC!F4409)</f>
        <v>CENTRO DE REFERÊNCIA EM SAÚDE MENTAL INFANTO-JUVENIL NORDESTE</v>
      </c>
      <c r="B4411" t="str">
        <f>IFERROR(VLOOKUP('Lotações convertidas'!A4411,'Lista de conversão'!A:B,2,0),IFERROR(VLOOKUP('Lotações convertidas'!A4411,'Lista de conversão'!B:B,1,0),""))</f>
        <v>CENTRO DE REFERENCIA EM SAUDE MENTAL INFANTIL NORDESTE</v>
      </c>
    </row>
    <row r="4412" spans="1:2" x14ac:dyDescent="0.25">
      <c r="A4412" t="str">
        <f>TRIM(BC!F4410)</f>
        <v>CENTRO DE REFERENCIA EM REABILITACAO CENTRO-SUL</v>
      </c>
      <c r="B4412" t="str">
        <f>IFERROR(VLOOKUP('Lotações convertidas'!A4412,'Lista de conversão'!A:B,2,0),IFERROR(VLOOKUP('Lotações convertidas'!A4412,'Lista de conversão'!B:B,1,0),""))</f>
        <v>CENTRO DE REFERENCIA EM REABILITACAO CENTRO-SUL</v>
      </c>
    </row>
    <row r="4413" spans="1:2" x14ac:dyDescent="0.25">
      <c r="A4413" t="str">
        <f>TRIM(BC!F4411)</f>
        <v>CENTRO DE REFERENCIA DE IMUNOBIOLOGICOS ESPECIAIS</v>
      </c>
      <c r="B4413" t="str">
        <f>IFERROR(VLOOKUP('Lotações convertidas'!A4413,'Lista de conversão'!A:B,2,0),IFERROR(VLOOKUP('Lotações convertidas'!A4413,'Lista de conversão'!B:B,1,0),""))</f>
        <v>CENTRO DE REFERENCIA DE IMUNOBIOLOGICOS ESPECIAIS</v>
      </c>
    </row>
    <row r="4414" spans="1:2" x14ac:dyDescent="0.25">
      <c r="A4414" t="str">
        <f>TRIM(BC!F4412)</f>
        <v>UNIDADE DE REFERÊNCIA SECUNDÁRIA PADRE EUSTÁQUIO</v>
      </c>
      <c r="B4414" t="str">
        <f>IFERROR(VLOOKUP('Lotações convertidas'!A4414,'Lista de conversão'!A:B,2,0),IFERROR(VLOOKUP('Lotações convertidas'!A4414,'Lista de conversão'!B:B,1,0),""))</f>
        <v>UNIDADE DE REFERENCIA SECUNDARIA PADRE EUSTAQUIO</v>
      </c>
    </row>
    <row r="4415" spans="1:2" x14ac:dyDescent="0.25">
      <c r="A4415" t="str">
        <f>TRIM(BC!F4413)</f>
        <v>SERVIÇO DE ATENDIMENTO MÓVEL DE URGÊNCIA E TRANSPORTE EM SAÚDE</v>
      </c>
      <c r="B4415" t="str">
        <f>IFERROR(VLOOKUP('Lotações convertidas'!A4415,'Lista de conversão'!A:B,2,0),IFERROR(VLOOKUP('Lotações convertidas'!A4415,'Lista de conversão'!B:B,1,0),""))</f>
        <v>SERVIÇO DE ATENDIMENTO MÓVEL DE URGÊNCIA E TRANSPORTE EM SAÚDE</v>
      </c>
    </row>
    <row r="4416" spans="1:2" x14ac:dyDescent="0.25">
      <c r="A4416" t="str">
        <f>TRIM(BC!F4414)</f>
        <v>CENTRO DE REFERENCIA EM SAUDE MENTAL BARREIRO</v>
      </c>
      <c r="B4416" t="str">
        <f>IFERROR(VLOOKUP('Lotações convertidas'!A4416,'Lista de conversão'!A:B,2,0),IFERROR(VLOOKUP('Lotações convertidas'!A4416,'Lista de conversão'!B:B,1,0),""))</f>
        <v>CENTRO DE REFERENCIA EM SAUDE MENTAL BARREIRO</v>
      </c>
    </row>
    <row r="4417" spans="1:2" x14ac:dyDescent="0.25">
      <c r="A4417" t="str">
        <f>TRIM(BC!F4415)</f>
        <v>GERÊNCIA DA REDE DE SAÚDE MENTAL</v>
      </c>
      <c r="B4417" t="str">
        <f>IFERROR(VLOOKUP('Lotações convertidas'!A4417,'Lista de conversão'!A:B,2,0),IFERROR(VLOOKUP('Lotações convertidas'!A4417,'Lista de conversão'!B:B,1,0),""))</f>
        <v>GERÊNCIA DA REDE DE SAÚDE MENTAL</v>
      </c>
    </row>
    <row r="4418" spans="1:2" x14ac:dyDescent="0.25">
      <c r="A4418" t="str">
        <f>TRIM(BC!F4416)</f>
        <v>CENTRO DE REFERENCIA EM SAUDE MENTAL NORTE</v>
      </c>
      <c r="B4418" t="str">
        <f>IFERROR(VLOOKUP('Lotações convertidas'!A4418,'Lista de conversão'!A:B,2,0),IFERROR(VLOOKUP('Lotações convertidas'!A4418,'Lista de conversão'!B:B,1,0),""))</f>
        <v>CENTRO DE REFERENCIA EM SAUDE MENTAL NORTE</v>
      </c>
    </row>
    <row r="4419" spans="1:2" x14ac:dyDescent="0.25">
      <c r="A4419" t="str">
        <f>TRIM(BC!F4417)</f>
        <v>DIRETORIA DE REGULACAO DE MEDIA E ALTA COMPLEXIDADE EM SAUDE</v>
      </c>
      <c r="B4419" t="str">
        <f>IFERROR(VLOOKUP('Lotações convertidas'!A4419,'Lista de conversão'!A:B,2,0),IFERROR(VLOOKUP('Lotações convertidas'!A4419,'Lista de conversão'!B:B,1,0),""))</f>
        <v>DIRETORIA DE REGULACAO DE MEDIA E ALTA COMPLEXIDADE EM SAUDE</v>
      </c>
    </row>
    <row r="4420" spans="1:2" x14ac:dyDescent="0.25">
      <c r="A4420" t="str">
        <f>TRIM(BC!F4418)</f>
        <v>CENTRO DE SAÚDE LAJEDO</v>
      </c>
      <c r="B4420" t="str">
        <f>IFERROR(VLOOKUP('Lotações convertidas'!A4420,'Lista de conversão'!A:B,2,0),IFERROR(VLOOKUP('Lotações convertidas'!A4420,'Lista de conversão'!B:B,1,0),""))</f>
        <v>CENTRO DE SAÚDE LAJEDO</v>
      </c>
    </row>
    <row r="4421" spans="1:2" x14ac:dyDescent="0.25">
      <c r="A4421" t="str">
        <f>TRIM(BC!F4419)</f>
        <v>CENTRO DE SAÚDE ALCIDES LINS</v>
      </c>
      <c r="B4421" t="str">
        <f>IFERROR(VLOOKUP('Lotações convertidas'!A4421,'Lista de conversão'!A:B,2,0),IFERROR(VLOOKUP('Lotações convertidas'!A4421,'Lista de conversão'!B:B,1,0),""))</f>
        <v>CENTRO DE SAÚDE ALCIDES LINS</v>
      </c>
    </row>
    <row r="4422" spans="1:2" x14ac:dyDescent="0.25">
      <c r="A4422" t="str">
        <f>TRIM(BC!F4420)</f>
        <v>CENTRO DE SAÚDE SÃO MARCOS</v>
      </c>
      <c r="B4422" t="str">
        <f>IFERROR(VLOOKUP('Lotações convertidas'!A4422,'Lista de conversão'!A:B,2,0),IFERROR(VLOOKUP('Lotações convertidas'!A4422,'Lista de conversão'!B:B,1,0),""))</f>
        <v>CENTRO DE SAÚDE SÃO MARCOS</v>
      </c>
    </row>
    <row r="4423" spans="1:2" x14ac:dyDescent="0.25">
      <c r="A4423" t="str">
        <f>TRIM(BC!F4421)</f>
        <v>GERÊNCIA DA REDE DE SAÚDE MENTAL</v>
      </c>
      <c r="B4423" t="str">
        <f>IFERROR(VLOOKUP('Lotações convertidas'!A4423,'Lista de conversão'!A:B,2,0),IFERROR(VLOOKUP('Lotações convertidas'!A4423,'Lista de conversão'!B:B,1,0),""))</f>
        <v>GERÊNCIA DA REDE DE SAÚDE MENTAL</v>
      </c>
    </row>
    <row r="4424" spans="1:2" x14ac:dyDescent="0.25">
      <c r="A4424" t="str">
        <f>TRIM(BC!F4422)</f>
        <v>GERÊNCIA DA REDE DE SAÚDE MENTAL</v>
      </c>
      <c r="B4424" t="str">
        <f>IFERROR(VLOOKUP('Lotações convertidas'!A4424,'Lista de conversão'!A:B,2,0),IFERROR(VLOOKUP('Lotações convertidas'!A4424,'Lista de conversão'!B:B,1,0),""))</f>
        <v>GERÊNCIA DA REDE DE SAÚDE MENTAL</v>
      </c>
    </row>
    <row r="4425" spans="1:2" x14ac:dyDescent="0.25">
      <c r="A4425" t="str">
        <f>TRIM(BC!F4423)</f>
        <v>GERENCIA DE ASSISTENCIA, EPIDEMIOLOGIA E REGULACAO NORTE</v>
      </c>
      <c r="B4425" t="str">
        <f>IFERROR(VLOOKUP('Lotações convertidas'!A4425,'Lista de conversão'!A:B,2,0),IFERROR(VLOOKUP('Lotações convertidas'!A4425,'Lista de conversão'!B:B,1,0),""))</f>
        <v>GERENCIA DE ASSISTENCIA, EPIDEMIOLOGIA E REGULACAO NORTE</v>
      </c>
    </row>
    <row r="4426" spans="1:2" x14ac:dyDescent="0.25">
      <c r="A4426" t="str">
        <f>TRIM(BC!F4424)</f>
        <v>GERÊNCIA DA REDE DE SAÚDE MENTAL</v>
      </c>
      <c r="B4426" t="str">
        <f>IFERROR(VLOOKUP('Lotações convertidas'!A4426,'Lista de conversão'!A:B,2,0),IFERROR(VLOOKUP('Lotações convertidas'!A4426,'Lista de conversão'!B:B,1,0),""))</f>
        <v>GERÊNCIA DA REDE DE SAÚDE MENTAL</v>
      </c>
    </row>
    <row r="4427" spans="1:2" x14ac:dyDescent="0.25">
      <c r="A4427" t="str">
        <f>TRIM(BC!F4425)</f>
        <v>GERÊNCIA DA REDE DE SAÚDE MENTAL</v>
      </c>
      <c r="B4427" t="str">
        <f>IFERROR(VLOOKUP('Lotações convertidas'!A4427,'Lista de conversão'!A:B,2,0),IFERROR(VLOOKUP('Lotações convertidas'!A4427,'Lista de conversão'!B:B,1,0),""))</f>
        <v>GERÊNCIA DA REDE DE SAÚDE MENTAL</v>
      </c>
    </row>
    <row r="4428" spans="1:2" x14ac:dyDescent="0.25">
      <c r="A4428" t="str">
        <f>TRIM(BC!F4426)</f>
        <v>CENTRO DE REFERENCIA EM SAUDE MENTAL OESTE</v>
      </c>
      <c r="B4428" t="str">
        <f>IFERROR(VLOOKUP('Lotações convertidas'!A4428,'Lista de conversão'!A:B,2,0),IFERROR(VLOOKUP('Lotações convertidas'!A4428,'Lista de conversão'!B:B,1,0),""))</f>
        <v>CENTRO DE REFERENCIA EM SAUDE MENTAL OESTE</v>
      </c>
    </row>
    <row r="4429" spans="1:2" x14ac:dyDescent="0.25">
      <c r="A4429" t="str">
        <f>TRIM(BC!F4427)</f>
        <v>UNIDADE DE PRONTO ATENDIMENTO LESTE</v>
      </c>
      <c r="B4429" t="str">
        <f>IFERROR(VLOOKUP('Lotações convertidas'!A4429,'Lista de conversão'!A:B,2,0),IFERROR(VLOOKUP('Lotações convertidas'!A4429,'Lista de conversão'!B:B,1,0),""))</f>
        <v>UNIDADE DE PRONTO ATENDIMENTO LESTE</v>
      </c>
    </row>
    <row r="4430" spans="1:2" x14ac:dyDescent="0.25">
      <c r="A4430" t="str">
        <f>TRIM(BC!F4428)</f>
        <v>CENTRO DE SAÚDE CONFISCO</v>
      </c>
      <c r="B4430" t="str">
        <f>IFERROR(VLOOKUP('Lotações convertidas'!A4430,'Lista de conversão'!A:B,2,0),IFERROR(VLOOKUP('Lotações convertidas'!A4430,'Lista de conversão'!B:B,1,0),""))</f>
        <v>CENTRO DE SAÚDE CONFISCO</v>
      </c>
    </row>
    <row r="4431" spans="1:2" x14ac:dyDescent="0.25">
      <c r="A4431" t="str">
        <f>TRIM(BC!F4429)</f>
        <v>CENTRO DE SAÚDE SÃO CRISTÓVÃO</v>
      </c>
      <c r="B4431" t="str">
        <f>IFERROR(VLOOKUP('Lotações convertidas'!A4431,'Lista de conversão'!A:B,2,0),IFERROR(VLOOKUP('Lotações convertidas'!A4431,'Lista de conversão'!B:B,1,0),""))</f>
        <v>CENTRO DE SAÚDE SÃO CRISTÓVÃO</v>
      </c>
    </row>
    <row r="4432" spans="1:2" x14ac:dyDescent="0.25">
      <c r="A4432" t="str">
        <f>TRIM(BC!F4430)</f>
        <v>CENTRO DE SAÚDE DOM ORIONE</v>
      </c>
      <c r="B4432" t="str">
        <f>IFERROR(VLOOKUP('Lotações convertidas'!A4432,'Lista de conversão'!A:B,2,0),IFERROR(VLOOKUP('Lotações convertidas'!A4432,'Lista de conversão'!B:B,1,0),""))</f>
        <v>CENTRO DE SAÚDE DOM ORIONE</v>
      </c>
    </row>
    <row r="4433" spans="1:2" x14ac:dyDescent="0.25">
      <c r="A4433" t="str">
        <f>TRIM(BC!F4431)</f>
        <v>UNIDADE DE PRONTO ATENDIMENTO BARREIRO</v>
      </c>
      <c r="B4433" t="str">
        <f>IFERROR(VLOOKUP('Lotações convertidas'!A4433,'Lista de conversão'!A:B,2,0),IFERROR(VLOOKUP('Lotações convertidas'!A4433,'Lista de conversão'!B:B,1,0),""))</f>
        <v>UNIDADE DE PRONTO ATENDIMENTO BARREIRO</v>
      </c>
    </row>
    <row r="4434" spans="1:2" x14ac:dyDescent="0.25">
      <c r="A4434" t="str">
        <f>TRIM(BC!F4432)</f>
        <v>SERVIÇO DE ATENDIMENTO MÓVEL DE URGÊNCIA E TRANSPORTE EM SAÚDE</v>
      </c>
      <c r="B4434" t="str">
        <f>IFERROR(VLOOKUP('Lotações convertidas'!A4434,'Lista de conversão'!A:B,2,0),IFERROR(VLOOKUP('Lotações convertidas'!A4434,'Lista de conversão'!B:B,1,0),""))</f>
        <v>SERVIÇO DE ATENDIMENTO MÓVEL DE URGÊNCIA E TRANSPORTE EM SAÚDE</v>
      </c>
    </row>
    <row r="4435" spans="1:2" x14ac:dyDescent="0.25">
      <c r="A4435" t="str">
        <f>TRIM(BC!F4433)</f>
        <v>GERÊNCIA DA REDE DE SAÚDE MENTAL</v>
      </c>
      <c r="B4435" t="str">
        <f>IFERROR(VLOOKUP('Lotações convertidas'!A4435,'Lista de conversão'!A:B,2,0),IFERROR(VLOOKUP('Lotações convertidas'!A4435,'Lista de conversão'!B:B,1,0),""))</f>
        <v>GERÊNCIA DA REDE DE SAÚDE MENTAL</v>
      </c>
    </row>
    <row r="4436" spans="1:2" x14ac:dyDescent="0.25">
      <c r="A4436" t="str">
        <f>TRIM(BC!F4434)</f>
        <v>UNIDADE DE PRONTO ATENDIMENTO NORDESTE</v>
      </c>
      <c r="B4436" t="str">
        <f>IFERROR(VLOOKUP('Lotações convertidas'!A4436,'Lista de conversão'!A:B,2,0),IFERROR(VLOOKUP('Lotações convertidas'!A4436,'Lista de conversão'!B:B,1,0),""))</f>
        <v>UNIDADE DE PRONTO ATENDIMENTO NORDESTE</v>
      </c>
    </row>
    <row r="4437" spans="1:2" x14ac:dyDescent="0.25">
      <c r="A4437" t="str">
        <f>TRIM(BC!F4435)</f>
        <v>CENTRO DE SAÚDE AARÃO REIS</v>
      </c>
      <c r="B4437" t="str">
        <f>IFERROR(VLOOKUP('Lotações convertidas'!A4437,'Lista de conversão'!A:B,2,0),IFERROR(VLOOKUP('Lotações convertidas'!A4437,'Lista de conversão'!B:B,1,0),""))</f>
        <v>CENTRO DE SAÚDE AARÃO REIS</v>
      </c>
    </row>
    <row r="4438" spans="1:2" x14ac:dyDescent="0.25">
      <c r="A4438" t="str">
        <f>TRIM(BC!F4436)</f>
        <v>CENTRO DE SAÚDE PEDREIRA PRADO LOPES</v>
      </c>
      <c r="B4438" t="str">
        <f>IFERROR(VLOOKUP('Lotações convertidas'!A4438,'Lista de conversão'!A:B,2,0),IFERROR(VLOOKUP('Lotações convertidas'!A4438,'Lista de conversão'!B:B,1,0),""))</f>
        <v>CENTRO DE SAÚDE PEDREIRA PRADO LOPES</v>
      </c>
    </row>
    <row r="4439" spans="1:2" x14ac:dyDescent="0.25">
      <c r="A4439" t="str">
        <f>TRIM(BC!F4437)</f>
        <v>CENTRO DE SAÚDE MINAS CAIXA</v>
      </c>
      <c r="B4439" t="str">
        <f>IFERROR(VLOOKUP('Lotações convertidas'!A4439,'Lista de conversão'!A:B,2,0),IFERROR(VLOOKUP('Lotações convertidas'!A4439,'Lista de conversão'!B:B,1,0),""))</f>
        <v>CENTRO DE SAÚDE MINAS CAIXA</v>
      </c>
    </row>
    <row r="4440" spans="1:2" x14ac:dyDescent="0.25">
      <c r="A4440" t="str">
        <f>TRIM(BC!F4438)</f>
        <v>LABORATÓRIO REGIONAL LESTE / NORDESTE</v>
      </c>
      <c r="B4440" t="str">
        <f>IFERROR(VLOOKUP('Lotações convertidas'!A4440,'Lista de conversão'!A:B,2,0),IFERROR(VLOOKUP('Lotações convertidas'!A4440,'Lista de conversão'!B:B,1,0),""))</f>
        <v>LABORATORIO REGIONAL LESTE/NORDESTE</v>
      </c>
    </row>
    <row r="4441" spans="1:2" x14ac:dyDescent="0.25">
      <c r="A4441" t="str">
        <f>TRIM(BC!F4439)</f>
        <v>CENTRO DE SAÚDE ZILAH SPÓSITO</v>
      </c>
      <c r="B4441" t="str">
        <f>IFERROR(VLOOKUP('Lotações convertidas'!A4441,'Lista de conversão'!A:B,2,0),IFERROR(VLOOKUP('Lotações convertidas'!A4441,'Lista de conversão'!B:B,1,0),""))</f>
        <v>CENTRO DE SAÚDE ZILAH SPÓSITO</v>
      </c>
    </row>
    <row r="4442" spans="1:2" x14ac:dyDescent="0.25">
      <c r="A4442" t="str">
        <f>TRIM(BC!F4440)</f>
        <v>CENTRO DE SAÚDE TAQUARIL</v>
      </c>
      <c r="B4442" t="str">
        <f>IFERROR(VLOOKUP('Lotações convertidas'!A4442,'Lista de conversão'!A:B,2,0),IFERROR(VLOOKUP('Lotações convertidas'!A4442,'Lista de conversão'!B:B,1,0),""))</f>
        <v>CENTRO DE SAÚDE TAQUARIL</v>
      </c>
    </row>
    <row r="4443" spans="1:2" x14ac:dyDescent="0.25">
      <c r="A4443" t="str">
        <f>TRIM(BC!F4441)</f>
        <v>CENTRO DE SAÚDE SÃO FRANCISCO</v>
      </c>
      <c r="B4443" t="str">
        <f>IFERROR(VLOOKUP('Lotações convertidas'!A4443,'Lista de conversão'!A:B,2,0),IFERROR(VLOOKUP('Lotações convertidas'!A4443,'Lista de conversão'!B:B,1,0),""))</f>
        <v>CENTRO DE SAÚDE SÃO FRANCISCO</v>
      </c>
    </row>
    <row r="4444" spans="1:2" x14ac:dyDescent="0.25">
      <c r="A4444" t="str">
        <f>TRIM(BC!F4442)</f>
        <v>LABORATÓRIO MUNICIPAL DE REFERÊNCIA DE ANALISES CLINICAS E CITOPATOLOGIA</v>
      </c>
      <c r="B4444" t="str">
        <f>IFERROR(VLOOKUP('Lotações convertidas'!A4444,'Lista de conversão'!A:B,2,0),IFERROR(VLOOKUP('Lotações convertidas'!A4444,'Lista de conversão'!B:B,1,0),""))</f>
        <v>LABORATORIO MUNICIPAL DE REFERENCIA DE ANALISES CLINICAS E CITOPATOLOGIA</v>
      </c>
    </row>
    <row r="4445" spans="1:2" x14ac:dyDescent="0.25">
      <c r="A4445" t="str">
        <f>TRIM(BC!F4443)</f>
        <v>LABORATÓRIO REGIONAL NORTE / VENDA NOVA</v>
      </c>
      <c r="B4445" t="str">
        <f>IFERROR(VLOOKUP('Lotações convertidas'!A4445,'Lista de conversão'!A:B,2,0),IFERROR(VLOOKUP('Lotações convertidas'!A4445,'Lista de conversão'!B:B,1,0),""))</f>
        <v>LABORATORIO REGIONAL NORTE/VENDA NOVA</v>
      </c>
    </row>
    <row r="4446" spans="1:2" x14ac:dyDescent="0.25">
      <c r="A4446" t="str">
        <f>TRIM(BC!F4444)</f>
        <v>CENTRO DE SAÚDE TREVO</v>
      </c>
      <c r="B4446" t="str">
        <f>IFERROR(VLOOKUP('Lotações convertidas'!A4446,'Lista de conversão'!A:B,2,0),IFERROR(VLOOKUP('Lotações convertidas'!A4446,'Lista de conversão'!B:B,1,0),""))</f>
        <v>CENTRO DE SAÚDE TREVO</v>
      </c>
    </row>
    <row r="4447" spans="1:2" x14ac:dyDescent="0.25">
      <c r="A4447" t="str">
        <f>TRIM(BC!F4445)</f>
        <v>CENTRO DE SAÚDE PARAÍSO</v>
      </c>
      <c r="B4447" t="str">
        <f>IFERROR(VLOOKUP('Lotações convertidas'!A4447,'Lista de conversão'!A:B,2,0),IFERROR(VLOOKUP('Lotações convertidas'!A4447,'Lista de conversão'!B:B,1,0),""))</f>
        <v>CENTRO DE SAÚDE PARAÍSO</v>
      </c>
    </row>
    <row r="4448" spans="1:2" x14ac:dyDescent="0.25">
      <c r="A4448" t="str">
        <f>TRIM(BC!F4446)</f>
        <v>CENTRO DE SAÚDE ANDRADAS</v>
      </c>
      <c r="B4448" t="str">
        <f>IFERROR(VLOOKUP('Lotações convertidas'!A4448,'Lista de conversão'!A:B,2,0),IFERROR(VLOOKUP('Lotações convertidas'!A4448,'Lista de conversão'!B:B,1,0),""))</f>
        <v>CENTRO DE SAÚDE ANDRADAS</v>
      </c>
    </row>
    <row r="4449" spans="1:2" x14ac:dyDescent="0.25">
      <c r="A4449" t="str">
        <f>TRIM(BC!F4447)</f>
        <v>GERÊNCIA DA REDE DE SAÚDE MENTAL</v>
      </c>
      <c r="B4449" t="str">
        <f>IFERROR(VLOOKUP('Lotações convertidas'!A4449,'Lista de conversão'!A:B,2,0),IFERROR(VLOOKUP('Lotações convertidas'!A4449,'Lista de conversão'!B:B,1,0),""))</f>
        <v>GERÊNCIA DA REDE DE SAÚDE MENTAL</v>
      </c>
    </row>
    <row r="4450" spans="1:2" x14ac:dyDescent="0.25">
      <c r="A4450" t="str">
        <f>TRIM(BC!F4448)</f>
        <v>UNIDADE DE PRONTO ATENDIMENTO OESTE</v>
      </c>
      <c r="B4450" t="str">
        <f>IFERROR(VLOOKUP('Lotações convertidas'!A4450,'Lista de conversão'!A:B,2,0),IFERROR(VLOOKUP('Lotações convertidas'!A4450,'Lista de conversão'!B:B,1,0),""))</f>
        <v>UNIDADE DE PRONTO ATENDIMENTO OESTE</v>
      </c>
    </row>
    <row r="4451" spans="1:2" x14ac:dyDescent="0.25">
      <c r="A4451" t="str">
        <f>TRIM(BC!F4449)</f>
        <v>CENTRO DE SAÚDE SÃO PAULO</v>
      </c>
      <c r="B4451" t="str">
        <f>IFERROR(VLOOKUP('Lotações convertidas'!A4451,'Lista de conversão'!A:B,2,0),IFERROR(VLOOKUP('Lotações convertidas'!A4451,'Lista de conversão'!B:B,1,0),""))</f>
        <v>CENTRO DE SAÚDE SÃO PAULO</v>
      </c>
    </row>
    <row r="4452" spans="1:2" x14ac:dyDescent="0.25">
      <c r="A4452" t="str">
        <f>TRIM(BC!F4450)</f>
        <v>CENTRO DE SAÚDE MARIANO DE ABREU</v>
      </c>
      <c r="B4452" t="str">
        <f>IFERROR(VLOOKUP('Lotações convertidas'!A4452,'Lista de conversão'!A:B,2,0),IFERROR(VLOOKUP('Lotações convertidas'!A4452,'Lista de conversão'!B:B,1,0),""))</f>
        <v>CENTRO DE SAÚDE MARIANO DE ABREU</v>
      </c>
    </row>
    <row r="4453" spans="1:2" x14ac:dyDescent="0.25">
      <c r="A4453" t="str">
        <f>TRIM(BC!F4451)</f>
        <v>CENTRO DE SAÚDE MARIANO DE ABREU</v>
      </c>
      <c r="B4453" t="str">
        <f>IFERROR(VLOOKUP('Lotações convertidas'!A4453,'Lista de conversão'!A:B,2,0),IFERROR(VLOOKUP('Lotações convertidas'!A4453,'Lista de conversão'!B:B,1,0),""))</f>
        <v>CENTRO DE SAÚDE MARIANO DE ABREU</v>
      </c>
    </row>
    <row r="4454" spans="1:2" x14ac:dyDescent="0.25">
      <c r="A4454" t="str">
        <f>TRIM(BC!F4452)</f>
        <v>UNIDADE DE PRONTO ATENDIMENTO NORDESTE</v>
      </c>
      <c r="B4454" t="str">
        <f>IFERROR(VLOOKUP('Lotações convertidas'!A4454,'Lista de conversão'!A:B,2,0),IFERROR(VLOOKUP('Lotações convertidas'!A4454,'Lista de conversão'!B:B,1,0),""))</f>
        <v>UNIDADE DE PRONTO ATENDIMENTO NORDESTE</v>
      </c>
    </row>
    <row r="4455" spans="1:2" x14ac:dyDescent="0.25">
      <c r="A4455" t="str">
        <f>TRIM(BC!F4453)</f>
        <v>SERVIÇO DE ATENDIMENTO MÓVEL DE URGÊNCIA E TRANSPORTE EM SAÚDE</v>
      </c>
      <c r="B4455" t="str">
        <f>IFERROR(VLOOKUP('Lotações convertidas'!A4455,'Lista de conversão'!A:B,2,0),IFERROR(VLOOKUP('Lotações convertidas'!A4455,'Lista de conversão'!B:B,1,0),""))</f>
        <v>SERVIÇO DE ATENDIMENTO MÓVEL DE URGÊNCIA E TRANSPORTE EM SAÚDE</v>
      </c>
    </row>
    <row r="4456" spans="1:2" x14ac:dyDescent="0.25">
      <c r="A4456" t="str">
        <f>TRIM(BC!F4454)</f>
        <v>CENTRO DE SAÚDE JARDIM GUANABARA</v>
      </c>
      <c r="B4456" t="str">
        <f>IFERROR(VLOOKUP('Lotações convertidas'!A4456,'Lista de conversão'!A:B,2,0),IFERROR(VLOOKUP('Lotações convertidas'!A4456,'Lista de conversão'!B:B,1,0),""))</f>
        <v>CENTRO DE SAÚDE JARDIM GUANABARA</v>
      </c>
    </row>
    <row r="4457" spans="1:2" x14ac:dyDescent="0.25">
      <c r="A4457" t="str">
        <f>TRIM(BC!F4455)</f>
        <v>CENTRO DE SAÚDE ITAIPU - JATOBÁ</v>
      </c>
      <c r="B4457" t="str">
        <f>IFERROR(VLOOKUP('Lotações convertidas'!A4457,'Lista de conversão'!A:B,2,0),IFERROR(VLOOKUP('Lotações convertidas'!A4457,'Lista de conversão'!B:B,1,0),""))</f>
        <v>CENTRO DE SAÚDE ITAIPU - JATOBÁ</v>
      </c>
    </row>
    <row r="4458" spans="1:2" x14ac:dyDescent="0.25">
      <c r="A4458" t="str">
        <f>TRIM(BC!F4456)</f>
        <v>UNIDADE DE PRONTO ATENDIMENTO BARREIRO</v>
      </c>
      <c r="B4458" t="str">
        <f>IFERROR(VLOOKUP('Lotações convertidas'!A4458,'Lista de conversão'!A:B,2,0),IFERROR(VLOOKUP('Lotações convertidas'!A4458,'Lista de conversão'!B:B,1,0),""))</f>
        <v>UNIDADE DE PRONTO ATENDIMENTO BARREIRO</v>
      </c>
    </row>
    <row r="4459" spans="1:2" x14ac:dyDescent="0.25">
      <c r="A4459" t="str">
        <f>TRIM(BC!F4457)</f>
        <v>CENTRO DE REFERENCIA EM SAUDE MENTAL NORTE</v>
      </c>
      <c r="B4459" t="str">
        <f>IFERROR(VLOOKUP('Lotações convertidas'!A4459,'Lista de conversão'!A:B,2,0),IFERROR(VLOOKUP('Lotações convertidas'!A4459,'Lista de conversão'!B:B,1,0),""))</f>
        <v>CENTRO DE REFERENCIA EM SAUDE MENTAL NORTE</v>
      </c>
    </row>
    <row r="4460" spans="1:2" x14ac:dyDescent="0.25">
      <c r="A4460" t="str">
        <f>TRIM(BC!F4458)</f>
        <v>CENTRO DE SAÚDE BOMSUCESSO</v>
      </c>
      <c r="B4460" t="str">
        <f>IFERROR(VLOOKUP('Lotações convertidas'!A4460,'Lista de conversão'!A:B,2,0),IFERROR(VLOOKUP('Lotações convertidas'!A4460,'Lista de conversão'!B:B,1,0),""))</f>
        <v>CENTRO DE SAÚDE BOMSUCESSO</v>
      </c>
    </row>
    <row r="4461" spans="1:2" x14ac:dyDescent="0.25">
      <c r="A4461" t="str">
        <f>TRIM(BC!F4459)</f>
        <v>UNIDADE DE PRONTO ATENDIMENTO OESTE</v>
      </c>
      <c r="B4461" t="str">
        <f>IFERROR(VLOOKUP('Lotações convertidas'!A4461,'Lista de conversão'!A:B,2,0),IFERROR(VLOOKUP('Lotações convertidas'!A4461,'Lista de conversão'!B:B,1,0),""))</f>
        <v>UNIDADE DE PRONTO ATENDIMENTO OESTE</v>
      </c>
    </row>
    <row r="4462" spans="1:2" x14ac:dyDescent="0.25">
      <c r="A4462" t="str">
        <f>TRIM(BC!F4460)</f>
        <v>LABORATÓRIO REGIONAL NOROESTE</v>
      </c>
      <c r="B4462" t="str">
        <f>IFERROR(VLOOKUP('Lotações convertidas'!A4462,'Lista de conversão'!A:B,2,0),IFERROR(VLOOKUP('Lotações convertidas'!A4462,'Lista de conversão'!B:B,1,0),""))</f>
        <v>LABORATORIO REGIONAL NOROESTE</v>
      </c>
    </row>
    <row r="4463" spans="1:2" x14ac:dyDescent="0.25">
      <c r="A4463" t="str">
        <f>TRIM(BC!F4461)</f>
        <v>CENTRO DE SAÚDE WALDOMIRO LOBO</v>
      </c>
      <c r="B4463" t="str">
        <f>IFERROR(VLOOKUP('Lotações convertidas'!A4463,'Lista de conversão'!A:B,2,0),IFERROR(VLOOKUP('Lotações convertidas'!A4463,'Lista de conversão'!B:B,1,0),""))</f>
        <v>CENTRO DE SAÚDE WALDOMIRO LOBO</v>
      </c>
    </row>
    <row r="4464" spans="1:2" x14ac:dyDescent="0.25">
      <c r="A4464" t="str">
        <f>TRIM(BC!F4462)</f>
        <v>CENTRO DE SAÚDE OURO PRETO</v>
      </c>
      <c r="B4464" t="str">
        <f>IFERROR(VLOOKUP('Lotações convertidas'!A4464,'Lista de conversão'!A:B,2,0),IFERROR(VLOOKUP('Lotações convertidas'!A4464,'Lista de conversão'!B:B,1,0),""))</f>
        <v>CENTRO DE SAÚDE OURO PRETO</v>
      </c>
    </row>
    <row r="4465" spans="1:2" x14ac:dyDescent="0.25">
      <c r="A4465" t="str">
        <f>TRIM(BC!F4463)</f>
        <v>CENTRO DE SAÚDE ZILAH SPÓSITO</v>
      </c>
      <c r="B4465" t="str">
        <f>IFERROR(VLOOKUP('Lotações convertidas'!A4465,'Lista de conversão'!A:B,2,0),IFERROR(VLOOKUP('Lotações convertidas'!A4465,'Lista de conversão'!B:B,1,0),""))</f>
        <v>CENTRO DE SAÚDE ZILAH SPÓSITO</v>
      </c>
    </row>
    <row r="4466" spans="1:2" x14ac:dyDescent="0.25">
      <c r="A4466" t="str">
        <f>TRIM(BC!F4464)</f>
        <v>UNIDADE DE PRONTO ATENDIMENTO PAMPULHA</v>
      </c>
      <c r="B4466" t="str">
        <f>IFERROR(VLOOKUP('Lotações convertidas'!A4466,'Lista de conversão'!A:B,2,0),IFERROR(VLOOKUP('Lotações convertidas'!A4466,'Lista de conversão'!B:B,1,0),""))</f>
        <v>UNIDADE DE PRONTO ATENDIMENTO PAMPULHA</v>
      </c>
    </row>
    <row r="4467" spans="1:2" x14ac:dyDescent="0.25">
      <c r="A4467" t="str">
        <f>TRIM(BC!F4465)</f>
        <v>UNIDADE DE REFERÊNCIA SECUNDÁRIA CAMPOS SALES</v>
      </c>
      <c r="B4467" t="str">
        <f>IFERROR(VLOOKUP('Lotações convertidas'!A4467,'Lista de conversão'!A:B,2,0),IFERROR(VLOOKUP('Lotações convertidas'!A4467,'Lista de conversão'!B:B,1,0),""))</f>
        <v>UNIDADE DE REFERENCIA SECUNDARIA CAMPOS SALES</v>
      </c>
    </row>
    <row r="4468" spans="1:2" x14ac:dyDescent="0.25">
      <c r="A4468" t="str">
        <f>TRIM(BC!F4466)</f>
        <v>LABORATÓRIO REGIONAL CENTRO-SUL / PAMPULHA</v>
      </c>
      <c r="B4468" t="str">
        <f>IFERROR(VLOOKUP('Lotações convertidas'!A4468,'Lista de conversão'!A:B,2,0),IFERROR(VLOOKUP('Lotações convertidas'!A4468,'Lista de conversão'!B:B,1,0),""))</f>
        <v>LABORATORIO REGIONAL CENTRO-SUL/PAMPULHA</v>
      </c>
    </row>
    <row r="4469" spans="1:2" x14ac:dyDescent="0.25">
      <c r="A4469" t="str">
        <f>TRIM(BC!F4467)</f>
        <v>UNIDADE DE PRONTO ATENDIMENTO LESTE</v>
      </c>
      <c r="B4469" t="str">
        <f>IFERROR(VLOOKUP('Lotações convertidas'!A4469,'Lista de conversão'!A:B,2,0),IFERROR(VLOOKUP('Lotações convertidas'!A4469,'Lista de conversão'!B:B,1,0),""))</f>
        <v>UNIDADE DE PRONTO ATENDIMENTO LESTE</v>
      </c>
    </row>
    <row r="4470" spans="1:2" x14ac:dyDescent="0.25">
      <c r="A4470" t="str">
        <f>TRIM(BC!F4468)</f>
        <v>DIRETORIA REGIONAL DE SAUDE BARREIRO</v>
      </c>
      <c r="B4470" t="str">
        <f>IFERROR(VLOOKUP('Lotações convertidas'!A4470,'Lista de conversão'!A:B,2,0),IFERROR(VLOOKUP('Lotações convertidas'!A4470,'Lista de conversão'!B:B,1,0),""))</f>
        <v>DIRETORIA REGIONAL DE SAUDE BARREIRO</v>
      </c>
    </row>
    <row r="4471" spans="1:2" x14ac:dyDescent="0.25">
      <c r="A4471" t="str">
        <f>TRIM(BC!F4469)</f>
        <v>CENTRO DE SAÚDE CACHOEIRINHA</v>
      </c>
      <c r="B4471" t="str">
        <f>IFERROR(VLOOKUP('Lotações convertidas'!A4471,'Lista de conversão'!A:B,2,0),IFERROR(VLOOKUP('Lotações convertidas'!A4471,'Lista de conversão'!B:B,1,0),""))</f>
        <v>CENTRO DE SAÚDE CACHOEIRINHA</v>
      </c>
    </row>
    <row r="4472" spans="1:2" x14ac:dyDescent="0.25">
      <c r="A4472" t="str">
        <f>TRIM(BC!F4470)</f>
        <v>GERENCIA DE ASSISTENCIA, EPIDEMIOLOGIA E REGULACAO BARREIRO</v>
      </c>
      <c r="B4472" t="str">
        <f>IFERROR(VLOOKUP('Lotações convertidas'!A4472,'Lista de conversão'!A:B,2,0),IFERROR(VLOOKUP('Lotações convertidas'!A4472,'Lista de conversão'!B:B,1,0),""))</f>
        <v>GERENCIA DE ASSISTENCIA, EPIDEMIOLOGIA E REGULACAO BARREIRO</v>
      </c>
    </row>
    <row r="4473" spans="1:2" x14ac:dyDescent="0.25">
      <c r="A4473" t="str">
        <f>TRIM(BC!F4471)</f>
        <v>CENTRO DE REFERÊNCIA EM SAÚDE MENTAL INFANTO-JUVENIL NOROESTE</v>
      </c>
      <c r="B4473" t="str">
        <f>IFERROR(VLOOKUP('Lotações convertidas'!A4473,'Lista de conversão'!A:B,2,0),IFERROR(VLOOKUP('Lotações convertidas'!A4473,'Lista de conversão'!B:B,1,0),""))</f>
        <v>CENTRO DE REFERENCIA EM SAUDE MENTAL INFANTIL NOROESTE</v>
      </c>
    </row>
    <row r="4474" spans="1:2" x14ac:dyDescent="0.25">
      <c r="A4474" t="str">
        <f>TRIM(BC!F4472)</f>
        <v>CENTRO DE SAÚDE DOM ORIONE</v>
      </c>
      <c r="B4474" t="str">
        <f>IFERROR(VLOOKUP('Lotações convertidas'!A4474,'Lista de conversão'!A:B,2,0),IFERROR(VLOOKUP('Lotações convertidas'!A4474,'Lista de conversão'!B:B,1,0),""))</f>
        <v>CENTRO DE SAÚDE DOM ORIONE</v>
      </c>
    </row>
    <row r="4475" spans="1:2" x14ac:dyDescent="0.25">
      <c r="A4475" t="str">
        <f>TRIM(BC!F4473)</f>
        <v>CENTRO DE SAÚDE NOSSA SENHORA APARECIDA</v>
      </c>
      <c r="B4475" t="str">
        <f>IFERROR(VLOOKUP('Lotações convertidas'!A4475,'Lista de conversão'!A:B,2,0),IFERROR(VLOOKUP('Lotações convertidas'!A4475,'Lista de conversão'!B:B,1,0),""))</f>
        <v>CENTRO DE SAÚDE NOSSA SENHORA APARECIDA</v>
      </c>
    </row>
    <row r="4476" spans="1:2" x14ac:dyDescent="0.25">
      <c r="A4476" t="str">
        <f>TRIM(BC!F4474)</f>
        <v>UNIDADE DE PRONTO ATENDIMENTO NORDESTE</v>
      </c>
      <c r="B4476" t="str">
        <f>IFERROR(VLOOKUP('Lotações convertidas'!A4476,'Lista de conversão'!A:B,2,0),IFERROR(VLOOKUP('Lotações convertidas'!A4476,'Lista de conversão'!B:B,1,0),""))</f>
        <v>UNIDADE DE PRONTO ATENDIMENTO NORDESTE</v>
      </c>
    </row>
    <row r="4477" spans="1:2" x14ac:dyDescent="0.25">
      <c r="A4477" t="str">
        <f>TRIM(BC!F4475)</f>
        <v>CENTRO DE SAÚDE OLAVO ALBINO CORREIA</v>
      </c>
      <c r="B4477" t="str">
        <f>IFERROR(VLOOKUP('Lotações convertidas'!A4477,'Lista de conversão'!A:B,2,0),IFERROR(VLOOKUP('Lotações convertidas'!A4477,'Lista de conversão'!B:B,1,0),""))</f>
        <v>CENTRO DE SAÚDE OLAVO ALBINO CORREIA</v>
      </c>
    </row>
    <row r="4478" spans="1:2" x14ac:dyDescent="0.25">
      <c r="A4478" t="str">
        <f>TRIM(BC!F4476)</f>
        <v>GERENCIA DE ASSISTENCIA, EPIDEMIOLOGIA E REGULACAO NORDESTE</v>
      </c>
      <c r="B4478" t="str">
        <f>IFERROR(VLOOKUP('Lotações convertidas'!A4478,'Lista de conversão'!A:B,2,0),IFERROR(VLOOKUP('Lotações convertidas'!A4478,'Lista de conversão'!B:B,1,0),""))</f>
        <v>GERENCIA DE ASSISTENCIA, EPIDEMIOLOGIA E REGULACAO NORDESTE</v>
      </c>
    </row>
    <row r="4479" spans="1:2" x14ac:dyDescent="0.25">
      <c r="A4479" t="str">
        <f>TRIM(BC!F4477)</f>
        <v>GERENCIA DE VIGILANCIA EPIDEMIOLOGICA</v>
      </c>
      <c r="B4479" t="str">
        <f>IFERROR(VLOOKUP('Lotações convertidas'!A4479,'Lista de conversão'!A:B,2,0),IFERROR(VLOOKUP('Lotações convertidas'!A4479,'Lista de conversão'!B:B,1,0),""))</f>
        <v>GERENCIA DE VIGILANCIA EPIDEMIOLOGICA</v>
      </c>
    </row>
    <row r="4480" spans="1:2" x14ac:dyDescent="0.25">
      <c r="A4480" t="str">
        <f>TRIM(BC!F4478)</f>
        <v>UNIDADE DE PRONTO ATENDIMENTO NORTE</v>
      </c>
      <c r="B4480" t="str">
        <f>IFERROR(VLOOKUP('Lotações convertidas'!A4480,'Lista de conversão'!A:B,2,0),IFERROR(VLOOKUP('Lotações convertidas'!A4480,'Lista de conversão'!B:B,1,0),""))</f>
        <v>UNIDADE DE PRONTO ATENDIMENTO NORTE</v>
      </c>
    </row>
    <row r="4481" spans="1:2" x14ac:dyDescent="0.25">
      <c r="A4481" t="str">
        <f>TRIM(BC!F4479)</f>
        <v>GERENCIA DE VIGILANCIA EPIDEMIOLOGICA</v>
      </c>
      <c r="B4481" t="str">
        <f>IFERROR(VLOOKUP('Lotações convertidas'!A4481,'Lista de conversão'!A:B,2,0),IFERROR(VLOOKUP('Lotações convertidas'!A4481,'Lista de conversão'!B:B,1,0),""))</f>
        <v>GERENCIA DE VIGILANCIA EPIDEMIOLOGICA</v>
      </c>
    </row>
    <row r="4482" spans="1:2" x14ac:dyDescent="0.25">
      <c r="A4482" t="str">
        <f>TRIM(BC!F4480)</f>
        <v>UNIDADE DE PRONTO ATENDIMENTO LESTE</v>
      </c>
      <c r="B4482" t="str">
        <f>IFERROR(VLOOKUP('Lotações convertidas'!A4482,'Lista de conversão'!A:B,2,0),IFERROR(VLOOKUP('Lotações convertidas'!A4482,'Lista de conversão'!B:B,1,0),""))</f>
        <v>UNIDADE DE PRONTO ATENDIMENTO LESTE</v>
      </c>
    </row>
    <row r="4483" spans="1:2" x14ac:dyDescent="0.25">
      <c r="A4483" t="str">
        <f>TRIM(BC!F4481)</f>
        <v>CENTRO DE SAÚDE HELIÓPOLIS</v>
      </c>
      <c r="B4483" t="str">
        <f>IFERROR(VLOOKUP('Lotações convertidas'!A4483,'Lista de conversão'!A:B,2,0),IFERROR(VLOOKUP('Lotações convertidas'!A4483,'Lista de conversão'!B:B,1,0),""))</f>
        <v>CENTRO DE SAÚDE HELIÓPOLIS</v>
      </c>
    </row>
    <row r="4484" spans="1:2" x14ac:dyDescent="0.25">
      <c r="A4484" t="str">
        <f>TRIM(BC!F4482)</f>
        <v>UNIDADE DE REFERÊNCIA SECUNDÁRIA CAMPOS SALES</v>
      </c>
      <c r="B4484" t="str">
        <f>IFERROR(VLOOKUP('Lotações convertidas'!A4484,'Lista de conversão'!A:B,2,0),IFERROR(VLOOKUP('Lotações convertidas'!A4484,'Lista de conversão'!B:B,1,0),""))</f>
        <v>UNIDADE DE REFERENCIA SECUNDARIA CAMPOS SALES</v>
      </c>
    </row>
    <row r="4485" spans="1:2" x14ac:dyDescent="0.25">
      <c r="A4485" t="str">
        <f>TRIM(BC!F4483)</f>
        <v>UNIDADE DE PRONTO ATENDIMENTO PAMPULHA</v>
      </c>
      <c r="B4485" t="str">
        <f>IFERROR(VLOOKUP('Lotações convertidas'!A4485,'Lista de conversão'!A:B,2,0),IFERROR(VLOOKUP('Lotações convertidas'!A4485,'Lista de conversão'!B:B,1,0),""))</f>
        <v>UNIDADE DE PRONTO ATENDIMENTO PAMPULHA</v>
      </c>
    </row>
    <row r="4486" spans="1:2" x14ac:dyDescent="0.25">
      <c r="A4486" t="str">
        <f>TRIM(BC!F4484)</f>
        <v>CENTRO DE SAÚDE MINAS CAIXA</v>
      </c>
      <c r="B4486" t="str">
        <f>IFERROR(VLOOKUP('Lotações convertidas'!A4486,'Lista de conversão'!A:B,2,0),IFERROR(VLOOKUP('Lotações convertidas'!A4486,'Lista de conversão'!B:B,1,0),""))</f>
        <v>CENTRO DE SAÚDE MINAS CAIXA</v>
      </c>
    </row>
    <row r="4487" spans="1:2" x14ac:dyDescent="0.25">
      <c r="A4487" t="str">
        <f>TRIM(BC!F4485)</f>
        <v>LABORATÓRIO MUNICIPAL DE REFERÊNCIA DE ANALISES CLINICAS E CITOPATOLOGIA</v>
      </c>
      <c r="B4487" t="str">
        <f>IFERROR(VLOOKUP('Lotações convertidas'!A4487,'Lista de conversão'!A:B,2,0),IFERROR(VLOOKUP('Lotações convertidas'!A4487,'Lista de conversão'!B:B,1,0),""))</f>
        <v>LABORATORIO MUNICIPAL DE REFERENCIA DE ANALISES CLINICAS E CITOPATOLOGIA</v>
      </c>
    </row>
    <row r="4488" spans="1:2" x14ac:dyDescent="0.25">
      <c r="A4488" t="str">
        <f>TRIM(BC!F4486)</f>
        <v>UNIDADE DE PRONTO ATENDIMENTO BARREIRO</v>
      </c>
      <c r="B4488" t="str">
        <f>IFERROR(VLOOKUP('Lotações convertidas'!A4488,'Lista de conversão'!A:B,2,0),IFERROR(VLOOKUP('Lotações convertidas'!A4488,'Lista de conversão'!B:B,1,0),""))</f>
        <v>UNIDADE DE PRONTO ATENDIMENTO BARREIRO</v>
      </c>
    </row>
    <row r="4489" spans="1:2" x14ac:dyDescent="0.25">
      <c r="A4489" t="str">
        <f>TRIM(BC!F4487)</f>
        <v>CENTRO DE SAÚDE ALCIDES LINS</v>
      </c>
      <c r="B4489" t="str">
        <f>IFERROR(VLOOKUP('Lotações convertidas'!A4489,'Lista de conversão'!A:B,2,0),IFERROR(VLOOKUP('Lotações convertidas'!A4489,'Lista de conversão'!B:B,1,0),""))</f>
        <v>CENTRO DE SAÚDE ALCIDES LINS</v>
      </c>
    </row>
    <row r="4490" spans="1:2" x14ac:dyDescent="0.25">
      <c r="A4490" t="str">
        <f>TRIM(BC!F4488)</f>
        <v>LABORATÓRIO MUNICIPAL DE REFERÊNCIA DE ANALISES CLINICAS E CITOPATOLOGIA</v>
      </c>
      <c r="B4490" t="str">
        <f>IFERROR(VLOOKUP('Lotações convertidas'!A4490,'Lista de conversão'!A:B,2,0),IFERROR(VLOOKUP('Lotações convertidas'!A4490,'Lista de conversão'!B:B,1,0),""))</f>
        <v>LABORATORIO MUNICIPAL DE REFERENCIA DE ANALISES CLINICAS E CITOPATOLOGIA</v>
      </c>
    </row>
    <row r="4491" spans="1:2" x14ac:dyDescent="0.25">
      <c r="A4491" t="str">
        <f>TRIM(BC!F4489)</f>
        <v>CENTRO DE SAÚDE CÍCERO ILDEFONSO</v>
      </c>
      <c r="B4491" t="str">
        <f>IFERROR(VLOOKUP('Lotações convertidas'!A4491,'Lista de conversão'!A:B,2,0),IFERROR(VLOOKUP('Lotações convertidas'!A4491,'Lista de conversão'!B:B,1,0),""))</f>
        <v>CENTRO DE SAÚDE CÍCERO ILDEFONSO</v>
      </c>
    </row>
    <row r="4492" spans="1:2" x14ac:dyDescent="0.25">
      <c r="A4492" t="str">
        <f>TRIM(BC!F4490)</f>
        <v>UNIDADE DE REFERÊNCIA SECUNDÁRIA PADRE EUSTÁQUIO</v>
      </c>
      <c r="B4492" t="str">
        <f>IFERROR(VLOOKUP('Lotações convertidas'!A4492,'Lista de conversão'!A:B,2,0),IFERROR(VLOOKUP('Lotações convertidas'!A4492,'Lista de conversão'!B:B,1,0),""))</f>
        <v>UNIDADE DE REFERENCIA SECUNDARIA PADRE EUSTAQUIO</v>
      </c>
    </row>
    <row r="4493" spans="1:2" x14ac:dyDescent="0.25">
      <c r="A4493" t="str">
        <f>TRIM(BC!F4491)</f>
        <v>CENTRO DE SAÚDE BOM JESUS</v>
      </c>
      <c r="B4493" t="str">
        <f>IFERROR(VLOOKUP('Lotações convertidas'!A4493,'Lista de conversão'!A:B,2,0),IFERROR(VLOOKUP('Lotações convertidas'!A4493,'Lista de conversão'!B:B,1,0),""))</f>
        <v>CENTRO DE SAÚDE BOM JESUS</v>
      </c>
    </row>
    <row r="4494" spans="1:2" x14ac:dyDescent="0.25">
      <c r="A4494" t="str">
        <f>TRIM(BC!F4492)</f>
        <v>CENTRO DE TREIN. E REF. EM DOENÇAS INFECCIOSAS E PARASITÁRIAS ORESTES DINIZ</v>
      </c>
      <c r="B4494" t="str">
        <f>IFERROR(VLOOKUP('Lotações convertidas'!A4494,'Lista de conversão'!A:B,2,0),IFERROR(VLOOKUP('Lotações convertidas'!A4494,'Lista de conversão'!B:B,1,0),""))</f>
        <v>CENTRO DE TREIN. E REF. EM DOENÇAS INFECCIOSAS E PARASITÁRIAS ORESTES DINIZ</v>
      </c>
    </row>
    <row r="4495" spans="1:2" x14ac:dyDescent="0.25">
      <c r="A4495" t="str">
        <f>TRIM(BC!F4493)</f>
        <v>UNIDADE DE PRONTO ATENDIMENTO NORTE</v>
      </c>
      <c r="B4495" t="str">
        <f>IFERROR(VLOOKUP('Lotações convertidas'!A4495,'Lista de conversão'!A:B,2,0),IFERROR(VLOOKUP('Lotações convertidas'!A4495,'Lista de conversão'!B:B,1,0),""))</f>
        <v>UNIDADE DE PRONTO ATENDIMENTO NORTE</v>
      </c>
    </row>
    <row r="4496" spans="1:2" x14ac:dyDescent="0.25">
      <c r="A4496" t="str">
        <f>TRIM(BC!F4494)</f>
        <v>LABORATÓRIO MUNICIPAL DE REFERÊNCIA DE ANALISES CLINICAS E CITOPATOLOGIA</v>
      </c>
      <c r="B4496" t="str">
        <f>IFERROR(VLOOKUP('Lotações convertidas'!A4496,'Lista de conversão'!A:B,2,0),IFERROR(VLOOKUP('Lotações convertidas'!A4496,'Lista de conversão'!B:B,1,0),""))</f>
        <v>LABORATORIO MUNICIPAL DE REFERENCIA DE ANALISES CLINICAS E CITOPATOLOGIA</v>
      </c>
    </row>
    <row r="4497" spans="1:2" x14ac:dyDescent="0.25">
      <c r="A4497" t="str">
        <f>TRIM(BC!F4495)</f>
        <v>CENTRO DE SAÚDE CAMARGOS</v>
      </c>
      <c r="B4497" t="str">
        <f>IFERROR(VLOOKUP('Lotações convertidas'!A4497,'Lista de conversão'!A:B,2,0),IFERROR(VLOOKUP('Lotações convertidas'!A4497,'Lista de conversão'!B:B,1,0),""))</f>
        <v>CENTRO DE SAÚDE CAMARGOS</v>
      </c>
    </row>
    <row r="4498" spans="1:2" x14ac:dyDescent="0.25">
      <c r="A4498" t="str">
        <f>TRIM(BC!F4496)</f>
        <v>CENTRO DE SAÚDE SÃO MIGUEL ARCANJO</v>
      </c>
      <c r="B4498" t="str">
        <f>IFERROR(VLOOKUP('Lotações convertidas'!A4498,'Lista de conversão'!A:B,2,0),IFERROR(VLOOKUP('Lotações convertidas'!A4498,'Lista de conversão'!B:B,1,0),""))</f>
        <v>CENTRO DE SAÚDE SÃO MIGUEL ARCANJO</v>
      </c>
    </row>
    <row r="4499" spans="1:2" x14ac:dyDescent="0.25">
      <c r="A4499" t="str">
        <f>TRIM(BC!F4497)</f>
        <v>UNIDADE DE PRONTO ATENDIMENTO PAMPULHA</v>
      </c>
      <c r="B4499" t="str">
        <f>IFERROR(VLOOKUP('Lotações convertidas'!A4499,'Lista de conversão'!A:B,2,0),IFERROR(VLOOKUP('Lotações convertidas'!A4499,'Lista de conversão'!B:B,1,0),""))</f>
        <v>UNIDADE DE PRONTO ATENDIMENTO PAMPULHA</v>
      </c>
    </row>
    <row r="4500" spans="1:2" x14ac:dyDescent="0.25">
      <c r="A4500" t="str">
        <f>TRIM(BC!F4498)</f>
        <v>GERENCIA DE ASSISTENCIA, EPIDEMIOLOGIA E REGULACAO VENDA NOVA</v>
      </c>
      <c r="B4500" t="str">
        <f>IFERROR(VLOOKUP('Lotações convertidas'!A4500,'Lista de conversão'!A:B,2,0),IFERROR(VLOOKUP('Lotações convertidas'!A4500,'Lista de conversão'!B:B,1,0),""))</f>
        <v>GERENCIA DE ASSISTENCIA, EPIDEMIOLOGIA E REGULACAO VENDA NOVA</v>
      </c>
    </row>
    <row r="4501" spans="1:2" x14ac:dyDescent="0.25">
      <c r="A4501" t="str">
        <f>TRIM(BC!F4499)</f>
        <v>CENTRO DE SAÚDE NOSSA SENHORA DE FÁTIMA</v>
      </c>
      <c r="B4501" t="str">
        <f>IFERROR(VLOOKUP('Lotações convertidas'!A4501,'Lista de conversão'!A:B,2,0),IFERROR(VLOOKUP('Lotações convertidas'!A4501,'Lista de conversão'!B:B,1,0),""))</f>
        <v>CENTRO DE SAÚDE NOSSA SENHORA DE FÁTIMA</v>
      </c>
    </row>
    <row r="4502" spans="1:2" x14ac:dyDescent="0.25">
      <c r="A4502" t="str">
        <f>TRIM(BC!F4500)</f>
        <v>CENTRO DE SAÚDE NOSSA SENHORA DE FÁTIMA</v>
      </c>
      <c r="B4502" t="str">
        <f>IFERROR(VLOOKUP('Lotações convertidas'!A4502,'Lista de conversão'!A:B,2,0),IFERROR(VLOOKUP('Lotações convertidas'!A4502,'Lista de conversão'!B:B,1,0),""))</f>
        <v>CENTRO DE SAÚDE NOSSA SENHORA DE FÁTIMA</v>
      </c>
    </row>
    <row r="4503" spans="1:2" x14ac:dyDescent="0.25">
      <c r="A4503" t="str">
        <f>TRIM(BC!F4501)</f>
        <v>CENTRO DE SAÚDE INDEPENDÊNCIA</v>
      </c>
      <c r="B4503" t="str">
        <f>IFERROR(VLOOKUP('Lotações convertidas'!A4503,'Lista de conversão'!A:B,2,0),IFERROR(VLOOKUP('Lotações convertidas'!A4503,'Lista de conversão'!B:B,1,0),""))</f>
        <v>CENTRO DE SAÚDE INDEPENDÊNCIA</v>
      </c>
    </row>
    <row r="4504" spans="1:2" x14ac:dyDescent="0.25">
      <c r="A4504" t="str">
        <f>TRIM(BC!F4502)</f>
        <v>CENTRO DE SAÚDE VENTOSA</v>
      </c>
      <c r="B4504" t="str">
        <f>IFERROR(VLOOKUP('Lotações convertidas'!A4504,'Lista de conversão'!A:B,2,0),IFERROR(VLOOKUP('Lotações convertidas'!A4504,'Lista de conversão'!B:B,1,0),""))</f>
        <v>CENTRO DE SAÚDE VENTOSA</v>
      </c>
    </row>
    <row r="4505" spans="1:2" x14ac:dyDescent="0.25">
      <c r="A4505" t="str">
        <f>TRIM(BC!F4503)</f>
        <v>CENTRO DE SAÚDE MARCO ANTÔNIO DE MENEZES</v>
      </c>
      <c r="B4505" t="str">
        <f>IFERROR(VLOOKUP('Lotações convertidas'!A4505,'Lista de conversão'!A:B,2,0),IFERROR(VLOOKUP('Lotações convertidas'!A4505,'Lista de conversão'!B:B,1,0),""))</f>
        <v>CENTRO DE SAÚDE MARCO ANTÔNIO DE MENEZES</v>
      </c>
    </row>
    <row r="4506" spans="1:2" x14ac:dyDescent="0.25">
      <c r="A4506" t="str">
        <f>TRIM(BC!F4504)</f>
        <v>UNIDADE DE PRONTO ATENDIMENTO NORTE</v>
      </c>
      <c r="B4506" t="str">
        <f>IFERROR(VLOOKUP('Lotações convertidas'!A4506,'Lista de conversão'!A:B,2,0),IFERROR(VLOOKUP('Lotações convertidas'!A4506,'Lista de conversão'!B:B,1,0),""))</f>
        <v>UNIDADE DE PRONTO ATENDIMENTO NORTE</v>
      </c>
    </row>
    <row r="4507" spans="1:2" x14ac:dyDescent="0.25">
      <c r="A4507" t="str">
        <f>TRIM(BC!F4505)</f>
        <v>CENTRO DE SAÚDE JARDIM LEBLON</v>
      </c>
      <c r="B4507" t="str">
        <f>IFERROR(VLOOKUP('Lotações convertidas'!A4507,'Lista de conversão'!A:B,2,0),IFERROR(VLOOKUP('Lotações convertidas'!A4507,'Lista de conversão'!B:B,1,0),""))</f>
        <v>CENTRO DE SAÚDE JARDIM LEBLON</v>
      </c>
    </row>
    <row r="4508" spans="1:2" x14ac:dyDescent="0.25">
      <c r="A4508" t="str">
        <f>TRIM(BC!F4506)</f>
        <v>CENTRO DE SAÚDE SANTA INÊS</v>
      </c>
      <c r="B4508" t="str">
        <f>IFERROR(VLOOKUP('Lotações convertidas'!A4508,'Lista de conversão'!A:B,2,0),IFERROR(VLOOKUP('Lotações convertidas'!A4508,'Lista de conversão'!B:B,1,0),""))</f>
        <v>CENTRO DE SAÚDE SANTA INÊS</v>
      </c>
    </row>
    <row r="4509" spans="1:2" x14ac:dyDescent="0.25">
      <c r="A4509" t="str">
        <f>TRIM(BC!F4507)</f>
        <v>CENTRO DE SAÚDE MENINO JESUS</v>
      </c>
      <c r="B4509" t="str">
        <f>IFERROR(VLOOKUP('Lotações convertidas'!A4509,'Lista de conversão'!A:B,2,0),IFERROR(VLOOKUP('Lotações convertidas'!A4509,'Lista de conversão'!B:B,1,0),""))</f>
        <v>CENTRO DE SAÚDE MENINO JESUS</v>
      </c>
    </row>
    <row r="4510" spans="1:2" x14ac:dyDescent="0.25">
      <c r="A4510" t="str">
        <f>TRIM(BC!F4508)</f>
        <v>UNIDADE DE PRONTO ATENDIMENTO NORDESTE</v>
      </c>
      <c r="B4510" t="str">
        <f>IFERROR(VLOOKUP('Lotações convertidas'!A4510,'Lista de conversão'!A:B,2,0),IFERROR(VLOOKUP('Lotações convertidas'!A4510,'Lista de conversão'!B:B,1,0),""))</f>
        <v>UNIDADE DE PRONTO ATENDIMENTO NORDESTE</v>
      </c>
    </row>
    <row r="4511" spans="1:2" x14ac:dyDescent="0.25">
      <c r="A4511" t="str">
        <f>TRIM(BC!F4509)</f>
        <v>UNIDADE DE PRONTO ATENDIMENTO OESTE</v>
      </c>
      <c r="B4511" t="str">
        <f>IFERROR(VLOOKUP('Lotações convertidas'!A4511,'Lista de conversão'!A:B,2,0),IFERROR(VLOOKUP('Lotações convertidas'!A4511,'Lista de conversão'!B:B,1,0),""))</f>
        <v>UNIDADE DE PRONTO ATENDIMENTO OESTE</v>
      </c>
    </row>
    <row r="4512" spans="1:2" x14ac:dyDescent="0.25">
      <c r="A4512" t="str">
        <f>TRIM(BC!F4510)</f>
        <v>CENTRO DE REFERENCIA EM SAUDE MENTAL NORDESTE</v>
      </c>
      <c r="B4512" t="str">
        <f>IFERROR(VLOOKUP('Lotações convertidas'!A4512,'Lista de conversão'!A:B,2,0),IFERROR(VLOOKUP('Lotações convertidas'!A4512,'Lista de conversão'!B:B,1,0),""))</f>
        <v>CENTRO DE REFERENCIA EM SAUDE MENTAL NORDESTE</v>
      </c>
    </row>
    <row r="4513" spans="1:2" x14ac:dyDescent="0.25">
      <c r="A4513" t="str">
        <f>TRIM(BC!F4511)</f>
        <v>GERENCIA DE OPERACOES DE CAMPO</v>
      </c>
      <c r="B4513" t="str">
        <f>IFERROR(VLOOKUP('Lotações convertidas'!A4513,'Lista de conversão'!A:B,2,0),IFERROR(VLOOKUP('Lotações convertidas'!A4513,'Lista de conversão'!B:B,1,0),""))</f>
        <v>GERENCIA DE OPERACOES DE CAMPO</v>
      </c>
    </row>
    <row r="4514" spans="1:2" x14ac:dyDescent="0.25">
      <c r="A4514" t="str">
        <f>TRIM(BC!F4512)</f>
        <v>CENTRO DE REFERÊNCIA EM SAÚDE MENTAL INFANTO-JUVENIL NORDESTE</v>
      </c>
      <c r="B4514" t="str">
        <f>IFERROR(VLOOKUP('Lotações convertidas'!A4514,'Lista de conversão'!A:B,2,0),IFERROR(VLOOKUP('Lotações convertidas'!A4514,'Lista de conversão'!B:B,1,0),""))</f>
        <v>CENTRO DE REFERENCIA EM SAUDE MENTAL INFANTIL NORDESTE</v>
      </c>
    </row>
    <row r="4515" spans="1:2" x14ac:dyDescent="0.25">
      <c r="A4515" t="str">
        <f>TRIM(BC!F4513)</f>
        <v>CENTRO DE SAÚDE JOÃO XXIII</v>
      </c>
      <c r="B4515" t="str">
        <f>IFERROR(VLOOKUP('Lotações convertidas'!A4515,'Lista de conversão'!A:B,2,0),IFERROR(VLOOKUP('Lotações convertidas'!A4515,'Lista de conversão'!B:B,1,0),""))</f>
        <v>CENTRO DE SAÚDE JOÃO XXIII</v>
      </c>
    </row>
    <row r="4516" spans="1:2" x14ac:dyDescent="0.25">
      <c r="A4516" t="str">
        <f>TRIM(BC!F4514)</f>
        <v>CENTRO DE SAÚDE INDEPENDÊNCIA</v>
      </c>
      <c r="B4516" t="str">
        <f>IFERROR(VLOOKUP('Lotações convertidas'!A4516,'Lista de conversão'!A:B,2,0),IFERROR(VLOOKUP('Lotações convertidas'!A4516,'Lista de conversão'!B:B,1,0),""))</f>
        <v>CENTRO DE SAÚDE INDEPENDÊNCIA</v>
      </c>
    </row>
    <row r="4517" spans="1:2" x14ac:dyDescent="0.25">
      <c r="A4517" t="str">
        <f>TRIM(BC!F4515)</f>
        <v>CENTRO DE SAÚDE BARREIRO DE CIMA</v>
      </c>
      <c r="B4517" t="str">
        <f>IFERROR(VLOOKUP('Lotações convertidas'!A4517,'Lista de conversão'!A:B,2,0),IFERROR(VLOOKUP('Lotações convertidas'!A4517,'Lista de conversão'!B:B,1,0),""))</f>
        <v>CENTRO DE SAÚDE BARREIRO DE CIMA</v>
      </c>
    </row>
    <row r="4518" spans="1:2" x14ac:dyDescent="0.25">
      <c r="A4518" t="str">
        <f>TRIM(BC!F4516)</f>
        <v>LABORATÓRIO REGIONAL NOROESTE</v>
      </c>
      <c r="B4518" t="str">
        <f>IFERROR(VLOOKUP('Lotações convertidas'!A4518,'Lista de conversão'!A:B,2,0),IFERROR(VLOOKUP('Lotações convertidas'!A4518,'Lista de conversão'!B:B,1,0),""))</f>
        <v>LABORATORIO REGIONAL NOROESTE</v>
      </c>
    </row>
    <row r="4519" spans="1:2" x14ac:dyDescent="0.25">
      <c r="A4519" t="str">
        <f>TRIM(BC!F4517)</f>
        <v>CENTRO DE SAÚDE WALDOMIRO LOBO</v>
      </c>
      <c r="B4519" t="str">
        <f>IFERROR(VLOOKUP('Lotações convertidas'!A4519,'Lista de conversão'!A:B,2,0),IFERROR(VLOOKUP('Lotações convertidas'!A4519,'Lista de conversão'!B:B,1,0),""))</f>
        <v>CENTRO DE SAÚDE WALDOMIRO LOBO</v>
      </c>
    </row>
    <row r="4520" spans="1:2" x14ac:dyDescent="0.25">
      <c r="A4520" t="str">
        <f>TRIM(BC!F4518)</f>
        <v>CENTRO DE SAÚDE MILIONÁRIOS</v>
      </c>
      <c r="B4520" t="str">
        <f>IFERROR(VLOOKUP('Lotações convertidas'!A4520,'Lista de conversão'!A:B,2,0),IFERROR(VLOOKUP('Lotações convertidas'!A4520,'Lista de conversão'!B:B,1,0),""))</f>
        <v>CENTRO DE SAÚDE MILIONÁRIOS</v>
      </c>
    </row>
    <row r="4521" spans="1:2" x14ac:dyDescent="0.25">
      <c r="A4521" t="str">
        <f>TRIM(BC!F4519)</f>
        <v>SERVIÇO DE ATENDIMENTO MÓVEL DE URGÊNCIA E TRANSPORTE EM SAÚDE</v>
      </c>
      <c r="B4521" t="str">
        <f>IFERROR(VLOOKUP('Lotações convertidas'!A4521,'Lista de conversão'!A:B,2,0),IFERROR(VLOOKUP('Lotações convertidas'!A4521,'Lista de conversão'!B:B,1,0),""))</f>
        <v>SERVIÇO DE ATENDIMENTO MÓVEL DE URGÊNCIA E TRANSPORTE EM SAÚDE</v>
      </c>
    </row>
    <row r="4522" spans="1:2" x14ac:dyDescent="0.25">
      <c r="A4522" t="str">
        <f>TRIM(BC!F4520)</f>
        <v>CENTRO DE REFERÊNCIA EM SAÚDE MENTAL - ÁLCOOL E OUTRAS DROGAS VENDA NOVA</v>
      </c>
      <c r="B4522" t="str">
        <f>IFERROR(VLOOKUP('Lotações convertidas'!A4522,'Lista de conversão'!A:B,2,0),IFERROR(VLOOKUP('Lotações convertidas'!A4522,'Lista de conversão'!B:B,1,0),""))</f>
        <v>CENTRO DE REFERÊNCIA EM SAÚDE MENTAL - ÁLCOOL E OUTRAS DROGAS VENDA NOVA</v>
      </c>
    </row>
    <row r="4523" spans="1:2" x14ac:dyDescent="0.25">
      <c r="A4523" t="str">
        <f>TRIM(BC!F4521)</f>
        <v>CENTRO DE ESPECIALIDADES MEDICAS LESTE</v>
      </c>
      <c r="B4523" t="str">
        <f>IFERROR(VLOOKUP('Lotações convertidas'!A4523,'Lista de conversão'!A:B,2,0),IFERROR(VLOOKUP('Lotações convertidas'!A4523,'Lista de conversão'!B:B,1,0),""))</f>
        <v>CENTRO DE ESPECIALIDADES MEDICAS LESTE</v>
      </c>
    </row>
    <row r="4524" spans="1:2" x14ac:dyDescent="0.25">
      <c r="A4524" t="str">
        <f>TRIM(BC!F4522)</f>
        <v>SERVIÇO DE ATENDIMENTO MÓVEL DE URGÊNCIA E TRANSPORTE EM SAÚDE</v>
      </c>
      <c r="B4524" t="str">
        <f>IFERROR(VLOOKUP('Lotações convertidas'!A4524,'Lista de conversão'!A:B,2,0),IFERROR(VLOOKUP('Lotações convertidas'!A4524,'Lista de conversão'!B:B,1,0),""))</f>
        <v>SERVIÇO DE ATENDIMENTO MÓVEL DE URGÊNCIA E TRANSPORTE EM SAÚDE</v>
      </c>
    </row>
    <row r="4525" spans="1:2" x14ac:dyDescent="0.25">
      <c r="A4525" t="str">
        <f>TRIM(BC!F4523)</f>
        <v>UNIDADE DE PRONTO ATENDIMENTO BARREIRO</v>
      </c>
      <c r="B4525" t="str">
        <f>IFERROR(VLOOKUP('Lotações convertidas'!A4525,'Lista de conversão'!A:B,2,0),IFERROR(VLOOKUP('Lotações convertidas'!A4525,'Lista de conversão'!B:B,1,0),""))</f>
        <v>UNIDADE DE PRONTO ATENDIMENTO BARREIRO</v>
      </c>
    </row>
    <row r="4526" spans="1:2" x14ac:dyDescent="0.25">
      <c r="A4526" t="str">
        <f>TRIM(BC!F4524)</f>
        <v>UNIDADE DE PRONTO ATENDIMENTO VENDA NOVA</v>
      </c>
      <c r="B4526" t="str">
        <f>IFERROR(VLOOKUP('Lotações convertidas'!A4526,'Lista de conversão'!A:B,2,0),IFERROR(VLOOKUP('Lotações convertidas'!A4526,'Lista de conversão'!B:B,1,0),""))</f>
        <v>UNIDADE DE PRONTO ATENDIMENTO VENDA NOVA</v>
      </c>
    </row>
    <row r="4527" spans="1:2" x14ac:dyDescent="0.25">
      <c r="A4527" t="str">
        <f>TRIM(BC!F4525)</f>
        <v>UNIDADE DE PRONTO ATENDIMENTO NORDESTE</v>
      </c>
      <c r="B4527" t="str">
        <f>IFERROR(VLOOKUP('Lotações convertidas'!A4527,'Lista de conversão'!A:B,2,0),IFERROR(VLOOKUP('Lotações convertidas'!A4527,'Lista de conversão'!B:B,1,0),""))</f>
        <v>UNIDADE DE PRONTO ATENDIMENTO NORDESTE</v>
      </c>
    </row>
    <row r="4528" spans="1:2" x14ac:dyDescent="0.25">
      <c r="A4528" t="str">
        <f>TRIM(BC!F4526)</f>
        <v>CENTRO DE SAÚDE SÃO MIGUEL ARCANJO</v>
      </c>
      <c r="B4528" t="str">
        <f>IFERROR(VLOOKUP('Lotações convertidas'!A4528,'Lista de conversão'!A:B,2,0),IFERROR(VLOOKUP('Lotações convertidas'!A4528,'Lista de conversão'!B:B,1,0),""))</f>
        <v>CENTRO DE SAÚDE SÃO MIGUEL ARCANJO</v>
      </c>
    </row>
    <row r="4529" spans="1:2" x14ac:dyDescent="0.25">
      <c r="A4529" t="str">
        <f>TRIM(BC!F4527)</f>
        <v>CENTRO DE SAÚDE URUCUIA</v>
      </c>
      <c r="B4529" t="str">
        <f>IFERROR(VLOOKUP('Lotações convertidas'!A4529,'Lista de conversão'!A:B,2,0),IFERROR(VLOOKUP('Lotações convertidas'!A4529,'Lista de conversão'!B:B,1,0),""))</f>
        <v>CENTRO DE SAÚDE URUCUIA</v>
      </c>
    </row>
    <row r="4530" spans="1:2" x14ac:dyDescent="0.25">
      <c r="A4530" t="str">
        <f>TRIM(BC!F4528)</f>
        <v>GERÊNCIA DE INTEGRAÇÃO DO CUIDADO À SAÚDE</v>
      </c>
      <c r="B4530" t="str">
        <f>IFERROR(VLOOKUP('Lotações convertidas'!A4530,'Lista de conversão'!A:B,2,0),IFERROR(VLOOKUP('Lotações convertidas'!A4530,'Lista de conversão'!B:B,1,0),""))</f>
        <v>GERÊNCIA DE INTEGRAÇÃO DO CUIDADO À SAÚDE</v>
      </c>
    </row>
    <row r="4531" spans="1:2" x14ac:dyDescent="0.25">
      <c r="A4531" t="str">
        <f>TRIM(BC!F4529)</f>
        <v>CENTRO DE REFERENCIA EM SAUDE MENTAL OESTE</v>
      </c>
      <c r="B4531" t="str">
        <f>IFERROR(VLOOKUP('Lotações convertidas'!A4531,'Lista de conversão'!A:B,2,0),IFERROR(VLOOKUP('Lotações convertidas'!A4531,'Lista de conversão'!B:B,1,0),""))</f>
        <v>CENTRO DE REFERENCIA EM SAUDE MENTAL OESTE</v>
      </c>
    </row>
    <row r="4532" spans="1:2" x14ac:dyDescent="0.25">
      <c r="A4532" t="str">
        <f>TRIM(BC!F4530)</f>
        <v>UNIDADE DE PRONTO ATENDIMENTO NORDESTE</v>
      </c>
      <c r="B4532" t="str">
        <f>IFERROR(VLOOKUP('Lotações convertidas'!A4532,'Lista de conversão'!A:B,2,0),IFERROR(VLOOKUP('Lotações convertidas'!A4532,'Lista de conversão'!B:B,1,0),""))</f>
        <v>UNIDADE DE PRONTO ATENDIMENTO NORDESTE</v>
      </c>
    </row>
    <row r="4533" spans="1:2" x14ac:dyDescent="0.25">
      <c r="A4533" t="str">
        <f>TRIM(BC!F4531)</f>
        <v>CENTRO DE SAÚDE CAPITÃO EDUARDO</v>
      </c>
      <c r="B4533" t="str">
        <f>IFERROR(VLOOKUP('Lotações convertidas'!A4533,'Lista de conversão'!A:B,2,0),IFERROR(VLOOKUP('Lotações convertidas'!A4533,'Lista de conversão'!B:B,1,0),""))</f>
        <v>CENTRO DE SAÚDE CAPITÃO EDUARDO</v>
      </c>
    </row>
    <row r="4534" spans="1:2" x14ac:dyDescent="0.25">
      <c r="A4534" t="str">
        <f>TRIM(BC!F4532)</f>
        <v>CENTRO DE SAÚDE ALAMEDA DOS IPÊS</v>
      </c>
      <c r="B4534" t="str">
        <f>IFERROR(VLOOKUP('Lotações convertidas'!A4534,'Lista de conversão'!A:B,2,0),IFERROR(VLOOKUP('Lotações convertidas'!A4534,'Lista de conversão'!B:B,1,0),""))</f>
        <v>CENTRO DE SAÚDE ALAMEDA DOS IPÊS</v>
      </c>
    </row>
    <row r="4535" spans="1:2" x14ac:dyDescent="0.25">
      <c r="A4535" t="str">
        <f>TRIM(BC!F4533)</f>
        <v>CENTRO DE SAÚDE JARDIM EUROPA</v>
      </c>
      <c r="B4535" t="str">
        <f>IFERROR(VLOOKUP('Lotações convertidas'!A4535,'Lista de conversão'!A:B,2,0),IFERROR(VLOOKUP('Lotações convertidas'!A4535,'Lista de conversão'!B:B,1,0),""))</f>
        <v>CENTRO DE SAÚDE JARDIM EUROPA</v>
      </c>
    </row>
    <row r="4536" spans="1:2" x14ac:dyDescent="0.25">
      <c r="A4536" t="str">
        <f>TRIM(BC!F4534)</f>
        <v>CENTRO DE ESPECIALIDADES MEDICAS VENDA NOVA</v>
      </c>
      <c r="B4536" t="str">
        <f>IFERROR(VLOOKUP('Lotações convertidas'!A4536,'Lista de conversão'!A:B,2,0),IFERROR(VLOOKUP('Lotações convertidas'!A4536,'Lista de conversão'!B:B,1,0),""))</f>
        <v>CENTRO DE ESPECIALIDADES MEDICAS VENDA NOVA</v>
      </c>
    </row>
    <row r="4537" spans="1:2" x14ac:dyDescent="0.25">
      <c r="A4537" t="str">
        <f>TRIM(BC!F4535)</f>
        <v>CENTRO DE SAÚDE SANTA INÊS</v>
      </c>
      <c r="B4537" t="str">
        <f>IFERROR(VLOOKUP('Lotações convertidas'!A4537,'Lista de conversão'!A:B,2,0),IFERROR(VLOOKUP('Lotações convertidas'!A4537,'Lista de conversão'!B:B,1,0),""))</f>
        <v>CENTRO DE SAÚDE SANTA INÊS</v>
      </c>
    </row>
    <row r="4538" spans="1:2" x14ac:dyDescent="0.25">
      <c r="A4538" t="str">
        <f>TRIM(BC!F4536)</f>
        <v>UNIDADE DE PRONTO ATENDIMENTO BARREIRO</v>
      </c>
      <c r="B4538" t="str">
        <f>IFERROR(VLOOKUP('Lotações convertidas'!A4538,'Lista de conversão'!A:B,2,0),IFERROR(VLOOKUP('Lotações convertidas'!A4538,'Lista de conversão'!B:B,1,0),""))</f>
        <v>UNIDADE DE PRONTO ATENDIMENTO BARREIRO</v>
      </c>
    </row>
    <row r="4539" spans="1:2" x14ac:dyDescent="0.25">
      <c r="A4539" t="str">
        <f>TRIM(BC!F4537)</f>
        <v>UNIDADE DE PRONTO ATENDIMENTO NORDESTE</v>
      </c>
      <c r="B4539" t="str">
        <f>IFERROR(VLOOKUP('Lotações convertidas'!A4539,'Lista de conversão'!A:B,2,0),IFERROR(VLOOKUP('Lotações convertidas'!A4539,'Lista de conversão'!B:B,1,0),""))</f>
        <v>UNIDADE DE PRONTO ATENDIMENTO NORDESTE</v>
      </c>
    </row>
    <row r="4540" spans="1:2" x14ac:dyDescent="0.25">
      <c r="A4540" t="str">
        <f>TRIM(BC!F4538)</f>
        <v>CENTRO DE SAÚDE MARIVANDA BALEEIRO - PAULO VI</v>
      </c>
      <c r="B4540" t="str">
        <f>IFERROR(VLOOKUP('Lotações convertidas'!A4540,'Lista de conversão'!A:B,2,0),IFERROR(VLOOKUP('Lotações convertidas'!A4540,'Lista de conversão'!B:B,1,0),""))</f>
        <v>CENTRO DE SAÚDE MARIVANDA BALEEIRO - PAULO VI</v>
      </c>
    </row>
    <row r="4541" spans="1:2" x14ac:dyDescent="0.25">
      <c r="A4541" t="str">
        <f>TRIM(BC!F4539)</f>
        <v>CENTRO DE REFERENCIA EM SAUDE MENTAL NORTE</v>
      </c>
      <c r="B4541" t="str">
        <f>IFERROR(VLOOKUP('Lotações convertidas'!A4541,'Lista de conversão'!A:B,2,0),IFERROR(VLOOKUP('Lotações convertidas'!A4541,'Lista de conversão'!B:B,1,0),""))</f>
        <v>CENTRO DE REFERENCIA EM SAUDE MENTAL NORTE</v>
      </c>
    </row>
    <row r="4542" spans="1:2" x14ac:dyDescent="0.25">
      <c r="A4542" t="str">
        <f>TRIM(BC!F4540)</f>
        <v>CENTRO DE SAÚDE MANGUEIRAS</v>
      </c>
      <c r="B4542" t="str">
        <f>IFERROR(VLOOKUP('Lotações convertidas'!A4542,'Lista de conversão'!A:B,2,0),IFERROR(VLOOKUP('Lotações convertidas'!A4542,'Lista de conversão'!B:B,1,0),""))</f>
        <v>CENTRO DE SAÚDE MANGUEIRAS</v>
      </c>
    </row>
    <row r="4543" spans="1:2" x14ac:dyDescent="0.25">
      <c r="A4543" t="str">
        <f>TRIM(BC!F4541)</f>
        <v>CENTRO DE SAÚDE VENTOSA</v>
      </c>
      <c r="B4543" t="str">
        <f>IFERROR(VLOOKUP('Lotações convertidas'!A4543,'Lista de conversão'!A:B,2,0),IFERROR(VLOOKUP('Lotações convertidas'!A4543,'Lista de conversão'!B:B,1,0),""))</f>
        <v>CENTRO DE SAÚDE VENTOSA</v>
      </c>
    </row>
    <row r="4544" spans="1:2" x14ac:dyDescent="0.25">
      <c r="A4544" t="str">
        <f>TRIM(BC!F4542)</f>
        <v>SERVIÇO DE ATENDIMENTO MÓVEL DE URGÊNCIA E TRANSPORTE EM SAÚDE</v>
      </c>
      <c r="B4544" t="str">
        <f>IFERROR(VLOOKUP('Lotações convertidas'!A4544,'Lista de conversão'!A:B,2,0),IFERROR(VLOOKUP('Lotações convertidas'!A4544,'Lista de conversão'!B:B,1,0),""))</f>
        <v>SERVIÇO DE ATENDIMENTO MÓVEL DE URGÊNCIA E TRANSPORTE EM SAÚDE</v>
      </c>
    </row>
    <row r="4545" spans="1:2" x14ac:dyDescent="0.25">
      <c r="A4545" t="str">
        <f>TRIM(BC!F4543)</f>
        <v>UNIDADE DE PRONTO ATENDIMENTO BARREIRO</v>
      </c>
      <c r="B4545" t="str">
        <f>IFERROR(VLOOKUP('Lotações convertidas'!A4545,'Lista de conversão'!A:B,2,0),IFERROR(VLOOKUP('Lotações convertidas'!A4545,'Lista de conversão'!B:B,1,0),""))</f>
        <v>UNIDADE DE PRONTO ATENDIMENTO BARREIRO</v>
      </c>
    </row>
    <row r="4546" spans="1:2" x14ac:dyDescent="0.25">
      <c r="A4546" t="str">
        <f>TRIM(BC!F4544)</f>
        <v>CENTRO DE SAÚDE JARDIM MONTANHÊS</v>
      </c>
      <c r="B4546" t="str">
        <f>IFERROR(VLOOKUP('Lotações convertidas'!A4546,'Lista de conversão'!A:B,2,0),IFERROR(VLOOKUP('Lotações convertidas'!A4546,'Lista de conversão'!B:B,1,0),""))</f>
        <v>CENTRO DE SAÚDE JARDIM MONTANHÊS</v>
      </c>
    </row>
    <row r="4547" spans="1:2" x14ac:dyDescent="0.25">
      <c r="A4547" t="str">
        <f>TRIM(BC!F4545)</f>
        <v>CENTRO DE SAÚDE ALTO VERA CRUZ</v>
      </c>
      <c r="B4547" t="str">
        <f>IFERROR(VLOOKUP('Lotações convertidas'!A4547,'Lista de conversão'!A:B,2,0),IFERROR(VLOOKUP('Lotações convertidas'!A4547,'Lista de conversão'!B:B,1,0),""))</f>
        <v>CENTRO DE SAÚDE ALTO VERA CRUZ</v>
      </c>
    </row>
    <row r="4548" spans="1:2" x14ac:dyDescent="0.25">
      <c r="A4548" t="str">
        <f>TRIM(BC!F4546)</f>
        <v>UNIDADE DE PRONTO ATENDIMENTO OESTE</v>
      </c>
      <c r="B4548" t="str">
        <f>IFERROR(VLOOKUP('Lotações convertidas'!A4548,'Lista de conversão'!A:B,2,0),IFERROR(VLOOKUP('Lotações convertidas'!A4548,'Lista de conversão'!B:B,1,0),""))</f>
        <v>UNIDADE DE PRONTO ATENDIMENTO OESTE</v>
      </c>
    </row>
    <row r="4549" spans="1:2" x14ac:dyDescent="0.25">
      <c r="A4549" t="str">
        <f>TRIM(BC!F4547)</f>
        <v>UNIDADE DE PRONTO ATENDIMENTO LESTE</v>
      </c>
      <c r="B4549" t="str">
        <f>IFERROR(VLOOKUP('Lotações convertidas'!A4549,'Lista de conversão'!A:B,2,0),IFERROR(VLOOKUP('Lotações convertidas'!A4549,'Lista de conversão'!B:B,1,0),""))</f>
        <v>UNIDADE DE PRONTO ATENDIMENTO LESTE</v>
      </c>
    </row>
    <row r="4550" spans="1:2" x14ac:dyDescent="0.25">
      <c r="A4550" t="str">
        <f>TRIM(BC!F4548)</f>
        <v>CENTRO DE SAÚDE SANTA AMÉLIA</v>
      </c>
      <c r="B4550" t="str">
        <f>IFERROR(VLOOKUP('Lotações convertidas'!A4550,'Lista de conversão'!A:B,2,0),IFERROR(VLOOKUP('Lotações convertidas'!A4550,'Lista de conversão'!B:B,1,0),""))</f>
        <v>CENTRO DE SAÚDE SANTA AMÉLIA</v>
      </c>
    </row>
    <row r="4551" spans="1:2" x14ac:dyDescent="0.25">
      <c r="A4551" t="str">
        <f>TRIM(BC!F4549)</f>
        <v>CENTRO DE SAÚDE SERRANO</v>
      </c>
      <c r="B4551" t="str">
        <f>IFERROR(VLOOKUP('Lotações convertidas'!A4551,'Lista de conversão'!A:B,2,0),IFERROR(VLOOKUP('Lotações convertidas'!A4551,'Lista de conversão'!B:B,1,0),""))</f>
        <v>CENTRO DE SAÚDE SERRANO</v>
      </c>
    </row>
    <row r="4552" spans="1:2" x14ac:dyDescent="0.25">
      <c r="A4552" t="str">
        <f>TRIM(BC!F4550)</f>
        <v>UNIDADE DE PRONTO ATENDIMENTO NORTE</v>
      </c>
      <c r="B4552" t="str">
        <f>IFERROR(VLOOKUP('Lotações convertidas'!A4552,'Lista de conversão'!A:B,2,0),IFERROR(VLOOKUP('Lotações convertidas'!A4552,'Lista de conversão'!B:B,1,0),""))</f>
        <v>UNIDADE DE PRONTO ATENDIMENTO NORTE</v>
      </c>
    </row>
    <row r="4553" spans="1:2" x14ac:dyDescent="0.25">
      <c r="A4553" t="str">
        <f>TRIM(BC!F4551)</f>
        <v>CENTRO DE SAÚDE JARDIM ALVORADA</v>
      </c>
      <c r="B4553" t="str">
        <f>IFERROR(VLOOKUP('Lotações convertidas'!A4553,'Lista de conversão'!A:B,2,0),IFERROR(VLOOKUP('Lotações convertidas'!A4553,'Lista de conversão'!B:B,1,0),""))</f>
        <v>CENTRO DE SAÚDE JARDIM ALVORADA</v>
      </c>
    </row>
    <row r="4554" spans="1:2" x14ac:dyDescent="0.25">
      <c r="A4554" t="str">
        <f>TRIM(BC!F4552)</f>
        <v>UNIDADE DE PRONTO ATENDIMENTO NORDESTE</v>
      </c>
      <c r="B4554" t="str">
        <f>IFERROR(VLOOKUP('Lotações convertidas'!A4554,'Lista de conversão'!A:B,2,0),IFERROR(VLOOKUP('Lotações convertidas'!A4554,'Lista de conversão'!B:B,1,0),""))</f>
        <v>UNIDADE DE PRONTO ATENDIMENTO NORDESTE</v>
      </c>
    </row>
    <row r="4555" spans="1:2" x14ac:dyDescent="0.25">
      <c r="A4555" t="str">
        <f>TRIM(BC!F4553)</f>
        <v>UNIDADE DE PRONTO ATENDIMENTO BARREIRO</v>
      </c>
      <c r="B4555" t="str">
        <f>IFERROR(VLOOKUP('Lotações convertidas'!A4555,'Lista de conversão'!A:B,2,0),IFERROR(VLOOKUP('Lotações convertidas'!A4555,'Lista de conversão'!B:B,1,0),""))</f>
        <v>UNIDADE DE PRONTO ATENDIMENTO BARREIRO</v>
      </c>
    </row>
    <row r="4556" spans="1:2" x14ac:dyDescent="0.25">
      <c r="A4556" t="str">
        <f>TRIM(BC!F4554)</f>
        <v>CENTRO DE SAÚDE AMÍLCAR VIANNA MARTINS</v>
      </c>
      <c r="B4556" t="str">
        <f>IFERROR(VLOOKUP('Lotações convertidas'!A4556,'Lista de conversão'!A:B,2,0),IFERROR(VLOOKUP('Lotações convertidas'!A4556,'Lista de conversão'!B:B,1,0),""))</f>
        <v>CENTRO DE SAÚDE AMÍLCAR VIANNA MARTINS</v>
      </c>
    </row>
    <row r="4557" spans="1:2" x14ac:dyDescent="0.25">
      <c r="A4557" t="str">
        <f>TRIM(BC!F4555)</f>
        <v>UNIDADE DE PRONTO ATENDIMENTO LESTE</v>
      </c>
      <c r="B4557" t="str">
        <f>IFERROR(VLOOKUP('Lotações convertidas'!A4557,'Lista de conversão'!A:B,2,0),IFERROR(VLOOKUP('Lotações convertidas'!A4557,'Lista de conversão'!B:B,1,0),""))</f>
        <v>UNIDADE DE PRONTO ATENDIMENTO LESTE</v>
      </c>
    </row>
    <row r="4558" spans="1:2" x14ac:dyDescent="0.25">
      <c r="A4558" t="str">
        <f>TRIM(BC!F4556)</f>
        <v>SERVIÇO DE ATENDIMENTO MÓVEL DE URGÊNCIA E TRANSPORTE EM SAÚDE</v>
      </c>
      <c r="B4558" t="str">
        <f>IFERROR(VLOOKUP('Lotações convertidas'!A4558,'Lista de conversão'!A:B,2,0),IFERROR(VLOOKUP('Lotações convertidas'!A4558,'Lista de conversão'!B:B,1,0),""))</f>
        <v>SERVIÇO DE ATENDIMENTO MÓVEL DE URGÊNCIA E TRANSPORTE EM SAÚDE</v>
      </c>
    </row>
    <row r="4559" spans="1:2" x14ac:dyDescent="0.25">
      <c r="A4559" t="str">
        <f>TRIM(BC!F4557)</f>
        <v>CENTRO DE SAÚDE PADRE TIAGO</v>
      </c>
      <c r="B4559" t="str">
        <f>IFERROR(VLOOKUP('Lotações convertidas'!A4559,'Lista de conversão'!A:B,2,0),IFERROR(VLOOKUP('Lotações convertidas'!A4559,'Lista de conversão'!B:B,1,0),""))</f>
        <v>CENTRO DE SAÚDE PADRE TIAGO</v>
      </c>
    </row>
    <row r="4560" spans="1:2" x14ac:dyDescent="0.25">
      <c r="A4560" t="str">
        <f>TRIM(BC!F4558)</f>
        <v>CENTRO DE SAÚDE DR. JOSÉ DOMINGOS</v>
      </c>
      <c r="B4560" t="str">
        <f>IFERROR(VLOOKUP('Lotações convertidas'!A4560,'Lista de conversão'!A:B,2,0),IFERROR(VLOOKUP('Lotações convertidas'!A4560,'Lista de conversão'!B:B,1,0),""))</f>
        <v>CENTRO DE SAÚDE DR. JOSÉ DOMINGOS</v>
      </c>
    </row>
    <row r="4561" spans="1:2" x14ac:dyDescent="0.25">
      <c r="A4561" t="str">
        <f>TRIM(BC!F4559)</f>
        <v>UNIDADE DE PRONTO ATENDIMENTO OESTE</v>
      </c>
      <c r="B4561" t="str">
        <f>IFERROR(VLOOKUP('Lotações convertidas'!A4561,'Lista de conversão'!A:B,2,0),IFERROR(VLOOKUP('Lotações convertidas'!A4561,'Lista de conversão'!B:B,1,0),""))</f>
        <v>UNIDADE DE PRONTO ATENDIMENTO OESTE</v>
      </c>
    </row>
    <row r="4562" spans="1:2" x14ac:dyDescent="0.25">
      <c r="A4562" t="str">
        <f>TRIM(BC!F4560)</f>
        <v>UNIDADE DE PRONTO ATENDIMENTO VENDA NOVA</v>
      </c>
      <c r="B4562" t="str">
        <f>IFERROR(VLOOKUP('Lotações convertidas'!A4562,'Lista de conversão'!A:B,2,0),IFERROR(VLOOKUP('Lotações convertidas'!A4562,'Lista de conversão'!B:B,1,0),""))</f>
        <v>UNIDADE DE PRONTO ATENDIMENTO VENDA NOVA</v>
      </c>
    </row>
    <row r="4563" spans="1:2" x14ac:dyDescent="0.25">
      <c r="A4563" t="str">
        <f>TRIM(BC!F4561)</f>
        <v>UNIDADE DE PRONTO ATENDIMENTO LESTE</v>
      </c>
      <c r="B4563" t="str">
        <f>IFERROR(VLOOKUP('Lotações convertidas'!A4563,'Lista de conversão'!A:B,2,0),IFERROR(VLOOKUP('Lotações convertidas'!A4563,'Lista de conversão'!B:B,1,0),""))</f>
        <v>UNIDADE DE PRONTO ATENDIMENTO LESTE</v>
      </c>
    </row>
    <row r="4564" spans="1:2" x14ac:dyDescent="0.25">
      <c r="A4564" t="str">
        <f>TRIM(BC!F4562)</f>
        <v>SERVIÇO DE ATENDIMENTO MÓVEL DE URGÊNCIA E TRANSPORTE EM SAÚDE</v>
      </c>
      <c r="B4564" t="str">
        <f>IFERROR(VLOOKUP('Lotações convertidas'!A4564,'Lista de conversão'!A:B,2,0),IFERROR(VLOOKUP('Lotações convertidas'!A4564,'Lista de conversão'!B:B,1,0),""))</f>
        <v>SERVIÇO DE ATENDIMENTO MÓVEL DE URGÊNCIA E TRANSPORTE EM SAÚDE</v>
      </c>
    </row>
    <row r="4565" spans="1:2" x14ac:dyDescent="0.25">
      <c r="A4565" t="str">
        <f>TRIM(BC!F4563)</f>
        <v>CENTRO DE SAÚDE NOSSA SENHORA APARECIDA</v>
      </c>
      <c r="B4565" t="str">
        <f>IFERROR(VLOOKUP('Lotações convertidas'!A4565,'Lista de conversão'!A:B,2,0),IFERROR(VLOOKUP('Lotações convertidas'!A4565,'Lista de conversão'!B:B,1,0),""))</f>
        <v>CENTRO DE SAÚDE NOSSA SENHORA APARECIDA</v>
      </c>
    </row>
    <row r="4566" spans="1:2" x14ac:dyDescent="0.25">
      <c r="A4566" t="str">
        <f>TRIM(BC!F4564)</f>
        <v>UNIDADE DE PRONTO ATENDIMENTO OESTE</v>
      </c>
      <c r="B4566" t="str">
        <f>IFERROR(VLOOKUP('Lotações convertidas'!A4566,'Lista de conversão'!A:B,2,0),IFERROR(VLOOKUP('Lotações convertidas'!A4566,'Lista de conversão'!B:B,1,0),""))</f>
        <v>UNIDADE DE PRONTO ATENDIMENTO OESTE</v>
      </c>
    </row>
    <row r="4567" spans="1:2" x14ac:dyDescent="0.25">
      <c r="A4567" t="str">
        <f>TRIM(BC!F4565)</f>
        <v>CENTRO DE SAÚDE VENTOSA</v>
      </c>
      <c r="B4567" t="str">
        <f>IFERROR(VLOOKUP('Lotações convertidas'!A4567,'Lista de conversão'!A:B,2,0),IFERROR(VLOOKUP('Lotações convertidas'!A4567,'Lista de conversão'!B:B,1,0),""))</f>
        <v>CENTRO DE SAÚDE VENTOSA</v>
      </c>
    </row>
    <row r="4568" spans="1:2" x14ac:dyDescent="0.25">
      <c r="A4568" t="str">
        <f>TRIM(BC!F4566)</f>
        <v>CENTRO DE SAÚDE WALDOMIRO LOBO</v>
      </c>
      <c r="B4568" t="str">
        <f>IFERROR(VLOOKUP('Lotações convertidas'!A4568,'Lista de conversão'!A:B,2,0),IFERROR(VLOOKUP('Lotações convertidas'!A4568,'Lista de conversão'!B:B,1,0),""))</f>
        <v>CENTRO DE SAÚDE WALDOMIRO LOBO</v>
      </c>
    </row>
    <row r="4569" spans="1:2" x14ac:dyDescent="0.25">
      <c r="A4569" t="str">
        <f>TRIM(BC!F4567)</f>
        <v>UNIDADE DE PRONTO ATENDIMENTO LESTE</v>
      </c>
      <c r="B4569" t="str">
        <f>IFERROR(VLOOKUP('Lotações convertidas'!A4569,'Lista de conversão'!A:B,2,0),IFERROR(VLOOKUP('Lotações convertidas'!A4569,'Lista de conversão'!B:B,1,0),""))</f>
        <v>UNIDADE DE PRONTO ATENDIMENTO LESTE</v>
      </c>
    </row>
    <row r="4570" spans="1:2" x14ac:dyDescent="0.25">
      <c r="A4570" t="str">
        <f>TRIM(BC!F4568)</f>
        <v>CENTRO DE SAÚDE VILA PINHO</v>
      </c>
      <c r="B4570" t="str">
        <f>IFERROR(VLOOKUP('Lotações convertidas'!A4570,'Lista de conversão'!A:B,2,0),IFERROR(VLOOKUP('Lotações convertidas'!A4570,'Lista de conversão'!B:B,1,0),""))</f>
        <v>CENTRO DE SAÚDE VILA PINHO</v>
      </c>
    </row>
    <row r="4571" spans="1:2" x14ac:dyDescent="0.25">
      <c r="A4571" t="str">
        <f>TRIM(BC!F4569)</f>
        <v>CENTRO DE SAÚDE JARDIM EUROPA</v>
      </c>
      <c r="B4571" t="str">
        <f>IFERROR(VLOOKUP('Lotações convertidas'!A4571,'Lista de conversão'!A:B,2,0),IFERROR(VLOOKUP('Lotações convertidas'!A4571,'Lista de conversão'!B:B,1,0),""))</f>
        <v>CENTRO DE SAÚDE JARDIM EUROPA</v>
      </c>
    </row>
    <row r="4572" spans="1:2" x14ac:dyDescent="0.25">
      <c r="A4572" t="str">
        <f>TRIM(BC!F4570)</f>
        <v>UNIDADE DE PRONTO ATENDIMENTO VENDA NOVA</v>
      </c>
      <c r="B4572" t="str">
        <f>IFERROR(VLOOKUP('Lotações convertidas'!A4572,'Lista de conversão'!A:B,2,0),IFERROR(VLOOKUP('Lotações convertidas'!A4572,'Lista de conversão'!B:B,1,0),""))</f>
        <v>UNIDADE DE PRONTO ATENDIMENTO VENDA NOVA</v>
      </c>
    </row>
    <row r="4573" spans="1:2" x14ac:dyDescent="0.25">
      <c r="A4573" t="str">
        <f>TRIM(BC!F4571)</f>
        <v>UNIDADE DE PRONTO ATENDIMENTO LESTE</v>
      </c>
      <c r="B4573" t="str">
        <f>IFERROR(VLOOKUP('Lotações convertidas'!A4573,'Lista de conversão'!A:B,2,0),IFERROR(VLOOKUP('Lotações convertidas'!A4573,'Lista de conversão'!B:B,1,0),""))</f>
        <v>UNIDADE DE PRONTO ATENDIMENTO LESTE</v>
      </c>
    </row>
    <row r="4574" spans="1:2" x14ac:dyDescent="0.25">
      <c r="A4574" t="str">
        <f>TRIM(BC!F4572)</f>
        <v>CENTRO DE SAÚDE DOM CABRAL</v>
      </c>
      <c r="B4574" t="str">
        <f>IFERROR(VLOOKUP('Lotações convertidas'!A4574,'Lista de conversão'!A:B,2,0),IFERROR(VLOOKUP('Lotações convertidas'!A4574,'Lista de conversão'!B:B,1,0),""))</f>
        <v>CENTRO DE SAÚDE DOM CABRAL</v>
      </c>
    </row>
    <row r="4575" spans="1:2" x14ac:dyDescent="0.25">
      <c r="A4575" t="str">
        <f>TRIM(BC!F4573)</f>
        <v>CENTRO DE SAÚDE FRANCISCO GOMES BARBOSA - TIROL</v>
      </c>
      <c r="B4575" t="str">
        <f>IFERROR(VLOOKUP('Lotações convertidas'!A4575,'Lista de conversão'!A:B,2,0),IFERROR(VLOOKUP('Lotações convertidas'!A4575,'Lista de conversão'!B:B,1,0),""))</f>
        <v>CENTRO DE SAÚDE FRANCISCO GOMES BARBOSA - TIROL</v>
      </c>
    </row>
    <row r="4576" spans="1:2" x14ac:dyDescent="0.25">
      <c r="A4576" t="str">
        <f>TRIM(BC!F4574)</f>
        <v>UNIDADE DE PRONTO ATENDIMENTO OESTE</v>
      </c>
      <c r="B4576" t="str">
        <f>IFERROR(VLOOKUP('Lotações convertidas'!A4576,'Lista de conversão'!A:B,2,0),IFERROR(VLOOKUP('Lotações convertidas'!A4576,'Lista de conversão'!B:B,1,0),""))</f>
        <v>UNIDADE DE PRONTO ATENDIMENTO OESTE</v>
      </c>
    </row>
    <row r="4577" spans="1:2" x14ac:dyDescent="0.25">
      <c r="A4577" t="str">
        <f>TRIM(BC!F4575)</f>
        <v>UNIDADE DE PRONTO ATENDIMENTO BARREIRO</v>
      </c>
      <c r="B4577" t="str">
        <f>IFERROR(VLOOKUP('Lotações convertidas'!A4577,'Lista de conversão'!A:B,2,0),IFERROR(VLOOKUP('Lotações convertidas'!A4577,'Lista de conversão'!B:B,1,0),""))</f>
        <v>UNIDADE DE PRONTO ATENDIMENTO BARREIRO</v>
      </c>
    </row>
    <row r="4578" spans="1:2" x14ac:dyDescent="0.25">
      <c r="A4578" t="str">
        <f>TRIM(BC!F4576)</f>
        <v>CENTRO DE SAÚDE MARIA GORETTI</v>
      </c>
      <c r="B4578" t="str">
        <f>IFERROR(VLOOKUP('Lotações convertidas'!A4578,'Lista de conversão'!A:B,2,0),IFERROR(VLOOKUP('Lotações convertidas'!A4578,'Lista de conversão'!B:B,1,0),""))</f>
        <v>CENTRO DE SAÚDE MARIA GORETTI</v>
      </c>
    </row>
    <row r="4579" spans="1:2" x14ac:dyDescent="0.25">
      <c r="A4579" t="str">
        <f>TRIM(BC!F4577)</f>
        <v>CENTRO DE SAÚDE HORTO</v>
      </c>
      <c r="B4579" t="str">
        <f>IFERROR(VLOOKUP('Lotações convertidas'!A4579,'Lista de conversão'!A:B,2,0),IFERROR(VLOOKUP('Lotações convertidas'!A4579,'Lista de conversão'!B:B,1,0),""))</f>
        <v>CENTRO DE SAÚDE HORTO</v>
      </c>
    </row>
    <row r="4580" spans="1:2" x14ac:dyDescent="0.25">
      <c r="A4580" t="str">
        <f>TRIM(BC!F4578)</f>
        <v>CENTRO DE SAÚDE CARLOS CHAGAS</v>
      </c>
      <c r="B4580" t="str">
        <f>IFERROR(VLOOKUP('Lotações convertidas'!A4580,'Lista de conversão'!A:B,2,0),IFERROR(VLOOKUP('Lotações convertidas'!A4580,'Lista de conversão'!B:B,1,0),""))</f>
        <v>CENTRO DE SAÚDE CARLOS CHAGAS</v>
      </c>
    </row>
    <row r="4581" spans="1:2" x14ac:dyDescent="0.25">
      <c r="A4581" t="str">
        <f>TRIM(BC!F4579)</f>
        <v>UNIDADE DE PRONTO ATENDIMENTO BARREIRO</v>
      </c>
      <c r="B4581" t="str">
        <f>IFERROR(VLOOKUP('Lotações convertidas'!A4581,'Lista de conversão'!A:B,2,0),IFERROR(VLOOKUP('Lotações convertidas'!A4581,'Lista de conversão'!B:B,1,0),""))</f>
        <v>UNIDADE DE PRONTO ATENDIMENTO BARREIRO</v>
      </c>
    </row>
    <row r="4582" spans="1:2" x14ac:dyDescent="0.25">
      <c r="A4582" t="str">
        <f>TRIM(BC!F4580)</f>
        <v>CENTRO DE SAÚDE SANTA MÔNICA</v>
      </c>
      <c r="B4582" t="str">
        <f>IFERROR(VLOOKUP('Lotações convertidas'!A4582,'Lista de conversão'!A:B,2,0),IFERROR(VLOOKUP('Lotações convertidas'!A4582,'Lista de conversão'!B:B,1,0),""))</f>
        <v>CENTRO DE SAÚDE SANTA MÔNICA</v>
      </c>
    </row>
    <row r="4583" spans="1:2" x14ac:dyDescent="0.25">
      <c r="A4583" t="str">
        <f>TRIM(BC!F4581)</f>
        <v>CENTRO DE SAÚDE RIO BRANCO</v>
      </c>
      <c r="B4583" t="str">
        <f>IFERROR(VLOOKUP('Lotações convertidas'!A4583,'Lista de conversão'!A:B,2,0),IFERROR(VLOOKUP('Lotações convertidas'!A4583,'Lista de conversão'!B:B,1,0),""))</f>
        <v>CENTRO DE SAÚDE RIO BRANCO</v>
      </c>
    </row>
    <row r="4584" spans="1:2" x14ac:dyDescent="0.25">
      <c r="A4584" t="str">
        <f>TRIM(BC!F4582)</f>
        <v>UNIDADE DE PRONTO ATENDIMENTO NORDESTE</v>
      </c>
      <c r="B4584" t="str">
        <f>IFERROR(VLOOKUP('Lotações convertidas'!A4584,'Lista de conversão'!A:B,2,0),IFERROR(VLOOKUP('Lotações convertidas'!A4584,'Lista de conversão'!B:B,1,0),""))</f>
        <v>UNIDADE DE PRONTO ATENDIMENTO NORDESTE</v>
      </c>
    </row>
    <row r="4585" spans="1:2" x14ac:dyDescent="0.25">
      <c r="A4585" t="str">
        <f>TRIM(BC!F4583)</f>
        <v>CENTRO DE SAÚDE AARÃO REIS</v>
      </c>
      <c r="B4585" t="str">
        <f>IFERROR(VLOOKUP('Lotações convertidas'!A4585,'Lista de conversão'!A:B,2,0),IFERROR(VLOOKUP('Lotações convertidas'!A4585,'Lista de conversão'!B:B,1,0),""))</f>
        <v>CENTRO DE SAÚDE AARÃO REIS</v>
      </c>
    </row>
    <row r="4586" spans="1:2" x14ac:dyDescent="0.25">
      <c r="A4586" t="str">
        <f>TRIM(BC!F4584)</f>
        <v>CENTRO DE REFERÊNCIA EM SAÚDE MENTAL- ÁLCOOL E OUTRAS DROGAS BARREIRO</v>
      </c>
      <c r="B4586" t="str">
        <f>IFERROR(VLOOKUP('Lotações convertidas'!A4586,'Lista de conversão'!A:B,2,0),IFERROR(VLOOKUP('Lotações convertidas'!A4586,'Lista de conversão'!B:B,1,0),""))</f>
        <v>CENTRO DE REFERENCIA EM SAUDE MENTAL ALCOOL E DROGAS BARREIRO</v>
      </c>
    </row>
    <row r="4587" spans="1:2" x14ac:dyDescent="0.25">
      <c r="A4587" t="str">
        <f>TRIM(BC!F4585)</f>
        <v>CENTRO DE REFERENCIA EM REABILITACAO VENDA NOVA</v>
      </c>
      <c r="B4587" t="str">
        <f>IFERROR(VLOOKUP('Lotações convertidas'!A4587,'Lista de conversão'!A:B,2,0),IFERROR(VLOOKUP('Lotações convertidas'!A4587,'Lista de conversão'!B:B,1,0),""))</f>
        <v>CENTRO DE REFERENCIA EM REABILITACAO VENDA NOVA</v>
      </c>
    </row>
    <row r="4588" spans="1:2" x14ac:dyDescent="0.25">
      <c r="A4588" t="str">
        <f>TRIM(BC!F4586)</f>
        <v>UNIDADE DE PRONTO ATENDIMENTO LESTE</v>
      </c>
      <c r="B4588" t="str">
        <f>IFERROR(VLOOKUP('Lotações convertidas'!A4588,'Lista de conversão'!A:B,2,0),IFERROR(VLOOKUP('Lotações convertidas'!A4588,'Lista de conversão'!B:B,1,0),""))</f>
        <v>UNIDADE DE PRONTO ATENDIMENTO LESTE</v>
      </c>
    </row>
    <row r="4589" spans="1:2" x14ac:dyDescent="0.25">
      <c r="A4589" t="str">
        <f>TRIM(BC!F4587)</f>
        <v>UNIDADE DE PRONTO ATENDIMENTO VENDA NOVA</v>
      </c>
      <c r="B4589" t="str">
        <f>IFERROR(VLOOKUP('Lotações convertidas'!A4589,'Lista de conversão'!A:B,2,0),IFERROR(VLOOKUP('Lotações convertidas'!A4589,'Lista de conversão'!B:B,1,0),""))</f>
        <v>UNIDADE DE PRONTO ATENDIMENTO VENDA NOVA</v>
      </c>
    </row>
    <row r="4590" spans="1:2" x14ac:dyDescent="0.25">
      <c r="A4590" t="str">
        <f>TRIM(BC!F4588)</f>
        <v>CENTRO DE SAÚDE SERRA VERDE</v>
      </c>
      <c r="B4590" t="str">
        <f>IFERROR(VLOOKUP('Lotações convertidas'!A4590,'Lista de conversão'!A:B,2,0),IFERROR(VLOOKUP('Lotações convertidas'!A4590,'Lista de conversão'!B:B,1,0),""))</f>
        <v>CENTRO DE SAÚDE SERRA VERDE</v>
      </c>
    </row>
    <row r="4591" spans="1:2" x14ac:dyDescent="0.25">
      <c r="A4591" t="str">
        <f>TRIM(BC!F4589)</f>
        <v>UNIDADE DE PRONTO ATENDIMENTO BARREIRO</v>
      </c>
      <c r="B4591" t="str">
        <f>IFERROR(VLOOKUP('Lotações convertidas'!A4591,'Lista de conversão'!A:B,2,0),IFERROR(VLOOKUP('Lotações convertidas'!A4591,'Lista de conversão'!B:B,1,0),""))</f>
        <v>UNIDADE DE PRONTO ATENDIMENTO BARREIRO</v>
      </c>
    </row>
    <row r="4592" spans="1:2" x14ac:dyDescent="0.25">
      <c r="A4592" t="str">
        <f>TRIM(BC!F4590)</f>
        <v>UNIDADE DE PRONTO ATENDIMENTO LESTE</v>
      </c>
      <c r="B4592" t="str">
        <f>IFERROR(VLOOKUP('Lotações convertidas'!A4592,'Lista de conversão'!A:B,2,0),IFERROR(VLOOKUP('Lotações convertidas'!A4592,'Lista de conversão'!B:B,1,0),""))</f>
        <v>UNIDADE DE PRONTO ATENDIMENTO LESTE</v>
      </c>
    </row>
    <row r="4593" spans="1:2" x14ac:dyDescent="0.25">
      <c r="A4593" t="str">
        <f>TRIM(BC!F4591)</f>
        <v>UNIDADE DE PRONTO ATENDIMENTO PAMPULHA</v>
      </c>
      <c r="B4593" t="str">
        <f>IFERROR(VLOOKUP('Lotações convertidas'!A4593,'Lista de conversão'!A:B,2,0),IFERROR(VLOOKUP('Lotações convertidas'!A4593,'Lista de conversão'!B:B,1,0),""))</f>
        <v>UNIDADE DE PRONTO ATENDIMENTO PAMPULHA</v>
      </c>
    </row>
    <row r="4594" spans="1:2" x14ac:dyDescent="0.25">
      <c r="A4594" t="str">
        <f>TRIM(BC!F4592)</f>
        <v>GERENCIA DE URGENCIA E EMERGENCIA</v>
      </c>
      <c r="B4594" t="str">
        <f>IFERROR(VLOOKUP('Lotações convertidas'!A4594,'Lista de conversão'!A:B,2,0),IFERROR(VLOOKUP('Lotações convertidas'!A4594,'Lista de conversão'!B:B,1,0),""))</f>
        <v>GERENCIA DE URGENCIA E EMERGENCIA</v>
      </c>
    </row>
    <row r="4595" spans="1:2" x14ac:dyDescent="0.25">
      <c r="A4595" t="str">
        <f>TRIM(BC!F4593)</f>
        <v>CENTRO DE SAÚDE PADRE EUSTÁQUIO</v>
      </c>
      <c r="B4595" t="str">
        <f>IFERROR(VLOOKUP('Lotações convertidas'!A4595,'Lista de conversão'!A:B,2,0),IFERROR(VLOOKUP('Lotações convertidas'!A4595,'Lista de conversão'!B:B,1,0),""))</f>
        <v>CENTRO DE SAÚDE PADRE EUSTÁQUIO</v>
      </c>
    </row>
    <row r="4596" spans="1:2" x14ac:dyDescent="0.25">
      <c r="A4596" t="str">
        <f>TRIM(BC!F4594)</f>
        <v>CENTRO DE SAÚDE MARIVANDA BALEEIRO - PAULO VI</v>
      </c>
      <c r="B4596" t="str">
        <f>IFERROR(VLOOKUP('Lotações convertidas'!A4596,'Lista de conversão'!A:B,2,0),IFERROR(VLOOKUP('Lotações convertidas'!A4596,'Lista de conversão'!B:B,1,0),""))</f>
        <v>CENTRO DE SAÚDE MARIVANDA BALEEIRO - PAULO VI</v>
      </c>
    </row>
    <row r="4597" spans="1:2" x14ac:dyDescent="0.25">
      <c r="A4597" t="str">
        <f>TRIM(BC!F4595)</f>
        <v>CENTRO DE REFERENCIA EM SAUDE MENTAL NORTE</v>
      </c>
      <c r="B4597" t="str">
        <f>IFERROR(VLOOKUP('Lotações convertidas'!A4597,'Lista de conversão'!A:B,2,0),IFERROR(VLOOKUP('Lotações convertidas'!A4597,'Lista de conversão'!B:B,1,0),""))</f>
        <v>CENTRO DE REFERENCIA EM SAUDE MENTAL NORTE</v>
      </c>
    </row>
    <row r="4598" spans="1:2" x14ac:dyDescent="0.25">
      <c r="A4598" t="str">
        <f>TRIM(BC!F4596)</f>
        <v>UNIDADE DE PRONTO ATENDIMENTO OESTE</v>
      </c>
      <c r="B4598" t="str">
        <f>IFERROR(VLOOKUP('Lotações convertidas'!A4598,'Lista de conversão'!A:B,2,0),IFERROR(VLOOKUP('Lotações convertidas'!A4598,'Lista de conversão'!B:B,1,0),""))</f>
        <v>UNIDADE DE PRONTO ATENDIMENTO OESTE</v>
      </c>
    </row>
    <row r="4599" spans="1:2" x14ac:dyDescent="0.25">
      <c r="A4599" t="str">
        <f>TRIM(BC!F4597)</f>
        <v>CENTRO DE SAÚDE HELIÓPOLIS</v>
      </c>
      <c r="B4599" t="str">
        <f>IFERROR(VLOOKUP('Lotações convertidas'!A4599,'Lista de conversão'!A:B,2,0),IFERROR(VLOOKUP('Lotações convertidas'!A4599,'Lista de conversão'!B:B,1,0),""))</f>
        <v>CENTRO DE SAÚDE HELIÓPOLIS</v>
      </c>
    </row>
    <row r="4600" spans="1:2" x14ac:dyDescent="0.25">
      <c r="A4600" t="str">
        <f>TRIM(BC!F4598)</f>
        <v>UNIDADE DE PRONTO ATENDIMENTO PAMPULHA</v>
      </c>
      <c r="B4600" t="str">
        <f>IFERROR(VLOOKUP('Lotações convertidas'!A4600,'Lista de conversão'!A:B,2,0),IFERROR(VLOOKUP('Lotações convertidas'!A4600,'Lista de conversão'!B:B,1,0),""))</f>
        <v>UNIDADE DE PRONTO ATENDIMENTO PAMPULHA</v>
      </c>
    </row>
    <row r="4601" spans="1:2" x14ac:dyDescent="0.25">
      <c r="A4601" t="str">
        <f>TRIM(BC!F4599)</f>
        <v>CENTRO DE SAÚDE NAZARÉ</v>
      </c>
      <c r="B4601" t="str">
        <f>IFERROR(VLOOKUP('Lotações convertidas'!A4601,'Lista de conversão'!A:B,2,0),IFERROR(VLOOKUP('Lotações convertidas'!A4601,'Lista de conversão'!B:B,1,0),""))</f>
        <v>CENTRO DE SAÚDE NAZARÉ</v>
      </c>
    </row>
    <row r="4602" spans="1:2" x14ac:dyDescent="0.25">
      <c r="A4602" t="str">
        <f>TRIM(BC!F4600)</f>
        <v>UNIDADE DE REFERÊNCIA SECUNDÁRIA SAGRADA FAMÍLIA</v>
      </c>
      <c r="B4602" t="str">
        <f>IFERROR(VLOOKUP('Lotações convertidas'!A4602,'Lista de conversão'!A:B,2,0),IFERROR(VLOOKUP('Lotações convertidas'!A4602,'Lista de conversão'!B:B,1,0),""))</f>
        <v>UNIDADE DE REFERENCIA SECUNDARIA SAGRADA FAMILIA</v>
      </c>
    </row>
    <row r="4603" spans="1:2" x14ac:dyDescent="0.25">
      <c r="A4603" t="str">
        <f>TRIM(BC!F4601)</f>
        <v>UNIDADE DE PRONTO ATENDIMENTO NORTE</v>
      </c>
      <c r="B4603" t="str">
        <f>IFERROR(VLOOKUP('Lotações convertidas'!A4603,'Lista de conversão'!A:B,2,0),IFERROR(VLOOKUP('Lotações convertidas'!A4603,'Lista de conversão'!B:B,1,0),""))</f>
        <v>UNIDADE DE PRONTO ATENDIMENTO NORTE</v>
      </c>
    </row>
    <row r="4604" spans="1:2" x14ac:dyDescent="0.25">
      <c r="A4604" t="str">
        <f>TRIM(BC!F4602)</f>
        <v>CENTRO DE SAÚDE EFIGÊNIA MURTA DE FIGUEIREDO</v>
      </c>
      <c r="B4604" t="str">
        <f>IFERROR(VLOOKUP('Lotações convertidas'!A4604,'Lista de conversão'!A:B,2,0),IFERROR(VLOOKUP('Lotações convertidas'!A4604,'Lista de conversão'!B:B,1,0),""))</f>
        <v>CENTRO DE SAÚDE EFIGÊNIA MURTA DE FIGUEIREDO</v>
      </c>
    </row>
    <row r="4605" spans="1:2" x14ac:dyDescent="0.25">
      <c r="A4605" t="str">
        <f>TRIM(BC!F4603)</f>
        <v>UNIDADE DE PRONTO ATENDIMENTO VENDA NOVA</v>
      </c>
      <c r="B4605" t="str">
        <f>IFERROR(VLOOKUP('Lotações convertidas'!A4605,'Lista de conversão'!A:B,2,0),IFERROR(VLOOKUP('Lotações convertidas'!A4605,'Lista de conversão'!B:B,1,0),""))</f>
        <v>UNIDADE DE PRONTO ATENDIMENTO VENDA NOVA</v>
      </c>
    </row>
    <row r="4606" spans="1:2" x14ac:dyDescent="0.25">
      <c r="A4606" t="str">
        <f>TRIM(BC!F4604)</f>
        <v>CENTRO DE REFERENCIA EM SAUDE MENTAL NORTE</v>
      </c>
      <c r="B4606" t="str">
        <f>IFERROR(VLOOKUP('Lotações convertidas'!A4606,'Lista de conversão'!A:B,2,0),IFERROR(VLOOKUP('Lotações convertidas'!A4606,'Lista de conversão'!B:B,1,0),""))</f>
        <v>CENTRO DE REFERENCIA EM SAUDE MENTAL NORTE</v>
      </c>
    </row>
    <row r="4607" spans="1:2" x14ac:dyDescent="0.25">
      <c r="A4607" t="str">
        <f>TRIM(BC!F4605)</f>
        <v>UNIDADE DE PRONTO ATENDIMENTO OESTE</v>
      </c>
      <c r="B4607" t="str">
        <f>IFERROR(VLOOKUP('Lotações convertidas'!A4607,'Lista de conversão'!A:B,2,0),IFERROR(VLOOKUP('Lotações convertidas'!A4607,'Lista de conversão'!B:B,1,0),""))</f>
        <v>UNIDADE DE PRONTO ATENDIMENTO OESTE</v>
      </c>
    </row>
    <row r="4608" spans="1:2" x14ac:dyDescent="0.25">
      <c r="A4608" t="str">
        <f>TRIM(BC!F4606)</f>
        <v>CENTRO DE SAÚDE HORTO</v>
      </c>
      <c r="B4608" t="str">
        <f>IFERROR(VLOOKUP('Lotações convertidas'!A4608,'Lista de conversão'!A:B,2,0),IFERROR(VLOOKUP('Lotações convertidas'!A4608,'Lista de conversão'!B:B,1,0),""))</f>
        <v>CENTRO DE SAÚDE HORTO</v>
      </c>
    </row>
    <row r="4609" spans="1:2" x14ac:dyDescent="0.25">
      <c r="A4609" t="str">
        <f>TRIM(BC!F4607)</f>
        <v>CENTRO DE SAÚDE BOM JESUS</v>
      </c>
      <c r="B4609" t="str">
        <f>IFERROR(VLOOKUP('Lotações convertidas'!A4609,'Lista de conversão'!A:B,2,0),IFERROR(VLOOKUP('Lotações convertidas'!A4609,'Lista de conversão'!B:B,1,0),""))</f>
        <v>CENTRO DE SAÚDE BOM JESUS</v>
      </c>
    </row>
    <row r="4610" spans="1:2" x14ac:dyDescent="0.25">
      <c r="A4610" t="str">
        <f>TRIM(BC!F4608)</f>
        <v>CENTRO DE SAÚDE TREVO</v>
      </c>
      <c r="B4610" t="str">
        <f>IFERROR(VLOOKUP('Lotações convertidas'!A4610,'Lista de conversão'!A:B,2,0),IFERROR(VLOOKUP('Lotações convertidas'!A4610,'Lista de conversão'!B:B,1,0),""))</f>
        <v>CENTRO DE SAÚDE TREVO</v>
      </c>
    </row>
    <row r="4611" spans="1:2" x14ac:dyDescent="0.25">
      <c r="A4611" t="str">
        <f>TRIM(BC!F4609)</f>
        <v>LABORATÓRIO DE ZOONOSES</v>
      </c>
      <c r="B4611" t="str">
        <f>IFERROR(VLOOKUP('Lotações convertidas'!A4611,'Lista de conversão'!A:B,2,0),IFERROR(VLOOKUP('Lotações convertidas'!A4611,'Lista de conversão'!B:B,1,0),""))</f>
        <v>LABORATORIO DE ZOONOSES</v>
      </c>
    </row>
    <row r="4612" spans="1:2" x14ac:dyDescent="0.25">
      <c r="A4612" t="str">
        <f>TRIM(BC!F4610)</f>
        <v>CENTRO DE REFERENCIA EM REABILITACAO LESTE</v>
      </c>
      <c r="B4612" t="str">
        <f>IFERROR(VLOOKUP('Lotações convertidas'!A4612,'Lista de conversão'!A:B,2,0),IFERROR(VLOOKUP('Lotações convertidas'!A4612,'Lista de conversão'!B:B,1,0),""))</f>
        <v>CENTRO DE REFERENCIA EM REABILITACAO LESTE</v>
      </c>
    </row>
    <row r="4613" spans="1:2" x14ac:dyDescent="0.25">
      <c r="A4613" t="str">
        <f>TRIM(BC!F4611)</f>
        <v>UNIDADE DE PRONTO ATENDIMENTO LESTE</v>
      </c>
      <c r="B4613" t="str">
        <f>IFERROR(VLOOKUP('Lotações convertidas'!A4613,'Lista de conversão'!A:B,2,0),IFERROR(VLOOKUP('Lotações convertidas'!A4613,'Lista de conversão'!B:B,1,0),""))</f>
        <v>UNIDADE DE PRONTO ATENDIMENTO LESTE</v>
      </c>
    </row>
    <row r="4614" spans="1:2" x14ac:dyDescent="0.25">
      <c r="A4614" t="str">
        <f>TRIM(BC!F4612)</f>
        <v>UNIDADE DE PRONTO ATENDIMENTO NORTE</v>
      </c>
      <c r="B4614" t="str">
        <f>IFERROR(VLOOKUP('Lotações convertidas'!A4614,'Lista de conversão'!A:B,2,0),IFERROR(VLOOKUP('Lotações convertidas'!A4614,'Lista de conversão'!B:B,1,0),""))</f>
        <v>UNIDADE DE PRONTO ATENDIMENTO NORTE</v>
      </c>
    </row>
    <row r="4615" spans="1:2" x14ac:dyDescent="0.25">
      <c r="A4615" t="str">
        <f>TRIM(BC!F4613)</f>
        <v>CENTRO DE REFERÊNCIA EM SAÚDE MENTAL- ÁLCOOL E OUTRAS DROGAS BARREIRO</v>
      </c>
      <c r="B4615" t="str">
        <f>IFERROR(VLOOKUP('Lotações convertidas'!A4615,'Lista de conversão'!A:B,2,0),IFERROR(VLOOKUP('Lotações convertidas'!A4615,'Lista de conversão'!B:B,1,0),""))</f>
        <v>CENTRO DE REFERENCIA EM SAUDE MENTAL ALCOOL E DROGAS BARREIRO</v>
      </c>
    </row>
    <row r="4616" spans="1:2" x14ac:dyDescent="0.25">
      <c r="A4616" t="str">
        <f>TRIM(BC!F4614)</f>
        <v>CENTRO DE SAÚDE BOA VISTA</v>
      </c>
      <c r="B4616" t="str">
        <f>IFERROR(VLOOKUP('Lotações convertidas'!A4616,'Lista de conversão'!A:B,2,0),IFERROR(VLOOKUP('Lotações convertidas'!A4616,'Lista de conversão'!B:B,1,0),""))</f>
        <v>CENTRO DE SAÚDE BOA VISTA</v>
      </c>
    </row>
    <row r="4617" spans="1:2" x14ac:dyDescent="0.25">
      <c r="A4617" t="str">
        <f>TRIM(BC!F4615)</f>
        <v>CENTRO DE SAÚDE SANTA RITA DE CÁSSIA</v>
      </c>
      <c r="B4617" t="str">
        <f>IFERROR(VLOOKUP('Lotações convertidas'!A4617,'Lista de conversão'!A:B,2,0),IFERROR(VLOOKUP('Lotações convertidas'!A4617,'Lista de conversão'!B:B,1,0),""))</f>
        <v>CENTRO DE SAÚDE SANTA RITA DE CÁSSIA</v>
      </c>
    </row>
    <row r="4618" spans="1:2" x14ac:dyDescent="0.25">
      <c r="A4618" t="str">
        <f>TRIM(BC!F4616)</f>
        <v>UNIDADE DE PRONTO ATENDIMENTO OESTE</v>
      </c>
      <c r="B4618" t="str">
        <f>IFERROR(VLOOKUP('Lotações convertidas'!A4618,'Lista de conversão'!A:B,2,0),IFERROR(VLOOKUP('Lotações convertidas'!A4618,'Lista de conversão'!B:B,1,0),""))</f>
        <v>UNIDADE DE PRONTO ATENDIMENTO OESTE</v>
      </c>
    </row>
    <row r="4619" spans="1:2" x14ac:dyDescent="0.25">
      <c r="A4619" t="str">
        <f>TRIM(BC!F4617)</f>
        <v>LABORATÓRIO REGIONAL NORTE / VENDA NOVA</v>
      </c>
      <c r="B4619" t="str">
        <f>IFERROR(VLOOKUP('Lotações convertidas'!A4619,'Lista de conversão'!A:B,2,0),IFERROR(VLOOKUP('Lotações convertidas'!A4619,'Lista de conversão'!B:B,1,0),""))</f>
        <v>LABORATORIO REGIONAL NORTE/VENDA NOVA</v>
      </c>
    </row>
    <row r="4620" spans="1:2" x14ac:dyDescent="0.25">
      <c r="A4620" t="str">
        <f>TRIM(BC!F4618)</f>
        <v>CENTRO DE SAÚDE SÃO PAULO</v>
      </c>
      <c r="B4620" t="str">
        <f>IFERROR(VLOOKUP('Lotações convertidas'!A4620,'Lista de conversão'!A:B,2,0),IFERROR(VLOOKUP('Lotações convertidas'!A4620,'Lista de conversão'!B:B,1,0),""))</f>
        <v>CENTRO DE SAÚDE SÃO PAULO</v>
      </c>
    </row>
    <row r="4621" spans="1:2" x14ac:dyDescent="0.25">
      <c r="A4621" t="str">
        <f>TRIM(BC!F4619)</f>
        <v>CENTRO DE SAÚDE DOM ORIONE</v>
      </c>
      <c r="B4621" t="str">
        <f>IFERROR(VLOOKUP('Lotações convertidas'!A4621,'Lista de conversão'!A:B,2,0),IFERROR(VLOOKUP('Lotações convertidas'!A4621,'Lista de conversão'!B:B,1,0),""))</f>
        <v>CENTRO DE SAÚDE DOM ORIONE</v>
      </c>
    </row>
    <row r="4622" spans="1:2" x14ac:dyDescent="0.25">
      <c r="A4622" t="str">
        <f>TRIM(BC!F4620)</f>
        <v>UNIDADE DE PRONTO ATENDIMENTO OESTE</v>
      </c>
      <c r="B4622" t="str">
        <f>IFERROR(VLOOKUP('Lotações convertidas'!A4622,'Lista de conversão'!A:B,2,0),IFERROR(VLOOKUP('Lotações convertidas'!A4622,'Lista de conversão'!B:B,1,0),""))</f>
        <v>UNIDADE DE PRONTO ATENDIMENTO OESTE</v>
      </c>
    </row>
    <row r="4623" spans="1:2" x14ac:dyDescent="0.25">
      <c r="A4623" t="str">
        <f>TRIM(BC!F4621)</f>
        <v>GERÊNCIA DE REGULAÇÃO DO ACESSO AMBULATORIAL</v>
      </c>
      <c r="B4623" t="str">
        <f>IFERROR(VLOOKUP('Lotações convertidas'!A4623,'Lista de conversão'!A:B,2,0),IFERROR(VLOOKUP('Lotações convertidas'!A4623,'Lista de conversão'!B:B,1,0),""))</f>
        <v>GERÊNCIA DE REGULAÇÃO DO ACESSO AMBULATORIAL</v>
      </c>
    </row>
    <row r="4624" spans="1:2" x14ac:dyDescent="0.25">
      <c r="A4624" t="str">
        <f>TRIM(BC!F4622)</f>
        <v>LABORATÓRIO MUNICIPAL DE REFERÊNCIA DE ANALISES CLINICAS E CITOPATOLOGIA</v>
      </c>
      <c r="B4624" t="str">
        <f>IFERROR(VLOOKUP('Lotações convertidas'!A4624,'Lista de conversão'!A:B,2,0),IFERROR(VLOOKUP('Lotações convertidas'!A4624,'Lista de conversão'!B:B,1,0),""))</f>
        <v>LABORATORIO MUNICIPAL DE REFERENCIA DE ANALISES CLINICAS E CITOPATOLOGIA</v>
      </c>
    </row>
    <row r="4625" spans="1:2" x14ac:dyDescent="0.25">
      <c r="A4625" t="str">
        <f>TRIM(BC!F4623)</f>
        <v>CENTRO DE REFERÊNCIA EM SAÚDE MENTAL- ÁLCOOL E OUTRAS DROGAS BARREIRO</v>
      </c>
      <c r="B4625" t="str">
        <f>IFERROR(VLOOKUP('Lotações convertidas'!A4625,'Lista de conversão'!A:B,2,0),IFERROR(VLOOKUP('Lotações convertidas'!A4625,'Lista de conversão'!B:B,1,0),""))</f>
        <v>CENTRO DE REFERENCIA EM SAUDE MENTAL ALCOOL E DROGAS BARREIRO</v>
      </c>
    </row>
    <row r="4626" spans="1:2" x14ac:dyDescent="0.25">
      <c r="A4626" t="str">
        <f>TRIM(BC!F4624)</f>
        <v>CENTRO DE SAÚDE PADRE EUSTÁQUIO</v>
      </c>
      <c r="B4626" t="str">
        <f>IFERROR(VLOOKUP('Lotações convertidas'!A4626,'Lista de conversão'!A:B,2,0),IFERROR(VLOOKUP('Lotações convertidas'!A4626,'Lista de conversão'!B:B,1,0),""))</f>
        <v>CENTRO DE SAÚDE PADRE EUSTÁQUIO</v>
      </c>
    </row>
    <row r="4627" spans="1:2" x14ac:dyDescent="0.25">
      <c r="A4627" t="str">
        <f>TRIM(BC!F4625)</f>
        <v>CENTRO DE SAÚDE CONJUNTO PAULO VI</v>
      </c>
      <c r="B4627" t="str">
        <f>IFERROR(VLOOKUP('Lotações convertidas'!A4627,'Lista de conversão'!A:B,2,0),IFERROR(VLOOKUP('Lotações convertidas'!A4627,'Lista de conversão'!B:B,1,0),""))</f>
        <v>CENTRO DE SAÚDE CONJUNTO PAULO VI</v>
      </c>
    </row>
    <row r="4628" spans="1:2" x14ac:dyDescent="0.25">
      <c r="A4628" t="str">
        <f>TRIM(BC!F4626)</f>
        <v>GERÊNCIA DE INTEGRAÇÃO DO CUIDADO À SAÚDE</v>
      </c>
      <c r="B4628" t="str">
        <f>IFERROR(VLOOKUP('Lotações convertidas'!A4628,'Lista de conversão'!A:B,2,0),IFERROR(VLOOKUP('Lotações convertidas'!A4628,'Lista de conversão'!B:B,1,0),""))</f>
        <v>GERÊNCIA DE INTEGRAÇÃO DO CUIDADO À SAÚDE</v>
      </c>
    </row>
    <row r="4629" spans="1:2" x14ac:dyDescent="0.25">
      <c r="A4629" t="str">
        <f>TRIM(BC!F4627)</f>
        <v>CENTRO DE SAÚDE OSWALDO CRUZ</v>
      </c>
      <c r="B4629" t="str">
        <f>IFERROR(VLOOKUP('Lotações convertidas'!A4629,'Lista de conversão'!A:B,2,0),IFERROR(VLOOKUP('Lotações convertidas'!A4629,'Lista de conversão'!B:B,1,0),""))</f>
        <v>CENTRO DE SAÚDE OSWALDO CRUZ</v>
      </c>
    </row>
    <row r="4630" spans="1:2" x14ac:dyDescent="0.25">
      <c r="A4630" t="str">
        <f>TRIM(BC!F4628)</f>
        <v>UNIDADE DE PRONTO ATENDIMENTO NORDESTE</v>
      </c>
      <c r="B4630" t="str">
        <f>IFERROR(VLOOKUP('Lotações convertidas'!A4630,'Lista de conversão'!A:B,2,0),IFERROR(VLOOKUP('Lotações convertidas'!A4630,'Lista de conversão'!B:B,1,0),""))</f>
        <v>UNIDADE DE PRONTO ATENDIMENTO NORDESTE</v>
      </c>
    </row>
    <row r="4631" spans="1:2" x14ac:dyDescent="0.25">
      <c r="A4631" t="str">
        <f>TRIM(BC!F4629)</f>
        <v>LABORATÓRIO MUNICIPAL DE REFERÊNCIA DE ANALISES CLINICAS E CITOPATOLOGIA</v>
      </c>
      <c r="B4631" t="str">
        <f>IFERROR(VLOOKUP('Lotações convertidas'!A4631,'Lista de conversão'!A:B,2,0),IFERROR(VLOOKUP('Lotações convertidas'!A4631,'Lista de conversão'!B:B,1,0),""))</f>
        <v>LABORATORIO MUNICIPAL DE REFERENCIA DE ANALISES CLINICAS E CITOPATOLOGIA</v>
      </c>
    </row>
    <row r="4632" spans="1:2" x14ac:dyDescent="0.25">
      <c r="A4632" t="str">
        <f>TRIM(BC!F4630)</f>
        <v>CENTRO DE REFERENCIA EM SAUDE MENTAL LESTE</v>
      </c>
      <c r="B4632" t="str">
        <f>IFERROR(VLOOKUP('Lotações convertidas'!A4632,'Lista de conversão'!A:B,2,0),IFERROR(VLOOKUP('Lotações convertidas'!A4632,'Lista de conversão'!B:B,1,0),""))</f>
        <v>CENTRO DE REFERENCIA EM SAUDE MENTAL LESTE</v>
      </c>
    </row>
    <row r="4633" spans="1:2" x14ac:dyDescent="0.25">
      <c r="A4633" t="str">
        <f>TRIM(BC!F4631)</f>
        <v>CENTRO DE TESTAGEM E ACONSELHAMENTO - SERVIÇO DE ATENDIMENTO ESPECIALIZADO</v>
      </c>
      <c r="B4633" t="str">
        <f>IFERROR(VLOOKUP('Lotações convertidas'!A4633,'Lista de conversão'!A:B,2,0),IFERROR(VLOOKUP('Lotações convertidas'!A4633,'Lista de conversão'!B:B,1,0),""))</f>
        <v>CENTRO DE TESTAGEM E ACONSELHAMENTO - SERVICO DE ATENDIMENTO ESPECIALIZADO</v>
      </c>
    </row>
    <row r="4634" spans="1:2" x14ac:dyDescent="0.25">
      <c r="A4634" t="str">
        <f>TRIM(BC!F4632)</f>
        <v>GERÊNCIA DE INTEGRAÇÃO DO CUIDADO À SAÚDE</v>
      </c>
      <c r="B4634" t="str">
        <f>IFERROR(VLOOKUP('Lotações convertidas'!A4634,'Lista de conversão'!A:B,2,0),IFERROR(VLOOKUP('Lotações convertidas'!A4634,'Lista de conversão'!B:B,1,0),""))</f>
        <v>GERÊNCIA DE INTEGRAÇÃO DO CUIDADO À SAÚDE</v>
      </c>
    </row>
    <row r="4635" spans="1:2" x14ac:dyDescent="0.25">
      <c r="A4635" t="str">
        <f>TRIM(BC!F4633)</f>
        <v>UNIDADE DE PRONTO ATENDIMENTO NORTE</v>
      </c>
      <c r="B4635" t="str">
        <f>IFERROR(VLOOKUP('Lotações convertidas'!A4635,'Lista de conversão'!A:B,2,0),IFERROR(VLOOKUP('Lotações convertidas'!A4635,'Lista de conversão'!B:B,1,0),""))</f>
        <v>UNIDADE DE PRONTO ATENDIMENTO NORTE</v>
      </c>
    </row>
    <row r="4636" spans="1:2" x14ac:dyDescent="0.25">
      <c r="A4636" t="str">
        <f>TRIM(BC!F4634)</f>
        <v>UNIDADE DE PRONTO ATENDIMENTO NORTE</v>
      </c>
      <c r="B4636" t="str">
        <f>IFERROR(VLOOKUP('Lotações convertidas'!A4636,'Lista de conversão'!A:B,2,0),IFERROR(VLOOKUP('Lotações convertidas'!A4636,'Lista de conversão'!B:B,1,0),""))</f>
        <v>UNIDADE DE PRONTO ATENDIMENTO NORTE</v>
      </c>
    </row>
    <row r="4637" spans="1:2" x14ac:dyDescent="0.25">
      <c r="A4637" t="str">
        <f>TRIM(BC!F4635)</f>
        <v>CENTRO DE REFERENCIA EM SAUDE MENTAL NORDESTE</v>
      </c>
      <c r="B4637" t="str">
        <f>IFERROR(VLOOKUP('Lotações convertidas'!A4637,'Lista de conversão'!A:B,2,0),IFERROR(VLOOKUP('Lotações convertidas'!A4637,'Lista de conversão'!B:B,1,0),""))</f>
        <v>CENTRO DE REFERENCIA EM SAUDE MENTAL NORDESTE</v>
      </c>
    </row>
    <row r="4638" spans="1:2" x14ac:dyDescent="0.25">
      <c r="A4638" t="str">
        <f>TRIM(BC!F4636)</f>
        <v>CENTRO DE REFERENCIA EM SAUDE MENTAL PAMPULHA</v>
      </c>
      <c r="B4638" t="str">
        <f>IFERROR(VLOOKUP('Lotações convertidas'!A4638,'Lista de conversão'!A:B,2,0),IFERROR(VLOOKUP('Lotações convertidas'!A4638,'Lista de conversão'!B:B,1,0),""))</f>
        <v>CENTRO DE REFERENCIA EM SAUDE MENTAL PAMPULHA</v>
      </c>
    </row>
    <row r="4639" spans="1:2" x14ac:dyDescent="0.25">
      <c r="A4639" t="str">
        <f>TRIM(BC!F4637)</f>
        <v>UNIDADE DE PRONTO ATENDIMENTO OESTE</v>
      </c>
      <c r="B4639" t="str">
        <f>IFERROR(VLOOKUP('Lotações convertidas'!A4639,'Lista de conversão'!A:B,2,0),IFERROR(VLOOKUP('Lotações convertidas'!A4639,'Lista de conversão'!B:B,1,0),""))</f>
        <v>UNIDADE DE PRONTO ATENDIMENTO OESTE</v>
      </c>
    </row>
    <row r="4640" spans="1:2" x14ac:dyDescent="0.25">
      <c r="A4640" t="str">
        <f>TRIM(BC!F4638)</f>
        <v>CENTRO DE REFERÊNCIA EM SAÚDE MENTAL- ÁLCOOL E OUTRAS DROGAS PAMPULHA/NOROESTE</v>
      </c>
      <c r="B4640" t="str">
        <f>IFERROR(VLOOKUP('Lotações convertidas'!A4640,'Lista de conversão'!A:B,2,0),IFERROR(VLOOKUP('Lotações convertidas'!A4640,'Lista de conversão'!B:B,1,0),""))</f>
        <v>CENTRO DE REFERÊNCIA EM SAÚDE MENTAL - ÁLCOOL E DROGAS PAMPULHA/NOROESTE</v>
      </c>
    </row>
    <row r="4641" spans="1:2" x14ac:dyDescent="0.25">
      <c r="A4641" t="str">
        <f>TRIM(BC!F4639)</f>
        <v>CENTRO DE REFERÊNCIA EM SAÚDE MENTAL INFANTO-JUVENIL NORDESTE</v>
      </c>
      <c r="B4641" t="str">
        <f>IFERROR(VLOOKUP('Lotações convertidas'!A4641,'Lista de conversão'!A:B,2,0),IFERROR(VLOOKUP('Lotações convertidas'!A4641,'Lista de conversão'!B:B,1,0),""))</f>
        <v>CENTRO DE REFERENCIA EM SAUDE MENTAL INFANTIL NORDESTE</v>
      </c>
    </row>
    <row r="4642" spans="1:2" x14ac:dyDescent="0.25">
      <c r="A4642" t="str">
        <f>TRIM(BC!F4640)</f>
        <v>LABORATÓRIO MUNICIPAL DE REFERÊNCIA DE ANALISES CLINICAS E CITOPATOLOGIA</v>
      </c>
      <c r="B4642" t="str">
        <f>IFERROR(VLOOKUP('Lotações convertidas'!A4642,'Lista de conversão'!A:B,2,0),IFERROR(VLOOKUP('Lotações convertidas'!A4642,'Lista de conversão'!B:B,1,0),""))</f>
        <v>LABORATORIO MUNICIPAL DE REFERENCIA DE ANALISES CLINICAS E CITOPATOLOGIA</v>
      </c>
    </row>
    <row r="4643" spans="1:2" x14ac:dyDescent="0.25">
      <c r="A4643" t="str">
        <f>TRIM(BC!F4641)</f>
        <v>CENTRO DE SAÚDE GOIÂNIA</v>
      </c>
      <c r="B4643" t="str">
        <f>IFERROR(VLOOKUP('Lotações convertidas'!A4643,'Lista de conversão'!A:B,2,0),IFERROR(VLOOKUP('Lotações convertidas'!A4643,'Lista de conversão'!B:B,1,0),""))</f>
        <v>CENTRO DE SAÚDE GOIÂNIA</v>
      </c>
    </row>
    <row r="4644" spans="1:2" x14ac:dyDescent="0.25">
      <c r="A4644" t="str">
        <f>TRIM(BC!F4642)</f>
        <v>CENTRO DE SAÚDE NOSSA SENHORA APARECIDA</v>
      </c>
      <c r="B4644" t="str">
        <f>IFERROR(VLOOKUP('Lotações convertidas'!A4644,'Lista de conversão'!A:B,2,0),IFERROR(VLOOKUP('Lotações convertidas'!A4644,'Lista de conversão'!B:B,1,0),""))</f>
        <v>CENTRO DE SAÚDE NOSSA SENHORA APARECIDA</v>
      </c>
    </row>
    <row r="4645" spans="1:2" x14ac:dyDescent="0.25">
      <c r="A4645" t="str">
        <f>TRIM(BC!F4643)</f>
        <v>UNIDADE DE PRONTO ATENDIMENTO NORDESTE</v>
      </c>
      <c r="B4645" t="str">
        <f>IFERROR(VLOOKUP('Lotações convertidas'!A4645,'Lista de conversão'!A:B,2,0),IFERROR(VLOOKUP('Lotações convertidas'!A4645,'Lista de conversão'!B:B,1,0),""))</f>
        <v>UNIDADE DE PRONTO ATENDIMENTO NORDESTE</v>
      </c>
    </row>
    <row r="4646" spans="1:2" x14ac:dyDescent="0.25">
      <c r="A4646" t="str">
        <f>TRIM(BC!F4644)</f>
        <v>LABORATÓRIO REGIONAL CENTRO-SUL / PAMPULHA</v>
      </c>
      <c r="B4646" t="str">
        <f>IFERROR(VLOOKUP('Lotações convertidas'!A4646,'Lista de conversão'!A:B,2,0),IFERROR(VLOOKUP('Lotações convertidas'!A4646,'Lista de conversão'!B:B,1,0),""))</f>
        <v>LABORATORIO REGIONAL CENTRO-SUL/PAMPULHA</v>
      </c>
    </row>
    <row r="4647" spans="1:2" x14ac:dyDescent="0.25">
      <c r="A4647" t="str">
        <f>TRIM(BC!F4645)</f>
        <v>UNIDADE DE PRONTO ATENDIMENTO VENDA NOVA</v>
      </c>
      <c r="B4647" t="str">
        <f>IFERROR(VLOOKUP('Lotações convertidas'!A4647,'Lista de conversão'!A:B,2,0),IFERROR(VLOOKUP('Lotações convertidas'!A4647,'Lista de conversão'!B:B,1,0),""))</f>
        <v>UNIDADE DE PRONTO ATENDIMENTO VENDA NOVA</v>
      </c>
    </row>
    <row r="4648" spans="1:2" x14ac:dyDescent="0.25">
      <c r="A4648" t="str">
        <f>TRIM(BC!F4646)</f>
        <v>CENTRO DE SAÚDE VILA CEMIG</v>
      </c>
      <c r="B4648" t="str">
        <f>IFERROR(VLOOKUP('Lotações convertidas'!A4648,'Lista de conversão'!A:B,2,0),IFERROR(VLOOKUP('Lotações convertidas'!A4648,'Lista de conversão'!B:B,1,0),""))</f>
        <v>CENTRO DE SAÚDE VILA CEMIG</v>
      </c>
    </row>
    <row r="4649" spans="1:2" x14ac:dyDescent="0.25">
      <c r="A4649" t="str">
        <f>TRIM(BC!F4647)</f>
        <v>UNIDADE DE PRONTO ATENDIMENTO NORDESTE</v>
      </c>
      <c r="B4649" t="str">
        <f>IFERROR(VLOOKUP('Lotações convertidas'!A4649,'Lista de conversão'!A:B,2,0),IFERROR(VLOOKUP('Lotações convertidas'!A4649,'Lista de conversão'!B:B,1,0),""))</f>
        <v>UNIDADE DE PRONTO ATENDIMENTO NORDESTE</v>
      </c>
    </row>
    <row r="4650" spans="1:2" x14ac:dyDescent="0.25">
      <c r="A4650" t="str">
        <f>TRIM(BC!F4648)</f>
        <v>CENTRO DE SAÚDE. MARIA MADALENA TEODORO - LINDÉIA</v>
      </c>
      <c r="B4650" t="str">
        <f>IFERROR(VLOOKUP('Lotações convertidas'!A4650,'Lista de conversão'!A:B,2,0),IFERROR(VLOOKUP('Lotações convertidas'!A4650,'Lista de conversão'!B:B,1,0),""))</f>
        <v>CENTRO DE SAÚDE. MARIA MADALENA TEODORO - LINDÉIA</v>
      </c>
    </row>
    <row r="4651" spans="1:2" x14ac:dyDescent="0.25">
      <c r="A4651" t="str">
        <f>TRIM(BC!F4649)</f>
        <v>CENTRO DE REFERÊNCIA EM SAÚDE MENTAL INFANTO-JUVENIL NORDESTE</v>
      </c>
      <c r="B4651" t="str">
        <f>IFERROR(VLOOKUP('Lotações convertidas'!A4651,'Lista de conversão'!A:B,2,0),IFERROR(VLOOKUP('Lotações convertidas'!A4651,'Lista de conversão'!B:B,1,0),""))</f>
        <v>CENTRO DE REFERENCIA EM SAUDE MENTAL INFANTIL NORDESTE</v>
      </c>
    </row>
    <row r="4652" spans="1:2" x14ac:dyDescent="0.25">
      <c r="A4652" t="str">
        <f>TRIM(BC!F4650)</f>
        <v>UNIDADE DE REFERÊNCIA SECUNDÁRIA CAMPOS SALES</v>
      </c>
      <c r="B4652" t="str">
        <f>IFERROR(VLOOKUP('Lotações convertidas'!A4652,'Lista de conversão'!A:B,2,0),IFERROR(VLOOKUP('Lotações convertidas'!A4652,'Lista de conversão'!B:B,1,0),""))</f>
        <v>UNIDADE DE REFERENCIA SECUNDARIA CAMPOS SALES</v>
      </c>
    </row>
    <row r="4653" spans="1:2" x14ac:dyDescent="0.25">
      <c r="A4653" t="str">
        <f>TRIM(BC!F4651)</f>
        <v>UNIDADE DE PRONTO ATENDIMENTO BARREIRO</v>
      </c>
      <c r="B4653" t="str">
        <f>IFERROR(VLOOKUP('Lotações convertidas'!A4653,'Lista de conversão'!A:B,2,0),IFERROR(VLOOKUP('Lotações convertidas'!A4653,'Lista de conversão'!B:B,1,0),""))</f>
        <v>UNIDADE DE PRONTO ATENDIMENTO BARREIRO</v>
      </c>
    </row>
    <row r="4654" spans="1:2" x14ac:dyDescent="0.25">
      <c r="A4654" t="str">
        <f>TRIM(BC!F4652)</f>
        <v>CENTRO DE SAÚDE PEDREIRA PRADO LOPES</v>
      </c>
      <c r="B4654" t="str">
        <f>IFERROR(VLOOKUP('Lotações convertidas'!A4654,'Lista de conversão'!A:B,2,0),IFERROR(VLOOKUP('Lotações convertidas'!A4654,'Lista de conversão'!B:B,1,0),""))</f>
        <v>CENTRO DE SAÚDE PEDREIRA PRADO LOPES</v>
      </c>
    </row>
    <row r="4655" spans="1:2" x14ac:dyDescent="0.25">
      <c r="A4655" t="str">
        <f>TRIM(BC!F4653)</f>
        <v>CENTRO DE SAÚDE SERRANO</v>
      </c>
      <c r="B4655" t="str">
        <f>IFERROR(VLOOKUP('Lotações convertidas'!A4655,'Lista de conversão'!A:B,2,0),IFERROR(VLOOKUP('Lotações convertidas'!A4655,'Lista de conversão'!B:B,1,0),""))</f>
        <v>CENTRO DE SAÚDE SERRANO</v>
      </c>
    </row>
    <row r="4656" spans="1:2" x14ac:dyDescent="0.25">
      <c r="A4656" t="str">
        <f>TRIM(BC!F4654)</f>
        <v>UNIDADE DE PRONTO ATENDIMENTO NORDESTE</v>
      </c>
      <c r="B4656" t="str">
        <f>IFERROR(VLOOKUP('Lotações convertidas'!A4656,'Lista de conversão'!A:B,2,0),IFERROR(VLOOKUP('Lotações convertidas'!A4656,'Lista de conversão'!B:B,1,0),""))</f>
        <v>UNIDADE DE PRONTO ATENDIMENTO NORDESTE</v>
      </c>
    </row>
    <row r="4657" spans="1:2" x14ac:dyDescent="0.25">
      <c r="A4657" t="str">
        <f>TRIM(BC!F4655)</f>
        <v>CENTRO DE SAÚDE SALGADO FILHO</v>
      </c>
      <c r="B4657" t="str">
        <f>IFERROR(VLOOKUP('Lotações convertidas'!A4657,'Lista de conversão'!A:B,2,0),IFERROR(VLOOKUP('Lotações convertidas'!A4657,'Lista de conversão'!B:B,1,0),""))</f>
        <v>CENTRO DE SAÚDE SALGADO FILHO</v>
      </c>
    </row>
    <row r="4658" spans="1:2" x14ac:dyDescent="0.25">
      <c r="A4658" t="str">
        <f>TRIM(BC!F4656)</f>
        <v>CENTRO DE SAÚDE MENINO JESUS</v>
      </c>
      <c r="B4658" t="str">
        <f>IFERROR(VLOOKUP('Lotações convertidas'!A4658,'Lista de conversão'!A:B,2,0),IFERROR(VLOOKUP('Lotações convertidas'!A4658,'Lista de conversão'!B:B,1,0),""))</f>
        <v>CENTRO DE SAÚDE MENINO JESUS</v>
      </c>
    </row>
    <row r="4659" spans="1:2" x14ac:dyDescent="0.25">
      <c r="A4659" t="str">
        <f>TRIM(BC!F4657)</f>
        <v>CENTRO DE REFERENCIA EM SAUDE MENTAL LESTE</v>
      </c>
      <c r="B4659" t="str">
        <f>IFERROR(VLOOKUP('Lotações convertidas'!A4659,'Lista de conversão'!A:B,2,0),IFERROR(VLOOKUP('Lotações convertidas'!A4659,'Lista de conversão'!B:B,1,0),""))</f>
        <v>CENTRO DE REFERENCIA EM SAUDE MENTAL LESTE</v>
      </c>
    </row>
    <row r="4660" spans="1:2" x14ac:dyDescent="0.25">
      <c r="A4660" t="str">
        <f>TRIM(BC!F4658)</f>
        <v>UNIDADE DE PRONTO ATENDIMENTO NORDESTE</v>
      </c>
      <c r="B4660" t="str">
        <f>IFERROR(VLOOKUP('Lotações convertidas'!A4660,'Lista de conversão'!A:B,2,0),IFERROR(VLOOKUP('Lotações convertidas'!A4660,'Lista de conversão'!B:B,1,0),""))</f>
        <v>UNIDADE DE PRONTO ATENDIMENTO NORDESTE</v>
      </c>
    </row>
    <row r="4661" spans="1:2" x14ac:dyDescent="0.25">
      <c r="A4661" t="str">
        <f>TRIM(BC!F4659)</f>
        <v>CENTRAL DE ESTERILIZACAO BARREIRO</v>
      </c>
      <c r="B4661" t="str">
        <f>IFERROR(VLOOKUP('Lotações convertidas'!A4661,'Lista de conversão'!A:B,2,0),IFERROR(VLOOKUP('Lotações convertidas'!A4661,'Lista de conversão'!B:B,1,0),""))</f>
        <v>CENTRAL DE ESTERILIZACAO BARREIRO</v>
      </c>
    </row>
    <row r="4662" spans="1:2" x14ac:dyDescent="0.25">
      <c r="A4662" t="str">
        <f>TRIM(BC!F4660)</f>
        <v>CENTRO DE SAÚDE. MARIA MADALENA TEODORO - LINDÉIA</v>
      </c>
      <c r="B4662" t="str">
        <f>IFERROR(VLOOKUP('Lotações convertidas'!A4662,'Lista de conversão'!A:B,2,0),IFERROR(VLOOKUP('Lotações convertidas'!A4662,'Lista de conversão'!B:B,1,0),""))</f>
        <v>CENTRO DE SAÚDE. MARIA MADALENA TEODORO - LINDÉIA</v>
      </c>
    </row>
    <row r="4663" spans="1:2" x14ac:dyDescent="0.25">
      <c r="A4663" t="str">
        <f>TRIM(BC!F4661)</f>
        <v>CENTRO DE REFERÊNCIA EM SAÚDE MENTAL - ÁLCOOL E OUTRAS DROGAS VENDA NOVA</v>
      </c>
      <c r="B4663" t="str">
        <f>IFERROR(VLOOKUP('Lotações convertidas'!A4663,'Lista de conversão'!A:B,2,0),IFERROR(VLOOKUP('Lotações convertidas'!A4663,'Lista de conversão'!B:B,1,0),""))</f>
        <v>CENTRO DE REFERÊNCIA EM SAÚDE MENTAL - ÁLCOOL E OUTRAS DROGAS VENDA NOVA</v>
      </c>
    </row>
    <row r="4664" spans="1:2" x14ac:dyDescent="0.25">
      <c r="A4664" t="str">
        <f>TRIM(BC!F4662)</f>
        <v>UNIDADE DE PRONTO ATENDIMENTO OESTE</v>
      </c>
      <c r="B4664" t="str">
        <f>IFERROR(VLOOKUP('Lotações convertidas'!A4664,'Lista de conversão'!A:B,2,0),IFERROR(VLOOKUP('Lotações convertidas'!A4664,'Lista de conversão'!B:B,1,0),""))</f>
        <v>UNIDADE DE PRONTO ATENDIMENTO OESTE</v>
      </c>
    </row>
    <row r="4665" spans="1:2" x14ac:dyDescent="0.25">
      <c r="A4665" t="str">
        <f>TRIM(BC!F4663)</f>
        <v>SERVIÇO DE ATENDIMENTO MÓVEL DE URGÊNCIA E TRANSPORTE EM SAÚDE</v>
      </c>
      <c r="B4665" t="str">
        <f>IFERROR(VLOOKUP('Lotações convertidas'!A4665,'Lista de conversão'!A:B,2,0),IFERROR(VLOOKUP('Lotações convertidas'!A4665,'Lista de conversão'!B:B,1,0),""))</f>
        <v>SERVIÇO DE ATENDIMENTO MÓVEL DE URGÊNCIA E TRANSPORTE EM SAÚDE</v>
      </c>
    </row>
    <row r="4666" spans="1:2" x14ac:dyDescent="0.25">
      <c r="A4666" t="str">
        <f>TRIM(BC!F4664)</f>
        <v>CENTRO DE REFERÊNCIA EM SAÚDE MENTAL- ÁLCOOL E OUTRAS DROGAS BARREIRO</v>
      </c>
      <c r="B4666" t="str">
        <f>IFERROR(VLOOKUP('Lotações convertidas'!A4666,'Lista de conversão'!A:B,2,0),IFERROR(VLOOKUP('Lotações convertidas'!A4666,'Lista de conversão'!B:B,1,0),""))</f>
        <v>CENTRO DE REFERENCIA EM SAUDE MENTAL ALCOOL E DROGAS BARREIRO</v>
      </c>
    </row>
    <row r="4667" spans="1:2" x14ac:dyDescent="0.25">
      <c r="A4667" t="str">
        <f>TRIM(BC!F4665)</f>
        <v>UNIDADE DE REFERÊNCIA SECUNDÁRIA PADRE EUSTÁQUIO</v>
      </c>
      <c r="B4667" t="str">
        <f>IFERROR(VLOOKUP('Lotações convertidas'!A4667,'Lista de conversão'!A:B,2,0),IFERROR(VLOOKUP('Lotações convertidas'!A4667,'Lista de conversão'!B:B,1,0),""))</f>
        <v>UNIDADE DE REFERENCIA SECUNDARIA PADRE EUSTAQUIO</v>
      </c>
    </row>
    <row r="4668" spans="1:2" x14ac:dyDescent="0.25">
      <c r="A4668" t="str">
        <f>TRIM(BC!F4666)</f>
        <v>SERVIÇO DE ATENDIMENTO MÓVEL DE URGÊNCIA E TRANSPORTE EM SAÚDE</v>
      </c>
      <c r="B4668" t="str">
        <f>IFERROR(VLOOKUP('Lotações convertidas'!A4668,'Lista de conversão'!A:B,2,0),IFERROR(VLOOKUP('Lotações convertidas'!A4668,'Lista de conversão'!B:B,1,0),""))</f>
        <v>SERVIÇO DE ATENDIMENTO MÓVEL DE URGÊNCIA E TRANSPORTE EM SAÚDE</v>
      </c>
    </row>
    <row r="4669" spans="1:2" x14ac:dyDescent="0.25">
      <c r="A4669" t="str">
        <f>TRIM(BC!F4667)</f>
        <v>CENTRO DE SAÚDE OSWALDO CRUZ</v>
      </c>
      <c r="B4669" t="str">
        <f>IFERROR(VLOOKUP('Lotações convertidas'!A4669,'Lista de conversão'!A:B,2,0),IFERROR(VLOOKUP('Lotações convertidas'!A4669,'Lista de conversão'!B:B,1,0),""))</f>
        <v>CENTRO DE SAÚDE OSWALDO CRUZ</v>
      </c>
    </row>
    <row r="4670" spans="1:2" x14ac:dyDescent="0.25">
      <c r="A4670" t="str">
        <f>TRIM(BC!F4668)</f>
        <v>UNIDADE DE PRONTO ATENDIMENTO BARREIRO</v>
      </c>
      <c r="B4670" t="str">
        <f>IFERROR(VLOOKUP('Lotações convertidas'!A4670,'Lista de conversão'!A:B,2,0),IFERROR(VLOOKUP('Lotações convertidas'!A4670,'Lista de conversão'!B:B,1,0),""))</f>
        <v>UNIDADE DE PRONTO ATENDIMENTO BARREIRO</v>
      </c>
    </row>
    <row r="4671" spans="1:2" x14ac:dyDescent="0.25">
      <c r="A4671" t="str">
        <f>TRIM(BC!F4669)</f>
        <v>CENTRO DE SAÚDE ZILAH SPÓSITO</v>
      </c>
      <c r="B4671" t="str">
        <f>IFERROR(VLOOKUP('Lotações convertidas'!A4671,'Lista de conversão'!A:B,2,0),IFERROR(VLOOKUP('Lotações convertidas'!A4671,'Lista de conversão'!B:B,1,0),""))</f>
        <v>CENTRO DE SAÚDE ZILAH SPÓSITO</v>
      </c>
    </row>
    <row r="4672" spans="1:2" x14ac:dyDescent="0.25">
      <c r="A4672" t="str">
        <f>TRIM(BC!F4670)</f>
        <v>CENTRO DE SAÚDE AARÃO REIS</v>
      </c>
      <c r="B4672" t="str">
        <f>IFERROR(VLOOKUP('Lotações convertidas'!A4672,'Lista de conversão'!A:B,2,0),IFERROR(VLOOKUP('Lotações convertidas'!A4672,'Lista de conversão'!B:B,1,0),""))</f>
        <v>CENTRO DE SAÚDE AARÃO REIS</v>
      </c>
    </row>
    <row r="4673" spans="1:2" x14ac:dyDescent="0.25">
      <c r="A4673" t="str">
        <f>TRIM(BC!F4671)</f>
        <v>CENTRO DE SAÚDE DR. JOSÉ DOMINGOS</v>
      </c>
      <c r="B4673" t="str">
        <f>IFERROR(VLOOKUP('Lotações convertidas'!A4673,'Lista de conversão'!A:B,2,0),IFERROR(VLOOKUP('Lotações convertidas'!A4673,'Lista de conversão'!B:B,1,0),""))</f>
        <v>CENTRO DE SAÚDE DR. JOSÉ DOMINGOS</v>
      </c>
    </row>
    <row r="4674" spans="1:2" x14ac:dyDescent="0.25">
      <c r="A4674" t="str">
        <f>TRIM(BC!F4672)</f>
        <v>UNIDADE DE PRONTO ATENDIMENTO NORTE</v>
      </c>
      <c r="B4674" t="str">
        <f>IFERROR(VLOOKUP('Lotações convertidas'!A4674,'Lista de conversão'!A:B,2,0),IFERROR(VLOOKUP('Lotações convertidas'!A4674,'Lista de conversão'!B:B,1,0),""))</f>
        <v>UNIDADE DE PRONTO ATENDIMENTO NORTE</v>
      </c>
    </row>
    <row r="4675" spans="1:2" x14ac:dyDescent="0.25">
      <c r="A4675" t="str">
        <f>TRIM(BC!F4673)</f>
        <v>UNIDADE DE PRONTO ATENDIMENTO NORDESTE</v>
      </c>
      <c r="B4675" t="str">
        <f>IFERROR(VLOOKUP('Lotações convertidas'!A4675,'Lista de conversão'!A:B,2,0),IFERROR(VLOOKUP('Lotações convertidas'!A4675,'Lista de conversão'!B:B,1,0),""))</f>
        <v>UNIDADE DE PRONTO ATENDIMENTO NORDESTE</v>
      </c>
    </row>
    <row r="4676" spans="1:2" x14ac:dyDescent="0.25">
      <c r="A4676" t="str">
        <f>TRIM(BC!F4674)</f>
        <v>UNIDADE DE PRONTO ATENDIMENTO NORDESTE</v>
      </c>
      <c r="B4676" t="str">
        <f>IFERROR(VLOOKUP('Lotações convertidas'!A4676,'Lista de conversão'!A:B,2,0),IFERROR(VLOOKUP('Lotações convertidas'!A4676,'Lista de conversão'!B:B,1,0),""))</f>
        <v>UNIDADE DE PRONTO ATENDIMENTO NORDESTE</v>
      </c>
    </row>
    <row r="4677" spans="1:2" x14ac:dyDescent="0.25">
      <c r="A4677" t="str">
        <f>TRIM(BC!F4675)</f>
        <v>GERENCIA DE OPERACOES DE CAMPO</v>
      </c>
      <c r="B4677" t="str">
        <f>IFERROR(VLOOKUP('Lotações convertidas'!A4677,'Lista de conversão'!A:B,2,0),IFERROR(VLOOKUP('Lotações convertidas'!A4677,'Lista de conversão'!B:B,1,0),""))</f>
        <v>GERENCIA DE OPERACOES DE CAMPO</v>
      </c>
    </row>
    <row r="4678" spans="1:2" x14ac:dyDescent="0.25">
      <c r="A4678" t="str">
        <f>TRIM(BC!F4676)</f>
        <v>CENTRO DE REFERENCIA EM SAUDE MENTAL OESTE</v>
      </c>
      <c r="B4678" t="str">
        <f>IFERROR(VLOOKUP('Lotações convertidas'!A4678,'Lista de conversão'!A:B,2,0),IFERROR(VLOOKUP('Lotações convertidas'!A4678,'Lista de conversão'!B:B,1,0),""))</f>
        <v>CENTRO DE REFERENCIA EM SAUDE MENTAL OESTE</v>
      </c>
    </row>
    <row r="4679" spans="1:2" x14ac:dyDescent="0.25">
      <c r="A4679" t="str">
        <f>TRIM(BC!F4677)</f>
        <v>UNIDADE DE PRONTO ATENDIMENTO VENDA NOVA</v>
      </c>
      <c r="B4679" t="str">
        <f>IFERROR(VLOOKUP('Lotações convertidas'!A4679,'Lista de conversão'!A:B,2,0),IFERROR(VLOOKUP('Lotações convertidas'!A4679,'Lista de conversão'!B:B,1,0),""))</f>
        <v>UNIDADE DE PRONTO ATENDIMENTO VENDA NOVA</v>
      </c>
    </row>
    <row r="4680" spans="1:2" x14ac:dyDescent="0.25">
      <c r="A4680" t="str">
        <f>TRIM(BC!F4678)</f>
        <v>LABORATÓRIO REGIONAL OESTE / BARREIRO</v>
      </c>
      <c r="B4680" t="str">
        <f>IFERROR(VLOOKUP('Lotações convertidas'!A4680,'Lista de conversão'!A:B,2,0),IFERROR(VLOOKUP('Lotações convertidas'!A4680,'Lista de conversão'!B:B,1,0),""))</f>
        <v>LABORATORIO REGIONAL OESTE/BARREIRO</v>
      </c>
    </row>
    <row r="4681" spans="1:2" x14ac:dyDescent="0.25">
      <c r="A4681" t="str">
        <f>TRIM(BC!F4679)</f>
        <v>UNIDADE DE PRONTO ATENDIMENTO NORDESTE</v>
      </c>
      <c r="B4681" t="str">
        <f>IFERROR(VLOOKUP('Lotações convertidas'!A4681,'Lista de conversão'!A:B,2,0),IFERROR(VLOOKUP('Lotações convertidas'!A4681,'Lista de conversão'!B:B,1,0),""))</f>
        <v>UNIDADE DE PRONTO ATENDIMENTO NORDESTE</v>
      </c>
    </row>
    <row r="4682" spans="1:2" x14ac:dyDescent="0.25">
      <c r="A4682" t="str">
        <f>TRIM(BC!F4680)</f>
        <v>UNIDADE DE PRONTO ATENDIMENTO BARREIRO</v>
      </c>
      <c r="B4682" t="str">
        <f>IFERROR(VLOOKUP('Lotações convertidas'!A4682,'Lista de conversão'!A:B,2,0),IFERROR(VLOOKUP('Lotações convertidas'!A4682,'Lista de conversão'!B:B,1,0),""))</f>
        <v>UNIDADE DE PRONTO ATENDIMENTO BARREIRO</v>
      </c>
    </row>
    <row r="4683" spans="1:2" x14ac:dyDescent="0.25">
      <c r="A4683" t="str">
        <f>TRIM(BC!F4681)</f>
        <v>UNIDADE DE PRONTO ATENDIMENTO LESTE</v>
      </c>
      <c r="B4683" t="str">
        <f>IFERROR(VLOOKUP('Lotações convertidas'!A4683,'Lista de conversão'!A:B,2,0),IFERROR(VLOOKUP('Lotações convertidas'!A4683,'Lista de conversão'!B:B,1,0),""))</f>
        <v>UNIDADE DE PRONTO ATENDIMENTO LESTE</v>
      </c>
    </row>
    <row r="4684" spans="1:2" x14ac:dyDescent="0.25">
      <c r="A4684" t="str">
        <f>TRIM(BC!F4682)</f>
        <v>CENTRO DE SAÚDE BARREIRO DE CIMA</v>
      </c>
      <c r="B4684" t="str">
        <f>IFERROR(VLOOKUP('Lotações convertidas'!A4684,'Lista de conversão'!A:B,2,0),IFERROR(VLOOKUP('Lotações convertidas'!A4684,'Lista de conversão'!B:B,1,0),""))</f>
        <v>CENTRO DE SAÚDE BARREIRO DE CIMA</v>
      </c>
    </row>
    <row r="4685" spans="1:2" x14ac:dyDescent="0.25">
      <c r="A4685" t="str">
        <f>TRIM(BC!F4683)</f>
        <v>CENTRO DE ESPECIALIDADES ODONTOLÓGICAS PARACATU</v>
      </c>
      <c r="B4685" t="str">
        <f>IFERROR(VLOOKUP('Lotações convertidas'!A4685,'Lista de conversão'!A:B,2,0),IFERROR(VLOOKUP('Lotações convertidas'!A4685,'Lista de conversão'!B:B,1,0),""))</f>
        <v>CENTRO DE ESPECIALIDADES ODONTOLÓGICAS PARACATU</v>
      </c>
    </row>
    <row r="4686" spans="1:2" x14ac:dyDescent="0.25">
      <c r="A4686" t="str">
        <f>TRIM(BC!F4684)</f>
        <v>UNIDADE DE PRONTO ATENDIMENTO BARREIRO</v>
      </c>
      <c r="B4686" t="str">
        <f>IFERROR(VLOOKUP('Lotações convertidas'!A4686,'Lista de conversão'!A:B,2,0),IFERROR(VLOOKUP('Lotações convertidas'!A4686,'Lista de conversão'!B:B,1,0),""))</f>
        <v>UNIDADE DE PRONTO ATENDIMENTO BARREIRO</v>
      </c>
    </row>
    <row r="4687" spans="1:2" x14ac:dyDescent="0.25">
      <c r="A4687" t="str">
        <f>TRIM(BC!F4685)</f>
        <v>CENTRO DE REFERENCIA EM SAUDE MENTAL NORTE</v>
      </c>
      <c r="B4687" t="str">
        <f>IFERROR(VLOOKUP('Lotações convertidas'!A4687,'Lista de conversão'!A:B,2,0),IFERROR(VLOOKUP('Lotações convertidas'!A4687,'Lista de conversão'!B:B,1,0),""))</f>
        <v>CENTRO DE REFERENCIA EM SAUDE MENTAL NORTE</v>
      </c>
    </row>
    <row r="4688" spans="1:2" x14ac:dyDescent="0.25">
      <c r="A4688" t="str">
        <f>TRIM(BC!F4686)</f>
        <v>CENTRO DE SAÚDE JARDIM ALVORADA</v>
      </c>
      <c r="B4688" t="str">
        <f>IFERROR(VLOOKUP('Lotações convertidas'!A4688,'Lista de conversão'!A:B,2,0),IFERROR(VLOOKUP('Lotações convertidas'!A4688,'Lista de conversão'!B:B,1,0),""))</f>
        <v>CENTRO DE SAÚDE JARDIM ALVORADA</v>
      </c>
    </row>
    <row r="4689" spans="1:2" x14ac:dyDescent="0.25">
      <c r="A4689" t="str">
        <f>TRIM(BC!F4687)</f>
        <v>CENTRO DE SAÚDE URUCUIA</v>
      </c>
      <c r="B4689" t="str">
        <f>IFERROR(VLOOKUP('Lotações convertidas'!A4689,'Lista de conversão'!A:B,2,0),IFERROR(VLOOKUP('Lotações convertidas'!A4689,'Lista de conversão'!B:B,1,0),""))</f>
        <v>CENTRO DE SAÚDE URUCUIA</v>
      </c>
    </row>
    <row r="4690" spans="1:2" x14ac:dyDescent="0.25">
      <c r="A4690" t="str">
        <f>TRIM(BC!F4688)</f>
        <v>CENTRO DE REFERENCIA EM REABILITACAO CENTRO-SUL</v>
      </c>
      <c r="B4690" t="str">
        <f>IFERROR(VLOOKUP('Lotações convertidas'!A4690,'Lista de conversão'!A:B,2,0),IFERROR(VLOOKUP('Lotações convertidas'!A4690,'Lista de conversão'!B:B,1,0),""))</f>
        <v>CENTRO DE REFERENCIA EM REABILITACAO CENTRO-SUL</v>
      </c>
    </row>
    <row r="4691" spans="1:2" x14ac:dyDescent="0.25">
      <c r="A4691" t="str">
        <f>TRIM(BC!F4689)</f>
        <v>CENTRO DE SAÚDE TREVO</v>
      </c>
      <c r="B4691" t="str">
        <f>IFERROR(VLOOKUP('Lotações convertidas'!A4691,'Lista de conversão'!A:B,2,0),IFERROR(VLOOKUP('Lotações convertidas'!A4691,'Lista de conversão'!B:B,1,0),""))</f>
        <v>CENTRO DE SAÚDE TREVO</v>
      </c>
    </row>
    <row r="4692" spans="1:2" x14ac:dyDescent="0.25">
      <c r="A4692" t="str">
        <f>TRIM(BC!F4690)</f>
        <v>CENTRO DE SAÚDE CARLOS PRATES</v>
      </c>
      <c r="B4692" t="str">
        <f>IFERROR(VLOOKUP('Lotações convertidas'!A4692,'Lista de conversão'!A:B,2,0),IFERROR(VLOOKUP('Lotações convertidas'!A4692,'Lista de conversão'!B:B,1,0),""))</f>
        <v>CENTRO DE SAÚDE CARLOS PRATES</v>
      </c>
    </row>
    <row r="4693" spans="1:2" x14ac:dyDescent="0.25">
      <c r="A4693" t="str">
        <f>TRIM(BC!F4691)</f>
        <v>CENTRO DE SAÚDE FELICIDADE II</v>
      </c>
      <c r="B4693" t="str">
        <f>IFERROR(VLOOKUP('Lotações convertidas'!A4693,'Lista de conversão'!A:B,2,0),IFERROR(VLOOKUP('Lotações convertidas'!A4693,'Lista de conversão'!B:B,1,0),""))</f>
        <v>CENTRO DE SAÚDE FELICIDADE II</v>
      </c>
    </row>
    <row r="4694" spans="1:2" x14ac:dyDescent="0.25">
      <c r="A4694" t="str">
        <f>TRIM(BC!F4692)</f>
        <v>CENTRO DE SAÚDE EDUARDO MAURO DE ARAÚJO - MIRAMAR</v>
      </c>
      <c r="B4694" t="str">
        <f>IFERROR(VLOOKUP('Lotações convertidas'!A4694,'Lista de conversão'!A:B,2,0),IFERROR(VLOOKUP('Lotações convertidas'!A4694,'Lista de conversão'!B:B,1,0),""))</f>
        <v>CENTRO DE SAÚDE EDUARDO MAURO DE ARAÚJO - MIRAMAR</v>
      </c>
    </row>
    <row r="4695" spans="1:2" x14ac:dyDescent="0.25">
      <c r="A4695" t="str">
        <f>TRIM(BC!F4693)</f>
        <v>CENTRO DE SAÚDE ITAIPU - JATOBÁ</v>
      </c>
      <c r="B4695" t="str">
        <f>IFERROR(VLOOKUP('Lotações convertidas'!A4695,'Lista de conversão'!A:B,2,0),IFERROR(VLOOKUP('Lotações convertidas'!A4695,'Lista de conversão'!B:B,1,0),""))</f>
        <v>CENTRO DE SAÚDE ITAIPU - JATOBÁ</v>
      </c>
    </row>
    <row r="4696" spans="1:2" x14ac:dyDescent="0.25">
      <c r="A4696" t="str">
        <f>TRIM(BC!F4694)</f>
        <v>UNIDADE DE PRONTO ATENDIMENTO OESTE</v>
      </c>
      <c r="B4696" t="str">
        <f>IFERROR(VLOOKUP('Lotações convertidas'!A4696,'Lista de conversão'!A:B,2,0),IFERROR(VLOOKUP('Lotações convertidas'!A4696,'Lista de conversão'!B:B,1,0),""))</f>
        <v>UNIDADE DE PRONTO ATENDIMENTO OESTE</v>
      </c>
    </row>
    <row r="4697" spans="1:2" x14ac:dyDescent="0.25">
      <c r="A4697" t="str">
        <f>TRIM(BC!F4695)</f>
        <v>UNIDADE DE PRONTO ATENDIMENTO BARREIRO</v>
      </c>
      <c r="B4697" t="str">
        <f>IFERROR(VLOOKUP('Lotações convertidas'!A4697,'Lista de conversão'!A:B,2,0),IFERROR(VLOOKUP('Lotações convertidas'!A4697,'Lista de conversão'!B:B,1,0),""))</f>
        <v>UNIDADE DE PRONTO ATENDIMENTO BARREIRO</v>
      </c>
    </row>
    <row r="4698" spans="1:2" x14ac:dyDescent="0.25">
      <c r="A4698" t="str">
        <f>TRIM(BC!F4696)</f>
        <v>UNIDADE DE PRONTO ATENDIMENTO NORDESTE</v>
      </c>
      <c r="B4698" t="str">
        <f>IFERROR(VLOOKUP('Lotações convertidas'!A4698,'Lista de conversão'!A:B,2,0),IFERROR(VLOOKUP('Lotações convertidas'!A4698,'Lista de conversão'!B:B,1,0),""))</f>
        <v>UNIDADE DE PRONTO ATENDIMENTO NORDESTE</v>
      </c>
    </row>
    <row r="4699" spans="1:2" x14ac:dyDescent="0.25">
      <c r="A4699" t="str">
        <f>TRIM(BC!F4697)</f>
        <v>CENTRO DE SAÚDE BETÂNIA</v>
      </c>
      <c r="B4699" t="str">
        <f>IFERROR(VLOOKUP('Lotações convertidas'!A4699,'Lista de conversão'!A:B,2,0),IFERROR(VLOOKUP('Lotações convertidas'!A4699,'Lista de conversão'!B:B,1,0),""))</f>
        <v>CENTRO DE SAÚDE BETÂNIA</v>
      </c>
    </row>
    <row r="4700" spans="1:2" x14ac:dyDescent="0.25">
      <c r="A4700" t="str">
        <f>TRIM(BC!F4698)</f>
        <v>SERVIÇO DE ATENDIMENTO MÓVEL DE URGÊNCIA E TRANSPORTE EM SAÚDE</v>
      </c>
      <c r="B4700" t="str">
        <f>IFERROR(VLOOKUP('Lotações convertidas'!A4700,'Lista de conversão'!A:B,2,0),IFERROR(VLOOKUP('Lotações convertidas'!A4700,'Lista de conversão'!B:B,1,0),""))</f>
        <v>SERVIÇO DE ATENDIMENTO MÓVEL DE URGÊNCIA E TRANSPORTE EM SAÚDE</v>
      </c>
    </row>
    <row r="4701" spans="1:2" x14ac:dyDescent="0.25">
      <c r="A4701" t="str">
        <f>TRIM(BC!F4699)</f>
        <v>CENTRO DE REFERENCIA EM SAUDE MENTAL PAMPULHA</v>
      </c>
      <c r="B4701" t="str">
        <f>IFERROR(VLOOKUP('Lotações convertidas'!A4701,'Lista de conversão'!A:B,2,0),IFERROR(VLOOKUP('Lotações convertidas'!A4701,'Lista de conversão'!B:B,1,0),""))</f>
        <v>CENTRO DE REFERENCIA EM SAUDE MENTAL PAMPULHA</v>
      </c>
    </row>
    <row r="4702" spans="1:2" x14ac:dyDescent="0.25">
      <c r="A4702" t="str">
        <f>TRIM(BC!F4700)</f>
        <v>LABORATÓRIO DE ZOONOSES</v>
      </c>
      <c r="B4702" t="str">
        <f>IFERROR(VLOOKUP('Lotações convertidas'!A4702,'Lista de conversão'!A:B,2,0),IFERROR(VLOOKUP('Lotações convertidas'!A4702,'Lista de conversão'!B:B,1,0),""))</f>
        <v>LABORATORIO DE ZOONOSES</v>
      </c>
    </row>
    <row r="4703" spans="1:2" x14ac:dyDescent="0.25">
      <c r="A4703" t="str">
        <f>TRIM(BC!F4701)</f>
        <v>UNIDADE DE PRONTO ATENDIMENTO PAMPULHA</v>
      </c>
      <c r="B4703" t="str">
        <f>IFERROR(VLOOKUP('Lotações convertidas'!A4703,'Lista de conversão'!A:B,2,0),IFERROR(VLOOKUP('Lotações convertidas'!A4703,'Lista de conversão'!B:B,1,0),""))</f>
        <v>UNIDADE DE PRONTO ATENDIMENTO PAMPULHA</v>
      </c>
    </row>
    <row r="4704" spans="1:2" x14ac:dyDescent="0.25">
      <c r="A4704" t="str">
        <f>TRIM(BC!F4702)</f>
        <v>CENTRO DE SAÚDE CONJUNTO SANTA MARIA</v>
      </c>
      <c r="B4704" t="str">
        <f>IFERROR(VLOOKUP('Lotações convertidas'!A4704,'Lista de conversão'!A:B,2,0),IFERROR(VLOOKUP('Lotações convertidas'!A4704,'Lista de conversão'!B:B,1,0),""))</f>
        <v>CENTRO DE SAÚDE CONJUNTO SANTA MARIA</v>
      </c>
    </row>
    <row r="4705" spans="1:2" x14ac:dyDescent="0.25">
      <c r="A4705" t="str">
        <f>TRIM(BC!F4703)</f>
        <v>UNIDADE DE PRONTO ATENDIMENTO LESTE</v>
      </c>
      <c r="B4705" t="str">
        <f>IFERROR(VLOOKUP('Lotações convertidas'!A4705,'Lista de conversão'!A:B,2,0),IFERROR(VLOOKUP('Lotações convertidas'!A4705,'Lista de conversão'!B:B,1,0),""))</f>
        <v>UNIDADE DE PRONTO ATENDIMENTO LESTE</v>
      </c>
    </row>
    <row r="4706" spans="1:2" x14ac:dyDescent="0.25">
      <c r="A4706" t="str">
        <f>TRIM(BC!F4704)</f>
        <v>UNIDADE DE PRONTO ATENDIMENTO BARREIRO</v>
      </c>
      <c r="B4706" t="str">
        <f>IFERROR(VLOOKUP('Lotações convertidas'!A4706,'Lista de conversão'!A:B,2,0),IFERROR(VLOOKUP('Lotações convertidas'!A4706,'Lista de conversão'!B:B,1,0),""))</f>
        <v>UNIDADE DE PRONTO ATENDIMENTO BARREIRO</v>
      </c>
    </row>
    <row r="4707" spans="1:2" x14ac:dyDescent="0.25">
      <c r="A4707" t="str">
        <f>TRIM(BC!F4705)</f>
        <v>CENTRO DE SAÚDE CAMPO ALEGRE</v>
      </c>
      <c r="B4707" t="str">
        <f>IFERROR(VLOOKUP('Lotações convertidas'!A4707,'Lista de conversão'!A:B,2,0),IFERROR(VLOOKUP('Lotações convertidas'!A4707,'Lista de conversão'!B:B,1,0),""))</f>
        <v>CENTRO DE SAÚDE CAMPO ALEGRE</v>
      </c>
    </row>
    <row r="4708" spans="1:2" x14ac:dyDescent="0.25">
      <c r="A4708" t="str">
        <f>TRIM(BC!F4706)</f>
        <v>CENTRO DE REFERENCIA EM SAUDE MENTAL NOROESTE</v>
      </c>
      <c r="B4708" t="str">
        <f>IFERROR(VLOOKUP('Lotações convertidas'!A4708,'Lista de conversão'!A:B,2,0),IFERROR(VLOOKUP('Lotações convertidas'!A4708,'Lista de conversão'!B:B,1,0),""))</f>
        <v>CENTRO DE REFERENCIA EM SAUDE MENTAL NOROESTE</v>
      </c>
    </row>
    <row r="4709" spans="1:2" x14ac:dyDescent="0.25">
      <c r="A4709" t="str">
        <f>TRIM(BC!F4707)</f>
        <v>CENTRO DE SAÚDE FELICIDADE II</v>
      </c>
      <c r="B4709" t="str">
        <f>IFERROR(VLOOKUP('Lotações convertidas'!A4709,'Lista de conversão'!A:B,2,0),IFERROR(VLOOKUP('Lotações convertidas'!A4709,'Lista de conversão'!B:B,1,0),""))</f>
        <v>CENTRO DE SAÚDE FELICIDADE II</v>
      </c>
    </row>
    <row r="4710" spans="1:2" x14ac:dyDescent="0.25">
      <c r="A4710" t="str">
        <f>TRIM(BC!F4708)</f>
        <v>UNIDADE DE REFERÊNCIA SECUNDÁRIA CAMPOS SALES</v>
      </c>
      <c r="B4710" t="str">
        <f>IFERROR(VLOOKUP('Lotações convertidas'!A4710,'Lista de conversão'!A:B,2,0),IFERROR(VLOOKUP('Lotações convertidas'!A4710,'Lista de conversão'!B:B,1,0),""))</f>
        <v>UNIDADE DE REFERENCIA SECUNDARIA CAMPOS SALES</v>
      </c>
    </row>
    <row r="4711" spans="1:2" x14ac:dyDescent="0.25">
      <c r="A4711" t="str">
        <f>TRIM(BC!F4709)</f>
        <v>CENTRO DE SAÚDE JAQUELINE</v>
      </c>
      <c r="B4711" t="str">
        <f>IFERROR(VLOOKUP('Lotações convertidas'!A4711,'Lista de conversão'!A:B,2,0),IFERROR(VLOOKUP('Lotações convertidas'!A4711,'Lista de conversão'!B:B,1,0),""))</f>
        <v>CENTRO DE SAÚDE JAQUELINE</v>
      </c>
    </row>
    <row r="4712" spans="1:2" x14ac:dyDescent="0.25">
      <c r="A4712" t="str">
        <f>TRIM(BC!F4710)</f>
        <v>UNIDADE DE PRONTO ATENDIMENTO NORTE</v>
      </c>
      <c r="B4712" t="str">
        <f>IFERROR(VLOOKUP('Lotações convertidas'!A4712,'Lista de conversão'!A:B,2,0),IFERROR(VLOOKUP('Lotações convertidas'!A4712,'Lista de conversão'!B:B,1,0),""))</f>
        <v>UNIDADE DE PRONTO ATENDIMENTO NORTE</v>
      </c>
    </row>
    <row r="4713" spans="1:2" x14ac:dyDescent="0.25">
      <c r="A4713" t="str">
        <f>TRIM(BC!F4711)</f>
        <v>UNIDADE DE PRONTO ATENDIMENTO BARREIRO</v>
      </c>
      <c r="B4713" t="str">
        <f>IFERROR(VLOOKUP('Lotações convertidas'!A4713,'Lista de conversão'!A:B,2,0),IFERROR(VLOOKUP('Lotações convertidas'!A4713,'Lista de conversão'!B:B,1,0),""))</f>
        <v>UNIDADE DE PRONTO ATENDIMENTO BARREIRO</v>
      </c>
    </row>
    <row r="4714" spans="1:2" x14ac:dyDescent="0.25">
      <c r="A4714" t="str">
        <f>TRIM(BC!F4712)</f>
        <v>LABORATÓRIO DE ZOONOSES</v>
      </c>
      <c r="B4714" t="str">
        <f>IFERROR(VLOOKUP('Lotações convertidas'!A4714,'Lista de conversão'!A:B,2,0),IFERROR(VLOOKUP('Lotações convertidas'!A4714,'Lista de conversão'!B:B,1,0),""))</f>
        <v>LABORATORIO DE ZOONOSES</v>
      </c>
    </row>
    <row r="4715" spans="1:2" x14ac:dyDescent="0.25">
      <c r="A4715" t="str">
        <f>TRIM(BC!F4713)</f>
        <v>CENTRO DE SAÚDE CARLOS CHAGAS</v>
      </c>
      <c r="B4715" t="str">
        <f>IFERROR(VLOOKUP('Lotações convertidas'!A4715,'Lista de conversão'!A:B,2,0),IFERROR(VLOOKUP('Lotações convertidas'!A4715,'Lista de conversão'!B:B,1,0),""))</f>
        <v>CENTRO DE SAÚDE CARLOS CHAGAS</v>
      </c>
    </row>
    <row r="4716" spans="1:2" x14ac:dyDescent="0.25">
      <c r="A4716" t="str">
        <f>TRIM(BC!F4714)</f>
        <v>CENTRO DE SAÚDE CABANA</v>
      </c>
      <c r="B4716" t="str">
        <f>IFERROR(VLOOKUP('Lotações convertidas'!A4716,'Lista de conversão'!A:B,2,0),IFERROR(VLOOKUP('Lotações convertidas'!A4716,'Lista de conversão'!B:B,1,0),""))</f>
        <v>CENTRO DE SAÚDE CABANA</v>
      </c>
    </row>
    <row r="4717" spans="1:2" x14ac:dyDescent="0.25">
      <c r="A4717" t="str">
        <f>TRIM(BC!F4715)</f>
        <v>CENTRO MUNICIPAL DE DIAGNÓSTICO POR IMAGEM</v>
      </c>
      <c r="B4717" t="str">
        <f>IFERROR(VLOOKUP('Lotações convertidas'!A4717,'Lista de conversão'!A:B,2,0),IFERROR(VLOOKUP('Lotações convertidas'!A4717,'Lista de conversão'!B:B,1,0),""))</f>
        <v>CENTRO MUNICIPAL DE DIAGNÓSTICO POR IMAGEM</v>
      </c>
    </row>
    <row r="4718" spans="1:2" x14ac:dyDescent="0.25">
      <c r="A4718" t="str">
        <f>TRIM(BC!F4716)</f>
        <v>CENTRO DE REFERENCIA EM SAUDE MENTAL NORTE</v>
      </c>
      <c r="B4718" t="str">
        <f>IFERROR(VLOOKUP('Lotações convertidas'!A4718,'Lista de conversão'!A:B,2,0),IFERROR(VLOOKUP('Lotações convertidas'!A4718,'Lista de conversão'!B:B,1,0),""))</f>
        <v>CENTRO DE REFERENCIA EM SAUDE MENTAL NORTE</v>
      </c>
    </row>
    <row r="4719" spans="1:2" x14ac:dyDescent="0.25">
      <c r="A4719" t="str">
        <f>TRIM(BC!F4717)</f>
        <v>CENTRO DE REFERÊNCIA EM SAÚDE MENTAL INFANTO-JUVENIL NORDESTE</v>
      </c>
      <c r="B4719" t="str">
        <f>IFERROR(VLOOKUP('Lotações convertidas'!A4719,'Lista de conversão'!A:B,2,0),IFERROR(VLOOKUP('Lotações convertidas'!A4719,'Lista de conversão'!B:B,1,0),""))</f>
        <v>CENTRO DE REFERENCIA EM SAUDE MENTAL INFANTIL NORDESTE</v>
      </c>
    </row>
    <row r="4720" spans="1:2" x14ac:dyDescent="0.25">
      <c r="A4720" t="str">
        <f>TRIM(BC!F4718)</f>
        <v>CENTRO DE SAÚDE SÃO GERALDO</v>
      </c>
      <c r="B4720" t="str">
        <f>IFERROR(VLOOKUP('Lotações convertidas'!A4720,'Lista de conversão'!A:B,2,0),IFERROR(VLOOKUP('Lotações convertidas'!A4720,'Lista de conversão'!B:B,1,0),""))</f>
        <v>CENTRO DE SAÚDE SÃO GERALDO</v>
      </c>
    </row>
    <row r="4721" spans="1:2" x14ac:dyDescent="0.25">
      <c r="A4721" t="str">
        <f>TRIM(BC!F4719)</f>
        <v>UNIDADE DE PRONTO ATENDIMENTO PAMPULHA</v>
      </c>
      <c r="B4721" t="str">
        <f>IFERROR(VLOOKUP('Lotações convertidas'!A4721,'Lista de conversão'!A:B,2,0),IFERROR(VLOOKUP('Lotações convertidas'!A4721,'Lista de conversão'!B:B,1,0),""))</f>
        <v>UNIDADE DE PRONTO ATENDIMENTO PAMPULHA</v>
      </c>
    </row>
    <row r="4722" spans="1:2" x14ac:dyDescent="0.25">
      <c r="A4722" t="str">
        <f>TRIM(BC!F4720)</f>
        <v>UNIDADE DE PRONTO ATENDIMENTO NORTE</v>
      </c>
      <c r="B4722" t="str">
        <f>IFERROR(VLOOKUP('Lotações convertidas'!A4722,'Lista de conversão'!A:B,2,0),IFERROR(VLOOKUP('Lotações convertidas'!A4722,'Lista de conversão'!B:B,1,0),""))</f>
        <v>UNIDADE DE PRONTO ATENDIMENTO NORTE</v>
      </c>
    </row>
    <row r="4723" spans="1:2" x14ac:dyDescent="0.25">
      <c r="A4723" t="str">
        <f>TRIM(BC!F4721)</f>
        <v>UNIDADE DE PRONTO ATENDIMENTO PAMPULHA</v>
      </c>
      <c r="B4723" t="str">
        <f>IFERROR(VLOOKUP('Lotações convertidas'!A4723,'Lista de conversão'!A:B,2,0),IFERROR(VLOOKUP('Lotações convertidas'!A4723,'Lista de conversão'!B:B,1,0),""))</f>
        <v>UNIDADE DE PRONTO ATENDIMENTO PAMPULHA</v>
      </c>
    </row>
    <row r="4724" spans="1:2" x14ac:dyDescent="0.25">
      <c r="A4724" t="str">
        <f>TRIM(BC!F4722)</f>
        <v>CENTRO DE SAÚDE SANTA MARIA</v>
      </c>
      <c r="B4724" t="str">
        <f>IFERROR(VLOOKUP('Lotações convertidas'!A4724,'Lista de conversão'!A:B,2,0),IFERROR(VLOOKUP('Lotações convertidas'!A4724,'Lista de conversão'!B:B,1,0),""))</f>
        <v>CENTRO DE SAÚDE SANTA MARIA</v>
      </c>
    </row>
    <row r="4725" spans="1:2" x14ac:dyDescent="0.25">
      <c r="A4725" t="str">
        <f>TRIM(BC!F4723)</f>
        <v>UNIDADE DE PRONTO ATENDIMENTO BARREIRO</v>
      </c>
      <c r="B4725" t="str">
        <f>IFERROR(VLOOKUP('Lotações convertidas'!A4725,'Lista de conversão'!A:B,2,0),IFERROR(VLOOKUP('Lotações convertidas'!A4725,'Lista de conversão'!B:B,1,0),""))</f>
        <v>UNIDADE DE PRONTO ATENDIMENTO BARREIRO</v>
      </c>
    </row>
    <row r="4726" spans="1:2" x14ac:dyDescent="0.25">
      <c r="A4726" t="str">
        <f>TRIM(BC!F4724)</f>
        <v>CENTRO DE SAÚDE SANTA ROSA</v>
      </c>
      <c r="B4726" t="str">
        <f>IFERROR(VLOOKUP('Lotações convertidas'!A4726,'Lista de conversão'!A:B,2,0),IFERROR(VLOOKUP('Lotações convertidas'!A4726,'Lista de conversão'!B:B,1,0),""))</f>
        <v>CENTRO DE SAÚDE SANTA ROSA</v>
      </c>
    </row>
    <row r="4727" spans="1:2" x14ac:dyDescent="0.25">
      <c r="A4727" t="str">
        <f>TRIM(BC!F4725)</f>
        <v>UNIDADE DE PRONTO ATENDIMENTO NORDESTE</v>
      </c>
      <c r="B4727" t="str">
        <f>IFERROR(VLOOKUP('Lotações convertidas'!A4727,'Lista de conversão'!A:B,2,0),IFERROR(VLOOKUP('Lotações convertidas'!A4727,'Lista de conversão'!B:B,1,0),""))</f>
        <v>UNIDADE DE PRONTO ATENDIMENTO NORDESTE</v>
      </c>
    </row>
    <row r="4728" spans="1:2" x14ac:dyDescent="0.25">
      <c r="A4728" t="str">
        <f>TRIM(BC!F4726)</f>
        <v>CENTRO DE SAÚDE PIRATININGA</v>
      </c>
      <c r="B4728" t="str">
        <f>IFERROR(VLOOKUP('Lotações convertidas'!A4728,'Lista de conversão'!A:B,2,0),IFERROR(VLOOKUP('Lotações convertidas'!A4728,'Lista de conversão'!B:B,1,0),""))</f>
        <v>CENTRO DE SAÚDE PIRATININGA</v>
      </c>
    </row>
    <row r="4729" spans="1:2" x14ac:dyDescent="0.25">
      <c r="A4729" t="str">
        <f>TRIM(BC!F4727)</f>
        <v>UNIDADE DE PRONTO ATENDIMENTO LESTE</v>
      </c>
      <c r="B4729" t="str">
        <f>IFERROR(VLOOKUP('Lotações convertidas'!A4729,'Lista de conversão'!A:B,2,0),IFERROR(VLOOKUP('Lotações convertidas'!A4729,'Lista de conversão'!B:B,1,0),""))</f>
        <v>UNIDADE DE PRONTO ATENDIMENTO LESTE</v>
      </c>
    </row>
    <row r="4730" spans="1:2" x14ac:dyDescent="0.25">
      <c r="A4730" t="str">
        <f>TRIM(BC!F4728)</f>
        <v>CENTRO DE SAÚDE MANTIQUEIRA</v>
      </c>
      <c r="B4730" t="str">
        <f>IFERROR(VLOOKUP('Lotações convertidas'!A4730,'Lista de conversão'!A:B,2,0),IFERROR(VLOOKUP('Lotações convertidas'!A4730,'Lista de conversão'!B:B,1,0),""))</f>
        <v>CENTRO DE SAÚDE MANTIQUEIRA</v>
      </c>
    </row>
    <row r="4731" spans="1:2" x14ac:dyDescent="0.25">
      <c r="A4731" t="str">
        <f>TRIM(BC!F4729)</f>
        <v>CENTRO DE SAÚDE SÃO TOMÁS</v>
      </c>
      <c r="B4731" t="str">
        <f>IFERROR(VLOOKUP('Lotações convertidas'!A4731,'Lista de conversão'!A:B,2,0),IFERROR(VLOOKUP('Lotações convertidas'!A4731,'Lista de conversão'!B:B,1,0),""))</f>
        <v>CENTRO DE SAÚDE SÃO TOMÁS</v>
      </c>
    </row>
    <row r="4732" spans="1:2" x14ac:dyDescent="0.25">
      <c r="A4732" t="str">
        <f>TRIM(BC!F4730)</f>
        <v>UNIDADE DE PRONTO ATENDIMENTO NORDESTE</v>
      </c>
      <c r="B4732" t="str">
        <f>IFERROR(VLOOKUP('Lotações convertidas'!A4732,'Lista de conversão'!A:B,2,0),IFERROR(VLOOKUP('Lotações convertidas'!A4732,'Lista de conversão'!B:B,1,0),""))</f>
        <v>UNIDADE DE PRONTO ATENDIMENTO NORDESTE</v>
      </c>
    </row>
    <row r="4733" spans="1:2" x14ac:dyDescent="0.25">
      <c r="A4733" t="str">
        <f>TRIM(BC!F4731)</f>
        <v>CENTRO DE SAÚDE. MARIA MADALENA TEODORO - LINDÉIA</v>
      </c>
      <c r="B4733" t="str">
        <f>IFERROR(VLOOKUP('Lotações convertidas'!A4733,'Lista de conversão'!A:B,2,0),IFERROR(VLOOKUP('Lotações convertidas'!A4733,'Lista de conversão'!B:B,1,0),""))</f>
        <v>CENTRO DE SAÚDE. MARIA MADALENA TEODORO - LINDÉIA</v>
      </c>
    </row>
    <row r="4734" spans="1:2" x14ac:dyDescent="0.25">
      <c r="A4734" t="str">
        <f>TRIM(BC!F4732)</f>
        <v>GERÊNCIA DE INTEGRAÇÃO DO CUIDADO À SAÚDE</v>
      </c>
      <c r="B4734" t="str">
        <f>IFERROR(VLOOKUP('Lotações convertidas'!A4734,'Lista de conversão'!A:B,2,0),IFERROR(VLOOKUP('Lotações convertidas'!A4734,'Lista de conversão'!B:B,1,0),""))</f>
        <v>GERÊNCIA DE INTEGRAÇÃO DO CUIDADO À SAÚDE</v>
      </c>
    </row>
    <row r="4735" spans="1:2" x14ac:dyDescent="0.25">
      <c r="A4735" t="str">
        <f>TRIM(BC!F4733)</f>
        <v>UNIDADE DE REFERÊNCIA SECUNDÁRIA CAMPOS SALES</v>
      </c>
      <c r="B4735" t="str">
        <f>IFERROR(VLOOKUP('Lotações convertidas'!A4735,'Lista de conversão'!A:B,2,0),IFERROR(VLOOKUP('Lotações convertidas'!A4735,'Lista de conversão'!B:B,1,0),""))</f>
        <v>UNIDADE DE REFERENCIA SECUNDARIA CAMPOS SALES</v>
      </c>
    </row>
    <row r="4736" spans="1:2" x14ac:dyDescent="0.25">
      <c r="A4736" t="str">
        <f>TRIM(BC!F4734)</f>
        <v>CENTRO DE SAÚDE PALMEIRAS</v>
      </c>
      <c r="B4736" t="str">
        <f>IFERROR(VLOOKUP('Lotações convertidas'!A4736,'Lista de conversão'!A:B,2,0),IFERROR(VLOOKUP('Lotações convertidas'!A4736,'Lista de conversão'!B:B,1,0),""))</f>
        <v>CENTRO DE SAÚDE PALMEIRAS</v>
      </c>
    </row>
    <row r="4737" spans="1:2" x14ac:dyDescent="0.25">
      <c r="A4737" t="str">
        <f>TRIM(BC!F4735)</f>
        <v>UNIDADE DE PRONTO ATENDIMENTO VENDA NOVA</v>
      </c>
      <c r="B4737" t="str">
        <f>IFERROR(VLOOKUP('Lotações convertidas'!A4737,'Lista de conversão'!A:B,2,0),IFERROR(VLOOKUP('Lotações convertidas'!A4737,'Lista de conversão'!B:B,1,0),""))</f>
        <v>UNIDADE DE PRONTO ATENDIMENTO VENDA NOVA</v>
      </c>
    </row>
    <row r="4738" spans="1:2" x14ac:dyDescent="0.25">
      <c r="A4738" t="str">
        <f>TRIM(BC!F4736)</f>
        <v>UNIDADE DE PRONTO ATENDIMENTO NORTE</v>
      </c>
      <c r="B4738" t="str">
        <f>IFERROR(VLOOKUP('Lotações convertidas'!A4738,'Lista de conversão'!A:B,2,0),IFERROR(VLOOKUP('Lotações convertidas'!A4738,'Lista de conversão'!B:B,1,0),""))</f>
        <v>UNIDADE DE PRONTO ATENDIMENTO NORTE</v>
      </c>
    </row>
    <row r="4739" spans="1:2" x14ac:dyDescent="0.25">
      <c r="A4739" t="str">
        <f>TRIM(BC!F4737)</f>
        <v>CENTRO DE SAÚDE DIAMANTE - TEIXEIRA DIAS</v>
      </c>
      <c r="B4739" t="str">
        <f>IFERROR(VLOOKUP('Lotações convertidas'!A4739,'Lista de conversão'!A:B,2,0),IFERROR(VLOOKUP('Lotações convertidas'!A4739,'Lista de conversão'!B:B,1,0),""))</f>
        <v>CENTRO DE SAÚDE DIAMANTE - TEIXEIRA DIAS</v>
      </c>
    </row>
    <row r="4740" spans="1:2" x14ac:dyDescent="0.25">
      <c r="A4740" t="str">
        <f>TRIM(BC!F4738)</f>
        <v>CENTRO DE SAÚDE TUPI</v>
      </c>
      <c r="B4740" t="str">
        <f>IFERROR(VLOOKUP('Lotações convertidas'!A4740,'Lista de conversão'!A:B,2,0),IFERROR(VLOOKUP('Lotações convertidas'!A4740,'Lista de conversão'!B:B,1,0),""))</f>
        <v>CENTRO DE SAÚDE TUPI</v>
      </c>
    </row>
    <row r="4741" spans="1:2" x14ac:dyDescent="0.25">
      <c r="A4741" t="str">
        <f>TRIM(BC!F4739)</f>
        <v>CENTRO DE SAÚDE TIA AMÂNCIA</v>
      </c>
      <c r="B4741" t="str">
        <f>IFERROR(VLOOKUP('Lotações convertidas'!A4741,'Lista de conversão'!A:B,2,0),IFERROR(VLOOKUP('Lotações convertidas'!A4741,'Lista de conversão'!B:B,1,0),""))</f>
        <v>CENTRO DE SAÚDE TIA AMÂNCIA</v>
      </c>
    </row>
    <row r="4742" spans="1:2" x14ac:dyDescent="0.25">
      <c r="A4742" t="str">
        <f>TRIM(BC!F4740)</f>
        <v>CENTRO DE REFERÊNCIA EM SAÚDE MENTAL- ÁLCOOL E OUTRAS DROGAS BARREIRO</v>
      </c>
      <c r="B4742" t="str">
        <f>IFERROR(VLOOKUP('Lotações convertidas'!A4742,'Lista de conversão'!A:B,2,0),IFERROR(VLOOKUP('Lotações convertidas'!A4742,'Lista de conversão'!B:B,1,0),""))</f>
        <v>CENTRO DE REFERENCIA EM SAUDE MENTAL ALCOOL E DROGAS BARREIRO</v>
      </c>
    </row>
    <row r="4743" spans="1:2" x14ac:dyDescent="0.25">
      <c r="A4743" t="str">
        <f>TRIM(BC!F4741)</f>
        <v>UNIDADE DE PRONTO ATENDIMENTO PAMPULHA</v>
      </c>
      <c r="B4743" t="str">
        <f>IFERROR(VLOOKUP('Lotações convertidas'!A4743,'Lista de conversão'!A:B,2,0),IFERROR(VLOOKUP('Lotações convertidas'!A4743,'Lista de conversão'!B:B,1,0),""))</f>
        <v>UNIDADE DE PRONTO ATENDIMENTO PAMPULHA</v>
      </c>
    </row>
    <row r="4744" spans="1:2" x14ac:dyDescent="0.25">
      <c r="A4744" t="str">
        <f>TRIM(BC!F4742)</f>
        <v>GERENCIA DE OPERACOES DE CAMPO</v>
      </c>
      <c r="B4744" t="str">
        <f>IFERROR(VLOOKUP('Lotações convertidas'!A4744,'Lista de conversão'!A:B,2,0),IFERROR(VLOOKUP('Lotações convertidas'!A4744,'Lista de conversão'!B:B,1,0),""))</f>
        <v>GERENCIA DE OPERACOES DE CAMPO</v>
      </c>
    </row>
    <row r="4745" spans="1:2" x14ac:dyDescent="0.25">
      <c r="A4745" t="str">
        <f>TRIM(BC!F4743)</f>
        <v>UNIDADE DE PRONTO ATENDIMENTO PAMPULHA</v>
      </c>
      <c r="B4745" t="str">
        <f>IFERROR(VLOOKUP('Lotações convertidas'!A4745,'Lista de conversão'!A:B,2,0),IFERROR(VLOOKUP('Lotações convertidas'!A4745,'Lista de conversão'!B:B,1,0),""))</f>
        <v>UNIDADE DE PRONTO ATENDIMENTO PAMPULHA</v>
      </c>
    </row>
    <row r="4746" spans="1:2" x14ac:dyDescent="0.25">
      <c r="A4746" t="str">
        <f>TRIM(BC!F4744)</f>
        <v>CENTRO DE SAÚDE PADRE TIAGO</v>
      </c>
      <c r="B4746" t="str">
        <f>IFERROR(VLOOKUP('Lotações convertidas'!A4746,'Lista de conversão'!A:B,2,0),IFERROR(VLOOKUP('Lotações convertidas'!A4746,'Lista de conversão'!B:B,1,0),""))</f>
        <v>CENTRO DE SAÚDE PADRE TIAGO</v>
      </c>
    </row>
    <row r="4747" spans="1:2" x14ac:dyDescent="0.25">
      <c r="A4747" t="str">
        <f>TRIM(BC!F4745)</f>
        <v>CENTRO DE SAÚDE ALTO VERA CRUZ</v>
      </c>
      <c r="B4747" t="str">
        <f>IFERROR(VLOOKUP('Lotações convertidas'!A4747,'Lista de conversão'!A:B,2,0),IFERROR(VLOOKUP('Lotações convertidas'!A4747,'Lista de conversão'!B:B,1,0),""))</f>
        <v>CENTRO DE SAÚDE ALTO VERA CRUZ</v>
      </c>
    </row>
    <row r="4748" spans="1:2" x14ac:dyDescent="0.25">
      <c r="A4748" t="str">
        <f>TRIM(BC!F4746)</f>
        <v>CENTRO DE REFERENCIA EM SAUDE MENTAL VENDA NOVA</v>
      </c>
      <c r="B4748" t="str">
        <f>IFERROR(VLOOKUP('Lotações convertidas'!A4748,'Lista de conversão'!A:B,2,0),IFERROR(VLOOKUP('Lotações convertidas'!A4748,'Lista de conversão'!B:B,1,0),""))</f>
        <v>CENTRO DE REFERENCIA EM SAUDE MENTAL VENDA NOVA</v>
      </c>
    </row>
    <row r="4749" spans="1:2" x14ac:dyDescent="0.25">
      <c r="A4749" t="str">
        <f>TRIM(BC!F4747)</f>
        <v>CENTRO DE SAÚDE DOM CABRAL</v>
      </c>
      <c r="B4749" t="str">
        <f>IFERROR(VLOOKUP('Lotações convertidas'!A4749,'Lista de conversão'!A:B,2,0),IFERROR(VLOOKUP('Lotações convertidas'!A4749,'Lista de conversão'!B:B,1,0),""))</f>
        <v>CENTRO DE SAÚDE DOM CABRAL</v>
      </c>
    </row>
    <row r="4750" spans="1:2" x14ac:dyDescent="0.25">
      <c r="A4750" t="str">
        <f>TRIM(BC!F4748)</f>
        <v>UNIDADE DE PRONTO ATENDIMENTO NORDESTE</v>
      </c>
      <c r="B4750" t="str">
        <f>IFERROR(VLOOKUP('Lotações convertidas'!A4750,'Lista de conversão'!A:B,2,0),IFERROR(VLOOKUP('Lotações convertidas'!A4750,'Lista de conversão'!B:B,1,0),""))</f>
        <v>UNIDADE DE PRONTO ATENDIMENTO NORDESTE</v>
      </c>
    </row>
    <row r="4751" spans="1:2" x14ac:dyDescent="0.25">
      <c r="A4751" t="str">
        <f>TRIM(BC!F4749)</f>
        <v>UNIDADE DE PRONTO ATENDIMENTO NORDESTE</v>
      </c>
      <c r="B4751" t="str">
        <f>IFERROR(VLOOKUP('Lotações convertidas'!A4751,'Lista de conversão'!A:B,2,0),IFERROR(VLOOKUP('Lotações convertidas'!A4751,'Lista de conversão'!B:B,1,0),""))</f>
        <v>UNIDADE DE PRONTO ATENDIMENTO NORDESTE</v>
      </c>
    </row>
    <row r="4752" spans="1:2" x14ac:dyDescent="0.25">
      <c r="A4752" t="str">
        <f>TRIM(BC!F4750)</f>
        <v>CENTRO DE SAÚDE GRANJA DE FREITAS</v>
      </c>
      <c r="B4752" t="str">
        <f>IFERROR(VLOOKUP('Lotações convertidas'!A4752,'Lista de conversão'!A:B,2,0),IFERROR(VLOOKUP('Lotações convertidas'!A4752,'Lista de conversão'!B:B,1,0),""))</f>
        <v>CENTRO DE SAÚDE GRANJA DE FREITAS</v>
      </c>
    </row>
    <row r="4753" spans="1:2" x14ac:dyDescent="0.25">
      <c r="A4753" t="str">
        <f>TRIM(BC!F4751)</f>
        <v>GERENCIA DE ASSISTENCIA, EPIDEMIOLOGIA E REGULACAO PAMPULHA</v>
      </c>
      <c r="B4753" t="str">
        <f>IFERROR(VLOOKUP('Lotações convertidas'!A4753,'Lista de conversão'!A:B,2,0),IFERROR(VLOOKUP('Lotações convertidas'!A4753,'Lista de conversão'!B:B,1,0),""))</f>
        <v>GERENCIA DE ASSISTENCIA, EPIDEMIOLOGIA E REGULACAO PAMPULHA</v>
      </c>
    </row>
    <row r="4754" spans="1:2" x14ac:dyDescent="0.25">
      <c r="A4754" t="str">
        <f>TRIM(BC!F4752)</f>
        <v>GERENCIA DE ASSISTENCIA, EPIDEMIOLOGIA E REGULACAO PAMPULHA</v>
      </c>
      <c r="B4754" t="str">
        <f>IFERROR(VLOOKUP('Lotações convertidas'!A4754,'Lista de conversão'!A:B,2,0),IFERROR(VLOOKUP('Lotações convertidas'!A4754,'Lista de conversão'!B:B,1,0),""))</f>
        <v>GERENCIA DE ASSISTENCIA, EPIDEMIOLOGIA E REGULACAO PAMPULHA</v>
      </c>
    </row>
    <row r="4755" spans="1:2" x14ac:dyDescent="0.25">
      <c r="A4755" t="str">
        <f>TRIM(BC!F4753)</f>
        <v>CENTRO DE SAÚDE JARDIM EUROPA</v>
      </c>
      <c r="B4755" t="str">
        <f>IFERROR(VLOOKUP('Lotações convertidas'!A4755,'Lista de conversão'!A:B,2,0),IFERROR(VLOOKUP('Lotações convertidas'!A4755,'Lista de conversão'!B:B,1,0),""))</f>
        <v>CENTRO DE SAÚDE JARDIM EUROPA</v>
      </c>
    </row>
    <row r="4756" spans="1:2" x14ac:dyDescent="0.25">
      <c r="A4756" t="str">
        <f>TRIM(BC!F4754)</f>
        <v>UNIDADE DE PRONTO ATENDIMENTO BARREIRO</v>
      </c>
      <c r="B4756" t="str">
        <f>IFERROR(VLOOKUP('Lotações convertidas'!A4756,'Lista de conversão'!A:B,2,0),IFERROR(VLOOKUP('Lotações convertidas'!A4756,'Lista de conversão'!B:B,1,0),""))</f>
        <v>UNIDADE DE PRONTO ATENDIMENTO BARREIRO</v>
      </c>
    </row>
    <row r="4757" spans="1:2" x14ac:dyDescent="0.25">
      <c r="A4757" t="str">
        <f>TRIM(BC!F4755)</f>
        <v>UNIDADE DE PRONTO ATENDIMENTO NORTE</v>
      </c>
      <c r="B4757" t="str">
        <f>IFERROR(VLOOKUP('Lotações convertidas'!A4757,'Lista de conversão'!A:B,2,0),IFERROR(VLOOKUP('Lotações convertidas'!A4757,'Lista de conversão'!B:B,1,0),""))</f>
        <v>UNIDADE DE PRONTO ATENDIMENTO NORTE</v>
      </c>
    </row>
    <row r="4758" spans="1:2" x14ac:dyDescent="0.25">
      <c r="A4758" t="str">
        <f>TRIM(BC!F4756)</f>
        <v>UNIDADE DE PRONTO ATENDIMENTO LESTE</v>
      </c>
      <c r="B4758" t="str">
        <f>IFERROR(VLOOKUP('Lotações convertidas'!A4758,'Lista de conversão'!A:B,2,0),IFERROR(VLOOKUP('Lotações convertidas'!A4758,'Lista de conversão'!B:B,1,0),""))</f>
        <v>UNIDADE DE PRONTO ATENDIMENTO LESTE</v>
      </c>
    </row>
    <row r="4759" spans="1:2" x14ac:dyDescent="0.25">
      <c r="A4759" t="str">
        <f>TRIM(BC!F4757)</f>
        <v>CENTRO DE SAÚDE SANTA LÚCIA</v>
      </c>
      <c r="B4759" t="str">
        <f>IFERROR(VLOOKUP('Lotações convertidas'!A4759,'Lista de conversão'!A:B,2,0),IFERROR(VLOOKUP('Lotações convertidas'!A4759,'Lista de conversão'!B:B,1,0),""))</f>
        <v>CENTRO DE SAÚDE SANTA LÚCIA</v>
      </c>
    </row>
    <row r="4760" spans="1:2" x14ac:dyDescent="0.25">
      <c r="A4760" t="str">
        <f>TRIM(BC!F4758)</f>
        <v>CENTRO DE SAÚDE JARDIM MONTANHÊS</v>
      </c>
      <c r="B4760" t="str">
        <f>IFERROR(VLOOKUP('Lotações convertidas'!A4760,'Lista de conversão'!A:B,2,0),IFERROR(VLOOKUP('Lotações convertidas'!A4760,'Lista de conversão'!B:B,1,0),""))</f>
        <v>CENTRO DE SAÚDE JARDIM MONTANHÊS</v>
      </c>
    </row>
    <row r="4761" spans="1:2" x14ac:dyDescent="0.25">
      <c r="A4761" t="str">
        <f>TRIM(BC!F4759)</f>
        <v>UNIDADE DE PRONTO ATENDIMENTO NORDESTE</v>
      </c>
      <c r="B4761" t="str">
        <f>IFERROR(VLOOKUP('Lotações convertidas'!A4761,'Lista de conversão'!A:B,2,0),IFERROR(VLOOKUP('Lotações convertidas'!A4761,'Lista de conversão'!B:B,1,0),""))</f>
        <v>UNIDADE DE PRONTO ATENDIMENTO NORDESTE</v>
      </c>
    </row>
    <row r="4762" spans="1:2" x14ac:dyDescent="0.25">
      <c r="A4762" t="str">
        <f>TRIM(BC!F4760)</f>
        <v>UNIDADE DE PRONTO ATENDIMENTO BARREIRO</v>
      </c>
      <c r="B4762" t="str">
        <f>IFERROR(VLOOKUP('Lotações convertidas'!A4762,'Lista de conversão'!A:B,2,0),IFERROR(VLOOKUP('Lotações convertidas'!A4762,'Lista de conversão'!B:B,1,0),""))</f>
        <v>UNIDADE DE PRONTO ATENDIMENTO BARREIRO</v>
      </c>
    </row>
    <row r="4763" spans="1:2" x14ac:dyDescent="0.25">
      <c r="A4763" t="str">
        <f>TRIM(BC!F4761)</f>
        <v>CENTRO DE SAÚDE DOM CABRAL</v>
      </c>
      <c r="B4763" t="str">
        <f>IFERROR(VLOOKUP('Lotações convertidas'!A4763,'Lista de conversão'!A:B,2,0),IFERROR(VLOOKUP('Lotações convertidas'!A4763,'Lista de conversão'!B:B,1,0),""))</f>
        <v>CENTRO DE SAÚDE DOM CABRAL</v>
      </c>
    </row>
    <row r="4764" spans="1:2" x14ac:dyDescent="0.25">
      <c r="A4764" t="str">
        <f>TRIM(BC!F4762)</f>
        <v>CENTRO DE SAÚDE DOM CABRAL</v>
      </c>
      <c r="B4764" t="str">
        <f>IFERROR(VLOOKUP('Lotações convertidas'!A4764,'Lista de conversão'!A:B,2,0),IFERROR(VLOOKUP('Lotações convertidas'!A4764,'Lista de conversão'!B:B,1,0),""))</f>
        <v>CENTRO DE SAÚDE DOM CABRAL</v>
      </c>
    </row>
    <row r="4765" spans="1:2" x14ac:dyDescent="0.25">
      <c r="A4765" t="str">
        <f>TRIM(BC!F4763)</f>
        <v>CENTRO DE SAÚDE CÍCERO ILDEFONSO</v>
      </c>
      <c r="B4765" t="str">
        <f>IFERROR(VLOOKUP('Lotações convertidas'!A4765,'Lista de conversão'!A:B,2,0),IFERROR(VLOOKUP('Lotações convertidas'!A4765,'Lista de conversão'!B:B,1,0),""))</f>
        <v>CENTRO DE SAÚDE CÍCERO ILDEFONSO</v>
      </c>
    </row>
    <row r="4766" spans="1:2" x14ac:dyDescent="0.25">
      <c r="A4766" t="str">
        <f>TRIM(BC!F4764)</f>
        <v>CENTRO DE SAÚDE SÃO MIGUEL ARCANJO</v>
      </c>
      <c r="B4766" t="str">
        <f>IFERROR(VLOOKUP('Lotações convertidas'!A4766,'Lista de conversão'!A:B,2,0),IFERROR(VLOOKUP('Lotações convertidas'!A4766,'Lista de conversão'!B:B,1,0),""))</f>
        <v>CENTRO DE SAÚDE SÃO MIGUEL ARCANJO</v>
      </c>
    </row>
    <row r="4767" spans="1:2" x14ac:dyDescent="0.25">
      <c r="A4767" t="str">
        <f>TRIM(BC!F4765)</f>
        <v>CENTRO DE SAÚDE NOVO AARÃO REIS</v>
      </c>
      <c r="B4767" t="str">
        <f>IFERROR(VLOOKUP('Lotações convertidas'!A4767,'Lista de conversão'!A:B,2,0),IFERROR(VLOOKUP('Lotações convertidas'!A4767,'Lista de conversão'!B:B,1,0),""))</f>
        <v>CENTRO DE SAÚDE NOVO AARÃO REIS</v>
      </c>
    </row>
    <row r="4768" spans="1:2" x14ac:dyDescent="0.25">
      <c r="A4768" t="str">
        <f>TRIM(BC!F4766)</f>
        <v>CENTRO DE SAÚDE SÃO PAULO</v>
      </c>
      <c r="B4768" t="str">
        <f>IFERROR(VLOOKUP('Lotações convertidas'!A4768,'Lista de conversão'!A:B,2,0),IFERROR(VLOOKUP('Lotações convertidas'!A4768,'Lista de conversão'!B:B,1,0),""))</f>
        <v>CENTRO DE SAÚDE SÃO PAULO</v>
      </c>
    </row>
    <row r="4769" spans="1:2" x14ac:dyDescent="0.25">
      <c r="A4769" t="str">
        <f>TRIM(BC!F4767)</f>
        <v>CENTRO DE REFERÊNCIA EM SAÚDE MENTAL - ÁLCOOL E OUTRAS DROGAS VENDA NOVA</v>
      </c>
      <c r="B4769" t="str">
        <f>IFERROR(VLOOKUP('Lotações convertidas'!A4769,'Lista de conversão'!A:B,2,0),IFERROR(VLOOKUP('Lotações convertidas'!A4769,'Lista de conversão'!B:B,1,0),""))</f>
        <v>CENTRO DE REFERÊNCIA EM SAÚDE MENTAL - ÁLCOOL E OUTRAS DROGAS VENDA NOVA</v>
      </c>
    </row>
    <row r="4770" spans="1:2" x14ac:dyDescent="0.25">
      <c r="A4770" t="str">
        <f>TRIM(BC!F4768)</f>
        <v>CENTRO DE SAÚDE ANDRADAS</v>
      </c>
      <c r="B4770" t="str">
        <f>IFERROR(VLOOKUP('Lotações convertidas'!A4770,'Lista de conversão'!A:B,2,0),IFERROR(VLOOKUP('Lotações convertidas'!A4770,'Lista de conversão'!B:B,1,0),""))</f>
        <v>CENTRO DE SAÚDE ANDRADAS</v>
      </c>
    </row>
    <row r="4771" spans="1:2" x14ac:dyDescent="0.25">
      <c r="A4771" t="str">
        <f>TRIM(BC!F4769)</f>
        <v>CENTRO DE SAÚDE ZILAH SPÓSITO</v>
      </c>
      <c r="B4771" t="str">
        <f>IFERROR(VLOOKUP('Lotações convertidas'!A4771,'Lista de conversão'!A:B,2,0),IFERROR(VLOOKUP('Lotações convertidas'!A4771,'Lista de conversão'!B:B,1,0),""))</f>
        <v>CENTRO DE SAÚDE ZILAH SPÓSITO</v>
      </c>
    </row>
    <row r="4772" spans="1:2" x14ac:dyDescent="0.25">
      <c r="A4772" t="str">
        <f>TRIM(BC!F4770)</f>
        <v>CENTRO DE REFERÊNCIA EM SAÚDE MENTAL- ÁLCOOL E OUTRAS DROGAS NORDESTE</v>
      </c>
      <c r="B4772" t="str">
        <f>IFERROR(VLOOKUP('Lotações convertidas'!A4772,'Lista de conversão'!A:B,2,0),IFERROR(VLOOKUP('Lotações convertidas'!A4772,'Lista de conversão'!B:B,1,0),""))</f>
        <v>CENTRO DE REFERENCIA EM SAUDE MENTAL ALCOOL E DROGAS NORDESTE</v>
      </c>
    </row>
    <row r="4773" spans="1:2" x14ac:dyDescent="0.25">
      <c r="A4773" t="str">
        <f>TRIM(BC!F4771)</f>
        <v>CENTRO DE TESTAGEM E ACONSELHAMENTO - SERVIÇO DE ATENDIMENTO ESPECIALIZADO</v>
      </c>
      <c r="B4773" t="str">
        <f>IFERROR(VLOOKUP('Lotações convertidas'!A4773,'Lista de conversão'!A:B,2,0),IFERROR(VLOOKUP('Lotações convertidas'!A4773,'Lista de conversão'!B:B,1,0),""))</f>
        <v>CENTRO DE TESTAGEM E ACONSELHAMENTO - SERVICO DE ATENDIMENTO ESPECIALIZADO</v>
      </c>
    </row>
    <row r="4774" spans="1:2" x14ac:dyDescent="0.25">
      <c r="A4774" t="str">
        <f>TRIM(BC!F4772)</f>
        <v>UNIDADE DE PRONTO ATENDIMENTO PAMPULHA</v>
      </c>
      <c r="B4774" t="str">
        <f>IFERROR(VLOOKUP('Lotações convertidas'!A4774,'Lista de conversão'!A:B,2,0),IFERROR(VLOOKUP('Lotações convertidas'!A4774,'Lista de conversão'!B:B,1,0),""))</f>
        <v>UNIDADE DE PRONTO ATENDIMENTO PAMPULHA</v>
      </c>
    </row>
    <row r="4775" spans="1:2" x14ac:dyDescent="0.25">
      <c r="A4775" t="str">
        <f>TRIM(BC!F4773)</f>
        <v>CENTRO DE REFERENCIA EM SAUDE MENTAL NORDESTE</v>
      </c>
      <c r="B4775" t="str">
        <f>IFERROR(VLOOKUP('Lotações convertidas'!A4775,'Lista de conversão'!A:B,2,0),IFERROR(VLOOKUP('Lotações convertidas'!A4775,'Lista de conversão'!B:B,1,0),""))</f>
        <v>CENTRO DE REFERENCIA EM SAUDE MENTAL NORDESTE</v>
      </c>
    </row>
    <row r="4776" spans="1:2" x14ac:dyDescent="0.25">
      <c r="A4776" t="str">
        <f>TRIM(BC!F4774)</f>
        <v>UNIDADE DE PRONTO ATENDIMENTO NORDESTE</v>
      </c>
      <c r="B4776" t="str">
        <f>IFERROR(VLOOKUP('Lotações convertidas'!A4776,'Lista de conversão'!A:B,2,0),IFERROR(VLOOKUP('Lotações convertidas'!A4776,'Lista de conversão'!B:B,1,0),""))</f>
        <v>UNIDADE DE PRONTO ATENDIMENTO NORDESTE</v>
      </c>
    </row>
    <row r="4777" spans="1:2" x14ac:dyDescent="0.25">
      <c r="A4777" t="str">
        <f>TRIM(BC!F4775)</f>
        <v>CENTRO DE REFERENCIA EM SAUDE MENTAL NOROESTE</v>
      </c>
      <c r="B4777" t="str">
        <f>IFERROR(VLOOKUP('Lotações convertidas'!A4777,'Lista de conversão'!A:B,2,0),IFERROR(VLOOKUP('Lotações convertidas'!A4777,'Lista de conversão'!B:B,1,0),""))</f>
        <v>CENTRO DE REFERENCIA EM SAUDE MENTAL NOROESTE</v>
      </c>
    </row>
    <row r="4778" spans="1:2" x14ac:dyDescent="0.25">
      <c r="A4778" t="str">
        <f>TRIM(BC!F4776)</f>
        <v>LABORATÓRIO DE ZOONOSES</v>
      </c>
      <c r="B4778" t="str">
        <f>IFERROR(VLOOKUP('Lotações convertidas'!A4778,'Lista de conversão'!A:B,2,0),IFERROR(VLOOKUP('Lotações convertidas'!A4778,'Lista de conversão'!B:B,1,0),""))</f>
        <v>LABORATORIO DE ZOONOSES</v>
      </c>
    </row>
    <row r="4779" spans="1:2" x14ac:dyDescent="0.25">
      <c r="A4779" t="str">
        <f>TRIM(BC!F4777)</f>
        <v>CENTRO DE REFERENCIA EM SAUDE MENTAL NORTE</v>
      </c>
      <c r="B4779" t="str">
        <f>IFERROR(VLOOKUP('Lotações convertidas'!A4779,'Lista de conversão'!A:B,2,0),IFERROR(VLOOKUP('Lotações convertidas'!A4779,'Lista de conversão'!B:B,1,0),""))</f>
        <v>CENTRO DE REFERENCIA EM SAUDE MENTAL NORTE</v>
      </c>
    </row>
    <row r="4780" spans="1:2" x14ac:dyDescent="0.25">
      <c r="A4780" t="str">
        <f>TRIM(BC!F4778)</f>
        <v>CENTRO DE REFERENCIA DE IMUNOBIOLOGICOS ESPECIAIS</v>
      </c>
      <c r="B4780" t="str">
        <f>IFERROR(VLOOKUP('Lotações convertidas'!A4780,'Lista de conversão'!A:B,2,0),IFERROR(VLOOKUP('Lotações convertidas'!A4780,'Lista de conversão'!B:B,1,0),""))</f>
        <v>CENTRO DE REFERENCIA DE IMUNOBIOLOGICOS ESPECIAIS</v>
      </c>
    </row>
    <row r="4781" spans="1:2" x14ac:dyDescent="0.25">
      <c r="A4781" t="str">
        <f>TRIM(BC!F4779)</f>
        <v>LABORATÓRIO DE ZOONOSES</v>
      </c>
      <c r="B4781" t="str">
        <f>IFERROR(VLOOKUP('Lotações convertidas'!A4781,'Lista de conversão'!A:B,2,0),IFERROR(VLOOKUP('Lotações convertidas'!A4781,'Lista de conversão'!B:B,1,0),""))</f>
        <v>LABORATORIO DE ZOONOSES</v>
      </c>
    </row>
    <row r="4782" spans="1:2" x14ac:dyDescent="0.25">
      <c r="A4782" t="str">
        <f>TRIM(BC!F4780)</f>
        <v>CENTRO DE REFERENCIA EM REABILITACAO NOROESTE</v>
      </c>
      <c r="B4782" t="str">
        <f>IFERROR(VLOOKUP('Lotações convertidas'!A4782,'Lista de conversão'!A:B,2,0),IFERROR(VLOOKUP('Lotações convertidas'!A4782,'Lista de conversão'!B:B,1,0),""))</f>
        <v>CENTRO DE REFERENCIA EM REABILITACAO NOROESTE</v>
      </c>
    </row>
    <row r="4783" spans="1:2" x14ac:dyDescent="0.25">
      <c r="A4783" t="str">
        <f>TRIM(BC!F4781)</f>
        <v>CENTRO DE SAÚDE CÍCERO ILDEFONSO</v>
      </c>
      <c r="B4783" t="str">
        <f>IFERROR(VLOOKUP('Lotações convertidas'!A4783,'Lista de conversão'!A:B,2,0),IFERROR(VLOOKUP('Lotações convertidas'!A4783,'Lista de conversão'!B:B,1,0),""))</f>
        <v>CENTRO DE SAÚDE CÍCERO ILDEFONSO</v>
      </c>
    </row>
    <row r="4784" spans="1:2" x14ac:dyDescent="0.25">
      <c r="A4784" t="str">
        <f>TRIM(BC!F4782)</f>
        <v>CENTRO DE SAÚDE FÁBIO CORREA LIMA</v>
      </c>
      <c r="B4784" t="str">
        <f>IFERROR(VLOOKUP('Lotações convertidas'!A4784,'Lista de conversão'!A:B,2,0),IFERROR(VLOOKUP('Lotações convertidas'!A4784,'Lista de conversão'!B:B,1,0),""))</f>
        <v>CENTRO DE SAÚDE FÁBIO CORREA LIMA</v>
      </c>
    </row>
    <row r="4785" spans="1:2" x14ac:dyDescent="0.25">
      <c r="A4785" t="str">
        <f>TRIM(BC!F4783)</f>
        <v>CENTRO DE SAÚDE MARIVANDA BALEEIRO - PAULO VI</v>
      </c>
      <c r="B4785" t="str">
        <f>IFERROR(VLOOKUP('Lotações convertidas'!A4785,'Lista de conversão'!A:B,2,0),IFERROR(VLOOKUP('Lotações convertidas'!A4785,'Lista de conversão'!B:B,1,0),""))</f>
        <v>CENTRO DE SAÚDE MARIVANDA BALEEIRO - PAULO VI</v>
      </c>
    </row>
    <row r="4786" spans="1:2" x14ac:dyDescent="0.25">
      <c r="A4786" t="str">
        <f>TRIM(BC!F4784)</f>
        <v>UNIDADE DE PRONTO ATENDIMENTO LESTE</v>
      </c>
      <c r="B4786" t="str">
        <f>IFERROR(VLOOKUP('Lotações convertidas'!A4786,'Lista de conversão'!A:B,2,0),IFERROR(VLOOKUP('Lotações convertidas'!A4786,'Lista de conversão'!B:B,1,0),""))</f>
        <v>UNIDADE DE PRONTO ATENDIMENTO LESTE</v>
      </c>
    </row>
    <row r="4787" spans="1:2" x14ac:dyDescent="0.25">
      <c r="A4787" t="str">
        <f>TRIM(BC!F4785)</f>
        <v>CENTRO DE SAÚDE MARCO ANTÔNIO DE MENEZES</v>
      </c>
      <c r="B4787" t="str">
        <f>IFERROR(VLOOKUP('Lotações convertidas'!A4787,'Lista de conversão'!A:B,2,0),IFERROR(VLOOKUP('Lotações convertidas'!A4787,'Lista de conversão'!B:B,1,0),""))</f>
        <v>CENTRO DE SAÚDE MARCO ANTÔNIO DE MENEZES</v>
      </c>
    </row>
    <row r="4788" spans="1:2" x14ac:dyDescent="0.25">
      <c r="A4788" t="str">
        <f>TRIM(BC!F4786)</f>
        <v>UNIDADE DE PRONTO ATENDIMENTO BARREIRO</v>
      </c>
      <c r="B4788" t="str">
        <f>IFERROR(VLOOKUP('Lotações convertidas'!A4788,'Lista de conversão'!A:B,2,0),IFERROR(VLOOKUP('Lotações convertidas'!A4788,'Lista de conversão'!B:B,1,0),""))</f>
        <v>UNIDADE DE PRONTO ATENDIMENTO BARREIRO</v>
      </c>
    </row>
    <row r="4789" spans="1:2" x14ac:dyDescent="0.25">
      <c r="A4789" t="str">
        <f>TRIM(BC!F4787)</f>
        <v>UNIDADE DE PRONTO ATENDIMENTO NORDESTE</v>
      </c>
      <c r="B4789" t="str">
        <f>IFERROR(VLOOKUP('Lotações convertidas'!A4789,'Lista de conversão'!A:B,2,0),IFERROR(VLOOKUP('Lotações convertidas'!A4789,'Lista de conversão'!B:B,1,0),""))</f>
        <v>UNIDADE DE PRONTO ATENDIMENTO NORDESTE</v>
      </c>
    </row>
    <row r="4790" spans="1:2" x14ac:dyDescent="0.25">
      <c r="A4790" t="str">
        <f>TRIM(BC!F4788)</f>
        <v>CENTRO DE ESPECIALIDADES ODONTOLÓGICAS CENTRO-SUL</v>
      </c>
      <c r="B4790" t="str">
        <f>IFERROR(VLOOKUP('Lotações convertidas'!A4790,'Lista de conversão'!A:B,2,0),IFERROR(VLOOKUP('Lotações convertidas'!A4790,'Lista de conversão'!B:B,1,0),""))</f>
        <v>CENTRO DE ESPECIALIDADES ODONTOLOGICAS CENTRO-SUL</v>
      </c>
    </row>
    <row r="4791" spans="1:2" x14ac:dyDescent="0.25">
      <c r="A4791" t="str">
        <f>TRIM(BC!F4789)</f>
        <v>CENTRO DE SAÚDE SÃO JOSÉ</v>
      </c>
      <c r="B4791" t="str">
        <f>IFERROR(VLOOKUP('Lotações convertidas'!A4791,'Lista de conversão'!A:B,2,0),IFERROR(VLOOKUP('Lotações convertidas'!A4791,'Lista de conversão'!B:B,1,0),""))</f>
        <v>CENTRO DE SAÚDE SÃO JOSÉ</v>
      </c>
    </row>
    <row r="4792" spans="1:2" x14ac:dyDescent="0.25">
      <c r="A4792" t="str">
        <f>TRIM(BC!F4790)</f>
        <v>CENTRO DE SAÚDE PIRATININGA</v>
      </c>
      <c r="B4792" t="str">
        <f>IFERROR(VLOOKUP('Lotações convertidas'!A4792,'Lista de conversão'!A:B,2,0),IFERROR(VLOOKUP('Lotações convertidas'!A4792,'Lista de conversão'!B:B,1,0),""))</f>
        <v>CENTRO DE SAÚDE PIRATININGA</v>
      </c>
    </row>
    <row r="4793" spans="1:2" x14ac:dyDescent="0.25">
      <c r="A4793" t="str">
        <f>TRIM(BC!F4791)</f>
        <v>CENTRO DE SAÚDE CONJUNTO PAULO VI</v>
      </c>
      <c r="B4793" t="str">
        <f>IFERROR(VLOOKUP('Lotações convertidas'!A4793,'Lista de conversão'!A:B,2,0),IFERROR(VLOOKUP('Lotações convertidas'!A4793,'Lista de conversão'!B:B,1,0),""))</f>
        <v>CENTRO DE SAÚDE CONJUNTO PAULO VI</v>
      </c>
    </row>
    <row r="4794" spans="1:2" x14ac:dyDescent="0.25">
      <c r="A4794" t="str">
        <f>TRIM(BC!F4792)</f>
        <v>CENTRO DE SAÚDE CABANA</v>
      </c>
      <c r="B4794" t="str">
        <f>IFERROR(VLOOKUP('Lotações convertidas'!A4794,'Lista de conversão'!A:B,2,0),IFERROR(VLOOKUP('Lotações convertidas'!A4794,'Lista de conversão'!B:B,1,0),""))</f>
        <v>CENTRO DE SAÚDE CABANA</v>
      </c>
    </row>
    <row r="4795" spans="1:2" x14ac:dyDescent="0.25">
      <c r="A4795" t="str">
        <f>TRIM(BC!F4793)</f>
        <v>CENTRO DE SAÚDE LAJEDO</v>
      </c>
      <c r="B4795" t="str">
        <f>IFERROR(VLOOKUP('Lotações convertidas'!A4795,'Lista de conversão'!A:B,2,0),IFERROR(VLOOKUP('Lotações convertidas'!A4795,'Lista de conversão'!B:B,1,0),""))</f>
        <v>CENTRO DE SAÚDE LAJEDO</v>
      </c>
    </row>
    <row r="4796" spans="1:2" x14ac:dyDescent="0.25">
      <c r="A4796" t="str">
        <f>TRIM(BC!F4794)</f>
        <v>UNIDADE DE PRONTO ATENDIMENTO OESTE</v>
      </c>
      <c r="B4796" t="str">
        <f>IFERROR(VLOOKUP('Lotações convertidas'!A4796,'Lista de conversão'!A:B,2,0),IFERROR(VLOOKUP('Lotações convertidas'!A4796,'Lista de conversão'!B:B,1,0),""))</f>
        <v>UNIDADE DE PRONTO ATENDIMENTO OESTE</v>
      </c>
    </row>
    <row r="4797" spans="1:2" x14ac:dyDescent="0.25">
      <c r="A4797" t="str">
        <f>TRIM(BC!F4795)</f>
        <v>CENTRO DE SAÚDE SÃO JOSÉ</v>
      </c>
      <c r="B4797" t="str">
        <f>IFERROR(VLOOKUP('Lotações convertidas'!A4797,'Lista de conversão'!A:B,2,0),IFERROR(VLOOKUP('Lotações convertidas'!A4797,'Lista de conversão'!B:B,1,0),""))</f>
        <v>CENTRO DE SAÚDE SÃO JOSÉ</v>
      </c>
    </row>
    <row r="4798" spans="1:2" x14ac:dyDescent="0.25">
      <c r="A4798" t="str">
        <f>TRIM(BC!F4796)</f>
        <v>CENTRO DE SAÚDE VILA LEONINA</v>
      </c>
      <c r="B4798" t="str">
        <f>IFERROR(VLOOKUP('Lotações convertidas'!A4798,'Lista de conversão'!A:B,2,0),IFERROR(VLOOKUP('Lotações convertidas'!A4798,'Lista de conversão'!B:B,1,0),""))</f>
        <v>CENTRO DE SAÚDE VILA LEONINA</v>
      </c>
    </row>
    <row r="4799" spans="1:2" x14ac:dyDescent="0.25">
      <c r="A4799" t="str">
        <f>TRIM(BC!F4797)</f>
        <v>CENTRO DE SAÚDE SANTA ROSA</v>
      </c>
      <c r="B4799" t="str">
        <f>IFERROR(VLOOKUP('Lotações convertidas'!A4799,'Lista de conversão'!A:B,2,0),IFERROR(VLOOKUP('Lotações convertidas'!A4799,'Lista de conversão'!B:B,1,0),""))</f>
        <v>CENTRO DE SAÚDE SANTA ROSA</v>
      </c>
    </row>
    <row r="4800" spans="1:2" x14ac:dyDescent="0.25">
      <c r="A4800" t="str">
        <f>TRIM(BC!F4798)</f>
        <v>CENTRO DE SAÚDE CÉU AZUL</v>
      </c>
      <c r="B4800" t="str">
        <f>IFERROR(VLOOKUP('Lotações convertidas'!A4800,'Lista de conversão'!A:B,2,0),IFERROR(VLOOKUP('Lotações convertidas'!A4800,'Lista de conversão'!B:B,1,0),""))</f>
        <v>CENTRO DE SAÚDE CÉU AZUL</v>
      </c>
    </row>
    <row r="4801" spans="1:2" x14ac:dyDescent="0.25">
      <c r="A4801" t="str">
        <f>TRIM(BC!F4799)</f>
        <v>UNIDADE DE PRONTO ATENDIMENTO NORDESTE</v>
      </c>
      <c r="B4801" t="str">
        <f>IFERROR(VLOOKUP('Lotações convertidas'!A4801,'Lista de conversão'!A:B,2,0),IFERROR(VLOOKUP('Lotações convertidas'!A4801,'Lista de conversão'!B:B,1,0),""))</f>
        <v>UNIDADE DE PRONTO ATENDIMENTO NORDESTE</v>
      </c>
    </row>
    <row r="4802" spans="1:2" x14ac:dyDescent="0.25">
      <c r="A4802" t="str">
        <f>TRIM(BC!F4800)</f>
        <v>UNIDADE DE PRONTO ATENDIMENTO NORDESTE</v>
      </c>
      <c r="B4802" t="str">
        <f>IFERROR(VLOOKUP('Lotações convertidas'!A4802,'Lista de conversão'!A:B,2,0),IFERROR(VLOOKUP('Lotações convertidas'!A4802,'Lista de conversão'!B:B,1,0),""))</f>
        <v>UNIDADE DE PRONTO ATENDIMENTO NORDESTE</v>
      </c>
    </row>
    <row r="4803" spans="1:2" x14ac:dyDescent="0.25">
      <c r="A4803" t="str">
        <f>TRIM(BC!F4801)</f>
        <v>SERVIÇO DE ATENDIMENTO MÓVEL DE URGÊNCIA E TRANSPORTE EM SAÚDE</v>
      </c>
      <c r="B4803" t="str">
        <f>IFERROR(VLOOKUP('Lotações convertidas'!A4803,'Lista de conversão'!A:B,2,0),IFERROR(VLOOKUP('Lotações convertidas'!A4803,'Lista de conversão'!B:B,1,0),""))</f>
        <v>SERVIÇO DE ATENDIMENTO MÓVEL DE URGÊNCIA E TRANSPORTE EM SAÚDE</v>
      </c>
    </row>
    <row r="4804" spans="1:2" x14ac:dyDescent="0.25">
      <c r="A4804" t="str">
        <f>TRIM(BC!F4802)</f>
        <v>CENTRAL DE ESTERILIZACAO LESTE</v>
      </c>
      <c r="B4804" t="str">
        <f>IFERROR(VLOOKUP('Lotações convertidas'!A4804,'Lista de conversão'!A:B,2,0),IFERROR(VLOOKUP('Lotações convertidas'!A4804,'Lista de conversão'!B:B,1,0),""))</f>
        <v>CENTRAL DE ESTERILIZACAO LESTE</v>
      </c>
    </row>
    <row r="4805" spans="1:2" x14ac:dyDescent="0.25">
      <c r="A4805" t="str">
        <f>TRIM(BC!F4803)</f>
        <v>CENTRO DE SAÚDE MARCO ANTÔNIO DE MENEZES</v>
      </c>
      <c r="B4805" t="str">
        <f>IFERROR(VLOOKUP('Lotações convertidas'!A4805,'Lista de conversão'!A:B,2,0),IFERROR(VLOOKUP('Lotações convertidas'!A4805,'Lista de conversão'!B:B,1,0),""))</f>
        <v>CENTRO DE SAÚDE MARCO ANTÔNIO DE MENEZES</v>
      </c>
    </row>
    <row r="4806" spans="1:2" x14ac:dyDescent="0.25">
      <c r="A4806" t="str">
        <f>TRIM(BC!F4804)</f>
        <v>CENTRO DE SAÚDE GOIÂNIA</v>
      </c>
      <c r="B4806" t="str">
        <f>IFERROR(VLOOKUP('Lotações convertidas'!A4806,'Lista de conversão'!A:B,2,0),IFERROR(VLOOKUP('Lotações convertidas'!A4806,'Lista de conversão'!B:B,1,0),""))</f>
        <v>CENTRO DE SAÚDE GOIÂNIA</v>
      </c>
    </row>
    <row r="4807" spans="1:2" x14ac:dyDescent="0.25">
      <c r="A4807" t="str">
        <f>TRIM(BC!F4805)</f>
        <v>CENTRO DE SAÚDE MARIVANDA BALEEIRO - PAULO VI</v>
      </c>
      <c r="B4807" t="str">
        <f>IFERROR(VLOOKUP('Lotações convertidas'!A4807,'Lista de conversão'!A:B,2,0),IFERROR(VLOOKUP('Lotações convertidas'!A4807,'Lista de conversão'!B:B,1,0),""))</f>
        <v>CENTRO DE SAÚDE MARIVANDA BALEEIRO - PAULO VI</v>
      </c>
    </row>
    <row r="4808" spans="1:2" x14ac:dyDescent="0.25">
      <c r="A4808" t="str">
        <f>TRIM(BC!F4806)</f>
        <v>CENTRO DE SAÚDE COPACABANA</v>
      </c>
      <c r="B4808" t="str">
        <f>IFERROR(VLOOKUP('Lotações convertidas'!A4808,'Lista de conversão'!A:B,2,0),IFERROR(VLOOKUP('Lotações convertidas'!A4808,'Lista de conversão'!B:B,1,0),""))</f>
        <v>CENTRO DE SAÚDE COPACABANA</v>
      </c>
    </row>
    <row r="4809" spans="1:2" x14ac:dyDescent="0.25">
      <c r="A4809" t="str">
        <f>TRIM(BC!F4807)</f>
        <v>CENTRO DE SAÚDE NORALDINO DE LIMA</v>
      </c>
      <c r="B4809" t="str">
        <f>IFERROR(VLOOKUP('Lotações convertidas'!A4809,'Lista de conversão'!A:B,2,0),IFERROR(VLOOKUP('Lotações convertidas'!A4809,'Lista de conversão'!B:B,1,0),""))</f>
        <v>CENTRO DE SAÚDE NORALDINO DE LIMA</v>
      </c>
    </row>
    <row r="4810" spans="1:2" x14ac:dyDescent="0.25">
      <c r="A4810" t="str">
        <f>TRIM(BC!F4808)</f>
        <v>CENTRO DE REFERÊNCIA EM SAÚDE MENTAL- ÁLCOOL E OUTRAS DROGAS NORDESTE</v>
      </c>
      <c r="B4810" t="str">
        <f>IFERROR(VLOOKUP('Lotações convertidas'!A4810,'Lista de conversão'!A:B,2,0),IFERROR(VLOOKUP('Lotações convertidas'!A4810,'Lista de conversão'!B:B,1,0),""))</f>
        <v>CENTRO DE REFERENCIA EM SAUDE MENTAL ALCOOL E DROGAS NORDESTE</v>
      </c>
    </row>
    <row r="4811" spans="1:2" x14ac:dyDescent="0.25">
      <c r="A4811" t="str">
        <f>TRIM(BC!F4809)</f>
        <v>CENTRO DE SAÚDE BARREIRO DE CIMA</v>
      </c>
      <c r="B4811" t="str">
        <f>IFERROR(VLOOKUP('Lotações convertidas'!A4811,'Lista de conversão'!A:B,2,0),IFERROR(VLOOKUP('Lotações convertidas'!A4811,'Lista de conversão'!B:B,1,0),""))</f>
        <v>CENTRO DE SAÚDE BARREIRO DE CIMA</v>
      </c>
    </row>
    <row r="4812" spans="1:2" x14ac:dyDescent="0.25">
      <c r="A4812" t="str">
        <f>TRIM(BC!F4810)</f>
        <v>CENTRO DE SAÚDE GLÓRIA</v>
      </c>
      <c r="B4812" t="str">
        <f>IFERROR(VLOOKUP('Lotações convertidas'!A4812,'Lista de conversão'!A:B,2,0),IFERROR(VLOOKUP('Lotações convertidas'!A4812,'Lista de conversão'!B:B,1,0),""))</f>
        <v>CENTRO DE SAÚDE GLÓRIA</v>
      </c>
    </row>
    <row r="4813" spans="1:2" x14ac:dyDescent="0.25">
      <c r="A4813" t="str">
        <f>TRIM(BC!F4811)</f>
        <v>UNIDADE DE PRONTO ATENDIMENTO OESTE</v>
      </c>
      <c r="B4813" t="str">
        <f>IFERROR(VLOOKUP('Lotações convertidas'!A4813,'Lista de conversão'!A:B,2,0),IFERROR(VLOOKUP('Lotações convertidas'!A4813,'Lista de conversão'!B:B,1,0),""))</f>
        <v>UNIDADE DE PRONTO ATENDIMENTO OESTE</v>
      </c>
    </row>
    <row r="4814" spans="1:2" x14ac:dyDescent="0.25">
      <c r="A4814" t="str">
        <f>TRIM(BC!F4812)</f>
        <v>UNIDADE DE REFERÊNCIA SECUNDÁRIA CENTRO-SUL</v>
      </c>
      <c r="B4814" t="str">
        <f>IFERROR(VLOOKUP('Lotações convertidas'!A4814,'Lista de conversão'!A:B,2,0),IFERROR(VLOOKUP('Lotações convertidas'!A4814,'Lista de conversão'!B:B,1,0),""))</f>
        <v>UNIDADE DE REFERENCIA SECUNDARIA CENTRO-SUL</v>
      </c>
    </row>
    <row r="4815" spans="1:2" x14ac:dyDescent="0.25">
      <c r="A4815" t="str">
        <f>TRIM(BC!F4813)</f>
        <v>CENTRO DE SAÚDE CÉU AZUL</v>
      </c>
      <c r="B4815" t="str">
        <f>IFERROR(VLOOKUP('Lotações convertidas'!A4815,'Lista de conversão'!A:B,2,0),IFERROR(VLOOKUP('Lotações convertidas'!A4815,'Lista de conversão'!B:B,1,0),""))</f>
        <v>CENTRO DE SAÚDE CÉU AZUL</v>
      </c>
    </row>
    <row r="4816" spans="1:2" x14ac:dyDescent="0.25">
      <c r="A4816" t="str">
        <f>TRIM(BC!F4814)</f>
        <v>CENTRO DE SAÚDE ALCIDES LINS</v>
      </c>
      <c r="B4816" t="str">
        <f>IFERROR(VLOOKUP('Lotações convertidas'!A4816,'Lista de conversão'!A:B,2,0),IFERROR(VLOOKUP('Lotações convertidas'!A4816,'Lista de conversão'!B:B,1,0),""))</f>
        <v>CENTRO DE SAÚDE ALCIDES LINS</v>
      </c>
    </row>
    <row r="4817" spans="1:2" x14ac:dyDescent="0.25">
      <c r="A4817" t="str">
        <f>TRIM(BC!F4815)</f>
        <v>CENTRO DE SAÚDE PADRE TIAGO</v>
      </c>
      <c r="B4817" t="str">
        <f>IFERROR(VLOOKUP('Lotações convertidas'!A4817,'Lista de conversão'!A:B,2,0),IFERROR(VLOOKUP('Lotações convertidas'!A4817,'Lista de conversão'!B:B,1,0),""))</f>
        <v>CENTRO DE SAÚDE PADRE TIAGO</v>
      </c>
    </row>
    <row r="4818" spans="1:2" x14ac:dyDescent="0.25">
      <c r="A4818" t="str">
        <f>TRIM(BC!F4816)</f>
        <v>CENTRO DE SAÚDE COPACABANA</v>
      </c>
      <c r="B4818" t="str">
        <f>IFERROR(VLOOKUP('Lotações convertidas'!A4818,'Lista de conversão'!A:B,2,0),IFERROR(VLOOKUP('Lotações convertidas'!A4818,'Lista de conversão'!B:B,1,0),""))</f>
        <v>CENTRO DE SAÚDE COPACABANA</v>
      </c>
    </row>
    <row r="4819" spans="1:2" x14ac:dyDescent="0.25">
      <c r="A4819" t="str">
        <f>TRIM(BC!F4817)</f>
        <v>CENTRO DE SAÚDE CAMARGOS</v>
      </c>
      <c r="B4819" t="str">
        <f>IFERROR(VLOOKUP('Lotações convertidas'!A4819,'Lista de conversão'!A:B,2,0),IFERROR(VLOOKUP('Lotações convertidas'!A4819,'Lista de conversão'!B:B,1,0),""))</f>
        <v>CENTRO DE SAÚDE CAMARGOS</v>
      </c>
    </row>
    <row r="4820" spans="1:2" x14ac:dyDescent="0.25">
      <c r="A4820" t="str">
        <f>TRIM(BC!F4818)</f>
        <v>CENTRO DE SAÚDE SÃO PAULO</v>
      </c>
      <c r="B4820" t="str">
        <f>IFERROR(VLOOKUP('Lotações convertidas'!A4820,'Lista de conversão'!A:B,2,0),IFERROR(VLOOKUP('Lotações convertidas'!A4820,'Lista de conversão'!B:B,1,0),""))</f>
        <v>CENTRO DE SAÚDE SÃO PAULO</v>
      </c>
    </row>
    <row r="4821" spans="1:2" x14ac:dyDescent="0.25">
      <c r="A4821" t="str">
        <f>TRIM(BC!F4819)</f>
        <v>CENTRO DE SAÚDE TUPI</v>
      </c>
      <c r="B4821" t="str">
        <f>IFERROR(VLOOKUP('Lotações convertidas'!A4821,'Lista de conversão'!A:B,2,0),IFERROR(VLOOKUP('Lotações convertidas'!A4821,'Lista de conversão'!B:B,1,0),""))</f>
        <v>CENTRO DE SAÚDE TUPI</v>
      </c>
    </row>
    <row r="4822" spans="1:2" x14ac:dyDescent="0.25">
      <c r="A4822" t="str">
        <f>TRIM(BC!F4820)</f>
        <v>UNIDADE DE PRONTO ATENDIMENTO BARREIRO</v>
      </c>
      <c r="B4822" t="str">
        <f>IFERROR(VLOOKUP('Lotações convertidas'!A4822,'Lista de conversão'!A:B,2,0),IFERROR(VLOOKUP('Lotações convertidas'!A4822,'Lista de conversão'!B:B,1,0),""))</f>
        <v>UNIDADE DE PRONTO ATENDIMENTO BARREIRO</v>
      </c>
    </row>
    <row r="4823" spans="1:2" x14ac:dyDescent="0.25">
      <c r="A4823" t="str">
        <f>TRIM(BC!F4821)</f>
        <v>CENTRO DE SAÚDE MARIVANDA BALEEIRO - PAULO VI</v>
      </c>
      <c r="B4823" t="str">
        <f>IFERROR(VLOOKUP('Lotações convertidas'!A4823,'Lista de conversão'!A:B,2,0),IFERROR(VLOOKUP('Lotações convertidas'!A4823,'Lista de conversão'!B:B,1,0),""))</f>
        <v>CENTRO DE SAÚDE MARIVANDA BALEEIRO - PAULO VI</v>
      </c>
    </row>
    <row r="4824" spans="1:2" x14ac:dyDescent="0.25">
      <c r="A4824" t="str">
        <f>TRIM(BC!F4822)</f>
        <v>CENTRO DE SAÚDE BOMSUCESSO</v>
      </c>
      <c r="B4824" t="str">
        <f>IFERROR(VLOOKUP('Lotações convertidas'!A4824,'Lista de conversão'!A:B,2,0),IFERROR(VLOOKUP('Lotações convertidas'!A4824,'Lista de conversão'!B:B,1,0),""))</f>
        <v>CENTRO DE SAÚDE BOMSUCESSO</v>
      </c>
    </row>
    <row r="4825" spans="1:2" x14ac:dyDescent="0.25">
      <c r="A4825" t="str">
        <f>TRIM(BC!F4823)</f>
        <v>UNIDADE DE PRONTO ATENDIMENTO NORDESTE</v>
      </c>
      <c r="B4825" t="str">
        <f>IFERROR(VLOOKUP('Lotações convertidas'!A4825,'Lista de conversão'!A:B,2,0),IFERROR(VLOOKUP('Lotações convertidas'!A4825,'Lista de conversão'!B:B,1,0),""))</f>
        <v>UNIDADE DE PRONTO ATENDIMENTO NORDESTE</v>
      </c>
    </row>
    <row r="4826" spans="1:2" x14ac:dyDescent="0.25">
      <c r="A4826" t="str">
        <f>TRIM(BC!F4824)</f>
        <v>UNIDADE DE PRONTO ATENDIMENTO BARREIRO</v>
      </c>
      <c r="B4826" t="str">
        <f>IFERROR(VLOOKUP('Lotações convertidas'!A4826,'Lista de conversão'!A:B,2,0),IFERROR(VLOOKUP('Lotações convertidas'!A4826,'Lista de conversão'!B:B,1,0),""))</f>
        <v>UNIDADE DE PRONTO ATENDIMENTO BARREIRO</v>
      </c>
    </row>
    <row r="4827" spans="1:2" x14ac:dyDescent="0.25">
      <c r="A4827" t="str">
        <f>TRIM(BC!F4825)</f>
        <v>CENTRO DE REFERENCIA EM SAUDE MENTAL NORTE</v>
      </c>
      <c r="B4827" t="str">
        <f>IFERROR(VLOOKUP('Lotações convertidas'!A4827,'Lista de conversão'!A:B,2,0),IFERROR(VLOOKUP('Lotações convertidas'!A4827,'Lista de conversão'!B:B,1,0),""))</f>
        <v>CENTRO DE REFERENCIA EM SAUDE MENTAL NORTE</v>
      </c>
    </row>
    <row r="4828" spans="1:2" x14ac:dyDescent="0.25">
      <c r="A4828" t="str">
        <f>TRIM(BC!F4826)</f>
        <v>DIRETORIA DE ZOONOSES</v>
      </c>
      <c r="B4828" t="str">
        <f>IFERROR(VLOOKUP('Lotações convertidas'!A4828,'Lista de conversão'!A:B,2,0),IFERROR(VLOOKUP('Lotações convertidas'!A4828,'Lista de conversão'!B:B,1,0),""))</f>
        <v>DIRETORIA DE ZOONOSES</v>
      </c>
    </row>
    <row r="4829" spans="1:2" x14ac:dyDescent="0.25">
      <c r="A4829" t="str">
        <f>TRIM(BC!F4827)</f>
        <v>SERVIÇO DE ATENDIMENTO MÓVEL DE URGÊNCIA E TRANSPORTE EM SAÚDE</v>
      </c>
      <c r="B4829" t="str">
        <f>IFERROR(VLOOKUP('Lotações convertidas'!A4829,'Lista de conversão'!A:B,2,0),IFERROR(VLOOKUP('Lotações convertidas'!A4829,'Lista de conversão'!B:B,1,0),""))</f>
        <v>SERVIÇO DE ATENDIMENTO MÓVEL DE URGÊNCIA E TRANSPORTE EM SAÚDE</v>
      </c>
    </row>
    <row r="4830" spans="1:2" x14ac:dyDescent="0.25">
      <c r="A4830" t="str">
        <f>TRIM(BC!F4828)</f>
        <v>CENTRO DE SAÚDE SÃO FRANCISCO</v>
      </c>
      <c r="B4830" t="str">
        <f>IFERROR(VLOOKUP('Lotações convertidas'!A4830,'Lista de conversão'!A:B,2,0),IFERROR(VLOOKUP('Lotações convertidas'!A4830,'Lista de conversão'!B:B,1,0),""))</f>
        <v>CENTRO DE SAÚDE SÃO FRANCISCO</v>
      </c>
    </row>
    <row r="4831" spans="1:2" x14ac:dyDescent="0.25">
      <c r="A4831" t="str">
        <f>TRIM(BC!F4829)</f>
        <v>CENTRO DE SAÚDE MARCELO PONTEL GOMES</v>
      </c>
      <c r="B4831" t="str">
        <f>IFERROR(VLOOKUP('Lotações convertidas'!A4831,'Lista de conversão'!A:B,2,0),IFERROR(VLOOKUP('Lotações convertidas'!A4831,'Lista de conversão'!B:B,1,0),""))</f>
        <v>CENTRO DE SAÚDE MARCELO PONTEL GOMES</v>
      </c>
    </row>
    <row r="4832" spans="1:2" x14ac:dyDescent="0.25">
      <c r="A4832" t="str">
        <f>TRIM(BC!F4830)</f>
        <v>CENTRO DE SAÚDE SÃO GERALDO</v>
      </c>
      <c r="B4832" t="str">
        <f>IFERROR(VLOOKUP('Lotações convertidas'!A4832,'Lista de conversão'!A:B,2,0),IFERROR(VLOOKUP('Lotações convertidas'!A4832,'Lista de conversão'!B:B,1,0),""))</f>
        <v>CENTRO DE SAÚDE SÃO GERALDO</v>
      </c>
    </row>
    <row r="4833" spans="1:2" x14ac:dyDescent="0.25">
      <c r="A4833" t="str">
        <f>TRIM(BC!F4831)</f>
        <v>CENTRO DE REFERÊNCIA EM SAÚDE MENTAL INFANTO-JUVENIL NORDESTE</v>
      </c>
      <c r="B4833" t="str">
        <f>IFERROR(VLOOKUP('Lotações convertidas'!A4833,'Lista de conversão'!A:B,2,0),IFERROR(VLOOKUP('Lotações convertidas'!A4833,'Lista de conversão'!B:B,1,0),""))</f>
        <v>CENTRO DE REFERENCIA EM SAUDE MENTAL INFANTIL NORDESTE</v>
      </c>
    </row>
    <row r="4834" spans="1:2" x14ac:dyDescent="0.25">
      <c r="A4834" t="str">
        <f>TRIM(BC!F4832)</f>
        <v>UNIDADE DE PRONTO ATENDIMENTO VENDA NOVA</v>
      </c>
      <c r="B4834" t="str">
        <f>IFERROR(VLOOKUP('Lotações convertidas'!A4834,'Lista de conversão'!A:B,2,0),IFERROR(VLOOKUP('Lotações convertidas'!A4834,'Lista de conversão'!B:B,1,0),""))</f>
        <v>UNIDADE DE PRONTO ATENDIMENTO VENDA NOVA</v>
      </c>
    </row>
    <row r="4835" spans="1:2" x14ac:dyDescent="0.25">
      <c r="A4835" t="str">
        <f>TRIM(BC!F4833)</f>
        <v>CENTRO DE SAÚDE SANTA ROSA</v>
      </c>
      <c r="B4835" t="str">
        <f>IFERROR(VLOOKUP('Lotações convertidas'!A4835,'Lista de conversão'!A:B,2,0),IFERROR(VLOOKUP('Lotações convertidas'!A4835,'Lista de conversão'!B:B,1,0),""))</f>
        <v>CENTRO DE SAÚDE SANTA ROSA</v>
      </c>
    </row>
    <row r="4836" spans="1:2" x14ac:dyDescent="0.25">
      <c r="A4836" t="str">
        <f>TRIM(BC!F4834)</f>
        <v>UNIDADE DE PRONTO ATENDIMENTO NORTE</v>
      </c>
      <c r="B4836" t="str">
        <f>IFERROR(VLOOKUP('Lotações convertidas'!A4836,'Lista de conversão'!A:B,2,0),IFERROR(VLOOKUP('Lotações convertidas'!A4836,'Lista de conversão'!B:B,1,0),""))</f>
        <v>UNIDADE DE PRONTO ATENDIMENTO NORTE</v>
      </c>
    </row>
    <row r="4837" spans="1:2" x14ac:dyDescent="0.25">
      <c r="A4837" t="str">
        <f>TRIM(BC!F4835)</f>
        <v>CENTRO DE SAÚDE FELICIDADE II</v>
      </c>
      <c r="B4837" t="str">
        <f>IFERROR(VLOOKUP('Lotações convertidas'!A4837,'Lista de conversão'!A:B,2,0),IFERROR(VLOOKUP('Lotações convertidas'!A4837,'Lista de conversão'!B:B,1,0),""))</f>
        <v>CENTRO DE SAÚDE FELICIDADE II</v>
      </c>
    </row>
    <row r="4838" spans="1:2" x14ac:dyDescent="0.25">
      <c r="A4838" t="str">
        <f>TRIM(BC!F4836)</f>
        <v>CENTRO DE SAÚDE ALAMEDA DOS IPÊS</v>
      </c>
      <c r="B4838" t="str">
        <f>IFERROR(VLOOKUP('Lotações convertidas'!A4838,'Lista de conversão'!A:B,2,0),IFERROR(VLOOKUP('Lotações convertidas'!A4838,'Lista de conversão'!B:B,1,0),""))</f>
        <v>CENTRO DE SAÚDE ALAMEDA DOS IPÊS</v>
      </c>
    </row>
    <row r="4839" spans="1:2" x14ac:dyDescent="0.25">
      <c r="A4839" t="str">
        <f>TRIM(BC!F4837)</f>
        <v>UNIDADE DE PRONTO ATENDIMENTO OESTE</v>
      </c>
      <c r="B4839" t="str">
        <f>IFERROR(VLOOKUP('Lotações convertidas'!A4839,'Lista de conversão'!A:B,2,0),IFERROR(VLOOKUP('Lotações convertidas'!A4839,'Lista de conversão'!B:B,1,0),""))</f>
        <v>UNIDADE DE PRONTO ATENDIMENTO OESTE</v>
      </c>
    </row>
    <row r="4840" spans="1:2" x14ac:dyDescent="0.25">
      <c r="A4840" t="str">
        <f>TRIM(BC!F4838)</f>
        <v>GERÊNCIA DE GESTÃO DOS CONTRATOS ADMINISTRATIVOS TEMPORÁRIOS</v>
      </c>
      <c r="B4840" t="str">
        <f>IFERROR(VLOOKUP('Lotações convertidas'!A4840,'Lista de conversão'!A:B,2,0),IFERROR(VLOOKUP('Lotações convertidas'!A4840,'Lista de conversão'!B:B,1,0),""))</f>
        <v>GERÊNCIA DE GESTÃO DOS CONTRATOS ADMINISTRATIVOS TEMPORÁRIOS</v>
      </c>
    </row>
    <row r="4841" spans="1:2" x14ac:dyDescent="0.25">
      <c r="A4841" t="str">
        <f>TRIM(BC!F4839)</f>
        <v>CENTRO DE SAÚDE CAFEZAL</v>
      </c>
      <c r="B4841" t="str">
        <f>IFERROR(VLOOKUP('Lotações convertidas'!A4841,'Lista de conversão'!A:B,2,0),IFERROR(VLOOKUP('Lotações convertidas'!A4841,'Lista de conversão'!B:B,1,0),""))</f>
        <v>CENTRO DE SAÚDE CAFEZAL</v>
      </c>
    </row>
    <row r="4842" spans="1:2" x14ac:dyDescent="0.25">
      <c r="A4842" t="str">
        <f>TRIM(BC!F4840)</f>
        <v>CENTRO DE SAÚDE MILIONÁRIOS</v>
      </c>
      <c r="B4842" t="str">
        <f>IFERROR(VLOOKUP('Lotações convertidas'!A4842,'Lista de conversão'!A:B,2,0),IFERROR(VLOOKUP('Lotações convertidas'!A4842,'Lista de conversão'!B:B,1,0),""))</f>
        <v>CENTRO DE SAÚDE MILIONÁRIOS</v>
      </c>
    </row>
    <row r="4843" spans="1:2" x14ac:dyDescent="0.25">
      <c r="A4843" t="str">
        <f>TRIM(BC!F4841)</f>
        <v>CENTRO DE SAÚDE MARCELO PONTEL GOMES</v>
      </c>
      <c r="B4843" t="str">
        <f>IFERROR(VLOOKUP('Lotações convertidas'!A4843,'Lista de conversão'!A:B,2,0),IFERROR(VLOOKUP('Lotações convertidas'!A4843,'Lista de conversão'!B:B,1,0),""))</f>
        <v>CENTRO DE SAÚDE MARCELO PONTEL GOMES</v>
      </c>
    </row>
    <row r="4844" spans="1:2" x14ac:dyDescent="0.25">
      <c r="A4844" t="str">
        <f>TRIM(BC!F4842)</f>
        <v>CENTRAL DE ESTERILIZACAO CENTRO-SUL</v>
      </c>
      <c r="B4844" t="str">
        <f>IFERROR(VLOOKUP('Lotações convertidas'!A4844,'Lista de conversão'!A:B,2,0),IFERROR(VLOOKUP('Lotações convertidas'!A4844,'Lista de conversão'!B:B,1,0),""))</f>
        <v>CENTRAL DE ESTERILIZACAO CENTRO-SUL</v>
      </c>
    </row>
    <row r="4845" spans="1:2" x14ac:dyDescent="0.25">
      <c r="A4845" t="str">
        <f>TRIM(BC!F4843)</f>
        <v>LABORATÓRIO REGIONAL OESTE / BARREIRO</v>
      </c>
      <c r="B4845" t="str">
        <f>IFERROR(VLOOKUP('Lotações convertidas'!A4845,'Lista de conversão'!A:B,2,0),IFERROR(VLOOKUP('Lotações convertidas'!A4845,'Lista de conversão'!B:B,1,0),""))</f>
        <v>LABORATORIO REGIONAL OESTE/BARREIRO</v>
      </c>
    </row>
    <row r="4846" spans="1:2" x14ac:dyDescent="0.25">
      <c r="A4846" t="str">
        <f>TRIM(BC!F4844)</f>
        <v>UNIDADE DE PRONTO ATENDIMENTO NORTE</v>
      </c>
      <c r="B4846" t="str">
        <f>IFERROR(VLOOKUP('Lotações convertidas'!A4846,'Lista de conversão'!A:B,2,0),IFERROR(VLOOKUP('Lotações convertidas'!A4846,'Lista de conversão'!B:B,1,0),""))</f>
        <v>UNIDADE DE PRONTO ATENDIMENTO NORTE</v>
      </c>
    </row>
    <row r="4847" spans="1:2" x14ac:dyDescent="0.25">
      <c r="A4847" t="str">
        <f>TRIM(BC!F4845)</f>
        <v>CENTRO DE REFERÊNCIA EM SAÚDE MENTAL- ÁLCOOL E OUTRAS DROGAS NORDESTE</v>
      </c>
      <c r="B4847" t="str">
        <f>IFERROR(VLOOKUP('Lotações convertidas'!A4847,'Lista de conversão'!A:B,2,0),IFERROR(VLOOKUP('Lotações convertidas'!A4847,'Lista de conversão'!B:B,1,0),""))</f>
        <v>CENTRO DE REFERENCIA EM SAUDE MENTAL ALCOOL E DROGAS NORDESTE</v>
      </c>
    </row>
    <row r="4848" spans="1:2" x14ac:dyDescent="0.25">
      <c r="A4848" t="str">
        <f>TRIM(BC!F4846)</f>
        <v>CENTRO DE SAÚDE MANGUEIRAS</v>
      </c>
      <c r="B4848" t="str">
        <f>IFERROR(VLOOKUP('Lotações convertidas'!A4848,'Lista de conversão'!A:B,2,0),IFERROR(VLOOKUP('Lotações convertidas'!A4848,'Lista de conversão'!B:B,1,0),""))</f>
        <v>CENTRO DE SAÚDE MANGUEIRAS</v>
      </c>
    </row>
    <row r="4849" spans="1:2" x14ac:dyDescent="0.25">
      <c r="A4849" t="str">
        <f>TRIM(BC!F4847)</f>
        <v>UNIDADE DE PRONTO ATENDIMENTO PAMPULHA</v>
      </c>
      <c r="B4849" t="str">
        <f>IFERROR(VLOOKUP('Lotações convertidas'!A4849,'Lista de conversão'!A:B,2,0),IFERROR(VLOOKUP('Lotações convertidas'!A4849,'Lista de conversão'!B:B,1,0),""))</f>
        <v>UNIDADE DE PRONTO ATENDIMENTO PAMPULHA</v>
      </c>
    </row>
    <row r="4850" spans="1:2" x14ac:dyDescent="0.25">
      <c r="A4850" t="str">
        <f>TRIM(BC!F4848)</f>
        <v>CENTRO DE SAÚDE FÁBIO CORREA LIMA</v>
      </c>
      <c r="B4850" t="str">
        <f>IFERROR(VLOOKUP('Lotações convertidas'!A4850,'Lista de conversão'!A:B,2,0),IFERROR(VLOOKUP('Lotações convertidas'!A4850,'Lista de conversão'!B:B,1,0),""))</f>
        <v>CENTRO DE SAÚDE FÁBIO CORREA LIMA</v>
      </c>
    </row>
    <row r="4851" spans="1:2" x14ac:dyDescent="0.25">
      <c r="A4851" t="str">
        <f>TRIM(BC!F4849)</f>
        <v>UNIDADE DE PRONTO ATENDIMENTO NORDESTE</v>
      </c>
      <c r="B4851" t="str">
        <f>IFERROR(VLOOKUP('Lotações convertidas'!A4851,'Lista de conversão'!A:B,2,0),IFERROR(VLOOKUP('Lotações convertidas'!A4851,'Lista de conversão'!B:B,1,0),""))</f>
        <v>UNIDADE DE PRONTO ATENDIMENTO NORDESTE</v>
      </c>
    </row>
    <row r="4852" spans="1:2" x14ac:dyDescent="0.25">
      <c r="A4852" t="str">
        <f>TRIM(BC!F4850)</f>
        <v>UNIDADE DE PRONTO ATENDIMENTO PAMPULHA</v>
      </c>
      <c r="B4852" t="str">
        <f>IFERROR(VLOOKUP('Lotações convertidas'!A4852,'Lista de conversão'!A:B,2,0),IFERROR(VLOOKUP('Lotações convertidas'!A4852,'Lista de conversão'!B:B,1,0),""))</f>
        <v>UNIDADE DE PRONTO ATENDIMENTO PAMPULHA</v>
      </c>
    </row>
    <row r="4853" spans="1:2" x14ac:dyDescent="0.25">
      <c r="A4853" t="str">
        <f>TRIM(BC!F4851)</f>
        <v>CENTRO DE SAÚDE SÃO BERNARDO</v>
      </c>
      <c r="B4853" t="str">
        <f>IFERROR(VLOOKUP('Lotações convertidas'!A4853,'Lista de conversão'!A:B,2,0),IFERROR(VLOOKUP('Lotações convertidas'!A4853,'Lista de conversão'!B:B,1,0),""))</f>
        <v>CENTRO DE SAÚDE SÃO BERNARDO</v>
      </c>
    </row>
    <row r="4854" spans="1:2" x14ac:dyDescent="0.25">
      <c r="A4854" t="str">
        <f>TRIM(BC!F4852)</f>
        <v>UNIDADE DE REFERÊNCIA SECUNDÁRIA PADRE EUSTÁQUIO</v>
      </c>
      <c r="B4854" t="str">
        <f>IFERROR(VLOOKUP('Lotações convertidas'!A4854,'Lista de conversão'!A:B,2,0),IFERROR(VLOOKUP('Lotações convertidas'!A4854,'Lista de conversão'!B:B,1,0),""))</f>
        <v>UNIDADE DE REFERENCIA SECUNDARIA PADRE EUSTAQUIO</v>
      </c>
    </row>
    <row r="4855" spans="1:2" x14ac:dyDescent="0.25">
      <c r="A4855" t="str">
        <f>TRIM(BC!F4853)</f>
        <v>UNIDADE DE PRONTO ATENDIMENTO NORTE</v>
      </c>
      <c r="B4855" t="str">
        <f>IFERROR(VLOOKUP('Lotações convertidas'!A4855,'Lista de conversão'!A:B,2,0),IFERROR(VLOOKUP('Lotações convertidas'!A4855,'Lista de conversão'!B:B,1,0),""))</f>
        <v>UNIDADE DE PRONTO ATENDIMENTO NORTE</v>
      </c>
    </row>
    <row r="4856" spans="1:2" x14ac:dyDescent="0.25">
      <c r="A4856" t="str">
        <f>TRIM(BC!F4854)</f>
        <v>UNIDADE DE PRONTO ATENDIMENTO NORDESTE</v>
      </c>
      <c r="B4856" t="str">
        <f>IFERROR(VLOOKUP('Lotações convertidas'!A4856,'Lista de conversão'!A:B,2,0),IFERROR(VLOOKUP('Lotações convertidas'!A4856,'Lista de conversão'!B:B,1,0),""))</f>
        <v>UNIDADE DE PRONTO ATENDIMENTO NORDESTE</v>
      </c>
    </row>
    <row r="4857" spans="1:2" x14ac:dyDescent="0.25">
      <c r="A4857" t="str">
        <f>TRIM(BC!F4855)</f>
        <v>CENTRO DE SAÚDE JARDIM ALVORADA</v>
      </c>
      <c r="B4857" t="str">
        <f>IFERROR(VLOOKUP('Lotações convertidas'!A4857,'Lista de conversão'!A:B,2,0),IFERROR(VLOOKUP('Lotações convertidas'!A4857,'Lista de conversão'!B:B,1,0),""))</f>
        <v>CENTRO DE SAÚDE JARDIM ALVORADA</v>
      </c>
    </row>
    <row r="4858" spans="1:2" x14ac:dyDescent="0.25">
      <c r="A4858" t="str">
        <f>TRIM(BC!F4856)</f>
        <v>CENTRO DE SAÚDE RIO BRANCO</v>
      </c>
      <c r="B4858" t="str">
        <f>IFERROR(VLOOKUP('Lotações convertidas'!A4858,'Lista de conversão'!A:B,2,0),IFERROR(VLOOKUP('Lotações convertidas'!A4858,'Lista de conversão'!B:B,1,0),""))</f>
        <v>CENTRO DE SAÚDE RIO BRANCO</v>
      </c>
    </row>
    <row r="4859" spans="1:2" x14ac:dyDescent="0.25">
      <c r="A4859" t="str">
        <f>TRIM(BC!F4857)</f>
        <v>UNIDADE DE PRONTO ATENDIMENTO VENDA NOVA</v>
      </c>
      <c r="B4859" t="str">
        <f>IFERROR(VLOOKUP('Lotações convertidas'!A4859,'Lista de conversão'!A:B,2,0),IFERROR(VLOOKUP('Lotações convertidas'!A4859,'Lista de conversão'!B:B,1,0),""))</f>
        <v>UNIDADE DE PRONTO ATENDIMENTO VENDA NOVA</v>
      </c>
    </row>
    <row r="4860" spans="1:2" x14ac:dyDescent="0.25">
      <c r="A4860" t="str">
        <f>TRIM(BC!F4858)</f>
        <v>CENTRO DE SAÚDE CONJUNTO PAULO VI</v>
      </c>
      <c r="B4860" t="str">
        <f>IFERROR(VLOOKUP('Lotações convertidas'!A4860,'Lista de conversão'!A:B,2,0),IFERROR(VLOOKUP('Lotações convertidas'!A4860,'Lista de conversão'!B:B,1,0),""))</f>
        <v>CENTRO DE SAÚDE CONJUNTO PAULO VI</v>
      </c>
    </row>
    <row r="4861" spans="1:2" x14ac:dyDescent="0.25">
      <c r="A4861" t="str">
        <f>TRIM(BC!F4859)</f>
        <v>CENTRO DE SAÚDE CARLOS CHAGAS</v>
      </c>
      <c r="B4861" t="str">
        <f>IFERROR(VLOOKUP('Lotações convertidas'!A4861,'Lista de conversão'!A:B,2,0),IFERROR(VLOOKUP('Lotações convertidas'!A4861,'Lista de conversão'!B:B,1,0),""))</f>
        <v>CENTRO DE SAÚDE CARLOS CHAGAS</v>
      </c>
    </row>
    <row r="4862" spans="1:2" x14ac:dyDescent="0.25">
      <c r="A4862" t="str">
        <f>TRIM(BC!F4860)</f>
        <v>UNIDADE DE PRONTO ATENDIMENTO BARREIRO</v>
      </c>
      <c r="B4862" t="str">
        <f>IFERROR(VLOOKUP('Lotações convertidas'!A4862,'Lista de conversão'!A:B,2,0),IFERROR(VLOOKUP('Lotações convertidas'!A4862,'Lista de conversão'!B:B,1,0),""))</f>
        <v>UNIDADE DE PRONTO ATENDIMENTO BARREIRO</v>
      </c>
    </row>
    <row r="4863" spans="1:2" x14ac:dyDescent="0.25">
      <c r="A4863" t="str">
        <f>TRIM(BC!F4861)</f>
        <v>GERENCIA DE ASSISTENCIA, EPIDEMIOLOGIA E REGULACAO NORTE</v>
      </c>
      <c r="B4863" t="str">
        <f>IFERROR(VLOOKUP('Lotações convertidas'!A4863,'Lista de conversão'!A:B,2,0),IFERROR(VLOOKUP('Lotações convertidas'!A4863,'Lista de conversão'!B:B,1,0),""))</f>
        <v>GERENCIA DE ASSISTENCIA, EPIDEMIOLOGIA E REGULACAO NORTE</v>
      </c>
    </row>
    <row r="4864" spans="1:2" x14ac:dyDescent="0.25">
      <c r="A4864" t="str">
        <f>TRIM(BC!F4862)</f>
        <v>UNIDADE DE PRONTO ATENDIMENTO NORTE</v>
      </c>
      <c r="B4864" t="str">
        <f>IFERROR(VLOOKUP('Lotações convertidas'!A4864,'Lista de conversão'!A:B,2,0),IFERROR(VLOOKUP('Lotações convertidas'!A4864,'Lista de conversão'!B:B,1,0),""))</f>
        <v>UNIDADE DE PRONTO ATENDIMENTO NORTE</v>
      </c>
    </row>
    <row r="4865" spans="1:2" x14ac:dyDescent="0.25">
      <c r="A4865" t="str">
        <f>TRIM(BC!F4863)</f>
        <v>CENTRO DE SAÚDE MINAS CAIXA</v>
      </c>
      <c r="B4865" t="str">
        <f>IFERROR(VLOOKUP('Lotações convertidas'!A4865,'Lista de conversão'!A:B,2,0),IFERROR(VLOOKUP('Lotações convertidas'!A4865,'Lista de conversão'!B:B,1,0),""))</f>
        <v>CENTRO DE SAÚDE MINAS CAIXA</v>
      </c>
    </row>
    <row r="4866" spans="1:2" x14ac:dyDescent="0.25">
      <c r="A4866" t="str">
        <f>TRIM(BC!F4864)</f>
        <v>CENTRO DE SAÚDE SANTA AMÉLIA</v>
      </c>
      <c r="B4866" t="str">
        <f>IFERROR(VLOOKUP('Lotações convertidas'!A4866,'Lista de conversão'!A:B,2,0),IFERROR(VLOOKUP('Lotações convertidas'!A4866,'Lista de conversão'!B:B,1,0),""))</f>
        <v>CENTRO DE SAÚDE SANTA AMÉLIA</v>
      </c>
    </row>
    <row r="4867" spans="1:2" x14ac:dyDescent="0.25">
      <c r="A4867" t="str">
        <f>TRIM(BC!F4865)</f>
        <v>CENTRO DE REFERENCIA EM SAUDE MENTAL BARREIRO</v>
      </c>
      <c r="B4867" t="str">
        <f>IFERROR(VLOOKUP('Lotações convertidas'!A4867,'Lista de conversão'!A:B,2,0),IFERROR(VLOOKUP('Lotações convertidas'!A4867,'Lista de conversão'!B:B,1,0),""))</f>
        <v>CENTRO DE REFERENCIA EM SAUDE MENTAL BARREIRO</v>
      </c>
    </row>
    <row r="4868" spans="1:2" x14ac:dyDescent="0.25">
      <c r="A4868" t="str">
        <f>TRIM(BC!F4866)</f>
        <v>CENTRO DE SAÚDE SÃO JOSÉ OPERÁRIO</v>
      </c>
      <c r="B4868" t="str">
        <f>IFERROR(VLOOKUP('Lotações convertidas'!A4868,'Lista de conversão'!A:B,2,0),IFERROR(VLOOKUP('Lotações convertidas'!A4868,'Lista de conversão'!B:B,1,0),""))</f>
        <v>CENTRO DE SAÚDE SÃO JOSÉ OPERÁRIO</v>
      </c>
    </row>
    <row r="4869" spans="1:2" x14ac:dyDescent="0.25">
      <c r="A4869" t="str">
        <f>TRIM(BC!F4867)</f>
        <v>CENTRO DE SAÚDE SANTA MÔNICA</v>
      </c>
      <c r="B4869" t="str">
        <f>IFERROR(VLOOKUP('Lotações convertidas'!A4869,'Lista de conversão'!A:B,2,0),IFERROR(VLOOKUP('Lotações convertidas'!A4869,'Lista de conversão'!B:B,1,0),""))</f>
        <v>CENTRO DE SAÚDE SANTA MÔNICA</v>
      </c>
    </row>
    <row r="4870" spans="1:2" x14ac:dyDescent="0.25">
      <c r="A4870" t="str">
        <f>TRIM(BC!F4868)</f>
        <v>UNIDADE DE PRONTO ATENDIMENTO BARREIRO</v>
      </c>
      <c r="B4870" t="str">
        <f>IFERROR(VLOOKUP('Lotações convertidas'!A4870,'Lista de conversão'!A:B,2,0),IFERROR(VLOOKUP('Lotações convertidas'!A4870,'Lista de conversão'!B:B,1,0),""))</f>
        <v>UNIDADE DE PRONTO ATENDIMENTO BARREIRO</v>
      </c>
    </row>
    <row r="4871" spans="1:2" x14ac:dyDescent="0.25">
      <c r="A4871" t="str">
        <f>TRIM(BC!F4869)</f>
        <v>CENTRO DE REFERENCIA EM SAUDE MENTAL OESTE</v>
      </c>
      <c r="B4871" t="str">
        <f>IFERROR(VLOOKUP('Lotações convertidas'!A4871,'Lista de conversão'!A:B,2,0),IFERROR(VLOOKUP('Lotações convertidas'!A4871,'Lista de conversão'!B:B,1,0),""))</f>
        <v>CENTRO DE REFERENCIA EM SAUDE MENTAL OESTE</v>
      </c>
    </row>
    <row r="4872" spans="1:2" x14ac:dyDescent="0.25">
      <c r="A4872" t="str">
        <f>TRIM(BC!F4870)</f>
        <v>CENTRO DE SAÚDE CONFISCO</v>
      </c>
      <c r="B4872" t="str">
        <f>IFERROR(VLOOKUP('Lotações convertidas'!A4872,'Lista de conversão'!A:B,2,0),IFERROR(VLOOKUP('Lotações convertidas'!A4872,'Lista de conversão'!B:B,1,0),""))</f>
        <v>CENTRO DE SAÚDE CONFISCO</v>
      </c>
    </row>
    <row r="4873" spans="1:2" x14ac:dyDescent="0.25">
      <c r="A4873" t="str">
        <f>TRIM(BC!F4871)</f>
        <v>LABORATÓRIO REGIONAL CENTRO-SUL / PAMPULHA</v>
      </c>
      <c r="B4873" t="str">
        <f>IFERROR(VLOOKUP('Lotações convertidas'!A4873,'Lista de conversão'!A:B,2,0),IFERROR(VLOOKUP('Lotações convertidas'!A4873,'Lista de conversão'!B:B,1,0),""))</f>
        <v>LABORATORIO REGIONAL CENTRO-SUL/PAMPULHA</v>
      </c>
    </row>
    <row r="4874" spans="1:2" x14ac:dyDescent="0.25">
      <c r="A4874" t="str">
        <f>TRIM(BC!F4872)</f>
        <v>CENTRO DE SAÚDE CAMPO ALEGRE</v>
      </c>
      <c r="B4874" t="str">
        <f>IFERROR(VLOOKUP('Lotações convertidas'!A4874,'Lista de conversão'!A:B,2,0),IFERROR(VLOOKUP('Lotações convertidas'!A4874,'Lista de conversão'!B:B,1,0),""))</f>
        <v>CENTRO DE SAÚDE CAMPO ALEGRE</v>
      </c>
    </row>
    <row r="4875" spans="1:2" x14ac:dyDescent="0.25">
      <c r="A4875" t="str">
        <f>TRIM(BC!F4873)</f>
        <v>UNIDADE DE REFERÊNCIA SECUNDÁRIA PADRE EUSTÁQUIO</v>
      </c>
      <c r="B4875" t="str">
        <f>IFERROR(VLOOKUP('Lotações convertidas'!A4875,'Lista de conversão'!A:B,2,0),IFERROR(VLOOKUP('Lotações convertidas'!A4875,'Lista de conversão'!B:B,1,0),""))</f>
        <v>UNIDADE DE REFERENCIA SECUNDARIA PADRE EUSTAQUIO</v>
      </c>
    </row>
    <row r="4876" spans="1:2" x14ac:dyDescent="0.25">
      <c r="A4876" t="str">
        <f>TRIM(BC!F4874)</f>
        <v>CENTRO DE SAÚDE PALMEIRAS</v>
      </c>
      <c r="B4876" t="str">
        <f>IFERROR(VLOOKUP('Lotações convertidas'!A4876,'Lista de conversão'!A:B,2,0),IFERROR(VLOOKUP('Lotações convertidas'!A4876,'Lista de conversão'!B:B,1,0),""))</f>
        <v>CENTRO DE SAÚDE PALMEIRAS</v>
      </c>
    </row>
    <row r="4877" spans="1:2" x14ac:dyDescent="0.25">
      <c r="A4877" t="str">
        <f>TRIM(BC!F4875)</f>
        <v>UNIDADE DE REFERÊNCIA SECUNDÁRIA SAGRADA FAMÍLIA</v>
      </c>
      <c r="B4877" t="str">
        <f>IFERROR(VLOOKUP('Lotações convertidas'!A4877,'Lista de conversão'!A:B,2,0),IFERROR(VLOOKUP('Lotações convertidas'!A4877,'Lista de conversão'!B:B,1,0),""))</f>
        <v>UNIDADE DE REFERENCIA SECUNDARIA SAGRADA FAMILIA</v>
      </c>
    </row>
    <row r="4878" spans="1:2" x14ac:dyDescent="0.25">
      <c r="A4878" t="str">
        <f>TRIM(BC!F4876)</f>
        <v>UNIDADE DE PRONTO ATENDIMENTO NORDESTE</v>
      </c>
      <c r="B4878" t="str">
        <f>IFERROR(VLOOKUP('Lotações convertidas'!A4878,'Lista de conversão'!A:B,2,0),IFERROR(VLOOKUP('Lotações convertidas'!A4878,'Lista de conversão'!B:B,1,0),""))</f>
        <v>UNIDADE DE PRONTO ATENDIMENTO NORDESTE</v>
      </c>
    </row>
    <row r="4879" spans="1:2" x14ac:dyDescent="0.25">
      <c r="A4879" t="str">
        <f>TRIM(BC!F4877)</f>
        <v>CENTRO DE SAÚDE EDUARDO MAURO DE ARAÚJO - MIRAMAR</v>
      </c>
      <c r="B4879" t="str">
        <f>IFERROR(VLOOKUP('Lotações convertidas'!A4879,'Lista de conversão'!A:B,2,0),IFERROR(VLOOKUP('Lotações convertidas'!A4879,'Lista de conversão'!B:B,1,0),""))</f>
        <v>CENTRO DE SAÚDE EDUARDO MAURO DE ARAÚJO - MIRAMAR</v>
      </c>
    </row>
    <row r="4880" spans="1:2" x14ac:dyDescent="0.25">
      <c r="A4880" t="str">
        <f>TRIM(BC!F4878)</f>
        <v>CENTRO DE SAÚDE SÃO JOSÉ OPERÁRIO</v>
      </c>
      <c r="B4880" t="str">
        <f>IFERROR(VLOOKUP('Lotações convertidas'!A4880,'Lista de conversão'!A:B,2,0),IFERROR(VLOOKUP('Lotações convertidas'!A4880,'Lista de conversão'!B:B,1,0),""))</f>
        <v>CENTRO DE SAÚDE SÃO JOSÉ OPERÁRIO</v>
      </c>
    </row>
    <row r="4881" spans="1:2" x14ac:dyDescent="0.25">
      <c r="A4881" t="str">
        <f>TRIM(BC!F4879)</f>
        <v>CENTRO DE SAÚDE TREVO</v>
      </c>
      <c r="B4881" t="str">
        <f>IFERROR(VLOOKUP('Lotações convertidas'!A4881,'Lista de conversão'!A:B,2,0),IFERROR(VLOOKUP('Lotações convertidas'!A4881,'Lista de conversão'!B:B,1,0),""))</f>
        <v>CENTRO DE SAÚDE TREVO</v>
      </c>
    </row>
    <row r="4882" spans="1:2" x14ac:dyDescent="0.25">
      <c r="A4882" t="str">
        <f>TRIM(BC!F4880)</f>
        <v>UNIDADE DE PRONTO ATENDIMENTO OESTE</v>
      </c>
      <c r="B4882" t="str">
        <f>IFERROR(VLOOKUP('Lotações convertidas'!A4882,'Lista de conversão'!A:B,2,0),IFERROR(VLOOKUP('Lotações convertidas'!A4882,'Lista de conversão'!B:B,1,0),""))</f>
        <v>UNIDADE DE PRONTO ATENDIMENTO OESTE</v>
      </c>
    </row>
    <row r="4883" spans="1:2" x14ac:dyDescent="0.25">
      <c r="A4883" t="str">
        <f>TRIM(BC!F4881)</f>
        <v>CENTRO DE REFERENCIA EM SAUDE MENTAL OESTE</v>
      </c>
      <c r="B4883" t="str">
        <f>IFERROR(VLOOKUP('Lotações convertidas'!A4883,'Lista de conversão'!A:B,2,0),IFERROR(VLOOKUP('Lotações convertidas'!A4883,'Lista de conversão'!B:B,1,0),""))</f>
        <v>CENTRO DE REFERENCIA EM SAUDE MENTAL OESTE</v>
      </c>
    </row>
    <row r="4884" spans="1:2" x14ac:dyDescent="0.25">
      <c r="A4884" t="str">
        <f>TRIM(BC!F4882)</f>
        <v>UNIDADE DE PRONTO ATENDIMENTO LESTE</v>
      </c>
      <c r="B4884" t="str">
        <f>IFERROR(VLOOKUP('Lotações convertidas'!A4884,'Lista de conversão'!A:B,2,0),IFERROR(VLOOKUP('Lotações convertidas'!A4884,'Lista de conversão'!B:B,1,0),""))</f>
        <v>UNIDADE DE PRONTO ATENDIMENTO LESTE</v>
      </c>
    </row>
    <row r="4885" spans="1:2" x14ac:dyDescent="0.25">
      <c r="A4885" t="str">
        <f>TRIM(BC!F4883)</f>
        <v>GERENCIA DE ASSISTENCIA, EPIDEMIOLOGIA E REGULACAO CENTRO-SUL</v>
      </c>
      <c r="B4885" t="str">
        <f>IFERROR(VLOOKUP('Lotações convertidas'!A4885,'Lista de conversão'!A:B,2,0),IFERROR(VLOOKUP('Lotações convertidas'!A4885,'Lista de conversão'!B:B,1,0),""))</f>
        <v>GERENCIA DE ASSISTENCIA, EPIDEMIOLOGIA E REGULACAO CENTRO-SUL</v>
      </c>
    </row>
    <row r="4886" spans="1:2" x14ac:dyDescent="0.25">
      <c r="A4886" t="str">
        <f>TRIM(BC!F4884)</f>
        <v>SERVIÇO DE ATENDIMENTO MÓVEL DE URGÊNCIA E TRANSPORTE EM SAÚDE</v>
      </c>
      <c r="B4886" t="str">
        <f>IFERROR(VLOOKUP('Lotações convertidas'!A4886,'Lista de conversão'!A:B,2,0),IFERROR(VLOOKUP('Lotações convertidas'!A4886,'Lista de conversão'!B:B,1,0),""))</f>
        <v>SERVIÇO DE ATENDIMENTO MÓVEL DE URGÊNCIA E TRANSPORTE EM SAÚDE</v>
      </c>
    </row>
    <row r="4887" spans="1:2" x14ac:dyDescent="0.25">
      <c r="A4887" t="str">
        <f>TRIM(BC!F4885)</f>
        <v>UNIDADE DE PRONTO ATENDIMENTO NORTE</v>
      </c>
      <c r="B4887" t="str">
        <f>IFERROR(VLOOKUP('Lotações convertidas'!A4887,'Lista de conversão'!A:B,2,0),IFERROR(VLOOKUP('Lotações convertidas'!A4887,'Lista de conversão'!B:B,1,0),""))</f>
        <v>UNIDADE DE PRONTO ATENDIMENTO NORTE</v>
      </c>
    </row>
    <row r="4888" spans="1:2" x14ac:dyDescent="0.25">
      <c r="A4888" t="str">
        <f>TRIM(BC!F4886)</f>
        <v>UNIDADE DE PRONTO ATENDIMENTO BARREIRO</v>
      </c>
      <c r="B4888" t="str">
        <f>IFERROR(VLOOKUP('Lotações convertidas'!A4888,'Lista de conversão'!A:B,2,0),IFERROR(VLOOKUP('Lotações convertidas'!A4888,'Lista de conversão'!B:B,1,0),""))</f>
        <v>UNIDADE DE PRONTO ATENDIMENTO BARREIRO</v>
      </c>
    </row>
    <row r="4889" spans="1:2" x14ac:dyDescent="0.25">
      <c r="A4889" t="str">
        <f>TRIM(BC!F4887)</f>
        <v>CENTRO DE SAÚDE FRANCISCO GOMES BARBOSA - TIROL</v>
      </c>
      <c r="B4889" t="str">
        <f>IFERROR(VLOOKUP('Lotações convertidas'!A4889,'Lista de conversão'!A:B,2,0),IFERROR(VLOOKUP('Lotações convertidas'!A4889,'Lista de conversão'!B:B,1,0),""))</f>
        <v>CENTRO DE SAÚDE FRANCISCO GOMES BARBOSA - TIROL</v>
      </c>
    </row>
    <row r="4890" spans="1:2" x14ac:dyDescent="0.25">
      <c r="A4890" t="str">
        <f>TRIM(BC!F4888)</f>
        <v>UNIDADE DE PRONTO ATENDIMENTO BARREIRO</v>
      </c>
      <c r="B4890" t="str">
        <f>IFERROR(VLOOKUP('Lotações convertidas'!A4890,'Lista de conversão'!A:B,2,0),IFERROR(VLOOKUP('Lotações convertidas'!A4890,'Lista de conversão'!B:B,1,0),""))</f>
        <v>UNIDADE DE PRONTO ATENDIMENTO BARREIRO</v>
      </c>
    </row>
    <row r="4891" spans="1:2" x14ac:dyDescent="0.25">
      <c r="A4891" t="str">
        <f>TRIM(BC!F4889)</f>
        <v>CENTRO DE SAÚDE COPACABANA</v>
      </c>
      <c r="B4891" t="str">
        <f>IFERROR(VLOOKUP('Lotações convertidas'!A4891,'Lista de conversão'!A:B,2,0),IFERROR(VLOOKUP('Lotações convertidas'!A4891,'Lista de conversão'!B:B,1,0),""))</f>
        <v>CENTRO DE SAÚDE COPACABANA</v>
      </c>
    </row>
    <row r="4892" spans="1:2" x14ac:dyDescent="0.25">
      <c r="A4892" t="str">
        <f>TRIM(BC!F4890)</f>
        <v>CENTRO DE SAÚDE JARDIM ALVORADA</v>
      </c>
      <c r="B4892" t="str">
        <f>IFERROR(VLOOKUP('Lotações convertidas'!A4892,'Lista de conversão'!A:B,2,0),IFERROR(VLOOKUP('Lotações convertidas'!A4892,'Lista de conversão'!B:B,1,0),""))</f>
        <v>CENTRO DE SAÚDE JARDIM ALVORADA</v>
      </c>
    </row>
    <row r="4893" spans="1:2" x14ac:dyDescent="0.25">
      <c r="A4893" t="str">
        <f>TRIM(BC!F4891)</f>
        <v>UNIDADE DE PRONTO ATENDIMENTO VENDA NOVA</v>
      </c>
      <c r="B4893" t="str">
        <f>IFERROR(VLOOKUP('Lotações convertidas'!A4893,'Lista de conversão'!A:B,2,0),IFERROR(VLOOKUP('Lotações convertidas'!A4893,'Lista de conversão'!B:B,1,0),""))</f>
        <v>UNIDADE DE PRONTO ATENDIMENTO VENDA NOVA</v>
      </c>
    </row>
    <row r="4894" spans="1:2" x14ac:dyDescent="0.25">
      <c r="A4894" t="str">
        <f>TRIM(BC!F4892)</f>
        <v>GERENCIA DE ASSISTENCIA, EPIDEMIOLOGIA E REGULACAO NOROESTE</v>
      </c>
      <c r="B4894" t="str">
        <f>IFERROR(VLOOKUP('Lotações convertidas'!A4894,'Lista de conversão'!A:B,2,0),IFERROR(VLOOKUP('Lotações convertidas'!A4894,'Lista de conversão'!B:B,1,0),""))</f>
        <v>GERENCIA DE ASSISTENCIA, EPIDEMIOLOGIA E REGULACAO NOROESTE</v>
      </c>
    </row>
    <row r="4895" spans="1:2" x14ac:dyDescent="0.25">
      <c r="A4895" t="str">
        <f>TRIM(BC!F4893)</f>
        <v>FARMACIA REGIONAL VENDA NOVA</v>
      </c>
      <c r="B4895" t="str">
        <f>IFERROR(VLOOKUP('Lotações convertidas'!A4895,'Lista de conversão'!A:B,2,0),IFERROR(VLOOKUP('Lotações convertidas'!A4895,'Lista de conversão'!B:B,1,0),""))</f>
        <v>FARMACIA REGIONAL VENDA NOVA</v>
      </c>
    </row>
    <row r="4896" spans="1:2" x14ac:dyDescent="0.25">
      <c r="A4896" t="str">
        <f>TRIM(BC!F4894)</f>
        <v>SERVIÇO DE ATENDIMENTO MÓVEL DE URGÊNCIA E TRANSPORTE EM SAÚDE</v>
      </c>
      <c r="B4896" t="str">
        <f>IFERROR(VLOOKUP('Lotações convertidas'!A4896,'Lista de conversão'!A:B,2,0),IFERROR(VLOOKUP('Lotações convertidas'!A4896,'Lista de conversão'!B:B,1,0),""))</f>
        <v>SERVIÇO DE ATENDIMENTO MÓVEL DE URGÊNCIA E TRANSPORTE EM SAÚDE</v>
      </c>
    </row>
    <row r="4897" spans="1:2" x14ac:dyDescent="0.25">
      <c r="A4897" t="str">
        <f>TRIM(BC!F4895)</f>
        <v>SERVIÇO DE ATENDIMENTO MÓVEL DE URGÊNCIA E TRANSPORTE EM SAÚDE</v>
      </c>
      <c r="B4897" t="str">
        <f>IFERROR(VLOOKUP('Lotações convertidas'!A4897,'Lista de conversão'!A:B,2,0),IFERROR(VLOOKUP('Lotações convertidas'!A4897,'Lista de conversão'!B:B,1,0),""))</f>
        <v>SERVIÇO DE ATENDIMENTO MÓVEL DE URGÊNCIA E TRANSPORTE EM SAÚDE</v>
      </c>
    </row>
    <row r="4898" spans="1:2" x14ac:dyDescent="0.25">
      <c r="A4898" t="str">
        <f>TRIM(BC!F4896)</f>
        <v>UNIDADE DE PRONTO ATENDIMENTO BARREIRO</v>
      </c>
      <c r="B4898" t="str">
        <f>IFERROR(VLOOKUP('Lotações convertidas'!A4898,'Lista de conversão'!A:B,2,0),IFERROR(VLOOKUP('Lotações convertidas'!A4898,'Lista de conversão'!B:B,1,0),""))</f>
        <v>UNIDADE DE PRONTO ATENDIMENTO BARREIRO</v>
      </c>
    </row>
    <row r="4899" spans="1:2" x14ac:dyDescent="0.25">
      <c r="A4899" t="str">
        <f>TRIM(BC!F4897)</f>
        <v>CENTRO DE SAÚDE JARDIM EUROPA</v>
      </c>
      <c r="B4899" t="str">
        <f>IFERROR(VLOOKUP('Lotações convertidas'!A4899,'Lista de conversão'!A:B,2,0),IFERROR(VLOOKUP('Lotações convertidas'!A4899,'Lista de conversão'!B:B,1,0),""))</f>
        <v>CENTRO DE SAÚDE JARDIM EUROPA</v>
      </c>
    </row>
    <row r="4900" spans="1:2" x14ac:dyDescent="0.25">
      <c r="A4900" t="str">
        <f>TRIM(BC!F4898)</f>
        <v>CENTRO DE SAÚDE JARDIM ALVORADA</v>
      </c>
      <c r="B4900" t="str">
        <f>IFERROR(VLOOKUP('Lotações convertidas'!A4900,'Lista de conversão'!A:B,2,0),IFERROR(VLOOKUP('Lotações convertidas'!A4900,'Lista de conversão'!B:B,1,0),""))</f>
        <v>CENTRO DE SAÚDE JARDIM ALVORADA</v>
      </c>
    </row>
    <row r="4901" spans="1:2" x14ac:dyDescent="0.25">
      <c r="A4901" t="str">
        <f>TRIM(BC!F4899)</f>
        <v>UNIDADE DE PRONTO ATENDIMENTO NORDESTE</v>
      </c>
      <c r="B4901" t="str">
        <f>IFERROR(VLOOKUP('Lotações convertidas'!A4901,'Lista de conversão'!A:B,2,0),IFERROR(VLOOKUP('Lotações convertidas'!A4901,'Lista de conversão'!B:B,1,0),""))</f>
        <v>UNIDADE DE PRONTO ATENDIMENTO NORDESTE</v>
      </c>
    </row>
    <row r="4902" spans="1:2" x14ac:dyDescent="0.25">
      <c r="A4902" t="str">
        <f>TRIM(BC!F4900)</f>
        <v>UNIDADE DE REFERÊNCIA SECUNDÁRIA CENTRO-SUL</v>
      </c>
      <c r="B4902" t="str">
        <f>IFERROR(VLOOKUP('Lotações convertidas'!A4902,'Lista de conversão'!A:B,2,0),IFERROR(VLOOKUP('Lotações convertidas'!A4902,'Lista de conversão'!B:B,1,0),""))</f>
        <v>UNIDADE DE REFERENCIA SECUNDARIA CENTRO-SUL</v>
      </c>
    </row>
    <row r="4903" spans="1:2" x14ac:dyDescent="0.25">
      <c r="A4903" t="str">
        <f>TRIM(BC!F4901)</f>
        <v>UNIDADE DE PRONTO ATENDIMENTO PAMPULHA</v>
      </c>
      <c r="B4903" t="str">
        <f>IFERROR(VLOOKUP('Lotações convertidas'!A4903,'Lista de conversão'!A:B,2,0),IFERROR(VLOOKUP('Lotações convertidas'!A4903,'Lista de conversão'!B:B,1,0),""))</f>
        <v>UNIDADE DE PRONTO ATENDIMENTO PAMPULHA</v>
      </c>
    </row>
    <row r="4904" spans="1:2" x14ac:dyDescent="0.25">
      <c r="A4904" t="str">
        <f>TRIM(BC!F4902)</f>
        <v>CENTRO DE REFERENCIA EM SAUDE MENTAL NORDESTE</v>
      </c>
      <c r="B4904" t="str">
        <f>IFERROR(VLOOKUP('Lotações convertidas'!A4904,'Lista de conversão'!A:B,2,0),IFERROR(VLOOKUP('Lotações convertidas'!A4904,'Lista de conversão'!B:B,1,0),""))</f>
        <v>CENTRO DE REFERENCIA EM SAUDE MENTAL NORDESTE</v>
      </c>
    </row>
    <row r="4905" spans="1:2" x14ac:dyDescent="0.25">
      <c r="A4905" t="str">
        <f>TRIM(BC!F4903)</f>
        <v>CENTRO DE SAÚDE ETELVINA CARNEIRO</v>
      </c>
      <c r="B4905" t="str">
        <f>IFERROR(VLOOKUP('Lotações convertidas'!A4905,'Lista de conversão'!A:B,2,0),IFERROR(VLOOKUP('Lotações convertidas'!A4905,'Lista de conversão'!B:B,1,0),""))</f>
        <v>CENTRO DE SAÚDE ETELVINA CARNEIRO</v>
      </c>
    </row>
    <row r="4906" spans="1:2" x14ac:dyDescent="0.25">
      <c r="A4906" t="str">
        <f>TRIM(BC!F4904)</f>
        <v>CENTRO DE SAÚDE SÃO JOSÉ OPERÁRIO</v>
      </c>
      <c r="B4906" t="str">
        <f>IFERROR(VLOOKUP('Lotações convertidas'!A4906,'Lista de conversão'!A:B,2,0),IFERROR(VLOOKUP('Lotações convertidas'!A4906,'Lista de conversão'!B:B,1,0),""))</f>
        <v>CENTRO DE SAÚDE SÃO JOSÉ OPERÁRIO</v>
      </c>
    </row>
    <row r="4907" spans="1:2" x14ac:dyDescent="0.25">
      <c r="A4907" t="str">
        <f>TRIM(BC!F4905)</f>
        <v>UNIDADE DE PRONTO ATENDIMENTO BARREIRO</v>
      </c>
      <c r="B4907" t="str">
        <f>IFERROR(VLOOKUP('Lotações convertidas'!A4907,'Lista de conversão'!A:B,2,0),IFERROR(VLOOKUP('Lotações convertidas'!A4907,'Lista de conversão'!B:B,1,0),""))</f>
        <v>UNIDADE DE PRONTO ATENDIMENTO BARREIRO</v>
      </c>
    </row>
    <row r="4908" spans="1:2" x14ac:dyDescent="0.25">
      <c r="A4908" t="str">
        <f>TRIM(BC!F4906)</f>
        <v>UNIDADE DE PRONTO ATENDIMENTO PAMPULHA</v>
      </c>
      <c r="B4908" t="str">
        <f>IFERROR(VLOOKUP('Lotações convertidas'!A4908,'Lista de conversão'!A:B,2,0),IFERROR(VLOOKUP('Lotações convertidas'!A4908,'Lista de conversão'!B:B,1,0),""))</f>
        <v>UNIDADE DE PRONTO ATENDIMENTO PAMPULHA</v>
      </c>
    </row>
    <row r="4909" spans="1:2" x14ac:dyDescent="0.25">
      <c r="A4909" t="str">
        <f>TRIM(BC!F4907)</f>
        <v>DIRETORIA REGIONAL DE SAUDE CENTRO-SUL</v>
      </c>
      <c r="B4909" t="str">
        <f>IFERROR(VLOOKUP('Lotações convertidas'!A4909,'Lista de conversão'!A:B,2,0),IFERROR(VLOOKUP('Lotações convertidas'!A4909,'Lista de conversão'!B:B,1,0),""))</f>
        <v>DIRETORIA REGIONAL DE SAUDE CENTRO-SUL</v>
      </c>
    </row>
    <row r="4910" spans="1:2" x14ac:dyDescent="0.25">
      <c r="A4910" t="str">
        <f>TRIM(BC!F4908)</f>
        <v>CENTRO DE SAÚDE CALIFÓRNIA</v>
      </c>
      <c r="B4910" t="str">
        <f>IFERROR(VLOOKUP('Lotações convertidas'!A4910,'Lista de conversão'!A:B,2,0),IFERROR(VLOOKUP('Lotações convertidas'!A4910,'Lista de conversão'!B:B,1,0),""))</f>
        <v>CENTRO DE SAÚDE CALIFÓRNIA</v>
      </c>
    </row>
    <row r="4911" spans="1:2" x14ac:dyDescent="0.25">
      <c r="A4911" t="str">
        <f>TRIM(BC!F4909)</f>
        <v>CENTRO DE SAÚDE MARIA GORETTI</v>
      </c>
      <c r="B4911" t="str">
        <f>IFERROR(VLOOKUP('Lotações convertidas'!A4911,'Lista de conversão'!A:B,2,0),IFERROR(VLOOKUP('Lotações convertidas'!A4911,'Lista de conversão'!B:B,1,0),""))</f>
        <v>CENTRO DE SAÚDE MARIA GORETTI</v>
      </c>
    </row>
    <row r="4912" spans="1:2" x14ac:dyDescent="0.25">
      <c r="A4912" t="str">
        <f>TRIM(BC!F4910)</f>
        <v>CENTRO DE SAÚDE DR. JOSÉ DOMINGOS</v>
      </c>
      <c r="B4912" t="str">
        <f>IFERROR(VLOOKUP('Lotações convertidas'!A4912,'Lista de conversão'!A:B,2,0),IFERROR(VLOOKUP('Lotações convertidas'!A4912,'Lista de conversão'!B:B,1,0),""))</f>
        <v>CENTRO DE SAÚDE DR. JOSÉ DOMINGOS</v>
      </c>
    </row>
    <row r="4913" spans="1:2" x14ac:dyDescent="0.25">
      <c r="A4913" t="str">
        <f>TRIM(BC!F4911)</f>
        <v>UNIDADE DE PRONTO ATENDIMENTO NORTE</v>
      </c>
      <c r="B4913" t="str">
        <f>IFERROR(VLOOKUP('Lotações convertidas'!A4913,'Lista de conversão'!A:B,2,0),IFERROR(VLOOKUP('Lotações convertidas'!A4913,'Lista de conversão'!B:B,1,0),""))</f>
        <v>UNIDADE DE PRONTO ATENDIMENTO NORTE</v>
      </c>
    </row>
    <row r="4914" spans="1:2" x14ac:dyDescent="0.25">
      <c r="A4914" t="str">
        <f>TRIM(BC!F4912)</f>
        <v>CENTRO DE SAÚDE URUCUIA</v>
      </c>
      <c r="B4914" t="str">
        <f>IFERROR(VLOOKUP('Lotações convertidas'!A4914,'Lista de conversão'!A:B,2,0),IFERROR(VLOOKUP('Lotações convertidas'!A4914,'Lista de conversão'!B:B,1,0),""))</f>
        <v>CENTRO DE SAÚDE URUCUIA</v>
      </c>
    </row>
    <row r="4915" spans="1:2" x14ac:dyDescent="0.25">
      <c r="A4915" t="str">
        <f>TRIM(BC!F4913)</f>
        <v>SERVIÇO DE ATENDIMENTO MÓVEL DE URGÊNCIA E TRANSPORTE EM SAÚDE</v>
      </c>
      <c r="B4915" t="str">
        <f>IFERROR(VLOOKUP('Lotações convertidas'!A4915,'Lista de conversão'!A:B,2,0),IFERROR(VLOOKUP('Lotações convertidas'!A4915,'Lista de conversão'!B:B,1,0),""))</f>
        <v>SERVIÇO DE ATENDIMENTO MÓVEL DE URGÊNCIA E TRANSPORTE EM SAÚDE</v>
      </c>
    </row>
    <row r="4916" spans="1:2" x14ac:dyDescent="0.25">
      <c r="A4916" t="str">
        <f>TRIM(BC!F4914)</f>
        <v>CENTRO DE SAÚDE CAMPO ALEGRE</v>
      </c>
      <c r="B4916" t="str">
        <f>IFERROR(VLOOKUP('Lotações convertidas'!A4916,'Lista de conversão'!A:B,2,0),IFERROR(VLOOKUP('Lotações convertidas'!A4916,'Lista de conversão'!B:B,1,0),""))</f>
        <v>CENTRO DE SAÚDE CAMPO ALEGRE</v>
      </c>
    </row>
    <row r="4917" spans="1:2" x14ac:dyDescent="0.25">
      <c r="A4917" t="str">
        <f>TRIM(BC!F4915)</f>
        <v>CENTRO DE SAÚDE JARDIM LEBLON</v>
      </c>
      <c r="B4917" t="str">
        <f>IFERROR(VLOOKUP('Lotações convertidas'!A4917,'Lista de conversão'!A:B,2,0),IFERROR(VLOOKUP('Lotações convertidas'!A4917,'Lista de conversão'!B:B,1,0),""))</f>
        <v>CENTRO DE SAÚDE JARDIM LEBLON</v>
      </c>
    </row>
    <row r="4918" spans="1:2" x14ac:dyDescent="0.25">
      <c r="A4918" t="str">
        <f>TRIM(BC!F4916)</f>
        <v>UNIDADE DE PRONTO ATENDIMENTO NORTE</v>
      </c>
      <c r="B4918" t="str">
        <f>IFERROR(VLOOKUP('Lotações convertidas'!A4918,'Lista de conversão'!A:B,2,0),IFERROR(VLOOKUP('Lotações convertidas'!A4918,'Lista de conversão'!B:B,1,0),""))</f>
        <v>UNIDADE DE PRONTO ATENDIMENTO NORTE</v>
      </c>
    </row>
    <row r="4919" spans="1:2" x14ac:dyDescent="0.25">
      <c r="A4919" t="str">
        <f>TRIM(BC!F4917)</f>
        <v>CENTRO DE SAÚDE ALTO VERA CRUZ</v>
      </c>
      <c r="B4919" t="str">
        <f>IFERROR(VLOOKUP('Lotações convertidas'!A4919,'Lista de conversão'!A:B,2,0),IFERROR(VLOOKUP('Lotações convertidas'!A4919,'Lista de conversão'!B:B,1,0),""))</f>
        <v>CENTRO DE SAÚDE ALTO VERA CRUZ</v>
      </c>
    </row>
    <row r="4920" spans="1:2" x14ac:dyDescent="0.25">
      <c r="A4920" t="str">
        <f>TRIM(BC!F4918)</f>
        <v>CENTRO DE REFERENCIA EM SAUDE MENTAL VENDA NOVA</v>
      </c>
      <c r="B4920" t="str">
        <f>IFERROR(VLOOKUP('Lotações convertidas'!A4920,'Lista de conversão'!A:B,2,0),IFERROR(VLOOKUP('Lotações convertidas'!A4920,'Lista de conversão'!B:B,1,0),""))</f>
        <v>CENTRO DE REFERENCIA EM SAUDE MENTAL VENDA NOVA</v>
      </c>
    </row>
    <row r="4921" spans="1:2" x14ac:dyDescent="0.25">
      <c r="A4921" t="str">
        <f>TRIM(BC!F4919)</f>
        <v>CENTRO DE SAÚDE CACHOEIRINHA</v>
      </c>
      <c r="B4921" t="str">
        <f>IFERROR(VLOOKUP('Lotações convertidas'!A4921,'Lista de conversão'!A:B,2,0),IFERROR(VLOOKUP('Lotações convertidas'!A4921,'Lista de conversão'!B:B,1,0),""))</f>
        <v>CENTRO DE SAÚDE CACHOEIRINHA</v>
      </c>
    </row>
    <row r="4922" spans="1:2" x14ac:dyDescent="0.25">
      <c r="A4922" t="str">
        <f>TRIM(BC!F4920)</f>
        <v>CENTRO DE SAÚDE JOÃO XXIII</v>
      </c>
      <c r="B4922" t="str">
        <f>IFERROR(VLOOKUP('Lotações convertidas'!A4922,'Lista de conversão'!A:B,2,0),IFERROR(VLOOKUP('Lotações convertidas'!A4922,'Lista de conversão'!B:B,1,0),""))</f>
        <v>CENTRO DE SAÚDE JOÃO XXIII</v>
      </c>
    </row>
    <row r="4923" spans="1:2" x14ac:dyDescent="0.25">
      <c r="A4923" t="str">
        <f>TRIM(BC!F4921)</f>
        <v>UNIDADE DE PRONTO ATENDIMENTO BARREIRO</v>
      </c>
      <c r="B4923" t="str">
        <f>IFERROR(VLOOKUP('Lotações convertidas'!A4923,'Lista de conversão'!A:B,2,0),IFERROR(VLOOKUP('Lotações convertidas'!A4923,'Lista de conversão'!B:B,1,0),""))</f>
        <v>UNIDADE DE PRONTO ATENDIMENTO BARREIRO</v>
      </c>
    </row>
    <row r="4924" spans="1:2" x14ac:dyDescent="0.25">
      <c r="A4924" t="str">
        <f>TRIM(BC!F4922)</f>
        <v>CENTRO DE SAÚDE BOM JESUS</v>
      </c>
      <c r="B4924" t="str">
        <f>IFERROR(VLOOKUP('Lotações convertidas'!A4924,'Lista de conversão'!A:B,2,0),IFERROR(VLOOKUP('Lotações convertidas'!A4924,'Lista de conversão'!B:B,1,0),""))</f>
        <v>CENTRO DE SAÚDE BOM JESUS</v>
      </c>
    </row>
    <row r="4925" spans="1:2" x14ac:dyDescent="0.25">
      <c r="A4925" t="str">
        <f>TRIM(BC!F4923)</f>
        <v>UNIDADE DE PRONTO ATENDIMENTO PAMPULHA</v>
      </c>
      <c r="B4925" t="str">
        <f>IFERROR(VLOOKUP('Lotações convertidas'!A4925,'Lista de conversão'!A:B,2,0),IFERROR(VLOOKUP('Lotações convertidas'!A4925,'Lista de conversão'!B:B,1,0),""))</f>
        <v>UNIDADE DE PRONTO ATENDIMENTO PAMPULHA</v>
      </c>
    </row>
    <row r="4926" spans="1:2" x14ac:dyDescent="0.25">
      <c r="A4926" t="str">
        <f>TRIM(BC!F4924)</f>
        <v>CENTRO DE SAÚDE NOVA YORK</v>
      </c>
      <c r="B4926" t="str">
        <f>IFERROR(VLOOKUP('Lotações convertidas'!A4926,'Lista de conversão'!A:B,2,0),IFERROR(VLOOKUP('Lotações convertidas'!A4926,'Lista de conversão'!B:B,1,0),""))</f>
        <v>CENTRO DE SAÚDE NOVA YORK</v>
      </c>
    </row>
    <row r="4927" spans="1:2" x14ac:dyDescent="0.25">
      <c r="A4927" t="str">
        <f>TRIM(BC!F4925)</f>
        <v>UNIDADE DE PRONTO ATENDIMENTO PAMPULHA</v>
      </c>
      <c r="B4927" t="str">
        <f>IFERROR(VLOOKUP('Lotações convertidas'!A4927,'Lista de conversão'!A:B,2,0),IFERROR(VLOOKUP('Lotações convertidas'!A4927,'Lista de conversão'!B:B,1,0),""))</f>
        <v>UNIDADE DE PRONTO ATENDIMENTO PAMPULHA</v>
      </c>
    </row>
    <row r="4928" spans="1:2" x14ac:dyDescent="0.25">
      <c r="A4928" t="str">
        <f>TRIM(BC!F4926)</f>
        <v>CENTRO DE SAÚDE CARLOS CHAGAS</v>
      </c>
      <c r="B4928" t="str">
        <f>IFERROR(VLOOKUP('Lotações convertidas'!A4928,'Lista de conversão'!A:B,2,0),IFERROR(VLOOKUP('Lotações convertidas'!A4928,'Lista de conversão'!B:B,1,0),""))</f>
        <v>CENTRO DE SAÚDE CARLOS CHAGAS</v>
      </c>
    </row>
    <row r="4929" spans="1:2" x14ac:dyDescent="0.25">
      <c r="A4929" t="str">
        <f>TRIM(BC!F4927)</f>
        <v>CENTRO DE SAÚDE SÃO GERALDO</v>
      </c>
      <c r="B4929" t="str">
        <f>IFERROR(VLOOKUP('Lotações convertidas'!A4929,'Lista de conversão'!A:B,2,0),IFERROR(VLOOKUP('Lotações convertidas'!A4929,'Lista de conversão'!B:B,1,0),""))</f>
        <v>CENTRO DE SAÚDE SÃO GERALDO</v>
      </c>
    </row>
    <row r="4930" spans="1:2" x14ac:dyDescent="0.25">
      <c r="A4930" t="str">
        <f>TRIM(BC!F4928)</f>
        <v>CENTRO DE REFERÊNCIA EM SAÚDE MENTAL INFANTO-JUVENIL NORDESTE</v>
      </c>
      <c r="B4930" t="str">
        <f>IFERROR(VLOOKUP('Lotações convertidas'!A4930,'Lista de conversão'!A:B,2,0),IFERROR(VLOOKUP('Lotações convertidas'!A4930,'Lista de conversão'!B:B,1,0),""))</f>
        <v>CENTRO DE REFERENCIA EM SAUDE MENTAL INFANTIL NORDESTE</v>
      </c>
    </row>
    <row r="4931" spans="1:2" x14ac:dyDescent="0.25">
      <c r="A4931" t="str">
        <f>TRIM(BC!F4929)</f>
        <v>CENTRO DE ESPECIALIDADES ODONTOLÓGICAS PARACATU</v>
      </c>
      <c r="B4931" t="str">
        <f>IFERROR(VLOOKUP('Lotações convertidas'!A4931,'Lista de conversão'!A:B,2,0),IFERROR(VLOOKUP('Lotações convertidas'!A4931,'Lista de conversão'!B:B,1,0),""))</f>
        <v>CENTRO DE ESPECIALIDADES ODONTOLÓGICAS PARACATU</v>
      </c>
    </row>
    <row r="4932" spans="1:2" x14ac:dyDescent="0.25">
      <c r="A4932" t="str">
        <f>TRIM(BC!F4930)</f>
        <v>CENTRO DE SAÚDE BOM JESUS</v>
      </c>
      <c r="B4932" t="str">
        <f>IFERROR(VLOOKUP('Lotações convertidas'!A4932,'Lista de conversão'!A:B,2,0),IFERROR(VLOOKUP('Lotações convertidas'!A4932,'Lista de conversão'!B:B,1,0),""))</f>
        <v>CENTRO DE SAÚDE BOM JESUS</v>
      </c>
    </row>
    <row r="4933" spans="1:2" x14ac:dyDescent="0.25">
      <c r="A4933" t="str">
        <f>TRIM(BC!F4931)</f>
        <v>CENTRO DE SAÚDE DOM ORIONE</v>
      </c>
      <c r="B4933" t="str">
        <f>IFERROR(VLOOKUP('Lotações convertidas'!A4933,'Lista de conversão'!A:B,2,0),IFERROR(VLOOKUP('Lotações convertidas'!A4933,'Lista de conversão'!B:B,1,0),""))</f>
        <v>CENTRO DE SAÚDE DOM ORIONE</v>
      </c>
    </row>
    <row r="4934" spans="1:2" x14ac:dyDescent="0.25">
      <c r="A4934" t="str">
        <f>TRIM(BC!F4932)</f>
        <v>UNIDADE DE PRONTO ATENDIMENTO BARREIRO</v>
      </c>
      <c r="B4934" t="str">
        <f>IFERROR(VLOOKUP('Lotações convertidas'!A4934,'Lista de conversão'!A:B,2,0),IFERROR(VLOOKUP('Lotações convertidas'!A4934,'Lista de conversão'!B:B,1,0),""))</f>
        <v>UNIDADE DE PRONTO ATENDIMENTO BARREIRO</v>
      </c>
    </row>
    <row r="4935" spans="1:2" x14ac:dyDescent="0.25">
      <c r="A4935" t="str">
        <f>TRIM(BC!F4933)</f>
        <v>CENTRO DE SAÚDE BARREIRO DE CIMA</v>
      </c>
      <c r="B4935" t="str">
        <f>IFERROR(VLOOKUP('Lotações convertidas'!A4935,'Lista de conversão'!A:B,2,0),IFERROR(VLOOKUP('Lotações convertidas'!A4935,'Lista de conversão'!B:B,1,0),""))</f>
        <v>CENTRO DE SAÚDE BARREIRO DE CIMA</v>
      </c>
    </row>
    <row r="4936" spans="1:2" x14ac:dyDescent="0.25">
      <c r="A4936" t="str">
        <f>TRIM(BC!F4934)</f>
        <v>LABORATÓRIO REGIONAL LESTE / NORDESTE</v>
      </c>
      <c r="B4936" t="str">
        <f>IFERROR(VLOOKUP('Lotações convertidas'!A4936,'Lista de conversão'!A:B,2,0),IFERROR(VLOOKUP('Lotações convertidas'!A4936,'Lista de conversão'!B:B,1,0),""))</f>
        <v>LABORATORIO REGIONAL LESTE/NORDESTE</v>
      </c>
    </row>
    <row r="4937" spans="1:2" x14ac:dyDescent="0.25">
      <c r="A4937" t="str">
        <f>TRIM(BC!F4935)</f>
        <v>CENTRO DE SAÚDE GENTIL GOMES</v>
      </c>
      <c r="B4937" t="str">
        <f>IFERROR(VLOOKUP('Lotações convertidas'!A4937,'Lista de conversão'!A:B,2,0),IFERROR(VLOOKUP('Lotações convertidas'!A4937,'Lista de conversão'!B:B,1,0),""))</f>
        <v>CENTRO DE SAÚDE GENTIL GOMES</v>
      </c>
    </row>
    <row r="4938" spans="1:2" x14ac:dyDescent="0.25">
      <c r="A4938" t="str">
        <f>TRIM(BC!F4936)</f>
        <v>CENTRO DE SAÚDE MARIA GORETTI</v>
      </c>
      <c r="B4938" t="str">
        <f>IFERROR(VLOOKUP('Lotações convertidas'!A4938,'Lista de conversão'!A:B,2,0),IFERROR(VLOOKUP('Lotações convertidas'!A4938,'Lista de conversão'!B:B,1,0),""))</f>
        <v>CENTRO DE SAÚDE MARIA GORETTI</v>
      </c>
    </row>
    <row r="4939" spans="1:2" x14ac:dyDescent="0.25">
      <c r="A4939" t="str">
        <f>TRIM(BC!F4937)</f>
        <v>CENTRO DE ESPECIALIDADES MEDICAS CENTRO-SUL</v>
      </c>
      <c r="B4939" t="str">
        <f>IFERROR(VLOOKUP('Lotações convertidas'!A4939,'Lista de conversão'!A:B,2,0),IFERROR(VLOOKUP('Lotações convertidas'!A4939,'Lista de conversão'!B:B,1,0),""))</f>
        <v>CENTRO DE ESPECIALIDADES MEDICAS CENTRO-SUL</v>
      </c>
    </row>
    <row r="4940" spans="1:2" x14ac:dyDescent="0.25">
      <c r="A4940" t="str">
        <f>TRIM(BC!F4938)</f>
        <v>UNIDADE DE PRONTO ATENDIMENTO NORDESTE</v>
      </c>
      <c r="B4940" t="str">
        <f>IFERROR(VLOOKUP('Lotações convertidas'!A4940,'Lista de conversão'!A:B,2,0),IFERROR(VLOOKUP('Lotações convertidas'!A4940,'Lista de conversão'!B:B,1,0),""))</f>
        <v>UNIDADE DE PRONTO ATENDIMENTO NORDESTE</v>
      </c>
    </row>
    <row r="4941" spans="1:2" x14ac:dyDescent="0.25">
      <c r="A4941" t="str">
        <f>TRIM(BC!F4939)</f>
        <v>CENTRO DE SAÚDE MANGUEIRAS</v>
      </c>
      <c r="B4941" t="str">
        <f>IFERROR(VLOOKUP('Lotações convertidas'!A4941,'Lista de conversão'!A:B,2,0),IFERROR(VLOOKUP('Lotações convertidas'!A4941,'Lista de conversão'!B:B,1,0),""))</f>
        <v>CENTRO DE SAÚDE MANGUEIRAS</v>
      </c>
    </row>
    <row r="4942" spans="1:2" x14ac:dyDescent="0.25">
      <c r="A4942" t="str">
        <f>TRIM(BC!F4940)</f>
        <v>UNIDADE DE PRONTO ATENDIMENTO BARREIRO</v>
      </c>
      <c r="B4942" t="str">
        <f>IFERROR(VLOOKUP('Lotações convertidas'!A4942,'Lista de conversão'!A:B,2,0),IFERROR(VLOOKUP('Lotações convertidas'!A4942,'Lista de conversão'!B:B,1,0),""))</f>
        <v>UNIDADE DE PRONTO ATENDIMENTO BARREIRO</v>
      </c>
    </row>
    <row r="4943" spans="1:2" x14ac:dyDescent="0.25">
      <c r="A4943" t="str">
        <f>TRIM(BC!F4941)</f>
        <v>UNIDADE DE PRONTO ATENDIMENTO BARREIRO</v>
      </c>
      <c r="B4943" t="str">
        <f>IFERROR(VLOOKUP('Lotações convertidas'!A4943,'Lista de conversão'!A:B,2,0),IFERROR(VLOOKUP('Lotações convertidas'!A4943,'Lista de conversão'!B:B,1,0),""))</f>
        <v>UNIDADE DE PRONTO ATENDIMENTO BARREIRO</v>
      </c>
    </row>
    <row r="4944" spans="1:2" x14ac:dyDescent="0.25">
      <c r="A4944" t="str">
        <f>TRIM(BC!F4942)</f>
        <v>CENTRO DE REFERENCIA EM REABILITACAO LESTE</v>
      </c>
      <c r="B4944" t="str">
        <f>IFERROR(VLOOKUP('Lotações convertidas'!A4944,'Lista de conversão'!A:B,2,0),IFERROR(VLOOKUP('Lotações convertidas'!A4944,'Lista de conversão'!B:B,1,0),""))</f>
        <v>CENTRO DE REFERENCIA EM REABILITACAO LESTE</v>
      </c>
    </row>
    <row r="4945" spans="1:2" x14ac:dyDescent="0.25">
      <c r="A4945" t="str">
        <f>TRIM(BC!F4943)</f>
        <v>UNIDADE DE PRONTO ATENDIMENTO LESTE</v>
      </c>
      <c r="B4945" t="str">
        <f>IFERROR(VLOOKUP('Lotações convertidas'!A4945,'Lista de conversão'!A:B,2,0),IFERROR(VLOOKUP('Lotações convertidas'!A4945,'Lista de conversão'!B:B,1,0),""))</f>
        <v>UNIDADE DE PRONTO ATENDIMENTO LESTE</v>
      </c>
    </row>
    <row r="4946" spans="1:2" x14ac:dyDescent="0.25">
      <c r="A4946" t="str">
        <f>TRIM(BC!F4944)</f>
        <v>CENTRO DE REFERÊNCIA EM SAÚDE MENTAL- ÁLCOOL E OUTRAS DROGAS NORDESTE</v>
      </c>
      <c r="B4946" t="str">
        <f>IFERROR(VLOOKUP('Lotações convertidas'!A4946,'Lista de conversão'!A:B,2,0),IFERROR(VLOOKUP('Lotações convertidas'!A4946,'Lista de conversão'!B:B,1,0),""))</f>
        <v>CENTRO DE REFERENCIA EM SAUDE MENTAL ALCOOL E DROGAS NORDESTE</v>
      </c>
    </row>
    <row r="4947" spans="1:2" x14ac:dyDescent="0.25">
      <c r="A4947" t="str">
        <f>TRIM(BC!F4945)</f>
        <v>CENTRO DE REFERENCIA EM SAUDE MENTAL VENDA NOVA</v>
      </c>
      <c r="B4947" t="str">
        <f>IFERROR(VLOOKUP('Lotações convertidas'!A4947,'Lista de conversão'!A:B,2,0),IFERROR(VLOOKUP('Lotações convertidas'!A4947,'Lista de conversão'!B:B,1,0),""))</f>
        <v>CENTRO DE REFERENCIA EM SAUDE MENTAL VENDA NOVA</v>
      </c>
    </row>
    <row r="4948" spans="1:2" x14ac:dyDescent="0.25">
      <c r="A4948" t="str">
        <f>TRIM(BC!F4946)</f>
        <v>CENTRO DE ESPECIALIDADES ODONTOLÓGICAS VENDA NOVA</v>
      </c>
      <c r="B4948" t="str">
        <f>IFERROR(VLOOKUP('Lotações convertidas'!A4948,'Lista de conversão'!A:B,2,0),IFERROR(VLOOKUP('Lotações convertidas'!A4948,'Lista de conversão'!B:B,1,0),""))</f>
        <v>CENTRO DE ESPECIALIDADES ODONTOLOGICAS VENDA NOVA</v>
      </c>
    </row>
    <row r="4949" spans="1:2" x14ac:dyDescent="0.25">
      <c r="A4949" t="str">
        <f>TRIM(BC!F4947)</f>
        <v>CENTRO DE SAÚDE PIRATININGA</v>
      </c>
      <c r="B4949" t="str">
        <f>IFERROR(VLOOKUP('Lotações convertidas'!A4949,'Lista de conversão'!A:B,2,0),IFERROR(VLOOKUP('Lotações convertidas'!A4949,'Lista de conversão'!B:B,1,0),""))</f>
        <v>CENTRO DE SAÚDE PIRATININGA</v>
      </c>
    </row>
    <row r="4950" spans="1:2" x14ac:dyDescent="0.25">
      <c r="A4950" t="str">
        <f>TRIM(BC!F4948)</f>
        <v>UNIDADE DE PRONTO ATENDIMENTO PAMPULHA</v>
      </c>
      <c r="B4950" t="str">
        <f>IFERROR(VLOOKUP('Lotações convertidas'!A4950,'Lista de conversão'!A:B,2,0),IFERROR(VLOOKUP('Lotações convertidas'!A4950,'Lista de conversão'!B:B,1,0),""))</f>
        <v>UNIDADE DE PRONTO ATENDIMENTO PAMPULHA</v>
      </c>
    </row>
    <row r="4951" spans="1:2" x14ac:dyDescent="0.25">
      <c r="A4951" t="str">
        <f>TRIM(BC!F4949)</f>
        <v>CENTRO DE SAÚDE ALCIDES LINS</v>
      </c>
      <c r="B4951" t="str">
        <f>IFERROR(VLOOKUP('Lotações convertidas'!A4951,'Lista de conversão'!A:B,2,0),IFERROR(VLOOKUP('Lotações convertidas'!A4951,'Lista de conversão'!B:B,1,0),""))</f>
        <v>CENTRO DE SAÚDE ALCIDES LINS</v>
      </c>
    </row>
    <row r="4952" spans="1:2" x14ac:dyDescent="0.25">
      <c r="A4952" t="str">
        <f>TRIM(BC!F4950)</f>
        <v>CENTRO DE REFERENCIA EM SAUDE MENTAL BARREIRO</v>
      </c>
      <c r="B4952" t="str">
        <f>IFERROR(VLOOKUP('Lotações convertidas'!A4952,'Lista de conversão'!A:B,2,0),IFERROR(VLOOKUP('Lotações convertidas'!A4952,'Lista de conversão'!B:B,1,0),""))</f>
        <v>CENTRO DE REFERENCIA EM SAUDE MENTAL BARREIRO</v>
      </c>
    </row>
    <row r="4953" spans="1:2" x14ac:dyDescent="0.25">
      <c r="A4953" t="str">
        <f>TRIM(BC!F4951)</f>
        <v>CENTRO DE REFERÊNCIA EM SAÚDE MENTAL- ÁLCOOL E OUTRAS DROGAS PAMPULHA/NOROESTE</v>
      </c>
      <c r="B4953" t="str">
        <f>IFERROR(VLOOKUP('Lotações convertidas'!A4953,'Lista de conversão'!A:B,2,0),IFERROR(VLOOKUP('Lotações convertidas'!A4953,'Lista de conversão'!B:B,1,0),""))</f>
        <v>CENTRO DE REFERÊNCIA EM SAÚDE MENTAL - ÁLCOOL E DROGAS PAMPULHA/NOROESTE</v>
      </c>
    </row>
    <row r="4954" spans="1:2" x14ac:dyDescent="0.25">
      <c r="A4954" t="str">
        <f>TRIM(BC!F4952)</f>
        <v>CENTRO DE TESTAGEM E ACONSELHAMENTO CENTRO-SUL</v>
      </c>
      <c r="B4954" t="str">
        <f>IFERROR(VLOOKUP('Lotações convertidas'!A4954,'Lista de conversão'!A:B,2,0),IFERROR(VLOOKUP('Lotações convertidas'!A4954,'Lista de conversão'!B:B,1,0),""))</f>
        <v>CENTRO DE TESTAGEM E ACONSELHAMENTO CENTRO-SUL</v>
      </c>
    </row>
    <row r="4955" spans="1:2" x14ac:dyDescent="0.25">
      <c r="A4955" t="str">
        <f>TRIM(BC!F4953)</f>
        <v>UNIDADE DE PRONTO ATENDIMENTO OESTE</v>
      </c>
      <c r="B4955" t="str">
        <f>IFERROR(VLOOKUP('Lotações convertidas'!A4955,'Lista de conversão'!A:B,2,0),IFERROR(VLOOKUP('Lotações convertidas'!A4955,'Lista de conversão'!B:B,1,0),""))</f>
        <v>UNIDADE DE PRONTO ATENDIMENTO OESTE</v>
      </c>
    </row>
    <row r="4956" spans="1:2" x14ac:dyDescent="0.25">
      <c r="A4956" t="str">
        <f>TRIM(BC!F4954)</f>
        <v>UNIDADE DE PRONTO ATENDIMENTO BARREIRO</v>
      </c>
      <c r="B4956" t="str">
        <f>IFERROR(VLOOKUP('Lotações convertidas'!A4956,'Lista de conversão'!A:B,2,0),IFERROR(VLOOKUP('Lotações convertidas'!A4956,'Lista de conversão'!B:B,1,0),""))</f>
        <v>UNIDADE DE PRONTO ATENDIMENTO BARREIRO</v>
      </c>
    </row>
    <row r="4957" spans="1:2" x14ac:dyDescent="0.25">
      <c r="A4957" t="str">
        <f>TRIM(BC!F4955)</f>
        <v>CENTRO DE SAÚDE VERA CRUZ</v>
      </c>
      <c r="B4957" t="str">
        <f>IFERROR(VLOOKUP('Lotações convertidas'!A4957,'Lista de conversão'!A:B,2,0),IFERROR(VLOOKUP('Lotações convertidas'!A4957,'Lista de conversão'!B:B,1,0),""))</f>
        <v>CENTRO DE SAÚDE VERA CRUZ</v>
      </c>
    </row>
    <row r="4958" spans="1:2" x14ac:dyDescent="0.25">
      <c r="A4958" t="str">
        <f>TRIM(BC!F4956)</f>
        <v>UNIDADE DE PRONTO ATENDIMENTO PAMPULHA</v>
      </c>
      <c r="B4958" t="str">
        <f>IFERROR(VLOOKUP('Lotações convertidas'!A4958,'Lista de conversão'!A:B,2,0),IFERROR(VLOOKUP('Lotações convertidas'!A4958,'Lista de conversão'!B:B,1,0),""))</f>
        <v>UNIDADE DE PRONTO ATENDIMENTO PAMPULHA</v>
      </c>
    </row>
    <row r="4959" spans="1:2" x14ac:dyDescent="0.25">
      <c r="A4959" t="str">
        <f>TRIM(BC!F4957)</f>
        <v>UNIDADE DE PRONTO ATENDIMENTO PAMPULHA</v>
      </c>
      <c r="B4959" t="str">
        <f>IFERROR(VLOOKUP('Lotações convertidas'!A4959,'Lista de conversão'!A:B,2,0),IFERROR(VLOOKUP('Lotações convertidas'!A4959,'Lista de conversão'!B:B,1,0),""))</f>
        <v>UNIDADE DE PRONTO ATENDIMENTO PAMPULHA</v>
      </c>
    </row>
    <row r="4960" spans="1:2" x14ac:dyDescent="0.25">
      <c r="A4960" t="str">
        <f>TRIM(BC!F4958)</f>
        <v>UNIDADE DE PRONTO ATENDIMENTO OESTE</v>
      </c>
      <c r="B4960" t="str">
        <f>IFERROR(VLOOKUP('Lotações convertidas'!A4960,'Lista de conversão'!A:B,2,0),IFERROR(VLOOKUP('Lotações convertidas'!A4960,'Lista de conversão'!B:B,1,0),""))</f>
        <v>UNIDADE DE PRONTO ATENDIMENTO OESTE</v>
      </c>
    </row>
    <row r="4961" spans="1:2" x14ac:dyDescent="0.25">
      <c r="A4961" t="str">
        <f>TRIM(BC!F4959)</f>
        <v>UNIDADE DE PRONTO ATENDIMENTO PAMPULHA</v>
      </c>
      <c r="B4961" t="str">
        <f>IFERROR(VLOOKUP('Lotações convertidas'!A4961,'Lista de conversão'!A:B,2,0),IFERROR(VLOOKUP('Lotações convertidas'!A4961,'Lista de conversão'!B:B,1,0),""))</f>
        <v>UNIDADE DE PRONTO ATENDIMENTO PAMPULHA</v>
      </c>
    </row>
    <row r="4962" spans="1:2" x14ac:dyDescent="0.25">
      <c r="A4962" t="str">
        <f>TRIM(BC!F4960)</f>
        <v>CENTRO DE SAÚDE CAFEZAL</v>
      </c>
      <c r="B4962" t="str">
        <f>IFERROR(VLOOKUP('Lotações convertidas'!A4962,'Lista de conversão'!A:B,2,0),IFERROR(VLOOKUP('Lotações convertidas'!A4962,'Lista de conversão'!B:B,1,0),""))</f>
        <v>CENTRO DE SAÚDE CAFEZAL</v>
      </c>
    </row>
    <row r="4963" spans="1:2" x14ac:dyDescent="0.25">
      <c r="A4963" t="str">
        <f>TRIM(BC!F4961)</f>
        <v>CENTRO DE SAÚDE EDUARDO MAURO DE ARAÚJO - MIRAMAR</v>
      </c>
      <c r="B4963" t="str">
        <f>IFERROR(VLOOKUP('Lotações convertidas'!A4963,'Lista de conversão'!A:B,2,0),IFERROR(VLOOKUP('Lotações convertidas'!A4963,'Lista de conversão'!B:B,1,0),""))</f>
        <v>CENTRO DE SAÚDE EDUARDO MAURO DE ARAÚJO - MIRAMAR</v>
      </c>
    </row>
    <row r="4964" spans="1:2" x14ac:dyDescent="0.25">
      <c r="A4964" t="str">
        <f>TRIM(BC!F4962)</f>
        <v>CENTRO DE SAÚDE GOIÂNIA</v>
      </c>
      <c r="B4964" t="str">
        <f>IFERROR(VLOOKUP('Lotações convertidas'!A4964,'Lista de conversão'!A:B,2,0),IFERROR(VLOOKUP('Lotações convertidas'!A4964,'Lista de conversão'!B:B,1,0),""))</f>
        <v>CENTRO DE SAÚDE GOIÂNIA</v>
      </c>
    </row>
    <row r="4965" spans="1:2" x14ac:dyDescent="0.25">
      <c r="A4965" t="str">
        <f>TRIM(BC!F4963)</f>
        <v>LABORATÓRIO REGIONAL CENTRO-SUL / PAMPULHA</v>
      </c>
      <c r="B4965" t="str">
        <f>IFERROR(VLOOKUP('Lotações convertidas'!A4965,'Lista de conversão'!A:B,2,0),IFERROR(VLOOKUP('Lotações convertidas'!A4965,'Lista de conversão'!B:B,1,0),""))</f>
        <v>LABORATORIO REGIONAL CENTRO-SUL/PAMPULHA</v>
      </c>
    </row>
    <row r="4966" spans="1:2" x14ac:dyDescent="0.25">
      <c r="A4966" t="str">
        <f>TRIM(BC!F4964)</f>
        <v>ASSESSORIA JURIDICA</v>
      </c>
      <c r="B4966" t="str">
        <f>IFERROR(VLOOKUP('Lotações convertidas'!A4966,'Lista de conversão'!A:B,2,0),IFERROR(VLOOKUP('Lotações convertidas'!A4966,'Lista de conversão'!B:B,1,0),""))</f>
        <v>ASSESSORIA JURIDICA</v>
      </c>
    </row>
    <row r="4967" spans="1:2" x14ac:dyDescent="0.25">
      <c r="A4967" t="str">
        <f>TRIM(BC!F4965)</f>
        <v>CENTRO DE REFERENCIA EM SAUDE MENTAL NOROESTE</v>
      </c>
      <c r="B4967" t="str">
        <f>IFERROR(VLOOKUP('Lotações convertidas'!A4967,'Lista de conversão'!A:B,2,0),IFERROR(VLOOKUP('Lotações convertidas'!A4967,'Lista de conversão'!B:B,1,0),""))</f>
        <v>CENTRO DE REFERENCIA EM SAUDE MENTAL NOROESTE</v>
      </c>
    </row>
    <row r="4968" spans="1:2" x14ac:dyDescent="0.25">
      <c r="A4968" t="str">
        <f>TRIM(BC!F4966)</f>
        <v>UNIDADE DE PRONTO ATENDIMENTO OESTE</v>
      </c>
      <c r="B4968" t="str">
        <f>IFERROR(VLOOKUP('Lotações convertidas'!A4968,'Lista de conversão'!A:B,2,0),IFERROR(VLOOKUP('Lotações convertidas'!A4968,'Lista de conversão'!B:B,1,0),""))</f>
        <v>UNIDADE DE PRONTO ATENDIMENTO OESTE</v>
      </c>
    </row>
    <row r="4969" spans="1:2" x14ac:dyDescent="0.25">
      <c r="A4969" t="str">
        <f>TRIM(BC!F4967)</f>
        <v>CENTRO DE SAÚDE NOVO HORIZONTE</v>
      </c>
      <c r="B4969" t="str">
        <f>IFERROR(VLOOKUP('Lotações convertidas'!A4969,'Lista de conversão'!A:B,2,0),IFERROR(VLOOKUP('Lotações convertidas'!A4969,'Lista de conversão'!B:B,1,0),""))</f>
        <v>CENTRO DE SAÚDE NOVO HORIZONTE</v>
      </c>
    </row>
    <row r="4970" spans="1:2" x14ac:dyDescent="0.25">
      <c r="A4970" t="str">
        <f>TRIM(BC!F4968)</f>
        <v>CENTRO DE SAÚDE NAZARÉ</v>
      </c>
      <c r="B4970" t="str">
        <f>IFERROR(VLOOKUP('Lotações convertidas'!A4970,'Lista de conversão'!A:B,2,0),IFERROR(VLOOKUP('Lotações convertidas'!A4970,'Lista de conversão'!B:B,1,0),""))</f>
        <v>CENTRO DE SAÚDE NAZARÉ</v>
      </c>
    </row>
    <row r="4971" spans="1:2" x14ac:dyDescent="0.25">
      <c r="A4971" t="str">
        <f>TRIM(BC!F4969)</f>
        <v>SERVIÇO DE ATENDIMENTO MÓVEL DE URGÊNCIA E TRANSPORTE EM SAÚDE</v>
      </c>
      <c r="B4971" t="str">
        <f>IFERROR(VLOOKUP('Lotações convertidas'!A4971,'Lista de conversão'!A:B,2,0),IFERROR(VLOOKUP('Lotações convertidas'!A4971,'Lista de conversão'!B:B,1,0),""))</f>
        <v>SERVIÇO DE ATENDIMENTO MÓVEL DE URGÊNCIA E TRANSPORTE EM SAÚDE</v>
      </c>
    </row>
    <row r="4972" spans="1:2" x14ac:dyDescent="0.25">
      <c r="A4972" t="str">
        <f>TRIM(BC!F4970)</f>
        <v>DIRETORIA REGIONAL DE SAUDE NORDESTE</v>
      </c>
      <c r="B4972" t="str">
        <f>IFERROR(VLOOKUP('Lotações convertidas'!A4972,'Lista de conversão'!A:B,2,0),IFERROR(VLOOKUP('Lotações convertidas'!A4972,'Lista de conversão'!B:B,1,0),""))</f>
        <v>DIRETORIA REGIONAL DE SAUDE NORDESTE</v>
      </c>
    </row>
    <row r="4973" spans="1:2" x14ac:dyDescent="0.25">
      <c r="A4973" t="str">
        <f>TRIM(BC!F4971)</f>
        <v>CENTRO DE SAÚDE TREVO</v>
      </c>
      <c r="B4973" t="str">
        <f>IFERROR(VLOOKUP('Lotações convertidas'!A4973,'Lista de conversão'!A:B,2,0),IFERROR(VLOOKUP('Lotações convertidas'!A4973,'Lista de conversão'!B:B,1,0),""))</f>
        <v>CENTRO DE SAÚDE TREVO</v>
      </c>
    </row>
    <row r="4974" spans="1:2" x14ac:dyDescent="0.25">
      <c r="A4974" t="str">
        <f>TRIM(BC!F4972)</f>
        <v>CENTRO DE SAÚDE CAFEZAL</v>
      </c>
      <c r="B4974" t="str">
        <f>IFERROR(VLOOKUP('Lotações convertidas'!A4974,'Lista de conversão'!A:B,2,0),IFERROR(VLOOKUP('Lotações convertidas'!A4974,'Lista de conversão'!B:B,1,0),""))</f>
        <v>CENTRO DE SAÚDE CAFEZAL</v>
      </c>
    </row>
    <row r="4975" spans="1:2" x14ac:dyDescent="0.25">
      <c r="A4975" t="str">
        <f>TRIM(BC!F4973)</f>
        <v>SERVIÇO DE ATENDIMENTO MÓVEL DE URGÊNCIA E TRANSPORTE EM SAÚDE</v>
      </c>
      <c r="B4975" t="str">
        <f>IFERROR(VLOOKUP('Lotações convertidas'!A4975,'Lista de conversão'!A:B,2,0),IFERROR(VLOOKUP('Lotações convertidas'!A4975,'Lista de conversão'!B:B,1,0),""))</f>
        <v>SERVIÇO DE ATENDIMENTO MÓVEL DE URGÊNCIA E TRANSPORTE EM SAÚDE</v>
      </c>
    </row>
    <row r="4976" spans="1:2" x14ac:dyDescent="0.25">
      <c r="A4976" t="str">
        <f>TRIM(BC!F4974)</f>
        <v>CENTRO DE REFERÊNCIA EM SAÚDE MENTAL- ÁLCOOL E OUTRAS DROGAS NORDESTE</v>
      </c>
      <c r="B4976" t="str">
        <f>IFERROR(VLOOKUP('Lotações convertidas'!A4976,'Lista de conversão'!A:B,2,0),IFERROR(VLOOKUP('Lotações convertidas'!A4976,'Lista de conversão'!B:B,1,0),""))</f>
        <v>CENTRO DE REFERENCIA EM SAUDE MENTAL ALCOOL E DROGAS NORDESTE</v>
      </c>
    </row>
    <row r="4977" spans="1:2" x14ac:dyDescent="0.25">
      <c r="A4977" t="str">
        <f>TRIM(BC!F4975)</f>
        <v>CENTRO DE SAÚDE PADRE TARCÍSIO</v>
      </c>
      <c r="B4977" t="str">
        <f>IFERROR(VLOOKUP('Lotações convertidas'!A4977,'Lista de conversão'!A:B,2,0),IFERROR(VLOOKUP('Lotações convertidas'!A4977,'Lista de conversão'!B:B,1,0),""))</f>
        <v>CENTRO DE SAÚDE PADRE TARCÍSIO</v>
      </c>
    </row>
    <row r="4978" spans="1:2" x14ac:dyDescent="0.25">
      <c r="A4978" t="str">
        <f>TRIM(BC!F4976)</f>
        <v>GERÊNCIA DE INTEGRAÇÃO DO CUIDADO À SAÚDE</v>
      </c>
      <c r="B4978" t="str">
        <f>IFERROR(VLOOKUP('Lotações convertidas'!A4978,'Lista de conversão'!A:B,2,0),IFERROR(VLOOKUP('Lotações convertidas'!A4978,'Lista de conversão'!B:B,1,0),""))</f>
        <v>GERÊNCIA DE INTEGRAÇÃO DO CUIDADO À SAÚDE</v>
      </c>
    </row>
    <row r="4979" spans="1:2" x14ac:dyDescent="0.25">
      <c r="A4979" t="str">
        <f>TRIM(BC!F4977)</f>
        <v>CENTRO DE SAÚDE MARIA GORETTI</v>
      </c>
      <c r="B4979" t="str">
        <f>IFERROR(VLOOKUP('Lotações convertidas'!A4979,'Lista de conversão'!A:B,2,0),IFERROR(VLOOKUP('Lotações convertidas'!A4979,'Lista de conversão'!B:B,1,0),""))</f>
        <v>CENTRO DE SAÚDE MARIA GORETTI</v>
      </c>
    </row>
    <row r="4980" spans="1:2" x14ac:dyDescent="0.25">
      <c r="A4980" t="str">
        <f>TRIM(BC!F4978)</f>
        <v>GERENCIA DE ATENCAO PRIMARIA A SAUDE</v>
      </c>
      <c r="B4980" t="str">
        <f>IFERROR(VLOOKUP('Lotações convertidas'!A4980,'Lista de conversão'!A:B,2,0),IFERROR(VLOOKUP('Lotações convertidas'!A4980,'Lista de conversão'!B:B,1,0),""))</f>
        <v>GERENCIA DE ATENCAO PRIMARIA A SAUDE</v>
      </c>
    </row>
    <row r="4981" spans="1:2" x14ac:dyDescent="0.25">
      <c r="A4981" t="str">
        <f>TRIM(BC!F4979)</f>
        <v>CENTRO DE TREIN. E REF. EM DOENÇAS INFECCIOSAS E PARASITÁRIAS ORESTES DINIZ</v>
      </c>
      <c r="B4981" t="str">
        <f>IFERROR(VLOOKUP('Lotações convertidas'!A4981,'Lista de conversão'!A:B,2,0),IFERROR(VLOOKUP('Lotações convertidas'!A4981,'Lista de conversão'!B:B,1,0),""))</f>
        <v>CENTRO DE TREIN. E REF. EM DOENÇAS INFECCIOSAS E PARASITÁRIAS ORESTES DINIZ</v>
      </c>
    </row>
    <row r="4982" spans="1:2" x14ac:dyDescent="0.25">
      <c r="A4982" t="str">
        <f>TRIM(BC!F4980)</f>
        <v>UNIDADE DE PRONTO ATENDIMENTO LESTE</v>
      </c>
      <c r="B4982" t="str">
        <f>IFERROR(VLOOKUP('Lotações convertidas'!A4982,'Lista de conversão'!A:B,2,0),IFERROR(VLOOKUP('Lotações convertidas'!A4982,'Lista de conversão'!B:B,1,0),""))</f>
        <v>UNIDADE DE PRONTO ATENDIMENTO LESTE</v>
      </c>
    </row>
    <row r="4983" spans="1:2" x14ac:dyDescent="0.25">
      <c r="A4983" t="str">
        <f>TRIM(BC!F4981)</f>
        <v>SERVIÇO DE ATENDIMENTO MÓVEL DE URGÊNCIA E TRANSPORTE EM SAÚDE</v>
      </c>
      <c r="B4983" t="str">
        <f>IFERROR(VLOOKUP('Lotações convertidas'!A4983,'Lista de conversão'!A:B,2,0),IFERROR(VLOOKUP('Lotações convertidas'!A4983,'Lista de conversão'!B:B,1,0),""))</f>
        <v>SERVIÇO DE ATENDIMENTO MÓVEL DE URGÊNCIA E TRANSPORTE EM SAÚDE</v>
      </c>
    </row>
    <row r="4984" spans="1:2" x14ac:dyDescent="0.25">
      <c r="A4984" t="str">
        <f>TRIM(BC!F4982)</f>
        <v>LABORATÓRIO REGIONAL LESTE / NORDESTE</v>
      </c>
      <c r="B4984" t="str">
        <f>IFERROR(VLOOKUP('Lotações convertidas'!A4984,'Lista de conversão'!A:B,2,0),IFERROR(VLOOKUP('Lotações convertidas'!A4984,'Lista de conversão'!B:B,1,0),""))</f>
        <v>LABORATORIO REGIONAL LESTE/NORDESTE</v>
      </c>
    </row>
    <row r="4985" spans="1:2" x14ac:dyDescent="0.25">
      <c r="A4985" t="str">
        <f>TRIM(BC!F4983)</f>
        <v>CENTRO DE SAÚDE NOVO HORIZONTE</v>
      </c>
      <c r="B4985" t="str">
        <f>IFERROR(VLOOKUP('Lotações convertidas'!A4985,'Lista de conversão'!A:B,2,0),IFERROR(VLOOKUP('Lotações convertidas'!A4985,'Lista de conversão'!B:B,1,0),""))</f>
        <v>CENTRO DE SAÚDE NOVO HORIZONTE</v>
      </c>
    </row>
    <row r="4986" spans="1:2" x14ac:dyDescent="0.25">
      <c r="A4986" t="str">
        <f>TRIM(BC!F4984)</f>
        <v>CENTRO DE SAÚDE COQUEIROS</v>
      </c>
      <c r="B4986" t="str">
        <f>IFERROR(VLOOKUP('Lotações convertidas'!A4986,'Lista de conversão'!A:B,2,0),IFERROR(VLOOKUP('Lotações convertidas'!A4986,'Lista de conversão'!B:B,1,0),""))</f>
        <v>CENTRO DE SAÚDE COQUEIROS</v>
      </c>
    </row>
    <row r="4987" spans="1:2" x14ac:dyDescent="0.25">
      <c r="A4987" t="str">
        <f>TRIM(BC!F4985)</f>
        <v>CENTRO DE SAÚDE GENTIL GOMES</v>
      </c>
      <c r="B4987" t="str">
        <f>IFERROR(VLOOKUP('Lotações convertidas'!A4987,'Lista de conversão'!A:B,2,0),IFERROR(VLOOKUP('Lotações convertidas'!A4987,'Lista de conversão'!B:B,1,0),""))</f>
        <v>CENTRO DE SAÚDE GENTIL GOMES</v>
      </c>
    </row>
    <row r="4988" spans="1:2" x14ac:dyDescent="0.25">
      <c r="A4988" t="str">
        <f>TRIM(BC!F4986)</f>
        <v>UNIDADE DE PRONTO ATENDIMENTO BARREIRO</v>
      </c>
      <c r="B4988" t="str">
        <f>IFERROR(VLOOKUP('Lotações convertidas'!A4988,'Lista de conversão'!A:B,2,0),IFERROR(VLOOKUP('Lotações convertidas'!A4988,'Lista de conversão'!B:B,1,0),""))</f>
        <v>UNIDADE DE PRONTO ATENDIMENTO BARREIRO</v>
      </c>
    </row>
    <row r="4989" spans="1:2" x14ac:dyDescent="0.25">
      <c r="A4989" t="str">
        <f>TRIM(BC!F4987)</f>
        <v>CENTRO DE REFERÊNCIA EM SAÚDE MENTAL- ÁLCOOL E OUTRAS DROGAS PAMPULHA/NOROESTE</v>
      </c>
      <c r="B4989" t="str">
        <f>IFERROR(VLOOKUP('Lotações convertidas'!A4989,'Lista de conversão'!A:B,2,0),IFERROR(VLOOKUP('Lotações convertidas'!A4989,'Lista de conversão'!B:B,1,0),""))</f>
        <v>CENTRO DE REFERÊNCIA EM SAÚDE MENTAL - ÁLCOOL E DROGAS PAMPULHA/NOROESTE</v>
      </c>
    </row>
    <row r="4990" spans="1:2" x14ac:dyDescent="0.25">
      <c r="A4990" t="str">
        <f>TRIM(BC!F4988)</f>
        <v>CENTRO DE REFERÊNCIA EM SAÚDE MENTAL INFANTO-JUVENIL NORDESTE</v>
      </c>
      <c r="B4990" t="str">
        <f>IFERROR(VLOOKUP('Lotações convertidas'!A4990,'Lista de conversão'!A:B,2,0),IFERROR(VLOOKUP('Lotações convertidas'!A4990,'Lista de conversão'!B:B,1,0),""))</f>
        <v>CENTRO DE REFERENCIA EM SAUDE MENTAL INFANTIL NORDESTE</v>
      </c>
    </row>
    <row r="4991" spans="1:2" x14ac:dyDescent="0.25">
      <c r="A4991" t="str">
        <f>TRIM(BC!F4989)</f>
        <v>CENTRO DE SAÚDE LAJEDO</v>
      </c>
      <c r="B4991" t="str">
        <f>IFERROR(VLOOKUP('Lotações convertidas'!A4991,'Lista de conversão'!A:B,2,0),IFERROR(VLOOKUP('Lotações convertidas'!A4991,'Lista de conversão'!B:B,1,0),""))</f>
        <v>CENTRO DE SAÚDE LAJEDO</v>
      </c>
    </row>
    <row r="4992" spans="1:2" x14ac:dyDescent="0.25">
      <c r="A4992" t="str">
        <f>TRIM(BC!F4990)</f>
        <v>CENTRO DE SAÚDE VILA MARIA - JOÃO VITAL</v>
      </c>
      <c r="B4992" t="str">
        <f>IFERROR(VLOOKUP('Lotações convertidas'!A4992,'Lista de conversão'!A:B,2,0),IFERROR(VLOOKUP('Lotações convertidas'!A4992,'Lista de conversão'!B:B,1,0),""))</f>
        <v>CENTRO DE SAÚDE VILA MARIA - JOÃO VITAL</v>
      </c>
    </row>
    <row r="4993" spans="1:2" x14ac:dyDescent="0.25">
      <c r="A4993" t="str">
        <f>TRIM(BC!F4991)</f>
        <v>CENTRO DE REFERÊNCIA EM SAÚDE MENTAL INFANTO-JUVENIL NORDESTE</v>
      </c>
      <c r="B4993" t="str">
        <f>IFERROR(VLOOKUP('Lotações convertidas'!A4993,'Lista de conversão'!A:B,2,0),IFERROR(VLOOKUP('Lotações convertidas'!A4993,'Lista de conversão'!B:B,1,0),""))</f>
        <v>CENTRO DE REFERENCIA EM SAUDE MENTAL INFANTIL NORDESTE</v>
      </c>
    </row>
    <row r="4994" spans="1:2" x14ac:dyDescent="0.25">
      <c r="A4994" t="str">
        <f>TRIM(BC!F4992)</f>
        <v>UNIDADE DE REFERÊNCIA SECUNDÁRIA CENTRO-SUL</v>
      </c>
      <c r="B4994" t="str">
        <f>IFERROR(VLOOKUP('Lotações convertidas'!A4994,'Lista de conversão'!A:B,2,0),IFERROR(VLOOKUP('Lotações convertidas'!A4994,'Lista de conversão'!B:B,1,0),""))</f>
        <v>UNIDADE DE REFERENCIA SECUNDARIA CENTRO-SUL</v>
      </c>
    </row>
    <row r="4995" spans="1:2" x14ac:dyDescent="0.25">
      <c r="A4995" t="str">
        <f>TRIM(BC!F4993)</f>
        <v>CENTRO DE SAÚDE PIRATININGA</v>
      </c>
      <c r="B4995" t="str">
        <f>IFERROR(VLOOKUP('Lotações convertidas'!A4995,'Lista de conversão'!A:B,2,0),IFERROR(VLOOKUP('Lotações convertidas'!A4995,'Lista de conversão'!B:B,1,0),""))</f>
        <v>CENTRO DE SAÚDE PIRATININGA</v>
      </c>
    </row>
    <row r="4996" spans="1:2" x14ac:dyDescent="0.25">
      <c r="A4996" t="str">
        <f>TRIM(BC!F4994)</f>
        <v>CENTRO DE SAÚDE SANTA RITA DE CÁSSIA</v>
      </c>
      <c r="B4996" t="str">
        <f>IFERROR(VLOOKUP('Lotações convertidas'!A4996,'Lista de conversão'!A:B,2,0),IFERROR(VLOOKUP('Lotações convertidas'!A4996,'Lista de conversão'!B:B,1,0),""))</f>
        <v>CENTRO DE SAÚDE SANTA RITA DE CÁSSIA</v>
      </c>
    </row>
    <row r="4997" spans="1:2" x14ac:dyDescent="0.25">
      <c r="A4997" t="str">
        <f>TRIM(BC!F4995)</f>
        <v>UNIDADE DE PRONTO ATENDIMENTO NORDESTE</v>
      </c>
      <c r="B4997" t="str">
        <f>IFERROR(VLOOKUP('Lotações convertidas'!A4997,'Lista de conversão'!A:B,2,0),IFERROR(VLOOKUP('Lotações convertidas'!A4997,'Lista de conversão'!B:B,1,0),""))</f>
        <v>UNIDADE DE PRONTO ATENDIMENTO NORDESTE</v>
      </c>
    </row>
    <row r="4998" spans="1:2" x14ac:dyDescent="0.25">
      <c r="A4998" t="str">
        <f>TRIM(BC!F4996)</f>
        <v>UNIDADE DE PRONTO ATENDIMENTO PAMPULHA</v>
      </c>
      <c r="B4998" t="str">
        <f>IFERROR(VLOOKUP('Lotações convertidas'!A4998,'Lista de conversão'!A:B,2,0),IFERROR(VLOOKUP('Lotações convertidas'!A4998,'Lista de conversão'!B:B,1,0),""))</f>
        <v>UNIDADE DE PRONTO ATENDIMENTO PAMPULHA</v>
      </c>
    </row>
    <row r="4999" spans="1:2" x14ac:dyDescent="0.25">
      <c r="A4999" t="str">
        <f>TRIM(BC!F4997)</f>
        <v>SERVIÇO DE ATENDIMENTO MÓVEL DE URGÊNCIA E TRANSPORTE EM SAÚDE</v>
      </c>
      <c r="B4999" t="str">
        <f>IFERROR(VLOOKUP('Lotações convertidas'!A4999,'Lista de conversão'!A:B,2,0),IFERROR(VLOOKUP('Lotações convertidas'!A4999,'Lista de conversão'!B:B,1,0),""))</f>
        <v>SERVIÇO DE ATENDIMENTO MÓVEL DE URGÊNCIA E TRANSPORTE EM SAÚDE</v>
      </c>
    </row>
    <row r="5000" spans="1:2" x14ac:dyDescent="0.25">
      <c r="A5000" t="str">
        <f>TRIM(BC!F4998)</f>
        <v>CENTRAL DE ESTERILIZACAO LESTE</v>
      </c>
      <c r="B5000" t="str">
        <f>IFERROR(VLOOKUP('Lotações convertidas'!A5000,'Lista de conversão'!A:B,2,0),IFERROR(VLOOKUP('Lotações convertidas'!A5000,'Lista de conversão'!B:B,1,0),""))</f>
        <v>CENTRAL DE ESTERILIZACAO LESTE</v>
      </c>
    </row>
    <row r="5001" spans="1:2" x14ac:dyDescent="0.25">
      <c r="A5001" t="str">
        <f>TRIM(BC!F4999)</f>
        <v>UNIDADE DE PRONTO ATENDIMENTO NORDESTE</v>
      </c>
      <c r="B5001" t="str">
        <f>IFERROR(VLOOKUP('Lotações convertidas'!A5001,'Lista de conversão'!A:B,2,0),IFERROR(VLOOKUP('Lotações convertidas'!A5001,'Lista de conversão'!B:B,1,0),""))</f>
        <v>UNIDADE DE PRONTO ATENDIMENTO NORDESTE</v>
      </c>
    </row>
    <row r="5002" spans="1:2" x14ac:dyDescent="0.25">
      <c r="A5002" t="str">
        <f>TRIM(BC!F5000)</f>
        <v>CENTRO DE SAÚDE NAZARÉ</v>
      </c>
      <c r="B5002" t="str">
        <f>IFERROR(VLOOKUP('Lotações convertidas'!A5002,'Lista de conversão'!A:B,2,0),IFERROR(VLOOKUP('Lotações convertidas'!A5002,'Lista de conversão'!B:B,1,0),""))</f>
        <v>CENTRO DE SAÚDE NAZARÉ</v>
      </c>
    </row>
    <row r="5003" spans="1:2" x14ac:dyDescent="0.25">
      <c r="A5003" t="str">
        <f>TRIM(BC!F5001)</f>
        <v>CENTRO DE SAÚDE CACHOEIRINHA</v>
      </c>
      <c r="B5003" t="str">
        <f>IFERROR(VLOOKUP('Lotações convertidas'!A5003,'Lista de conversão'!A:B,2,0),IFERROR(VLOOKUP('Lotações convertidas'!A5003,'Lista de conversão'!B:B,1,0),""))</f>
        <v>CENTRO DE SAÚDE CACHOEIRINHA</v>
      </c>
    </row>
    <row r="5004" spans="1:2" x14ac:dyDescent="0.25">
      <c r="A5004" t="str">
        <f>TRIM(BC!F5002)</f>
        <v>UNIDADE DE PRONTO ATENDIMENTO OESTE</v>
      </c>
      <c r="B5004" t="str">
        <f>IFERROR(VLOOKUP('Lotações convertidas'!A5004,'Lista de conversão'!A:B,2,0),IFERROR(VLOOKUP('Lotações convertidas'!A5004,'Lista de conversão'!B:B,1,0),""))</f>
        <v>UNIDADE DE PRONTO ATENDIMENTO OESTE</v>
      </c>
    </row>
    <row r="5005" spans="1:2" x14ac:dyDescent="0.25">
      <c r="A5005" t="str">
        <f>TRIM(BC!F5003)</f>
        <v>UNIDADE DE PRONTO ATENDIMENTO PAMPULHA</v>
      </c>
      <c r="B5005" t="str">
        <f>IFERROR(VLOOKUP('Lotações convertidas'!A5005,'Lista de conversão'!A:B,2,0),IFERROR(VLOOKUP('Lotações convertidas'!A5005,'Lista de conversão'!B:B,1,0),""))</f>
        <v>UNIDADE DE PRONTO ATENDIMENTO PAMPULHA</v>
      </c>
    </row>
    <row r="5006" spans="1:2" x14ac:dyDescent="0.25">
      <c r="A5006" t="str">
        <f>TRIM(BC!F5004)</f>
        <v>CENTRO DE SAÚDE DR. JOSÉ DOMINGOS</v>
      </c>
      <c r="B5006" t="str">
        <f>IFERROR(VLOOKUP('Lotações convertidas'!A5006,'Lista de conversão'!A:B,2,0),IFERROR(VLOOKUP('Lotações convertidas'!A5006,'Lista de conversão'!B:B,1,0),""))</f>
        <v>CENTRO DE SAÚDE DR. JOSÉ DOMINGOS</v>
      </c>
    </row>
    <row r="5007" spans="1:2" x14ac:dyDescent="0.25">
      <c r="A5007" t="str">
        <f>TRIM(BC!F5005)</f>
        <v>LABORATÓRIO REGIONAL NORTE / VENDA NOVA</v>
      </c>
      <c r="B5007" t="str">
        <f>IFERROR(VLOOKUP('Lotações convertidas'!A5007,'Lista de conversão'!A:B,2,0),IFERROR(VLOOKUP('Lotações convertidas'!A5007,'Lista de conversão'!B:B,1,0),""))</f>
        <v>LABORATORIO REGIONAL NORTE/VENDA NOVA</v>
      </c>
    </row>
    <row r="5008" spans="1:2" x14ac:dyDescent="0.25">
      <c r="A5008" t="str">
        <f>TRIM(BC!F5006)</f>
        <v>CENTRO DE TESTAGEM E ACONSELHAMENTO - SERVIÇO DE ATENDIMENTO ESPECIALIZADO</v>
      </c>
      <c r="B5008" t="str">
        <f>IFERROR(VLOOKUP('Lotações convertidas'!A5008,'Lista de conversão'!A:B,2,0),IFERROR(VLOOKUP('Lotações convertidas'!A5008,'Lista de conversão'!B:B,1,0),""))</f>
        <v>CENTRO DE TESTAGEM E ACONSELHAMENTO - SERVICO DE ATENDIMENTO ESPECIALIZADO</v>
      </c>
    </row>
    <row r="5009" spans="1:2" x14ac:dyDescent="0.25">
      <c r="A5009" t="str">
        <f>TRIM(BC!F5007)</f>
        <v>CENTRO DE SAÚDE MARIVANDA BALEEIRO - PAULO VI</v>
      </c>
      <c r="B5009" t="str">
        <f>IFERROR(VLOOKUP('Lotações convertidas'!A5009,'Lista de conversão'!A:B,2,0),IFERROR(VLOOKUP('Lotações convertidas'!A5009,'Lista de conversão'!B:B,1,0),""))</f>
        <v>CENTRO DE SAÚDE MARIVANDA BALEEIRO - PAULO VI</v>
      </c>
    </row>
    <row r="5010" spans="1:2" x14ac:dyDescent="0.25">
      <c r="A5010" t="str">
        <f>TRIM(BC!F5008)</f>
        <v>CENTRO DE SAÚDE SÃO FRANCISCO</v>
      </c>
      <c r="B5010" t="str">
        <f>IFERROR(VLOOKUP('Lotações convertidas'!A5010,'Lista de conversão'!A:B,2,0),IFERROR(VLOOKUP('Lotações convertidas'!A5010,'Lista de conversão'!B:B,1,0),""))</f>
        <v>CENTRO DE SAÚDE SÃO FRANCISCO</v>
      </c>
    </row>
    <row r="5011" spans="1:2" x14ac:dyDescent="0.25">
      <c r="A5011" t="str">
        <f>TRIM(BC!F5009)</f>
        <v>CENTRO DE SAÚDE PROVIDÊNCIA</v>
      </c>
      <c r="B5011" t="str">
        <f>IFERROR(VLOOKUP('Lotações convertidas'!A5011,'Lista de conversão'!A:B,2,0),IFERROR(VLOOKUP('Lotações convertidas'!A5011,'Lista de conversão'!B:B,1,0),""))</f>
        <v>CENTRO DE SAÚDE PROVIDÊNCIA</v>
      </c>
    </row>
    <row r="5012" spans="1:2" x14ac:dyDescent="0.25">
      <c r="A5012" t="str">
        <f>TRIM(BC!F5010)</f>
        <v>CENTRO DE SAÚDE MARCELO PONTEL GOMES</v>
      </c>
      <c r="B5012" t="str">
        <f>IFERROR(VLOOKUP('Lotações convertidas'!A5012,'Lista de conversão'!A:B,2,0),IFERROR(VLOOKUP('Lotações convertidas'!A5012,'Lista de conversão'!B:B,1,0),""))</f>
        <v>CENTRO DE SAÚDE MARCELO PONTEL GOMES</v>
      </c>
    </row>
    <row r="5013" spans="1:2" x14ac:dyDescent="0.25">
      <c r="A5013" t="str">
        <f>TRIM(BC!F5011)</f>
        <v>UNIDADE DE PRONTO ATENDIMENTO NORTE</v>
      </c>
      <c r="B5013" t="str">
        <f>IFERROR(VLOOKUP('Lotações convertidas'!A5013,'Lista de conversão'!A:B,2,0),IFERROR(VLOOKUP('Lotações convertidas'!A5013,'Lista de conversão'!B:B,1,0),""))</f>
        <v>UNIDADE DE PRONTO ATENDIMENTO NORTE</v>
      </c>
    </row>
    <row r="5014" spans="1:2" x14ac:dyDescent="0.25">
      <c r="A5014" t="str">
        <f>TRIM(BC!F5012)</f>
        <v>CENTRO DE SAÚDE TREVO</v>
      </c>
      <c r="B5014" t="str">
        <f>IFERROR(VLOOKUP('Lotações convertidas'!A5014,'Lista de conversão'!A:B,2,0),IFERROR(VLOOKUP('Lotações convertidas'!A5014,'Lista de conversão'!B:B,1,0),""))</f>
        <v>CENTRO DE SAÚDE TREVO</v>
      </c>
    </row>
    <row r="5015" spans="1:2" x14ac:dyDescent="0.25">
      <c r="A5015" t="str">
        <f>TRIM(BC!F5013)</f>
        <v>CENTRO DE SAÚDE SÃO JOSÉ OPERÁRIO</v>
      </c>
      <c r="B5015" t="str">
        <f>IFERROR(VLOOKUP('Lotações convertidas'!A5015,'Lista de conversão'!A:B,2,0),IFERROR(VLOOKUP('Lotações convertidas'!A5015,'Lista de conversão'!B:B,1,0),""))</f>
        <v>CENTRO DE SAÚDE SÃO JOSÉ OPERÁRIO</v>
      </c>
    </row>
    <row r="5016" spans="1:2" x14ac:dyDescent="0.25">
      <c r="A5016" t="str">
        <f>TRIM(BC!F5014)</f>
        <v>UNIDADE DE PRONTO ATENDIMENTO NORTE</v>
      </c>
      <c r="B5016" t="str">
        <f>IFERROR(VLOOKUP('Lotações convertidas'!A5016,'Lista de conversão'!A:B,2,0),IFERROR(VLOOKUP('Lotações convertidas'!A5016,'Lista de conversão'!B:B,1,0),""))</f>
        <v>UNIDADE DE PRONTO ATENDIMENTO NORTE</v>
      </c>
    </row>
    <row r="5017" spans="1:2" x14ac:dyDescent="0.25">
      <c r="A5017" t="str">
        <f>TRIM(BC!F5015)</f>
        <v>UNIDADE DE PRONTO ATENDIMENTO NORTE</v>
      </c>
      <c r="B5017" t="str">
        <f>IFERROR(VLOOKUP('Lotações convertidas'!A5017,'Lista de conversão'!A:B,2,0),IFERROR(VLOOKUP('Lotações convertidas'!A5017,'Lista de conversão'!B:B,1,0),""))</f>
        <v>UNIDADE DE PRONTO ATENDIMENTO NORTE</v>
      </c>
    </row>
    <row r="5018" spans="1:2" x14ac:dyDescent="0.25">
      <c r="A5018" t="str">
        <f>TRIM(BC!F5016)</f>
        <v>CENTRO DE SAÚDE. MARIA MADALENA TEODORO - LINDÉIA</v>
      </c>
      <c r="B5018" t="str">
        <f>IFERROR(VLOOKUP('Lotações convertidas'!A5018,'Lista de conversão'!A:B,2,0),IFERROR(VLOOKUP('Lotações convertidas'!A5018,'Lista de conversão'!B:B,1,0),""))</f>
        <v>CENTRO DE SAÚDE. MARIA MADALENA TEODORO - LINDÉIA</v>
      </c>
    </row>
    <row r="5019" spans="1:2" x14ac:dyDescent="0.25">
      <c r="A5019" t="str">
        <f>TRIM(BC!F5017)</f>
        <v>SERVIÇO DE ATENDIMENTO MÓVEL DE URGÊNCIA E TRANSPORTE EM SAÚDE</v>
      </c>
      <c r="B5019" t="str">
        <f>IFERROR(VLOOKUP('Lotações convertidas'!A5019,'Lista de conversão'!A:B,2,0),IFERROR(VLOOKUP('Lotações convertidas'!A5019,'Lista de conversão'!B:B,1,0),""))</f>
        <v>SERVIÇO DE ATENDIMENTO MÓVEL DE URGÊNCIA E TRANSPORTE EM SAÚDE</v>
      </c>
    </row>
    <row r="5020" spans="1:2" x14ac:dyDescent="0.25">
      <c r="A5020" t="str">
        <f>TRIM(BC!F5018)</f>
        <v>CENTRO DE SAÚDE OLAVO ALBINO CORREIA</v>
      </c>
      <c r="B5020" t="str">
        <f>IFERROR(VLOOKUP('Lotações convertidas'!A5020,'Lista de conversão'!A:B,2,0),IFERROR(VLOOKUP('Lotações convertidas'!A5020,'Lista de conversão'!B:B,1,0),""))</f>
        <v>CENTRO DE SAÚDE OLAVO ALBINO CORREIA</v>
      </c>
    </row>
    <row r="5021" spans="1:2" x14ac:dyDescent="0.25">
      <c r="A5021" t="str">
        <f>TRIM(BC!F5019)</f>
        <v>CENTRO DE SAÚDE PADRE FERNANDO DE MELO</v>
      </c>
      <c r="B5021" t="str">
        <f>IFERROR(VLOOKUP('Lotações convertidas'!A5021,'Lista de conversão'!A:B,2,0),IFERROR(VLOOKUP('Lotações convertidas'!A5021,'Lista de conversão'!B:B,1,0),""))</f>
        <v>CENTRO DE SAÚDE PADRE FERNANDO DE MELO</v>
      </c>
    </row>
    <row r="5022" spans="1:2" x14ac:dyDescent="0.25">
      <c r="A5022" t="str">
        <f>TRIM(BC!F5020)</f>
        <v>CENTRO DE REFERENCIA EM SAUDE MENTAL NOROESTE</v>
      </c>
      <c r="B5022" t="str">
        <f>IFERROR(VLOOKUP('Lotações convertidas'!A5022,'Lista de conversão'!A:B,2,0),IFERROR(VLOOKUP('Lotações convertidas'!A5022,'Lista de conversão'!B:B,1,0),""))</f>
        <v>CENTRO DE REFERENCIA EM SAUDE MENTAL NOROESTE</v>
      </c>
    </row>
    <row r="5023" spans="1:2" x14ac:dyDescent="0.25">
      <c r="A5023" t="str">
        <f>TRIM(BC!F5021)</f>
        <v>CENTRO DE SAÚDE ALCIDES LINS</v>
      </c>
      <c r="B5023" t="str">
        <f>IFERROR(VLOOKUP('Lotações convertidas'!A5023,'Lista de conversão'!A:B,2,0),IFERROR(VLOOKUP('Lotações convertidas'!A5023,'Lista de conversão'!B:B,1,0),""))</f>
        <v>CENTRO DE SAÚDE ALCIDES LINS</v>
      </c>
    </row>
    <row r="5024" spans="1:2" x14ac:dyDescent="0.25">
      <c r="A5024" t="str">
        <f>TRIM(BC!F5022)</f>
        <v>CENTRO DE ESPECIALIDADES ODONTOLÓGICAS BARREIRO</v>
      </c>
      <c r="B5024" t="str">
        <f>IFERROR(VLOOKUP('Lotações convertidas'!A5024,'Lista de conversão'!A:B,2,0),IFERROR(VLOOKUP('Lotações convertidas'!A5024,'Lista de conversão'!B:B,1,0),""))</f>
        <v>CENTRO DE ESPECIALIDADES ODONTOLOGICAS BARREIRO</v>
      </c>
    </row>
    <row r="5025" spans="1:2" x14ac:dyDescent="0.25">
      <c r="A5025" t="str">
        <f>TRIM(BC!F5023)</f>
        <v>CENTRO DE REFERENCIA EM REABILITACAO VENDA NOVA</v>
      </c>
      <c r="B5025" t="str">
        <f>IFERROR(VLOOKUP('Lotações convertidas'!A5025,'Lista de conversão'!A:B,2,0),IFERROR(VLOOKUP('Lotações convertidas'!A5025,'Lista de conversão'!B:B,1,0),""))</f>
        <v>CENTRO DE REFERENCIA EM REABILITACAO VENDA NOVA</v>
      </c>
    </row>
    <row r="5026" spans="1:2" x14ac:dyDescent="0.25">
      <c r="A5026" t="str">
        <f>TRIM(BC!F5024)</f>
        <v>CENTRAL DE ESTERILIZACAO CENTRO-SUL</v>
      </c>
      <c r="B5026" t="str">
        <f>IFERROR(VLOOKUP('Lotações convertidas'!A5026,'Lista de conversão'!A:B,2,0),IFERROR(VLOOKUP('Lotações convertidas'!A5026,'Lista de conversão'!B:B,1,0),""))</f>
        <v>CENTRAL DE ESTERILIZACAO CENTRO-SUL</v>
      </c>
    </row>
    <row r="5027" spans="1:2" x14ac:dyDescent="0.25">
      <c r="A5027" t="str">
        <f>TRIM(BC!F5025)</f>
        <v>CENTRO DE SAÚDE JARDIM EUROPA</v>
      </c>
      <c r="B5027" t="str">
        <f>IFERROR(VLOOKUP('Lotações convertidas'!A5027,'Lista de conversão'!A:B,2,0),IFERROR(VLOOKUP('Lotações convertidas'!A5027,'Lista de conversão'!B:B,1,0),""))</f>
        <v>CENTRO DE SAÚDE JARDIM EUROPA</v>
      </c>
    </row>
    <row r="5028" spans="1:2" x14ac:dyDescent="0.25">
      <c r="A5028" t="str">
        <f>TRIM(BC!F5026)</f>
        <v>UNIDADE DE PRONTO ATENDIMENTO PAMPULHA</v>
      </c>
      <c r="B5028" t="str">
        <f>IFERROR(VLOOKUP('Lotações convertidas'!A5028,'Lista de conversão'!A:B,2,0),IFERROR(VLOOKUP('Lotações convertidas'!A5028,'Lista de conversão'!B:B,1,0),""))</f>
        <v>UNIDADE DE PRONTO ATENDIMENTO PAMPULHA</v>
      </c>
    </row>
    <row r="5029" spans="1:2" x14ac:dyDescent="0.25">
      <c r="A5029" t="str">
        <f>TRIM(BC!F5027)</f>
        <v>CENTRO DE SAÚDE SÃO MIGUEL ARCANJO</v>
      </c>
      <c r="B5029" t="str">
        <f>IFERROR(VLOOKUP('Lotações convertidas'!A5029,'Lista de conversão'!A:B,2,0),IFERROR(VLOOKUP('Lotações convertidas'!A5029,'Lista de conversão'!B:B,1,0),""))</f>
        <v>CENTRO DE SAÚDE SÃO MIGUEL ARCANJO</v>
      </c>
    </row>
    <row r="5030" spans="1:2" x14ac:dyDescent="0.25">
      <c r="A5030" t="str">
        <f>TRIM(BC!F5028)</f>
        <v>CENTRO DE REFERÊNCIA EM SAÚDE MENTAL - ÁLCOOL E OUTRAS DROGAS VENDA NOVA</v>
      </c>
      <c r="B5030" t="str">
        <f>IFERROR(VLOOKUP('Lotações convertidas'!A5030,'Lista de conversão'!A:B,2,0),IFERROR(VLOOKUP('Lotações convertidas'!A5030,'Lista de conversão'!B:B,1,0),""))</f>
        <v>CENTRO DE REFERÊNCIA EM SAÚDE MENTAL - ÁLCOOL E OUTRAS DROGAS VENDA NOVA</v>
      </c>
    </row>
    <row r="5031" spans="1:2" x14ac:dyDescent="0.25">
      <c r="A5031" t="str">
        <f>TRIM(BC!F5029)</f>
        <v>CENTRO DE SAÚDE JARDIM COMERCIÁRIOS</v>
      </c>
      <c r="B5031" t="str">
        <f>IFERROR(VLOOKUP('Lotações convertidas'!A5031,'Lista de conversão'!A:B,2,0),IFERROR(VLOOKUP('Lotações convertidas'!A5031,'Lista de conversão'!B:B,1,0),""))</f>
        <v>CENTRO DE SAÚDE JARDIM COMERCIÁRIOS</v>
      </c>
    </row>
    <row r="5032" spans="1:2" x14ac:dyDescent="0.25">
      <c r="A5032" t="str">
        <f>TRIM(BC!F5030)</f>
        <v>CENTRO DE SAÚDE JARDIM COMERCIÁRIOS</v>
      </c>
      <c r="B5032" t="str">
        <f>IFERROR(VLOOKUP('Lotações convertidas'!A5032,'Lista de conversão'!A:B,2,0),IFERROR(VLOOKUP('Lotações convertidas'!A5032,'Lista de conversão'!B:B,1,0),""))</f>
        <v>CENTRO DE SAÚDE JARDIM COMERCIÁRIOS</v>
      </c>
    </row>
    <row r="5033" spans="1:2" x14ac:dyDescent="0.25">
      <c r="A5033" t="str">
        <f>TRIM(BC!F5031)</f>
        <v>CENTRO DE SAÚDE FLORAMAR</v>
      </c>
      <c r="B5033" t="str">
        <f>IFERROR(VLOOKUP('Lotações convertidas'!A5033,'Lista de conversão'!A:B,2,0),IFERROR(VLOOKUP('Lotações convertidas'!A5033,'Lista de conversão'!B:B,1,0),""))</f>
        <v>CENTRO DE SAÚDE FLORAMAR</v>
      </c>
    </row>
    <row r="5034" spans="1:2" x14ac:dyDescent="0.25">
      <c r="A5034" t="str">
        <f>TRIM(BC!F5032)</f>
        <v>CENTRO DE REFERENCIA EM SAUDE MENTAL BARREIRO</v>
      </c>
      <c r="B5034" t="str">
        <f>IFERROR(VLOOKUP('Lotações convertidas'!A5034,'Lista de conversão'!A:B,2,0),IFERROR(VLOOKUP('Lotações convertidas'!A5034,'Lista de conversão'!B:B,1,0),""))</f>
        <v>CENTRO DE REFERENCIA EM SAUDE MENTAL BARREIRO</v>
      </c>
    </row>
    <row r="5035" spans="1:2" x14ac:dyDescent="0.25">
      <c r="A5035" t="str">
        <f>TRIM(BC!F5033)</f>
        <v>CENTRO DE SAÚDE SÃO CRISTÓVÃO</v>
      </c>
      <c r="B5035" t="str">
        <f>IFERROR(VLOOKUP('Lotações convertidas'!A5035,'Lista de conversão'!A:B,2,0),IFERROR(VLOOKUP('Lotações convertidas'!A5035,'Lista de conversão'!B:B,1,0),""))</f>
        <v>CENTRO DE SAÚDE SÃO CRISTÓVÃO</v>
      </c>
    </row>
    <row r="5036" spans="1:2" x14ac:dyDescent="0.25">
      <c r="A5036" t="str">
        <f>TRIM(BC!F5034)</f>
        <v>CENTRO DE SAÚDE VERA CRUZ</v>
      </c>
      <c r="B5036" t="str">
        <f>IFERROR(VLOOKUP('Lotações convertidas'!A5036,'Lista de conversão'!A:B,2,0),IFERROR(VLOOKUP('Lotações convertidas'!A5036,'Lista de conversão'!B:B,1,0),""))</f>
        <v>CENTRO DE SAÚDE VERA CRUZ</v>
      </c>
    </row>
    <row r="5037" spans="1:2" x14ac:dyDescent="0.25">
      <c r="A5037" t="str">
        <f>TRIM(BC!F5035)</f>
        <v>UNIDADE DE PRONTO ATENDIMENTO LESTE</v>
      </c>
      <c r="B5037" t="str">
        <f>IFERROR(VLOOKUP('Lotações convertidas'!A5037,'Lista de conversão'!A:B,2,0),IFERROR(VLOOKUP('Lotações convertidas'!A5037,'Lista de conversão'!B:B,1,0),""))</f>
        <v>UNIDADE DE PRONTO ATENDIMENTO LESTE</v>
      </c>
    </row>
    <row r="5038" spans="1:2" x14ac:dyDescent="0.25">
      <c r="A5038" t="str">
        <f>TRIM(BC!F5036)</f>
        <v>CENTRO DE REFERÊNCIA EM SAÚDE MENTAL - ÁLCOOL E OUTRAS DROGAS VENDA NOVA</v>
      </c>
      <c r="B5038" t="str">
        <f>IFERROR(VLOOKUP('Lotações convertidas'!A5038,'Lista de conversão'!A:B,2,0),IFERROR(VLOOKUP('Lotações convertidas'!A5038,'Lista de conversão'!B:B,1,0),""))</f>
        <v>CENTRO DE REFERÊNCIA EM SAÚDE MENTAL - ÁLCOOL E OUTRAS DROGAS VENDA NOVA</v>
      </c>
    </row>
    <row r="5039" spans="1:2" x14ac:dyDescent="0.25">
      <c r="A5039" t="str">
        <f>TRIM(BC!F5037)</f>
        <v>CENTRO DE SAÚDE MARIVANDA BALEEIRO - PAULO VI</v>
      </c>
      <c r="B5039" t="str">
        <f>IFERROR(VLOOKUP('Lotações convertidas'!A5039,'Lista de conversão'!A:B,2,0),IFERROR(VLOOKUP('Lotações convertidas'!A5039,'Lista de conversão'!B:B,1,0),""))</f>
        <v>CENTRO DE SAÚDE MARIVANDA BALEEIRO - PAULO VI</v>
      </c>
    </row>
    <row r="5040" spans="1:2" x14ac:dyDescent="0.25">
      <c r="A5040" t="str">
        <f>TRIM(BC!F5038)</f>
        <v>CENTRO DE REFERENCIA DE IMUNOBIOLOGICOS ESPECIAIS</v>
      </c>
      <c r="B5040" t="str">
        <f>IFERROR(VLOOKUP('Lotações convertidas'!A5040,'Lista de conversão'!A:B,2,0),IFERROR(VLOOKUP('Lotações convertidas'!A5040,'Lista de conversão'!B:B,1,0),""))</f>
        <v>CENTRO DE REFERENCIA DE IMUNOBIOLOGICOS ESPECIAIS</v>
      </c>
    </row>
    <row r="5041" spans="1:2" x14ac:dyDescent="0.25">
      <c r="A5041" t="str">
        <f>TRIM(BC!F5039)</f>
        <v>CENTRO DE ESPECIALIDADES ODONTOLÓGICAS PARACATU</v>
      </c>
      <c r="B5041" t="str">
        <f>IFERROR(VLOOKUP('Lotações convertidas'!A5041,'Lista de conversão'!A:B,2,0),IFERROR(VLOOKUP('Lotações convertidas'!A5041,'Lista de conversão'!B:B,1,0),""))</f>
        <v>CENTRO DE ESPECIALIDADES ODONTOLÓGICAS PARACATU</v>
      </c>
    </row>
    <row r="5042" spans="1:2" x14ac:dyDescent="0.25">
      <c r="A5042" t="str">
        <f>TRIM(BC!F5040)</f>
        <v>CENTRO DE ESPECIALIDADES ODONTOLÓGICAS CENTRO-SUL</v>
      </c>
      <c r="B5042" t="str">
        <f>IFERROR(VLOOKUP('Lotações convertidas'!A5042,'Lista de conversão'!A:B,2,0),IFERROR(VLOOKUP('Lotações convertidas'!A5042,'Lista de conversão'!B:B,1,0),""))</f>
        <v>CENTRO DE ESPECIALIDADES ODONTOLOGICAS CENTRO-SUL</v>
      </c>
    </row>
    <row r="5043" spans="1:2" x14ac:dyDescent="0.25">
      <c r="A5043" t="str">
        <f>TRIM(BC!F5041)</f>
        <v>CENTRO DE SAÚDE MILIONÁRIOS</v>
      </c>
      <c r="B5043" t="str">
        <f>IFERROR(VLOOKUP('Lotações convertidas'!A5043,'Lista de conversão'!A:B,2,0),IFERROR(VLOOKUP('Lotações convertidas'!A5043,'Lista de conversão'!B:B,1,0),""))</f>
        <v>CENTRO DE SAÚDE MILIONÁRIOS</v>
      </c>
    </row>
    <row r="5044" spans="1:2" x14ac:dyDescent="0.25">
      <c r="A5044" t="str">
        <f>TRIM(BC!F5042)</f>
        <v>CENTRO DE SAÚDE URUCUIA</v>
      </c>
      <c r="B5044" t="str">
        <f>IFERROR(VLOOKUP('Lotações convertidas'!A5044,'Lista de conversão'!A:B,2,0),IFERROR(VLOOKUP('Lotações convertidas'!A5044,'Lista de conversão'!B:B,1,0),""))</f>
        <v>CENTRO DE SAÚDE URUCUIA</v>
      </c>
    </row>
    <row r="5045" spans="1:2" x14ac:dyDescent="0.25">
      <c r="A5045" t="str">
        <f>TRIM(BC!F5043)</f>
        <v>SERVIÇO DE ATENDIMENTO MÓVEL DE URGÊNCIA E TRANSPORTE EM SAÚDE</v>
      </c>
      <c r="B5045" t="str">
        <f>IFERROR(VLOOKUP('Lotações convertidas'!A5045,'Lista de conversão'!A:B,2,0),IFERROR(VLOOKUP('Lotações convertidas'!A5045,'Lista de conversão'!B:B,1,0),""))</f>
        <v>SERVIÇO DE ATENDIMENTO MÓVEL DE URGÊNCIA E TRANSPORTE EM SAÚDE</v>
      </c>
    </row>
    <row r="5046" spans="1:2" x14ac:dyDescent="0.25">
      <c r="A5046" t="str">
        <f>TRIM(BC!F5044)</f>
        <v>DIRETORIA REGIONAL DE SAUDE PAMPULHA</v>
      </c>
      <c r="B5046" t="str">
        <f>IFERROR(VLOOKUP('Lotações convertidas'!A5046,'Lista de conversão'!A:B,2,0),IFERROR(VLOOKUP('Lotações convertidas'!A5046,'Lista de conversão'!B:B,1,0),""))</f>
        <v>DIRETORIA REGIONAL DE SAUDE PAMPULHA</v>
      </c>
    </row>
    <row r="5047" spans="1:2" x14ac:dyDescent="0.25">
      <c r="A5047" t="str">
        <f>TRIM(BC!F5045)</f>
        <v>UNIDADE DE PRONTO ATENDIMENTO LESTE</v>
      </c>
      <c r="B5047" t="str">
        <f>IFERROR(VLOOKUP('Lotações convertidas'!A5047,'Lista de conversão'!A:B,2,0),IFERROR(VLOOKUP('Lotações convertidas'!A5047,'Lista de conversão'!B:B,1,0),""))</f>
        <v>UNIDADE DE PRONTO ATENDIMENTO LESTE</v>
      </c>
    </row>
    <row r="5048" spans="1:2" x14ac:dyDescent="0.25">
      <c r="A5048" t="str">
        <f>TRIM(BC!F5046)</f>
        <v>UNIDADE DE PRONTO ATENDIMENTO NORDESTE</v>
      </c>
      <c r="B5048" t="str">
        <f>IFERROR(VLOOKUP('Lotações convertidas'!A5048,'Lista de conversão'!A:B,2,0),IFERROR(VLOOKUP('Lotações convertidas'!A5048,'Lista de conversão'!B:B,1,0),""))</f>
        <v>UNIDADE DE PRONTO ATENDIMENTO NORDESTE</v>
      </c>
    </row>
    <row r="5049" spans="1:2" x14ac:dyDescent="0.25">
      <c r="A5049" t="str">
        <f>TRIM(BC!F5047)</f>
        <v>SERVIÇO DE ATENDIMENTO MÓVEL DE URGÊNCIA E TRANSPORTE EM SAÚDE</v>
      </c>
      <c r="B5049" t="str">
        <f>IFERROR(VLOOKUP('Lotações convertidas'!A5049,'Lista de conversão'!A:B,2,0),IFERROR(VLOOKUP('Lotações convertidas'!A5049,'Lista de conversão'!B:B,1,0),""))</f>
        <v>SERVIÇO DE ATENDIMENTO MÓVEL DE URGÊNCIA E TRANSPORTE EM SAÚDE</v>
      </c>
    </row>
    <row r="5050" spans="1:2" x14ac:dyDescent="0.25">
      <c r="A5050" t="str">
        <f>TRIM(BC!F5048)</f>
        <v>CENTRO DE SAÚDE CALIFÓRNIA</v>
      </c>
      <c r="B5050" t="str">
        <f>IFERROR(VLOOKUP('Lotações convertidas'!A5050,'Lista de conversão'!A:B,2,0),IFERROR(VLOOKUP('Lotações convertidas'!A5050,'Lista de conversão'!B:B,1,0),""))</f>
        <v>CENTRO DE SAÚDE CALIFÓRNIA</v>
      </c>
    </row>
    <row r="5051" spans="1:2" x14ac:dyDescent="0.25">
      <c r="A5051" t="str">
        <f>TRIM(BC!F5049)</f>
        <v>UNIDADE DE PRONTO ATENDIMENTO NORTE</v>
      </c>
      <c r="B5051" t="str">
        <f>IFERROR(VLOOKUP('Lotações convertidas'!A5051,'Lista de conversão'!A:B,2,0),IFERROR(VLOOKUP('Lotações convertidas'!A5051,'Lista de conversão'!B:B,1,0),""))</f>
        <v>UNIDADE DE PRONTO ATENDIMENTO NORTE</v>
      </c>
    </row>
    <row r="5052" spans="1:2" x14ac:dyDescent="0.25">
      <c r="A5052" t="str">
        <f>TRIM(BC!F5050)</f>
        <v>UNIDADE DE PRONTO ATENDIMENTO VENDA NOVA</v>
      </c>
      <c r="B5052" t="str">
        <f>IFERROR(VLOOKUP('Lotações convertidas'!A5052,'Lista de conversão'!A:B,2,0),IFERROR(VLOOKUP('Lotações convertidas'!A5052,'Lista de conversão'!B:B,1,0),""))</f>
        <v>UNIDADE DE PRONTO ATENDIMENTO VENDA NOVA</v>
      </c>
    </row>
    <row r="5053" spans="1:2" x14ac:dyDescent="0.25">
      <c r="A5053" t="str">
        <f>TRIM(BC!F5051)</f>
        <v>UNIDADE DE REFERÊNCIA SECUNDÁRIA CAMPOS SALES</v>
      </c>
      <c r="B5053" t="str">
        <f>IFERROR(VLOOKUP('Lotações convertidas'!A5053,'Lista de conversão'!A:B,2,0),IFERROR(VLOOKUP('Lotações convertidas'!A5053,'Lista de conversão'!B:B,1,0),""))</f>
        <v>UNIDADE DE REFERENCIA SECUNDARIA CAMPOS SALES</v>
      </c>
    </row>
    <row r="5054" spans="1:2" x14ac:dyDescent="0.25">
      <c r="A5054" t="str">
        <f>TRIM(BC!F5052)</f>
        <v>CENTRO DE SAÚDE VALE DO JATOBÁ</v>
      </c>
      <c r="B5054" t="str">
        <f>IFERROR(VLOOKUP('Lotações convertidas'!A5054,'Lista de conversão'!A:B,2,0),IFERROR(VLOOKUP('Lotações convertidas'!A5054,'Lista de conversão'!B:B,1,0),""))</f>
        <v>CENTRO DE SAÚDE VALE DO JATOBÁ</v>
      </c>
    </row>
    <row r="5055" spans="1:2" x14ac:dyDescent="0.25">
      <c r="A5055" t="str">
        <f>TRIM(BC!F5053)</f>
        <v>UNIDADE DE REFERÊNCIA SECUNDÁRIA CENTRO-SUL</v>
      </c>
      <c r="B5055" t="str">
        <f>IFERROR(VLOOKUP('Lotações convertidas'!A5055,'Lista de conversão'!A:B,2,0),IFERROR(VLOOKUP('Lotações convertidas'!A5055,'Lista de conversão'!B:B,1,0),""))</f>
        <v>UNIDADE DE REFERENCIA SECUNDARIA CENTRO-SUL</v>
      </c>
    </row>
    <row r="5056" spans="1:2" x14ac:dyDescent="0.25">
      <c r="A5056" t="str">
        <f>TRIM(BC!F5054)</f>
        <v>CENTRO DE REFERENCIA EM SAUDE MENTAL VENDA NOVA</v>
      </c>
      <c r="B5056" t="str">
        <f>IFERROR(VLOOKUP('Lotações convertidas'!A5056,'Lista de conversão'!A:B,2,0),IFERROR(VLOOKUP('Lotações convertidas'!A5056,'Lista de conversão'!B:B,1,0),""))</f>
        <v>CENTRO DE REFERENCIA EM SAUDE MENTAL VENDA NOVA</v>
      </c>
    </row>
    <row r="5057" spans="1:2" x14ac:dyDescent="0.25">
      <c r="A5057" t="str">
        <f>TRIM(BC!F5055)</f>
        <v>CENTRO DE SAÚDE DR. JOSÉ DOMINGOS</v>
      </c>
      <c r="B5057" t="str">
        <f>IFERROR(VLOOKUP('Lotações convertidas'!A5057,'Lista de conversão'!A:B,2,0),IFERROR(VLOOKUP('Lotações convertidas'!A5057,'Lista de conversão'!B:B,1,0),""))</f>
        <v>CENTRO DE SAÚDE DR. JOSÉ DOMINGOS</v>
      </c>
    </row>
    <row r="5058" spans="1:2" x14ac:dyDescent="0.25">
      <c r="A5058" t="str">
        <f>TRIM(BC!F5056)</f>
        <v>UNIDADE DE PRONTO ATENDIMENTO LESTE</v>
      </c>
      <c r="B5058" t="str">
        <f>IFERROR(VLOOKUP('Lotações convertidas'!A5058,'Lista de conversão'!A:B,2,0),IFERROR(VLOOKUP('Lotações convertidas'!A5058,'Lista de conversão'!B:B,1,0),""))</f>
        <v>UNIDADE DE PRONTO ATENDIMENTO LESTE</v>
      </c>
    </row>
    <row r="5059" spans="1:2" x14ac:dyDescent="0.25">
      <c r="A5059" t="str">
        <f>TRIM(BC!F5057)</f>
        <v>CENTRO DE SAÚDE FÁBIO CORREA LIMA</v>
      </c>
      <c r="B5059" t="str">
        <f>IFERROR(VLOOKUP('Lotações convertidas'!A5059,'Lista de conversão'!A:B,2,0),IFERROR(VLOOKUP('Lotações convertidas'!A5059,'Lista de conversão'!B:B,1,0),""))</f>
        <v>CENTRO DE SAÚDE FÁBIO CORREA LIMA</v>
      </c>
    </row>
    <row r="5060" spans="1:2" x14ac:dyDescent="0.25">
      <c r="A5060" t="str">
        <f>TRIM(BC!F5058)</f>
        <v>CENTRO DE SAÚDE ITAMARATI</v>
      </c>
      <c r="B5060" t="str">
        <f>IFERROR(VLOOKUP('Lotações convertidas'!A5060,'Lista de conversão'!A:B,2,0),IFERROR(VLOOKUP('Lotações convertidas'!A5060,'Lista de conversão'!B:B,1,0),""))</f>
        <v>CENTRO DE SAÚDE ITAMARATI</v>
      </c>
    </row>
    <row r="5061" spans="1:2" x14ac:dyDescent="0.25">
      <c r="A5061" t="str">
        <f>TRIM(BC!F5059)</f>
        <v>CENTRO DE SAÚDE SALGADO FILHO</v>
      </c>
      <c r="B5061" t="str">
        <f>IFERROR(VLOOKUP('Lotações convertidas'!A5061,'Lista de conversão'!A:B,2,0),IFERROR(VLOOKUP('Lotações convertidas'!A5061,'Lista de conversão'!B:B,1,0),""))</f>
        <v>CENTRO DE SAÚDE SALGADO FILHO</v>
      </c>
    </row>
    <row r="5062" spans="1:2" x14ac:dyDescent="0.25">
      <c r="A5062" t="str">
        <f>TRIM(BC!F5060)</f>
        <v>UNIDADE DE PRONTO ATENDIMENTO BARREIRO</v>
      </c>
      <c r="B5062" t="str">
        <f>IFERROR(VLOOKUP('Lotações convertidas'!A5062,'Lista de conversão'!A:B,2,0),IFERROR(VLOOKUP('Lotações convertidas'!A5062,'Lista de conversão'!B:B,1,0),""))</f>
        <v>UNIDADE DE PRONTO ATENDIMENTO BARREIRO</v>
      </c>
    </row>
    <row r="5063" spans="1:2" x14ac:dyDescent="0.25">
      <c r="A5063" t="str">
        <f>TRIM(BC!F5061)</f>
        <v>CENTRO DE SAÚDE CALIFÓRNIA</v>
      </c>
      <c r="B5063" t="str">
        <f>IFERROR(VLOOKUP('Lotações convertidas'!A5063,'Lista de conversão'!A:B,2,0),IFERROR(VLOOKUP('Lotações convertidas'!A5063,'Lista de conversão'!B:B,1,0),""))</f>
        <v>CENTRO DE SAÚDE CALIFÓRNIA</v>
      </c>
    </row>
    <row r="5064" spans="1:2" x14ac:dyDescent="0.25">
      <c r="A5064" t="str">
        <f>TRIM(BC!F5062)</f>
        <v>UNIDADE DE PRONTO ATENDIMENTO PAMPULHA</v>
      </c>
      <c r="B5064" t="str">
        <f>IFERROR(VLOOKUP('Lotações convertidas'!A5064,'Lista de conversão'!A:B,2,0),IFERROR(VLOOKUP('Lotações convertidas'!A5064,'Lista de conversão'!B:B,1,0),""))</f>
        <v>UNIDADE DE PRONTO ATENDIMENTO PAMPULHA</v>
      </c>
    </row>
    <row r="5065" spans="1:2" x14ac:dyDescent="0.25">
      <c r="A5065" t="str">
        <f>TRIM(BC!F5063)</f>
        <v>UNIDADE DE PRONTO ATENDIMENTO NORTE</v>
      </c>
      <c r="B5065" t="str">
        <f>IFERROR(VLOOKUP('Lotações convertidas'!A5065,'Lista de conversão'!A:B,2,0),IFERROR(VLOOKUP('Lotações convertidas'!A5065,'Lista de conversão'!B:B,1,0),""))</f>
        <v>UNIDADE DE PRONTO ATENDIMENTO NORTE</v>
      </c>
    </row>
    <row r="5066" spans="1:2" x14ac:dyDescent="0.25">
      <c r="A5066" t="str">
        <f>TRIM(BC!F5064)</f>
        <v>CENTRO DE SAÚDE MARIA GORETTI</v>
      </c>
      <c r="B5066" t="str">
        <f>IFERROR(VLOOKUP('Lotações convertidas'!A5066,'Lista de conversão'!A:B,2,0),IFERROR(VLOOKUP('Lotações convertidas'!A5066,'Lista de conversão'!B:B,1,0),""))</f>
        <v>CENTRO DE SAÚDE MARIA GORETTI</v>
      </c>
    </row>
    <row r="5067" spans="1:2" x14ac:dyDescent="0.25">
      <c r="A5067" t="str">
        <f>TRIM(BC!F5065)</f>
        <v>UNIDADE DE PRONTO ATENDIMENTO LESTE</v>
      </c>
      <c r="B5067" t="str">
        <f>IFERROR(VLOOKUP('Lotações convertidas'!A5067,'Lista de conversão'!A:B,2,0),IFERROR(VLOOKUP('Lotações convertidas'!A5067,'Lista de conversão'!B:B,1,0),""))</f>
        <v>UNIDADE DE PRONTO ATENDIMENTO LESTE</v>
      </c>
    </row>
    <row r="5068" spans="1:2" x14ac:dyDescent="0.25">
      <c r="A5068" t="str">
        <f>TRIM(BC!F5066)</f>
        <v>CENTRO DE SAÚDE VILA IMPERIAL</v>
      </c>
      <c r="B5068" t="str">
        <f>IFERROR(VLOOKUP('Lotações convertidas'!A5068,'Lista de conversão'!A:B,2,0),IFERROR(VLOOKUP('Lotações convertidas'!A5068,'Lista de conversão'!B:B,1,0),""))</f>
        <v>CENTRO DE SAÚDE VILA IMPERIAL</v>
      </c>
    </row>
    <row r="5069" spans="1:2" x14ac:dyDescent="0.25">
      <c r="A5069" t="str">
        <f>TRIM(BC!F5067)</f>
        <v>CENTRO DE SAÚDE OURO PRETO</v>
      </c>
      <c r="B5069" t="str">
        <f>IFERROR(VLOOKUP('Lotações convertidas'!A5069,'Lista de conversão'!A:B,2,0),IFERROR(VLOOKUP('Lotações convertidas'!A5069,'Lista de conversão'!B:B,1,0),""))</f>
        <v>CENTRO DE SAÚDE OURO PRETO</v>
      </c>
    </row>
    <row r="5070" spans="1:2" x14ac:dyDescent="0.25">
      <c r="A5070" t="str">
        <f>TRIM(BC!F5068)</f>
        <v>CENTRO DE REFERENCIA EM SAUDE MENTAL VENDA NOVA</v>
      </c>
      <c r="B5070" t="str">
        <f>IFERROR(VLOOKUP('Lotações convertidas'!A5070,'Lista de conversão'!A:B,2,0),IFERROR(VLOOKUP('Lotações convertidas'!A5070,'Lista de conversão'!B:B,1,0),""))</f>
        <v>CENTRO DE REFERENCIA EM SAUDE MENTAL VENDA NOVA</v>
      </c>
    </row>
    <row r="5071" spans="1:2" x14ac:dyDescent="0.25">
      <c r="A5071" t="str">
        <f>TRIM(BC!F5069)</f>
        <v>CENTRO DE SAÚDE REGINA</v>
      </c>
      <c r="B5071" t="str">
        <f>IFERROR(VLOOKUP('Lotações convertidas'!A5071,'Lista de conversão'!A:B,2,0),IFERROR(VLOOKUP('Lotações convertidas'!A5071,'Lista de conversão'!B:B,1,0),""))</f>
        <v>CENTRO DE SAÚDE REGINA</v>
      </c>
    </row>
    <row r="5072" spans="1:2" x14ac:dyDescent="0.25">
      <c r="A5072" t="str">
        <f>TRIM(BC!F5070)</f>
        <v>CENTRO DE SAÚDE MANTIQUEIRA</v>
      </c>
      <c r="B5072" t="str">
        <f>IFERROR(VLOOKUP('Lotações convertidas'!A5072,'Lista de conversão'!A:B,2,0),IFERROR(VLOOKUP('Lotações convertidas'!A5072,'Lista de conversão'!B:B,1,0),""))</f>
        <v>CENTRO DE SAÚDE MANTIQUEIRA</v>
      </c>
    </row>
    <row r="5073" spans="1:2" x14ac:dyDescent="0.25">
      <c r="A5073" t="str">
        <f>TRIM(BC!F5071)</f>
        <v>CENTRO DE SAÚDE PALMEIRAS</v>
      </c>
      <c r="B5073" t="str">
        <f>IFERROR(VLOOKUP('Lotações convertidas'!A5073,'Lista de conversão'!A:B,2,0),IFERROR(VLOOKUP('Lotações convertidas'!A5073,'Lista de conversão'!B:B,1,0),""))</f>
        <v>CENTRO DE SAÚDE PALMEIRAS</v>
      </c>
    </row>
    <row r="5074" spans="1:2" x14ac:dyDescent="0.25">
      <c r="A5074" t="str">
        <f>TRIM(BC!F5072)</f>
        <v>CENTRO DE REFERÊNCIA EM SAÚDE MENTAL INFANTO-JUVENIL NOROESTE</v>
      </c>
      <c r="B5074" t="str">
        <f>IFERROR(VLOOKUP('Lotações convertidas'!A5074,'Lista de conversão'!A:B,2,0),IFERROR(VLOOKUP('Lotações convertidas'!A5074,'Lista de conversão'!B:B,1,0),""))</f>
        <v>CENTRO DE REFERENCIA EM SAUDE MENTAL INFANTIL NOROESTE</v>
      </c>
    </row>
    <row r="5075" spans="1:2" x14ac:dyDescent="0.25">
      <c r="A5075" t="str">
        <f>TRIM(BC!F5073)</f>
        <v>CENTRO DE REFERENCIA EM REABILITACAO CENTRO-SUL</v>
      </c>
      <c r="B5075" t="str">
        <f>IFERROR(VLOOKUP('Lotações convertidas'!A5075,'Lista de conversão'!A:B,2,0),IFERROR(VLOOKUP('Lotações convertidas'!A5075,'Lista de conversão'!B:B,1,0),""))</f>
        <v>CENTRO DE REFERENCIA EM REABILITACAO CENTRO-SUL</v>
      </c>
    </row>
    <row r="5076" spans="1:2" x14ac:dyDescent="0.25">
      <c r="A5076" t="str">
        <f>TRIM(BC!F5074)</f>
        <v>CENTRO DE SAÚDE LAJEDO</v>
      </c>
      <c r="B5076" t="str">
        <f>IFERROR(VLOOKUP('Lotações convertidas'!A5076,'Lista de conversão'!A:B,2,0),IFERROR(VLOOKUP('Lotações convertidas'!A5076,'Lista de conversão'!B:B,1,0),""))</f>
        <v>CENTRO DE SAÚDE LAJEDO</v>
      </c>
    </row>
    <row r="5077" spans="1:2" x14ac:dyDescent="0.25">
      <c r="A5077" t="str">
        <f>TRIM(BC!F5075)</f>
        <v>UNIDADE DE PRONTO ATENDIMENTO NORDESTE</v>
      </c>
      <c r="B5077" t="str">
        <f>IFERROR(VLOOKUP('Lotações convertidas'!A5077,'Lista de conversão'!A:B,2,0),IFERROR(VLOOKUP('Lotações convertidas'!A5077,'Lista de conversão'!B:B,1,0),""))</f>
        <v>UNIDADE DE PRONTO ATENDIMENTO NORDESTE</v>
      </c>
    </row>
    <row r="5078" spans="1:2" x14ac:dyDescent="0.25">
      <c r="A5078" t="str">
        <f>TRIM(BC!F5076)</f>
        <v>UNIDADE DE PRONTO ATENDIMENTO NORTE</v>
      </c>
      <c r="B5078" t="str">
        <f>IFERROR(VLOOKUP('Lotações convertidas'!A5078,'Lista de conversão'!A:B,2,0),IFERROR(VLOOKUP('Lotações convertidas'!A5078,'Lista de conversão'!B:B,1,0),""))</f>
        <v>UNIDADE DE PRONTO ATENDIMENTO NORTE</v>
      </c>
    </row>
    <row r="5079" spans="1:2" x14ac:dyDescent="0.25">
      <c r="A5079" t="str">
        <f>TRIM(BC!F5077)</f>
        <v>UNIDADE DE PRONTO ATENDIMENTO BARREIRO</v>
      </c>
      <c r="B5079" t="str">
        <f>IFERROR(VLOOKUP('Lotações convertidas'!A5079,'Lista de conversão'!A:B,2,0),IFERROR(VLOOKUP('Lotações convertidas'!A5079,'Lista de conversão'!B:B,1,0),""))</f>
        <v>UNIDADE DE PRONTO ATENDIMENTO BARREIRO</v>
      </c>
    </row>
    <row r="5080" spans="1:2" x14ac:dyDescent="0.25">
      <c r="A5080" t="str">
        <f>TRIM(BC!F5078)</f>
        <v>CENTRO DE REFERENCIA EM SAUDE MENTAL BARREIRO</v>
      </c>
      <c r="B5080" t="str">
        <f>IFERROR(VLOOKUP('Lotações convertidas'!A5080,'Lista de conversão'!A:B,2,0),IFERROR(VLOOKUP('Lotações convertidas'!A5080,'Lista de conversão'!B:B,1,0),""))</f>
        <v>CENTRO DE REFERENCIA EM SAUDE MENTAL BARREIRO</v>
      </c>
    </row>
    <row r="5081" spans="1:2" x14ac:dyDescent="0.25">
      <c r="A5081" t="str">
        <f>TRIM(BC!F5079)</f>
        <v>CENTRO DE REFERENCIA DE IMUNOBIOLOGICOS ESPECIAIS</v>
      </c>
      <c r="B5081" t="str">
        <f>IFERROR(VLOOKUP('Lotações convertidas'!A5081,'Lista de conversão'!A:B,2,0),IFERROR(VLOOKUP('Lotações convertidas'!A5081,'Lista de conversão'!B:B,1,0),""))</f>
        <v>CENTRO DE REFERENCIA DE IMUNOBIOLOGICOS ESPECIAIS</v>
      </c>
    </row>
    <row r="5082" spans="1:2" x14ac:dyDescent="0.25">
      <c r="A5082" t="str">
        <f>TRIM(BC!F5080)</f>
        <v>CENTRO DE SAÚDE PALMEIRAS</v>
      </c>
      <c r="B5082" t="str">
        <f>IFERROR(VLOOKUP('Lotações convertidas'!A5082,'Lista de conversão'!A:B,2,0),IFERROR(VLOOKUP('Lotações convertidas'!A5082,'Lista de conversão'!B:B,1,0),""))</f>
        <v>CENTRO DE SAÚDE PALMEIRAS</v>
      </c>
    </row>
    <row r="5083" spans="1:2" x14ac:dyDescent="0.25">
      <c r="A5083" t="str">
        <f>TRIM(BC!F5081)</f>
        <v>CENTRO DE SAÚDE NOSSA SENHORA DE FÁTIMA</v>
      </c>
      <c r="B5083" t="str">
        <f>IFERROR(VLOOKUP('Lotações convertidas'!A5083,'Lista de conversão'!A:B,2,0),IFERROR(VLOOKUP('Lotações convertidas'!A5083,'Lista de conversão'!B:B,1,0),""))</f>
        <v>CENTRO DE SAÚDE NOSSA SENHORA DE FÁTIMA</v>
      </c>
    </row>
    <row r="5084" spans="1:2" x14ac:dyDescent="0.25">
      <c r="A5084" t="str">
        <f>TRIM(BC!F5082)</f>
        <v>CENTRO DE SAÚDE BETÂNIA</v>
      </c>
      <c r="B5084" t="str">
        <f>IFERROR(VLOOKUP('Lotações convertidas'!A5084,'Lista de conversão'!A:B,2,0),IFERROR(VLOOKUP('Lotações convertidas'!A5084,'Lista de conversão'!B:B,1,0),""))</f>
        <v>CENTRO DE SAÚDE BETÂNIA</v>
      </c>
    </row>
    <row r="5085" spans="1:2" x14ac:dyDescent="0.25">
      <c r="A5085" t="str">
        <f>TRIM(BC!F5083)</f>
        <v>CENTRO DE SAÚDE MANGUEIRAS</v>
      </c>
      <c r="B5085" t="str">
        <f>IFERROR(VLOOKUP('Lotações convertidas'!A5085,'Lista de conversão'!A:B,2,0),IFERROR(VLOOKUP('Lotações convertidas'!A5085,'Lista de conversão'!B:B,1,0),""))</f>
        <v>CENTRO DE SAÚDE MANGUEIRAS</v>
      </c>
    </row>
    <row r="5086" spans="1:2" x14ac:dyDescent="0.25">
      <c r="A5086" t="str">
        <f>TRIM(BC!F5084)</f>
        <v>CENTRO DE SAÚDE MANTIQUEIRA</v>
      </c>
      <c r="B5086" t="str">
        <f>IFERROR(VLOOKUP('Lotações convertidas'!A5086,'Lista de conversão'!A:B,2,0),IFERROR(VLOOKUP('Lotações convertidas'!A5086,'Lista de conversão'!B:B,1,0),""))</f>
        <v>CENTRO DE SAÚDE MANTIQUEIRA</v>
      </c>
    </row>
    <row r="5087" spans="1:2" x14ac:dyDescent="0.25">
      <c r="A5087" t="str">
        <f>TRIM(BC!F5085)</f>
        <v>CENTRO DE SAÚDE SÃO JOSÉ</v>
      </c>
      <c r="B5087" t="str">
        <f>IFERROR(VLOOKUP('Lotações convertidas'!A5087,'Lista de conversão'!A:B,2,0),IFERROR(VLOOKUP('Lotações convertidas'!A5087,'Lista de conversão'!B:B,1,0),""))</f>
        <v>CENTRO DE SAÚDE SÃO JOSÉ</v>
      </c>
    </row>
    <row r="5088" spans="1:2" x14ac:dyDescent="0.25">
      <c r="A5088" t="str">
        <f>TRIM(BC!F5086)</f>
        <v>CENTRO DE SAÚDE PARAÍSO</v>
      </c>
      <c r="B5088" t="str">
        <f>IFERROR(VLOOKUP('Lotações convertidas'!A5088,'Lista de conversão'!A:B,2,0),IFERROR(VLOOKUP('Lotações convertidas'!A5088,'Lista de conversão'!B:B,1,0),""))</f>
        <v>CENTRO DE SAÚDE PARAÍSO</v>
      </c>
    </row>
    <row r="5089" spans="1:2" x14ac:dyDescent="0.25">
      <c r="A5089" t="str">
        <f>TRIM(BC!F5087)</f>
        <v>CENTRO DE SAÚDE EDUARDO MAURO DE ARAÚJO - MIRAMAR</v>
      </c>
      <c r="B5089" t="str">
        <f>IFERROR(VLOOKUP('Lotações convertidas'!A5089,'Lista de conversão'!A:B,2,0),IFERROR(VLOOKUP('Lotações convertidas'!A5089,'Lista de conversão'!B:B,1,0),""))</f>
        <v>CENTRO DE SAÚDE EDUARDO MAURO DE ARAÚJO - MIRAMAR</v>
      </c>
    </row>
    <row r="5090" spans="1:2" x14ac:dyDescent="0.25">
      <c r="A5090" t="str">
        <f>TRIM(BC!F5088)</f>
        <v>CENTRO DE SAÚDE TAQUARIL</v>
      </c>
      <c r="B5090" t="str">
        <f>IFERROR(VLOOKUP('Lotações convertidas'!A5090,'Lista de conversão'!A:B,2,0),IFERROR(VLOOKUP('Lotações convertidas'!A5090,'Lista de conversão'!B:B,1,0),""))</f>
        <v>CENTRO DE SAÚDE TAQUARIL</v>
      </c>
    </row>
    <row r="5091" spans="1:2" x14ac:dyDescent="0.25">
      <c r="A5091" t="str">
        <f>TRIM(BC!F5089)</f>
        <v>CENTRO DE SAÚDE CONJUNTO SANTA MARIA</v>
      </c>
      <c r="B5091" t="str">
        <f>IFERROR(VLOOKUP('Lotações convertidas'!A5091,'Lista de conversão'!A:B,2,0),IFERROR(VLOOKUP('Lotações convertidas'!A5091,'Lista de conversão'!B:B,1,0),""))</f>
        <v>CENTRO DE SAÚDE CONJUNTO SANTA MARIA</v>
      </c>
    </row>
    <row r="5092" spans="1:2" x14ac:dyDescent="0.25">
      <c r="A5092" t="str">
        <f>TRIM(BC!F5090)</f>
        <v>LABORATÓRIO REGIONAL OESTE / BARREIRO</v>
      </c>
      <c r="B5092" t="str">
        <f>IFERROR(VLOOKUP('Lotações convertidas'!A5092,'Lista de conversão'!A:B,2,0),IFERROR(VLOOKUP('Lotações convertidas'!A5092,'Lista de conversão'!B:B,1,0),""))</f>
        <v>LABORATORIO REGIONAL OESTE/BARREIRO</v>
      </c>
    </row>
    <row r="5093" spans="1:2" x14ac:dyDescent="0.25">
      <c r="A5093" t="str">
        <f>TRIM(BC!F5091)</f>
        <v>CENTRO DE REFERENCIA EM SAUDE MENTAL PAMPULHA</v>
      </c>
      <c r="B5093" t="str">
        <f>IFERROR(VLOOKUP('Lotações convertidas'!A5093,'Lista de conversão'!A:B,2,0),IFERROR(VLOOKUP('Lotações convertidas'!A5093,'Lista de conversão'!B:B,1,0),""))</f>
        <v>CENTRO DE REFERENCIA EM SAUDE MENTAL PAMPULHA</v>
      </c>
    </row>
    <row r="5094" spans="1:2" x14ac:dyDescent="0.25">
      <c r="A5094" t="str">
        <f>TRIM(BC!F5092)</f>
        <v>CENTRO DE SAÚDE VILA MARIA - JOÃO VITAL</v>
      </c>
      <c r="B5094" t="str">
        <f>IFERROR(VLOOKUP('Lotações convertidas'!A5094,'Lista de conversão'!A:B,2,0),IFERROR(VLOOKUP('Lotações convertidas'!A5094,'Lista de conversão'!B:B,1,0),""))</f>
        <v>CENTRO DE SAÚDE VILA MARIA - JOÃO VITAL</v>
      </c>
    </row>
    <row r="5095" spans="1:2" x14ac:dyDescent="0.25">
      <c r="A5095" t="str">
        <f>TRIM(BC!F5093)</f>
        <v>CENTRO DE ESPECIALIDADES ODONTOLÓGICAS VENDA NOVA</v>
      </c>
      <c r="B5095" t="str">
        <f>IFERROR(VLOOKUP('Lotações convertidas'!A5095,'Lista de conversão'!A:B,2,0),IFERROR(VLOOKUP('Lotações convertidas'!A5095,'Lista de conversão'!B:B,1,0),""))</f>
        <v>CENTRO DE ESPECIALIDADES ODONTOLOGICAS VENDA NOVA</v>
      </c>
    </row>
    <row r="5096" spans="1:2" x14ac:dyDescent="0.25">
      <c r="A5096" t="str">
        <f>TRIM(BC!F5094)</f>
        <v>CENTRO DE SAÚDE SALGADO FILHO</v>
      </c>
      <c r="B5096" t="str">
        <f>IFERROR(VLOOKUP('Lotações convertidas'!A5096,'Lista de conversão'!A:B,2,0),IFERROR(VLOOKUP('Lotações convertidas'!A5096,'Lista de conversão'!B:B,1,0),""))</f>
        <v>CENTRO DE SAÚDE SALGADO FILHO</v>
      </c>
    </row>
    <row r="5097" spans="1:2" x14ac:dyDescent="0.25">
      <c r="A5097" t="str">
        <f>TRIM(BC!F5095)</f>
        <v>CENTRO DE SAÚDE CONJUNTO PAULO VI</v>
      </c>
      <c r="B5097" t="str">
        <f>IFERROR(VLOOKUP('Lotações convertidas'!A5097,'Lista de conversão'!A:B,2,0),IFERROR(VLOOKUP('Lotações convertidas'!A5097,'Lista de conversão'!B:B,1,0),""))</f>
        <v>CENTRO DE SAÚDE CONJUNTO PAULO VI</v>
      </c>
    </row>
    <row r="5098" spans="1:2" x14ac:dyDescent="0.25">
      <c r="A5098" t="str">
        <f>TRIM(BC!F5096)</f>
        <v>LABORATÓRIO REGIONAL LESTE / NORDESTE</v>
      </c>
      <c r="B5098" t="str">
        <f>IFERROR(VLOOKUP('Lotações convertidas'!A5098,'Lista de conversão'!A:B,2,0),IFERROR(VLOOKUP('Lotações convertidas'!A5098,'Lista de conversão'!B:B,1,0),""))</f>
        <v>LABORATORIO REGIONAL LESTE/NORDESTE</v>
      </c>
    </row>
    <row r="5099" spans="1:2" x14ac:dyDescent="0.25">
      <c r="A5099" t="str">
        <f>TRIM(BC!F5097)</f>
        <v>CENTRO DE SAÚDE JARDIM FILADÉLFIA</v>
      </c>
      <c r="B5099" t="str">
        <f>IFERROR(VLOOKUP('Lotações convertidas'!A5099,'Lista de conversão'!A:B,2,0),IFERROR(VLOOKUP('Lotações convertidas'!A5099,'Lista de conversão'!B:B,1,0),""))</f>
        <v>CENTRO DE SAÚDE JARDIM FILADÉLFIA</v>
      </c>
    </row>
    <row r="5100" spans="1:2" x14ac:dyDescent="0.25">
      <c r="A5100" t="str">
        <f>TRIM(BC!F5098)</f>
        <v>CENTRO DE SAÚDE HELIÓPOLIS</v>
      </c>
      <c r="B5100" t="str">
        <f>IFERROR(VLOOKUP('Lotações convertidas'!A5100,'Lista de conversão'!A:B,2,0),IFERROR(VLOOKUP('Lotações convertidas'!A5100,'Lista de conversão'!B:B,1,0),""))</f>
        <v>CENTRO DE SAÚDE HELIÓPOLIS</v>
      </c>
    </row>
    <row r="5101" spans="1:2" x14ac:dyDescent="0.25">
      <c r="A5101" t="str">
        <f>TRIM(BC!F5099)</f>
        <v>CENTRO DE SAÚDE NOSSA SENHORA DE FÁTIMA</v>
      </c>
      <c r="B5101" t="str">
        <f>IFERROR(VLOOKUP('Lotações convertidas'!A5101,'Lista de conversão'!A:B,2,0),IFERROR(VLOOKUP('Lotações convertidas'!A5101,'Lista de conversão'!B:B,1,0),""))</f>
        <v>CENTRO DE SAÚDE NOSSA SENHORA DE FÁTIMA</v>
      </c>
    </row>
    <row r="5102" spans="1:2" x14ac:dyDescent="0.25">
      <c r="A5102" t="str">
        <f>TRIM(BC!F5100)</f>
        <v>CENTRO DE SAÚDE MARCO ANTÔNIO DE MENEZES</v>
      </c>
      <c r="B5102" t="str">
        <f>IFERROR(VLOOKUP('Lotações convertidas'!A5102,'Lista de conversão'!A:B,2,0),IFERROR(VLOOKUP('Lotações convertidas'!A5102,'Lista de conversão'!B:B,1,0),""))</f>
        <v>CENTRO DE SAÚDE MARCO ANTÔNIO DE MENEZES</v>
      </c>
    </row>
    <row r="5103" spans="1:2" x14ac:dyDescent="0.25">
      <c r="A5103" t="str">
        <f>TRIM(BC!F5101)</f>
        <v>CENTRO DE REFERENCIA EM SAUDE MENTAL NOROESTE</v>
      </c>
      <c r="B5103" t="str">
        <f>IFERROR(VLOOKUP('Lotações convertidas'!A5103,'Lista de conversão'!A:B,2,0),IFERROR(VLOOKUP('Lotações convertidas'!A5103,'Lista de conversão'!B:B,1,0),""))</f>
        <v>CENTRO DE REFERENCIA EM SAUDE MENTAL NOROESTE</v>
      </c>
    </row>
    <row r="5104" spans="1:2" x14ac:dyDescent="0.25">
      <c r="A5104" t="str">
        <f>TRIM(BC!F5102)</f>
        <v>CENTRO DE SAÚDE SÃO PAULO</v>
      </c>
      <c r="B5104" t="str">
        <f>IFERROR(VLOOKUP('Lotações convertidas'!A5104,'Lista de conversão'!A:B,2,0),IFERROR(VLOOKUP('Lotações convertidas'!A5104,'Lista de conversão'!B:B,1,0),""))</f>
        <v>CENTRO DE SAÚDE SÃO PAULO</v>
      </c>
    </row>
    <row r="5105" spans="1:2" x14ac:dyDescent="0.25">
      <c r="A5105" t="str">
        <f>TRIM(BC!F5103)</f>
        <v>LABORATÓRIO DE ZOONOSES</v>
      </c>
      <c r="B5105" t="str">
        <f>IFERROR(VLOOKUP('Lotações convertidas'!A5105,'Lista de conversão'!A:B,2,0),IFERROR(VLOOKUP('Lotações convertidas'!A5105,'Lista de conversão'!B:B,1,0),""))</f>
        <v>LABORATORIO DE ZOONOSES</v>
      </c>
    </row>
    <row r="5106" spans="1:2" x14ac:dyDescent="0.25">
      <c r="A5106" t="str">
        <f>TRIM(BC!F5104)</f>
        <v>CENTRO DE SAÚDE FELICIDADE II</v>
      </c>
      <c r="B5106" t="str">
        <f>IFERROR(VLOOKUP('Lotações convertidas'!A5106,'Lista de conversão'!A:B,2,0),IFERROR(VLOOKUP('Lotações convertidas'!A5106,'Lista de conversão'!B:B,1,0),""))</f>
        <v>CENTRO DE SAÚDE FELICIDADE II</v>
      </c>
    </row>
    <row r="5107" spans="1:2" x14ac:dyDescent="0.25">
      <c r="A5107" t="str">
        <f>TRIM(BC!F5105)</f>
        <v>CENTRO DE SAÚDE MENINO JESUS</v>
      </c>
      <c r="B5107" t="str">
        <f>IFERROR(VLOOKUP('Lotações convertidas'!A5107,'Lista de conversão'!A:B,2,0),IFERROR(VLOOKUP('Lotações convertidas'!A5107,'Lista de conversão'!B:B,1,0),""))</f>
        <v>CENTRO DE SAÚDE MENINO JESUS</v>
      </c>
    </row>
    <row r="5108" spans="1:2" x14ac:dyDescent="0.25">
      <c r="A5108" t="str">
        <f>TRIM(BC!F5106)</f>
        <v>CENTRO DE SAÚDE CAFEZAL</v>
      </c>
      <c r="B5108" t="str">
        <f>IFERROR(VLOOKUP('Lotações convertidas'!A5108,'Lista de conversão'!A:B,2,0),IFERROR(VLOOKUP('Lotações convertidas'!A5108,'Lista de conversão'!B:B,1,0),""))</f>
        <v>CENTRO DE SAÚDE CAFEZAL</v>
      </c>
    </row>
    <row r="5109" spans="1:2" x14ac:dyDescent="0.25">
      <c r="A5109" t="str">
        <f>TRIM(BC!F5107)</f>
        <v>UNIDADE DE PRONTO ATENDIMENTO OESTE</v>
      </c>
      <c r="B5109" t="str">
        <f>IFERROR(VLOOKUP('Lotações convertidas'!A5109,'Lista de conversão'!A:B,2,0),IFERROR(VLOOKUP('Lotações convertidas'!A5109,'Lista de conversão'!B:B,1,0),""))</f>
        <v>UNIDADE DE PRONTO ATENDIMENTO OESTE</v>
      </c>
    </row>
    <row r="5110" spans="1:2" x14ac:dyDescent="0.25">
      <c r="A5110" t="str">
        <f>TRIM(BC!F5108)</f>
        <v>UNIDADE DE PRONTO ATENDIMENTO NORDESTE</v>
      </c>
      <c r="B5110" t="str">
        <f>IFERROR(VLOOKUP('Lotações convertidas'!A5110,'Lista de conversão'!A:B,2,0),IFERROR(VLOOKUP('Lotações convertidas'!A5110,'Lista de conversão'!B:B,1,0),""))</f>
        <v>UNIDADE DE PRONTO ATENDIMENTO NORDESTE</v>
      </c>
    </row>
    <row r="5111" spans="1:2" x14ac:dyDescent="0.25">
      <c r="A5111" t="str">
        <f>TRIM(BC!F5109)</f>
        <v>UNIDADE DE PRONTO ATENDIMENTO OESTE</v>
      </c>
      <c r="B5111" t="str">
        <f>IFERROR(VLOOKUP('Lotações convertidas'!A5111,'Lista de conversão'!A:B,2,0),IFERROR(VLOOKUP('Lotações convertidas'!A5111,'Lista de conversão'!B:B,1,0),""))</f>
        <v>UNIDADE DE PRONTO ATENDIMENTO OESTE</v>
      </c>
    </row>
    <row r="5112" spans="1:2" x14ac:dyDescent="0.25">
      <c r="A5112" t="str">
        <f>TRIM(BC!F5110)</f>
        <v>CENTRO DE REFERÊNCIA EM SAÚDE MENTAL- ÁLCOOL E OUTRAS DROGAS PAMPULHA/NOROESTE</v>
      </c>
      <c r="B5112" t="str">
        <f>IFERROR(VLOOKUP('Lotações convertidas'!A5112,'Lista de conversão'!A:B,2,0),IFERROR(VLOOKUP('Lotações convertidas'!A5112,'Lista de conversão'!B:B,1,0),""))</f>
        <v>CENTRO DE REFERÊNCIA EM SAÚDE MENTAL - ÁLCOOL E DROGAS PAMPULHA/NOROESTE</v>
      </c>
    </row>
    <row r="5113" spans="1:2" x14ac:dyDescent="0.25">
      <c r="A5113" t="str">
        <f>TRIM(BC!F5111)</f>
        <v>CENTRO DE REFERENCIA EM SAUDE MENTAL NORDESTE</v>
      </c>
      <c r="B5113" t="str">
        <f>IFERROR(VLOOKUP('Lotações convertidas'!A5113,'Lista de conversão'!A:B,2,0),IFERROR(VLOOKUP('Lotações convertidas'!A5113,'Lista de conversão'!B:B,1,0),""))</f>
        <v>CENTRO DE REFERENCIA EM SAUDE MENTAL NORDESTE</v>
      </c>
    </row>
    <row r="5114" spans="1:2" x14ac:dyDescent="0.25">
      <c r="A5114" t="str">
        <f>TRIM(BC!F5112)</f>
        <v>UNIDADE DE PRONTO ATENDIMENTO LESTE</v>
      </c>
      <c r="B5114" t="str">
        <f>IFERROR(VLOOKUP('Lotações convertidas'!A5114,'Lista de conversão'!A:B,2,0),IFERROR(VLOOKUP('Lotações convertidas'!A5114,'Lista de conversão'!B:B,1,0),""))</f>
        <v>UNIDADE DE PRONTO ATENDIMENTO LESTE</v>
      </c>
    </row>
    <row r="5115" spans="1:2" x14ac:dyDescent="0.25">
      <c r="A5115" t="str">
        <f>TRIM(BC!F5113)</f>
        <v>CENTRO DE SAÚDE SANTA ROSA</v>
      </c>
      <c r="B5115" t="str">
        <f>IFERROR(VLOOKUP('Lotações convertidas'!A5115,'Lista de conversão'!A:B,2,0),IFERROR(VLOOKUP('Lotações convertidas'!A5115,'Lista de conversão'!B:B,1,0),""))</f>
        <v>CENTRO DE SAÚDE SANTA ROSA</v>
      </c>
    </row>
    <row r="5116" spans="1:2" x14ac:dyDescent="0.25">
      <c r="A5116" t="str">
        <f>TRIM(BC!F5114)</f>
        <v>SERVIÇO DE ATENDIMENTO MÓVEL DE URGÊNCIA E TRANSPORTE EM SAÚDE</v>
      </c>
      <c r="B5116" t="str">
        <f>IFERROR(VLOOKUP('Lotações convertidas'!A5116,'Lista de conversão'!A:B,2,0),IFERROR(VLOOKUP('Lotações convertidas'!A5116,'Lista de conversão'!B:B,1,0),""))</f>
        <v>SERVIÇO DE ATENDIMENTO MÓVEL DE URGÊNCIA E TRANSPORTE EM SAÚDE</v>
      </c>
    </row>
    <row r="5117" spans="1:2" x14ac:dyDescent="0.25">
      <c r="A5117" t="str">
        <f>TRIM(BC!F5115)</f>
        <v>UNIDADE DE PRONTO ATENDIMENTO OESTE</v>
      </c>
      <c r="B5117" t="str">
        <f>IFERROR(VLOOKUP('Lotações convertidas'!A5117,'Lista de conversão'!A:B,2,0),IFERROR(VLOOKUP('Lotações convertidas'!A5117,'Lista de conversão'!B:B,1,0),""))</f>
        <v>UNIDADE DE PRONTO ATENDIMENTO OESTE</v>
      </c>
    </row>
    <row r="5118" spans="1:2" x14ac:dyDescent="0.25">
      <c r="A5118" t="str">
        <f>TRIM(BC!F5116)</f>
        <v>CENTRO DE SAÚDE HORTO</v>
      </c>
      <c r="B5118" t="str">
        <f>IFERROR(VLOOKUP('Lotações convertidas'!A5118,'Lista de conversão'!A:B,2,0),IFERROR(VLOOKUP('Lotações convertidas'!A5118,'Lista de conversão'!B:B,1,0),""))</f>
        <v>CENTRO DE SAÚDE HORTO</v>
      </c>
    </row>
    <row r="5119" spans="1:2" x14ac:dyDescent="0.25">
      <c r="A5119" t="str">
        <f>TRIM(BC!F5117)</f>
        <v>CENTRO DE SAÚDE FELICIDADE II</v>
      </c>
      <c r="B5119" t="str">
        <f>IFERROR(VLOOKUP('Lotações convertidas'!A5119,'Lista de conversão'!A:B,2,0),IFERROR(VLOOKUP('Lotações convertidas'!A5119,'Lista de conversão'!B:B,1,0),""))</f>
        <v>CENTRO DE SAÚDE FELICIDADE II</v>
      </c>
    </row>
    <row r="5120" spans="1:2" x14ac:dyDescent="0.25">
      <c r="A5120" t="str">
        <f>TRIM(BC!F5118)</f>
        <v>UNIDADE DE PRONTO ATENDIMENTO BARREIRO</v>
      </c>
      <c r="B5120" t="str">
        <f>IFERROR(VLOOKUP('Lotações convertidas'!A5120,'Lista de conversão'!A:B,2,0),IFERROR(VLOOKUP('Lotações convertidas'!A5120,'Lista de conversão'!B:B,1,0),""))</f>
        <v>UNIDADE DE PRONTO ATENDIMENTO BARREIRO</v>
      </c>
    </row>
    <row r="5121" spans="1:2" x14ac:dyDescent="0.25">
      <c r="A5121" t="str">
        <f>TRIM(BC!F5119)</f>
        <v>GERENCIA DE URGENCIA E EMERGENCIA</v>
      </c>
      <c r="B5121" t="str">
        <f>IFERROR(VLOOKUP('Lotações convertidas'!A5121,'Lista de conversão'!A:B,2,0),IFERROR(VLOOKUP('Lotações convertidas'!A5121,'Lista de conversão'!B:B,1,0),""))</f>
        <v>GERENCIA DE URGENCIA E EMERGENCIA</v>
      </c>
    </row>
    <row r="5122" spans="1:2" x14ac:dyDescent="0.25">
      <c r="A5122" t="str">
        <f>TRIM(BC!F5120)</f>
        <v>CENTRO DE SAÚDE CACHOEIRINHA</v>
      </c>
      <c r="B5122" t="str">
        <f>IFERROR(VLOOKUP('Lotações convertidas'!A5122,'Lista de conversão'!A:B,2,0),IFERROR(VLOOKUP('Lotações convertidas'!A5122,'Lista de conversão'!B:B,1,0),""))</f>
        <v>CENTRO DE SAÚDE CACHOEIRINHA</v>
      </c>
    </row>
    <row r="5123" spans="1:2" x14ac:dyDescent="0.25">
      <c r="A5123" t="str">
        <f>TRIM(BC!F5121)</f>
        <v>CENTRO DE ESPECIALIDADES ODONTOLÓGICAS BARREIRO</v>
      </c>
      <c r="B5123" t="str">
        <f>IFERROR(VLOOKUP('Lotações convertidas'!A5123,'Lista de conversão'!A:B,2,0),IFERROR(VLOOKUP('Lotações convertidas'!A5123,'Lista de conversão'!B:B,1,0),""))</f>
        <v>CENTRO DE ESPECIALIDADES ODONTOLOGICAS BARREIRO</v>
      </c>
    </row>
    <row r="5124" spans="1:2" x14ac:dyDescent="0.25">
      <c r="A5124" t="str">
        <f>TRIM(BC!F5122)</f>
        <v>LABORATÓRIO REGIONAL CENTRO-SUL / PAMPULHA</v>
      </c>
      <c r="B5124" t="str">
        <f>IFERROR(VLOOKUP('Lotações convertidas'!A5124,'Lista de conversão'!A:B,2,0),IFERROR(VLOOKUP('Lotações convertidas'!A5124,'Lista de conversão'!B:B,1,0),""))</f>
        <v>LABORATORIO REGIONAL CENTRO-SUL/PAMPULHA</v>
      </c>
    </row>
    <row r="5125" spans="1:2" x14ac:dyDescent="0.25">
      <c r="A5125" t="str">
        <f>TRIM(BC!F5123)</f>
        <v>UNIDADE DE PRONTO ATENDIMENTO LESTE</v>
      </c>
      <c r="B5125" t="str">
        <f>IFERROR(VLOOKUP('Lotações convertidas'!A5125,'Lista de conversão'!A:B,2,0),IFERROR(VLOOKUP('Lotações convertidas'!A5125,'Lista de conversão'!B:B,1,0),""))</f>
        <v>UNIDADE DE PRONTO ATENDIMENTO LESTE</v>
      </c>
    </row>
    <row r="5126" spans="1:2" x14ac:dyDescent="0.25">
      <c r="A5126" t="str">
        <f>TRIM(BC!F5124)</f>
        <v>CENTRO DE REFERÊNCIA EM SAÚDE MENTAL- ÁLCOOL E OUTRAS DROGAS PAMPULHA/NOROESTE</v>
      </c>
      <c r="B5126" t="str">
        <f>IFERROR(VLOOKUP('Lotações convertidas'!A5126,'Lista de conversão'!A:B,2,0),IFERROR(VLOOKUP('Lotações convertidas'!A5126,'Lista de conversão'!B:B,1,0),""))</f>
        <v>CENTRO DE REFERÊNCIA EM SAÚDE MENTAL - ÁLCOOL E DROGAS PAMPULHA/NOROESTE</v>
      </c>
    </row>
    <row r="5127" spans="1:2" x14ac:dyDescent="0.25">
      <c r="A5127" t="str">
        <f>TRIM(BC!F5125)</f>
        <v>CENTRO DE REFERÊNCIA EM SAÚDE MENTAL- ÁLCOOL E OUTRAS DROGAS PAMPULHA/NOROESTE</v>
      </c>
      <c r="B5127" t="str">
        <f>IFERROR(VLOOKUP('Lotações convertidas'!A5127,'Lista de conversão'!A:B,2,0),IFERROR(VLOOKUP('Lotações convertidas'!A5127,'Lista de conversão'!B:B,1,0),""))</f>
        <v>CENTRO DE REFERÊNCIA EM SAÚDE MENTAL - ÁLCOOL E DROGAS PAMPULHA/NOROESTE</v>
      </c>
    </row>
    <row r="5128" spans="1:2" x14ac:dyDescent="0.25">
      <c r="A5128" t="str">
        <f>TRIM(BC!F5126)</f>
        <v>CENTRO DE SAÚDE HORTO</v>
      </c>
      <c r="B5128" t="str">
        <f>IFERROR(VLOOKUP('Lotações convertidas'!A5128,'Lista de conversão'!A:B,2,0),IFERROR(VLOOKUP('Lotações convertidas'!A5128,'Lista de conversão'!B:B,1,0),""))</f>
        <v>CENTRO DE SAÚDE HORTO</v>
      </c>
    </row>
    <row r="5129" spans="1:2" x14ac:dyDescent="0.25">
      <c r="A5129" t="str">
        <f>TRIM(BC!F5127)</f>
        <v>CENTRO DE SAÚDE BARREIRO DE CIMA</v>
      </c>
      <c r="B5129" t="str">
        <f>IFERROR(VLOOKUP('Lotações convertidas'!A5129,'Lista de conversão'!A:B,2,0),IFERROR(VLOOKUP('Lotações convertidas'!A5129,'Lista de conversão'!B:B,1,0),""))</f>
        <v>CENTRO DE SAÚDE BARREIRO DE CIMA</v>
      </c>
    </row>
    <row r="5130" spans="1:2" x14ac:dyDescent="0.25">
      <c r="A5130" t="str">
        <f>TRIM(BC!F5128)</f>
        <v>UNIDADE DE PRONTO ATENDIMENTO OESTE</v>
      </c>
      <c r="B5130" t="str">
        <f>IFERROR(VLOOKUP('Lotações convertidas'!A5130,'Lista de conversão'!A:B,2,0),IFERROR(VLOOKUP('Lotações convertidas'!A5130,'Lista de conversão'!B:B,1,0),""))</f>
        <v>UNIDADE DE PRONTO ATENDIMENTO OESTE</v>
      </c>
    </row>
    <row r="5131" spans="1:2" x14ac:dyDescent="0.25">
      <c r="A5131" t="str">
        <f>TRIM(BC!F5129)</f>
        <v>CENTRO DE REFERENCIA EM SAUDE MENTAL NORTE</v>
      </c>
      <c r="B5131" t="str">
        <f>IFERROR(VLOOKUP('Lotações convertidas'!A5131,'Lista de conversão'!A:B,2,0),IFERROR(VLOOKUP('Lotações convertidas'!A5131,'Lista de conversão'!B:B,1,0),""))</f>
        <v>CENTRO DE REFERENCIA EM SAUDE MENTAL NORTE</v>
      </c>
    </row>
    <row r="5132" spans="1:2" x14ac:dyDescent="0.25">
      <c r="A5132" t="str">
        <f>TRIM(BC!F5130)</f>
        <v>UNIDADE DE PRONTO ATENDIMENTO VENDA NOVA</v>
      </c>
      <c r="B5132" t="str">
        <f>IFERROR(VLOOKUP('Lotações convertidas'!A5132,'Lista de conversão'!A:B,2,0),IFERROR(VLOOKUP('Lotações convertidas'!A5132,'Lista de conversão'!B:B,1,0),""))</f>
        <v>UNIDADE DE PRONTO ATENDIMENTO VENDA NOVA</v>
      </c>
    </row>
    <row r="5133" spans="1:2" x14ac:dyDescent="0.25">
      <c r="A5133" t="str">
        <f>TRIM(BC!F5131)</f>
        <v>CENTRO DE SAÚDE HELIÓPOLIS</v>
      </c>
      <c r="B5133" t="str">
        <f>IFERROR(VLOOKUP('Lotações convertidas'!A5133,'Lista de conversão'!A:B,2,0),IFERROR(VLOOKUP('Lotações convertidas'!A5133,'Lista de conversão'!B:B,1,0),""))</f>
        <v>CENTRO DE SAÚDE HELIÓPOLIS</v>
      </c>
    </row>
    <row r="5134" spans="1:2" x14ac:dyDescent="0.25">
      <c r="A5134" t="str">
        <f>TRIM(BC!F5132)</f>
        <v>UNIDADE DE PRONTO ATENDIMENTO NORTE</v>
      </c>
      <c r="B5134" t="str">
        <f>IFERROR(VLOOKUP('Lotações convertidas'!A5134,'Lista de conversão'!A:B,2,0),IFERROR(VLOOKUP('Lotações convertidas'!A5134,'Lista de conversão'!B:B,1,0),""))</f>
        <v>UNIDADE DE PRONTO ATENDIMENTO NORTE</v>
      </c>
    </row>
    <row r="5135" spans="1:2" x14ac:dyDescent="0.25">
      <c r="A5135" t="str">
        <f>TRIM(BC!F5133)</f>
        <v>UNIDADE DE REFERÊNCIA SECUNDÁRIA CAMPOS SALES</v>
      </c>
      <c r="B5135" t="str">
        <f>IFERROR(VLOOKUP('Lotações convertidas'!A5135,'Lista de conversão'!A:B,2,0),IFERROR(VLOOKUP('Lotações convertidas'!A5135,'Lista de conversão'!B:B,1,0),""))</f>
        <v>UNIDADE DE REFERENCIA SECUNDARIA CAMPOS SALES</v>
      </c>
    </row>
    <row r="5136" spans="1:2" x14ac:dyDescent="0.25">
      <c r="A5136" t="str">
        <f>TRIM(BC!F5134)</f>
        <v>UNIDADE DE PRONTO ATENDIMENTO NORDESTE</v>
      </c>
      <c r="B5136" t="str">
        <f>IFERROR(VLOOKUP('Lotações convertidas'!A5136,'Lista de conversão'!A:B,2,0),IFERROR(VLOOKUP('Lotações convertidas'!A5136,'Lista de conversão'!B:B,1,0),""))</f>
        <v>UNIDADE DE PRONTO ATENDIMENTO NORDESTE</v>
      </c>
    </row>
    <row r="5137" spans="1:2" x14ac:dyDescent="0.25">
      <c r="A5137" t="str">
        <f>TRIM(BC!F5135)</f>
        <v>UNIDADE DE PRONTO ATENDIMENTO PAMPULHA</v>
      </c>
      <c r="B5137" t="str">
        <f>IFERROR(VLOOKUP('Lotações convertidas'!A5137,'Lista de conversão'!A:B,2,0),IFERROR(VLOOKUP('Lotações convertidas'!A5137,'Lista de conversão'!B:B,1,0),""))</f>
        <v>UNIDADE DE PRONTO ATENDIMENTO PAMPULHA</v>
      </c>
    </row>
    <row r="5138" spans="1:2" x14ac:dyDescent="0.25">
      <c r="A5138" t="str">
        <f>TRIM(BC!F5136)</f>
        <v>CENTRO DE SAÚDE CARLOS RENATO DIAS</v>
      </c>
      <c r="B5138" t="str">
        <f>IFERROR(VLOOKUP('Lotações convertidas'!A5138,'Lista de conversão'!A:B,2,0),IFERROR(VLOOKUP('Lotações convertidas'!A5138,'Lista de conversão'!B:B,1,0),""))</f>
        <v>CENTRO DE SAÚDE CARLOS RENATO DIAS</v>
      </c>
    </row>
    <row r="5139" spans="1:2" x14ac:dyDescent="0.25">
      <c r="A5139" t="str">
        <f>TRIM(BC!F5137)</f>
        <v>GERÊNCIA DE ASSISTÊNCIA FARMACÊUTICA E INSUMOS ESSENCIAIS</v>
      </c>
      <c r="B5139" t="str">
        <f>IFERROR(VLOOKUP('Lotações convertidas'!A5139,'Lista de conversão'!A:B,2,0),IFERROR(VLOOKUP('Lotações convertidas'!A5139,'Lista de conversão'!B:B,1,0),""))</f>
        <v>GERÊNCIA DE ASSISTÊNCIA FARMACÊUTICA E INSUMOS ESSENCIAIS</v>
      </c>
    </row>
    <row r="5140" spans="1:2" x14ac:dyDescent="0.25">
      <c r="A5140" t="str">
        <f>TRIM(BC!F5138)</f>
        <v>UNIDADE DE PRONTO ATENDIMENTO BARREIRO</v>
      </c>
      <c r="B5140" t="str">
        <f>IFERROR(VLOOKUP('Lotações convertidas'!A5140,'Lista de conversão'!A:B,2,0),IFERROR(VLOOKUP('Lotações convertidas'!A5140,'Lista de conversão'!B:B,1,0),""))</f>
        <v>UNIDADE DE PRONTO ATENDIMENTO BARREIRO</v>
      </c>
    </row>
    <row r="5141" spans="1:2" x14ac:dyDescent="0.25">
      <c r="A5141" t="str">
        <f>TRIM(BC!F5139)</f>
        <v>CENTRO DE REFERENCIA EM SAUDE MENTAL NORDESTE</v>
      </c>
      <c r="B5141" t="str">
        <f>IFERROR(VLOOKUP('Lotações convertidas'!A5141,'Lista de conversão'!A:B,2,0),IFERROR(VLOOKUP('Lotações convertidas'!A5141,'Lista de conversão'!B:B,1,0),""))</f>
        <v>CENTRO DE REFERENCIA EM SAUDE MENTAL NORDESTE</v>
      </c>
    </row>
    <row r="5142" spans="1:2" x14ac:dyDescent="0.25">
      <c r="A5142" t="str">
        <f>TRIM(BC!F5140)</f>
        <v>CENTRO DE SAÚDE VALE DO JATOBÁ</v>
      </c>
      <c r="B5142" t="str">
        <f>IFERROR(VLOOKUP('Lotações convertidas'!A5142,'Lista de conversão'!A:B,2,0),IFERROR(VLOOKUP('Lotações convertidas'!A5142,'Lista de conversão'!B:B,1,0),""))</f>
        <v>CENTRO DE SAÚDE VALE DO JATOBÁ</v>
      </c>
    </row>
    <row r="5143" spans="1:2" x14ac:dyDescent="0.25">
      <c r="A5143" t="str">
        <f>TRIM(BC!F5141)</f>
        <v>CENTRO DE SAÚDE GOIÂNIA</v>
      </c>
      <c r="B5143" t="str">
        <f>IFERROR(VLOOKUP('Lotações convertidas'!A5143,'Lista de conversão'!A:B,2,0),IFERROR(VLOOKUP('Lotações convertidas'!A5143,'Lista de conversão'!B:B,1,0),""))</f>
        <v>CENTRO DE SAÚDE GOIÂNIA</v>
      </c>
    </row>
    <row r="5144" spans="1:2" x14ac:dyDescent="0.25">
      <c r="A5144" t="str">
        <f>TRIM(BC!F5142)</f>
        <v>GERÊNCIA DE GESTÃO DO ACOMPANHAMENTO SOCIOFUNCIONAL E DA SAÚDE</v>
      </c>
      <c r="B5144" t="str">
        <f>IFERROR(VLOOKUP('Lotações convertidas'!A5144,'Lista de conversão'!A:B,2,0),IFERROR(VLOOKUP('Lotações convertidas'!A5144,'Lista de conversão'!B:B,1,0),""))</f>
        <v>GERÊNCIA DE GESTÃO DO ACOMPANHAMENTO SOCIOFUNCIONAL E DA SAÚDE</v>
      </c>
    </row>
    <row r="5145" spans="1:2" x14ac:dyDescent="0.25">
      <c r="A5145" t="str">
        <f>TRIM(BC!F5143)</f>
        <v>GERÊNCIA DE GESTÃO DO ACOMPANHAMENTO SOCIOFUNCIONAL E DA SAÚDE</v>
      </c>
      <c r="B5145" t="str">
        <f>IFERROR(VLOOKUP('Lotações convertidas'!A5145,'Lista de conversão'!A:B,2,0),IFERROR(VLOOKUP('Lotações convertidas'!A5145,'Lista de conversão'!B:B,1,0),""))</f>
        <v>GERÊNCIA DE GESTÃO DO ACOMPANHAMENTO SOCIOFUNCIONAL E DA SAÚDE</v>
      </c>
    </row>
    <row r="5146" spans="1:2" x14ac:dyDescent="0.25">
      <c r="A5146" t="str">
        <f>TRIM(BC!F5144)</f>
        <v>CENTRO DE SAÚDE PEDREIRA PRADO LOPES</v>
      </c>
      <c r="B5146" t="str">
        <f>IFERROR(VLOOKUP('Lotações convertidas'!A5146,'Lista de conversão'!A:B,2,0),IFERROR(VLOOKUP('Lotações convertidas'!A5146,'Lista de conversão'!B:B,1,0),""))</f>
        <v>CENTRO DE SAÚDE PEDREIRA PRADO LOPES</v>
      </c>
    </row>
    <row r="5147" spans="1:2" x14ac:dyDescent="0.25">
      <c r="A5147" t="str">
        <f>TRIM(BC!F5145)</f>
        <v>CENTRO DE SAÚDE AARÃO REIS</v>
      </c>
      <c r="B5147" t="str">
        <f>IFERROR(VLOOKUP('Lotações convertidas'!A5147,'Lista de conversão'!A:B,2,0),IFERROR(VLOOKUP('Lotações convertidas'!A5147,'Lista de conversão'!B:B,1,0),""))</f>
        <v>CENTRO DE SAÚDE AARÃO REIS</v>
      </c>
    </row>
    <row r="5148" spans="1:2" x14ac:dyDescent="0.25">
      <c r="A5148" t="str">
        <f>TRIM(BC!F5146)</f>
        <v>UNIDADE DE PRONTO ATENDIMENTO VENDA NOVA</v>
      </c>
      <c r="B5148" t="str">
        <f>IFERROR(VLOOKUP('Lotações convertidas'!A5148,'Lista de conversão'!A:B,2,0),IFERROR(VLOOKUP('Lotações convertidas'!A5148,'Lista de conversão'!B:B,1,0),""))</f>
        <v>UNIDADE DE PRONTO ATENDIMENTO VENDA NOVA</v>
      </c>
    </row>
    <row r="5149" spans="1:2" x14ac:dyDescent="0.25">
      <c r="A5149" t="str">
        <f>TRIM(BC!F5147)</f>
        <v>SERVIÇO DE ATENDIMENTO MÓVEL DE URGÊNCIA E TRANSPORTE EM SAÚDE</v>
      </c>
      <c r="B5149" t="str">
        <f>IFERROR(VLOOKUP('Lotações convertidas'!A5149,'Lista de conversão'!A:B,2,0),IFERROR(VLOOKUP('Lotações convertidas'!A5149,'Lista de conversão'!B:B,1,0),""))</f>
        <v>SERVIÇO DE ATENDIMENTO MÓVEL DE URGÊNCIA E TRANSPORTE EM SAÚDE</v>
      </c>
    </row>
    <row r="5150" spans="1:2" x14ac:dyDescent="0.25">
      <c r="A5150" t="str">
        <f>TRIM(BC!F5148)</f>
        <v>CENTRO DE SAÚDE DOM BOSCO</v>
      </c>
      <c r="B5150" t="str">
        <f>IFERROR(VLOOKUP('Lotações convertidas'!A5150,'Lista de conversão'!A:B,2,0),IFERROR(VLOOKUP('Lotações convertidas'!A5150,'Lista de conversão'!B:B,1,0),""))</f>
        <v>CENTRO DE SAÚDE DOM BOSCO</v>
      </c>
    </row>
    <row r="5151" spans="1:2" x14ac:dyDescent="0.25">
      <c r="A5151" t="str">
        <f>TRIM(BC!F5149)</f>
        <v>CENTRO DE REFERÊNCIA EM SAÚDE MENTAL - ÁLCOOL E OUTRAS DROGAS VENDA NOVA</v>
      </c>
      <c r="B5151" t="str">
        <f>IFERROR(VLOOKUP('Lotações convertidas'!A5151,'Lista de conversão'!A:B,2,0),IFERROR(VLOOKUP('Lotações convertidas'!A5151,'Lista de conversão'!B:B,1,0),""))</f>
        <v>CENTRO DE REFERÊNCIA EM SAÚDE MENTAL - ÁLCOOL E OUTRAS DROGAS VENDA NOVA</v>
      </c>
    </row>
    <row r="5152" spans="1:2" x14ac:dyDescent="0.25">
      <c r="A5152" t="str">
        <f>TRIM(BC!F5150)</f>
        <v>CENTRO DE SAÚDE VALE DO JATOBÁ</v>
      </c>
      <c r="B5152" t="str">
        <f>IFERROR(VLOOKUP('Lotações convertidas'!A5152,'Lista de conversão'!A:B,2,0),IFERROR(VLOOKUP('Lotações convertidas'!A5152,'Lista de conversão'!B:B,1,0),""))</f>
        <v>CENTRO DE SAÚDE VALE DO JATOBÁ</v>
      </c>
    </row>
    <row r="5153" spans="1:2" x14ac:dyDescent="0.25">
      <c r="A5153" t="str">
        <f>TRIM(BC!F5151)</f>
        <v>CENTRO DE SAÚDE PIRATININGA</v>
      </c>
      <c r="B5153" t="str">
        <f>IFERROR(VLOOKUP('Lotações convertidas'!A5153,'Lista de conversão'!A:B,2,0),IFERROR(VLOOKUP('Lotações convertidas'!A5153,'Lista de conversão'!B:B,1,0),""))</f>
        <v>CENTRO DE SAÚDE PIRATININGA</v>
      </c>
    </row>
    <row r="5154" spans="1:2" x14ac:dyDescent="0.25">
      <c r="A5154" t="str">
        <f>TRIM(BC!F5152)</f>
        <v>CENTRO DE SAÚDE EDUARDO MAURO DE ARAÚJO - MIRAMAR</v>
      </c>
      <c r="B5154" t="str">
        <f>IFERROR(VLOOKUP('Lotações convertidas'!A5154,'Lista de conversão'!A:B,2,0),IFERROR(VLOOKUP('Lotações convertidas'!A5154,'Lista de conversão'!B:B,1,0),""))</f>
        <v>CENTRO DE SAÚDE EDUARDO MAURO DE ARAÚJO - MIRAMAR</v>
      </c>
    </row>
    <row r="5155" spans="1:2" x14ac:dyDescent="0.25">
      <c r="A5155" t="str">
        <f>TRIM(BC!F5153)</f>
        <v>GERÊNCIA DE GESTÃO DOS CONTRATOS ADMINISTRATIVOS TEMPORÁRIOS</v>
      </c>
      <c r="B5155" t="str">
        <f>IFERROR(VLOOKUP('Lotações convertidas'!A5155,'Lista de conversão'!A:B,2,0),IFERROR(VLOOKUP('Lotações convertidas'!A5155,'Lista de conversão'!B:B,1,0),""))</f>
        <v>GERÊNCIA DE GESTÃO DOS CONTRATOS ADMINISTRATIVOS TEMPORÁRIOS</v>
      </c>
    </row>
    <row r="5156" spans="1:2" x14ac:dyDescent="0.25">
      <c r="A5156" t="str">
        <f>TRIM(BC!F5154)</f>
        <v>CENTRO DE SAÚDE SALGADO FILHO</v>
      </c>
      <c r="B5156" t="str">
        <f>IFERROR(VLOOKUP('Lotações convertidas'!A5156,'Lista de conversão'!A:B,2,0),IFERROR(VLOOKUP('Lotações convertidas'!A5156,'Lista de conversão'!B:B,1,0),""))</f>
        <v>CENTRO DE SAÚDE SALGADO FILHO</v>
      </c>
    </row>
    <row r="5157" spans="1:2" x14ac:dyDescent="0.25">
      <c r="A5157" t="str">
        <f>TRIM(BC!F5155)</f>
        <v>CENTRO DE SAÚDE CAFEZAL</v>
      </c>
      <c r="B5157" t="str">
        <f>IFERROR(VLOOKUP('Lotações convertidas'!A5157,'Lista de conversão'!A:B,2,0),IFERROR(VLOOKUP('Lotações convertidas'!A5157,'Lista de conversão'!B:B,1,0),""))</f>
        <v>CENTRO DE SAÚDE CAFEZAL</v>
      </c>
    </row>
    <row r="5158" spans="1:2" x14ac:dyDescent="0.25">
      <c r="A5158" t="str">
        <f>TRIM(BC!F5156)</f>
        <v>UNIDADE DE REFERÊNCIA SECUNDÁRIA CAMPOS SALES</v>
      </c>
      <c r="B5158" t="str">
        <f>IFERROR(VLOOKUP('Lotações convertidas'!A5158,'Lista de conversão'!A:B,2,0),IFERROR(VLOOKUP('Lotações convertidas'!A5158,'Lista de conversão'!B:B,1,0),""))</f>
        <v>UNIDADE DE REFERENCIA SECUNDARIA CAMPOS SALES</v>
      </c>
    </row>
    <row r="5159" spans="1:2" x14ac:dyDescent="0.25">
      <c r="A5159" t="str">
        <f>TRIM(BC!F5157)</f>
        <v>UNIDADE DE PRONTO ATENDIMENTO OESTE</v>
      </c>
      <c r="B5159" t="str">
        <f>IFERROR(VLOOKUP('Lotações convertidas'!A5159,'Lista de conversão'!A:B,2,0),IFERROR(VLOOKUP('Lotações convertidas'!A5159,'Lista de conversão'!B:B,1,0),""))</f>
        <v>UNIDADE DE PRONTO ATENDIMENTO OESTE</v>
      </c>
    </row>
    <row r="5160" spans="1:2" x14ac:dyDescent="0.25">
      <c r="A5160" t="str">
        <f>TRIM(BC!F5158)</f>
        <v>CENTRO DE TESTAGEM E ACONSELHAMENTO CENTRO-SUL</v>
      </c>
      <c r="B5160" t="str">
        <f>IFERROR(VLOOKUP('Lotações convertidas'!A5160,'Lista de conversão'!A:B,2,0),IFERROR(VLOOKUP('Lotações convertidas'!A5160,'Lista de conversão'!B:B,1,0),""))</f>
        <v>CENTRO DE TESTAGEM E ACONSELHAMENTO CENTRO-SUL</v>
      </c>
    </row>
    <row r="5161" spans="1:2" x14ac:dyDescent="0.25">
      <c r="A5161" t="str">
        <f>TRIM(BC!F5159)</f>
        <v>CENTRO DE SAÚDE CONJUNTO SANTA MARIA</v>
      </c>
      <c r="B5161" t="str">
        <f>IFERROR(VLOOKUP('Lotações convertidas'!A5161,'Lista de conversão'!A:B,2,0),IFERROR(VLOOKUP('Lotações convertidas'!A5161,'Lista de conversão'!B:B,1,0),""))</f>
        <v>CENTRO DE SAÚDE CONJUNTO SANTA MARIA</v>
      </c>
    </row>
    <row r="5162" spans="1:2" x14ac:dyDescent="0.25">
      <c r="A5162" t="str">
        <f>TRIM(BC!F5160)</f>
        <v>UNIDADE DE REFERÊNCIA SECUNDÁRIA SAGRADA FAMÍLIA</v>
      </c>
      <c r="B5162" t="str">
        <f>IFERROR(VLOOKUP('Lotações convertidas'!A5162,'Lista de conversão'!A:B,2,0),IFERROR(VLOOKUP('Lotações convertidas'!A5162,'Lista de conversão'!B:B,1,0),""))</f>
        <v>UNIDADE DE REFERENCIA SECUNDARIA SAGRADA FAMILIA</v>
      </c>
    </row>
    <row r="5163" spans="1:2" x14ac:dyDescent="0.25">
      <c r="A5163" t="str">
        <f>TRIM(BC!F5161)</f>
        <v>CENTRO DE SAÚDE POMPÉIA</v>
      </c>
      <c r="B5163" t="str">
        <f>IFERROR(VLOOKUP('Lotações convertidas'!A5163,'Lista de conversão'!A:B,2,0),IFERROR(VLOOKUP('Lotações convertidas'!A5163,'Lista de conversão'!B:B,1,0),""))</f>
        <v>CENTRO DE SAÚDE POMPÉIA</v>
      </c>
    </row>
    <row r="5164" spans="1:2" x14ac:dyDescent="0.25">
      <c r="A5164" t="str">
        <f>TRIM(BC!F5162)</f>
        <v>CENTRAL DE ESTERILIZACAO NOROESTE</v>
      </c>
      <c r="B5164" t="str">
        <f>IFERROR(VLOOKUP('Lotações convertidas'!A5164,'Lista de conversão'!A:B,2,0),IFERROR(VLOOKUP('Lotações convertidas'!A5164,'Lista de conversão'!B:B,1,0),""))</f>
        <v>CENTRAL DE ESTERILIZACAO NOROESTE</v>
      </c>
    </row>
    <row r="5165" spans="1:2" x14ac:dyDescent="0.25">
      <c r="A5165" t="str">
        <f>TRIM(BC!F5163)</f>
        <v>LABORATÓRIO REGIONAL OESTE / BARREIRO</v>
      </c>
      <c r="B5165" t="str">
        <f>IFERROR(VLOOKUP('Lotações convertidas'!A5165,'Lista de conversão'!A:B,2,0),IFERROR(VLOOKUP('Lotações convertidas'!A5165,'Lista de conversão'!B:B,1,0),""))</f>
        <v>LABORATORIO REGIONAL OESTE/BARREIRO</v>
      </c>
    </row>
    <row r="5166" spans="1:2" x14ac:dyDescent="0.25">
      <c r="A5166" t="str">
        <f>TRIM(BC!F5164)</f>
        <v>CENTRO DE SAÚDE BOM JESUS</v>
      </c>
      <c r="B5166" t="str">
        <f>IFERROR(VLOOKUP('Lotações convertidas'!A5166,'Lista de conversão'!A:B,2,0),IFERROR(VLOOKUP('Lotações convertidas'!A5166,'Lista de conversão'!B:B,1,0),""))</f>
        <v>CENTRO DE SAÚDE BOM JESUS</v>
      </c>
    </row>
    <row r="5167" spans="1:2" x14ac:dyDescent="0.25">
      <c r="A5167" t="str">
        <f>TRIM(BC!F5165)</f>
        <v>CENTRO DE REFERÊNCIA EM SAÚDE MENTAL - ÁLCOOL E OUTRAS DROGAS VENDA NOVA</v>
      </c>
      <c r="B5167" t="str">
        <f>IFERROR(VLOOKUP('Lotações convertidas'!A5167,'Lista de conversão'!A:B,2,0),IFERROR(VLOOKUP('Lotações convertidas'!A5167,'Lista de conversão'!B:B,1,0),""))</f>
        <v>CENTRO DE REFERÊNCIA EM SAÚDE MENTAL - ÁLCOOL E OUTRAS DROGAS VENDA NOVA</v>
      </c>
    </row>
    <row r="5168" spans="1:2" x14ac:dyDescent="0.25">
      <c r="A5168" t="str">
        <f>TRIM(BC!F5166)</f>
        <v>CENTRO DE TESTAGEM E ACONSELHAMENTO CENTRO-SUL</v>
      </c>
      <c r="B5168" t="str">
        <f>IFERROR(VLOOKUP('Lotações convertidas'!A5168,'Lista de conversão'!A:B,2,0),IFERROR(VLOOKUP('Lotações convertidas'!A5168,'Lista de conversão'!B:B,1,0),""))</f>
        <v>CENTRO DE TESTAGEM E ACONSELHAMENTO CENTRO-SUL</v>
      </c>
    </row>
    <row r="5169" spans="1:2" x14ac:dyDescent="0.25">
      <c r="A5169" t="str">
        <f>TRIM(BC!F5167)</f>
        <v>CENTRO DE SAÚDE JARDIM COMERCIÁRIOS</v>
      </c>
      <c r="B5169" t="str">
        <f>IFERROR(VLOOKUP('Lotações convertidas'!A5169,'Lista de conversão'!A:B,2,0),IFERROR(VLOOKUP('Lotações convertidas'!A5169,'Lista de conversão'!B:B,1,0),""))</f>
        <v>CENTRO DE SAÚDE JARDIM COMERCIÁRIOS</v>
      </c>
    </row>
    <row r="5170" spans="1:2" x14ac:dyDescent="0.25">
      <c r="A5170" t="str">
        <f>TRIM(BC!F5168)</f>
        <v>LABORATÓRIO MUNICIPAL DE REFERÊNCIA DE ANALISES CLINICAS E CITOPATOLOGIA</v>
      </c>
      <c r="B5170" t="str">
        <f>IFERROR(VLOOKUP('Lotações convertidas'!A5170,'Lista de conversão'!A:B,2,0),IFERROR(VLOOKUP('Lotações convertidas'!A5170,'Lista de conversão'!B:B,1,0),""))</f>
        <v>LABORATORIO MUNICIPAL DE REFERENCIA DE ANALISES CLINICAS E CITOPATOLOGIA</v>
      </c>
    </row>
    <row r="5171" spans="1:2" x14ac:dyDescent="0.25">
      <c r="A5171" t="str">
        <f>TRIM(BC!F5169)</f>
        <v>UNIDADE DE PRONTO ATENDIMENTO LESTE</v>
      </c>
      <c r="B5171" t="str">
        <f>IFERROR(VLOOKUP('Lotações convertidas'!A5171,'Lista de conversão'!A:B,2,0),IFERROR(VLOOKUP('Lotações convertidas'!A5171,'Lista de conversão'!B:B,1,0),""))</f>
        <v>UNIDADE DE PRONTO ATENDIMENTO LESTE</v>
      </c>
    </row>
    <row r="5172" spans="1:2" x14ac:dyDescent="0.25">
      <c r="A5172" t="str">
        <f>TRIM(BC!F5170)</f>
        <v>CENTRO DE SAÚDE LAGOA</v>
      </c>
      <c r="B5172" t="str">
        <f>IFERROR(VLOOKUP('Lotações convertidas'!A5172,'Lista de conversão'!A:B,2,0),IFERROR(VLOOKUP('Lotações convertidas'!A5172,'Lista de conversão'!B:B,1,0),""))</f>
        <v>CENTRO DE SAÚDE LAGOA</v>
      </c>
    </row>
    <row r="5173" spans="1:2" x14ac:dyDescent="0.25">
      <c r="A5173" t="str">
        <f>TRIM(BC!F5171)</f>
        <v>CENTRO DE REFERÊNCIA EM SAÚDE MENTAL INFANTO-JUVENIL NOROESTE</v>
      </c>
      <c r="B5173" t="str">
        <f>IFERROR(VLOOKUP('Lotações convertidas'!A5173,'Lista de conversão'!A:B,2,0),IFERROR(VLOOKUP('Lotações convertidas'!A5173,'Lista de conversão'!B:B,1,0),""))</f>
        <v>CENTRO DE REFERENCIA EM SAUDE MENTAL INFANTIL NOROESTE</v>
      </c>
    </row>
    <row r="5174" spans="1:2" x14ac:dyDescent="0.25">
      <c r="A5174" t="str">
        <f>TRIM(BC!F5172)</f>
        <v>UNIDADE DE PRONTO ATENDIMENTO PAMPULHA</v>
      </c>
      <c r="B5174" t="str">
        <f>IFERROR(VLOOKUP('Lotações convertidas'!A5174,'Lista de conversão'!A:B,2,0),IFERROR(VLOOKUP('Lotações convertidas'!A5174,'Lista de conversão'!B:B,1,0),""))</f>
        <v>UNIDADE DE PRONTO ATENDIMENTO PAMPULHA</v>
      </c>
    </row>
    <row r="5175" spans="1:2" x14ac:dyDescent="0.25">
      <c r="A5175" t="str">
        <f>TRIM(BC!F5173)</f>
        <v>CENTRO DE SAÚDE NORALDINO DE LIMA</v>
      </c>
      <c r="B5175" t="str">
        <f>IFERROR(VLOOKUP('Lotações convertidas'!A5175,'Lista de conversão'!A:B,2,0),IFERROR(VLOOKUP('Lotações convertidas'!A5175,'Lista de conversão'!B:B,1,0),""))</f>
        <v>CENTRO DE SAÚDE NORALDINO DE LIMA</v>
      </c>
    </row>
    <row r="5176" spans="1:2" x14ac:dyDescent="0.25">
      <c r="A5176" t="str">
        <f>TRIM(BC!F5174)</f>
        <v>SERVIÇO DE ATENDIMENTO MÓVEL DE URGÊNCIA E TRANSPORTE EM SAÚDE</v>
      </c>
      <c r="B5176" t="str">
        <f>IFERROR(VLOOKUP('Lotações convertidas'!A5176,'Lista de conversão'!A:B,2,0),IFERROR(VLOOKUP('Lotações convertidas'!A5176,'Lista de conversão'!B:B,1,0),""))</f>
        <v>SERVIÇO DE ATENDIMENTO MÓVEL DE URGÊNCIA E TRANSPORTE EM SAÚDE</v>
      </c>
    </row>
    <row r="5177" spans="1:2" x14ac:dyDescent="0.25">
      <c r="A5177" t="str">
        <f>TRIM(BC!F5175)</f>
        <v>UNIDADE DE PRONTO ATENDIMENTO LESTE</v>
      </c>
      <c r="B5177" t="str">
        <f>IFERROR(VLOOKUP('Lotações convertidas'!A5177,'Lista de conversão'!A:B,2,0),IFERROR(VLOOKUP('Lotações convertidas'!A5177,'Lista de conversão'!B:B,1,0),""))</f>
        <v>UNIDADE DE PRONTO ATENDIMENTO LESTE</v>
      </c>
    </row>
    <row r="5178" spans="1:2" x14ac:dyDescent="0.25">
      <c r="A5178" t="str">
        <f>TRIM(BC!F5176)</f>
        <v>CENTRO DE SAÚDE ALCIDES LINS</v>
      </c>
      <c r="B5178" t="str">
        <f>IFERROR(VLOOKUP('Lotações convertidas'!A5178,'Lista de conversão'!A:B,2,0),IFERROR(VLOOKUP('Lotações convertidas'!A5178,'Lista de conversão'!B:B,1,0),""))</f>
        <v>CENTRO DE SAÚDE ALCIDES LINS</v>
      </c>
    </row>
    <row r="5179" spans="1:2" x14ac:dyDescent="0.25">
      <c r="A5179" t="str">
        <f>TRIM(BC!F5177)</f>
        <v>CENTRO DE REFERENCIA EM SAUDE MENTAL NOROESTE</v>
      </c>
      <c r="B5179" t="str">
        <f>IFERROR(VLOOKUP('Lotações convertidas'!A5179,'Lista de conversão'!A:B,2,0),IFERROR(VLOOKUP('Lotações convertidas'!A5179,'Lista de conversão'!B:B,1,0),""))</f>
        <v>CENTRO DE REFERENCIA EM SAUDE MENTAL NOROESTE</v>
      </c>
    </row>
    <row r="5180" spans="1:2" x14ac:dyDescent="0.25">
      <c r="A5180" t="str">
        <f>TRIM(BC!F5178)</f>
        <v>CENTRO DE SAÚDE BOM JESUS</v>
      </c>
      <c r="B5180" t="str">
        <f>IFERROR(VLOOKUP('Lotações convertidas'!A5180,'Lista de conversão'!A:B,2,0),IFERROR(VLOOKUP('Lotações convertidas'!A5180,'Lista de conversão'!B:B,1,0),""))</f>
        <v>CENTRO DE SAÚDE BOM JESUS</v>
      </c>
    </row>
    <row r="5181" spans="1:2" x14ac:dyDescent="0.25">
      <c r="A5181" t="str">
        <f>TRIM(BC!F5179)</f>
        <v>UNIDADE DE PRONTO ATENDIMENTO NORTE</v>
      </c>
      <c r="B5181" t="str">
        <f>IFERROR(VLOOKUP('Lotações convertidas'!A5181,'Lista de conversão'!A:B,2,0),IFERROR(VLOOKUP('Lotações convertidas'!A5181,'Lista de conversão'!B:B,1,0),""))</f>
        <v>UNIDADE DE PRONTO ATENDIMENTO NORTE</v>
      </c>
    </row>
    <row r="5182" spans="1:2" x14ac:dyDescent="0.25">
      <c r="A5182" t="str">
        <f>TRIM(BC!F5180)</f>
        <v>CENTRO DE SAÚDE VENTOSA</v>
      </c>
      <c r="B5182" t="str">
        <f>IFERROR(VLOOKUP('Lotações convertidas'!A5182,'Lista de conversão'!A:B,2,0),IFERROR(VLOOKUP('Lotações convertidas'!A5182,'Lista de conversão'!B:B,1,0),""))</f>
        <v>CENTRO DE SAÚDE VENTOSA</v>
      </c>
    </row>
    <row r="5183" spans="1:2" x14ac:dyDescent="0.25">
      <c r="A5183" t="str">
        <f>TRIM(BC!F5181)</f>
        <v>CENTRO DE SAÚDE CARLOS CHAGAS</v>
      </c>
      <c r="B5183" t="str">
        <f>IFERROR(VLOOKUP('Lotações convertidas'!A5183,'Lista de conversão'!A:B,2,0),IFERROR(VLOOKUP('Lotações convertidas'!A5183,'Lista de conversão'!B:B,1,0),""))</f>
        <v>CENTRO DE SAÚDE CARLOS CHAGAS</v>
      </c>
    </row>
    <row r="5184" spans="1:2" x14ac:dyDescent="0.25">
      <c r="A5184" t="str">
        <f>TRIM(BC!F5182)</f>
        <v>CENTRO DE SAÚDE MANTIQUEIRA</v>
      </c>
      <c r="B5184" t="str">
        <f>IFERROR(VLOOKUP('Lotações convertidas'!A5184,'Lista de conversão'!A:B,2,0),IFERROR(VLOOKUP('Lotações convertidas'!A5184,'Lista de conversão'!B:B,1,0),""))</f>
        <v>CENTRO DE SAÚDE MANTIQUEIRA</v>
      </c>
    </row>
    <row r="5185" spans="1:2" x14ac:dyDescent="0.25">
      <c r="A5185" t="str">
        <f>TRIM(BC!F5183)</f>
        <v>CENTRO DE SAÚDE SANTA TEREZINHA</v>
      </c>
      <c r="B5185" t="str">
        <f>IFERROR(VLOOKUP('Lotações convertidas'!A5185,'Lista de conversão'!A:B,2,0),IFERROR(VLOOKUP('Lotações convertidas'!A5185,'Lista de conversão'!B:B,1,0),""))</f>
        <v>CENTRO DE SAÚDE SANTA TEREZINHA</v>
      </c>
    </row>
    <row r="5186" spans="1:2" x14ac:dyDescent="0.25">
      <c r="A5186" t="str">
        <f>TRIM(BC!F5184)</f>
        <v>CENTRO DE REFERÊNCIA EM SAÚDE MENTAL- ÁLCOOL E OUTRAS DROGAS PAMPULHA/NOROESTE</v>
      </c>
      <c r="B5186" t="str">
        <f>IFERROR(VLOOKUP('Lotações convertidas'!A5186,'Lista de conversão'!A:B,2,0),IFERROR(VLOOKUP('Lotações convertidas'!A5186,'Lista de conversão'!B:B,1,0),""))</f>
        <v>CENTRO DE REFERÊNCIA EM SAÚDE MENTAL - ÁLCOOL E DROGAS PAMPULHA/NOROESTE</v>
      </c>
    </row>
    <row r="5187" spans="1:2" x14ac:dyDescent="0.25">
      <c r="A5187" t="str">
        <f>TRIM(BC!F5185)</f>
        <v>UNIDADE DE PRONTO ATENDIMENTO NORTE</v>
      </c>
      <c r="B5187" t="str">
        <f>IFERROR(VLOOKUP('Lotações convertidas'!A5187,'Lista de conversão'!A:B,2,0),IFERROR(VLOOKUP('Lotações convertidas'!A5187,'Lista de conversão'!B:B,1,0),""))</f>
        <v>UNIDADE DE PRONTO ATENDIMENTO NORTE</v>
      </c>
    </row>
    <row r="5188" spans="1:2" x14ac:dyDescent="0.25">
      <c r="A5188" t="str">
        <f>TRIM(BC!F5186)</f>
        <v>UNIDADE DE PRONTO ATENDIMENTO PAMPULHA</v>
      </c>
      <c r="B5188" t="str">
        <f>IFERROR(VLOOKUP('Lotações convertidas'!A5188,'Lista de conversão'!A:B,2,0),IFERROR(VLOOKUP('Lotações convertidas'!A5188,'Lista de conversão'!B:B,1,0),""))</f>
        <v>UNIDADE DE PRONTO ATENDIMENTO PAMPULHA</v>
      </c>
    </row>
    <row r="5189" spans="1:2" x14ac:dyDescent="0.25">
      <c r="A5189" t="str">
        <f>TRIM(BC!F5187)</f>
        <v>CENTRO DE TREIN. E REF. EM DOENÇAS INFECCIOSAS E PARASITÁRIAS ORESTES DINIZ</v>
      </c>
      <c r="B5189" t="str">
        <f>IFERROR(VLOOKUP('Lotações convertidas'!A5189,'Lista de conversão'!A:B,2,0),IFERROR(VLOOKUP('Lotações convertidas'!A5189,'Lista de conversão'!B:B,1,0),""))</f>
        <v>CENTRO DE TREIN. E REF. EM DOENÇAS INFECCIOSAS E PARASITÁRIAS ORESTES DINIZ</v>
      </c>
    </row>
    <row r="5190" spans="1:2" x14ac:dyDescent="0.25">
      <c r="A5190" t="str">
        <f>TRIM(BC!F5188)</f>
        <v>UNIDADE DE PRONTO ATENDIMENTO LESTE</v>
      </c>
      <c r="B5190" t="str">
        <f>IFERROR(VLOOKUP('Lotações convertidas'!A5190,'Lista de conversão'!A:B,2,0),IFERROR(VLOOKUP('Lotações convertidas'!A5190,'Lista de conversão'!B:B,1,0),""))</f>
        <v>UNIDADE DE PRONTO ATENDIMENTO LESTE</v>
      </c>
    </row>
    <row r="5191" spans="1:2" x14ac:dyDescent="0.25">
      <c r="A5191" t="str">
        <f>TRIM(BC!F5189)</f>
        <v>UNIDADE DE PRONTO ATENDIMENTO OESTE</v>
      </c>
      <c r="B5191" t="str">
        <f>IFERROR(VLOOKUP('Lotações convertidas'!A5191,'Lista de conversão'!A:B,2,0),IFERROR(VLOOKUP('Lotações convertidas'!A5191,'Lista de conversão'!B:B,1,0),""))</f>
        <v>UNIDADE DE PRONTO ATENDIMENTO OESTE</v>
      </c>
    </row>
    <row r="5192" spans="1:2" x14ac:dyDescent="0.25">
      <c r="A5192" t="str">
        <f>TRIM(BC!F5190)</f>
        <v>CENTRO DE SAÚDE PARAÍSO</v>
      </c>
      <c r="B5192" t="str">
        <f>IFERROR(VLOOKUP('Lotações convertidas'!A5192,'Lista de conversão'!A:B,2,0),IFERROR(VLOOKUP('Lotações convertidas'!A5192,'Lista de conversão'!B:B,1,0),""))</f>
        <v>CENTRO DE SAÚDE PARAÍSO</v>
      </c>
    </row>
    <row r="5193" spans="1:2" x14ac:dyDescent="0.25">
      <c r="A5193" t="str">
        <f>TRIM(BC!F5191)</f>
        <v>CENTRO DE SAÚDE VILA MARIA - JOÃO VITAL</v>
      </c>
      <c r="B5193" t="str">
        <f>IFERROR(VLOOKUP('Lotações convertidas'!A5193,'Lista de conversão'!A:B,2,0),IFERROR(VLOOKUP('Lotações convertidas'!A5193,'Lista de conversão'!B:B,1,0),""))</f>
        <v>CENTRO DE SAÚDE VILA MARIA - JOÃO VITAL</v>
      </c>
    </row>
    <row r="5194" spans="1:2" x14ac:dyDescent="0.25">
      <c r="A5194" t="str">
        <f>TRIM(BC!F5192)</f>
        <v>CENTRO DE SAÚDE FÁBIO CORREA LIMA</v>
      </c>
      <c r="B5194" t="str">
        <f>IFERROR(VLOOKUP('Lotações convertidas'!A5194,'Lista de conversão'!A:B,2,0),IFERROR(VLOOKUP('Lotações convertidas'!A5194,'Lista de conversão'!B:B,1,0),""))</f>
        <v>CENTRO DE SAÚDE FÁBIO CORREA LIMA</v>
      </c>
    </row>
    <row r="5195" spans="1:2" x14ac:dyDescent="0.25">
      <c r="A5195" t="str">
        <f>TRIM(BC!F5193)</f>
        <v>CENTRO DE SAÚDE BOM JESUS</v>
      </c>
      <c r="B5195" t="str">
        <f>IFERROR(VLOOKUP('Lotações convertidas'!A5195,'Lista de conversão'!A:B,2,0),IFERROR(VLOOKUP('Lotações convertidas'!A5195,'Lista de conversão'!B:B,1,0),""))</f>
        <v>CENTRO DE SAÚDE BOM JESUS</v>
      </c>
    </row>
    <row r="5196" spans="1:2" x14ac:dyDescent="0.25">
      <c r="A5196" t="str">
        <f>TRIM(BC!F5194)</f>
        <v>CENTRO DE REFERÊNCIA EM SAÚDE MENTAL- ÁLCOOL E OUTRAS DROGAS PAMPULHA/NOROESTE</v>
      </c>
      <c r="B5196" t="str">
        <f>IFERROR(VLOOKUP('Lotações convertidas'!A5196,'Lista de conversão'!A:B,2,0),IFERROR(VLOOKUP('Lotações convertidas'!A5196,'Lista de conversão'!B:B,1,0),""))</f>
        <v>CENTRO DE REFERÊNCIA EM SAÚDE MENTAL - ÁLCOOL E DROGAS PAMPULHA/NOROESTE</v>
      </c>
    </row>
    <row r="5197" spans="1:2" x14ac:dyDescent="0.25">
      <c r="A5197" t="str">
        <f>TRIM(BC!F5195)</f>
        <v>CENTRO DE SAÚDE ERMELINDA</v>
      </c>
      <c r="B5197" t="str">
        <f>IFERROR(VLOOKUP('Lotações convertidas'!A5197,'Lista de conversão'!A:B,2,0),IFERROR(VLOOKUP('Lotações convertidas'!A5197,'Lista de conversão'!B:B,1,0),""))</f>
        <v>CENTRO DE SAÚDE ERMELINDA</v>
      </c>
    </row>
    <row r="5198" spans="1:2" x14ac:dyDescent="0.25">
      <c r="A5198" t="str">
        <f>TRIM(BC!F5196)</f>
        <v>CENTRO DE SAÚDE INDEPENDÊNCIA</v>
      </c>
      <c r="B5198" t="str">
        <f>IFERROR(VLOOKUP('Lotações convertidas'!A5198,'Lista de conversão'!A:B,2,0),IFERROR(VLOOKUP('Lotações convertidas'!A5198,'Lista de conversão'!B:B,1,0),""))</f>
        <v>CENTRO DE SAÚDE INDEPENDÊNCIA</v>
      </c>
    </row>
    <row r="5199" spans="1:2" x14ac:dyDescent="0.25">
      <c r="A5199" t="str">
        <f>TRIM(BC!F5197)</f>
        <v>UNIDADE DE PRONTO ATENDIMENTO BARREIRO</v>
      </c>
      <c r="B5199" t="str">
        <f>IFERROR(VLOOKUP('Lotações convertidas'!A5199,'Lista de conversão'!A:B,2,0),IFERROR(VLOOKUP('Lotações convertidas'!A5199,'Lista de conversão'!B:B,1,0),""))</f>
        <v>UNIDADE DE PRONTO ATENDIMENTO BARREIRO</v>
      </c>
    </row>
    <row r="5200" spans="1:2" x14ac:dyDescent="0.25">
      <c r="A5200" t="str">
        <f>TRIM(BC!F5198)</f>
        <v>CENTRO DE SAÚDE DR. JOSÉ DOMINGOS</v>
      </c>
      <c r="B5200" t="str">
        <f>IFERROR(VLOOKUP('Lotações convertidas'!A5200,'Lista de conversão'!A:B,2,0),IFERROR(VLOOKUP('Lotações convertidas'!A5200,'Lista de conversão'!B:B,1,0),""))</f>
        <v>CENTRO DE SAÚDE DR. JOSÉ DOMINGOS</v>
      </c>
    </row>
    <row r="5201" spans="1:2" x14ac:dyDescent="0.25">
      <c r="A5201" t="str">
        <f>TRIM(BC!F5199)</f>
        <v>CENTRO DE REFERENCIA EM SAUDE MENTAL BARREIRO</v>
      </c>
      <c r="B5201" t="str">
        <f>IFERROR(VLOOKUP('Lotações convertidas'!A5201,'Lista de conversão'!A:B,2,0),IFERROR(VLOOKUP('Lotações convertidas'!A5201,'Lista de conversão'!B:B,1,0),""))</f>
        <v>CENTRO DE REFERENCIA EM SAUDE MENTAL BARREIRO</v>
      </c>
    </row>
    <row r="5202" spans="1:2" x14ac:dyDescent="0.25">
      <c r="A5202" t="str">
        <f>TRIM(BC!F5200)</f>
        <v>CENTRO DE SAÚDE CAMARGOS</v>
      </c>
      <c r="B5202" t="str">
        <f>IFERROR(VLOOKUP('Lotações convertidas'!A5202,'Lista de conversão'!A:B,2,0),IFERROR(VLOOKUP('Lotações convertidas'!A5202,'Lista de conversão'!B:B,1,0),""))</f>
        <v>CENTRO DE SAÚDE CAMARGOS</v>
      </c>
    </row>
    <row r="5203" spans="1:2" x14ac:dyDescent="0.25">
      <c r="A5203" t="str">
        <f>TRIM(BC!F5201)</f>
        <v>SERVIÇO DE ATENDIMENTO MÓVEL DE URGÊNCIA E TRANSPORTE EM SAÚDE</v>
      </c>
      <c r="B5203" t="str">
        <f>IFERROR(VLOOKUP('Lotações convertidas'!A5203,'Lista de conversão'!A:B,2,0),IFERROR(VLOOKUP('Lotações convertidas'!A5203,'Lista de conversão'!B:B,1,0),""))</f>
        <v>SERVIÇO DE ATENDIMENTO MÓVEL DE URGÊNCIA E TRANSPORTE EM SAÚDE</v>
      </c>
    </row>
    <row r="5204" spans="1:2" x14ac:dyDescent="0.25">
      <c r="A5204" t="str">
        <f>TRIM(BC!F5202)</f>
        <v>UNIDADE DE PRONTO ATENDIMENTO NORTE</v>
      </c>
      <c r="B5204" t="str">
        <f>IFERROR(VLOOKUP('Lotações convertidas'!A5204,'Lista de conversão'!A:B,2,0),IFERROR(VLOOKUP('Lotações convertidas'!A5204,'Lista de conversão'!B:B,1,0),""))</f>
        <v>UNIDADE DE PRONTO ATENDIMENTO NORTE</v>
      </c>
    </row>
    <row r="5205" spans="1:2" x14ac:dyDescent="0.25">
      <c r="A5205" t="str">
        <f>TRIM(BC!F5203)</f>
        <v>CENTRO DE SAÚDE OSWALDO CRUZ</v>
      </c>
      <c r="B5205" t="str">
        <f>IFERROR(VLOOKUP('Lotações convertidas'!A5205,'Lista de conversão'!A:B,2,0),IFERROR(VLOOKUP('Lotações convertidas'!A5205,'Lista de conversão'!B:B,1,0),""))</f>
        <v>CENTRO DE SAÚDE OSWALDO CRUZ</v>
      </c>
    </row>
    <row r="5206" spans="1:2" x14ac:dyDescent="0.25">
      <c r="A5206" t="str">
        <f>TRIM(BC!F5204)</f>
        <v>CENTRO DE SAÚDE SERRA VERDE</v>
      </c>
      <c r="B5206" t="str">
        <f>IFERROR(VLOOKUP('Lotações convertidas'!A5206,'Lista de conversão'!A:B,2,0),IFERROR(VLOOKUP('Lotações convertidas'!A5206,'Lista de conversão'!B:B,1,0),""))</f>
        <v>CENTRO DE SAÚDE SERRA VERDE</v>
      </c>
    </row>
    <row r="5207" spans="1:2" x14ac:dyDescent="0.25">
      <c r="A5207" t="str">
        <f>TRIM(BC!F5205)</f>
        <v>LABORATÓRIO REGIONAL OESTE / BARREIRO</v>
      </c>
      <c r="B5207" t="str">
        <f>IFERROR(VLOOKUP('Lotações convertidas'!A5207,'Lista de conversão'!A:B,2,0),IFERROR(VLOOKUP('Lotações convertidas'!A5207,'Lista de conversão'!B:B,1,0),""))</f>
        <v>LABORATORIO REGIONAL OESTE/BARREIRO</v>
      </c>
    </row>
    <row r="5208" spans="1:2" x14ac:dyDescent="0.25">
      <c r="A5208" t="str">
        <f>TRIM(BC!F5206)</f>
        <v>CENTRO DE SAÚDE TUPI</v>
      </c>
      <c r="B5208" t="str">
        <f>IFERROR(VLOOKUP('Lotações convertidas'!A5208,'Lista de conversão'!A:B,2,0),IFERROR(VLOOKUP('Lotações convertidas'!A5208,'Lista de conversão'!B:B,1,0),""))</f>
        <v>CENTRO DE SAÚDE TUPI</v>
      </c>
    </row>
    <row r="5209" spans="1:2" x14ac:dyDescent="0.25">
      <c r="A5209" t="str">
        <f>TRIM(BC!F5207)</f>
        <v>DIRETORIA DE VIGILANCIA SANITARIA</v>
      </c>
      <c r="B5209" t="str">
        <f>IFERROR(VLOOKUP('Lotações convertidas'!A5209,'Lista de conversão'!A:B,2,0),IFERROR(VLOOKUP('Lotações convertidas'!A5209,'Lista de conversão'!B:B,1,0),""))</f>
        <v>DIRETORIA DE VIGILANCIA SANITARIA</v>
      </c>
    </row>
    <row r="5210" spans="1:2" x14ac:dyDescent="0.25">
      <c r="A5210" t="str">
        <f>TRIM(BC!F5208)</f>
        <v>CENTRO DE REFERENCIA EM SAUDE MENTAL NOROESTE</v>
      </c>
      <c r="B5210" t="str">
        <f>IFERROR(VLOOKUP('Lotações convertidas'!A5210,'Lista de conversão'!A:B,2,0),IFERROR(VLOOKUP('Lotações convertidas'!A5210,'Lista de conversão'!B:B,1,0),""))</f>
        <v>CENTRO DE REFERENCIA EM SAUDE MENTAL NOROESTE</v>
      </c>
    </row>
    <row r="5211" spans="1:2" x14ac:dyDescent="0.25">
      <c r="A5211" t="str">
        <f>TRIM(BC!F5209)</f>
        <v>UNIDADE DE PRONTO ATENDIMENTO NORTE</v>
      </c>
      <c r="B5211" t="str">
        <f>IFERROR(VLOOKUP('Lotações convertidas'!A5211,'Lista de conversão'!A:B,2,0),IFERROR(VLOOKUP('Lotações convertidas'!A5211,'Lista de conversão'!B:B,1,0),""))</f>
        <v>UNIDADE DE PRONTO ATENDIMENTO NORTE</v>
      </c>
    </row>
    <row r="5212" spans="1:2" x14ac:dyDescent="0.25">
      <c r="A5212" t="str">
        <f>TRIM(BC!F5210)</f>
        <v>CENTRO DE SAÚDE COQUEIROS</v>
      </c>
      <c r="B5212" t="str">
        <f>IFERROR(VLOOKUP('Lotações convertidas'!A5212,'Lista de conversão'!A:B,2,0),IFERROR(VLOOKUP('Lotações convertidas'!A5212,'Lista de conversão'!B:B,1,0),""))</f>
        <v>CENTRO DE SAÚDE COQUEIROS</v>
      </c>
    </row>
    <row r="5213" spans="1:2" x14ac:dyDescent="0.25">
      <c r="A5213" t="str">
        <f>TRIM(BC!F5211)</f>
        <v>CENTRO DE SAÚDE JARDIM FELICIDADE</v>
      </c>
      <c r="B5213" t="str">
        <f>IFERROR(VLOOKUP('Lotações convertidas'!A5213,'Lista de conversão'!A:B,2,0),IFERROR(VLOOKUP('Lotações convertidas'!A5213,'Lista de conversão'!B:B,1,0),""))</f>
        <v>CENTRO DE SAÚDE JARDIM FELICIDADE</v>
      </c>
    </row>
    <row r="5214" spans="1:2" x14ac:dyDescent="0.25">
      <c r="A5214" t="str">
        <f>TRIM(BC!F5212)</f>
        <v>CENTRO DE SAÚDE TUPI</v>
      </c>
      <c r="B5214" t="str">
        <f>IFERROR(VLOOKUP('Lotações convertidas'!A5214,'Lista de conversão'!A:B,2,0),IFERROR(VLOOKUP('Lotações convertidas'!A5214,'Lista de conversão'!B:B,1,0),""))</f>
        <v>CENTRO DE SAÚDE TUPI</v>
      </c>
    </row>
    <row r="5215" spans="1:2" x14ac:dyDescent="0.25">
      <c r="A5215" t="str">
        <f>TRIM(BC!F5213)</f>
        <v>CENTRO DE SAÚDE FRANCISCO GOMES BARBOSA - TIROL</v>
      </c>
      <c r="B5215" t="str">
        <f>IFERROR(VLOOKUP('Lotações convertidas'!A5215,'Lista de conversão'!A:B,2,0),IFERROR(VLOOKUP('Lotações convertidas'!A5215,'Lista de conversão'!B:B,1,0),""))</f>
        <v>CENTRO DE SAÚDE FRANCISCO GOMES BARBOSA - TIROL</v>
      </c>
    </row>
    <row r="5216" spans="1:2" x14ac:dyDescent="0.25">
      <c r="A5216" t="str">
        <f>TRIM(BC!F5214)</f>
        <v>UNIDADE DE PRONTO ATENDIMENTO NORTE</v>
      </c>
      <c r="B5216" t="str">
        <f>IFERROR(VLOOKUP('Lotações convertidas'!A5216,'Lista de conversão'!A:B,2,0),IFERROR(VLOOKUP('Lotações convertidas'!A5216,'Lista de conversão'!B:B,1,0),""))</f>
        <v>UNIDADE DE PRONTO ATENDIMENTO NORTE</v>
      </c>
    </row>
    <row r="5217" spans="1:2" x14ac:dyDescent="0.25">
      <c r="A5217" t="str">
        <f>TRIM(BC!F5215)</f>
        <v>CENTRO DE SAÚDE TREVO</v>
      </c>
      <c r="B5217" t="str">
        <f>IFERROR(VLOOKUP('Lotações convertidas'!A5217,'Lista de conversão'!A:B,2,0),IFERROR(VLOOKUP('Lotações convertidas'!A5217,'Lista de conversão'!B:B,1,0),""))</f>
        <v>CENTRO DE SAÚDE TREVO</v>
      </c>
    </row>
    <row r="5218" spans="1:2" x14ac:dyDescent="0.25">
      <c r="A5218" t="str">
        <f>TRIM(BC!F5216)</f>
        <v>LABORATÓRIO REGIONAL NOROESTE</v>
      </c>
      <c r="B5218" t="str">
        <f>IFERROR(VLOOKUP('Lotações convertidas'!A5218,'Lista de conversão'!A:B,2,0),IFERROR(VLOOKUP('Lotações convertidas'!A5218,'Lista de conversão'!B:B,1,0),""))</f>
        <v>LABORATORIO REGIONAL NOROESTE</v>
      </c>
    </row>
    <row r="5219" spans="1:2" x14ac:dyDescent="0.25">
      <c r="A5219" t="str">
        <f>TRIM(BC!F5217)</f>
        <v>CENTRO DE SAÚDE NORALDINO DE LIMA</v>
      </c>
      <c r="B5219" t="str">
        <f>IFERROR(VLOOKUP('Lotações convertidas'!A5219,'Lista de conversão'!A:B,2,0),IFERROR(VLOOKUP('Lotações convertidas'!A5219,'Lista de conversão'!B:B,1,0),""))</f>
        <v>CENTRO DE SAÚDE NORALDINO DE LIMA</v>
      </c>
    </row>
    <row r="5220" spans="1:2" x14ac:dyDescent="0.25">
      <c r="A5220" t="str">
        <f>TRIM(BC!F5218)</f>
        <v>CENTRO DE REFERENCIA EM SAUDE MENTAL VENDA NOVA</v>
      </c>
      <c r="B5220" t="str">
        <f>IFERROR(VLOOKUP('Lotações convertidas'!A5220,'Lista de conversão'!A:B,2,0),IFERROR(VLOOKUP('Lotações convertidas'!A5220,'Lista de conversão'!B:B,1,0),""))</f>
        <v>CENTRO DE REFERENCIA EM SAUDE MENTAL VENDA NOVA</v>
      </c>
    </row>
    <row r="5221" spans="1:2" x14ac:dyDescent="0.25">
      <c r="A5221" t="str">
        <f>TRIM(BC!F5219)</f>
        <v>GERENCIA DE ASSISTENCIA, EPIDEMIOLOGIA E REGULACAO NORTE</v>
      </c>
      <c r="B5221" t="str">
        <f>IFERROR(VLOOKUP('Lotações convertidas'!A5221,'Lista de conversão'!A:B,2,0),IFERROR(VLOOKUP('Lotações convertidas'!A5221,'Lista de conversão'!B:B,1,0),""))</f>
        <v>GERENCIA DE ASSISTENCIA, EPIDEMIOLOGIA E REGULACAO NORTE</v>
      </c>
    </row>
    <row r="5222" spans="1:2" x14ac:dyDescent="0.25">
      <c r="A5222" t="str">
        <f>TRIM(BC!F5220)</f>
        <v>UNIDADE DE PRONTO ATENDIMENTO NORDESTE</v>
      </c>
      <c r="B5222" t="str">
        <f>IFERROR(VLOOKUP('Lotações convertidas'!A5222,'Lista de conversão'!A:B,2,0),IFERROR(VLOOKUP('Lotações convertidas'!A5222,'Lista de conversão'!B:B,1,0),""))</f>
        <v>UNIDADE DE PRONTO ATENDIMENTO NORDESTE</v>
      </c>
    </row>
    <row r="5223" spans="1:2" x14ac:dyDescent="0.25">
      <c r="A5223" t="str">
        <f>TRIM(BC!F5221)</f>
        <v>CENTRO DE SAÚDE SANTA AMÉLIA</v>
      </c>
      <c r="B5223" t="str">
        <f>IFERROR(VLOOKUP('Lotações convertidas'!A5223,'Lista de conversão'!A:B,2,0),IFERROR(VLOOKUP('Lotações convertidas'!A5223,'Lista de conversão'!B:B,1,0),""))</f>
        <v>CENTRO DE SAÚDE SANTA AMÉLIA</v>
      </c>
    </row>
    <row r="5224" spans="1:2" x14ac:dyDescent="0.25">
      <c r="A5224" t="str">
        <f>TRIM(BC!F5222)</f>
        <v>CENTRO DE SAÚDE JARDIM MONTANHÊS</v>
      </c>
      <c r="B5224" t="str">
        <f>IFERROR(VLOOKUP('Lotações convertidas'!A5224,'Lista de conversão'!A:B,2,0),IFERROR(VLOOKUP('Lotações convertidas'!A5224,'Lista de conversão'!B:B,1,0),""))</f>
        <v>CENTRO DE SAÚDE JARDIM MONTANHÊS</v>
      </c>
    </row>
    <row r="5225" spans="1:2" x14ac:dyDescent="0.25">
      <c r="A5225" t="str">
        <f>TRIM(BC!F5223)</f>
        <v>UNIDADE DE PRONTO ATENDIMENTO LESTE</v>
      </c>
      <c r="B5225" t="str">
        <f>IFERROR(VLOOKUP('Lotações convertidas'!A5225,'Lista de conversão'!A:B,2,0),IFERROR(VLOOKUP('Lotações convertidas'!A5225,'Lista de conversão'!B:B,1,0),""))</f>
        <v>UNIDADE DE PRONTO ATENDIMENTO LESTE</v>
      </c>
    </row>
    <row r="5226" spans="1:2" x14ac:dyDescent="0.25">
      <c r="A5226" t="str">
        <f>TRIM(BC!F5224)</f>
        <v>CENTRO DE SAÚDE REGINA</v>
      </c>
      <c r="B5226" t="str">
        <f>IFERROR(VLOOKUP('Lotações convertidas'!A5226,'Lista de conversão'!A:B,2,0),IFERROR(VLOOKUP('Lotações convertidas'!A5226,'Lista de conversão'!B:B,1,0),""))</f>
        <v>CENTRO DE SAÚDE REGINA</v>
      </c>
    </row>
    <row r="5227" spans="1:2" x14ac:dyDescent="0.25">
      <c r="A5227" t="str">
        <f>TRIM(BC!F5225)</f>
        <v>UNIDADE DE PRONTO ATENDIMENTO NORTE</v>
      </c>
      <c r="B5227" t="str">
        <f>IFERROR(VLOOKUP('Lotações convertidas'!A5227,'Lista de conversão'!A:B,2,0),IFERROR(VLOOKUP('Lotações convertidas'!A5227,'Lista de conversão'!B:B,1,0),""))</f>
        <v>UNIDADE DE PRONTO ATENDIMENTO NORTE</v>
      </c>
    </row>
    <row r="5228" spans="1:2" x14ac:dyDescent="0.25">
      <c r="A5228" t="str">
        <f>TRIM(BC!F5226)</f>
        <v>CENTRO DE SAÚDE VILA LEONINA</v>
      </c>
      <c r="B5228" t="str">
        <f>IFERROR(VLOOKUP('Lotações convertidas'!A5228,'Lista de conversão'!A:B,2,0),IFERROR(VLOOKUP('Lotações convertidas'!A5228,'Lista de conversão'!B:B,1,0),""))</f>
        <v>CENTRO DE SAÚDE VILA LEONINA</v>
      </c>
    </row>
    <row r="5229" spans="1:2" x14ac:dyDescent="0.25">
      <c r="A5229" t="str">
        <f>TRIM(BC!F5227)</f>
        <v>CENTRO DE SAÚDE OURO PRETO</v>
      </c>
      <c r="B5229" t="str">
        <f>IFERROR(VLOOKUP('Lotações convertidas'!A5229,'Lista de conversão'!A:B,2,0),IFERROR(VLOOKUP('Lotações convertidas'!A5229,'Lista de conversão'!B:B,1,0),""))</f>
        <v>CENTRO DE SAÚDE OURO PRETO</v>
      </c>
    </row>
    <row r="5230" spans="1:2" x14ac:dyDescent="0.25">
      <c r="A5230" t="str">
        <f>TRIM(BC!F5228)</f>
        <v>CENTRO DE SAÚDE NOVA YORK</v>
      </c>
      <c r="B5230" t="str">
        <f>IFERROR(VLOOKUP('Lotações convertidas'!A5230,'Lista de conversão'!A:B,2,0),IFERROR(VLOOKUP('Lotações convertidas'!A5230,'Lista de conversão'!B:B,1,0),""))</f>
        <v>CENTRO DE SAÚDE NOVA YORK</v>
      </c>
    </row>
    <row r="5231" spans="1:2" x14ac:dyDescent="0.25">
      <c r="A5231" t="str">
        <f>TRIM(BC!F5229)</f>
        <v>SERVIÇO DE ATENDIMENTO MÓVEL DE URGÊNCIA E TRANSPORTE EM SAÚDE</v>
      </c>
      <c r="B5231" t="str">
        <f>IFERROR(VLOOKUP('Lotações convertidas'!A5231,'Lista de conversão'!A:B,2,0),IFERROR(VLOOKUP('Lotações convertidas'!A5231,'Lista de conversão'!B:B,1,0),""))</f>
        <v>SERVIÇO DE ATENDIMENTO MÓVEL DE URGÊNCIA E TRANSPORTE EM SAÚDE</v>
      </c>
    </row>
    <row r="5232" spans="1:2" x14ac:dyDescent="0.25">
      <c r="A5232" t="str">
        <f>TRIM(BC!F5230)</f>
        <v>CENTRO DE REFERÊNCIA EM SAÚDE MENTAL INFANTO-JUVENIL NORDESTE</v>
      </c>
      <c r="B5232" t="str">
        <f>IFERROR(VLOOKUP('Lotações convertidas'!A5232,'Lista de conversão'!A:B,2,0),IFERROR(VLOOKUP('Lotações convertidas'!A5232,'Lista de conversão'!B:B,1,0),""))</f>
        <v>CENTRO DE REFERENCIA EM SAUDE MENTAL INFANTIL NORDESTE</v>
      </c>
    </row>
    <row r="5233" spans="1:2" x14ac:dyDescent="0.25">
      <c r="A5233" t="str">
        <f>TRIM(BC!F5231)</f>
        <v>SERVIÇO DE ATENDIMENTO MÓVEL DE URGÊNCIA E TRANSPORTE EM SAÚDE</v>
      </c>
      <c r="B5233" t="str">
        <f>IFERROR(VLOOKUP('Lotações convertidas'!A5233,'Lista de conversão'!A:B,2,0),IFERROR(VLOOKUP('Lotações convertidas'!A5233,'Lista de conversão'!B:B,1,0),""))</f>
        <v>SERVIÇO DE ATENDIMENTO MÓVEL DE URGÊNCIA E TRANSPORTE EM SAÚDE</v>
      </c>
    </row>
    <row r="5234" spans="1:2" x14ac:dyDescent="0.25">
      <c r="A5234" t="str">
        <f>TRIM(BC!F5232)</f>
        <v>GERÊNCIA DE ASSISTÊNCIA FARMACÊUTICA E INSUMOS ESSENCIAIS</v>
      </c>
      <c r="B5234" t="str">
        <f>IFERROR(VLOOKUP('Lotações convertidas'!A5234,'Lista de conversão'!A:B,2,0),IFERROR(VLOOKUP('Lotações convertidas'!A5234,'Lista de conversão'!B:B,1,0),""))</f>
        <v>GERÊNCIA DE ASSISTÊNCIA FARMACÊUTICA E INSUMOS ESSENCIAIS</v>
      </c>
    </row>
    <row r="5235" spans="1:2" x14ac:dyDescent="0.25">
      <c r="A5235" t="str">
        <f>TRIM(BC!F5233)</f>
        <v>CENTRO DE SAÚDE VILA CEMIG</v>
      </c>
      <c r="B5235" t="str">
        <f>IFERROR(VLOOKUP('Lotações convertidas'!A5235,'Lista de conversão'!A:B,2,0),IFERROR(VLOOKUP('Lotações convertidas'!A5235,'Lista de conversão'!B:B,1,0),""))</f>
        <v>CENTRO DE SAÚDE VILA CEMIG</v>
      </c>
    </row>
    <row r="5236" spans="1:2" x14ac:dyDescent="0.25">
      <c r="A5236" t="str">
        <f>TRIM(BC!F5234)</f>
        <v>CENTRO DE REFERÊNCIA EM SAÚDE MENTAL INFANTO-JUVENIL NORDESTE</v>
      </c>
      <c r="B5236" t="str">
        <f>IFERROR(VLOOKUP('Lotações convertidas'!A5236,'Lista de conversão'!A:B,2,0),IFERROR(VLOOKUP('Lotações convertidas'!A5236,'Lista de conversão'!B:B,1,0),""))</f>
        <v>CENTRO DE REFERENCIA EM SAUDE MENTAL INFANTIL NORDESTE</v>
      </c>
    </row>
    <row r="5237" spans="1:2" x14ac:dyDescent="0.25">
      <c r="A5237" t="str">
        <f>TRIM(BC!F5235)</f>
        <v>UNIDADE DE PRONTO ATENDIMENTO NORDESTE</v>
      </c>
      <c r="B5237" t="str">
        <f>IFERROR(VLOOKUP('Lotações convertidas'!A5237,'Lista de conversão'!A:B,2,0),IFERROR(VLOOKUP('Lotações convertidas'!A5237,'Lista de conversão'!B:B,1,0),""))</f>
        <v>UNIDADE DE PRONTO ATENDIMENTO NORDESTE</v>
      </c>
    </row>
    <row r="5238" spans="1:2" x14ac:dyDescent="0.25">
      <c r="A5238" t="str">
        <f>TRIM(BC!F5236)</f>
        <v>LABORATÓRIO DE ZOONOSES</v>
      </c>
      <c r="B5238" t="str">
        <f>IFERROR(VLOOKUP('Lotações convertidas'!A5238,'Lista de conversão'!A:B,2,0),IFERROR(VLOOKUP('Lotações convertidas'!A5238,'Lista de conversão'!B:B,1,0),""))</f>
        <v>LABORATORIO DE ZOONOSES</v>
      </c>
    </row>
    <row r="5239" spans="1:2" x14ac:dyDescent="0.25">
      <c r="A5239" t="str">
        <f>TRIM(BC!F5237)</f>
        <v>CENTRO DE SAÚDE CARLOS CHAGAS</v>
      </c>
      <c r="B5239" t="str">
        <f>IFERROR(VLOOKUP('Lotações convertidas'!A5239,'Lista de conversão'!A:B,2,0),IFERROR(VLOOKUP('Lotações convertidas'!A5239,'Lista de conversão'!B:B,1,0),""))</f>
        <v>CENTRO DE SAÚDE CARLOS CHAGAS</v>
      </c>
    </row>
    <row r="5240" spans="1:2" x14ac:dyDescent="0.25">
      <c r="A5240" t="str">
        <f>TRIM(BC!F5238)</f>
        <v>CENTRO DE SAÚDE PIRATININGA</v>
      </c>
      <c r="B5240" t="str">
        <f>IFERROR(VLOOKUP('Lotações convertidas'!A5240,'Lista de conversão'!A:B,2,0),IFERROR(VLOOKUP('Lotações convertidas'!A5240,'Lista de conversão'!B:B,1,0),""))</f>
        <v>CENTRO DE SAÚDE PIRATININGA</v>
      </c>
    </row>
    <row r="5241" spans="1:2" x14ac:dyDescent="0.25">
      <c r="A5241" t="str">
        <f>TRIM(BC!F5239)</f>
        <v>CENTRO DE SAÚDE SÃO MIGUEL ARCANJO</v>
      </c>
      <c r="B5241" t="str">
        <f>IFERROR(VLOOKUP('Lotações convertidas'!A5241,'Lista de conversão'!A:B,2,0),IFERROR(VLOOKUP('Lotações convertidas'!A5241,'Lista de conversão'!B:B,1,0),""))</f>
        <v>CENTRO DE SAÚDE SÃO MIGUEL ARCANJO</v>
      </c>
    </row>
    <row r="5242" spans="1:2" x14ac:dyDescent="0.25">
      <c r="A5242" t="str">
        <f>TRIM(BC!F5240)</f>
        <v>UNIDADE DE PRONTO ATENDIMENTO OESTE</v>
      </c>
      <c r="B5242" t="str">
        <f>IFERROR(VLOOKUP('Lotações convertidas'!A5242,'Lista de conversão'!A:B,2,0),IFERROR(VLOOKUP('Lotações convertidas'!A5242,'Lista de conversão'!B:B,1,0),""))</f>
        <v>UNIDADE DE PRONTO ATENDIMENTO OESTE</v>
      </c>
    </row>
    <row r="5243" spans="1:2" x14ac:dyDescent="0.25">
      <c r="A5243" t="str">
        <f>TRIM(BC!F5241)</f>
        <v>CENTRO DE REFERENCIA EM SAUDE MENTAL VENDA NOVA</v>
      </c>
      <c r="B5243" t="str">
        <f>IFERROR(VLOOKUP('Lotações convertidas'!A5243,'Lista de conversão'!A:B,2,0),IFERROR(VLOOKUP('Lotações convertidas'!A5243,'Lista de conversão'!B:B,1,0),""))</f>
        <v>CENTRO DE REFERENCIA EM SAUDE MENTAL VENDA NOVA</v>
      </c>
    </row>
    <row r="5244" spans="1:2" x14ac:dyDescent="0.25">
      <c r="A5244" t="str">
        <f>TRIM(BC!F5242)</f>
        <v>UNIDADE DE PRONTO ATENDIMENTO VENDA NOVA</v>
      </c>
      <c r="B5244" t="str">
        <f>IFERROR(VLOOKUP('Lotações convertidas'!A5244,'Lista de conversão'!A:B,2,0),IFERROR(VLOOKUP('Lotações convertidas'!A5244,'Lista de conversão'!B:B,1,0),""))</f>
        <v>UNIDADE DE PRONTO ATENDIMENTO VENDA NOVA</v>
      </c>
    </row>
    <row r="5245" spans="1:2" x14ac:dyDescent="0.25">
      <c r="A5245" t="str">
        <f>TRIM(BC!F5243)</f>
        <v>CENTRO DE SAÚDE SÃO BERNARDO</v>
      </c>
      <c r="B5245" t="str">
        <f>IFERROR(VLOOKUP('Lotações convertidas'!A5245,'Lista de conversão'!A:B,2,0),IFERROR(VLOOKUP('Lotações convertidas'!A5245,'Lista de conversão'!B:B,1,0),""))</f>
        <v>CENTRO DE SAÚDE SÃO BERNARDO</v>
      </c>
    </row>
    <row r="5246" spans="1:2" x14ac:dyDescent="0.25">
      <c r="A5246" t="str">
        <f>TRIM(BC!F5244)</f>
        <v>UNIDADE DE PRONTO ATENDIMENTO NORTE</v>
      </c>
      <c r="B5246" t="str">
        <f>IFERROR(VLOOKUP('Lotações convertidas'!A5246,'Lista de conversão'!A:B,2,0),IFERROR(VLOOKUP('Lotações convertidas'!A5246,'Lista de conversão'!B:B,1,0),""))</f>
        <v>UNIDADE DE PRONTO ATENDIMENTO NORTE</v>
      </c>
    </row>
    <row r="5247" spans="1:2" x14ac:dyDescent="0.25">
      <c r="A5247" t="str">
        <f>TRIM(BC!F5245)</f>
        <v>UNIDADE DE PRONTO ATENDIMENTO BARREIRO</v>
      </c>
      <c r="B5247" t="str">
        <f>IFERROR(VLOOKUP('Lotações convertidas'!A5247,'Lista de conversão'!A:B,2,0),IFERROR(VLOOKUP('Lotações convertidas'!A5247,'Lista de conversão'!B:B,1,0),""))</f>
        <v>UNIDADE DE PRONTO ATENDIMENTO BARREIRO</v>
      </c>
    </row>
    <row r="5248" spans="1:2" x14ac:dyDescent="0.25">
      <c r="A5248" t="str">
        <f>TRIM(BC!F5246)</f>
        <v>UNIDADE DE PRONTO ATENDIMENTO OESTE</v>
      </c>
      <c r="B5248" t="str">
        <f>IFERROR(VLOOKUP('Lotações convertidas'!A5248,'Lista de conversão'!A:B,2,0),IFERROR(VLOOKUP('Lotações convertidas'!A5248,'Lista de conversão'!B:B,1,0),""))</f>
        <v>UNIDADE DE PRONTO ATENDIMENTO OESTE</v>
      </c>
    </row>
    <row r="5249" spans="1:2" x14ac:dyDescent="0.25">
      <c r="A5249" t="str">
        <f>TRIM(BC!F5247)</f>
        <v>CENTRO DE SAÚDE PINDORAMA - ELZA MARTINS</v>
      </c>
      <c r="B5249" t="str">
        <f>IFERROR(VLOOKUP('Lotações convertidas'!A5249,'Lista de conversão'!A:B,2,0),IFERROR(VLOOKUP('Lotações convertidas'!A5249,'Lista de conversão'!B:B,1,0),""))</f>
        <v>CENTRO DE SAÚDE PINDORAMA - ELZA MARTINS</v>
      </c>
    </row>
    <row r="5250" spans="1:2" x14ac:dyDescent="0.25">
      <c r="A5250" t="str">
        <f>TRIM(BC!F5248)</f>
        <v>CENTRO DE SAÚDE MINAS CAIXA</v>
      </c>
      <c r="B5250" t="str">
        <f>IFERROR(VLOOKUP('Lotações convertidas'!A5250,'Lista de conversão'!A:B,2,0),IFERROR(VLOOKUP('Lotações convertidas'!A5250,'Lista de conversão'!B:B,1,0),""))</f>
        <v>CENTRO DE SAÚDE MINAS CAIXA</v>
      </c>
    </row>
    <row r="5251" spans="1:2" x14ac:dyDescent="0.25">
      <c r="A5251" t="str">
        <f>TRIM(BC!F5249)</f>
        <v>CENTRO DE SAÚDE BARREIRO DE CIMA</v>
      </c>
      <c r="B5251" t="str">
        <f>IFERROR(VLOOKUP('Lotações convertidas'!A5251,'Lista de conversão'!A:B,2,0),IFERROR(VLOOKUP('Lotações convertidas'!A5251,'Lista de conversão'!B:B,1,0),""))</f>
        <v>CENTRO DE SAÚDE BARREIRO DE CIMA</v>
      </c>
    </row>
    <row r="5252" spans="1:2" x14ac:dyDescent="0.25">
      <c r="A5252" t="str">
        <f>TRIM(BC!F5250)</f>
        <v>CENTRO DE SAÚDE JARDIM LEBLON</v>
      </c>
      <c r="B5252" t="str">
        <f>IFERROR(VLOOKUP('Lotações convertidas'!A5252,'Lista de conversão'!A:B,2,0),IFERROR(VLOOKUP('Lotações convertidas'!A5252,'Lista de conversão'!B:B,1,0),""))</f>
        <v>CENTRO DE SAÚDE JARDIM LEBLON</v>
      </c>
    </row>
    <row r="5253" spans="1:2" x14ac:dyDescent="0.25">
      <c r="A5253" t="str">
        <f>TRIM(BC!F5251)</f>
        <v>CENTRO DE SAÚDE SÃO CRISTÓVÃO</v>
      </c>
      <c r="B5253" t="str">
        <f>IFERROR(VLOOKUP('Lotações convertidas'!A5253,'Lista de conversão'!A:B,2,0),IFERROR(VLOOKUP('Lotações convertidas'!A5253,'Lista de conversão'!B:B,1,0),""))</f>
        <v>CENTRO DE SAÚDE SÃO CRISTÓVÃO</v>
      </c>
    </row>
    <row r="5254" spans="1:2" x14ac:dyDescent="0.25">
      <c r="A5254" t="str">
        <f>TRIM(BC!F5252)</f>
        <v>UNIDADE DE PRONTO ATENDIMENTO NORDESTE</v>
      </c>
      <c r="B5254" t="str">
        <f>IFERROR(VLOOKUP('Lotações convertidas'!A5254,'Lista de conversão'!A:B,2,0),IFERROR(VLOOKUP('Lotações convertidas'!A5254,'Lista de conversão'!B:B,1,0),""))</f>
        <v>UNIDADE DE PRONTO ATENDIMENTO NORDESTE</v>
      </c>
    </row>
    <row r="5255" spans="1:2" x14ac:dyDescent="0.25">
      <c r="A5255" t="str">
        <f>TRIM(BC!F5253)</f>
        <v>CENTRO DE SAÚDE SERRA VERDE</v>
      </c>
      <c r="B5255" t="str">
        <f>IFERROR(VLOOKUP('Lotações convertidas'!A5255,'Lista de conversão'!A:B,2,0),IFERROR(VLOOKUP('Lotações convertidas'!A5255,'Lista de conversão'!B:B,1,0),""))</f>
        <v>CENTRO DE SAÚDE SERRA VERDE</v>
      </c>
    </row>
    <row r="5256" spans="1:2" x14ac:dyDescent="0.25">
      <c r="A5256" t="str">
        <f>TRIM(BC!F5254)</f>
        <v>CENTRO DE ESPECIALIDADES ODONTOLÓGICAS VENDA NOVA</v>
      </c>
      <c r="B5256" t="str">
        <f>IFERROR(VLOOKUP('Lotações convertidas'!A5256,'Lista de conversão'!A:B,2,0),IFERROR(VLOOKUP('Lotações convertidas'!A5256,'Lista de conversão'!B:B,1,0),""))</f>
        <v>CENTRO DE ESPECIALIDADES ODONTOLOGICAS VENDA NOVA</v>
      </c>
    </row>
    <row r="5257" spans="1:2" x14ac:dyDescent="0.25">
      <c r="A5257" t="str">
        <f>TRIM(BC!F5255)</f>
        <v>UNIDADE DE PRONTO ATENDIMENTO BARREIRO</v>
      </c>
      <c r="B5257" t="str">
        <f>IFERROR(VLOOKUP('Lotações convertidas'!A5257,'Lista de conversão'!A:B,2,0),IFERROR(VLOOKUP('Lotações convertidas'!A5257,'Lista de conversão'!B:B,1,0),""))</f>
        <v>UNIDADE DE PRONTO ATENDIMENTO BARREIRO</v>
      </c>
    </row>
    <row r="5258" spans="1:2" x14ac:dyDescent="0.25">
      <c r="A5258" t="str">
        <f>TRIM(BC!F5256)</f>
        <v>CENTRO DE SAÚDE NAZARÉ</v>
      </c>
      <c r="B5258" t="str">
        <f>IFERROR(VLOOKUP('Lotações convertidas'!A5258,'Lista de conversão'!A:B,2,0),IFERROR(VLOOKUP('Lotações convertidas'!A5258,'Lista de conversão'!B:B,1,0),""))</f>
        <v>CENTRO DE SAÚDE NAZARÉ</v>
      </c>
    </row>
    <row r="5259" spans="1:2" x14ac:dyDescent="0.25">
      <c r="A5259" t="str">
        <f>TRIM(BC!F5257)</f>
        <v>UNIDADE DE PRONTO ATENDIMENTO NORDESTE</v>
      </c>
      <c r="B5259" t="str">
        <f>IFERROR(VLOOKUP('Lotações convertidas'!A5259,'Lista de conversão'!A:B,2,0),IFERROR(VLOOKUP('Lotações convertidas'!A5259,'Lista de conversão'!B:B,1,0),""))</f>
        <v>UNIDADE DE PRONTO ATENDIMENTO NORDESTE</v>
      </c>
    </row>
    <row r="5260" spans="1:2" x14ac:dyDescent="0.25">
      <c r="A5260" t="str">
        <f>TRIM(BC!F5258)</f>
        <v>UNIDADE DE PRONTO ATENDIMENTO PAMPULHA</v>
      </c>
      <c r="B5260" t="str">
        <f>IFERROR(VLOOKUP('Lotações convertidas'!A5260,'Lista de conversão'!A:B,2,0),IFERROR(VLOOKUP('Lotações convertidas'!A5260,'Lista de conversão'!B:B,1,0),""))</f>
        <v>UNIDADE DE PRONTO ATENDIMENTO PAMPULHA</v>
      </c>
    </row>
    <row r="5261" spans="1:2" x14ac:dyDescent="0.25">
      <c r="A5261" t="str">
        <f>TRIM(BC!F5259)</f>
        <v>CENTRO DE SAÚDE VILA MARIA - JOÃO VITAL</v>
      </c>
      <c r="B5261" t="str">
        <f>IFERROR(VLOOKUP('Lotações convertidas'!A5261,'Lista de conversão'!A:B,2,0),IFERROR(VLOOKUP('Lotações convertidas'!A5261,'Lista de conversão'!B:B,1,0),""))</f>
        <v>CENTRO DE SAÚDE VILA MARIA - JOÃO VITAL</v>
      </c>
    </row>
    <row r="5262" spans="1:2" x14ac:dyDescent="0.25">
      <c r="A5262" t="str">
        <f>TRIM(BC!F5260)</f>
        <v>LABORATÓRIO REGIONAL OESTE / BARREIRO</v>
      </c>
      <c r="B5262" t="str">
        <f>IFERROR(VLOOKUP('Lotações convertidas'!A5262,'Lista de conversão'!A:B,2,0),IFERROR(VLOOKUP('Lotações convertidas'!A5262,'Lista de conversão'!B:B,1,0),""))</f>
        <v>LABORATORIO REGIONAL OESTE/BARREIRO</v>
      </c>
    </row>
    <row r="5263" spans="1:2" x14ac:dyDescent="0.25">
      <c r="A5263" t="str">
        <f>TRIM(BC!F5261)</f>
        <v>CENTRO DE SAÚDE COPACABANA</v>
      </c>
      <c r="B5263" t="str">
        <f>IFERROR(VLOOKUP('Lotações convertidas'!A5263,'Lista de conversão'!A:B,2,0),IFERROR(VLOOKUP('Lotações convertidas'!A5263,'Lista de conversão'!B:B,1,0),""))</f>
        <v>CENTRO DE SAÚDE COPACABANA</v>
      </c>
    </row>
    <row r="5264" spans="1:2" x14ac:dyDescent="0.25">
      <c r="A5264" t="str">
        <f>TRIM(BC!F5262)</f>
        <v>CENTRO DE SAÚDE VALE DO JATOBÁ</v>
      </c>
      <c r="B5264" t="str">
        <f>IFERROR(VLOOKUP('Lotações convertidas'!A5264,'Lista de conversão'!A:B,2,0),IFERROR(VLOOKUP('Lotações convertidas'!A5264,'Lista de conversão'!B:B,1,0),""))</f>
        <v>CENTRO DE SAÚDE VALE DO JATOBÁ</v>
      </c>
    </row>
    <row r="5265" spans="1:2" x14ac:dyDescent="0.25">
      <c r="A5265" t="str">
        <f>TRIM(BC!F5263)</f>
        <v>CENTRO DE SAÚDE NAZARÉ</v>
      </c>
      <c r="B5265" t="str">
        <f>IFERROR(VLOOKUP('Lotações convertidas'!A5265,'Lista de conversão'!A:B,2,0),IFERROR(VLOOKUP('Lotações convertidas'!A5265,'Lista de conversão'!B:B,1,0),""))</f>
        <v>CENTRO DE SAÚDE NAZARÉ</v>
      </c>
    </row>
    <row r="5266" spans="1:2" x14ac:dyDescent="0.25">
      <c r="A5266" t="str">
        <f>TRIM(BC!F5264)</f>
        <v>CENTRO DE SAÚDE SANTOS ANJOS</v>
      </c>
      <c r="B5266" t="str">
        <f>IFERROR(VLOOKUP('Lotações convertidas'!A5266,'Lista de conversão'!A:B,2,0),IFERROR(VLOOKUP('Lotações convertidas'!A5266,'Lista de conversão'!B:B,1,0),""))</f>
        <v>CENTRO DE SAÚDE SANTOS ANJOS</v>
      </c>
    </row>
    <row r="5267" spans="1:2" x14ac:dyDescent="0.25">
      <c r="A5267" t="str">
        <f>TRIM(BC!F5265)</f>
        <v>CENTRO DE SAÚDE AMÍLCAR VIANNA MARTINS</v>
      </c>
      <c r="B5267" t="str">
        <f>IFERROR(VLOOKUP('Lotações convertidas'!A5267,'Lista de conversão'!A:B,2,0),IFERROR(VLOOKUP('Lotações convertidas'!A5267,'Lista de conversão'!B:B,1,0),""))</f>
        <v>CENTRO DE SAÚDE AMÍLCAR VIANNA MARTINS</v>
      </c>
    </row>
    <row r="5268" spans="1:2" x14ac:dyDescent="0.25">
      <c r="A5268" t="str">
        <f>TRIM(BC!F5266)</f>
        <v>CENTRO DE SAÚDE PILAR - OLHOS D'ÁGUA</v>
      </c>
      <c r="B5268" t="str">
        <f>IFERROR(VLOOKUP('Lotações convertidas'!A5268,'Lista de conversão'!A:B,2,0),IFERROR(VLOOKUP('Lotações convertidas'!A5268,'Lista de conversão'!B:B,1,0),""))</f>
        <v>CENTRO DE SAÚDE PILAR - OLHOS D'ÁGUA</v>
      </c>
    </row>
    <row r="5269" spans="1:2" x14ac:dyDescent="0.25">
      <c r="A5269" t="str">
        <f>TRIM(BC!F5267)</f>
        <v>UNIDADE DE PRONTO ATENDIMENTO NORTE</v>
      </c>
      <c r="B5269" t="str">
        <f>IFERROR(VLOOKUP('Lotações convertidas'!A5269,'Lista de conversão'!A:B,2,0),IFERROR(VLOOKUP('Lotações convertidas'!A5269,'Lista de conversão'!B:B,1,0),""))</f>
        <v>UNIDADE DE PRONTO ATENDIMENTO NORTE</v>
      </c>
    </row>
    <row r="5270" spans="1:2" x14ac:dyDescent="0.25">
      <c r="A5270" t="str">
        <f>TRIM(BC!F5268)</f>
        <v>CENTRO DE SAÚDE SANTOS ANJOS</v>
      </c>
      <c r="B5270" t="str">
        <f>IFERROR(VLOOKUP('Lotações convertidas'!A5270,'Lista de conversão'!A:B,2,0),IFERROR(VLOOKUP('Lotações convertidas'!A5270,'Lista de conversão'!B:B,1,0),""))</f>
        <v>CENTRO DE SAÚDE SANTOS ANJOS</v>
      </c>
    </row>
    <row r="5271" spans="1:2" x14ac:dyDescent="0.25">
      <c r="A5271" t="str">
        <f>TRIM(BC!F5269)</f>
        <v>CENTRO DE SAÚDE AARÃO REIS</v>
      </c>
      <c r="B5271" t="str">
        <f>IFERROR(VLOOKUP('Lotações convertidas'!A5271,'Lista de conversão'!A:B,2,0),IFERROR(VLOOKUP('Lotações convertidas'!A5271,'Lista de conversão'!B:B,1,0),""))</f>
        <v>CENTRO DE SAÚDE AARÃO REIS</v>
      </c>
    </row>
    <row r="5272" spans="1:2" x14ac:dyDescent="0.25">
      <c r="A5272" t="str">
        <f>TRIM(BC!F5270)</f>
        <v>CENTRO DE SAÚDE BOMSUCESSO</v>
      </c>
      <c r="B5272" t="str">
        <f>IFERROR(VLOOKUP('Lotações convertidas'!A5272,'Lista de conversão'!A:B,2,0),IFERROR(VLOOKUP('Lotações convertidas'!A5272,'Lista de conversão'!B:B,1,0),""))</f>
        <v>CENTRO DE SAÚDE BOMSUCESSO</v>
      </c>
    </row>
    <row r="5273" spans="1:2" x14ac:dyDescent="0.25">
      <c r="A5273" t="str">
        <f>TRIM(BC!F5271)</f>
        <v>GERENCIA DE ASSISTENCIA, EPIDEMIOLOGIA E REGULACAO NOROESTE</v>
      </c>
      <c r="B5273" t="str">
        <f>IFERROR(VLOOKUP('Lotações convertidas'!A5273,'Lista de conversão'!A:B,2,0),IFERROR(VLOOKUP('Lotações convertidas'!A5273,'Lista de conversão'!B:B,1,0),""))</f>
        <v>GERENCIA DE ASSISTENCIA, EPIDEMIOLOGIA E REGULACAO NOROESTE</v>
      </c>
    </row>
    <row r="5274" spans="1:2" x14ac:dyDescent="0.25">
      <c r="A5274" t="str">
        <f>TRIM(BC!F5272)</f>
        <v>LABORATÓRIO REGIONAL NORTE / VENDA NOVA</v>
      </c>
      <c r="B5274" t="str">
        <f>IFERROR(VLOOKUP('Lotações convertidas'!A5274,'Lista de conversão'!A:B,2,0),IFERROR(VLOOKUP('Lotações convertidas'!A5274,'Lista de conversão'!B:B,1,0),""))</f>
        <v>LABORATORIO REGIONAL NORTE/VENDA NOVA</v>
      </c>
    </row>
    <row r="5275" spans="1:2" x14ac:dyDescent="0.25">
      <c r="A5275" t="str">
        <f>TRIM(BC!F5273)</f>
        <v>CENTRO DE SAÚDE GUARANI</v>
      </c>
      <c r="B5275" t="str">
        <f>IFERROR(VLOOKUP('Lotações convertidas'!A5275,'Lista de conversão'!A:B,2,0),IFERROR(VLOOKUP('Lotações convertidas'!A5275,'Lista de conversão'!B:B,1,0),""))</f>
        <v>CENTRO DE SAÚDE GUARANI</v>
      </c>
    </row>
    <row r="5276" spans="1:2" x14ac:dyDescent="0.25">
      <c r="A5276" t="str">
        <f>TRIM(BC!F5274)</f>
        <v>UNIDADE DE PRONTO ATENDIMENTO PAMPULHA</v>
      </c>
      <c r="B5276" t="str">
        <f>IFERROR(VLOOKUP('Lotações convertidas'!A5276,'Lista de conversão'!A:B,2,0),IFERROR(VLOOKUP('Lotações convertidas'!A5276,'Lista de conversão'!B:B,1,0),""))</f>
        <v>UNIDADE DE PRONTO ATENDIMENTO PAMPULHA</v>
      </c>
    </row>
    <row r="5277" spans="1:2" x14ac:dyDescent="0.25">
      <c r="A5277" t="str">
        <f>TRIM(BC!F5275)</f>
        <v>CENTRO DE REFERENCIA EM SAUDE MENTAL NORTE</v>
      </c>
      <c r="B5277" t="str">
        <f>IFERROR(VLOOKUP('Lotações convertidas'!A5277,'Lista de conversão'!A:B,2,0),IFERROR(VLOOKUP('Lotações convertidas'!A5277,'Lista de conversão'!B:B,1,0),""))</f>
        <v>CENTRO DE REFERENCIA EM SAUDE MENTAL NORTE</v>
      </c>
    </row>
    <row r="5278" spans="1:2" x14ac:dyDescent="0.25">
      <c r="A5278" t="str">
        <f>TRIM(BC!F5276)</f>
        <v>CENTRO DE REFERENCIA EM SAUDE MENTAL PAMPULHA</v>
      </c>
      <c r="B5278" t="str">
        <f>IFERROR(VLOOKUP('Lotações convertidas'!A5278,'Lista de conversão'!A:B,2,0),IFERROR(VLOOKUP('Lotações convertidas'!A5278,'Lista de conversão'!B:B,1,0),""))</f>
        <v>CENTRO DE REFERENCIA EM SAUDE MENTAL PAMPULHA</v>
      </c>
    </row>
    <row r="5279" spans="1:2" x14ac:dyDescent="0.25">
      <c r="A5279" t="str">
        <f>TRIM(BC!F5277)</f>
        <v>CENTRO DE SAÚDE VILA CEMIG</v>
      </c>
      <c r="B5279" t="str">
        <f>IFERROR(VLOOKUP('Lotações convertidas'!A5279,'Lista de conversão'!A:B,2,0),IFERROR(VLOOKUP('Lotações convertidas'!A5279,'Lista de conversão'!B:B,1,0),""))</f>
        <v>CENTRO DE SAÚDE VILA CEMIG</v>
      </c>
    </row>
    <row r="5280" spans="1:2" x14ac:dyDescent="0.25">
      <c r="A5280" t="str">
        <f>TRIM(BC!F5278)</f>
        <v>UNIDADE DE PRONTO ATENDIMENTO PAMPULHA</v>
      </c>
      <c r="B5280" t="str">
        <f>IFERROR(VLOOKUP('Lotações convertidas'!A5280,'Lista de conversão'!A:B,2,0),IFERROR(VLOOKUP('Lotações convertidas'!A5280,'Lista de conversão'!B:B,1,0),""))</f>
        <v>UNIDADE DE PRONTO ATENDIMENTO PAMPULHA</v>
      </c>
    </row>
    <row r="5281" spans="1:2" x14ac:dyDescent="0.25">
      <c r="A5281" t="str">
        <f>TRIM(BC!F5279)</f>
        <v>CENTRO DE SAÚDE SÃO CRISTÓVÃO</v>
      </c>
      <c r="B5281" t="str">
        <f>IFERROR(VLOOKUP('Lotações convertidas'!A5281,'Lista de conversão'!A:B,2,0),IFERROR(VLOOKUP('Lotações convertidas'!A5281,'Lista de conversão'!B:B,1,0),""))</f>
        <v>CENTRO DE SAÚDE SÃO CRISTÓVÃO</v>
      </c>
    </row>
    <row r="5282" spans="1:2" x14ac:dyDescent="0.25">
      <c r="A5282" t="str">
        <f>TRIM(BC!F5280)</f>
        <v>CENTRO DE SAÚDE CARLOS CHAGAS</v>
      </c>
      <c r="B5282" t="str">
        <f>IFERROR(VLOOKUP('Lotações convertidas'!A5282,'Lista de conversão'!A:B,2,0),IFERROR(VLOOKUP('Lotações convertidas'!A5282,'Lista de conversão'!B:B,1,0),""))</f>
        <v>CENTRO DE SAÚDE CARLOS CHAGAS</v>
      </c>
    </row>
    <row r="5283" spans="1:2" x14ac:dyDescent="0.25">
      <c r="A5283" t="str">
        <f>TRIM(BC!F5281)</f>
        <v>UNIDADE DE PRONTO ATENDIMENTO NORDESTE</v>
      </c>
      <c r="B5283" t="str">
        <f>IFERROR(VLOOKUP('Lotações convertidas'!A5283,'Lista de conversão'!A:B,2,0),IFERROR(VLOOKUP('Lotações convertidas'!A5283,'Lista de conversão'!B:B,1,0),""))</f>
        <v>UNIDADE DE PRONTO ATENDIMENTO NORDESTE</v>
      </c>
    </row>
    <row r="5284" spans="1:2" x14ac:dyDescent="0.25">
      <c r="A5284" t="str">
        <f>TRIM(BC!F5282)</f>
        <v>UNIDADE DE PRONTO ATENDIMENTO LESTE</v>
      </c>
      <c r="B5284" t="str">
        <f>IFERROR(VLOOKUP('Lotações convertidas'!A5284,'Lista de conversão'!A:B,2,0),IFERROR(VLOOKUP('Lotações convertidas'!A5284,'Lista de conversão'!B:B,1,0),""))</f>
        <v>UNIDADE DE PRONTO ATENDIMENTO LESTE</v>
      </c>
    </row>
    <row r="5285" spans="1:2" x14ac:dyDescent="0.25">
      <c r="A5285" t="str">
        <f>TRIM(BC!F5283)</f>
        <v>UNIDADE DE PRONTO ATENDIMENTO VENDA NOVA</v>
      </c>
      <c r="B5285" t="str">
        <f>IFERROR(VLOOKUP('Lotações convertidas'!A5285,'Lista de conversão'!A:B,2,0),IFERROR(VLOOKUP('Lotações convertidas'!A5285,'Lista de conversão'!B:B,1,0),""))</f>
        <v>UNIDADE DE PRONTO ATENDIMENTO VENDA NOVA</v>
      </c>
    </row>
    <row r="5286" spans="1:2" x14ac:dyDescent="0.25">
      <c r="A5286" t="str">
        <f>TRIM(BC!F5284)</f>
        <v>CENTRO DE REFERENCIA EM SAUDE MENTAL BARREIRO</v>
      </c>
      <c r="B5286" t="str">
        <f>IFERROR(VLOOKUP('Lotações convertidas'!A5286,'Lista de conversão'!A:B,2,0),IFERROR(VLOOKUP('Lotações convertidas'!A5286,'Lista de conversão'!B:B,1,0),""))</f>
        <v>CENTRO DE REFERENCIA EM SAUDE MENTAL BARREIRO</v>
      </c>
    </row>
    <row r="5287" spans="1:2" x14ac:dyDescent="0.25">
      <c r="A5287" t="str">
        <f>TRIM(BC!F5285)</f>
        <v>CENTRO DE SAÚDE JARDIM COMERCIÁRIOS</v>
      </c>
      <c r="B5287" t="str">
        <f>IFERROR(VLOOKUP('Lotações convertidas'!A5287,'Lista de conversão'!A:B,2,0),IFERROR(VLOOKUP('Lotações convertidas'!A5287,'Lista de conversão'!B:B,1,0),""))</f>
        <v>CENTRO DE SAÚDE JARDIM COMERCIÁRIOS</v>
      </c>
    </row>
    <row r="5288" spans="1:2" x14ac:dyDescent="0.25">
      <c r="A5288" t="str">
        <f>TRIM(BC!F5286)</f>
        <v>CENTRO DE REFERENCIA EM SAUDE MENTAL LESTE</v>
      </c>
      <c r="B5288" t="str">
        <f>IFERROR(VLOOKUP('Lotações convertidas'!A5288,'Lista de conversão'!A:B,2,0),IFERROR(VLOOKUP('Lotações convertidas'!A5288,'Lista de conversão'!B:B,1,0),""))</f>
        <v>CENTRO DE REFERENCIA EM SAUDE MENTAL LESTE</v>
      </c>
    </row>
    <row r="5289" spans="1:2" x14ac:dyDescent="0.25">
      <c r="A5289" t="str">
        <f>TRIM(BC!F5287)</f>
        <v>CENTRO DE REFERÊNCIA EM SAÚDE MENTAL- ÁLCOOL E OUTRAS DROGAS PAMPULHA/NOROESTE</v>
      </c>
      <c r="B5289" t="str">
        <f>IFERROR(VLOOKUP('Lotações convertidas'!A5289,'Lista de conversão'!A:B,2,0),IFERROR(VLOOKUP('Lotações convertidas'!A5289,'Lista de conversão'!B:B,1,0),""))</f>
        <v>CENTRO DE REFERÊNCIA EM SAÚDE MENTAL - ÁLCOOL E DROGAS PAMPULHA/NOROESTE</v>
      </c>
    </row>
    <row r="5290" spans="1:2" x14ac:dyDescent="0.25">
      <c r="A5290" t="str">
        <f>TRIM(BC!F5288)</f>
        <v>CENTRO DE SAÚDE CARLOS CHAGAS</v>
      </c>
      <c r="B5290" t="str">
        <f>IFERROR(VLOOKUP('Lotações convertidas'!A5290,'Lista de conversão'!A:B,2,0),IFERROR(VLOOKUP('Lotações convertidas'!A5290,'Lista de conversão'!B:B,1,0),""))</f>
        <v>CENTRO DE SAÚDE CARLOS CHAGAS</v>
      </c>
    </row>
    <row r="5291" spans="1:2" x14ac:dyDescent="0.25">
      <c r="A5291" t="str">
        <f>TRIM(BC!F5289)</f>
        <v>UNIDADE DE PRONTO ATENDIMENTO NORTE</v>
      </c>
      <c r="B5291" t="str">
        <f>IFERROR(VLOOKUP('Lotações convertidas'!A5291,'Lista de conversão'!A:B,2,0),IFERROR(VLOOKUP('Lotações convertidas'!A5291,'Lista de conversão'!B:B,1,0),""))</f>
        <v>UNIDADE DE PRONTO ATENDIMENTO NORTE</v>
      </c>
    </row>
    <row r="5292" spans="1:2" x14ac:dyDescent="0.25">
      <c r="A5292" t="str">
        <f>TRIM(BC!F5290)</f>
        <v>CENTRO DE REFERENCIA EM SAUDE MENTAL LESTE</v>
      </c>
      <c r="B5292" t="str">
        <f>IFERROR(VLOOKUP('Lotações convertidas'!A5292,'Lista de conversão'!A:B,2,0),IFERROR(VLOOKUP('Lotações convertidas'!A5292,'Lista de conversão'!B:B,1,0),""))</f>
        <v>CENTRO DE REFERENCIA EM SAUDE MENTAL LESTE</v>
      </c>
    </row>
    <row r="5293" spans="1:2" x14ac:dyDescent="0.25">
      <c r="A5293" t="str">
        <f>TRIM(BC!F5291)</f>
        <v>UNIDADE DE PRONTO ATENDIMENTO LESTE</v>
      </c>
      <c r="B5293" t="str">
        <f>IFERROR(VLOOKUP('Lotações convertidas'!A5293,'Lista de conversão'!A:B,2,0),IFERROR(VLOOKUP('Lotações convertidas'!A5293,'Lista de conversão'!B:B,1,0),""))</f>
        <v>UNIDADE DE PRONTO ATENDIMENTO LESTE</v>
      </c>
    </row>
    <row r="5294" spans="1:2" x14ac:dyDescent="0.25">
      <c r="A5294" t="str">
        <f>TRIM(BC!F5292)</f>
        <v>CENTRO DE REFERENCIA EM SAUDE MENTAL LESTE</v>
      </c>
      <c r="B5294" t="str">
        <f>IFERROR(VLOOKUP('Lotações convertidas'!A5294,'Lista de conversão'!A:B,2,0),IFERROR(VLOOKUP('Lotações convertidas'!A5294,'Lista de conversão'!B:B,1,0),""))</f>
        <v>CENTRO DE REFERENCIA EM SAUDE MENTAL LESTE</v>
      </c>
    </row>
    <row r="5295" spans="1:2" x14ac:dyDescent="0.25">
      <c r="A5295" t="str">
        <f>TRIM(BC!F5293)</f>
        <v>UNIDADE DE PRONTO ATENDIMENTO NORDESTE</v>
      </c>
      <c r="B5295" t="str">
        <f>IFERROR(VLOOKUP('Lotações convertidas'!A5295,'Lista de conversão'!A:B,2,0),IFERROR(VLOOKUP('Lotações convertidas'!A5295,'Lista de conversão'!B:B,1,0),""))</f>
        <v>UNIDADE DE PRONTO ATENDIMENTO NORDESTE</v>
      </c>
    </row>
    <row r="5296" spans="1:2" x14ac:dyDescent="0.25">
      <c r="A5296" t="str">
        <f>TRIM(BC!F5294)</f>
        <v>SERVIÇO DE ATENDIMENTO MÓVEL DE URGÊNCIA E TRANSPORTE EM SAÚDE</v>
      </c>
      <c r="B5296" t="str">
        <f>IFERROR(VLOOKUP('Lotações convertidas'!A5296,'Lista de conversão'!A:B,2,0),IFERROR(VLOOKUP('Lotações convertidas'!A5296,'Lista de conversão'!B:B,1,0),""))</f>
        <v>SERVIÇO DE ATENDIMENTO MÓVEL DE URGÊNCIA E TRANSPORTE EM SAÚDE</v>
      </c>
    </row>
    <row r="5297" spans="1:2" x14ac:dyDescent="0.25">
      <c r="A5297" t="str">
        <f>TRIM(BC!F5295)</f>
        <v>UNIDADE DE PRONTO ATENDIMENTO VENDA NOVA</v>
      </c>
      <c r="B5297" t="str">
        <f>IFERROR(VLOOKUP('Lotações convertidas'!A5297,'Lista de conversão'!A:B,2,0),IFERROR(VLOOKUP('Lotações convertidas'!A5297,'Lista de conversão'!B:B,1,0),""))</f>
        <v>UNIDADE DE PRONTO ATENDIMENTO VENDA NOVA</v>
      </c>
    </row>
    <row r="5298" spans="1:2" x14ac:dyDescent="0.25">
      <c r="A5298" t="str">
        <f>TRIM(BC!F5296)</f>
        <v>CENTRO DE SAÚDE INDEPENDÊNCIA</v>
      </c>
      <c r="B5298" t="str">
        <f>IFERROR(VLOOKUP('Lotações convertidas'!A5298,'Lista de conversão'!A:B,2,0),IFERROR(VLOOKUP('Lotações convertidas'!A5298,'Lista de conversão'!B:B,1,0),""))</f>
        <v>CENTRO DE SAÚDE INDEPENDÊNCIA</v>
      </c>
    </row>
    <row r="5299" spans="1:2" x14ac:dyDescent="0.25">
      <c r="A5299" t="str">
        <f>TRIM(BC!F5297)</f>
        <v>CENTRO DE SAÚDE NOVO AARÃO REIS</v>
      </c>
      <c r="B5299" t="str">
        <f>IFERROR(VLOOKUP('Lotações convertidas'!A5299,'Lista de conversão'!A:B,2,0),IFERROR(VLOOKUP('Lotações convertidas'!A5299,'Lista de conversão'!B:B,1,0),""))</f>
        <v>CENTRO DE SAÚDE NOVO AARÃO REIS</v>
      </c>
    </row>
    <row r="5300" spans="1:2" x14ac:dyDescent="0.25">
      <c r="A5300" t="str">
        <f>TRIM(BC!F5298)</f>
        <v>CENTRAL DE ESTERILIZACAO CENTRO-SUL</v>
      </c>
      <c r="B5300" t="str">
        <f>IFERROR(VLOOKUP('Lotações convertidas'!A5300,'Lista de conversão'!A:B,2,0),IFERROR(VLOOKUP('Lotações convertidas'!A5300,'Lista de conversão'!B:B,1,0),""))</f>
        <v>CENTRAL DE ESTERILIZACAO CENTRO-SUL</v>
      </c>
    </row>
    <row r="5301" spans="1:2" x14ac:dyDescent="0.25">
      <c r="A5301" t="str">
        <f>TRIM(BC!F5299)</f>
        <v>UNIDADE DE PRONTO ATENDIMENTO PAMPULHA</v>
      </c>
      <c r="B5301" t="str">
        <f>IFERROR(VLOOKUP('Lotações convertidas'!A5301,'Lista de conversão'!A:B,2,0),IFERROR(VLOOKUP('Lotações convertidas'!A5301,'Lista de conversão'!B:B,1,0),""))</f>
        <v>UNIDADE DE PRONTO ATENDIMENTO PAMPULHA</v>
      </c>
    </row>
    <row r="5302" spans="1:2" x14ac:dyDescent="0.25">
      <c r="A5302" t="str">
        <f>TRIM(BC!F5300)</f>
        <v>CENTRO DE SAÚDE SANTA RITA DE CÁSSIA</v>
      </c>
      <c r="B5302" t="str">
        <f>IFERROR(VLOOKUP('Lotações convertidas'!A5302,'Lista de conversão'!A:B,2,0),IFERROR(VLOOKUP('Lotações convertidas'!A5302,'Lista de conversão'!B:B,1,0),""))</f>
        <v>CENTRO DE SAÚDE SANTA RITA DE CÁSSIA</v>
      </c>
    </row>
    <row r="5303" spans="1:2" x14ac:dyDescent="0.25">
      <c r="A5303" t="str">
        <f>TRIM(BC!F5301)</f>
        <v>UNIDADE DE PRONTO ATENDIMENTO OESTE</v>
      </c>
      <c r="B5303" t="str">
        <f>IFERROR(VLOOKUP('Lotações convertidas'!A5303,'Lista de conversão'!A:B,2,0),IFERROR(VLOOKUP('Lotações convertidas'!A5303,'Lista de conversão'!B:B,1,0),""))</f>
        <v>UNIDADE DE PRONTO ATENDIMENTO OESTE</v>
      </c>
    </row>
    <row r="5304" spans="1:2" x14ac:dyDescent="0.25">
      <c r="A5304" t="str">
        <f>TRIM(BC!F5302)</f>
        <v>CENTRO DE ESPECIALIDADES ODONTOLÓGICAS VENDA NOVA</v>
      </c>
      <c r="B5304" t="str">
        <f>IFERROR(VLOOKUP('Lotações convertidas'!A5304,'Lista de conversão'!A:B,2,0),IFERROR(VLOOKUP('Lotações convertidas'!A5304,'Lista de conversão'!B:B,1,0),""))</f>
        <v>CENTRO DE ESPECIALIDADES ODONTOLOGICAS VENDA NOVA</v>
      </c>
    </row>
    <row r="5305" spans="1:2" x14ac:dyDescent="0.25">
      <c r="A5305" t="str">
        <f>TRIM(BC!F5303)</f>
        <v>LABORATÓRIO REGIONAL NORTE / VENDA NOVA</v>
      </c>
      <c r="B5305" t="str">
        <f>IFERROR(VLOOKUP('Lotações convertidas'!A5305,'Lista de conversão'!A:B,2,0),IFERROR(VLOOKUP('Lotações convertidas'!A5305,'Lista de conversão'!B:B,1,0),""))</f>
        <v>LABORATORIO REGIONAL NORTE/VENDA NOVA</v>
      </c>
    </row>
    <row r="5306" spans="1:2" x14ac:dyDescent="0.25">
      <c r="A5306" t="str">
        <f>TRIM(BC!F5304)</f>
        <v>CENTRO DE SAÚDE SANTA MÔNICA</v>
      </c>
      <c r="B5306" t="str">
        <f>IFERROR(VLOOKUP('Lotações convertidas'!A5306,'Lista de conversão'!A:B,2,0),IFERROR(VLOOKUP('Lotações convertidas'!A5306,'Lista de conversão'!B:B,1,0),""))</f>
        <v>CENTRO DE SAÚDE SANTA MÔNICA</v>
      </c>
    </row>
    <row r="5307" spans="1:2" x14ac:dyDescent="0.25">
      <c r="A5307" t="str">
        <f>TRIM(BC!F5305)</f>
        <v>CENTRO DE SAÚDE SÃO CRISTÓVÃO</v>
      </c>
      <c r="B5307" t="str">
        <f>IFERROR(VLOOKUP('Lotações convertidas'!A5307,'Lista de conversão'!A:B,2,0),IFERROR(VLOOKUP('Lotações convertidas'!A5307,'Lista de conversão'!B:B,1,0),""))</f>
        <v>CENTRO DE SAÚDE SÃO CRISTÓVÃO</v>
      </c>
    </row>
    <row r="5308" spans="1:2" x14ac:dyDescent="0.25">
      <c r="A5308" t="str">
        <f>TRIM(BC!F5306)</f>
        <v>CENTRO DE SAÚDE BARREIRO DE CIMA</v>
      </c>
      <c r="B5308" t="str">
        <f>IFERROR(VLOOKUP('Lotações convertidas'!A5308,'Lista de conversão'!A:B,2,0),IFERROR(VLOOKUP('Lotações convertidas'!A5308,'Lista de conversão'!B:B,1,0),""))</f>
        <v>CENTRO DE SAÚDE BARREIRO DE CIMA</v>
      </c>
    </row>
    <row r="5309" spans="1:2" x14ac:dyDescent="0.25">
      <c r="A5309" t="str">
        <f>TRIM(BC!F5307)</f>
        <v>SERVIÇO DE ATENDIMENTO MÓVEL DE URGÊNCIA E TRANSPORTE EM SAÚDE</v>
      </c>
      <c r="B5309" t="str">
        <f>IFERROR(VLOOKUP('Lotações convertidas'!A5309,'Lista de conversão'!A:B,2,0),IFERROR(VLOOKUP('Lotações convertidas'!A5309,'Lista de conversão'!B:B,1,0),""))</f>
        <v>SERVIÇO DE ATENDIMENTO MÓVEL DE URGÊNCIA E TRANSPORTE EM SAÚDE</v>
      </c>
    </row>
    <row r="5310" spans="1:2" x14ac:dyDescent="0.25">
      <c r="A5310" t="str">
        <f>TRIM(BC!F5308)</f>
        <v>LABORATÓRIO REGIONAL NORTE / VENDA NOVA</v>
      </c>
      <c r="B5310" t="str">
        <f>IFERROR(VLOOKUP('Lotações convertidas'!A5310,'Lista de conversão'!A:B,2,0),IFERROR(VLOOKUP('Lotações convertidas'!A5310,'Lista de conversão'!B:B,1,0),""))</f>
        <v>LABORATORIO REGIONAL NORTE/VENDA NOVA</v>
      </c>
    </row>
    <row r="5311" spans="1:2" x14ac:dyDescent="0.25">
      <c r="A5311" t="str">
        <f>TRIM(BC!F5309)</f>
        <v>CENTRO DE REFERENCIA EM SAUDE MENTAL PAMPULHA</v>
      </c>
      <c r="B5311" t="str">
        <f>IFERROR(VLOOKUP('Lotações convertidas'!A5311,'Lista de conversão'!A:B,2,0),IFERROR(VLOOKUP('Lotações convertidas'!A5311,'Lista de conversão'!B:B,1,0),""))</f>
        <v>CENTRO DE REFERENCIA EM SAUDE MENTAL PAMPULHA</v>
      </c>
    </row>
    <row r="5312" spans="1:2" x14ac:dyDescent="0.25">
      <c r="A5312" t="str">
        <f>TRIM(BC!F5310)</f>
        <v>CENTRO DE SAÚDE PARAÚNA</v>
      </c>
      <c r="B5312" t="str">
        <f>IFERROR(VLOOKUP('Lotações convertidas'!A5312,'Lista de conversão'!A:B,2,0),IFERROR(VLOOKUP('Lotações convertidas'!A5312,'Lista de conversão'!B:B,1,0),""))</f>
        <v>CENTRO DE SAÚDE PARAÚNA</v>
      </c>
    </row>
    <row r="5313" spans="1:2" x14ac:dyDescent="0.25">
      <c r="A5313" t="str">
        <f>TRIM(BC!F5311)</f>
        <v>CENTRO DE SAÚDE VISTA ALEGRE</v>
      </c>
      <c r="B5313" t="str">
        <f>IFERROR(VLOOKUP('Lotações convertidas'!A5313,'Lista de conversão'!A:B,2,0),IFERROR(VLOOKUP('Lotações convertidas'!A5313,'Lista de conversão'!B:B,1,0),""))</f>
        <v>CENTRO DE SAÚDE VISTA ALEGRE</v>
      </c>
    </row>
    <row r="5314" spans="1:2" x14ac:dyDescent="0.25">
      <c r="A5314" t="str">
        <f>TRIM(BC!F5312)</f>
        <v>CENTRO DE SAÚDE PRIMEIRO DE MAIO</v>
      </c>
      <c r="B5314" t="str">
        <f>IFERROR(VLOOKUP('Lotações convertidas'!A5314,'Lista de conversão'!A:B,2,0),IFERROR(VLOOKUP('Lotações convertidas'!A5314,'Lista de conversão'!B:B,1,0),""))</f>
        <v>CENTRO DE SAÚDE PRIMEIRO DE MAIO</v>
      </c>
    </row>
    <row r="5315" spans="1:2" x14ac:dyDescent="0.25">
      <c r="A5315" t="str">
        <f>TRIM(BC!F5313)</f>
        <v>CENTRO DE SAÚDE MARIA GORETTI</v>
      </c>
      <c r="B5315" t="str">
        <f>IFERROR(VLOOKUP('Lotações convertidas'!A5315,'Lista de conversão'!A:B,2,0),IFERROR(VLOOKUP('Lotações convertidas'!A5315,'Lista de conversão'!B:B,1,0),""))</f>
        <v>CENTRO DE SAÚDE MARIA GORETTI</v>
      </c>
    </row>
    <row r="5316" spans="1:2" x14ac:dyDescent="0.25">
      <c r="A5316" t="str">
        <f>TRIM(BC!F5314)</f>
        <v>CENTRO DE SAÚDE LAGOA</v>
      </c>
      <c r="B5316" t="str">
        <f>IFERROR(VLOOKUP('Lotações convertidas'!A5316,'Lista de conversão'!A:B,2,0),IFERROR(VLOOKUP('Lotações convertidas'!A5316,'Lista de conversão'!B:B,1,0),""))</f>
        <v>CENTRO DE SAÚDE LAGOA</v>
      </c>
    </row>
    <row r="5317" spans="1:2" x14ac:dyDescent="0.25">
      <c r="A5317" t="str">
        <f>TRIM(BC!F5315)</f>
        <v>CENTRO DE SAÚDE PARAÚNA</v>
      </c>
      <c r="B5317" t="str">
        <f>IFERROR(VLOOKUP('Lotações convertidas'!A5317,'Lista de conversão'!A:B,2,0),IFERROR(VLOOKUP('Lotações convertidas'!A5317,'Lista de conversão'!B:B,1,0),""))</f>
        <v>CENTRO DE SAÚDE PARAÚNA</v>
      </c>
    </row>
    <row r="5318" spans="1:2" x14ac:dyDescent="0.25">
      <c r="A5318" t="str">
        <f>TRIM(BC!F5316)</f>
        <v>CENTRO DE SAÚDE SÃO PAULO</v>
      </c>
      <c r="B5318" t="str">
        <f>IFERROR(VLOOKUP('Lotações convertidas'!A5318,'Lista de conversão'!A:B,2,0),IFERROR(VLOOKUP('Lotações convertidas'!A5318,'Lista de conversão'!B:B,1,0),""))</f>
        <v>CENTRO DE SAÚDE SÃO PAULO</v>
      </c>
    </row>
    <row r="5319" spans="1:2" x14ac:dyDescent="0.25">
      <c r="A5319" t="str">
        <f>TRIM(BC!F5317)</f>
        <v>CENTRO DE TESTAGEM E ACONSELHAMENTO - SERVIÇO DE ATENDIMENTO ESPECIALIZADO</v>
      </c>
      <c r="B5319" t="str">
        <f>IFERROR(VLOOKUP('Lotações convertidas'!A5319,'Lista de conversão'!A:B,2,0),IFERROR(VLOOKUP('Lotações convertidas'!A5319,'Lista de conversão'!B:B,1,0),""))</f>
        <v>CENTRO DE TESTAGEM E ACONSELHAMENTO - SERVICO DE ATENDIMENTO ESPECIALIZADO</v>
      </c>
    </row>
    <row r="5320" spans="1:2" x14ac:dyDescent="0.25">
      <c r="A5320" t="str">
        <f>TRIM(BC!F5318)</f>
        <v>CENTRO DE SAÚDE PADRE FERNANDO DE MELO</v>
      </c>
      <c r="B5320" t="str">
        <f>IFERROR(VLOOKUP('Lotações convertidas'!A5320,'Lista de conversão'!A:B,2,0),IFERROR(VLOOKUP('Lotações convertidas'!A5320,'Lista de conversão'!B:B,1,0),""))</f>
        <v>CENTRO DE SAÚDE PADRE FERNANDO DE MELO</v>
      </c>
    </row>
    <row r="5321" spans="1:2" x14ac:dyDescent="0.25">
      <c r="A5321" t="str">
        <f>TRIM(BC!F5319)</f>
        <v>CENTRO DE SAÚDE DOM ORIONE</v>
      </c>
      <c r="B5321" t="str">
        <f>IFERROR(VLOOKUP('Lotações convertidas'!A5321,'Lista de conversão'!A:B,2,0),IFERROR(VLOOKUP('Lotações convertidas'!A5321,'Lista de conversão'!B:B,1,0),""))</f>
        <v>CENTRO DE SAÚDE DOM ORIONE</v>
      </c>
    </row>
    <row r="5322" spans="1:2" x14ac:dyDescent="0.25">
      <c r="A5322" t="str">
        <f>TRIM(BC!F5320)</f>
        <v>UNIDADE DE PRONTO ATENDIMENTO VENDA NOVA</v>
      </c>
      <c r="B5322" t="str">
        <f>IFERROR(VLOOKUP('Lotações convertidas'!A5322,'Lista de conversão'!A:B,2,0),IFERROR(VLOOKUP('Lotações convertidas'!A5322,'Lista de conversão'!B:B,1,0),""))</f>
        <v>UNIDADE DE PRONTO ATENDIMENTO VENDA NOVA</v>
      </c>
    </row>
    <row r="5323" spans="1:2" x14ac:dyDescent="0.25">
      <c r="A5323" t="str">
        <f>TRIM(BC!F5321)</f>
        <v>GERENCIA DE ASSISTENCIA, EPIDEMIOLOGIA E REGULACAO VENDA NOVA</v>
      </c>
      <c r="B5323" t="str">
        <f>IFERROR(VLOOKUP('Lotações convertidas'!A5323,'Lista de conversão'!A:B,2,0),IFERROR(VLOOKUP('Lotações convertidas'!A5323,'Lista de conversão'!B:B,1,0),""))</f>
        <v>GERENCIA DE ASSISTENCIA, EPIDEMIOLOGIA E REGULACAO VENDA NOVA</v>
      </c>
    </row>
    <row r="5324" spans="1:2" x14ac:dyDescent="0.25">
      <c r="A5324" t="str">
        <f>TRIM(BC!F5322)</f>
        <v>UNIDADE DE REFERÊNCIA SECUNDÁRIA SAUDADE</v>
      </c>
      <c r="B5324" t="str">
        <f>IFERROR(VLOOKUP('Lotações convertidas'!A5324,'Lista de conversão'!A:B,2,0),IFERROR(VLOOKUP('Lotações convertidas'!A5324,'Lista de conversão'!B:B,1,0),""))</f>
        <v>UNIDADE DE REFERENCIA SECUNDARIA SAUDADE</v>
      </c>
    </row>
    <row r="5325" spans="1:2" x14ac:dyDescent="0.25">
      <c r="A5325" t="str">
        <f>TRIM(BC!F5323)</f>
        <v>GERENCIA DE ASSISTENCIA, EPIDEMIOLOGIA E REGULACAO LESTE</v>
      </c>
      <c r="B5325" t="str">
        <f>IFERROR(VLOOKUP('Lotações convertidas'!A5325,'Lista de conversão'!A:B,2,0),IFERROR(VLOOKUP('Lotações convertidas'!A5325,'Lista de conversão'!B:B,1,0),""))</f>
        <v>GERENCIA DE ASSISTENCIA, EPIDEMIOLOGIA E REGULACAO LESTE</v>
      </c>
    </row>
    <row r="5326" spans="1:2" x14ac:dyDescent="0.25">
      <c r="A5326" t="str">
        <f>TRIM(BC!F5324)</f>
        <v>UNIDADE DE REFERÊNCIA SECUNDÁRIA PADRE EUSTÁQUIO</v>
      </c>
      <c r="B5326" t="str">
        <f>IFERROR(VLOOKUP('Lotações convertidas'!A5326,'Lista de conversão'!A:B,2,0),IFERROR(VLOOKUP('Lotações convertidas'!A5326,'Lista de conversão'!B:B,1,0),""))</f>
        <v>UNIDADE DE REFERENCIA SECUNDARIA PADRE EUSTAQUIO</v>
      </c>
    </row>
    <row r="5327" spans="1:2" x14ac:dyDescent="0.25">
      <c r="A5327" t="str">
        <f>TRIM(BC!F5325)</f>
        <v>CENTRO DE SAÚDE FELICIDADE II</v>
      </c>
      <c r="B5327" t="str">
        <f>IFERROR(VLOOKUP('Lotações convertidas'!A5327,'Lista de conversão'!A:B,2,0),IFERROR(VLOOKUP('Lotações convertidas'!A5327,'Lista de conversão'!B:B,1,0),""))</f>
        <v>CENTRO DE SAÚDE FELICIDADE II</v>
      </c>
    </row>
    <row r="5328" spans="1:2" x14ac:dyDescent="0.25">
      <c r="A5328" t="str">
        <f>TRIM(BC!F5326)</f>
        <v>CENTRO DE SAÚDE FELICIDADE II</v>
      </c>
      <c r="B5328" t="str">
        <f>IFERROR(VLOOKUP('Lotações convertidas'!A5328,'Lista de conversão'!A:B,2,0),IFERROR(VLOOKUP('Lotações convertidas'!A5328,'Lista de conversão'!B:B,1,0),""))</f>
        <v>CENTRO DE SAÚDE FELICIDADE II</v>
      </c>
    </row>
    <row r="5329" spans="1:2" x14ac:dyDescent="0.25">
      <c r="A5329" t="str">
        <f>TRIM(BC!F5327)</f>
        <v>CENTRO DE SAÚDE PALMEIRAS</v>
      </c>
      <c r="B5329" t="str">
        <f>IFERROR(VLOOKUP('Lotações convertidas'!A5329,'Lista de conversão'!A:B,2,0),IFERROR(VLOOKUP('Lotações convertidas'!A5329,'Lista de conversão'!B:B,1,0),""))</f>
        <v>CENTRO DE SAÚDE PALMEIRAS</v>
      </c>
    </row>
    <row r="5330" spans="1:2" x14ac:dyDescent="0.25">
      <c r="A5330" t="str">
        <f>TRIM(BC!F5328)</f>
        <v>CENTRO DE REFERENCIA EM SAUDE MENTAL NORDESTE</v>
      </c>
      <c r="B5330" t="str">
        <f>IFERROR(VLOOKUP('Lotações convertidas'!A5330,'Lista de conversão'!A:B,2,0),IFERROR(VLOOKUP('Lotações convertidas'!A5330,'Lista de conversão'!B:B,1,0),""))</f>
        <v>CENTRO DE REFERENCIA EM SAUDE MENTAL NORDESTE</v>
      </c>
    </row>
    <row r="5331" spans="1:2" x14ac:dyDescent="0.25">
      <c r="A5331" t="str">
        <f>TRIM(BC!F5329)</f>
        <v>UNIDADE DE PRONTO ATENDIMENTO VENDA NOVA</v>
      </c>
      <c r="B5331" t="str">
        <f>IFERROR(VLOOKUP('Lotações convertidas'!A5331,'Lista de conversão'!A:B,2,0),IFERROR(VLOOKUP('Lotações convertidas'!A5331,'Lista de conversão'!B:B,1,0),""))</f>
        <v>UNIDADE DE PRONTO ATENDIMENTO VENDA NOVA</v>
      </c>
    </row>
    <row r="5332" spans="1:2" x14ac:dyDescent="0.25">
      <c r="A5332" t="str">
        <f>TRIM(BC!F5330)</f>
        <v>CENTRO DE SAÚDE SERRANO</v>
      </c>
      <c r="B5332" t="str">
        <f>IFERROR(VLOOKUP('Lotações convertidas'!A5332,'Lista de conversão'!A:B,2,0),IFERROR(VLOOKUP('Lotações convertidas'!A5332,'Lista de conversão'!B:B,1,0),""))</f>
        <v>CENTRO DE SAÚDE SERRANO</v>
      </c>
    </row>
    <row r="5333" spans="1:2" x14ac:dyDescent="0.25">
      <c r="A5333" t="str">
        <f>TRIM(BC!F5331)</f>
        <v>UNIDADE DE PRONTO ATENDIMENTO NORDESTE</v>
      </c>
      <c r="B5333" t="str">
        <f>IFERROR(VLOOKUP('Lotações convertidas'!A5333,'Lista de conversão'!A:B,2,0),IFERROR(VLOOKUP('Lotações convertidas'!A5333,'Lista de conversão'!B:B,1,0),""))</f>
        <v>UNIDADE DE PRONTO ATENDIMENTO NORDESTE</v>
      </c>
    </row>
    <row r="5334" spans="1:2" x14ac:dyDescent="0.25">
      <c r="A5334" t="str">
        <f>TRIM(BC!F5332)</f>
        <v>CENTRO DE SAÚDE ITAMARATI</v>
      </c>
      <c r="B5334" t="str">
        <f>IFERROR(VLOOKUP('Lotações convertidas'!A5334,'Lista de conversão'!A:B,2,0),IFERROR(VLOOKUP('Lotações convertidas'!A5334,'Lista de conversão'!B:B,1,0),""))</f>
        <v>CENTRO DE SAÚDE ITAMARATI</v>
      </c>
    </row>
    <row r="5335" spans="1:2" x14ac:dyDescent="0.25">
      <c r="A5335" t="str">
        <f>TRIM(BC!F5333)</f>
        <v>UNIDADE DE PRONTO ATENDIMENTO NORDESTE</v>
      </c>
      <c r="B5335" t="str">
        <f>IFERROR(VLOOKUP('Lotações convertidas'!A5335,'Lista de conversão'!A:B,2,0),IFERROR(VLOOKUP('Lotações convertidas'!A5335,'Lista de conversão'!B:B,1,0),""))</f>
        <v>UNIDADE DE PRONTO ATENDIMENTO NORDESTE</v>
      </c>
    </row>
    <row r="5336" spans="1:2" x14ac:dyDescent="0.25">
      <c r="A5336" t="str">
        <f>TRIM(BC!F5334)</f>
        <v>CENTRO DE SAÚDE MARCO ANTÔNIO DE MENEZES</v>
      </c>
      <c r="B5336" t="str">
        <f>IFERROR(VLOOKUP('Lotações convertidas'!A5336,'Lista de conversão'!A:B,2,0),IFERROR(VLOOKUP('Lotações convertidas'!A5336,'Lista de conversão'!B:B,1,0),""))</f>
        <v>CENTRO DE SAÚDE MARCO ANTÔNIO DE MENEZES</v>
      </c>
    </row>
    <row r="5337" spans="1:2" x14ac:dyDescent="0.25">
      <c r="A5337" t="str">
        <f>TRIM(BC!F5335)</f>
        <v>CENTRO DE SAÚDE CACHOEIRINHA</v>
      </c>
      <c r="B5337" t="str">
        <f>IFERROR(VLOOKUP('Lotações convertidas'!A5337,'Lista de conversão'!A:B,2,0),IFERROR(VLOOKUP('Lotações convertidas'!A5337,'Lista de conversão'!B:B,1,0),""))</f>
        <v>CENTRO DE SAÚDE CACHOEIRINHA</v>
      </c>
    </row>
    <row r="5338" spans="1:2" x14ac:dyDescent="0.25">
      <c r="A5338" t="str">
        <f>TRIM(BC!F5336)</f>
        <v>UNIDADE DE PRONTO ATENDIMENTO VENDA NOVA</v>
      </c>
      <c r="B5338" t="str">
        <f>IFERROR(VLOOKUP('Lotações convertidas'!A5338,'Lista de conversão'!A:B,2,0),IFERROR(VLOOKUP('Lotações convertidas'!A5338,'Lista de conversão'!B:B,1,0),""))</f>
        <v>UNIDADE DE PRONTO ATENDIMENTO VENDA NOVA</v>
      </c>
    </row>
    <row r="5339" spans="1:2" x14ac:dyDescent="0.25">
      <c r="A5339" t="str">
        <f>TRIM(BC!F5337)</f>
        <v>GERENCIA DE ASSISTENCIA, EPIDEMIOLOGIA E REGULACAO PAMPULHA</v>
      </c>
      <c r="B5339" t="str">
        <f>IFERROR(VLOOKUP('Lotações convertidas'!A5339,'Lista de conversão'!A:B,2,0),IFERROR(VLOOKUP('Lotações convertidas'!A5339,'Lista de conversão'!B:B,1,0),""))</f>
        <v>GERENCIA DE ASSISTENCIA, EPIDEMIOLOGIA E REGULACAO PAMPULHA</v>
      </c>
    </row>
    <row r="5340" spans="1:2" x14ac:dyDescent="0.25">
      <c r="A5340" t="str">
        <f>TRIM(BC!F5338)</f>
        <v>UNIDADE DE PRONTO ATENDIMENTO VENDA NOVA</v>
      </c>
      <c r="B5340" t="str">
        <f>IFERROR(VLOOKUP('Lotações convertidas'!A5340,'Lista de conversão'!A:B,2,0),IFERROR(VLOOKUP('Lotações convertidas'!A5340,'Lista de conversão'!B:B,1,0),""))</f>
        <v>UNIDADE DE PRONTO ATENDIMENTO VENDA NOVA</v>
      </c>
    </row>
    <row r="5341" spans="1:2" x14ac:dyDescent="0.25">
      <c r="A5341" t="str">
        <f>TRIM(BC!F5339)</f>
        <v>SERVIÇO DE ATENDIMENTO MÓVEL DE URGÊNCIA E TRANSPORTE EM SAÚDE</v>
      </c>
      <c r="B5341" t="str">
        <f>IFERROR(VLOOKUP('Lotações convertidas'!A5341,'Lista de conversão'!A:B,2,0),IFERROR(VLOOKUP('Lotações convertidas'!A5341,'Lista de conversão'!B:B,1,0),""))</f>
        <v>SERVIÇO DE ATENDIMENTO MÓVEL DE URGÊNCIA E TRANSPORTE EM SAÚDE</v>
      </c>
    </row>
    <row r="5342" spans="1:2" x14ac:dyDescent="0.25">
      <c r="A5342" t="str">
        <f>TRIM(BC!F5340)</f>
        <v>CENTRO DE REFERÊNCIA EM SAÚDE MENTAL- ÁLCOOL E OUTRAS DROGAS PAMPULHA/NOROESTE</v>
      </c>
      <c r="B5342" t="str">
        <f>IFERROR(VLOOKUP('Lotações convertidas'!A5342,'Lista de conversão'!A:B,2,0),IFERROR(VLOOKUP('Lotações convertidas'!A5342,'Lista de conversão'!B:B,1,0),""))</f>
        <v>CENTRO DE REFERÊNCIA EM SAÚDE MENTAL - ÁLCOOL E DROGAS PAMPULHA/NOROESTE</v>
      </c>
    </row>
    <row r="5343" spans="1:2" x14ac:dyDescent="0.25">
      <c r="A5343" t="str">
        <f>TRIM(BC!F5341)</f>
        <v>GERENCIA DE ASSISTENCIA, EPIDEMIOLOGIA E REGULACAO PAMPULHA</v>
      </c>
      <c r="B5343" t="str">
        <f>IFERROR(VLOOKUP('Lotações convertidas'!A5343,'Lista de conversão'!A:B,2,0),IFERROR(VLOOKUP('Lotações convertidas'!A5343,'Lista de conversão'!B:B,1,0),""))</f>
        <v>GERENCIA DE ASSISTENCIA, EPIDEMIOLOGIA E REGULACAO PAMPULHA</v>
      </c>
    </row>
    <row r="5344" spans="1:2" x14ac:dyDescent="0.25">
      <c r="A5344" t="str">
        <f>TRIM(BC!F5342)</f>
        <v>CENTRO DE REFERENCIA EM REABILITACAO CENTRO-SUL</v>
      </c>
      <c r="B5344" t="str">
        <f>IFERROR(VLOOKUP('Lotações convertidas'!A5344,'Lista de conversão'!A:B,2,0),IFERROR(VLOOKUP('Lotações convertidas'!A5344,'Lista de conversão'!B:B,1,0),""))</f>
        <v>CENTRO DE REFERENCIA EM REABILITACAO CENTRO-SUL</v>
      </c>
    </row>
    <row r="5345" spans="1:2" x14ac:dyDescent="0.25">
      <c r="A5345" t="str">
        <f>TRIM(BC!F5343)</f>
        <v>LABORATÓRIO DE BROMATOLOGIA</v>
      </c>
      <c r="B5345" t="str">
        <f>IFERROR(VLOOKUP('Lotações convertidas'!A5345,'Lista de conversão'!A:B,2,0),IFERROR(VLOOKUP('Lotações convertidas'!A5345,'Lista de conversão'!B:B,1,0),""))</f>
        <v>LABORATORIO DE BROMATOLOGIA</v>
      </c>
    </row>
    <row r="5346" spans="1:2" x14ac:dyDescent="0.25">
      <c r="A5346" t="str">
        <f>TRIM(BC!F5344)</f>
        <v>CENTRO DE SAÚDE SANTA RITA DE CÁSSIA</v>
      </c>
      <c r="B5346" t="str">
        <f>IFERROR(VLOOKUP('Lotações convertidas'!A5346,'Lista de conversão'!A:B,2,0),IFERROR(VLOOKUP('Lotações convertidas'!A5346,'Lista de conversão'!B:B,1,0),""))</f>
        <v>CENTRO DE SAÚDE SANTA RITA DE CÁSSIA</v>
      </c>
    </row>
    <row r="5347" spans="1:2" x14ac:dyDescent="0.25">
      <c r="A5347" t="str">
        <f>TRIM(BC!F5345)</f>
        <v>CENTRO DE REFERÊNCIA EM SAÚDE MENTAL - ÁLCOOL E OUTRAS DROGAS VENDA NOVA</v>
      </c>
      <c r="B5347" t="str">
        <f>IFERROR(VLOOKUP('Lotações convertidas'!A5347,'Lista de conversão'!A:B,2,0),IFERROR(VLOOKUP('Lotações convertidas'!A5347,'Lista de conversão'!B:B,1,0),""))</f>
        <v>CENTRO DE REFERÊNCIA EM SAÚDE MENTAL - ÁLCOOL E OUTRAS DROGAS VENDA NOVA</v>
      </c>
    </row>
    <row r="5348" spans="1:2" x14ac:dyDescent="0.25">
      <c r="A5348" t="str">
        <f>TRIM(BC!F5346)</f>
        <v>CENTRO DE SAÚDE CONJUNTO PAULO VI</v>
      </c>
      <c r="B5348" t="str">
        <f>IFERROR(VLOOKUP('Lotações convertidas'!A5348,'Lista de conversão'!A:B,2,0),IFERROR(VLOOKUP('Lotações convertidas'!A5348,'Lista de conversão'!B:B,1,0),""))</f>
        <v>CENTRO DE SAÚDE CONJUNTO PAULO VI</v>
      </c>
    </row>
    <row r="5349" spans="1:2" x14ac:dyDescent="0.25">
      <c r="A5349" t="str">
        <f>TRIM(BC!F5347)</f>
        <v>CENTRO DE SAÚDE HELIÓPOLIS</v>
      </c>
      <c r="B5349" t="str">
        <f>IFERROR(VLOOKUP('Lotações convertidas'!A5349,'Lista de conversão'!A:B,2,0),IFERROR(VLOOKUP('Lotações convertidas'!A5349,'Lista de conversão'!B:B,1,0),""))</f>
        <v>CENTRO DE SAÚDE HELIÓPOLIS</v>
      </c>
    </row>
    <row r="5350" spans="1:2" x14ac:dyDescent="0.25">
      <c r="A5350" t="str">
        <f>TRIM(BC!F5348)</f>
        <v>UNIDADE DE PRONTO ATENDIMENTO PAMPULHA</v>
      </c>
      <c r="B5350" t="str">
        <f>IFERROR(VLOOKUP('Lotações convertidas'!A5350,'Lista de conversão'!A:B,2,0),IFERROR(VLOOKUP('Lotações convertidas'!A5350,'Lista de conversão'!B:B,1,0),""))</f>
        <v>UNIDADE DE PRONTO ATENDIMENTO PAMPULHA</v>
      </c>
    </row>
    <row r="5351" spans="1:2" x14ac:dyDescent="0.25">
      <c r="A5351" t="str">
        <f>TRIM(BC!F5349)</f>
        <v>CENTRO DE SAÚDE JAQUELINE II</v>
      </c>
      <c r="B5351" t="str">
        <f>IFERROR(VLOOKUP('Lotações convertidas'!A5351,'Lista de conversão'!A:B,2,0),IFERROR(VLOOKUP('Lotações convertidas'!A5351,'Lista de conversão'!B:B,1,0),""))</f>
        <v>CENTRO DE SAÚDE JAQUELINE II</v>
      </c>
    </row>
    <row r="5352" spans="1:2" x14ac:dyDescent="0.25">
      <c r="A5352" t="str">
        <f>TRIM(BC!F5350)</f>
        <v>CENTRO DE REFERENCIA EM SAUDE MENTAL NOROESTE</v>
      </c>
      <c r="B5352" t="str">
        <f>IFERROR(VLOOKUP('Lotações convertidas'!A5352,'Lista de conversão'!A:B,2,0),IFERROR(VLOOKUP('Lotações convertidas'!A5352,'Lista de conversão'!B:B,1,0),""))</f>
        <v>CENTRO DE REFERENCIA EM SAUDE MENTAL NOROESTE</v>
      </c>
    </row>
    <row r="5353" spans="1:2" x14ac:dyDescent="0.25">
      <c r="A5353" t="str">
        <f>TRIM(BC!F5351)</f>
        <v>CENTRO DE SAÚDE VILA PINHO</v>
      </c>
      <c r="B5353" t="str">
        <f>IFERROR(VLOOKUP('Lotações convertidas'!A5353,'Lista de conversão'!A:B,2,0),IFERROR(VLOOKUP('Lotações convertidas'!A5353,'Lista de conversão'!B:B,1,0),""))</f>
        <v>CENTRO DE SAÚDE VILA PINHO</v>
      </c>
    </row>
    <row r="5354" spans="1:2" x14ac:dyDescent="0.25">
      <c r="A5354" t="str">
        <f>TRIM(BC!F5352)</f>
        <v>UNIDADE DE PRONTO ATENDIMENTO NORTE</v>
      </c>
      <c r="B5354" t="str">
        <f>IFERROR(VLOOKUP('Lotações convertidas'!A5354,'Lista de conversão'!A:B,2,0),IFERROR(VLOOKUP('Lotações convertidas'!A5354,'Lista de conversão'!B:B,1,0),""))</f>
        <v>UNIDADE DE PRONTO ATENDIMENTO NORTE</v>
      </c>
    </row>
    <row r="5355" spans="1:2" x14ac:dyDescent="0.25">
      <c r="A5355" t="str">
        <f>TRIM(BC!F5353)</f>
        <v>CENTRO DE SAÚDE SANTOS ANJOS</v>
      </c>
      <c r="B5355" t="str">
        <f>IFERROR(VLOOKUP('Lotações convertidas'!A5355,'Lista de conversão'!A:B,2,0),IFERROR(VLOOKUP('Lotações convertidas'!A5355,'Lista de conversão'!B:B,1,0),""))</f>
        <v>CENTRO DE SAÚDE SANTOS ANJOS</v>
      </c>
    </row>
    <row r="5356" spans="1:2" x14ac:dyDescent="0.25">
      <c r="A5356" t="str">
        <f>TRIM(BC!F5354)</f>
        <v>CENTRO DE REFERÊNCIA EM SAÚDE MENTAL- ÁLCOOL E OUTRAS DROGAS NORDESTE</v>
      </c>
      <c r="B5356" t="str">
        <f>IFERROR(VLOOKUP('Lotações convertidas'!A5356,'Lista de conversão'!A:B,2,0),IFERROR(VLOOKUP('Lotações convertidas'!A5356,'Lista de conversão'!B:B,1,0),""))</f>
        <v>CENTRO DE REFERENCIA EM SAUDE MENTAL ALCOOL E DROGAS NORDESTE</v>
      </c>
    </row>
    <row r="5357" spans="1:2" x14ac:dyDescent="0.25">
      <c r="A5357" t="str">
        <f>TRIM(BC!F5355)</f>
        <v>UNIDADE DE PRONTO ATENDIMENTO BARREIRO</v>
      </c>
      <c r="B5357" t="str">
        <f>IFERROR(VLOOKUP('Lotações convertidas'!A5357,'Lista de conversão'!A:B,2,0),IFERROR(VLOOKUP('Lotações convertidas'!A5357,'Lista de conversão'!B:B,1,0),""))</f>
        <v>UNIDADE DE PRONTO ATENDIMENTO BARREIRO</v>
      </c>
    </row>
    <row r="5358" spans="1:2" x14ac:dyDescent="0.25">
      <c r="A5358" t="str">
        <f>TRIM(BC!F5356)</f>
        <v>UNIDADE DE PRONTO ATENDIMENTO LESTE</v>
      </c>
      <c r="B5358" t="str">
        <f>IFERROR(VLOOKUP('Lotações convertidas'!A5358,'Lista de conversão'!A:B,2,0),IFERROR(VLOOKUP('Lotações convertidas'!A5358,'Lista de conversão'!B:B,1,0),""))</f>
        <v>UNIDADE DE PRONTO ATENDIMENTO LESTE</v>
      </c>
    </row>
    <row r="5359" spans="1:2" x14ac:dyDescent="0.25">
      <c r="A5359" t="str">
        <f>TRIM(BC!F5357)</f>
        <v>UNIDADE DE REFERÊNCIA SECUNDÁRIA SAGRADA FAMÍLIA</v>
      </c>
      <c r="B5359" t="str">
        <f>IFERROR(VLOOKUP('Lotações convertidas'!A5359,'Lista de conversão'!A:B,2,0),IFERROR(VLOOKUP('Lotações convertidas'!A5359,'Lista de conversão'!B:B,1,0),""))</f>
        <v>UNIDADE DE REFERENCIA SECUNDARIA SAGRADA FAMILIA</v>
      </c>
    </row>
    <row r="5360" spans="1:2" x14ac:dyDescent="0.25">
      <c r="A5360" t="str">
        <f>TRIM(BC!F5358)</f>
        <v>CENTRO DE ESPECIALIDADES MEDICAS NOROESTE</v>
      </c>
      <c r="B5360" t="str">
        <f>IFERROR(VLOOKUP('Lotações convertidas'!A5360,'Lista de conversão'!A:B,2,0),IFERROR(VLOOKUP('Lotações convertidas'!A5360,'Lista de conversão'!B:B,1,0),""))</f>
        <v>CENTRO DE ESPECIALIDADES MEDICAS NOROESTE</v>
      </c>
    </row>
    <row r="5361" spans="1:2" x14ac:dyDescent="0.25">
      <c r="A5361" t="str">
        <f>TRIM(BC!F5359)</f>
        <v>CENTRO DE ESPECIALIDADES ODONTOLÓGICAS CENTRO-SUL</v>
      </c>
      <c r="B5361" t="str">
        <f>IFERROR(VLOOKUP('Lotações convertidas'!A5361,'Lista de conversão'!A:B,2,0),IFERROR(VLOOKUP('Lotações convertidas'!A5361,'Lista de conversão'!B:B,1,0),""))</f>
        <v>CENTRO DE ESPECIALIDADES ODONTOLOGICAS CENTRO-SUL</v>
      </c>
    </row>
    <row r="5362" spans="1:2" x14ac:dyDescent="0.25">
      <c r="A5362" t="str">
        <f>TRIM(BC!F5360)</f>
        <v>CENTRO DE REFERÊNCIA EM SAÚDE MENTAL- ÁLCOOL E OUTRAS DROGAS PAMPULHA/NOROESTE</v>
      </c>
      <c r="B5362" t="str">
        <f>IFERROR(VLOOKUP('Lotações convertidas'!A5362,'Lista de conversão'!A:B,2,0),IFERROR(VLOOKUP('Lotações convertidas'!A5362,'Lista de conversão'!B:B,1,0),""))</f>
        <v>CENTRO DE REFERÊNCIA EM SAÚDE MENTAL - ÁLCOOL E DROGAS PAMPULHA/NOROESTE</v>
      </c>
    </row>
    <row r="5363" spans="1:2" x14ac:dyDescent="0.25">
      <c r="A5363" t="str">
        <f>TRIM(BC!F5361)</f>
        <v>UNIDADE DE PRONTO ATENDIMENTO LESTE</v>
      </c>
      <c r="B5363" t="str">
        <f>IFERROR(VLOOKUP('Lotações convertidas'!A5363,'Lista de conversão'!A:B,2,0),IFERROR(VLOOKUP('Lotações convertidas'!A5363,'Lista de conversão'!B:B,1,0),""))</f>
        <v>UNIDADE DE PRONTO ATENDIMENTO LESTE</v>
      </c>
    </row>
    <row r="5364" spans="1:2" x14ac:dyDescent="0.25">
      <c r="A5364" t="str">
        <f>TRIM(BC!F5362)</f>
        <v>CENTRO DE SAÚDE FÁBIO CORREA LIMA</v>
      </c>
      <c r="B5364" t="str">
        <f>IFERROR(VLOOKUP('Lotações convertidas'!A5364,'Lista de conversão'!A:B,2,0),IFERROR(VLOOKUP('Lotações convertidas'!A5364,'Lista de conversão'!B:B,1,0),""))</f>
        <v>CENTRO DE SAÚDE FÁBIO CORREA LIMA</v>
      </c>
    </row>
    <row r="5365" spans="1:2" x14ac:dyDescent="0.25">
      <c r="A5365" t="str">
        <f>TRIM(BC!F5363)</f>
        <v>CENTRO DE SAÚDE INDEPENDÊNCIA</v>
      </c>
      <c r="B5365" t="str">
        <f>IFERROR(VLOOKUP('Lotações convertidas'!A5365,'Lista de conversão'!A:B,2,0),IFERROR(VLOOKUP('Lotações convertidas'!A5365,'Lista de conversão'!B:B,1,0),""))</f>
        <v>CENTRO DE SAÚDE INDEPENDÊNCIA</v>
      </c>
    </row>
    <row r="5366" spans="1:2" x14ac:dyDescent="0.25">
      <c r="A5366" t="str">
        <f>TRIM(BC!F5364)</f>
        <v>UNIDADE DE PRONTO ATENDIMENTO BARREIRO</v>
      </c>
      <c r="B5366" t="str">
        <f>IFERROR(VLOOKUP('Lotações convertidas'!A5366,'Lista de conversão'!A:B,2,0),IFERROR(VLOOKUP('Lotações convertidas'!A5366,'Lista de conversão'!B:B,1,0),""))</f>
        <v>UNIDADE DE PRONTO ATENDIMENTO BARREIRO</v>
      </c>
    </row>
    <row r="5367" spans="1:2" x14ac:dyDescent="0.25">
      <c r="A5367" t="str">
        <f>TRIM(BC!F5365)</f>
        <v>CENTRO DE SAÚDE DOM CABRAL</v>
      </c>
      <c r="B5367" t="str">
        <f>IFERROR(VLOOKUP('Lotações convertidas'!A5367,'Lista de conversão'!A:B,2,0),IFERROR(VLOOKUP('Lotações convertidas'!A5367,'Lista de conversão'!B:B,1,0),""))</f>
        <v>CENTRO DE SAÚDE DOM CABRAL</v>
      </c>
    </row>
    <row r="5368" spans="1:2" x14ac:dyDescent="0.25">
      <c r="A5368" t="str">
        <f>TRIM(BC!F5366)</f>
        <v>DIRETORIA REGIONAL DE SAUDE NORDESTE</v>
      </c>
      <c r="B5368" t="str">
        <f>IFERROR(VLOOKUP('Lotações convertidas'!A5368,'Lista de conversão'!A:B,2,0),IFERROR(VLOOKUP('Lotações convertidas'!A5368,'Lista de conversão'!B:B,1,0),""))</f>
        <v>DIRETORIA REGIONAL DE SAUDE NORDESTE</v>
      </c>
    </row>
    <row r="5369" spans="1:2" x14ac:dyDescent="0.25">
      <c r="A5369" t="str">
        <f>TRIM(BC!F5367)</f>
        <v>CENTRO DE SAÚDE SÃO PAULO</v>
      </c>
      <c r="B5369" t="str">
        <f>IFERROR(VLOOKUP('Lotações convertidas'!A5369,'Lista de conversão'!A:B,2,0),IFERROR(VLOOKUP('Lotações convertidas'!A5369,'Lista de conversão'!B:B,1,0),""))</f>
        <v>CENTRO DE SAÚDE SÃO PAULO</v>
      </c>
    </row>
    <row r="5370" spans="1:2" x14ac:dyDescent="0.25">
      <c r="A5370" t="str">
        <f>TRIM(BC!F5368)</f>
        <v>CENTRO DE SAÚDE NOVO AARÃO REIS</v>
      </c>
      <c r="B5370" t="str">
        <f>IFERROR(VLOOKUP('Lotações convertidas'!A5370,'Lista de conversão'!A:B,2,0),IFERROR(VLOOKUP('Lotações convertidas'!A5370,'Lista de conversão'!B:B,1,0),""))</f>
        <v>CENTRO DE SAÚDE NOVO AARÃO REIS</v>
      </c>
    </row>
    <row r="5371" spans="1:2" x14ac:dyDescent="0.25">
      <c r="A5371" t="str">
        <f>TRIM(BC!F5369)</f>
        <v>CENTRO DE SAÚDE PADRE TARCÍSIO</v>
      </c>
      <c r="B5371" t="str">
        <f>IFERROR(VLOOKUP('Lotações convertidas'!A5371,'Lista de conversão'!A:B,2,0),IFERROR(VLOOKUP('Lotações convertidas'!A5371,'Lista de conversão'!B:B,1,0),""))</f>
        <v>CENTRO DE SAÚDE PADRE TARCÍSIO</v>
      </c>
    </row>
    <row r="5372" spans="1:2" x14ac:dyDescent="0.25">
      <c r="A5372" t="str">
        <f>TRIM(BC!F5370)</f>
        <v>CENTRAL DE ESTERILIZACAO NORDESTE</v>
      </c>
      <c r="B5372" t="str">
        <f>IFERROR(VLOOKUP('Lotações convertidas'!A5372,'Lista de conversão'!A:B,2,0),IFERROR(VLOOKUP('Lotações convertidas'!A5372,'Lista de conversão'!B:B,1,0),""))</f>
        <v>CENTRAL DE ESTERILIZACAO NORDESTE</v>
      </c>
    </row>
    <row r="5373" spans="1:2" x14ac:dyDescent="0.25">
      <c r="A5373" t="str">
        <f>TRIM(BC!F5371)</f>
        <v>CENTRO DE REFERENCIA EM REABILITACAO CENTRO-SUL</v>
      </c>
      <c r="B5373" t="str">
        <f>IFERROR(VLOOKUP('Lotações convertidas'!A5373,'Lista de conversão'!A:B,2,0),IFERROR(VLOOKUP('Lotações convertidas'!A5373,'Lista de conversão'!B:B,1,0),""))</f>
        <v>CENTRO DE REFERENCIA EM REABILITACAO CENTRO-SUL</v>
      </c>
    </row>
    <row r="5374" spans="1:2" x14ac:dyDescent="0.25">
      <c r="A5374" t="str">
        <f>TRIM(BC!F5372)</f>
        <v>CENTRO DE REFERENCIA REGIONAL EM SAUDE DO TRABALHADOR BARREIRO</v>
      </c>
      <c r="B5374" t="str">
        <f>IFERROR(VLOOKUP('Lotações convertidas'!A5374,'Lista de conversão'!A:B,2,0),IFERROR(VLOOKUP('Lotações convertidas'!A5374,'Lista de conversão'!B:B,1,0),""))</f>
        <v>CENTRO DE REFERENCIA REGIONAL EM SAUDE DO TRABALHADOR BARREIRO</v>
      </c>
    </row>
    <row r="5375" spans="1:2" x14ac:dyDescent="0.25">
      <c r="A5375" t="str">
        <f>TRIM(BC!F5373)</f>
        <v>CENTRO DE ESPECIALIDADES ODONTOLÓGICAS BARREIRO</v>
      </c>
      <c r="B5375" t="str">
        <f>IFERROR(VLOOKUP('Lotações convertidas'!A5375,'Lista de conversão'!A:B,2,0),IFERROR(VLOOKUP('Lotações convertidas'!A5375,'Lista de conversão'!B:B,1,0),""))</f>
        <v>CENTRO DE ESPECIALIDADES ODONTOLOGICAS BARREIRO</v>
      </c>
    </row>
    <row r="5376" spans="1:2" x14ac:dyDescent="0.25">
      <c r="A5376" t="str">
        <f>TRIM(BC!F5374)</f>
        <v>SERVIÇO DE ATENDIMENTO MÓVEL DE URGÊNCIA E TRANSPORTE EM SAÚDE</v>
      </c>
      <c r="B5376" t="str">
        <f>IFERROR(VLOOKUP('Lotações convertidas'!A5376,'Lista de conversão'!A:B,2,0),IFERROR(VLOOKUP('Lotações convertidas'!A5376,'Lista de conversão'!B:B,1,0),""))</f>
        <v>SERVIÇO DE ATENDIMENTO MÓVEL DE URGÊNCIA E TRANSPORTE EM SAÚDE</v>
      </c>
    </row>
    <row r="5377" spans="1:2" x14ac:dyDescent="0.25">
      <c r="A5377" t="str">
        <f>TRIM(BC!F5375)</f>
        <v>UNIDADE DE PRONTO ATENDIMENTO PAMPULHA</v>
      </c>
      <c r="B5377" t="str">
        <f>IFERROR(VLOOKUP('Lotações convertidas'!A5377,'Lista de conversão'!A:B,2,0),IFERROR(VLOOKUP('Lotações convertidas'!A5377,'Lista de conversão'!B:B,1,0),""))</f>
        <v>UNIDADE DE PRONTO ATENDIMENTO PAMPULHA</v>
      </c>
    </row>
    <row r="5378" spans="1:2" x14ac:dyDescent="0.25">
      <c r="A5378" t="str">
        <f>TRIM(BC!F5376)</f>
        <v>CENTRO DE SAÚDE INDEPENDÊNCIA</v>
      </c>
      <c r="B5378" t="str">
        <f>IFERROR(VLOOKUP('Lotações convertidas'!A5378,'Lista de conversão'!A:B,2,0),IFERROR(VLOOKUP('Lotações convertidas'!A5378,'Lista de conversão'!B:B,1,0),""))</f>
        <v>CENTRO DE SAÚDE INDEPENDÊNCIA</v>
      </c>
    </row>
    <row r="5379" spans="1:2" x14ac:dyDescent="0.25">
      <c r="A5379" t="str">
        <f>TRIM(BC!F5377)</f>
        <v>CENTRO DE SAÚDE COQUEIROS</v>
      </c>
      <c r="B5379" t="str">
        <f>IFERROR(VLOOKUP('Lotações convertidas'!A5379,'Lista de conversão'!A:B,2,0),IFERROR(VLOOKUP('Lotações convertidas'!A5379,'Lista de conversão'!B:B,1,0),""))</f>
        <v>CENTRO DE SAÚDE COQUEIROS</v>
      </c>
    </row>
    <row r="5380" spans="1:2" x14ac:dyDescent="0.25">
      <c r="A5380" t="str">
        <f>TRIM(BC!F5378)</f>
        <v>GERENCIA DE ASSISTENCIA, EPIDEMIOLOGIA E REGULACAO NORDESTE</v>
      </c>
      <c r="B5380" t="str">
        <f>IFERROR(VLOOKUP('Lotações convertidas'!A5380,'Lista de conversão'!A:B,2,0),IFERROR(VLOOKUP('Lotações convertidas'!A5380,'Lista de conversão'!B:B,1,0),""))</f>
        <v>GERENCIA DE ASSISTENCIA, EPIDEMIOLOGIA E REGULACAO NORDESTE</v>
      </c>
    </row>
    <row r="5381" spans="1:2" x14ac:dyDescent="0.25">
      <c r="A5381" t="str">
        <f>TRIM(BC!F5379)</f>
        <v>FARMACIA REGIONAL NORDESTE</v>
      </c>
      <c r="B5381" t="str">
        <f>IFERROR(VLOOKUP('Lotações convertidas'!A5381,'Lista de conversão'!A:B,2,0),IFERROR(VLOOKUP('Lotações convertidas'!A5381,'Lista de conversão'!B:B,1,0),""))</f>
        <v>FARMACIA REGIONAL NORDESTE</v>
      </c>
    </row>
    <row r="5382" spans="1:2" x14ac:dyDescent="0.25">
      <c r="A5382" t="str">
        <f>TRIM(BC!F5380)</f>
        <v>CENTRO DE REFERÊNCIA EM SAÚDE MENTAL- ÁLCOOL E OUTRAS DROGAS PAMPULHA/NOROESTE</v>
      </c>
      <c r="B5382" t="str">
        <f>IFERROR(VLOOKUP('Lotações convertidas'!A5382,'Lista de conversão'!A:B,2,0),IFERROR(VLOOKUP('Lotações convertidas'!A5382,'Lista de conversão'!B:B,1,0),""))</f>
        <v>CENTRO DE REFERÊNCIA EM SAÚDE MENTAL - ÁLCOOL E DROGAS PAMPULHA/NOROESTE</v>
      </c>
    </row>
    <row r="5383" spans="1:2" x14ac:dyDescent="0.25">
      <c r="A5383" t="str">
        <f>TRIM(BC!F5381)</f>
        <v>CENTRO DE REFERENCIA EM SAUDE MENTAL VENDA NOVA</v>
      </c>
      <c r="B5383" t="str">
        <f>IFERROR(VLOOKUP('Lotações convertidas'!A5383,'Lista de conversão'!A:B,2,0),IFERROR(VLOOKUP('Lotações convertidas'!A5383,'Lista de conversão'!B:B,1,0),""))</f>
        <v>CENTRO DE REFERENCIA EM SAUDE MENTAL VENDA NOVA</v>
      </c>
    </row>
    <row r="5384" spans="1:2" x14ac:dyDescent="0.25">
      <c r="A5384" t="str">
        <f>TRIM(BC!F5382)</f>
        <v>CENTRO DE SAÚDE VILA MARIA - JOÃO VITAL</v>
      </c>
      <c r="B5384" t="str">
        <f>IFERROR(VLOOKUP('Lotações convertidas'!A5384,'Lista de conversão'!A:B,2,0),IFERROR(VLOOKUP('Lotações convertidas'!A5384,'Lista de conversão'!B:B,1,0),""))</f>
        <v>CENTRO DE SAÚDE VILA MARIA - JOÃO VITAL</v>
      </c>
    </row>
    <row r="5385" spans="1:2" x14ac:dyDescent="0.25">
      <c r="A5385" t="str">
        <f>TRIM(BC!F5383)</f>
        <v>CENTRO DE SAÚDE CONJUNTO PAULO VI</v>
      </c>
      <c r="B5385" t="str">
        <f>IFERROR(VLOOKUP('Lotações convertidas'!A5385,'Lista de conversão'!A:B,2,0),IFERROR(VLOOKUP('Lotações convertidas'!A5385,'Lista de conversão'!B:B,1,0),""))</f>
        <v>CENTRO DE SAÚDE CONJUNTO PAULO VI</v>
      </c>
    </row>
    <row r="5386" spans="1:2" x14ac:dyDescent="0.25">
      <c r="A5386" t="str">
        <f>TRIM(BC!F5384)</f>
        <v>GERÊNCIA DE ASSISTÊNCIA FARMACÊUTICA E INSUMOS ESSENCIAIS</v>
      </c>
      <c r="B5386" t="str">
        <f>IFERROR(VLOOKUP('Lotações convertidas'!A5386,'Lista de conversão'!A:B,2,0),IFERROR(VLOOKUP('Lotações convertidas'!A5386,'Lista de conversão'!B:B,1,0),""))</f>
        <v>GERÊNCIA DE ASSISTÊNCIA FARMACÊUTICA E INSUMOS ESSENCIAIS</v>
      </c>
    </row>
    <row r="5387" spans="1:2" x14ac:dyDescent="0.25">
      <c r="A5387" t="str">
        <f>TRIM(BC!F5385)</f>
        <v>CENTRO DE SAÚDE GUARANI</v>
      </c>
      <c r="B5387" t="str">
        <f>IFERROR(VLOOKUP('Lotações convertidas'!A5387,'Lista de conversão'!A:B,2,0),IFERROR(VLOOKUP('Lotações convertidas'!A5387,'Lista de conversão'!B:B,1,0),""))</f>
        <v>CENTRO DE SAÚDE GUARANI</v>
      </c>
    </row>
    <row r="5388" spans="1:2" x14ac:dyDescent="0.25">
      <c r="A5388" t="str">
        <f>TRIM(BC!F5386)</f>
        <v>UNIDADE DE PRONTO ATENDIMENTO BARREIRO</v>
      </c>
      <c r="B5388" t="str">
        <f>IFERROR(VLOOKUP('Lotações convertidas'!A5388,'Lista de conversão'!A:B,2,0),IFERROR(VLOOKUP('Lotações convertidas'!A5388,'Lista de conversão'!B:B,1,0),""))</f>
        <v>UNIDADE DE PRONTO ATENDIMENTO BARREIRO</v>
      </c>
    </row>
    <row r="5389" spans="1:2" x14ac:dyDescent="0.25">
      <c r="A5389" t="str">
        <f>TRIM(BC!F5387)</f>
        <v>CENTRO DE SAÚDE URUCUIA</v>
      </c>
      <c r="B5389" t="str">
        <f>IFERROR(VLOOKUP('Lotações convertidas'!A5389,'Lista de conversão'!A:B,2,0),IFERROR(VLOOKUP('Lotações convertidas'!A5389,'Lista de conversão'!B:B,1,0),""))</f>
        <v>CENTRO DE SAÚDE URUCUIA</v>
      </c>
    </row>
    <row r="5390" spans="1:2" x14ac:dyDescent="0.25">
      <c r="A5390" t="str">
        <f>TRIM(BC!F5388)</f>
        <v>CENTRO DE SAÚDE EDUARDO MAURO DE ARAÚJO - MIRAMAR</v>
      </c>
      <c r="B5390" t="str">
        <f>IFERROR(VLOOKUP('Lotações convertidas'!A5390,'Lista de conversão'!A:B,2,0),IFERROR(VLOOKUP('Lotações convertidas'!A5390,'Lista de conversão'!B:B,1,0),""))</f>
        <v>CENTRO DE SAÚDE EDUARDO MAURO DE ARAÚJO - MIRAMAR</v>
      </c>
    </row>
    <row r="5391" spans="1:2" x14ac:dyDescent="0.25">
      <c r="A5391" t="str">
        <f>TRIM(BC!F5389)</f>
        <v>CENTRO DE SAÚDE BOA VISTA</v>
      </c>
      <c r="B5391" t="str">
        <f>IFERROR(VLOOKUP('Lotações convertidas'!A5391,'Lista de conversão'!A:B,2,0),IFERROR(VLOOKUP('Lotações convertidas'!A5391,'Lista de conversão'!B:B,1,0),""))</f>
        <v>CENTRO DE SAÚDE BOA VISTA</v>
      </c>
    </row>
    <row r="5392" spans="1:2" x14ac:dyDescent="0.25">
      <c r="A5392" t="str">
        <f>TRIM(BC!F5390)</f>
        <v>UNIDADE DE PRONTO ATENDIMENTO LESTE</v>
      </c>
      <c r="B5392" t="str">
        <f>IFERROR(VLOOKUP('Lotações convertidas'!A5392,'Lista de conversão'!A:B,2,0),IFERROR(VLOOKUP('Lotações convertidas'!A5392,'Lista de conversão'!B:B,1,0),""))</f>
        <v>UNIDADE DE PRONTO ATENDIMENTO LESTE</v>
      </c>
    </row>
    <row r="5393" spans="1:2" x14ac:dyDescent="0.25">
      <c r="A5393" t="str">
        <f>TRIM(BC!F5391)</f>
        <v>CENTRO DE REFERÊNCIA EM SAÚDE MENTAL- ÁLCOOL E OUTRAS DROGAS BARREIRO</v>
      </c>
      <c r="B5393" t="str">
        <f>IFERROR(VLOOKUP('Lotações convertidas'!A5393,'Lista de conversão'!A:B,2,0),IFERROR(VLOOKUP('Lotações convertidas'!A5393,'Lista de conversão'!B:B,1,0),""))</f>
        <v>CENTRO DE REFERENCIA EM SAUDE MENTAL ALCOOL E DROGAS BARREIRO</v>
      </c>
    </row>
    <row r="5394" spans="1:2" x14ac:dyDescent="0.25">
      <c r="A5394" t="str">
        <f>TRIM(BC!F5392)</f>
        <v>UNIDADE DE PRONTO ATENDIMENTO LESTE</v>
      </c>
      <c r="B5394" t="str">
        <f>IFERROR(VLOOKUP('Lotações convertidas'!A5394,'Lista de conversão'!A:B,2,0),IFERROR(VLOOKUP('Lotações convertidas'!A5394,'Lista de conversão'!B:B,1,0),""))</f>
        <v>UNIDADE DE PRONTO ATENDIMENTO LESTE</v>
      </c>
    </row>
    <row r="5395" spans="1:2" x14ac:dyDescent="0.25">
      <c r="A5395" t="str">
        <f>TRIM(BC!F5393)</f>
        <v>CENTRO DE REFERENCIA EM SAUDE MENTAL NORDESTE</v>
      </c>
      <c r="B5395" t="str">
        <f>IFERROR(VLOOKUP('Lotações convertidas'!A5395,'Lista de conversão'!A:B,2,0),IFERROR(VLOOKUP('Lotações convertidas'!A5395,'Lista de conversão'!B:B,1,0),""))</f>
        <v>CENTRO DE REFERENCIA EM SAUDE MENTAL NORDESTE</v>
      </c>
    </row>
    <row r="5396" spans="1:2" x14ac:dyDescent="0.25">
      <c r="A5396" t="str">
        <f>TRIM(BC!F5394)</f>
        <v>CENTRO DE SAÚDE SANTO ANTÔNIO</v>
      </c>
      <c r="B5396" t="str">
        <f>IFERROR(VLOOKUP('Lotações convertidas'!A5396,'Lista de conversão'!A:B,2,0),IFERROR(VLOOKUP('Lotações convertidas'!A5396,'Lista de conversão'!B:B,1,0),""))</f>
        <v>CENTRO DE SAÚDE SANTO ANTÔNIO</v>
      </c>
    </row>
    <row r="5397" spans="1:2" x14ac:dyDescent="0.25">
      <c r="A5397" t="str">
        <f>TRIM(BC!F5395)</f>
        <v>CENTRO DE SAÚDE JARDIM EUROPA</v>
      </c>
      <c r="B5397" t="str">
        <f>IFERROR(VLOOKUP('Lotações convertidas'!A5397,'Lista de conversão'!A:B,2,0),IFERROR(VLOOKUP('Lotações convertidas'!A5397,'Lista de conversão'!B:B,1,0),""))</f>
        <v>CENTRO DE SAÚDE JARDIM EUROPA</v>
      </c>
    </row>
    <row r="5398" spans="1:2" x14ac:dyDescent="0.25">
      <c r="A5398" t="str">
        <f>TRIM(BC!F5396)</f>
        <v>UNIDADE DE REFERÊNCIA SECUNDÁRIA PADRE EUSTÁQUIO</v>
      </c>
      <c r="B5398" t="str">
        <f>IFERROR(VLOOKUP('Lotações convertidas'!A5398,'Lista de conversão'!A:B,2,0),IFERROR(VLOOKUP('Lotações convertidas'!A5398,'Lista de conversão'!B:B,1,0),""))</f>
        <v>UNIDADE DE REFERENCIA SECUNDARIA PADRE EUSTAQUIO</v>
      </c>
    </row>
    <row r="5399" spans="1:2" x14ac:dyDescent="0.25">
      <c r="A5399" t="str">
        <f>TRIM(BC!F5397)</f>
        <v>CENTRO DE SAÚDE MINAS CAIXA</v>
      </c>
      <c r="B5399" t="str">
        <f>IFERROR(VLOOKUP('Lotações convertidas'!A5399,'Lista de conversão'!A:B,2,0),IFERROR(VLOOKUP('Lotações convertidas'!A5399,'Lista de conversão'!B:B,1,0),""))</f>
        <v>CENTRO DE SAÚDE MINAS CAIXA</v>
      </c>
    </row>
    <row r="5400" spans="1:2" x14ac:dyDescent="0.25">
      <c r="A5400" t="str">
        <f>TRIM(BC!F5398)</f>
        <v>CENTRO DE SAÚDE JARDIM MONTANHÊS</v>
      </c>
      <c r="B5400" t="str">
        <f>IFERROR(VLOOKUP('Lotações convertidas'!A5400,'Lista de conversão'!A:B,2,0),IFERROR(VLOOKUP('Lotações convertidas'!A5400,'Lista de conversão'!B:B,1,0),""))</f>
        <v>CENTRO DE SAÚDE JARDIM MONTANHÊS</v>
      </c>
    </row>
    <row r="5401" spans="1:2" x14ac:dyDescent="0.25">
      <c r="A5401" t="str">
        <f>TRIM(BC!F5399)</f>
        <v>CENTRO DE ESPECIALIDADES MEDICAS BARREIRO</v>
      </c>
      <c r="B5401" t="str">
        <f>IFERROR(VLOOKUP('Lotações convertidas'!A5401,'Lista de conversão'!A:B,2,0),IFERROR(VLOOKUP('Lotações convertidas'!A5401,'Lista de conversão'!B:B,1,0),""))</f>
        <v>CENTRO DE ESPECIALIDADES MEDICAS BARREIRO</v>
      </c>
    </row>
    <row r="5402" spans="1:2" x14ac:dyDescent="0.25">
      <c r="A5402" t="str">
        <f>TRIM(BC!F5400)</f>
        <v>CENTRO DE SAÚDE GRANJA DE FREITAS</v>
      </c>
      <c r="B5402" t="str">
        <f>IFERROR(VLOOKUP('Lotações convertidas'!A5402,'Lista de conversão'!A:B,2,0),IFERROR(VLOOKUP('Lotações convertidas'!A5402,'Lista de conversão'!B:B,1,0),""))</f>
        <v>CENTRO DE SAÚDE GRANJA DE FREITAS</v>
      </c>
    </row>
    <row r="5403" spans="1:2" x14ac:dyDescent="0.25">
      <c r="A5403" t="str">
        <f>TRIM(BC!F5401)</f>
        <v>SERVIÇO DE ATENDIMENTO MÓVEL DE URGÊNCIA E TRANSPORTE EM SAÚDE</v>
      </c>
      <c r="B5403" t="str">
        <f>IFERROR(VLOOKUP('Lotações convertidas'!A5403,'Lista de conversão'!A:B,2,0),IFERROR(VLOOKUP('Lotações convertidas'!A5403,'Lista de conversão'!B:B,1,0),""))</f>
        <v>SERVIÇO DE ATENDIMENTO MÓVEL DE URGÊNCIA E TRANSPORTE EM SAÚDE</v>
      </c>
    </row>
    <row r="5404" spans="1:2" x14ac:dyDescent="0.25">
      <c r="A5404" t="str">
        <f>TRIM(BC!F5402)</f>
        <v>CENTRO DE SAÚDE SANTA INÊS</v>
      </c>
      <c r="B5404" t="str">
        <f>IFERROR(VLOOKUP('Lotações convertidas'!A5404,'Lista de conversão'!A:B,2,0),IFERROR(VLOOKUP('Lotações convertidas'!A5404,'Lista de conversão'!B:B,1,0),""))</f>
        <v>CENTRO DE SAÚDE SANTA INÊS</v>
      </c>
    </row>
    <row r="5405" spans="1:2" x14ac:dyDescent="0.25">
      <c r="A5405" t="str">
        <f>TRIM(BC!F5403)</f>
        <v>UNIDADE DE PRONTO ATENDIMENTO NORTE</v>
      </c>
      <c r="B5405" t="str">
        <f>IFERROR(VLOOKUP('Lotações convertidas'!A5405,'Lista de conversão'!A:B,2,0),IFERROR(VLOOKUP('Lotações convertidas'!A5405,'Lista de conversão'!B:B,1,0),""))</f>
        <v>UNIDADE DE PRONTO ATENDIMENTO NORTE</v>
      </c>
    </row>
    <row r="5406" spans="1:2" x14ac:dyDescent="0.25">
      <c r="A5406" t="str">
        <f>TRIM(BC!F5404)</f>
        <v>UNIDADE DE PRONTO ATENDIMENTO VENDA NOVA</v>
      </c>
      <c r="B5406" t="str">
        <f>IFERROR(VLOOKUP('Lotações convertidas'!A5406,'Lista de conversão'!A:B,2,0),IFERROR(VLOOKUP('Lotações convertidas'!A5406,'Lista de conversão'!B:B,1,0),""))</f>
        <v>UNIDADE DE PRONTO ATENDIMENTO VENDA NOVA</v>
      </c>
    </row>
    <row r="5407" spans="1:2" x14ac:dyDescent="0.25">
      <c r="A5407" t="str">
        <f>TRIM(BC!F5405)</f>
        <v>CENTRO DE SAÚDE SANTA ROSA</v>
      </c>
      <c r="B5407" t="str">
        <f>IFERROR(VLOOKUP('Lotações convertidas'!A5407,'Lista de conversão'!A:B,2,0),IFERROR(VLOOKUP('Lotações convertidas'!A5407,'Lista de conversão'!B:B,1,0),""))</f>
        <v>CENTRO DE SAÚDE SANTA ROSA</v>
      </c>
    </row>
    <row r="5408" spans="1:2" x14ac:dyDescent="0.25">
      <c r="A5408" t="str">
        <f>TRIM(BC!F5406)</f>
        <v>GERÊNCIA DE REGULAÇÃO DO ACESSO AMBULATORIAL</v>
      </c>
      <c r="B5408" t="str">
        <f>IFERROR(VLOOKUP('Lotações convertidas'!A5408,'Lista de conversão'!A:B,2,0),IFERROR(VLOOKUP('Lotações convertidas'!A5408,'Lista de conversão'!B:B,1,0),""))</f>
        <v>GERÊNCIA DE REGULAÇÃO DO ACESSO AMBULATORIAL</v>
      </c>
    </row>
    <row r="5409" spans="1:2" x14ac:dyDescent="0.25">
      <c r="A5409" t="str">
        <f>TRIM(BC!F5407)</f>
        <v>CENTRO DE SAÚDE AMÍLCAR VIANNA MARTINS</v>
      </c>
      <c r="B5409" t="str">
        <f>IFERROR(VLOOKUP('Lotações convertidas'!A5409,'Lista de conversão'!A:B,2,0),IFERROR(VLOOKUP('Lotações convertidas'!A5409,'Lista de conversão'!B:B,1,0),""))</f>
        <v>CENTRO DE SAÚDE AMÍLCAR VIANNA MARTINS</v>
      </c>
    </row>
    <row r="5410" spans="1:2" x14ac:dyDescent="0.25">
      <c r="A5410" t="str">
        <f>TRIM(BC!F5408)</f>
        <v>CENTRO DE SAÚDE CABANA</v>
      </c>
      <c r="B5410" t="str">
        <f>IFERROR(VLOOKUP('Lotações convertidas'!A5410,'Lista de conversão'!A:B,2,0),IFERROR(VLOOKUP('Lotações convertidas'!A5410,'Lista de conversão'!B:B,1,0),""))</f>
        <v>CENTRO DE SAÚDE CABANA</v>
      </c>
    </row>
    <row r="5411" spans="1:2" x14ac:dyDescent="0.25">
      <c r="A5411" t="str">
        <f>TRIM(BC!F5409)</f>
        <v>SERVIÇO DE ATENDIMENTO MÓVEL DE URGÊNCIA E TRANSPORTE EM SAÚDE</v>
      </c>
      <c r="B5411" t="str">
        <f>IFERROR(VLOOKUP('Lotações convertidas'!A5411,'Lista de conversão'!A:B,2,0),IFERROR(VLOOKUP('Lotações convertidas'!A5411,'Lista de conversão'!B:B,1,0),""))</f>
        <v>SERVIÇO DE ATENDIMENTO MÓVEL DE URGÊNCIA E TRANSPORTE EM SAÚDE</v>
      </c>
    </row>
    <row r="5412" spans="1:2" x14ac:dyDescent="0.25">
      <c r="A5412" t="str">
        <f>TRIM(BC!F5410)</f>
        <v>SERVIÇO DE ATENDIMENTO MÓVEL DE URGÊNCIA E TRANSPORTE EM SAÚDE</v>
      </c>
      <c r="B5412" t="str">
        <f>IFERROR(VLOOKUP('Lotações convertidas'!A5412,'Lista de conversão'!A:B,2,0),IFERROR(VLOOKUP('Lotações convertidas'!A5412,'Lista de conversão'!B:B,1,0),""))</f>
        <v>SERVIÇO DE ATENDIMENTO MÓVEL DE URGÊNCIA E TRANSPORTE EM SAÚDE</v>
      </c>
    </row>
    <row r="5413" spans="1:2" x14ac:dyDescent="0.25">
      <c r="A5413" t="str">
        <f>TRIM(BC!F5411)</f>
        <v>CENTRO DE REFERÊNCIA EM SAÚDE MENTAL- ÁLCOOL E OUTRAS DROGAS BARREIRO</v>
      </c>
      <c r="B5413" t="str">
        <f>IFERROR(VLOOKUP('Lotações convertidas'!A5413,'Lista de conversão'!A:B,2,0),IFERROR(VLOOKUP('Lotações convertidas'!A5413,'Lista de conversão'!B:B,1,0),""))</f>
        <v>CENTRO DE REFERENCIA EM SAUDE MENTAL ALCOOL E DROGAS BARREIRO</v>
      </c>
    </row>
    <row r="5414" spans="1:2" x14ac:dyDescent="0.25">
      <c r="A5414" t="str">
        <f>TRIM(BC!F5412)</f>
        <v>CENTRO DE TREIN. E REF. EM DOENÇAS INFECCIOSAS E PARASITÁRIAS ORESTES DINIZ</v>
      </c>
      <c r="B5414" t="str">
        <f>IFERROR(VLOOKUP('Lotações convertidas'!A5414,'Lista de conversão'!A:B,2,0),IFERROR(VLOOKUP('Lotações convertidas'!A5414,'Lista de conversão'!B:B,1,0),""))</f>
        <v>CENTRO DE TREIN. E REF. EM DOENÇAS INFECCIOSAS E PARASITÁRIAS ORESTES DINIZ</v>
      </c>
    </row>
    <row r="5415" spans="1:2" x14ac:dyDescent="0.25">
      <c r="A5415" t="str">
        <f>TRIM(BC!F5413)</f>
        <v>CENTRO DE SAÚDE SANTOS ANJOS</v>
      </c>
      <c r="B5415" t="str">
        <f>IFERROR(VLOOKUP('Lotações convertidas'!A5415,'Lista de conversão'!A:B,2,0),IFERROR(VLOOKUP('Lotações convertidas'!A5415,'Lista de conversão'!B:B,1,0),""))</f>
        <v>CENTRO DE SAÚDE SANTOS ANJOS</v>
      </c>
    </row>
    <row r="5416" spans="1:2" x14ac:dyDescent="0.25">
      <c r="A5416" t="str">
        <f>TRIM(BC!F5414)</f>
        <v>CENTRO DE REFERÊNCIA EM SAÚDE MENTAL - ÁLCOOL E OUTRAS DROGAS VENDA NOVA</v>
      </c>
      <c r="B5416" t="str">
        <f>IFERROR(VLOOKUP('Lotações convertidas'!A5416,'Lista de conversão'!A:B,2,0),IFERROR(VLOOKUP('Lotações convertidas'!A5416,'Lista de conversão'!B:B,1,0),""))</f>
        <v>CENTRO DE REFERÊNCIA EM SAÚDE MENTAL - ÁLCOOL E OUTRAS DROGAS VENDA NOVA</v>
      </c>
    </row>
    <row r="5417" spans="1:2" x14ac:dyDescent="0.25">
      <c r="A5417" t="str">
        <f>TRIM(BC!F5415)</f>
        <v>CENTRO DE SAÚDE CAPITÃO EDUARDO</v>
      </c>
      <c r="B5417" t="str">
        <f>IFERROR(VLOOKUP('Lotações convertidas'!A5417,'Lista de conversão'!A:B,2,0),IFERROR(VLOOKUP('Lotações convertidas'!A5417,'Lista de conversão'!B:B,1,0),""))</f>
        <v>CENTRO DE SAÚDE CAPITÃO EDUARDO</v>
      </c>
    </row>
    <row r="5418" spans="1:2" x14ac:dyDescent="0.25">
      <c r="A5418" t="str">
        <f>TRIM(BC!F5416)</f>
        <v>SERVIÇO DE ATENDIMENTO MÓVEL DE URGÊNCIA E TRANSPORTE EM SAÚDE</v>
      </c>
      <c r="B5418" t="str">
        <f>IFERROR(VLOOKUP('Lotações convertidas'!A5418,'Lista de conversão'!A:B,2,0),IFERROR(VLOOKUP('Lotações convertidas'!A5418,'Lista de conversão'!B:B,1,0),""))</f>
        <v>SERVIÇO DE ATENDIMENTO MÓVEL DE URGÊNCIA E TRANSPORTE EM SAÚDE</v>
      </c>
    </row>
    <row r="5419" spans="1:2" x14ac:dyDescent="0.25">
      <c r="A5419" t="str">
        <f>TRIM(BC!F5417)</f>
        <v>CENTRO DE SAÚDE SÃO MIGUEL ARCANJO</v>
      </c>
      <c r="B5419" t="str">
        <f>IFERROR(VLOOKUP('Lotações convertidas'!A5419,'Lista de conversão'!A:B,2,0),IFERROR(VLOOKUP('Lotações convertidas'!A5419,'Lista de conversão'!B:B,1,0),""))</f>
        <v>CENTRO DE SAÚDE SÃO MIGUEL ARCANJO</v>
      </c>
    </row>
    <row r="5420" spans="1:2" x14ac:dyDescent="0.25">
      <c r="A5420" t="str">
        <f>TRIM(BC!F5418)</f>
        <v>CENTRO DE REFERENCIA EM REABILITACAO CENTRO-SUL</v>
      </c>
      <c r="B5420" t="str">
        <f>IFERROR(VLOOKUP('Lotações convertidas'!A5420,'Lista de conversão'!A:B,2,0),IFERROR(VLOOKUP('Lotações convertidas'!A5420,'Lista de conversão'!B:B,1,0),""))</f>
        <v>CENTRO DE REFERENCIA EM REABILITACAO CENTRO-SUL</v>
      </c>
    </row>
    <row r="5421" spans="1:2" x14ac:dyDescent="0.25">
      <c r="A5421" t="str">
        <f>TRIM(BC!F5419)</f>
        <v>UNIDADE DE PRONTO ATENDIMENTO NORDESTE</v>
      </c>
      <c r="B5421" t="str">
        <f>IFERROR(VLOOKUP('Lotações convertidas'!A5421,'Lista de conversão'!A:B,2,0),IFERROR(VLOOKUP('Lotações convertidas'!A5421,'Lista de conversão'!B:B,1,0),""))</f>
        <v>UNIDADE DE PRONTO ATENDIMENTO NORDESTE</v>
      </c>
    </row>
    <row r="5422" spans="1:2" x14ac:dyDescent="0.25">
      <c r="A5422" t="str">
        <f>TRIM(BC!F5420)</f>
        <v>CENTRO DE SAÚDE HELIÓPOLIS</v>
      </c>
      <c r="B5422" t="str">
        <f>IFERROR(VLOOKUP('Lotações convertidas'!A5422,'Lista de conversão'!A:B,2,0),IFERROR(VLOOKUP('Lotações convertidas'!A5422,'Lista de conversão'!B:B,1,0),""))</f>
        <v>CENTRO DE SAÚDE HELIÓPOLIS</v>
      </c>
    </row>
    <row r="5423" spans="1:2" x14ac:dyDescent="0.25">
      <c r="A5423" t="str">
        <f>TRIM(BC!F5421)</f>
        <v>CENTRO DE SAÚDE NOSSA SENHORA DE FÁTIMA</v>
      </c>
      <c r="B5423" t="str">
        <f>IFERROR(VLOOKUP('Lotações convertidas'!A5423,'Lista de conversão'!A:B,2,0),IFERROR(VLOOKUP('Lotações convertidas'!A5423,'Lista de conversão'!B:B,1,0),""))</f>
        <v>CENTRO DE SAÚDE NOSSA SENHORA DE FÁTIMA</v>
      </c>
    </row>
    <row r="5424" spans="1:2" x14ac:dyDescent="0.25">
      <c r="A5424" t="str">
        <f>TRIM(BC!F5422)</f>
        <v>LABORATÓRIO REGIONAL NORTE / VENDA NOVA</v>
      </c>
      <c r="B5424" t="str">
        <f>IFERROR(VLOOKUP('Lotações convertidas'!A5424,'Lista de conversão'!A:B,2,0),IFERROR(VLOOKUP('Lotações convertidas'!A5424,'Lista de conversão'!B:B,1,0),""))</f>
        <v>LABORATORIO REGIONAL NORTE/VENDA NOVA</v>
      </c>
    </row>
    <row r="5425" spans="1:2" x14ac:dyDescent="0.25">
      <c r="A5425" t="str">
        <f>TRIM(BC!F5423)</f>
        <v>CENTRO DE SAÚDE VILA LEONINA</v>
      </c>
      <c r="B5425" t="str">
        <f>IFERROR(VLOOKUP('Lotações convertidas'!A5425,'Lista de conversão'!A:B,2,0),IFERROR(VLOOKUP('Lotações convertidas'!A5425,'Lista de conversão'!B:B,1,0),""))</f>
        <v>CENTRO DE SAÚDE VILA LEONINA</v>
      </c>
    </row>
    <row r="5426" spans="1:2" x14ac:dyDescent="0.25">
      <c r="A5426" t="str">
        <f>TRIM(BC!F5424)</f>
        <v>SERVIÇO DE ATENDIMENTO MÓVEL DE URGÊNCIA E TRANSPORTE EM SAÚDE</v>
      </c>
      <c r="B5426" t="str">
        <f>IFERROR(VLOOKUP('Lotações convertidas'!A5426,'Lista de conversão'!A:B,2,0),IFERROR(VLOOKUP('Lotações convertidas'!A5426,'Lista de conversão'!B:B,1,0),""))</f>
        <v>SERVIÇO DE ATENDIMENTO MÓVEL DE URGÊNCIA E TRANSPORTE EM SAÚDE</v>
      </c>
    </row>
    <row r="5427" spans="1:2" x14ac:dyDescent="0.25">
      <c r="A5427" t="str">
        <f>TRIM(BC!F5425)</f>
        <v>CENTRO DE SAÚDE CÍCERO ILDEFONSO</v>
      </c>
      <c r="B5427" t="str">
        <f>IFERROR(VLOOKUP('Lotações convertidas'!A5427,'Lista de conversão'!A:B,2,0),IFERROR(VLOOKUP('Lotações convertidas'!A5427,'Lista de conversão'!B:B,1,0),""))</f>
        <v>CENTRO DE SAÚDE CÍCERO ILDEFONSO</v>
      </c>
    </row>
    <row r="5428" spans="1:2" x14ac:dyDescent="0.25">
      <c r="A5428" t="str">
        <f>TRIM(BC!F5426)</f>
        <v>CENTRO DE SAÚDE LAGOA</v>
      </c>
      <c r="B5428" t="str">
        <f>IFERROR(VLOOKUP('Lotações convertidas'!A5428,'Lista de conversão'!A:B,2,0),IFERROR(VLOOKUP('Lotações convertidas'!A5428,'Lista de conversão'!B:B,1,0),""))</f>
        <v>CENTRO DE SAÚDE LAGOA</v>
      </c>
    </row>
    <row r="5429" spans="1:2" x14ac:dyDescent="0.25">
      <c r="A5429" t="str">
        <f>TRIM(BC!F5427)</f>
        <v>UNIDADE DE PRONTO ATENDIMENTO PAMPULHA</v>
      </c>
      <c r="B5429" t="str">
        <f>IFERROR(VLOOKUP('Lotações convertidas'!A5429,'Lista de conversão'!A:B,2,0),IFERROR(VLOOKUP('Lotações convertidas'!A5429,'Lista de conversão'!B:B,1,0),""))</f>
        <v>UNIDADE DE PRONTO ATENDIMENTO PAMPULHA</v>
      </c>
    </row>
    <row r="5430" spans="1:2" x14ac:dyDescent="0.25">
      <c r="A5430" t="str">
        <f>TRIM(BC!F5428)</f>
        <v>CENTRO DE SAÚDE VILA PINHO</v>
      </c>
      <c r="B5430" t="str">
        <f>IFERROR(VLOOKUP('Lotações convertidas'!A5430,'Lista de conversão'!A:B,2,0),IFERROR(VLOOKUP('Lotações convertidas'!A5430,'Lista de conversão'!B:B,1,0),""))</f>
        <v>CENTRO DE SAÚDE VILA PINHO</v>
      </c>
    </row>
    <row r="5431" spans="1:2" x14ac:dyDescent="0.25">
      <c r="A5431" t="str">
        <f>TRIM(BC!F5429)</f>
        <v>UNIDADE DE PRONTO ATENDIMENTO LESTE</v>
      </c>
      <c r="B5431" t="str">
        <f>IFERROR(VLOOKUP('Lotações convertidas'!A5431,'Lista de conversão'!A:B,2,0),IFERROR(VLOOKUP('Lotações convertidas'!A5431,'Lista de conversão'!B:B,1,0),""))</f>
        <v>UNIDADE DE PRONTO ATENDIMENTO LESTE</v>
      </c>
    </row>
    <row r="5432" spans="1:2" x14ac:dyDescent="0.25">
      <c r="A5432" t="str">
        <f>TRIM(BC!F5430)</f>
        <v>UNIDADE DE PRONTO ATENDIMENTO NORDESTE</v>
      </c>
      <c r="B5432" t="str">
        <f>IFERROR(VLOOKUP('Lotações convertidas'!A5432,'Lista de conversão'!A:B,2,0),IFERROR(VLOOKUP('Lotações convertidas'!A5432,'Lista de conversão'!B:B,1,0),""))</f>
        <v>UNIDADE DE PRONTO ATENDIMENTO NORDESTE</v>
      </c>
    </row>
    <row r="5433" spans="1:2" x14ac:dyDescent="0.25">
      <c r="A5433" t="str">
        <f>TRIM(BC!F5431)</f>
        <v>CENTRO DE SAÚDE TUPI</v>
      </c>
      <c r="B5433" t="str">
        <f>IFERROR(VLOOKUP('Lotações convertidas'!A5433,'Lista de conversão'!A:B,2,0),IFERROR(VLOOKUP('Lotações convertidas'!A5433,'Lista de conversão'!B:B,1,0),""))</f>
        <v>CENTRO DE SAÚDE TUPI</v>
      </c>
    </row>
    <row r="5434" spans="1:2" x14ac:dyDescent="0.25">
      <c r="A5434" t="str">
        <f>TRIM(BC!F5432)</f>
        <v>CENTRO DE SAÚDE DR. JOSÉ DOMINGOS</v>
      </c>
      <c r="B5434" t="str">
        <f>IFERROR(VLOOKUP('Lotações convertidas'!A5434,'Lista de conversão'!A:B,2,0),IFERROR(VLOOKUP('Lotações convertidas'!A5434,'Lista de conversão'!B:B,1,0),""))</f>
        <v>CENTRO DE SAÚDE DR. JOSÉ DOMINGOS</v>
      </c>
    </row>
    <row r="5435" spans="1:2" x14ac:dyDescent="0.25">
      <c r="A5435" t="str">
        <f>TRIM(BC!F5433)</f>
        <v>SERVIÇO DE ATENDIMENTO MÓVEL DE URGÊNCIA E TRANSPORTE EM SAÚDE</v>
      </c>
      <c r="B5435" t="str">
        <f>IFERROR(VLOOKUP('Lotações convertidas'!A5435,'Lista de conversão'!A:B,2,0),IFERROR(VLOOKUP('Lotações convertidas'!A5435,'Lista de conversão'!B:B,1,0),""))</f>
        <v>SERVIÇO DE ATENDIMENTO MÓVEL DE URGÊNCIA E TRANSPORTE EM SAÚDE</v>
      </c>
    </row>
    <row r="5436" spans="1:2" x14ac:dyDescent="0.25">
      <c r="A5436" t="str">
        <f>TRIM(BC!F5434)</f>
        <v>UNIDADE DE PRONTO ATENDIMENTO OESTE</v>
      </c>
      <c r="B5436" t="str">
        <f>IFERROR(VLOOKUP('Lotações convertidas'!A5436,'Lista de conversão'!A:B,2,0),IFERROR(VLOOKUP('Lotações convertidas'!A5436,'Lista de conversão'!B:B,1,0),""))</f>
        <v>UNIDADE DE PRONTO ATENDIMENTO OESTE</v>
      </c>
    </row>
    <row r="5437" spans="1:2" x14ac:dyDescent="0.25">
      <c r="A5437" t="str">
        <f>TRIM(BC!F5435)</f>
        <v>CENTRO DE SAÚDE CABANA</v>
      </c>
      <c r="B5437" t="str">
        <f>IFERROR(VLOOKUP('Lotações convertidas'!A5437,'Lista de conversão'!A:B,2,0),IFERROR(VLOOKUP('Lotações convertidas'!A5437,'Lista de conversão'!B:B,1,0),""))</f>
        <v>CENTRO DE SAÚDE CABANA</v>
      </c>
    </row>
    <row r="5438" spans="1:2" x14ac:dyDescent="0.25">
      <c r="A5438" t="str">
        <f>TRIM(BC!F5436)</f>
        <v>CENTRO DE SAÚDE CIDADE OZANAN</v>
      </c>
      <c r="B5438" t="str">
        <f>IFERROR(VLOOKUP('Lotações convertidas'!A5438,'Lista de conversão'!A:B,2,0),IFERROR(VLOOKUP('Lotações convertidas'!A5438,'Lista de conversão'!B:B,1,0),""))</f>
        <v>CENTRO DE SAÚDE CIDADE OZANAN</v>
      </c>
    </row>
    <row r="5439" spans="1:2" x14ac:dyDescent="0.25">
      <c r="A5439" t="str">
        <f>TRIM(BC!F5437)</f>
        <v>CENTRO DE ESPECIALIDADES MEDICAS LESTE</v>
      </c>
      <c r="B5439" t="str">
        <f>IFERROR(VLOOKUP('Lotações convertidas'!A5439,'Lista de conversão'!A:B,2,0),IFERROR(VLOOKUP('Lotações convertidas'!A5439,'Lista de conversão'!B:B,1,0),""))</f>
        <v>CENTRO DE ESPECIALIDADES MEDICAS LESTE</v>
      </c>
    </row>
    <row r="5440" spans="1:2" x14ac:dyDescent="0.25">
      <c r="A5440" t="str">
        <f>TRIM(BC!F5438)</f>
        <v>UNIDADE DE PRONTO ATENDIMENTO OESTE</v>
      </c>
      <c r="B5440" t="str">
        <f>IFERROR(VLOOKUP('Lotações convertidas'!A5440,'Lista de conversão'!A:B,2,0),IFERROR(VLOOKUP('Lotações convertidas'!A5440,'Lista de conversão'!B:B,1,0),""))</f>
        <v>UNIDADE DE PRONTO ATENDIMENTO OESTE</v>
      </c>
    </row>
    <row r="5441" spans="1:2" x14ac:dyDescent="0.25">
      <c r="A5441" t="str">
        <f>TRIM(BC!F5439)</f>
        <v>SERVIÇO DE ATENDIMENTO MÓVEL DE URGÊNCIA E TRANSPORTE EM SAÚDE</v>
      </c>
      <c r="B5441" t="str">
        <f>IFERROR(VLOOKUP('Lotações convertidas'!A5441,'Lista de conversão'!A:B,2,0),IFERROR(VLOOKUP('Lotações convertidas'!A5441,'Lista de conversão'!B:B,1,0),""))</f>
        <v>SERVIÇO DE ATENDIMENTO MÓVEL DE URGÊNCIA E TRANSPORTE EM SAÚDE</v>
      </c>
    </row>
    <row r="5442" spans="1:2" x14ac:dyDescent="0.25">
      <c r="A5442" t="str">
        <f>TRIM(BC!F5440)</f>
        <v>UNIDADE DE PRONTO ATENDIMENTO OESTE</v>
      </c>
      <c r="B5442" t="str">
        <f>IFERROR(VLOOKUP('Lotações convertidas'!A5442,'Lista de conversão'!A:B,2,0),IFERROR(VLOOKUP('Lotações convertidas'!A5442,'Lista de conversão'!B:B,1,0),""))</f>
        <v>UNIDADE DE PRONTO ATENDIMENTO OESTE</v>
      </c>
    </row>
    <row r="5443" spans="1:2" x14ac:dyDescent="0.25">
      <c r="A5443" t="str">
        <f>TRIM(BC!F5441)</f>
        <v>CENTRO DE SAÚDE CONJUNTO SANTA MARIA</v>
      </c>
      <c r="B5443" t="str">
        <f>IFERROR(VLOOKUP('Lotações convertidas'!A5443,'Lista de conversão'!A:B,2,0),IFERROR(VLOOKUP('Lotações convertidas'!A5443,'Lista de conversão'!B:B,1,0),""))</f>
        <v>CENTRO DE SAÚDE CONJUNTO SANTA MARIA</v>
      </c>
    </row>
    <row r="5444" spans="1:2" x14ac:dyDescent="0.25">
      <c r="A5444" t="str">
        <f>TRIM(BC!F5442)</f>
        <v>DIRETORIA REGIONAL DE SAUDE BARREIRO</v>
      </c>
      <c r="B5444" t="str">
        <f>IFERROR(VLOOKUP('Lotações convertidas'!A5444,'Lista de conversão'!A:B,2,0),IFERROR(VLOOKUP('Lotações convertidas'!A5444,'Lista de conversão'!B:B,1,0),""))</f>
        <v>DIRETORIA REGIONAL DE SAUDE BARREIRO</v>
      </c>
    </row>
    <row r="5445" spans="1:2" x14ac:dyDescent="0.25">
      <c r="A5445" t="str">
        <f>TRIM(BC!F5443)</f>
        <v>UNIDADE DE PRONTO ATENDIMENTO VENDA NOVA</v>
      </c>
      <c r="B5445" t="str">
        <f>IFERROR(VLOOKUP('Lotações convertidas'!A5445,'Lista de conversão'!A:B,2,0),IFERROR(VLOOKUP('Lotações convertidas'!A5445,'Lista de conversão'!B:B,1,0),""))</f>
        <v>UNIDADE DE PRONTO ATENDIMENTO VENDA NOVA</v>
      </c>
    </row>
    <row r="5446" spans="1:2" x14ac:dyDescent="0.25">
      <c r="A5446" t="str">
        <f>TRIM(BC!F5444)</f>
        <v>CENTRAL DE ESTERILIZACAO CENTRO-SUL</v>
      </c>
      <c r="B5446" t="str">
        <f>IFERROR(VLOOKUP('Lotações convertidas'!A5446,'Lista de conversão'!A:B,2,0),IFERROR(VLOOKUP('Lotações convertidas'!A5446,'Lista de conversão'!B:B,1,0),""))</f>
        <v>CENTRAL DE ESTERILIZACAO CENTRO-SUL</v>
      </c>
    </row>
    <row r="5447" spans="1:2" x14ac:dyDescent="0.25">
      <c r="A5447" t="str">
        <f>TRIM(BC!F5445)</f>
        <v>CENTRO DE SAÚDE VILA LEONINA</v>
      </c>
      <c r="B5447" t="str">
        <f>IFERROR(VLOOKUP('Lotações convertidas'!A5447,'Lista de conversão'!A:B,2,0),IFERROR(VLOOKUP('Lotações convertidas'!A5447,'Lista de conversão'!B:B,1,0),""))</f>
        <v>CENTRO DE SAÚDE VILA LEONINA</v>
      </c>
    </row>
    <row r="5448" spans="1:2" x14ac:dyDescent="0.25">
      <c r="A5448" t="str">
        <f>TRIM(BC!F5446)</f>
        <v>CENTRO DE SAÚDE URUCUIA</v>
      </c>
      <c r="B5448" t="str">
        <f>IFERROR(VLOOKUP('Lotações convertidas'!A5448,'Lista de conversão'!A:B,2,0),IFERROR(VLOOKUP('Lotações convertidas'!A5448,'Lista de conversão'!B:B,1,0),""))</f>
        <v>CENTRO DE SAÚDE URUCUIA</v>
      </c>
    </row>
    <row r="5449" spans="1:2" x14ac:dyDescent="0.25">
      <c r="A5449" t="str">
        <f>TRIM(BC!F5447)</f>
        <v>CENTRO DE SAÚDE NOVO HORIZONTE</v>
      </c>
      <c r="B5449" t="str">
        <f>IFERROR(VLOOKUP('Lotações convertidas'!A5449,'Lista de conversão'!A:B,2,0),IFERROR(VLOOKUP('Lotações convertidas'!A5449,'Lista de conversão'!B:B,1,0),""))</f>
        <v>CENTRO DE SAÚDE NOVO HORIZONTE</v>
      </c>
    </row>
    <row r="5450" spans="1:2" x14ac:dyDescent="0.25">
      <c r="A5450" t="str">
        <f>TRIM(BC!F5448)</f>
        <v>CENTRO DE SAÚDE JARDIM MONTANHÊS</v>
      </c>
      <c r="B5450" t="str">
        <f>IFERROR(VLOOKUP('Lotações convertidas'!A5450,'Lista de conversão'!A:B,2,0),IFERROR(VLOOKUP('Lotações convertidas'!A5450,'Lista de conversão'!B:B,1,0),""))</f>
        <v>CENTRO DE SAÚDE JARDIM MONTANHÊS</v>
      </c>
    </row>
    <row r="5451" spans="1:2" x14ac:dyDescent="0.25">
      <c r="A5451" t="str">
        <f>TRIM(BC!F5449)</f>
        <v>CENTRO DE SAÚDE MARIA GORETTI</v>
      </c>
      <c r="B5451" t="str">
        <f>IFERROR(VLOOKUP('Lotações convertidas'!A5451,'Lista de conversão'!A:B,2,0),IFERROR(VLOOKUP('Lotações convertidas'!A5451,'Lista de conversão'!B:B,1,0),""))</f>
        <v>CENTRO DE SAÚDE MARIA GORETTI</v>
      </c>
    </row>
    <row r="5452" spans="1:2" x14ac:dyDescent="0.25">
      <c r="A5452" t="str">
        <f>TRIM(BC!F5450)</f>
        <v>UNIDADE DE PRONTO ATENDIMENTO LESTE</v>
      </c>
      <c r="B5452" t="str">
        <f>IFERROR(VLOOKUP('Lotações convertidas'!A5452,'Lista de conversão'!A:B,2,0),IFERROR(VLOOKUP('Lotações convertidas'!A5452,'Lista de conversão'!B:B,1,0),""))</f>
        <v>UNIDADE DE PRONTO ATENDIMENTO LESTE</v>
      </c>
    </row>
    <row r="5453" spans="1:2" x14ac:dyDescent="0.25">
      <c r="A5453" t="str">
        <f>TRIM(BC!F5451)</f>
        <v>CENTRO DE SAÚDE SÃO MARCOS</v>
      </c>
      <c r="B5453" t="str">
        <f>IFERROR(VLOOKUP('Lotações convertidas'!A5453,'Lista de conversão'!A:B,2,0),IFERROR(VLOOKUP('Lotações convertidas'!A5453,'Lista de conversão'!B:B,1,0),""))</f>
        <v>CENTRO DE SAÚDE SÃO MARCOS</v>
      </c>
    </row>
    <row r="5454" spans="1:2" x14ac:dyDescent="0.25">
      <c r="A5454" t="str">
        <f>TRIM(BC!F5452)</f>
        <v>CENTRO DE REFERENCIA EM SAUDE MENTAL OESTE</v>
      </c>
      <c r="B5454" t="str">
        <f>IFERROR(VLOOKUP('Lotações convertidas'!A5454,'Lista de conversão'!A:B,2,0),IFERROR(VLOOKUP('Lotações convertidas'!A5454,'Lista de conversão'!B:B,1,0),""))</f>
        <v>CENTRO DE REFERENCIA EM SAUDE MENTAL OESTE</v>
      </c>
    </row>
    <row r="5455" spans="1:2" x14ac:dyDescent="0.25">
      <c r="A5455" t="str">
        <f>TRIM(BC!F5453)</f>
        <v>UNIDADE DE PRONTO ATENDIMENTO NORDESTE</v>
      </c>
      <c r="B5455" t="str">
        <f>IFERROR(VLOOKUP('Lotações convertidas'!A5455,'Lista de conversão'!A:B,2,0),IFERROR(VLOOKUP('Lotações convertidas'!A5455,'Lista de conversão'!B:B,1,0),""))</f>
        <v>UNIDADE DE PRONTO ATENDIMENTO NORDESTE</v>
      </c>
    </row>
    <row r="5456" spans="1:2" x14ac:dyDescent="0.25">
      <c r="A5456" t="str">
        <f>TRIM(BC!F5454)</f>
        <v>CENTRO DE SAÚDE HELIÓPOLIS</v>
      </c>
      <c r="B5456" t="str">
        <f>IFERROR(VLOOKUP('Lotações convertidas'!A5456,'Lista de conversão'!A:B,2,0),IFERROR(VLOOKUP('Lotações convertidas'!A5456,'Lista de conversão'!B:B,1,0),""))</f>
        <v>CENTRO DE SAÚDE HELIÓPOLIS</v>
      </c>
    </row>
    <row r="5457" spans="1:2" x14ac:dyDescent="0.25">
      <c r="A5457" t="str">
        <f>TRIM(BC!F5455)</f>
        <v>SERVIÇO DE ATENDIMENTO MÓVEL DE URGÊNCIA E TRANSPORTE EM SAÚDE</v>
      </c>
      <c r="B5457" t="str">
        <f>IFERROR(VLOOKUP('Lotações convertidas'!A5457,'Lista de conversão'!A:B,2,0),IFERROR(VLOOKUP('Lotações convertidas'!A5457,'Lista de conversão'!B:B,1,0),""))</f>
        <v>SERVIÇO DE ATENDIMENTO MÓVEL DE URGÊNCIA E TRANSPORTE EM SAÚDE</v>
      </c>
    </row>
    <row r="5458" spans="1:2" x14ac:dyDescent="0.25">
      <c r="A5458" t="str">
        <f>TRIM(BC!F5456)</f>
        <v>CENTRO DE SAÚDE VILA PINHO</v>
      </c>
      <c r="B5458" t="str">
        <f>IFERROR(VLOOKUP('Lotações convertidas'!A5458,'Lista de conversão'!A:B,2,0),IFERROR(VLOOKUP('Lotações convertidas'!A5458,'Lista de conversão'!B:B,1,0),""))</f>
        <v>CENTRO DE SAÚDE VILA PINHO</v>
      </c>
    </row>
    <row r="5459" spans="1:2" x14ac:dyDescent="0.25">
      <c r="A5459" t="str">
        <f>TRIM(BC!F5457)</f>
        <v>DIRETORIA REGIONAL DE SAUDE LESTE</v>
      </c>
      <c r="B5459" t="str">
        <f>IFERROR(VLOOKUP('Lotações convertidas'!A5459,'Lista de conversão'!A:B,2,0),IFERROR(VLOOKUP('Lotações convertidas'!A5459,'Lista de conversão'!B:B,1,0),""))</f>
        <v>DIRETORIA REGIONAL DE SAUDE LESTE</v>
      </c>
    </row>
    <row r="5460" spans="1:2" x14ac:dyDescent="0.25">
      <c r="A5460" t="str">
        <f>TRIM(BC!F5458)</f>
        <v>CENTRO DE REFERÊNCIA EM SAÚDE MENTAL INFANTO-JUVENIL NORDESTE</v>
      </c>
      <c r="B5460" t="str">
        <f>IFERROR(VLOOKUP('Lotações convertidas'!A5460,'Lista de conversão'!A:B,2,0),IFERROR(VLOOKUP('Lotações convertidas'!A5460,'Lista de conversão'!B:B,1,0),""))</f>
        <v>CENTRO DE REFERENCIA EM SAUDE MENTAL INFANTIL NORDESTE</v>
      </c>
    </row>
    <row r="5461" spans="1:2" x14ac:dyDescent="0.25">
      <c r="A5461" t="str">
        <f>TRIM(BC!F5459)</f>
        <v>UNIDADE DE PRONTO ATENDIMENTO LESTE</v>
      </c>
      <c r="B5461" t="str">
        <f>IFERROR(VLOOKUP('Lotações convertidas'!A5461,'Lista de conversão'!A:B,2,0),IFERROR(VLOOKUP('Lotações convertidas'!A5461,'Lista de conversão'!B:B,1,0),""))</f>
        <v>UNIDADE DE PRONTO ATENDIMENTO LESTE</v>
      </c>
    </row>
    <row r="5462" spans="1:2" x14ac:dyDescent="0.25">
      <c r="A5462" t="str">
        <f>TRIM(BC!F5460)</f>
        <v>CENTRO MUNICIPAL DE OFTALMOLOGIA</v>
      </c>
      <c r="B5462" t="str">
        <f>IFERROR(VLOOKUP('Lotações convertidas'!A5462,'Lista de conversão'!A:B,2,0),IFERROR(VLOOKUP('Lotações convertidas'!A5462,'Lista de conversão'!B:B,1,0),""))</f>
        <v>CENTRO MUNICIPAL DE OFTALMOLOGIA</v>
      </c>
    </row>
    <row r="5463" spans="1:2" x14ac:dyDescent="0.25">
      <c r="A5463" t="str">
        <f>TRIM(BC!F5461)</f>
        <v>UNIDADE DE PRONTO ATENDIMENTO NORTE</v>
      </c>
      <c r="B5463" t="str">
        <f>IFERROR(VLOOKUP('Lotações convertidas'!A5463,'Lista de conversão'!A:B,2,0),IFERROR(VLOOKUP('Lotações convertidas'!A5463,'Lista de conversão'!B:B,1,0),""))</f>
        <v>UNIDADE DE PRONTO ATENDIMENTO NORTE</v>
      </c>
    </row>
    <row r="5464" spans="1:2" x14ac:dyDescent="0.25">
      <c r="A5464" t="str">
        <f>TRIM(BC!F5462)</f>
        <v>CENTRO DE ESPECIALIDADES ODONTOLÓGICAS VENDA NOVA</v>
      </c>
      <c r="B5464" t="str">
        <f>IFERROR(VLOOKUP('Lotações convertidas'!A5464,'Lista de conversão'!A:B,2,0),IFERROR(VLOOKUP('Lotações convertidas'!A5464,'Lista de conversão'!B:B,1,0),""))</f>
        <v>CENTRO DE ESPECIALIDADES ODONTOLOGICAS VENDA NOVA</v>
      </c>
    </row>
    <row r="5465" spans="1:2" x14ac:dyDescent="0.25">
      <c r="A5465" t="str">
        <f>TRIM(BC!F5463)</f>
        <v>CENTRO DE SAÚDE TAQUARIL</v>
      </c>
      <c r="B5465" t="str">
        <f>IFERROR(VLOOKUP('Lotações convertidas'!A5465,'Lista de conversão'!A:B,2,0),IFERROR(VLOOKUP('Lotações convertidas'!A5465,'Lista de conversão'!B:B,1,0),""))</f>
        <v>CENTRO DE SAÚDE TAQUARIL</v>
      </c>
    </row>
    <row r="5466" spans="1:2" x14ac:dyDescent="0.25">
      <c r="A5466" t="str">
        <f>TRIM(BC!F5464)</f>
        <v>CENTRO DE SAÚDE SERRANO</v>
      </c>
      <c r="B5466" t="str">
        <f>IFERROR(VLOOKUP('Lotações convertidas'!A5466,'Lista de conversão'!A:B,2,0),IFERROR(VLOOKUP('Lotações convertidas'!A5466,'Lista de conversão'!B:B,1,0),""))</f>
        <v>CENTRO DE SAÚDE SERRANO</v>
      </c>
    </row>
    <row r="5467" spans="1:2" x14ac:dyDescent="0.25">
      <c r="A5467" t="str">
        <f>TRIM(BC!F5465)</f>
        <v>CENTRO DE SAÚDE GENTIL GOMES</v>
      </c>
      <c r="B5467" t="str">
        <f>IFERROR(VLOOKUP('Lotações convertidas'!A5467,'Lista de conversão'!A:B,2,0),IFERROR(VLOOKUP('Lotações convertidas'!A5467,'Lista de conversão'!B:B,1,0),""))</f>
        <v>CENTRO DE SAÚDE GENTIL GOMES</v>
      </c>
    </row>
    <row r="5468" spans="1:2" x14ac:dyDescent="0.25">
      <c r="A5468" t="str">
        <f>TRIM(BC!F5466)</f>
        <v>CENTRO DE REFERÊNCIA EM SAÚDE MENTAL- ÁLCOOL E OUTRAS DROGAS BARREIRO</v>
      </c>
      <c r="B5468" t="str">
        <f>IFERROR(VLOOKUP('Lotações convertidas'!A5468,'Lista de conversão'!A:B,2,0),IFERROR(VLOOKUP('Lotações convertidas'!A5468,'Lista de conversão'!B:B,1,0),""))</f>
        <v>CENTRO DE REFERENCIA EM SAUDE MENTAL ALCOOL E DROGAS BARREIRO</v>
      </c>
    </row>
    <row r="5469" spans="1:2" x14ac:dyDescent="0.25">
      <c r="A5469" t="str">
        <f>TRIM(BC!F5467)</f>
        <v>CENTRO DE SAÚDE GOIÂNIA</v>
      </c>
      <c r="B5469" t="str">
        <f>IFERROR(VLOOKUP('Lotações convertidas'!A5469,'Lista de conversão'!A:B,2,0),IFERROR(VLOOKUP('Lotações convertidas'!A5469,'Lista de conversão'!B:B,1,0),""))</f>
        <v>CENTRO DE SAÚDE GOIÂNIA</v>
      </c>
    </row>
    <row r="5470" spans="1:2" x14ac:dyDescent="0.25">
      <c r="A5470" t="str">
        <f>TRIM(BC!F5468)</f>
        <v>CENTRO DE SAÚDE JAQUELINE</v>
      </c>
      <c r="B5470" t="str">
        <f>IFERROR(VLOOKUP('Lotações convertidas'!A5470,'Lista de conversão'!A:B,2,0),IFERROR(VLOOKUP('Lotações convertidas'!A5470,'Lista de conversão'!B:B,1,0),""))</f>
        <v>CENTRO DE SAÚDE JAQUELINE</v>
      </c>
    </row>
    <row r="5471" spans="1:2" x14ac:dyDescent="0.25">
      <c r="A5471" t="str">
        <f>TRIM(BC!F5469)</f>
        <v>UNIDADE DE PRONTO ATENDIMENTO NORTE</v>
      </c>
      <c r="B5471" t="str">
        <f>IFERROR(VLOOKUP('Lotações convertidas'!A5471,'Lista de conversão'!A:B,2,0),IFERROR(VLOOKUP('Lotações convertidas'!A5471,'Lista de conversão'!B:B,1,0),""))</f>
        <v>UNIDADE DE PRONTO ATENDIMENTO NORTE</v>
      </c>
    </row>
    <row r="5472" spans="1:2" x14ac:dyDescent="0.25">
      <c r="A5472" t="str">
        <f>TRIM(BC!F5470)</f>
        <v>UNIDADE DE PRONTO ATENDIMENTO NORTE</v>
      </c>
      <c r="B5472" t="str">
        <f>IFERROR(VLOOKUP('Lotações convertidas'!A5472,'Lista de conversão'!A:B,2,0),IFERROR(VLOOKUP('Lotações convertidas'!A5472,'Lista de conversão'!B:B,1,0),""))</f>
        <v>UNIDADE DE PRONTO ATENDIMENTO NORTE</v>
      </c>
    </row>
    <row r="5473" spans="1:2" x14ac:dyDescent="0.25">
      <c r="A5473" t="str">
        <f>TRIM(BC!F5471)</f>
        <v>CENTRO DE SAÚDE JAQUELINE</v>
      </c>
      <c r="B5473" t="str">
        <f>IFERROR(VLOOKUP('Lotações convertidas'!A5473,'Lista de conversão'!A:B,2,0),IFERROR(VLOOKUP('Lotações convertidas'!A5473,'Lista de conversão'!B:B,1,0),""))</f>
        <v>CENTRO DE SAÚDE JAQUELINE</v>
      </c>
    </row>
    <row r="5474" spans="1:2" x14ac:dyDescent="0.25">
      <c r="A5474" t="str">
        <f>TRIM(BC!F5472)</f>
        <v>UNIDADE DE PRONTO ATENDIMENTO LESTE</v>
      </c>
      <c r="B5474" t="str">
        <f>IFERROR(VLOOKUP('Lotações convertidas'!A5474,'Lista de conversão'!A:B,2,0),IFERROR(VLOOKUP('Lotações convertidas'!A5474,'Lista de conversão'!B:B,1,0),""))</f>
        <v>UNIDADE DE PRONTO ATENDIMENTO LESTE</v>
      </c>
    </row>
    <row r="5475" spans="1:2" x14ac:dyDescent="0.25">
      <c r="A5475" t="str">
        <f>TRIM(BC!F5473)</f>
        <v>LABORATÓRIO DE BROMATOLOGIA</v>
      </c>
      <c r="B5475" t="str">
        <f>IFERROR(VLOOKUP('Lotações convertidas'!A5475,'Lista de conversão'!A:B,2,0),IFERROR(VLOOKUP('Lotações convertidas'!A5475,'Lista de conversão'!B:B,1,0),""))</f>
        <v>LABORATORIO DE BROMATOLOGIA</v>
      </c>
    </row>
    <row r="5476" spans="1:2" x14ac:dyDescent="0.25">
      <c r="A5476" t="str">
        <f>TRIM(BC!F5474)</f>
        <v>CENTRO DE SAÚDE HORTO</v>
      </c>
      <c r="B5476" t="str">
        <f>IFERROR(VLOOKUP('Lotações convertidas'!A5476,'Lista de conversão'!A:B,2,0),IFERROR(VLOOKUP('Lotações convertidas'!A5476,'Lista de conversão'!B:B,1,0),""))</f>
        <v>CENTRO DE SAÚDE HORTO</v>
      </c>
    </row>
    <row r="5477" spans="1:2" x14ac:dyDescent="0.25">
      <c r="A5477" t="str">
        <f>TRIM(BC!F5475)</f>
        <v>CENTRO DE SAÚDE CARLOS CHAGAS</v>
      </c>
      <c r="B5477" t="str">
        <f>IFERROR(VLOOKUP('Lotações convertidas'!A5477,'Lista de conversão'!A:B,2,0),IFERROR(VLOOKUP('Lotações convertidas'!A5477,'Lista de conversão'!B:B,1,0),""))</f>
        <v>CENTRO DE SAÚDE CARLOS CHAGAS</v>
      </c>
    </row>
    <row r="5478" spans="1:2" x14ac:dyDescent="0.25">
      <c r="A5478" t="str">
        <f>TRIM(BC!F5476)</f>
        <v>DIRETORIA REGIONAL DE SAUDE LESTE</v>
      </c>
      <c r="B5478" t="str">
        <f>IFERROR(VLOOKUP('Lotações convertidas'!A5478,'Lista de conversão'!A:B,2,0),IFERROR(VLOOKUP('Lotações convertidas'!A5478,'Lista de conversão'!B:B,1,0),""))</f>
        <v>DIRETORIA REGIONAL DE SAUDE LESTE</v>
      </c>
    </row>
    <row r="5479" spans="1:2" x14ac:dyDescent="0.25">
      <c r="A5479" t="str">
        <f>TRIM(BC!F5477)</f>
        <v>CENTRO DE SAÚDE ERMELINDA</v>
      </c>
      <c r="B5479" t="str">
        <f>IFERROR(VLOOKUP('Lotações convertidas'!A5479,'Lista de conversão'!A:B,2,0),IFERROR(VLOOKUP('Lotações convertidas'!A5479,'Lista de conversão'!B:B,1,0),""))</f>
        <v>CENTRO DE SAÚDE ERMELINDA</v>
      </c>
    </row>
    <row r="5480" spans="1:2" x14ac:dyDescent="0.25">
      <c r="A5480" t="str">
        <f>TRIM(BC!F5478)</f>
        <v>LABORATÓRIO REGIONAL CENTRO-SUL / PAMPULHA</v>
      </c>
      <c r="B5480" t="str">
        <f>IFERROR(VLOOKUP('Lotações convertidas'!A5480,'Lista de conversão'!A:B,2,0),IFERROR(VLOOKUP('Lotações convertidas'!A5480,'Lista de conversão'!B:B,1,0),""))</f>
        <v>LABORATORIO REGIONAL CENTRO-SUL/PAMPULHA</v>
      </c>
    </row>
    <row r="5481" spans="1:2" x14ac:dyDescent="0.25">
      <c r="A5481" t="str">
        <f>TRIM(BC!F5479)</f>
        <v>CENTRO DE SAÚDE PROVIDÊNCIA</v>
      </c>
      <c r="B5481" t="str">
        <f>IFERROR(VLOOKUP('Lotações convertidas'!A5481,'Lista de conversão'!A:B,2,0),IFERROR(VLOOKUP('Lotações convertidas'!A5481,'Lista de conversão'!B:B,1,0),""))</f>
        <v>CENTRO DE SAÚDE PROVIDÊNCIA</v>
      </c>
    </row>
    <row r="5482" spans="1:2" x14ac:dyDescent="0.25">
      <c r="A5482" t="str">
        <f>TRIM(BC!F5480)</f>
        <v>CENTRO DE SAÚDE BOM JESUS</v>
      </c>
      <c r="B5482" t="str">
        <f>IFERROR(VLOOKUP('Lotações convertidas'!A5482,'Lista de conversão'!A:B,2,0),IFERROR(VLOOKUP('Lotações convertidas'!A5482,'Lista de conversão'!B:B,1,0),""))</f>
        <v>CENTRO DE SAÚDE BOM JESUS</v>
      </c>
    </row>
    <row r="5483" spans="1:2" x14ac:dyDescent="0.25">
      <c r="A5483" t="str">
        <f>TRIM(BC!F5481)</f>
        <v>UNIDADE DE PRONTO ATENDIMENTO OESTE</v>
      </c>
      <c r="B5483" t="str">
        <f>IFERROR(VLOOKUP('Lotações convertidas'!A5483,'Lista de conversão'!A:B,2,0),IFERROR(VLOOKUP('Lotações convertidas'!A5483,'Lista de conversão'!B:B,1,0),""))</f>
        <v>UNIDADE DE PRONTO ATENDIMENTO OESTE</v>
      </c>
    </row>
    <row r="5484" spans="1:2" x14ac:dyDescent="0.25">
      <c r="A5484" t="str">
        <f>TRIM(BC!F5482)</f>
        <v>UNIDADE DE REFERÊNCIA SECUNDÁRIA SAGRADA FAMÍLIA</v>
      </c>
      <c r="B5484" t="str">
        <f>IFERROR(VLOOKUP('Lotações convertidas'!A5484,'Lista de conversão'!A:B,2,0),IFERROR(VLOOKUP('Lotações convertidas'!A5484,'Lista de conversão'!B:B,1,0),""))</f>
        <v>UNIDADE DE REFERENCIA SECUNDARIA SAGRADA FAMILIA</v>
      </c>
    </row>
    <row r="5485" spans="1:2" x14ac:dyDescent="0.25">
      <c r="A5485" t="str">
        <f>TRIM(BC!F5483)</f>
        <v>CENTRO DE SAÚDE CAFEZAL</v>
      </c>
      <c r="B5485" t="str">
        <f>IFERROR(VLOOKUP('Lotações convertidas'!A5485,'Lista de conversão'!A:B,2,0),IFERROR(VLOOKUP('Lotações convertidas'!A5485,'Lista de conversão'!B:B,1,0),""))</f>
        <v>CENTRO DE SAÚDE CAFEZAL</v>
      </c>
    </row>
    <row r="5486" spans="1:2" x14ac:dyDescent="0.25">
      <c r="A5486" t="str">
        <f>TRIM(BC!F5484)</f>
        <v>UNIDADE DE PRONTO ATENDIMENTO PAMPULHA</v>
      </c>
      <c r="B5486" t="str">
        <f>IFERROR(VLOOKUP('Lotações convertidas'!A5486,'Lista de conversão'!A:B,2,0),IFERROR(VLOOKUP('Lotações convertidas'!A5486,'Lista de conversão'!B:B,1,0),""))</f>
        <v>UNIDADE DE PRONTO ATENDIMENTO PAMPULHA</v>
      </c>
    </row>
    <row r="5487" spans="1:2" x14ac:dyDescent="0.25">
      <c r="A5487" t="str">
        <f>TRIM(BC!F5485)</f>
        <v>UNIDADE DE PRONTO ATENDIMENTO NORTE</v>
      </c>
      <c r="B5487" t="str">
        <f>IFERROR(VLOOKUP('Lotações convertidas'!A5487,'Lista de conversão'!A:B,2,0),IFERROR(VLOOKUP('Lotações convertidas'!A5487,'Lista de conversão'!B:B,1,0),""))</f>
        <v>UNIDADE DE PRONTO ATENDIMENTO NORTE</v>
      </c>
    </row>
    <row r="5488" spans="1:2" x14ac:dyDescent="0.25">
      <c r="A5488" t="str">
        <f>TRIM(BC!F5486)</f>
        <v>CENTRO DE SAÚDE CARLOS RENATO DIAS</v>
      </c>
      <c r="B5488" t="str">
        <f>IFERROR(VLOOKUP('Lotações convertidas'!A5488,'Lista de conversão'!A:B,2,0),IFERROR(VLOOKUP('Lotações convertidas'!A5488,'Lista de conversão'!B:B,1,0),""))</f>
        <v>CENTRO DE SAÚDE CARLOS RENATO DIAS</v>
      </c>
    </row>
    <row r="5489" spans="1:2" x14ac:dyDescent="0.25">
      <c r="A5489" t="str">
        <f>TRIM(BC!F5487)</f>
        <v>CENTRO DE SAÚDE SÃO JOSÉ OPERÁRIO</v>
      </c>
      <c r="B5489" t="str">
        <f>IFERROR(VLOOKUP('Lotações convertidas'!A5489,'Lista de conversão'!A:B,2,0),IFERROR(VLOOKUP('Lotações convertidas'!A5489,'Lista de conversão'!B:B,1,0),""))</f>
        <v>CENTRO DE SAÚDE SÃO JOSÉ OPERÁRIO</v>
      </c>
    </row>
    <row r="5490" spans="1:2" x14ac:dyDescent="0.25">
      <c r="A5490" t="str">
        <f>TRIM(BC!F5488)</f>
        <v>CENTRO DE SAÚDE LAJEDO</v>
      </c>
      <c r="B5490" t="str">
        <f>IFERROR(VLOOKUP('Lotações convertidas'!A5490,'Lista de conversão'!A:B,2,0),IFERROR(VLOOKUP('Lotações convertidas'!A5490,'Lista de conversão'!B:B,1,0),""))</f>
        <v>CENTRO DE SAÚDE LAJEDO</v>
      </c>
    </row>
    <row r="5491" spans="1:2" x14ac:dyDescent="0.25">
      <c r="A5491" t="str">
        <f>TRIM(BC!F5489)</f>
        <v>CENTRAL DE ESTERILIZACAO VENDA NOVA</v>
      </c>
      <c r="B5491" t="str">
        <f>IFERROR(VLOOKUP('Lotações convertidas'!A5491,'Lista de conversão'!A:B,2,0),IFERROR(VLOOKUP('Lotações convertidas'!A5491,'Lista de conversão'!B:B,1,0),""))</f>
        <v>CENTRAL DE ESTERILIZACAO VENDA NOVA</v>
      </c>
    </row>
    <row r="5492" spans="1:2" x14ac:dyDescent="0.25">
      <c r="A5492" t="str">
        <f>TRIM(BC!F5490)</f>
        <v>LABORATÓRIO REGIONAL NORTE / VENDA NOVA</v>
      </c>
      <c r="B5492" t="str">
        <f>IFERROR(VLOOKUP('Lotações convertidas'!A5492,'Lista de conversão'!A:B,2,0),IFERROR(VLOOKUP('Lotações convertidas'!A5492,'Lista de conversão'!B:B,1,0),""))</f>
        <v>LABORATORIO REGIONAL NORTE/VENDA NOVA</v>
      </c>
    </row>
    <row r="5493" spans="1:2" x14ac:dyDescent="0.25">
      <c r="A5493" t="str">
        <f>TRIM(BC!F5491)</f>
        <v>CENTRO DE SAÚDE ALCIDES LINS</v>
      </c>
      <c r="B5493" t="str">
        <f>IFERROR(VLOOKUP('Lotações convertidas'!A5493,'Lista de conversão'!A:B,2,0),IFERROR(VLOOKUP('Lotações convertidas'!A5493,'Lista de conversão'!B:B,1,0),""))</f>
        <v>CENTRO DE SAÚDE ALCIDES LINS</v>
      </c>
    </row>
    <row r="5494" spans="1:2" x14ac:dyDescent="0.25">
      <c r="A5494" t="str">
        <f>TRIM(BC!F5492)</f>
        <v>CENTRO DE SAÚDE EFIGÊNIA MURTA DE FIGUEIREDO</v>
      </c>
      <c r="B5494" t="str">
        <f>IFERROR(VLOOKUP('Lotações convertidas'!A5494,'Lista de conversão'!A:B,2,0),IFERROR(VLOOKUP('Lotações convertidas'!A5494,'Lista de conversão'!B:B,1,0),""))</f>
        <v>CENTRO DE SAÚDE EFIGÊNIA MURTA DE FIGUEIREDO</v>
      </c>
    </row>
    <row r="5495" spans="1:2" x14ac:dyDescent="0.25">
      <c r="A5495" t="str">
        <f>TRIM(BC!F5493)</f>
        <v>CENTRO DE SAÚDE VILA MARIA - JOÃO VITAL</v>
      </c>
      <c r="B5495" t="str">
        <f>IFERROR(VLOOKUP('Lotações convertidas'!A5495,'Lista de conversão'!A:B,2,0),IFERROR(VLOOKUP('Lotações convertidas'!A5495,'Lista de conversão'!B:B,1,0),""))</f>
        <v>CENTRO DE SAÚDE VILA MARIA - JOÃO VITAL</v>
      </c>
    </row>
    <row r="5496" spans="1:2" x14ac:dyDescent="0.25">
      <c r="A5496" t="str">
        <f>TRIM(BC!F5494)</f>
        <v>CENTRO DE SAÚDE DOM ORIONE</v>
      </c>
      <c r="B5496" t="str">
        <f>IFERROR(VLOOKUP('Lotações convertidas'!A5496,'Lista de conversão'!A:B,2,0),IFERROR(VLOOKUP('Lotações convertidas'!A5496,'Lista de conversão'!B:B,1,0),""))</f>
        <v>CENTRO DE SAÚDE DOM ORIONE</v>
      </c>
    </row>
    <row r="5497" spans="1:2" x14ac:dyDescent="0.25">
      <c r="A5497" t="str">
        <f>TRIM(BC!F5495)</f>
        <v>CENTRO DE SAÚDE TREVO</v>
      </c>
      <c r="B5497" t="str">
        <f>IFERROR(VLOOKUP('Lotações convertidas'!A5497,'Lista de conversão'!A:B,2,0),IFERROR(VLOOKUP('Lotações convertidas'!A5497,'Lista de conversão'!B:B,1,0),""))</f>
        <v>CENTRO DE SAÚDE TREVO</v>
      </c>
    </row>
    <row r="5498" spans="1:2" x14ac:dyDescent="0.25">
      <c r="A5498" t="str">
        <f>TRIM(BC!F5496)</f>
        <v>CENTRO DE REFERÊNCIA EM SAÚDE MENTAL - ÁLCOOL E OUTRAS DROGAS VENDA NOVA</v>
      </c>
      <c r="B5498" t="str">
        <f>IFERROR(VLOOKUP('Lotações convertidas'!A5498,'Lista de conversão'!A:B,2,0),IFERROR(VLOOKUP('Lotações convertidas'!A5498,'Lista de conversão'!B:B,1,0),""))</f>
        <v>CENTRO DE REFERÊNCIA EM SAÚDE MENTAL - ÁLCOOL E OUTRAS DROGAS VENDA NOVA</v>
      </c>
    </row>
    <row r="5499" spans="1:2" x14ac:dyDescent="0.25">
      <c r="A5499" t="str">
        <f>TRIM(BC!F5497)</f>
        <v>CENTRO DE SAÚDE CALIFÓRNIA</v>
      </c>
      <c r="B5499" t="str">
        <f>IFERROR(VLOOKUP('Lotações convertidas'!A5499,'Lista de conversão'!A:B,2,0),IFERROR(VLOOKUP('Lotações convertidas'!A5499,'Lista de conversão'!B:B,1,0),""))</f>
        <v>CENTRO DE SAÚDE CALIFÓRNIA</v>
      </c>
    </row>
    <row r="5500" spans="1:2" x14ac:dyDescent="0.25">
      <c r="A5500" t="str">
        <f>TRIM(BC!F5498)</f>
        <v>CENTRO DE SAÚDE FELICIDADE II</v>
      </c>
      <c r="B5500" t="str">
        <f>IFERROR(VLOOKUP('Lotações convertidas'!A5500,'Lista de conversão'!A:B,2,0),IFERROR(VLOOKUP('Lotações convertidas'!A5500,'Lista de conversão'!B:B,1,0),""))</f>
        <v>CENTRO DE SAÚDE FELICIDADE II</v>
      </c>
    </row>
    <row r="5501" spans="1:2" x14ac:dyDescent="0.25">
      <c r="A5501" t="str">
        <f>TRIM(BC!F5499)</f>
        <v>CENTRO DE SAÚDE ERMELINDA</v>
      </c>
      <c r="B5501" t="str">
        <f>IFERROR(VLOOKUP('Lotações convertidas'!A5501,'Lista de conversão'!A:B,2,0),IFERROR(VLOOKUP('Lotações convertidas'!A5501,'Lista de conversão'!B:B,1,0),""))</f>
        <v>CENTRO DE SAÚDE ERMELINDA</v>
      </c>
    </row>
    <row r="5502" spans="1:2" x14ac:dyDescent="0.25">
      <c r="A5502" t="str">
        <f>TRIM(BC!F5500)</f>
        <v>CENTRO DE SAÚDE PEDREIRA PRADO LOPES</v>
      </c>
      <c r="B5502" t="str">
        <f>IFERROR(VLOOKUP('Lotações convertidas'!A5502,'Lista de conversão'!A:B,2,0),IFERROR(VLOOKUP('Lotações convertidas'!A5502,'Lista de conversão'!B:B,1,0),""))</f>
        <v>CENTRO DE SAÚDE PEDREIRA PRADO LOPES</v>
      </c>
    </row>
    <row r="5503" spans="1:2" x14ac:dyDescent="0.25">
      <c r="A5503" t="str">
        <f>TRIM(BC!F5501)</f>
        <v>CENTRO DE SAÚDE OLAVO ALBINO CORREIA</v>
      </c>
      <c r="B5503" t="str">
        <f>IFERROR(VLOOKUP('Lotações convertidas'!A5503,'Lista de conversão'!A:B,2,0),IFERROR(VLOOKUP('Lotações convertidas'!A5503,'Lista de conversão'!B:B,1,0),""))</f>
        <v>CENTRO DE SAÚDE OLAVO ALBINO CORREIA</v>
      </c>
    </row>
    <row r="5504" spans="1:2" x14ac:dyDescent="0.25">
      <c r="A5504" t="str">
        <f>TRIM(BC!F5502)</f>
        <v>CENTRO DE SAÚDE PARAÚNA</v>
      </c>
      <c r="B5504" t="str">
        <f>IFERROR(VLOOKUP('Lotações convertidas'!A5504,'Lista de conversão'!A:B,2,0),IFERROR(VLOOKUP('Lotações convertidas'!A5504,'Lista de conversão'!B:B,1,0),""))</f>
        <v>CENTRO DE SAÚDE PARAÚNA</v>
      </c>
    </row>
    <row r="5505" spans="1:2" x14ac:dyDescent="0.25">
      <c r="A5505" t="str">
        <f>TRIM(BC!F5503)</f>
        <v>CENTRO DE TESTAGEM E ACONSELHAMENTO - SERVIÇO DE ATENDIMENTO ESPECIALIZADO</v>
      </c>
      <c r="B5505" t="str">
        <f>IFERROR(VLOOKUP('Lotações convertidas'!A5505,'Lista de conversão'!A:B,2,0),IFERROR(VLOOKUP('Lotações convertidas'!A5505,'Lista de conversão'!B:B,1,0),""))</f>
        <v>CENTRO DE TESTAGEM E ACONSELHAMENTO - SERVICO DE ATENDIMENTO ESPECIALIZADO</v>
      </c>
    </row>
    <row r="5506" spans="1:2" x14ac:dyDescent="0.25">
      <c r="A5506" t="str">
        <f>TRIM(BC!F5504)</f>
        <v>CENTRO DE SAÚDE BOA VISTA</v>
      </c>
      <c r="B5506" t="str">
        <f>IFERROR(VLOOKUP('Lotações convertidas'!A5506,'Lista de conversão'!A:B,2,0),IFERROR(VLOOKUP('Lotações convertidas'!A5506,'Lista de conversão'!B:B,1,0),""))</f>
        <v>CENTRO DE SAÚDE BOA VISTA</v>
      </c>
    </row>
    <row r="5507" spans="1:2" x14ac:dyDescent="0.25">
      <c r="A5507" t="str">
        <f>TRIM(BC!F5505)</f>
        <v>SERVIÇO DE ATENDIMENTO MÓVEL DE URGÊNCIA E TRANSPORTE EM SAÚDE</v>
      </c>
      <c r="B5507" t="str">
        <f>IFERROR(VLOOKUP('Lotações convertidas'!A5507,'Lista de conversão'!A:B,2,0),IFERROR(VLOOKUP('Lotações convertidas'!A5507,'Lista de conversão'!B:B,1,0),""))</f>
        <v>SERVIÇO DE ATENDIMENTO MÓVEL DE URGÊNCIA E TRANSPORTE EM SAÚDE</v>
      </c>
    </row>
    <row r="5508" spans="1:2" x14ac:dyDescent="0.25">
      <c r="A5508" t="str">
        <f>TRIM(BC!F5506)</f>
        <v>UNIDADE DE PRONTO ATENDIMENTO PAMPULHA</v>
      </c>
      <c r="B5508" t="str">
        <f>IFERROR(VLOOKUP('Lotações convertidas'!A5508,'Lista de conversão'!A:B,2,0),IFERROR(VLOOKUP('Lotações convertidas'!A5508,'Lista de conversão'!B:B,1,0),""))</f>
        <v>UNIDADE DE PRONTO ATENDIMENTO PAMPULHA</v>
      </c>
    </row>
    <row r="5509" spans="1:2" x14ac:dyDescent="0.25">
      <c r="A5509" t="str">
        <f>TRIM(BC!F5507)</f>
        <v>CENTRO DE REFERENCIA EM SAUDE MENTAL NOROESTE</v>
      </c>
      <c r="B5509" t="str">
        <f>IFERROR(VLOOKUP('Lotações convertidas'!A5509,'Lista de conversão'!A:B,2,0),IFERROR(VLOOKUP('Lotações convertidas'!A5509,'Lista de conversão'!B:B,1,0),""))</f>
        <v>CENTRO DE REFERENCIA EM SAUDE MENTAL NOROESTE</v>
      </c>
    </row>
    <row r="5510" spans="1:2" x14ac:dyDescent="0.25">
      <c r="A5510" t="str">
        <f>TRIM(BC!F5508)</f>
        <v>CENTRO DE SAÚDE HELIÓPOLIS</v>
      </c>
      <c r="B5510" t="str">
        <f>IFERROR(VLOOKUP('Lotações convertidas'!A5510,'Lista de conversão'!A:B,2,0),IFERROR(VLOOKUP('Lotações convertidas'!A5510,'Lista de conversão'!B:B,1,0),""))</f>
        <v>CENTRO DE SAÚDE HELIÓPOLIS</v>
      </c>
    </row>
    <row r="5511" spans="1:2" x14ac:dyDescent="0.25">
      <c r="A5511" t="str">
        <f>TRIM(BC!F5509)</f>
        <v>CENTRO DE SAÚDE ALCIDES LINS</v>
      </c>
      <c r="B5511" t="str">
        <f>IFERROR(VLOOKUP('Lotações convertidas'!A5511,'Lista de conversão'!A:B,2,0),IFERROR(VLOOKUP('Lotações convertidas'!A5511,'Lista de conversão'!B:B,1,0),""))</f>
        <v>CENTRO DE SAÚDE ALCIDES LINS</v>
      </c>
    </row>
    <row r="5512" spans="1:2" x14ac:dyDescent="0.25">
      <c r="A5512" t="str">
        <f>TRIM(BC!F5510)</f>
        <v>UNIDADE DE PRONTO ATENDIMENTO NORDESTE</v>
      </c>
      <c r="B5512" t="str">
        <f>IFERROR(VLOOKUP('Lotações convertidas'!A5512,'Lista de conversão'!A:B,2,0),IFERROR(VLOOKUP('Lotações convertidas'!A5512,'Lista de conversão'!B:B,1,0),""))</f>
        <v>UNIDADE DE PRONTO ATENDIMENTO NORDESTE</v>
      </c>
    </row>
    <row r="5513" spans="1:2" x14ac:dyDescent="0.25">
      <c r="A5513" t="str">
        <f>TRIM(BC!F5511)</f>
        <v>CENTRO DE REFERENCIA EM SAUDE MENTAL PAMPULHA</v>
      </c>
      <c r="B5513" t="str">
        <f>IFERROR(VLOOKUP('Lotações convertidas'!A5513,'Lista de conversão'!A:B,2,0),IFERROR(VLOOKUP('Lotações convertidas'!A5513,'Lista de conversão'!B:B,1,0),""))</f>
        <v>CENTRO DE REFERENCIA EM SAUDE MENTAL PAMPULHA</v>
      </c>
    </row>
    <row r="5514" spans="1:2" x14ac:dyDescent="0.25">
      <c r="A5514" t="str">
        <f>TRIM(BC!F5512)</f>
        <v>UNIDADE DE PRONTO ATENDIMENTO BARREIRO</v>
      </c>
      <c r="B5514" t="str">
        <f>IFERROR(VLOOKUP('Lotações convertidas'!A5514,'Lista de conversão'!A:B,2,0),IFERROR(VLOOKUP('Lotações convertidas'!A5514,'Lista de conversão'!B:B,1,0),""))</f>
        <v>UNIDADE DE PRONTO ATENDIMENTO BARREIRO</v>
      </c>
    </row>
    <row r="5515" spans="1:2" x14ac:dyDescent="0.25">
      <c r="A5515" t="str">
        <f>TRIM(BC!F5513)</f>
        <v>CENTRO DE REFERENCIA EM SAUDE MENTAL BARREIRO</v>
      </c>
      <c r="B5515" t="str">
        <f>IFERROR(VLOOKUP('Lotações convertidas'!A5515,'Lista de conversão'!A:B,2,0),IFERROR(VLOOKUP('Lotações convertidas'!A5515,'Lista de conversão'!B:B,1,0),""))</f>
        <v>CENTRO DE REFERENCIA EM SAUDE MENTAL BARREIRO</v>
      </c>
    </row>
    <row r="5516" spans="1:2" x14ac:dyDescent="0.25">
      <c r="A5516" t="str">
        <f>TRIM(BC!F5514)</f>
        <v>CENTRO DE SAÚDE ALCIDES LINS</v>
      </c>
      <c r="B5516" t="str">
        <f>IFERROR(VLOOKUP('Lotações convertidas'!A5516,'Lista de conversão'!A:B,2,0),IFERROR(VLOOKUP('Lotações convertidas'!A5516,'Lista de conversão'!B:B,1,0),""))</f>
        <v>CENTRO DE SAÚDE ALCIDES LINS</v>
      </c>
    </row>
    <row r="5517" spans="1:2" x14ac:dyDescent="0.25">
      <c r="A5517" t="str">
        <f>TRIM(BC!F5515)</f>
        <v>LABORATÓRIO REGIONAL NORTE / VENDA NOVA</v>
      </c>
      <c r="B5517" t="str">
        <f>IFERROR(VLOOKUP('Lotações convertidas'!A5517,'Lista de conversão'!A:B,2,0),IFERROR(VLOOKUP('Lotações convertidas'!A5517,'Lista de conversão'!B:B,1,0),""))</f>
        <v>LABORATORIO REGIONAL NORTE/VENDA NOVA</v>
      </c>
    </row>
    <row r="5518" spans="1:2" x14ac:dyDescent="0.25">
      <c r="A5518" t="str">
        <f>TRIM(BC!F5516)</f>
        <v>UNIDADE DE PRONTO ATENDIMENTO BARREIRO</v>
      </c>
      <c r="B5518" t="str">
        <f>IFERROR(VLOOKUP('Lotações convertidas'!A5518,'Lista de conversão'!A:B,2,0),IFERROR(VLOOKUP('Lotações convertidas'!A5518,'Lista de conversão'!B:B,1,0),""))</f>
        <v>UNIDADE DE PRONTO ATENDIMENTO BARREIRO</v>
      </c>
    </row>
    <row r="5519" spans="1:2" x14ac:dyDescent="0.25">
      <c r="A5519" t="str">
        <f>TRIM(BC!F5517)</f>
        <v>CENTRO DE SAÚDE SANTOS ANJOS</v>
      </c>
      <c r="B5519" t="str">
        <f>IFERROR(VLOOKUP('Lotações convertidas'!A5519,'Lista de conversão'!A:B,2,0),IFERROR(VLOOKUP('Lotações convertidas'!A5519,'Lista de conversão'!B:B,1,0),""))</f>
        <v>CENTRO DE SAÚDE SANTOS ANJOS</v>
      </c>
    </row>
    <row r="5520" spans="1:2" x14ac:dyDescent="0.25">
      <c r="A5520" t="str">
        <f>TRIM(BC!F5518)</f>
        <v>UNIDADE DE PRONTO ATENDIMENTO VENDA NOVA</v>
      </c>
      <c r="B5520" t="str">
        <f>IFERROR(VLOOKUP('Lotações convertidas'!A5520,'Lista de conversão'!A:B,2,0),IFERROR(VLOOKUP('Lotações convertidas'!A5520,'Lista de conversão'!B:B,1,0),""))</f>
        <v>UNIDADE DE PRONTO ATENDIMENTO VENDA NOVA</v>
      </c>
    </row>
    <row r="5521" spans="1:2" x14ac:dyDescent="0.25">
      <c r="A5521" t="str">
        <f>TRIM(BC!F5519)</f>
        <v>UNIDADE DE PRONTO ATENDIMENTO BARREIRO</v>
      </c>
      <c r="B5521" t="str">
        <f>IFERROR(VLOOKUP('Lotações convertidas'!A5521,'Lista de conversão'!A:B,2,0),IFERROR(VLOOKUP('Lotações convertidas'!A5521,'Lista de conversão'!B:B,1,0),""))</f>
        <v>UNIDADE DE PRONTO ATENDIMENTO BARREIRO</v>
      </c>
    </row>
    <row r="5522" spans="1:2" x14ac:dyDescent="0.25">
      <c r="A5522" t="str">
        <f>TRIM(BC!F5520)</f>
        <v>CENTRO DE REFERENCIA EM SAUDE MENTAL LESTE</v>
      </c>
      <c r="B5522" t="str">
        <f>IFERROR(VLOOKUP('Lotações convertidas'!A5522,'Lista de conversão'!A:B,2,0),IFERROR(VLOOKUP('Lotações convertidas'!A5522,'Lista de conversão'!B:B,1,0),""))</f>
        <v>CENTRO DE REFERENCIA EM SAUDE MENTAL LESTE</v>
      </c>
    </row>
    <row r="5523" spans="1:2" x14ac:dyDescent="0.25">
      <c r="A5523" t="str">
        <f>TRIM(BC!F5521)</f>
        <v>UNIDADE DE PRONTO ATENDIMENTO NORDESTE</v>
      </c>
      <c r="B5523" t="str">
        <f>IFERROR(VLOOKUP('Lotações convertidas'!A5523,'Lista de conversão'!A:B,2,0),IFERROR(VLOOKUP('Lotações convertidas'!A5523,'Lista de conversão'!B:B,1,0),""))</f>
        <v>UNIDADE DE PRONTO ATENDIMENTO NORDESTE</v>
      </c>
    </row>
    <row r="5524" spans="1:2" x14ac:dyDescent="0.25">
      <c r="A5524" t="str">
        <f>TRIM(BC!F5522)</f>
        <v>UNIDADE DE PRONTO ATENDIMENTO OESTE</v>
      </c>
      <c r="B5524" t="str">
        <f>IFERROR(VLOOKUP('Lotações convertidas'!A5524,'Lista de conversão'!A:B,2,0),IFERROR(VLOOKUP('Lotações convertidas'!A5524,'Lista de conversão'!B:B,1,0),""))</f>
        <v>UNIDADE DE PRONTO ATENDIMENTO OESTE</v>
      </c>
    </row>
    <row r="5525" spans="1:2" x14ac:dyDescent="0.25">
      <c r="A5525" t="str">
        <f>TRIM(BC!F5523)</f>
        <v>UNIDADE DE PRONTO ATENDIMENTO PAMPULHA</v>
      </c>
      <c r="B5525" t="str">
        <f>IFERROR(VLOOKUP('Lotações convertidas'!A5525,'Lista de conversão'!A:B,2,0),IFERROR(VLOOKUP('Lotações convertidas'!A5525,'Lista de conversão'!B:B,1,0),""))</f>
        <v>UNIDADE DE PRONTO ATENDIMENTO PAMPULHA</v>
      </c>
    </row>
    <row r="5526" spans="1:2" x14ac:dyDescent="0.25">
      <c r="A5526" t="str">
        <f>TRIM(BC!F5524)</f>
        <v>CENTRO DE SAÚDE NORALDINO DE LIMA</v>
      </c>
      <c r="B5526" t="str">
        <f>IFERROR(VLOOKUP('Lotações convertidas'!A5526,'Lista de conversão'!A:B,2,0),IFERROR(VLOOKUP('Lotações convertidas'!A5526,'Lista de conversão'!B:B,1,0),""))</f>
        <v>CENTRO DE SAÚDE NORALDINO DE LIMA</v>
      </c>
    </row>
    <row r="5527" spans="1:2" x14ac:dyDescent="0.25">
      <c r="A5527" t="str">
        <f>TRIM(BC!F5525)</f>
        <v>CENTRO DE REFERENCIA EM SAUDE MENTAL BARREIRO</v>
      </c>
      <c r="B5527" t="str">
        <f>IFERROR(VLOOKUP('Lotações convertidas'!A5527,'Lista de conversão'!A:B,2,0),IFERROR(VLOOKUP('Lotações convertidas'!A5527,'Lista de conversão'!B:B,1,0),""))</f>
        <v>CENTRO DE REFERENCIA EM SAUDE MENTAL BARREIRO</v>
      </c>
    </row>
    <row r="5528" spans="1:2" x14ac:dyDescent="0.25">
      <c r="A5528" t="str">
        <f>TRIM(BC!F5526)</f>
        <v>CENTRO DE SAÚDE PIRATININGA</v>
      </c>
      <c r="B5528" t="str">
        <f>IFERROR(VLOOKUP('Lotações convertidas'!A5528,'Lista de conversão'!A:B,2,0),IFERROR(VLOOKUP('Lotações convertidas'!A5528,'Lista de conversão'!B:B,1,0),""))</f>
        <v>CENTRO DE SAÚDE PIRATININGA</v>
      </c>
    </row>
    <row r="5529" spans="1:2" x14ac:dyDescent="0.25">
      <c r="A5529" t="str">
        <f>TRIM(BC!F5527)</f>
        <v>CENTRO DE SAÚDE OURO PRETO</v>
      </c>
      <c r="B5529" t="str">
        <f>IFERROR(VLOOKUP('Lotações convertidas'!A5529,'Lista de conversão'!A:B,2,0),IFERROR(VLOOKUP('Lotações convertidas'!A5529,'Lista de conversão'!B:B,1,0),""))</f>
        <v>CENTRO DE SAÚDE OURO PRETO</v>
      </c>
    </row>
    <row r="5530" spans="1:2" x14ac:dyDescent="0.25">
      <c r="A5530" t="str">
        <f>TRIM(BC!F5528)</f>
        <v>CENTRO DE SAÚDE JARDIM COMERCIÁRIOS</v>
      </c>
      <c r="B5530" t="str">
        <f>IFERROR(VLOOKUP('Lotações convertidas'!A5530,'Lista de conversão'!A:B,2,0),IFERROR(VLOOKUP('Lotações convertidas'!A5530,'Lista de conversão'!B:B,1,0),""))</f>
        <v>CENTRO DE SAÚDE JARDIM COMERCIÁRIOS</v>
      </c>
    </row>
    <row r="5531" spans="1:2" x14ac:dyDescent="0.25">
      <c r="A5531" t="str">
        <f>TRIM(BC!F5529)</f>
        <v>CENTRO DE SAÚDE SÃO JOSÉ</v>
      </c>
      <c r="B5531" t="str">
        <f>IFERROR(VLOOKUP('Lotações convertidas'!A5531,'Lista de conversão'!A:B,2,0),IFERROR(VLOOKUP('Lotações convertidas'!A5531,'Lista de conversão'!B:B,1,0),""))</f>
        <v>CENTRO DE SAÚDE SÃO JOSÉ</v>
      </c>
    </row>
    <row r="5532" spans="1:2" x14ac:dyDescent="0.25">
      <c r="A5532" t="str">
        <f>TRIM(BC!F5530)</f>
        <v>CENTRO DE SAÚDE SANTA MÔNICA</v>
      </c>
      <c r="B5532" t="str">
        <f>IFERROR(VLOOKUP('Lotações convertidas'!A5532,'Lista de conversão'!A:B,2,0),IFERROR(VLOOKUP('Lotações convertidas'!A5532,'Lista de conversão'!B:B,1,0),""))</f>
        <v>CENTRO DE SAÚDE SANTA MÔNICA</v>
      </c>
    </row>
    <row r="5533" spans="1:2" x14ac:dyDescent="0.25">
      <c r="A5533" t="str">
        <f>TRIM(BC!F5531)</f>
        <v>CENTRO DE SAÚDE ITAIPU - JATOBÁ</v>
      </c>
      <c r="B5533" t="str">
        <f>IFERROR(VLOOKUP('Lotações convertidas'!A5533,'Lista de conversão'!A:B,2,0),IFERROR(VLOOKUP('Lotações convertidas'!A5533,'Lista de conversão'!B:B,1,0),""))</f>
        <v>CENTRO DE SAÚDE ITAIPU - JATOBÁ</v>
      </c>
    </row>
    <row r="5534" spans="1:2" x14ac:dyDescent="0.25">
      <c r="A5534" t="str">
        <f>TRIM(BC!F5532)</f>
        <v>CENTRO DE SAÚDE FÁBIO CORREA LIMA</v>
      </c>
      <c r="B5534" t="str">
        <f>IFERROR(VLOOKUP('Lotações convertidas'!A5534,'Lista de conversão'!A:B,2,0),IFERROR(VLOOKUP('Lotações convertidas'!A5534,'Lista de conversão'!B:B,1,0),""))</f>
        <v>CENTRO DE SAÚDE FÁBIO CORREA LIMA</v>
      </c>
    </row>
    <row r="5535" spans="1:2" x14ac:dyDescent="0.25">
      <c r="A5535" t="str">
        <f>TRIM(BC!F5533)</f>
        <v>CENTRO DE SAÚDE SALGADO FILHO</v>
      </c>
      <c r="B5535" t="str">
        <f>IFERROR(VLOOKUP('Lotações convertidas'!A5535,'Lista de conversão'!A:B,2,0),IFERROR(VLOOKUP('Lotações convertidas'!A5535,'Lista de conversão'!B:B,1,0),""))</f>
        <v>CENTRO DE SAÚDE SALGADO FILHO</v>
      </c>
    </row>
    <row r="5536" spans="1:2" x14ac:dyDescent="0.25">
      <c r="A5536" t="str">
        <f>TRIM(BC!F5534)</f>
        <v>CENTRO DE REFERÊNCIA EM SAÚDE MENTAL- ÁLCOOL E OUTRAS DROGAS PAMPULHA/NOROESTE</v>
      </c>
      <c r="B5536" t="str">
        <f>IFERROR(VLOOKUP('Lotações convertidas'!A5536,'Lista de conversão'!A:B,2,0),IFERROR(VLOOKUP('Lotações convertidas'!A5536,'Lista de conversão'!B:B,1,0),""))</f>
        <v>CENTRO DE REFERÊNCIA EM SAÚDE MENTAL - ÁLCOOL E DROGAS PAMPULHA/NOROESTE</v>
      </c>
    </row>
    <row r="5537" spans="1:2" x14ac:dyDescent="0.25">
      <c r="A5537" t="str">
        <f>TRIM(BC!F5535)</f>
        <v>CENTRO DE SAÚDE INDEPENDÊNCIA</v>
      </c>
      <c r="B5537" t="str">
        <f>IFERROR(VLOOKUP('Lotações convertidas'!A5537,'Lista de conversão'!A:B,2,0),IFERROR(VLOOKUP('Lotações convertidas'!A5537,'Lista de conversão'!B:B,1,0),""))</f>
        <v>CENTRO DE SAÚDE INDEPENDÊNCIA</v>
      </c>
    </row>
    <row r="5538" spans="1:2" x14ac:dyDescent="0.25">
      <c r="A5538" t="str">
        <f>TRIM(BC!F5536)</f>
        <v>CENTRO DE SAÚDE JAQUELINE II</v>
      </c>
      <c r="B5538" t="str">
        <f>IFERROR(VLOOKUP('Lotações convertidas'!A5538,'Lista de conversão'!A:B,2,0),IFERROR(VLOOKUP('Lotações convertidas'!A5538,'Lista de conversão'!B:B,1,0),""))</f>
        <v>CENTRO DE SAÚDE JAQUELINE II</v>
      </c>
    </row>
    <row r="5539" spans="1:2" x14ac:dyDescent="0.25">
      <c r="A5539" t="str">
        <f>TRIM(BC!F5537)</f>
        <v>CENTRO DE SAÚDE VILA MARIA - JOÃO VITAL</v>
      </c>
      <c r="B5539" t="str">
        <f>IFERROR(VLOOKUP('Lotações convertidas'!A5539,'Lista de conversão'!A:B,2,0),IFERROR(VLOOKUP('Lotações convertidas'!A5539,'Lista de conversão'!B:B,1,0),""))</f>
        <v>CENTRO DE SAÚDE VILA MARIA - JOÃO VITAL</v>
      </c>
    </row>
    <row r="5540" spans="1:2" x14ac:dyDescent="0.25">
      <c r="A5540" t="str">
        <f>TRIM(BC!F5538)</f>
        <v>CENTRO DE SAÚDE PARAÍSO</v>
      </c>
      <c r="B5540" t="str">
        <f>IFERROR(VLOOKUP('Lotações convertidas'!A5540,'Lista de conversão'!A:B,2,0),IFERROR(VLOOKUP('Lotações convertidas'!A5540,'Lista de conversão'!B:B,1,0),""))</f>
        <v>CENTRO DE SAÚDE PARAÍSO</v>
      </c>
    </row>
    <row r="5541" spans="1:2" x14ac:dyDescent="0.25">
      <c r="A5541" t="str">
        <f>TRIM(BC!F5539)</f>
        <v>DIRETORIA REGIONAL DE SAUDE NOROESTE</v>
      </c>
      <c r="B5541" t="str">
        <f>IFERROR(VLOOKUP('Lotações convertidas'!A5541,'Lista de conversão'!A:B,2,0),IFERROR(VLOOKUP('Lotações convertidas'!A5541,'Lista de conversão'!B:B,1,0),""))</f>
        <v>DIRETORIA REGIONAL DE SAUDE NOROESTE</v>
      </c>
    </row>
    <row r="5542" spans="1:2" x14ac:dyDescent="0.25">
      <c r="A5542" t="str">
        <f>TRIM(BC!F5540)</f>
        <v>ASSESSORIA DE EDUCAÇÃO EM SAÚDE</v>
      </c>
      <c r="B5542" t="str">
        <f>IFERROR(VLOOKUP('Lotações convertidas'!A5542,'Lista de conversão'!A:B,2,0),IFERROR(VLOOKUP('Lotações convertidas'!A5542,'Lista de conversão'!B:B,1,0),""))</f>
        <v>ASSESSORIA DE EDUCAÇÃO EM SAÚDE</v>
      </c>
    </row>
    <row r="5543" spans="1:2" x14ac:dyDescent="0.25">
      <c r="A5543" t="str">
        <f>TRIM(BC!F5541)</f>
        <v>UNIDADE DE PRONTO ATENDIMENTO BARREIRO</v>
      </c>
      <c r="B5543" t="str">
        <f>IFERROR(VLOOKUP('Lotações convertidas'!A5543,'Lista de conversão'!A:B,2,0),IFERROR(VLOOKUP('Lotações convertidas'!A5543,'Lista de conversão'!B:B,1,0),""))</f>
        <v>UNIDADE DE PRONTO ATENDIMENTO BARREIRO</v>
      </c>
    </row>
    <row r="5544" spans="1:2" x14ac:dyDescent="0.25">
      <c r="A5544" t="str">
        <f>TRIM(BC!F5542)</f>
        <v>CENTRO DE SAÚDE JARDIM ALVORADA</v>
      </c>
      <c r="B5544" t="str">
        <f>IFERROR(VLOOKUP('Lotações convertidas'!A5544,'Lista de conversão'!A:B,2,0),IFERROR(VLOOKUP('Lotações convertidas'!A5544,'Lista de conversão'!B:B,1,0),""))</f>
        <v>CENTRO DE SAÚDE JARDIM ALVORADA</v>
      </c>
    </row>
    <row r="5545" spans="1:2" x14ac:dyDescent="0.25">
      <c r="A5545" t="str">
        <f>TRIM(BC!F5543)</f>
        <v>UNIDADE DE PRONTO ATENDIMENTO NORDESTE</v>
      </c>
      <c r="B5545" t="str">
        <f>IFERROR(VLOOKUP('Lotações convertidas'!A5545,'Lista de conversão'!A:B,2,0),IFERROR(VLOOKUP('Lotações convertidas'!A5545,'Lista de conversão'!B:B,1,0),""))</f>
        <v>UNIDADE DE PRONTO ATENDIMENTO NORDESTE</v>
      </c>
    </row>
    <row r="5546" spans="1:2" x14ac:dyDescent="0.25">
      <c r="A5546" t="str">
        <f>TRIM(BC!F5544)</f>
        <v>CENTRO DE SAÚDE BOM JESUS</v>
      </c>
      <c r="B5546" t="str">
        <f>IFERROR(VLOOKUP('Lotações convertidas'!A5546,'Lista de conversão'!A:B,2,0),IFERROR(VLOOKUP('Lotações convertidas'!A5546,'Lista de conversão'!B:B,1,0),""))</f>
        <v>CENTRO DE SAÚDE BOM JESUS</v>
      </c>
    </row>
    <row r="5547" spans="1:2" x14ac:dyDescent="0.25">
      <c r="A5547" t="str">
        <f>TRIM(BC!F5545)</f>
        <v>GERÊNCIA DE INTEGRAÇÃO DO CUIDADO À SAÚDE</v>
      </c>
      <c r="B5547" t="str">
        <f>IFERROR(VLOOKUP('Lotações convertidas'!A5547,'Lista de conversão'!A:B,2,0),IFERROR(VLOOKUP('Lotações convertidas'!A5547,'Lista de conversão'!B:B,1,0),""))</f>
        <v>GERÊNCIA DE INTEGRAÇÃO DO CUIDADO À SAÚDE</v>
      </c>
    </row>
    <row r="5548" spans="1:2" x14ac:dyDescent="0.25">
      <c r="A5548" t="str">
        <f>TRIM(BC!F5546)</f>
        <v>CENTRO DE SAÚDE SANTA INÊS</v>
      </c>
      <c r="B5548" t="str">
        <f>IFERROR(VLOOKUP('Lotações convertidas'!A5548,'Lista de conversão'!A:B,2,0),IFERROR(VLOOKUP('Lotações convertidas'!A5548,'Lista de conversão'!B:B,1,0),""))</f>
        <v>CENTRO DE SAÚDE SANTA INÊS</v>
      </c>
    </row>
    <row r="5549" spans="1:2" x14ac:dyDescent="0.25">
      <c r="A5549" t="str">
        <f>TRIM(BC!F5547)</f>
        <v>UNIDADE DE PRONTO ATENDIMENTO NORTE</v>
      </c>
      <c r="B5549" t="str">
        <f>IFERROR(VLOOKUP('Lotações convertidas'!A5549,'Lista de conversão'!A:B,2,0),IFERROR(VLOOKUP('Lotações convertidas'!A5549,'Lista de conversão'!B:B,1,0),""))</f>
        <v>UNIDADE DE PRONTO ATENDIMENTO NORTE</v>
      </c>
    </row>
    <row r="5550" spans="1:2" x14ac:dyDescent="0.25">
      <c r="A5550" t="str">
        <f>TRIM(BC!F5548)</f>
        <v>CENTRO DE SAÚDE SÃO PAULO</v>
      </c>
      <c r="B5550" t="str">
        <f>IFERROR(VLOOKUP('Lotações convertidas'!A5550,'Lista de conversão'!A:B,2,0),IFERROR(VLOOKUP('Lotações convertidas'!A5550,'Lista de conversão'!B:B,1,0),""))</f>
        <v>CENTRO DE SAÚDE SÃO PAULO</v>
      </c>
    </row>
    <row r="5551" spans="1:2" x14ac:dyDescent="0.25">
      <c r="A5551" t="str">
        <f>TRIM(BC!F5549)</f>
        <v>CENTRO DE SAÚDE HORTO</v>
      </c>
      <c r="B5551" t="str">
        <f>IFERROR(VLOOKUP('Lotações convertidas'!A5551,'Lista de conversão'!A:B,2,0),IFERROR(VLOOKUP('Lotações convertidas'!A5551,'Lista de conversão'!B:B,1,0),""))</f>
        <v>CENTRO DE SAÚDE HORTO</v>
      </c>
    </row>
    <row r="5552" spans="1:2" x14ac:dyDescent="0.25">
      <c r="A5552" t="str">
        <f>TRIM(BC!F5550)</f>
        <v>CENTRO DE SAÚDE WALDOMIRO LOBO</v>
      </c>
      <c r="B5552" t="str">
        <f>IFERROR(VLOOKUP('Lotações convertidas'!A5552,'Lista de conversão'!A:B,2,0),IFERROR(VLOOKUP('Lotações convertidas'!A5552,'Lista de conversão'!B:B,1,0),""))</f>
        <v>CENTRO DE SAÚDE WALDOMIRO LOBO</v>
      </c>
    </row>
    <row r="5553" spans="1:2" x14ac:dyDescent="0.25">
      <c r="A5553" t="str">
        <f>TRIM(BC!F5551)</f>
        <v>UNIDADE DE PRONTO ATENDIMENTO PAMPULHA</v>
      </c>
      <c r="B5553" t="str">
        <f>IFERROR(VLOOKUP('Lotações convertidas'!A5553,'Lista de conversão'!A:B,2,0),IFERROR(VLOOKUP('Lotações convertidas'!A5553,'Lista de conversão'!B:B,1,0),""))</f>
        <v>UNIDADE DE PRONTO ATENDIMENTO PAMPULHA</v>
      </c>
    </row>
    <row r="5554" spans="1:2" x14ac:dyDescent="0.25">
      <c r="A5554" t="str">
        <f>TRIM(BC!F5552)</f>
        <v>UNIDADE DE PRONTO ATENDIMENTO NORTE</v>
      </c>
      <c r="B5554" t="str">
        <f>IFERROR(VLOOKUP('Lotações convertidas'!A5554,'Lista de conversão'!A:B,2,0),IFERROR(VLOOKUP('Lotações convertidas'!A5554,'Lista de conversão'!B:B,1,0),""))</f>
        <v>UNIDADE DE PRONTO ATENDIMENTO NORTE</v>
      </c>
    </row>
    <row r="5555" spans="1:2" x14ac:dyDescent="0.25">
      <c r="A5555" t="str">
        <f>TRIM(BC!F5553)</f>
        <v>CENTRO DE SAÚDE SANTA ROSA</v>
      </c>
      <c r="B5555" t="str">
        <f>IFERROR(VLOOKUP('Lotações convertidas'!A5555,'Lista de conversão'!A:B,2,0),IFERROR(VLOOKUP('Lotações convertidas'!A5555,'Lista de conversão'!B:B,1,0),""))</f>
        <v>CENTRO DE SAÚDE SANTA ROSA</v>
      </c>
    </row>
    <row r="5556" spans="1:2" x14ac:dyDescent="0.25">
      <c r="A5556" t="str">
        <f>TRIM(BC!F5554)</f>
        <v>CENTRO DE SAÚDE HORTO</v>
      </c>
      <c r="B5556" t="str">
        <f>IFERROR(VLOOKUP('Lotações convertidas'!A5556,'Lista de conversão'!A:B,2,0),IFERROR(VLOOKUP('Lotações convertidas'!A5556,'Lista de conversão'!B:B,1,0),""))</f>
        <v>CENTRO DE SAÚDE HORTO</v>
      </c>
    </row>
    <row r="5557" spans="1:2" x14ac:dyDescent="0.25">
      <c r="A5557" t="str">
        <f>TRIM(BC!F5555)</f>
        <v>CENTRO DE SAÚDE LISANDRA ANGÉLICA DAVID JUSTINO - TÚNEL DE IBIRITÉ</v>
      </c>
      <c r="B5557" t="str">
        <f>IFERROR(VLOOKUP('Lotações convertidas'!A5557,'Lista de conversão'!A:B,2,0),IFERROR(VLOOKUP('Lotações convertidas'!A5557,'Lista de conversão'!B:B,1,0),""))</f>
        <v>CENTRO DE SAÚDE LISANDRA ANGÉLICA DAVID JUSTINO - TÚNEL DE IBIRITÉ</v>
      </c>
    </row>
    <row r="5558" spans="1:2" x14ac:dyDescent="0.25">
      <c r="A5558" t="str">
        <f>TRIM(BC!F5556)</f>
        <v>CENTRO DE SAÚDE SÃO JORGE</v>
      </c>
      <c r="B5558" t="str">
        <f>IFERROR(VLOOKUP('Lotações convertidas'!A5558,'Lista de conversão'!A:B,2,0),IFERROR(VLOOKUP('Lotações convertidas'!A5558,'Lista de conversão'!B:B,1,0),""))</f>
        <v>CENTRO DE SAÚDE SÃO JORGE</v>
      </c>
    </row>
    <row r="5559" spans="1:2" x14ac:dyDescent="0.25">
      <c r="A5559" t="str">
        <f>TRIM(BC!F5557)</f>
        <v>UNIDADE DE PRONTO ATENDIMENTO VENDA NOVA</v>
      </c>
      <c r="B5559" t="str">
        <f>IFERROR(VLOOKUP('Lotações convertidas'!A5559,'Lista de conversão'!A:B,2,0),IFERROR(VLOOKUP('Lotações convertidas'!A5559,'Lista de conversão'!B:B,1,0),""))</f>
        <v>UNIDADE DE PRONTO ATENDIMENTO VENDA NOVA</v>
      </c>
    </row>
    <row r="5560" spans="1:2" x14ac:dyDescent="0.25">
      <c r="A5560" t="str">
        <f>TRIM(BC!F5558)</f>
        <v>CENTRO DE SAÚDE SERRA VERDE</v>
      </c>
      <c r="B5560" t="str">
        <f>IFERROR(VLOOKUP('Lotações convertidas'!A5560,'Lista de conversão'!A:B,2,0),IFERROR(VLOOKUP('Lotações convertidas'!A5560,'Lista de conversão'!B:B,1,0),""))</f>
        <v>CENTRO DE SAÚDE SERRA VERDE</v>
      </c>
    </row>
    <row r="5561" spans="1:2" x14ac:dyDescent="0.25">
      <c r="A5561" t="str">
        <f>TRIM(BC!F5559)</f>
        <v>CENTRO DE SAÚDE BARREIRO DE CIMA</v>
      </c>
      <c r="B5561" t="str">
        <f>IFERROR(VLOOKUP('Lotações convertidas'!A5561,'Lista de conversão'!A:B,2,0),IFERROR(VLOOKUP('Lotações convertidas'!A5561,'Lista de conversão'!B:B,1,0),""))</f>
        <v>CENTRO DE SAÚDE BARREIRO DE CIMA</v>
      </c>
    </row>
    <row r="5562" spans="1:2" x14ac:dyDescent="0.25">
      <c r="A5562" t="str">
        <f>TRIM(BC!F5560)</f>
        <v>UNIDADE DE PRONTO ATENDIMENTO LESTE</v>
      </c>
      <c r="B5562" t="str">
        <f>IFERROR(VLOOKUP('Lotações convertidas'!A5562,'Lista de conversão'!A:B,2,0),IFERROR(VLOOKUP('Lotações convertidas'!A5562,'Lista de conversão'!B:B,1,0),""))</f>
        <v>UNIDADE DE PRONTO ATENDIMENTO LESTE</v>
      </c>
    </row>
    <row r="5563" spans="1:2" x14ac:dyDescent="0.25">
      <c r="A5563" t="str">
        <f>TRIM(BC!F5561)</f>
        <v>CENTRO DE SAÚDE VALE DO JATOBÁ</v>
      </c>
      <c r="B5563" t="str">
        <f>IFERROR(VLOOKUP('Lotações convertidas'!A5563,'Lista de conversão'!A:B,2,0),IFERROR(VLOOKUP('Lotações convertidas'!A5563,'Lista de conversão'!B:B,1,0),""))</f>
        <v>CENTRO DE SAÚDE VALE DO JATOBÁ</v>
      </c>
    </row>
    <row r="5564" spans="1:2" x14ac:dyDescent="0.25">
      <c r="A5564" t="str">
        <f>TRIM(BC!F5562)</f>
        <v>CENTRAL DE ESTERILIZACAO NOROESTE</v>
      </c>
      <c r="B5564" t="str">
        <f>IFERROR(VLOOKUP('Lotações convertidas'!A5564,'Lista de conversão'!A:B,2,0),IFERROR(VLOOKUP('Lotações convertidas'!A5564,'Lista de conversão'!B:B,1,0),""))</f>
        <v>CENTRAL DE ESTERILIZACAO NOROESTE</v>
      </c>
    </row>
    <row r="5565" spans="1:2" x14ac:dyDescent="0.25">
      <c r="A5565" t="str">
        <f>TRIM(BC!F5563)</f>
        <v>CENTRO DE SAÚDE HORTO</v>
      </c>
      <c r="B5565" t="str">
        <f>IFERROR(VLOOKUP('Lotações convertidas'!A5565,'Lista de conversão'!A:B,2,0),IFERROR(VLOOKUP('Lotações convertidas'!A5565,'Lista de conversão'!B:B,1,0),""))</f>
        <v>CENTRO DE SAÚDE HORTO</v>
      </c>
    </row>
    <row r="5566" spans="1:2" x14ac:dyDescent="0.25">
      <c r="A5566" t="str">
        <f>TRIM(BC!F5564)</f>
        <v>CENTRO DE SAÚDE NOVO HORIZONTE</v>
      </c>
      <c r="B5566" t="str">
        <f>IFERROR(VLOOKUP('Lotações convertidas'!A5566,'Lista de conversão'!A:B,2,0),IFERROR(VLOOKUP('Lotações convertidas'!A5566,'Lista de conversão'!B:B,1,0),""))</f>
        <v>CENTRO DE SAÚDE NOVO HORIZONTE</v>
      </c>
    </row>
    <row r="5567" spans="1:2" x14ac:dyDescent="0.25">
      <c r="A5567" t="str">
        <f>TRIM(BC!F5565)</f>
        <v>CENTRO DE SAÚDE SÃO MIGUEL ARCANJO</v>
      </c>
      <c r="B5567" t="str">
        <f>IFERROR(VLOOKUP('Lotações convertidas'!A5567,'Lista de conversão'!A:B,2,0),IFERROR(VLOOKUP('Lotações convertidas'!A5567,'Lista de conversão'!B:B,1,0),""))</f>
        <v>CENTRO DE SAÚDE SÃO MIGUEL ARCANJO</v>
      </c>
    </row>
    <row r="5568" spans="1:2" x14ac:dyDescent="0.25">
      <c r="A5568" t="str">
        <f>TRIM(BC!F5566)</f>
        <v>GERÊNCIA DE INTEGRAÇÃO DO CUIDADO À SAÚDE</v>
      </c>
      <c r="B5568" t="str">
        <f>IFERROR(VLOOKUP('Lotações convertidas'!A5568,'Lista de conversão'!A:B,2,0),IFERROR(VLOOKUP('Lotações convertidas'!A5568,'Lista de conversão'!B:B,1,0),""))</f>
        <v>GERÊNCIA DE INTEGRAÇÃO DO CUIDADO À SAÚDE</v>
      </c>
    </row>
    <row r="5569" spans="1:2" x14ac:dyDescent="0.25">
      <c r="A5569" t="str">
        <f>TRIM(BC!F5567)</f>
        <v>CENTRO DE SAÚDE HORTO</v>
      </c>
      <c r="B5569" t="str">
        <f>IFERROR(VLOOKUP('Lotações convertidas'!A5569,'Lista de conversão'!A:B,2,0),IFERROR(VLOOKUP('Lotações convertidas'!A5569,'Lista de conversão'!B:B,1,0),""))</f>
        <v>CENTRO DE SAÚDE HORTO</v>
      </c>
    </row>
    <row r="5570" spans="1:2" x14ac:dyDescent="0.25">
      <c r="A5570" t="str">
        <f>TRIM(BC!F5568)</f>
        <v>UNIDADE DE PRONTO ATENDIMENTO NORDESTE</v>
      </c>
      <c r="B5570" t="str">
        <f>IFERROR(VLOOKUP('Lotações convertidas'!A5570,'Lista de conversão'!A:B,2,0),IFERROR(VLOOKUP('Lotações convertidas'!A5570,'Lista de conversão'!B:B,1,0),""))</f>
        <v>UNIDADE DE PRONTO ATENDIMENTO NORDESTE</v>
      </c>
    </row>
    <row r="5571" spans="1:2" x14ac:dyDescent="0.25">
      <c r="A5571" t="str">
        <f>TRIM(BC!F5569)</f>
        <v>UNIDADE DE PRONTO ATENDIMENTO NORDESTE</v>
      </c>
      <c r="B5571" t="str">
        <f>IFERROR(VLOOKUP('Lotações convertidas'!A5571,'Lista de conversão'!A:B,2,0),IFERROR(VLOOKUP('Lotações convertidas'!A5571,'Lista de conversão'!B:B,1,0),""))</f>
        <v>UNIDADE DE PRONTO ATENDIMENTO NORDESTE</v>
      </c>
    </row>
    <row r="5572" spans="1:2" x14ac:dyDescent="0.25">
      <c r="A5572" t="str">
        <f>TRIM(BC!F5570)</f>
        <v>CENTRO DE SAÚDE SANTA ROSA</v>
      </c>
      <c r="B5572" t="str">
        <f>IFERROR(VLOOKUP('Lotações convertidas'!A5572,'Lista de conversão'!A:B,2,0),IFERROR(VLOOKUP('Lotações convertidas'!A5572,'Lista de conversão'!B:B,1,0),""))</f>
        <v>CENTRO DE SAÚDE SANTA ROSA</v>
      </c>
    </row>
    <row r="5573" spans="1:2" x14ac:dyDescent="0.25">
      <c r="A5573" t="str">
        <f>TRIM(BC!F5571)</f>
        <v>SERVIÇO DE ATENDIMENTO MÓVEL DE URGÊNCIA E TRANSPORTE EM SAÚDE</v>
      </c>
      <c r="B5573" t="str">
        <f>IFERROR(VLOOKUP('Lotações convertidas'!A5573,'Lista de conversão'!A:B,2,0),IFERROR(VLOOKUP('Lotações convertidas'!A5573,'Lista de conversão'!B:B,1,0),""))</f>
        <v>SERVIÇO DE ATENDIMENTO MÓVEL DE URGÊNCIA E TRANSPORTE EM SAÚDE</v>
      </c>
    </row>
    <row r="5574" spans="1:2" x14ac:dyDescent="0.25">
      <c r="A5574" t="str">
        <f>TRIM(BC!F5572)</f>
        <v>CENTRO DE SAÚDE ALCIDES LINS</v>
      </c>
      <c r="B5574" t="str">
        <f>IFERROR(VLOOKUP('Lotações convertidas'!A5574,'Lista de conversão'!A:B,2,0),IFERROR(VLOOKUP('Lotações convertidas'!A5574,'Lista de conversão'!B:B,1,0),""))</f>
        <v>CENTRO DE SAÚDE ALCIDES LINS</v>
      </c>
    </row>
    <row r="5575" spans="1:2" x14ac:dyDescent="0.25">
      <c r="A5575" t="str">
        <f>TRIM(BC!F5573)</f>
        <v>DIRETORIA REGIONAL DE SAUDE VENDA NOVA</v>
      </c>
      <c r="B5575" t="str">
        <f>IFERROR(VLOOKUP('Lotações convertidas'!A5575,'Lista de conversão'!A:B,2,0),IFERROR(VLOOKUP('Lotações convertidas'!A5575,'Lista de conversão'!B:B,1,0),""))</f>
        <v>DIRETORIA REGIONAL DE SAUDE VENDA NOVA</v>
      </c>
    </row>
    <row r="5576" spans="1:2" x14ac:dyDescent="0.25">
      <c r="A5576" t="str">
        <f>TRIM(BC!F5574)</f>
        <v>CENTRO DE REFERÊNCIA EM SAÚDE MENTAL- ÁLCOOL E OUTRAS DROGAS NORDESTE</v>
      </c>
      <c r="B5576" t="str">
        <f>IFERROR(VLOOKUP('Lotações convertidas'!A5576,'Lista de conversão'!A:B,2,0),IFERROR(VLOOKUP('Lotações convertidas'!A5576,'Lista de conversão'!B:B,1,0),""))</f>
        <v>CENTRO DE REFERENCIA EM SAUDE MENTAL ALCOOL E DROGAS NORDESTE</v>
      </c>
    </row>
    <row r="5577" spans="1:2" x14ac:dyDescent="0.25">
      <c r="A5577" t="str">
        <f>TRIM(BC!F5575)</f>
        <v>CENTRO DE SAÚDE GENTIL GOMES</v>
      </c>
      <c r="B5577" t="str">
        <f>IFERROR(VLOOKUP('Lotações convertidas'!A5577,'Lista de conversão'!A:B,2,0),IFERROR(VLOOKUP('Lotações convertidas'!A5577,'Lista de conversão'!B:B,1,0),""))</f>
        <v>CENTRO DE SAÚDE GENTIL GOMES</v>
      </c>
    </row>
    <row r="5578" spans="1:2" x14ac:dyDescent="0.25">
      <c r="A5578" t="str">
        <f>TRIM(BC!F5576)</f>
        <v>CENTRO DE TESTAGEM E ACONSELHAMENTO - SERVIÇO DE ATENDIMENTO ESPECIALIZADO</v>
      </c>
      <c r="B5578" t="str">
        <f>IFERROR(VLOOKUP('Lotações convertidas'!A5578,'Lista de conversão'!A:B,2,0),IFERROR(VLOOKUP('Lotações convertidas'!A5578,'Lista de conversão'!B:B,1,0),""))</f>
        <v>CENTRO DE TESTAGEM E ACONSELHAMENTO - SERVICO DE ATENDIMENTO ESPECIALIZADO</v>
      </c>
    </row>
    <row r="5579" spans="1:2" x14ac:dyDescent="0.25">
      <c r="A5579" t="str">
        <f>TRIM(BC!F5577)</f>
        <v>CENTRO DE SAÚDE JAQUELINE</v>
      </c>
      <c r="B5579" t="str">
        <f>IFERROR(VLOOKUP('Lotações convertidas'!A5579,'Lista de conversão'!A:B,2,0),IFERROR(VLOOKUP('Lotações convertidas'!A5579,'Lista de conversão'!B:B,1,0),""))</f>
        <v>CENTRO DE SAÚDE JAQUELINE</v>
      </c>
    </row>
    <row r="5580" spans="1:2" x14ac:dyDescent="0.25">
      <c r="A5580" t="str">
        <f>TRIM(BC!F5578)</f>
        <v>UNIDADE DE PRONTO ATENDIMENTO PAMPULHA</v>
      </c>
      <c r="B5580" t="str">
        <f>IFERROR(VLOOKUP('Lotações convertidas'!A5580,'Lista de conversão'!A:B,2,0),IFERROR(VLOOKUP('Lotações convertidas'!A5580,'Lista de conversão'!B:B,1,0),""))</f>
        <v>UNIDADE DE PRONTO ATENDIMENTO PAMPULHA</v>
      </c>
    </row>
    <row r="5581" spans="1:2" x14ac:dyDescent="0.25">
      <c r="A5581" t="str">
        <f>TRIM(BC!F5579)</f>
        <v>GERÊNCIA DA REDE AMBULATORIAL ESPECIALIZADA</v>
      </c>
      <c r="B5581" t="str">
        <f>IFERROR(VLOOKUP('Lotações convertidas'!A5581,'Lista de conversão'!A:B,2,0),IFERROR(VLOOKUP('Lotações convertidas'!A5581,'Lista de conversão'!B:B,1,0),""))</f>
        <v>GERÊNCIA DA REDE AMBULATORIAL ESPECIALIZADA</v>
      </c>
    </row>
    <row r="5582" spans="1:2" x14ac:dyDescent="0.25">
      <c r="A5582" t="str">
        <f>TRIM(BC!F5580)</f>
        <v>UNIDADE DE PRONTO ATENDIMENTO PAMPULHA</v>
      </c>
      <c r="B5582" t="str">
        <f>IFERROR(VLOOKUP('Lotações convertidas'!A5582,'Lista de conversão'!A:B,2,0),IFERROR(VLOOKUP('Lotações convertidas'!A5582,'Lista de conversão'!B:B,1,0),""))</f>
        <v>UNIDADE DE PRONTO ATENDIMENTO PAMPULHA</v>
      </c>
    </row>
    <row r="5583" spans="1:2" x14ac:dyDescent="0.25">
      <c r="A5583" t="str">
        <f>TRIM(BC!F5581)</f>
        <v>CENTRO DE SAÚDE FELICIDADE II</v>
      </c>
      <c r="B5583" t="str">
        <f>IFERROR(VLOOKUP('Lotações convertidas'!A5583,'Lista de conversão'!A:B,2,0),IFERROR(VLOOKUP('Lotações convertidas'!A5583,'Lista de conversão'!B:B,1,0),""))</f>
        <v>CENTRO DE SAÚDE FELICIDADE II</v>
      </c>
    </row>
    <row r="5584" spans="1:2" x14ac:dyDescent="0.25">
      <c r="A5584" t="str">
        <f>TRIM(BC!F5582)</f>
        <v>CENTRO DE REFERÊNCIA EM SAÚDE MENTAL- ÁLCOOL E OUTRAS DROGAS NORDESTE</v>
      </c>
      <c r="B5584" t="str">
        <f>IFERROR(VLOOKUP('Lotações convertidas'!A5584,'Lista de conversão'!A:B,2,0),IFERROR(VLOOKUP('Lotações convertidas'!A5584,'Lista de conversão'!B:B,1,0),""))</f>
        <v>CENTRO DE REFERENCIA EM SAUDE MENTAL ALCOOL E DROGAS NORDESTE</v>
      </c>
    </row>
    <row r="5585" spans="1:2" x14ac:dyDescent="0.25">
      <c r="A5585" t="str">
        <f>TRIM(BC!F5583)</f>
        <v>CENTRO DE REFERÊNCIA EM SAÚDE MENTAL- ÁLCOOL E OUTRAS DROGAS NORDESTE</v>
      </c>
      <c r="B5585" t="str">
        <f>IFERROR(VLOOKUP('Lotações convertidas'!A5585,'Lista de conversão'!A:B,2,0),IFERROR(VLOOKUP('Lotações convertidas'!A5585,'Lista de conversão'!B:B,1,0),""))</f>
        <v>CENTRO DE REFERENCIA EM SAUDE MENTAL ALCOOL E DROGAS NORDESTE</v>
      </c>
    </row>
    <row r="5586" spans="1:2" x14ac:dyDescent="0.25">
      <c r="A5586" t="str">
        <f>TRIM(BC!F5584)</f>
        <v>CENTRO DE SAÚDE MARCELO PONTEL GOMES</v>
      </c>
      <c r="B5586" t="str">
        <f>IFERROR(VLOOKUP('Lotações convertidas'!A5586,'Lista de conversão'!A:B,2,0),IFERROR(VLOOKUP('Lotações convertidas'!A5586,'Lista de conversão'!B:B,1,0),""))</f>
        <v>CENTRO DE SAÚDE MARCELO PONTEL GOMES</v>
      </c>
    </row>
    <row r="5587" spans="1:2" x14ac:dyDescent="0.25">
      <c r="A5587" t="str">
        <f>TRIM(BC!F5585)</f>
        <v>CENTRO DE SAÚDE LAGOA</v>
      </c>
      <c r="B5587" t="str">
        <f>IFERROR(VLOOKUP('Lotações convertidas'!A5587,'Lista de conversão'!A:B,2,0),IFERROR(VLOOKUP('Lotações convertidas'!A5587,'Lista de conversão'!B:B,1,0),""))</f>
        <v>CENTRO DE SAÚDE LAGOA</v>
      </c>
    </row>
    <row r="5588" spans="1:2" x14ac:dyDescent="0.25">
      <c r="A5588" t="str">
        <f>TRIM(BC!F5586)</f>
        <v>CENTRO DE ESPECIALIDADES MEDICAS BARREIRO</v>
      </c>
      <c r="B5588" t="str">
        <f>IFERROR(VLOOKUP('Lotações convertidas'!A5588,'Lista de conversão'!A:B,2,0),IFERROR(VLOOKUP('Lotações convertidas'!A5588,'Lista de conversão'!B:B,1,0),""))</f>
        <v>CENTRO DE ESPECIALIDADES MEDICAS BARREIRO</v>
      </c>
    </row>
    <row r="5589" spans="1:2" x14ac:dyDescent="0.25">
      <c r="A5589" t="str">
        <f>TRIM(BC!F5587)</f>
        <v>UNIDADE DE PRONTO ATENDIMENTO OESTE</v>
      </c>
      <c r="B5589" t="str">
        <f>IFERROR(VLOOKUP('Lotações convertidas'!A5589,'Lista de conversão'!A:B,2,0),IFERROR(VLOOKUP('Lotações convertidas'!A5589,'Lista de conversão'!B:B,1,0),""))</f>
        <v>UNIDADE DE PRONTO ATENDIMENTO OESTE</v>
      </c>
    </row>
    <row r="5590" spans="1:2" x14ac:dyDescent="0.25">
      <c r="A5590" t="str">
        <f>TRIM(BC!F5588)</f>
        <v>CENTRO DE SAÚDE TIA AMÂNCIA</v>
      </c>
      <c r="B5590" t="str">
        <f>IFERROR(VLOOKUP('Lotações convertidas'!A5590,'Lista de conversão'!A:B,2,0),IFERROR(VLOOKUP('Lotações convertidas'!A5590,'Lista de conversão'!B:B,1,0),""))</f>
        <v>CENTRO DE SAÚDE TIA AMÂNCIA</v>
      </c>
    </row>
    <row r="5591" spans="1:2" x14ac:dyDescent="0.25">
      <c r="A5591" t="str">
        <f>TRIM(BC!F5589)</f>
        <v>CENTRO DE SAÚDE DOM BOSCO</v>
      </c>
      <c r="B5591" t="str">
        <f>IFERROR(VLOOKUP('Lotações convertidas'!A5591,'Lista de conversão'!A:B,2,0),IFERROR(VLOOKUP('Lotações convertidas'!A5591,'Lista de conversão'!B:B,1,0),""))</f>
        <v>CENTRO DE SAÚDE DOM BOSCO</v>
      </c>
    </row>
    <row r="5592" spans="1:2" x14ac:dyDescent="0.25">
      <c r="A5592" t="str">
        <f>TRIM(BC!F5590)</f>
        <v>CENTRO DE TREIN. E REF. EM DOENÇAS INFECCIOSAS E PARASITÁRIAS ORESTES DINIZ</v>
      </c>
      <c r="B5592" t="str">
        <f>IFERROR(VLOOKUP('Lotações convertidas'!A5592,'Lista de conversão'!A:B,2,0),IFERROR(VLOOKUP('Lotações convertidas'!A5592,'Lista de conversão'!B:B,1,0),""))</f>
        <v>CENTRO DE TREIN. E REF. EM DOENÇAS INFECCIOSAS E PARASITÁRIAS ORESTES DINIZ</v>
      </c>
    </row>
    <row r="5593" spans="1:2" x14ac:dyDescent="0.25">
      <c r="A5593" t="str">
        <f>TRIM(BC!F5591)</f>
        <v>CENTRO DE SAÚDE TREVO</v>
      </c>
      <c r="B5593" t="str">
        <f>IFERROR(VLOOKUP('Lotações convertidas'!A5593,'Lista de conversão'!A:B,2,0),IFERROR(VLOOKUP('Lotações convertidas'!A5593,'Lista de conversão'!B:B,1,0),""))</f>
        <v>CENTRO DE SAÚDE TREVO</v>
      </c>
    </row>
    <row r="5594" spans="1:2" x14ac:dyDescent="0.25">
      <c r="A5594" t="str">
        <f>TRIM(BC!F5592)</f>
        <v>UNIDADE DE PRONTO ATENDIMENTO NORDESTE</v>
      </c>
      <c r="B5594" t="str">
        <f>IFERROR(VLOOKUP('Lotações convertidas'!A5594,'Lista de conversão'!A:B,2,0),IFERROR(VLOOKUP('Lotações convertidas'!A5594,'Lista de conversão'!B:B,1,0),""))</f>
        <v>UNIDADE DE PRONTO ATENDIMENTO NORDESTE</v>
      </c>
    </row>
    <row r="5595" spans="1:2" x14ac:dyDescent="0.25">
      <c r="A5595" t="str">
        <f>TRIM(BC!F5593)</f>
        <v>CENTRO DE SAÚDE FÁBIO CORREA LIMA</v>
      </c>
      <c r="B5595" t="str">
        <f>IFERROR(VLOOKUP('Lotações convertidas'!A5595,'Lista de conversão'!A:B,2,0),IFERROR(VLOOKUP('Lotações convertidas'!A5595,'Lista de conversão'!B:B,1,0),""))</f>
        <v>CENTRO DE SAÚDE FÁBIO CORREA LIMA</v>
      </c>
    </row>
    <row r="5596" spans="1:2" x14ac:dyDescent="0.25">
      <c r="A5596" t="str">
        <f>TRIM(BC!F5594)</f>
        <v>UNIDADE DE PRONTO ATENDIMENTO VENDA NOVA</v>
      </c>
      <c r="B5596" t="str">
        <f>IFERROR(VLOOKUP('Lotações convertidas'!A5596,'Lista de conversão'!A:B,2,0),IFERROR(VLOOKUP('Lotações convertidas'!A5596,'Lista de conversão'!B:B,1,0),""))</f>
        <v>UNIDADE DE PRONTO ATENDIMENTO VENDA NOVA</v>
      </c>
    </row>
    <row r="5597" spans="1:2" x14ac:dyDescent="0.25">
      <c r="A5597" t="str">
        <f>TRIM(BC!F5595)</f>
        <v>GERENCIA DE ZOONOSES NOROESTE</v>
      </c>
      <c r="B5597" t="str">
        <f>IFERROR(VLOOKUP('Lotações convertidas'!A5597,'Lista de conversão'!A:B,2,0),IFERROR(VLOOKUP('Lotações convertidas'!A5597,'Lista de conversão'!B:B,1,0),""))</f>
        <v>GERENCIA DE ZOONOSES NOROESTE</v>
      </c>
    </row>
    <row r="5598" spans="1:2" x14ac:dyDescent="0.25">
      <c r="A5598" t="str">
        <f>TRIM(BC!F5596)</f>
        <v>CENTRO DE SAÚDE MARCELO PONTEL GOMES</v>
      </c>
      <c r="B5598" t="str">
        <f>IFERROR(VLOOKUP('Lotações convertidas'!A5598,'Lista de conversão'!A:B,2,0),IFERROR(VLOOKUP('Lotações convertidas'!A5598,'Lista de conversão'!B:B,1,0),""))</f>
        <v>CENTRO DE SAÚDE MARCELO PONTEL GOMES</v>
      </c>
    </row>
    <row r="5599" spans="1:2" x14ac:dyDescent="0.25">
      <c r="A5599" t="str">
        <f>TRIM(BC!F5597)</f>
        <v>UNIDADE DE PRONTO ATENDIMENTO BARREIRO</v>
      </c>
      <c r="B5599" t="str">
        <f>IFERROR(VLOOKUP('Lotações convertidas'!A5599,'Lista de conversão'!A:B,2,0),IFERROR(VLOOKUP('Lotações convertidas'!A5599,'Lista de conversão'!B:B,1,0),""))</f>
        <v>UNIDADE DE PRONTO ATENDIMENTO BARREIRO</v>
      </c>
    </row>
    <row r="5600" spans="1:2" x14ac:dyDescent="0.25">
      <c r="A5600" t="str">
        <f>TRIM(BC!F5598)</f>
        <v>UNIDADE DE PRONTO ATENDIMENTO VENDA NOVA</v>
      </c>
      <c r="B5600" t="str">
        <f>IFERROR(VLOOKUP('Lotações convertidas'!A5600,'Lista de conversão'!A:B,2,0),IFERROR(VLOOKUP('Lotações convertidas'!A5600,'Lista de conversão'!B:B,1,0),""))</f>
        <v>UNIDADE DE PRONTO ATENDIMENTO VENDA NOVA</v>
      </c>
    </row>
    <row r="5601" spans="1:2" x14ac:dyDescent="0.25">
      <c r="A5601" t="str">
        <f>TRIM(BC!F5599)</f>
        <v>SERVIÇO DE ATENDIMENTO MÓVEL DE URGÊNCIA E TRANSPORTE EM SAÚDE</v>
      </c>
      <c r="B5601" t="str">
        <f>IFERROR(VLOOKUP('Lotações convertidas'!A5601,'Lista de conversão'!A:B,2,0),IFERROR(VLOOKUP('Lotações convertidas'!A5601,'Lista de conversão'!B:B,1,0),""))</f>
        <v>SERVIÇO DE ATENDIMENTO MÓVEL DE URGÊNCIA E TRANSPORTE EM SAÚDE</v>
      </c>
    </row>
    <row r="5602" spans="1:2" x14ac:dyDescent="0.25">
      <c r="A5602" t="str">
        <f>TRIM(BC!F5600)</f>
        <v>GERENCIA DE ASSISTENCIA, EPIDEMIOLOGIA E REGULACAO LESTE</v>
      </c>
      <c r="B5602" t="str">
        <f>IFERROR(VLOOKUP('Lotações convertidas'!A5602,'Lista de conversão'!A:B,2,0),IFERROR(VLOOKUP('Lotações convertidas'!A5602,'Lista de conversão'!B:B,1,0),""))</f>
        <v>GERENCIA DE ASSISTENCIA, EPIDEMIOLOGIA E REGULACAO LESTE</v>
      </c>
    </row>
    <row r="5603" spans="1:2" x14ac:dyDescent="0.25">
      <c r="A5603" t="str">
        <f>TRIM(BC!F5601)</f>
        <v>CENTRAL DE ESTERILIZACAO CENTRO-SUL</v>
      </c>
      <c r="B5603" t="str">
        <f>IFERROR(VLOOKUP('Lotações convertidas'!A5603,'Lista de conversão'!A:B,2,0),IFERROR(VLOOKUP('Lotações convertidas'!A5603,'Lista de conversão'!B:B,1,0),""))</f>
        <v>CENTRAL DE ESTERILIZACAO CENTRO-SUL</v>
      </c>
    </row>
    <row r="5604" spans="1:2" x14ac:dyDescent="0.25">
      <c r="A5604" t="str">
        <f>TRIM(BC!F5602)</f>
        <v>UNIDADE DE PRONTO ATENDIMENTO NORTE</v>
      </c>
      <c r="B5604" t="str">
        <f>IFERROR(VLOOKUP('Lotações convertidas'!A5604,'Lista de conversão'!A:B,2,0),IFERROR(VLOOKUP('Lotações convertidas'!A5604,'Lista de conversão'!B:B,1,0),""))</f>
        <v>UNIDADE DE PRONTO ATENDIMENTO NORTE</v>
      </c>
    </row>
    <row r="5605" spans="1:2" x14ac:dyDescent="0.25">
      <c r="A5605" t="str">
        <f>TRIM(BC!F5603)</f>
        <v>CENTRO DE REFERENCIA EM REABILITACAO CENTRO-SUL</v>
      </c>
      <c r="B5605" t="str">
        <f>IFERROR(VLOOKUP('Lotações convertidas'!A5605,'Lista de conversão'!A:B,2,0),IFERROR(VLOOKUP('Lotações convertidas'!A5605,'Lista de conversão'!B:B,1,0),""))</f>
        <v>CENTRO DE REFERENCIA EM REABILITACAO CENTRO-SUL</v>
      </c>
    </row>
    <row r="5606" spans="1:2" x14ac:dyDescent="0.25">
      <c r="A5606" t="str">
        <f>TRIM(BC!F5604)</f>
        <v>CENTRO DE REFERENCIA REGIONAL EM SAUDE DO TRABALHADOR BARREIRO</v>
      </c>
      <c r="B5606" t="str">
        <f>IFERROR(VLOOKUP('Lotações convertidas'!A5606,'Lista de conversão'!A:B,2,0),IFERROR(VLOOKUP('Lotações convertidas'!A5606,'Lista de conversão'!B:B,1,0),""))</f>
        <v>CENTRO DE REFERENCIA REGIONAL EM SAUDE DO TRABALHADOR BARREIRO</v>
      </c>
    </row>
    <row r="5607" spans="1:2" x14ac:dyDescent="0.25">
      <c r="A5607" t="str">
        <f>TRIM(BC!F5605)</f>
        <v>CENTRO DE REFERENCIA EM SAUDE MENTAL NORDESTE</v>
      </c>
      <c r="B5607" t="str">
        <f>IFERROR(VLOOKUP('Lotações convertidas'!A5607,'Lista de conversão'!A:B,2,0),IFERROR(VLOOKUP('Lotações convertidas'!A5607,'Lista de conversão'!B:B,1,0),""))</f>
        <v>CENTRO DE REFERENCIA EM SAUDE MENTAL NORDESTE</v>
      </c>
    </row>
    <row r="5608" spans="1:2" x14ac:dyDescent="0.25">
      <c r="A5608" t="str">
        <f>TRIM(BC!F5606)</f>
        <v>DIRETORIA REGIONAL DE SAUDE OESTE</v>
      </c>
      <c r="B5608" t="str">
        <f>IFERROR(VLOOKUP('Lotações convertidas'!A5608,'Lista de conversão'!A:B,2,0),IFERROR(VLOOKUP('Lotações convertidas'!A5608,'Lista de conversão'!B:B,1,0),""))</f>
        <v>DIRETORIA REGIONAL DE SAUDE OESTE</v>
      </c>
    </row>
    <row r="5609" spans="1:2" x14ac:dyDescent="0.25">
      <c r="A5609" t="str">
        <f>TRIM(BC!F5607)</f>
        <v>CENTRO DE SAÚDE GLÓRIA</v>
      </c>
      <c r="B5609" t="str">
        <f>IFERROR(VLOOKUP('Lotações convertidas'!A5609,'Lista de conversão'!A:B,2,0),IFERROR(VLOOKUP('Lotações convertidas'!A5609,'Lista de conversão'!B:B,1,0),""))</f>
        <v>CENTRO DE SAÚDE GLÓRIA</v>
      </c>
    </row>
    <row r="5610" spans="1:2" x14ac:dyDescent="0.25">
      <c r="A5610" t="str">
        <f>TRIM(BC!F5608)</f>
        <v>UNIDADE DE PRONTO ATENDIMENTO PAMPULHA</v>
      </c>
      <c r="B5610" t="str">
        <f>IFERROR(VLOOKUP('Lotações convertidas'!A5610,'Lista de conversão'!A:B,2,0),IFERROR(VLOOKUP('Lotações convertidas'!A5610,'Lista de conversão'!B:B,1,0),""))</f>
        <v>UNIDADE DE PRONTO ATENDIMENTO PAMPULHA</v>
      </c>
    </row>
    <row r="5611" spans="1:2" x14ac:dyDescent="0.25">
      <c r="A5611" t="str">
        <f>TRIM(BC!F5609)</f>
        <v>CENTRO DE REFERENCIA EM REABILITACAO LESTE</v>
      </c>
      <c r="B5611" t="str">
        <f>IFERROR(VLOOKUP('Lotações convertidas'!A5611,'Lista de conversão'!A:B,2,0),IFERROR(VLOOKUP('Lotações convertidas'!A5611,'Lista de conversão'!B:B,1,0),""))</f>
        <v>CENTRO DE REFERENCIA EM REABILITACAO LESTE</v>
      </c>
    </row>
    <row r="5612" spans="1:2" x14ac:dyDescent="0.25">
      <c r="A5612" t="str">
        <f>TRIM(BC!F5610)</f>
        <v>UNIDADE DE PRONTO ATENDIMENTO VENDA NOVA</v>
      </c>
      <c r="B5612" t="str">
        <f>IFERROR(VLOOKUP('Lotações convertidas'!A5612,'Lista de conversão'!A:B,2,0),IFERROR(VLOOKUP('Lotações convertidas'!A5612,'Lista de conversão'!B:B,1,0),""))</f>
        <v>UNIDADE DE PRONTO ATENDIMENTO VENDA NOVA</v>
      </c>
    </row>
    <row r="5613" spans="1:2" x14ac:dyDescent="0.25">
      <c r="A5613" t="str">
        <f>TRIM(BC!F5611)</f>
        <v>CENTRO DE SAÚDE PEDREIRA PRADO LOPES</v>
      </c>
      <c r="B5613" t="str">
        <f>IFERROR(VLOOKUP('Lotações convertidas'!A5613,'Lista de conversão'!A:B,2,0),IFERROR(VLOOKUP('Lotações convertidas'!A5613,'Lista de conversão'!B:B,1,0),""))</f>
        <v>CENTRO DE SAÚDE PEDREIRA PRADO LOPES</v>
      </c>
    </row>
    <row r="5614" spans="1:2" x14ac:dyDescent="0.25">
      <c r="A5614" t="str">
        <f>TRIM(BC!F5612)</f>
        <v>CENTRO DE REFERENCIA EM SAUDE MENTAL NORDESTE</v>
      </c>
      <c r="B5614" t="str">
        <f>IFERROR(VLOOKUP('Lotações convertidas'!A5614,'Lista de conversão'!A:B,2,0),IFERROR(VLOOKUP('Lotações convertidas'!A5614,'Lista de conversão'!B:B,1,0),""))</f>
        <v>CENTRO DE REFERENCIA EM SAUDE MENTAL NORDESTE</v>
      </c>
    </row>
    <row r="5615" spans="1:2" x14ac:dyDescent="0.25">
      <c r="A5615" t="str">
        <f>TRIM(BC!F5613)</f>
        <v>CENTRO DE SAÚDE PADRE TIAGO</v>
      </c>
      <c r="B5615" t="str">
        <f>IFERROR(VLOOKUP('Lotações convertidas'!A5615,'Lista de conversão'!A:B,2,0),IFERROR(VLOOKUP('Lotações convertidas'!A5615,'Lista de conversão'!B:B,1,0),""))</f>
        <v>CENTRO DE SAÚDE PADRE TIAGO</v>
      </c>
    </row>
    <row r="5616" spans="1:2" x14ac:dyDescent="0.25">
      <c r="A5616" t="str">
        <f>TRIM(BC!F5614)</f>
        <v>UNIDADE DE PRONTO ATENDIMENTO OESTE</v>
      </c>
      <c r="B5616" t="str">
        <f>IFERROR(VLOOKUP('Lotações convertidas'!A5616,'Lista de conversão'!A:B,2,0),IFERROR(VLOOKUP('Lotações convertidas'!A5616,'Lista de conversão'!B:B,1,0),""))</f>
        <v>UNIDADE DE PRONTO ATENDIMENTO OESTE</v>
      </c>
    </row>
    <row r="5617" spans="1:2" x14ac:dyDescent="0.25">
      <c r="A5617" t="str">
        <f>TRIM(BC!F5615)</f>
        <v>UNIDADE DE PRONTO ATENDIMENTO BARREIRO</v>
      </c>
      <c r="B5617" t="str">
        <f>IFERROR(VLOOKUP('Lotações convertidas'!A5617,'Lista de conversão'!A:B,2,0),IFERROR(VLOOKUP('Lotações convertidas'!A5617,'Lista de conversão'!B:B,1,0),""))</f>
        <v>UNIDADE DE PRONTO ATENDIMENTO BARREIRO</v>
      </c>
    </row>
    <row r="5618" spans="1:2" x14ac:dyDescent="0.25">
      <c r="A5618" t="str">
        <f>TRIM(BC!F5616)</f>
        <v>CENTRO DE REFERENCIA DE IMUNOBIOLOGICOS ESPECIAIS</v>
      </c>
      <c r="B5618" t="str">
        <f>IFERROR(VLOOKUP('Lotações convertidas'!A5618,'Lista de conversão'!A:B,2,0),IFERROR(VLOOKUP('Lotações convertidas'!A5618,'Lista de conversão'!B:B,1,0),""))</f>
        <v>CENTRO DE REFERENCIA DE IMUNOBIOLOGICOS ESPECIAIS</v>
      </c>
    </row>
    <row r="5619" spans="1:2" x14ac:dyDescent="0.25">
      <c r="A5619" t="str">
        <f>TRIM(BC!F5617)</f>
        <v>UNIDADE DE PRONTO ATENDIMENTO NORTE</v>
      </c>
      <c r="B5619" t="str">
        <f>IFERROR(VLOOKUP('Lotações convertidas'!A5619,'Lista de conversão'!A:B,2,0),IFERROR(VLOOKUP('Lotações convertidas'!A5619,'Lista de conversão'!B:B,1,0),""))</f>
        <v>UNIDADE DE PRONTO ATENDIMENTO NORTE</v>
      </c>
    </row>
    <row r="5620" spans="1:2" x14ac:dyDescent="0.25">
      <c r="A5620" t="str">
        <f>TRIM(BC!F5618)</f>
        <v>CENTRO DE SAÚDE ALTO VERA CRUZ</v>
      </c>
      <c r="B5620" t="str">
        <f>IFERROR(VLOOKUP('Lotações convertidas'!A5620,'Lista de conversão'!A:B,2,0),IFERROR(VLOOKUP('Lotações convertidas'!A5620,'Lista de conversão'!B:B,1,0),""))</f>
        <v>CENTRO DE SAÚDE ALTO VERA CRUZ</v>
      </c>
    </row>
    <row r="5621" spans="1:2" x14ac:dyDescent="0.25">
      <c r="A5621" t="str">
        <f>TRIM(BC!F5619)</f>
        <v>UNIDADE DE PRONTO ATENDIMENTO LESTE</v>
      </c>
      <c r="B5621" t="str">
        <f>IFERROR(VLOOKUP('Lotações convertidas'!A5621,'Lista de conversão'!A:B,2,0),IFERROR(VLOOKUP('Lotações convertidas'!A5621,'Lista de conversão'!B:B,1,0),""))</f>
        <v>UNIDADE DE PRONTO ATENDIMENTO LESTE</v>
      </c>
    </row>
    <row r="5622" spans="1:2" x14ac:dyDescent="0.25">
      <c r="A5622" t="str">
        <f>TRIM(BC!F5620)</f>
        <v>UNIDADE DE PRONTO ATENDIMENTO NORTE</v>
      </c>
      <c r="B5622" t="str">
        <f>IFERROR(VLOOKUP('Lotações convertidas'!A5622,'Lista de conversão'!A:B,2,0),IFERROR(VLOOKUP('Lotações convertidas'!A5622,'Lista de conversão'!B:B,1,0),""))</f>
        <v>UNIDADE DE PRONTO ATENDIMENTO NORTE</v>
      </c>
    </row>
    <row r="5623" spans="1:2" x14ac:dyDescent="0.25">
      <c r="A5623" t="str">
        <f>TRIM(BC!F5621)</f>
        <v>UNIDADE DE PRONTO ATENDIMENTO LESTE</v>
      </c>
      <c r="B5623" t="str">
        <f>IFERROR(VLOOKUP('Lotações convertidas'!A5623,'Lista de conversão'!A:B,2,0),IFERROR(VLOOKUP('Lotações convertidas'!A5623,'Lista de conversão'!B:B,1,0),""))</f>
        <v>UNIDADE DE PRONTO ATENDIMENTO LESTE</v>
      </c>
    </row>
    <row r="5624" spans="1:2" x14ac:dyDescent="0.25">
      <c r="A5624" t="str">
        <f>TRIM(BC!F5622)</f>
        <v>CENTRO DE SAÚDE LAGOA</v>
      </c>
      <c r="B5624" t="str">
        <f>IFERROR(VLOOKUP('Lotações convertidas'!A5624,'Lista de conversão'!A:B,2,0),IFERROR(VLOOKUP('Lotações convertidas'!A5624,'Lista de conversão'!B:B,1,0),""))</f>
        <v>CENTRO DE SAÚDE LAGOA</v>
      </c>
    </row>
    <row r="5625" spans="1:2" x14ac:dyDescent="0.25">
      <c r="A5625" t="str">
        <f>TRIM(BC!F5623)</f>
        <v>CENTRO DE SAÚDE GLÓRIA</v>
      </c>
      <c r="B5625" t="str">
        <f>IFERROR(VLOOKUP('Lotações convertidas'!A5625,'Lista de conversão'!A:B,2,0),IFERROR(VLOOKUP('Lotações convertidas'!A5625,'Lista de conversão'!B:B,1,0),""))</f>
        <v>CENTRO DE SAÚDE GLÓRIA</v>
      </c>
    </row>
    <row r="5626" spans="1:2" x14ac:dyDescent="0.25">
      <c r="A5626" t="str">
        <f>TRIM(BC!F5624)</f>
        <v>CENTRO DE SAÚDE BARREIRO DE CIMA</v>
      </c>
      <c r="B5626" t="str">
        <f>IFERROR(VLOOKUP('Lotações convertidas'!A5626,'Lista de conversão'!A:B,2,0),IFERROR(VLOOKUP('Lotações convertidas'!A5626,'Lista de conversão'!B:B,1,0),""))</f>
        <v>CENTRO DE SAÚDE BARREIRO DE CIMA</v>
      </c>
    </row>
    <row r="5627" spans="1:2" x14ac:dyDescent="0.25">
      <c r="A5627" t="str">
        <f>TRIM(BC!F5625)</f>
        <v>CENTRO DE SAÚDE ALTO VERA CRUZ</v>
      </c>
      <c r="B5627" t="str">
        <f>IFERROR(VLOOKUP('Lotações convertidas'!A5627,'Lista de conversão'!A:B,2,0),IFERROR(VLOOKUP('Lotações convertidas'!A5627,'Lista de conversão'!B:B,1,0),""))</f>
        <v>CENTRO DE SAÚDE ALTO VERA CRUZ</v>
      </c>
    </row>
    <row r="5628" spans="1:2" x14ac:dyDescent="0.25">
      <c r="A5628" t="str">
        <f>TRIM(BC!F5626)</f>
        <v>CENTRO DE SAÚDE CAPITÃO EDUARDO</v>
      </c>
      <c r="B5628" t="str">
        <f>IFERROR(VLOOKUP('Lotações convertidas'!A5628,'Lista de conversão'!A:B,2,0),IFERROR(VLOOKUP('Lotações convertidas'!A5628,'Lista de conversão'!B:B,1,0),""))</f>
        <v>CENTRO DE SAÚDE CAPITÃO EDUARDO</v>
      </c>
    </row>
    <row r="5629" spans="1:2" x14ac:dyDescent="0.25">
      <c r="A5629" t="str">
        <f>TRIM(BC!F5627)</f>
        <v>CENTRO DE SAÚDE JARDIM GUANABARA</v>
      </c>
      <c r="B5629" t="str">
        <f>IFERROR(VLOOKUP('Lotações convertidas'!A5629,'Lista de conversão'!A:B,2,0),IFERROR(VLOOKUP('Lotações convertidas'!A5629,'Lista de conversão'!B:B,1,0),""))</f>
        <v>CENTRO DE SAÚDE JARDIM GUANABARA</v>
      </c>
    </row>
    <row r="5630" spans="1:2" x14ac:dyDescent="0.25">
      <c r="A5630" t="str">
        <f>TRIM(BC!F5628)</f>
        <v>CENTRO DE SAÚDE RIO BRANCO</v>
      </c>
      <c r="B5630" t="str">
        <f>IFERROR(VLOOKUP('Lotações convertidas'!A5630,'Lista de conversão'!A:B,2,0),IFERROR(VLOOKUP('Lotações convertidas'!A5630,'Lista de conversão'!B:B,1,0),""))</f>
        <v>CENTRO DE SAÚDE RIO BRANCO</v>
      </c>
    </row>
    <row r="5631" spans="1:2" x14ac:dyDescent="0.25">
      <c r="A5631" t="str">
        <f>TRIM(BC!F5629)</f>
        <v>CENTRO DE REFERÊNCIA EM SAÚDE MENTAL- ÁLCOOL E OUTRAS DROGAS NORDESTE</v>
      </c>
      <c r="B5631" t="str">
        <f>IFERROR(VLOOKUP('Lotações convertidas'!A5631,'Lista de conversão'!A:B,2,0),IFERROR(VLOOKUP('Lotações convertidas'!A5631,'Lista de conversão'!B:B,1,0),""))</f>
        <v>CENTRO DE REFERENCIA EM SAUDE MENTAL ALCOOL E DROGAS NORDESTE</v>
      </c>
    </row>
    <row r="5632" spans="1:2" x14ac:dyDescent="0.25">
      <c r="A5632" t="str">
        <f>TRIM(BC!F5630)</f>
        <v>CENTRO DE REFERÊNCIA EM SAÚDE MENTAL- ÁLCOOL E OUTRAS DROGAS NORDESTE</v>
      </c>
      <c r="B5632" t="str">
        <f>IFERROR(VLOOKUP('Lotações convertidas'!A5632,'Lista de conversão'!A:B,2,0),IFERROR(VLOOKUP('Lotações convertidas'!A5632,'Lista de conversão'!B:B,1,0),""))</f>
        <v>CENTRO DE REFERENCIA EM SAUDE MENTAL ALCOOL E DROGAS NORDESTE</v>
      </c>
    </row>
    <row r="5633" spans="1:2" x14ac:dyDescent="0.25">
      <c r="A5633" t="str">
        <f>TRIM(BC!F5631)</f>
        <v>CENTRO DE SAÚDE RIO BRANCO</v>
      </c>
      <c r="B5633" t="str">
        <f>IFERROR(VLOOKUP('Lotações convertidas'!A5633,'Lista de conversão'!A:B,2,0),IFERROR(VLOOKUP('Lotações convertidas'!A5633,'Lista de conversão'!B:B,1,0),""))</f>
        <v>CENTRO DE SAÚDE RIO BRANCO</v>
      </c>
    </row>
    <row r="5634" spans="1:2" x14ac:dyDescent="0.25">
      <c r="A5634" t="str">
        <f>TRIM(BC!F5632)</f>
        <v>CENTRO DE REFERENCIA EM SAUDE MENTAL NOROESTE</v>
      </c>
      <c r="B5634" t="str">
        <f>IFERROR(VLOOKUP('Lotações convertidas'!A5634,'Lista de conversão'!A:B,2,0),IFERROR(VLOOKUP('Lotações convertidas'!A5634,'Lista de conversão'!B:B,1,0),""))</f>
        <v>CENTRO DE REFERENCIA EM SAUDE MENTAL NOROESTE</v>
      </c>
    </row>
    <row r="5635" spans="1:2" x14ac:dyDescent="0.25">
      <c r="A5635" t="str">
        <f>TRIM(BC!F5633)</f>
        <v>CENTRO DE SAÚDE NORALDINO DE LIMA</v>
      </c>
      <c r="B5635" t="str">
        <f>IFERROR(VLOOKUP('Lotações convertidas'!A5635,'Lista de conversão'!A:B,2,0),IFERROR(VLOOKUP('Lotações convertidas'!A5635,'Lista de conversão'!B:B,1,0),""))</f>
        <v>CENTRO DE SAÚDE NORALDINO DE LIMA</v>
      </c>
    </row>
    <row r="5636" spans="1:2" x14ac:dyDescent="0.25">
      <c r="A5636" t="str">
        <f>TRIM(BC!F5634)</f>
        <v>SERVIÇO DE ATENDIMENTO MÓVEL DE URGÊNCIA E TRANSPORTE EM SAÚDE</v>
      </c>
      <c r="B5636" t="str">
        <f>IFERROR(VLOOKUP('Lotações convertidas'!A5636,'Lista de conversão'!A:B,2,0),IFERROR(VLOOKUP('Lotações convertidas'!A5636,'Lista de conversão'!B:B,1,0),""))</f>
        <v>SERVIÇO DE ATENDIMENTO MÓVEL DE URGÊNCIA E TRANSPORTE EM SAÚDE</v>
      </c>
    </row>
    <row r="5637" spans="1:2" x14ac:dyDescent="0.25">
      <c r="A5637" t="str">
        <f>TRIM(BC!F5635)</f>
        <v>CENTRO DE TESTAGEM E ACONSELHAMENTO - SERVIÇO DE ATENDIMENTO ESPECIALIZADO</v>
      </c>
      <c r="B5637" t="str">
        <f>IFERROR(VLOOKUP('Lotações convertidas'!A5637,'Lista de conversão'!A:B,2,0),IFERROR(VLOOKUP('Lotações convertidas'!A5637,'Lista de conversão'!B:B,1,0),""))</f>
        <v>CENTRO DE TESTAGEM E ACONSELHAMENTO - SERVICO DE ATENDIMENTO ESPECIALIZADO</v>
      </c>
    </row>
    <row r="5638" spans="1:2" x14ac:dyDescent="0.25">
      <c r="A5638" t="str">
        <f>TRIM(BC!F5636)</f>
        <v>CENTRO DE SAÚDE VERA CRUZ</v>
      </c>
      <c r="B5638" t="str">
        <f>IFERROR(VLOOKUP('Lotações convertidas'!A5638,'Lista de conversão'!A:B,2,0),IFERROR(VLOOKUP('Lotações convertidas'!A5638,'Lista de conversão'!B:B,1,0),""))</f>
        <v>CENTRO DE SAÚDE VERA CRUZ</v>
      </c>
    </row>
    <row r="5639" spans="1:2" x14ac:dyDescent="0.25">
      <c r="A5639" t="str">
        <f>TRIM(BC!F5637)</f>
        <v>CENTRO DE SAÚDE FELICIDADE II</v>
      </c>
      <c r="B5639" t="str">
        <f>IFERROR(VLOOKUP('Lotações convertidas'!A5639,'Lista de conversão'!A:B,2,0),IFERROR(VLOOKUP('Lotações convertidas'!A5639,'Lista de conversão'!B:B,1,0),""))</f>
        <v>CENTRO DE SAÚDE FELICIDADE II</v>
      </c>
    </row>
    <row r="5640" spans="1:2" x14ac:dyDescent="0.25">
      <c r="A5640" t="str">
        <f>TRIM(BC!F5638)</f>
        <v>UNIDADE DE PRONTO ATENDIMENTO OESTE</v>
      </c>
      <c r="B5640" t="str">
        <f>IFERROR(VLOOKUP('Lotações convertidas'!A5640,'Lista de conversão'!A:B,2,0),IFERROR(VLOOKUP('Lotações convertidas'!A5640,'Lista de conversão'!B:B,1,0),""))</f>
        <v>UNIDADE DE PRONTO ATENDIMENTO OESTE</v>
      </c>
    </row>
    <row r="5641" spans="1:2" x14ac:dyDescent="0.25">
      <c r="A5641" t="str">
        <f>TRIM(BC!F5639)</f>
        <v>CENTRO DE SAÚDE JARDIM MONTANHÊS</v>
      </c>
      <c r="B5641" t="str">
        <f>IFERROR(VLOOKUP('Lotações convertidas'!A5641,'Lista de conversão'!A:B,2,0),IFERROR(VLOOKUP('Lotações convertidas'!A5641,'Lista de conversão'!B:B,1,0),""))</f>
        <v>CENTRO DE SAÚDE JARDIM MONTANHÊS</v>
      </c>
    </row>
    <row r="5642" spans="1:2" x14ac:dyDescent="0.25">
      <c r="A5642" t="str">
        <f>TRIM(BC!F5640)</f>
        <v>UNIDADE DE PRONTO ATENDIMENTO VENDA NOVA</v>
      </c>
      <c r="B5642" t="str">
        <f>IFERROR(VLOOKUP('Lotações convertidas'!A5642,'Lista de conversão'!A:B,2,0),IFERROR(VLOOKUP('Lotações convertidas'!A5642,'Lista de conversão'!B:B,1,0),""))</f>
        <v>UNIDADE DE PRONTO ATENDIMENTO VENDA NOVA</v>
      </c>
    </row>
    <row r="5643" spans="1:2" x14ac:dyDescent="0.25">
      <c r="A5643" t="str">
        <f>TRIM(BC!F5641)</f>
        <v>CENTRO DE SAÚDE PALMEIRAS</v>
      </c>
      <c r="B5643" t="str">
        <f>IFERROR(VLOOKUP('Lotações convertidas'!A5643,'Lista de conversão'!A:B,2,0),IFERROR(VLOOKUP('Lotações convertidas'!A5643,'Lista de conversão'!B:B,1,0),""))</f>
        <v>CENTRO DE SAÚDE PALMEIRAS</v>
      </c>
    </row>
    <row r="5644" spans="1:2" x14ac:dyDescent="0.25">
      <c r="A5644" t="str">
        <f>TRIM(BC!F5642)</f>
        <v>CENTRO DE SAÚDE MARCO ANTÔNIO DE MENEZES</v>
      </c>
      <c r="B5644" t="str">
        <f>IFERROR(VLOOKUP('Lotações convertidas'!A5644,'Lista de conversão'!A:B,2,0),IFERROR(VLOOKUP('Lotações convertidas'!A5644,'Lista de conversão'!B:B,1,0),""))</f>
        <v>CENTRO DE SAÚDE MARCO ANTÔNIO DE MENEZES</v>
      </c>
    </row>
    <row r="5645" spans="1:2" x14ac:dyDescent="0.25">
      <c r="A5645" t="str">
        <f>TRIM(BC!F5643)</f>
        <v>UNIDADE DE PRONTO ATENDIMENTO BARREIRO</v>
      </c>
      <c r="B5645" t="str">
        <f>IFERROR(VLOOKUP('Lotações convertidas'!A5645,'Lista de conversão'!A:B,2,0),IFERROR(VLOOKUP('Lotações convertidas'!A5645,'Lista de conversão'!B:B,1,0),""))</f>
        <v>UNIDADE DE PRONTO ATENDIMENTO BARREIRO</v>
      </c>
    </row>
    <row r="5646" spans="1:2" x14ac:dyDescent="0.25">
      <c r="A5646" t="str">
        <f>TRIM(BC!F5644)</f>
        <v>SERVIÇO DE ATENDIMENTO MÓVEL DE URGÊNCIA E TRANSPORTE EM SAÚDE</v>
      </c>
      <c r="B5646" t="str">
        <f>IFERROR(VLOOKUP('Lotações convertidas'!A5646,'Lista de conversão'!A:B,2,0),IFERROR(VLOOKUP('Lotações convertidas'!A5646,'Lista de conversão'!B:B,1,0),""))</f>
        <v>SERVIÇO DE ATENDIMENTO MÓVEL DE URGÊNCIA E TRANSPORTE EM SAÚDE</v>
      </c>
    </row>
    <row r="5647" spans="1:2" x14ac:dyDescent="0.25">
      <c r="A5647" t="str">
        <f>TRIM(BC!F5645)</f>
        <v>CENTRO DE SAÚDE MARIVANDA BALEEIRO - PAULO VI</v>
      </c>
      <c r="B5647" t="str">
        <f>IFERROR(VLOOKUP('Lotações convertidas'!A5647,'Lista de conversão'!A:B,2,0),IFERROR(VLOOKUP('Lotações convertidas'!A5647,'Lista de conversão'!B:B,1,0),""))</f>
        <v>CENTRO DE SAÚDE MARIVANDA BALEEIRO - PAULO VI</v>
      </c>
    </row>
    <row r="5648" spans="1:2" x14ac:dyDescent="0.25">
      <c r="A5648" t="str">
        <f>TRIM(BC!F5646)</f>
        <v>CENTRO DE TESTAGEM E ACONSELHAMENTO - SERVIÇO DE ATENDIMENTO ESPECIALIZADO</v>
      </c>
      <c r="B5648" t="str">
        <f>IFERROR(VLOOKUP('Lotações convertidas'!A5648,'Lista de conversão'!A:B,2,0),IFERROR(VLOOKUP('Lotações convertidas'!A5648,'Lista de conversão'!B:B,1,0),""))</f>
        <v>CENTRO DE TESTAGEM E ACONSELHAMENTO - SERVICO DE ATENDIMENTO ESPECIALIZADO</v>
      </c>
    </row>
    <row r="5649" spans="1:2" x14ac:dyDescent="0.25">
      <c r="A5649" t="str">
        <f>TRIM(BC!F5647)</f>
        <v>CENTRO DE SAÚDE PADRE FERNANDO DE MELO</v>
      </c>
      <c r="B5649" t="str">
        <f>IFERROR(VLOOKUP('Lotações convertidas'!A5649,'Lista de conversão'!A:B,2,0),IFERROR(VLOOKUP('Lotações convertidas'!A5649,'Lista de conversão'!B:B,1,0),""))</f>
        <v>CENTRO DE SAÚDE PADRE FERNANDO DE MELO</v>
      </c>
    </row>
    <row r="5650" spans="1:2" x14ac:dyDescent="0.25">
      <c r="A5650" t="str">
        <f>TRIM(BC!F5648)</f>
        <v>LABORATÓRIO REGIONAL NORTE / VENDA NOVA</v>
      </c>
      <c r="B5650" t="str">
        <f>IFERROR(VLOOKUP('Lotações convertidas'!A5650,'Lista de conversão'!A:B,2,0),IFERROR(VLOOKUP('Lotações convertidas'!A5650,'Lista de conversão'!B:B,1,0),""))</f>
        <v>LABORATORIO REGIONAL NORTE/VENDA NOVA</v>
      </c>
    </row>
    <row r="5651" spans="1:2" x14ac:dyDescent="0.25">
      <c r="A5651" t="str">
        <f>TRIM(BC!F5649)</f>
        <v>CENTRO DE SAÚDE SÃO JORGE</v>
      </c>
      <c r="B5651" t="str">
        <f>IFERROR(VLOOKUP('Lotações convertidas'!A5651,'Lista de conversão'!A:B,2,0),IFERROR(VLOOKUP('Lotações convertidas'!A5651,'Lista de conversão'!B:B,1,0),""))</f>
        <v>CENTRO DE SAÚDE SÃO JORGE</v>
      </c>
    </row>
    <row r="5652" spans="1:2" x14ac:dyDescent="0.25">
      <c r="A5652" t="str">
        <f>TRIM(BC!F5650)</f>
        <v>CENTRO DE SAÚDE DOM BOSCO</v>
      </c>
      <c r="B5652" t="str">
        <f>IFERROR(VLOOKUP('Lotações convertidas'!A5652,'Lista de conversão'!A:B,2,0),IFERROR(VLOOKUP('Lotações convertidas'!A5652,'Lista de conversão'!B:B,1,0),""))</f>
        <v>CENTRO DE SAÚDE DOM BOSCO</v>
      </c>
    </row>
    <row r="5653" spans="1:2" x14ac:dyDescent="0.25">
      <c r="A5653" t="str">
        <f>TRIM(BC!F5651)</f>
        <v>CENTRO DE SAÚDE DOM JOAQUIM</v>
      </c>
      <c r="B5653" t="str">
        <f>IFERROR(VLOOKUP('Lotações convertidas'!A5653,'Lista de conversão'!A:B,2,0),IFERROR(VLOOKUP('Lotações convertidas'!A5653,'Lista de conversão'!B:B,1,0),""))</f>
        <v>CENTRO DE SAÚDE DOM JOAQUIM</v>
      </c>
    </row>
    <row r="5654" spans="1:2" x14ac:dyDescent="0.25">
      <c r="A5654" t="str">
        <f>TRIM(BC!F5652)</f>
        <v>CENTRO DE REFERENCIA EM REABILITACAO VENDA NOVA</v>
      </c>
      <c r="B5654" t="str">
        <f>IFERROR(VLOOKUP('Lotações convertidas'!A5654,'Lista de conversão'!A:B,2,0),IFERROR(VLOOKUP('Lotações convertidas'!A5654,'Lista de conversão'!B:B,1,0),""))</f>
        <v>CENTRO DE REFERENCIA EM REABILITACAO VENDA NOVA</v>
      </c>
    </row>
    <row r="5655" spans="1:2" x14ac:dyDescent="0.25">
      <c r="A5655" t="str">
        <f>TRIM(BC!F5653)</f>
        <v>SERVIÇO DE ATENDIMENTO MÓVEL DE URGÊNCIA E TRANSPORTE EM SAÚDE</v>
      </c>
      <c r="B5655" t="str">
        <f>IFERROR(VLOOKUP('Lotações convertidas'!A5655,'Lista de conversão'!A:B,2,0),IFERROR(VLOOKUP('Lotações convertidas'!A5655,'Lista de conversão'!B:B,1,0),""))</f>
        <v>SERVIÇO DE ATENDIMENTO MÓVEL DE URGÊNCIA E TRANSPORTE EM SAÚDE</v>
      </c>
    </row>
    <row r="5656" spans="1:2" x14ac:dyDescent="0.25">
      <c r="A5656" t="str">
        <f>TRIM(BC!F5654)</f>
        <v>CENTRO DE SAÚDE FELICIDADE II</v>
      </c>
      <c r="B5656" t="str">
        <f>IFERROR(VLOOKUP('Lotações convertidas'!A5656,'Lista de conversão'!A:B,2,0),IFERROR(VLOOKUP('Lotações convertidas'!A5656,'Lista de conversão'!B:B,1,0),""))</f>
        <v>CENTRO DE SAÚDE FELICIDADE II</v>
      </c>
    </row>
    <row r="5657" spans="1:2" x14ac:dyDescent="0.25">
      <c r="A5657" t="str">
        <f>TRIM(BC!F5655)</f>
        <v>UNIDADE DE PRONTO ATENDIMENTO OESTE</v>
      </c>
      <c r="B5657" t="str">
        <f>IFERROR(VLOOKUP('Lotações convertidas'!A5657,'Lista de conversão'!A:B,2,0),IFERROR(VLOOKUP('Lotações convertidas'!A5657,'Lista de conversão'!B:B,1,0),""))</f>
        <v>UNIDADE DE PRONTO ATENDIMENTO OESTE</v>
      </c>
    </row>
    <row r="5658" spans="1:2" x14ac:dyDescent="0.25">
      <c r="A5658" t="str">
        <f>TRIM(BC!F5656)</f>
        <v>CENTRO DE SAÚDE COPACABANA</v>
      </c>
      <c r="B5658" t="str">
        <f>IFERROR(VLOOKUP('Lotações convertidas'!A5658,'Lista de conversão'!A:B,2,0),IFERROR(VLOOKUP('Lotações convertidas'!A5658,'Lista de conversão'!B:B,1,0),""))</f>
        <v>CENTRO DE SAÚDE COPACABANA</v>
      </c>
    </row>
    <row r="5659" spans="1:2" x14ac:dyDescent="0.25">
      <c r="A5659" t="str">
        <f>TRIM(BC!F5657)</f>
        <v>UNIDADE DE REFERÊNCIA SECUNDÁRIA CAMPOS SALES</v>
      </c>
      <c r="B5659" t="str">
        <f>IFERROR(VLOOKUP('Lotações convertidas'!A5659,'Lista de conversão'!A:B,2,0),IFERROR(VLOOKUP('Lotações convertidas'!A5659,'Lista de conversão'!B:B,1,0),""))</f>
        <v>UNIDADE DE REFERENCIA SECUNDARIA CAMPOS SALES</v>
      </c>
    </row>
    <row r="5660" spans="1:2" x14ac:dyDescent="0.25">
      <c r="A5660" t="str">
        <f>TRIM(BC!F5658)</f>
        <v>CENTRO DE SAÚDE OURO PRETO</v>
      </c>
      <c r="B5660" t="str">
        <f>IFERROR(VLOOKUP('Lotações convertidas'!A5660,'Lista de conversão'!A:B,2,0),IFERROR(VLOOKUP('Lotações convertidas'!A5660,'Lista de conversão'!B:B,1,0),""))</f>
        <v>CENTRO DE SAÚDE OURO PRETO</v>
      </c>
    </row>
    <row r="5661" spans="1:2" x14ac:dyDescent="0.25">
      <c r="A5661" t="str">
        <f>TRIM(BC!F5659)</f>
        <v>CENTRO DE SAÚDE COPACABANA</v>
      </c>
      <c r="B5661" t="str">
        <f>IFERROR(VLOOKUP('Lotações convertidas'!A5661,'Lista de conversão'!A:B,2,0),IFERROR(VLOOKUP('Lotações convertidas'!A5661,'Lista de conversão'!B:B,1,0),""))</f>
        <v>CENTRO DE SAÚDE COPACABANA</v>
      </c>
    </row>
    <row r="5662" spans="1:2" x14ac:dyDescent="0.25">
      <c r="A5662" t="str">
        <f>TRIM(BC!F5660)</f>
        <v>CENTRO DE REFERENCIA EM SAUDE MENTAL NORDESTE</v>
      </c>
      <c r="B5662" t="str">
        <f>IFERROR(VLOOKUP('Lotações convertidas'!A5662,'Lista de conversão'!A:B,2,0),IFERROR(VLOOKUP('Lotações convertidas'!A5662,'Lista de conversão'!B:B,1,0),""))</f>
        <v>CENTRO DE REFERENCIA EM SAUDE MENTAL NORDESTE</v>
      </c>
    </row>
    <row r="5663" spans="1:2" x14ac:dyDescent="0.25">
      <c r="A5663" t="str">
        <f>TRIM(BC!F5661)</f>
        <v>CENTRO DE SAÚDE GUARANI</v>
      </c>
      <c r="B5663" t="str">
        <f>IFERROR(VLOOKUP('Lotações convertidas'!A5663,'Lista de conversão'!A:B,2,0),IFERROR(VLOOKUP('Lotações convertidas'!A5663,'Lista de conversão'!B:B,1,0),""))</f>
        <v>CENTRO DE SAÚDE GUARANI</v>
      </c>
    </row>
    <row r="5664" spans="1:2" x14ac:dyDescent="0.25">
      <c r="A5664" t="str">
        <f>TRIM(BC!F5662)</f>
        <v>CENTRO DE SAÚDE MARIANO DE ABREU</v>
      </c>
      <c r="B5664" t="str">
        <f>IFERROR(VLOOKUP('Lotações convertidas'!A5664,'Lista de conversão'!A:B,2,0),IFERROR(VLOOKUP('Lotações convertidas'!A5664,'Lista de conversão'!B:B,1,0),""))</f>
        <v>CENTRO DE SAÚDE MARIANO DE ABREU</v>
      </c>
    </row>
    <row r="5665" spans="1:2" x14ac:dyDescent="0.25">
      <c r="A5665" t="str">
        <f>TRIM(BC!F5663)</f>
        <v>UNIDADE DE PRONTO ATENDIMENTO NORDESTE</v>
      </c>
      <c r="B5665" t="str">
        <f>IFERROR(VLOOKUP('Lotações convertidas'!A5665,'Lista de conversão'!A:B,2,0),IFERROR(VLOOKUP('Lotações convertidas'!A5665,'Lista de conversão'!B:B,1,0),""))</f>
        <v>UNIDADE DE PRONTO ATENDIMENTO NORDESTE</v>
      </c>
    </row>
    <row r="5666" spans="1:2" x14ac:dyDescent="0.25">
      <c r="A5666" t="str">
        <f>TRIM(BC!F5664)</f>
        <v>UNIDADE DE PRONTO ATENDIMENTO BARREIRO</v>
      </c>
      <c r="B5666" t="str">
        <f>IFERROR(VLOOKUP('Lotações convertidas'!A5666,'Lista de conversão'!A:B,2,0),IFERROR(VLOOKUP('Lotações convertidas'!A5666,'Lista de conversão'!B:B,1,0),""))</f>
        <v>UNIDADE DE PRONTO ATENDIMENTO BARREIRO</v>
      </c>
    </row>
    <row r="5667" spans="1:2" x14ac:dyDescent="0.25">
      <c r="A5667" t="str">
        <f>TRIM(BC!F5665)</f>
        <v>CENTRO DE SAÚDE HAVAÍ</v>
      </c>
      <c r="B5667" t="str">
        <f>IFERROR(VLOOKUP('Lotações convertidas'!A5667,'Lista de conversão'!A:B,2,0),IFERROR(VLOOKUP('Lotações convertidas'!A5667,'Lista de conversão'!B:B,1,0),""))</f>
        <v>CENTRO DE SAÚDE HAVAÍ</v>
      </c>
    </row>
    <row r="5668" spans="1:2" x14ac:dyDescent="0.25">
      <c r="A5668" t="str">
        <f>TRIM(BC!F5666)</f>
        <v>CENTRO DE SAÚDE JARDIM MONTANHÊS</v>
      </c>
      <c r="B5668" t="str">
        <f>IFERROR(VLOOKUP('Lotações convertidas'!A5668,'Lista de conversão'!A:B,2,0),IFERROR(VLOOKUP('Lotações convertidas'!A5668,'Lista de conversão'!B:B,1,0),""))</f>
        <v>CENTRO DE SAÚDE JARDIM MONTANHÊS</v>
      </c>
    </row>
    <row r="5669" spans="1:2" x14ac:dyDescent="0.25">
      <c r="A5669" t="str">
        <f>TRIM(BC!F5667)</f>
        <v>CENTRO DE SAÚDE MARCO ANTÔNIO DE MENEZES</v>
      </c>
      <c r="B5669" t="str">
        <f>IFERROR(VLOOKUP('Lotações convertidas'!A5669,'Lista de conversão'!A:B,2,0),IFERROR(VLOOKUP('Lotações convertidas'!A5669,'Lista de conversão'!B:B,1,0),""))</f>
        <v>CENTRO DE SAÚDE MARCO ANTÔNIO DE MENEZES</v>
      </c>
    </row>
    <row r="5670" spans="1:2" x14ac:dyDescent="0.25">
      <c r="A5670" t="str">
        <f>TRIM(BC!F5668)</f>
        <v>CENTRO DE SAÚDE CAFEZAL</v>
      </c>
      <c r="B5670" t="str">
        <f>IFERROR(VLOOKUP('Lotações convertidas'!A5670,'Lista de conversão'!A:B,2,0),IFERROR(VLOOKUP('Lotações convertidas'!A5670,'Lista de conversão'!B:B,1,0),""))</f>
        <v>CENTRO DE SAÚDE CAFEZAL</v>
      </c>
    </row>
    <row r="5671" spans="1:2" x14ac:dyDescent="0.25">
      <c r="A5671" t="str">
        <f>TRIM(BC!F5669)</f>
        <v>CENTRO DE REFERENCIA EM SAUDE MENTAL NORDESTE</v>
      </c>
      <c r="B5671" t="str">
        <f>IFERROR(VLOOKUP('Lotações convertidas'!A5671,'Lista de conversão'!A:B,2,0),IFERROR(VLOOKUP('Lotações convertidas'!A5671,'Lista de conversão'!B:B,1,0),""))</f>
        <v>CENTRO DE REFERENCIA EM SAUDE MENTAL NORDESTE</v>
      </c>
    </row>
    <row r="5672" spans="1:2" x14ac:dyDescent="0.25">
      <c r="A5672" t="str">
        <f>TRIM(BC!F5670)</f>
        <v>UNIDADE DE PRONTO ATENDIMENTO BARREIRO</v>
      </c>
      <c r="B5672" t="str">
        <f>IFERROR(VLOOKUP('Lotações convertidas'!A5672,'Lista de conversão'!A:B,2,0),IFERROR(VLOOKUP('Lotações convertidas'!A5672,'Lista de conversão'!B:B,1,0),""))</f>
        <v>UNIDADE DE PRONTO ATENDIMENTO BARREIRO</v>
      </c>
    </row>
    <row r="5673" spans="1:2" x14ac:dyDescent="0.25">
      <c r="A5673" t="str">
        <f>TRIM(BC!F5671)</f>
        <v>CENTRAL DE ESTERILIZACAO OESTE</v>
      </c>
      <c r="B5673" t="str">
        <f>IFERROR(VLOOKUP('Lotações convertidas'!A5673,'Lista de conversão'!A:B,2,0),IFERROR(VLOOKUP('Lotações convertidas'!A5673,'Lista de conversão'!B:B,1,0),""))</f>
        <v>CENTRAL DE ESTERILIZACAO OESTE</v>
      </c>
    </row>
    <row r="5674" spans="1:2" x14ac:dyDescent="0.25">
      <c r="A5674" t="str">
        <f>TRIM(BC!F5672)</f>
        <v>UNIDADE DE PRONTO ATENDIMENTO OESTE</v>
      </c>
      <c r="B5674" t="str">
        <f>IFERROR(VLOOKUP('Lotações convertidas'!A5674,'Lista de conversão'!A:B,2,0),IFERROR(VLOOKUP('Lotações convertidas'!A5674,'Lista de conversão'!B:B,1,0),""))</f>
        <v>UNIDADE DE PRONTO ATENDIMENTO OESTE</v>
      </c>
    </row>
    <row r="5675" spans="1:2" x14ac:dyDescent="0.25">
      <c r="A5675" t="str">
        <f>TRIM(BC!F5673)</f>
        <v>UNIDADE DE PRONTO ATENDIMENTO BARREIRO</v>
      </c>
      <c r="B5675" t="str">
        <f>IFERROR(VLOOKUP('Lotações convertidas'!A5675,'Lista de conversão'!A:B,2,0),IFERROR(VLOOKUP('Lotações convertidas'!A5675,'Lista de conversão'!B:B,1,0),""))</f>
        <v>UNIDADE DE PRONTO ATENDIMENTO BARREIRO</v>
      </c>
    </row>
    <row r="5676" spans="1:2" x14ac:dyDescent="0.25">
      <c r="A5676" t="str">
        <f>TRIM(BC!F5674)</f>
        <v>CENTRO DE SAÚDE OURO PRETO</v>
      </c>
      <c r="B5676" t="str">
        <f>IFERROR(VLOOKUP('Lotações convertidas'!A5676,'Lista de conversão'!A:B,2,0),IFERROR(VLOOKUP('Lotações convertidas'!A5676,'Lista de conversão'!B:B,1,0),""))</f>
        <v>CENTRO DE SAÚDE OURO PRETO</v>
      </c>
    </row>
    <row r="5677" spans="1:2" x14ac:dyDescent="0.25">
      <c r="A5677" t="str">
        <f>TRIM(BC!F5675)</f>
        <v>UNIDADE DE PRONTO ATENDIMENTO OESTE</v>
      </c>
      <c r="B5677" t="str">
        <f>IFERROR(VLOOKUP('Lotações convertidas'!A5677,'Lista de conversão'!A:B,2,0),IFERROR(VLOOKUP('Lotações convertidas'!A5677,'Lista de conversão'!B:B,1,0),""))</f>
        <v>UNIDADE DE PRONTO ATENDIMENTO OESTE</v>
      </c>
    </row>
    <row r="5678" spans="1:2" x14ac:dyDescent="0.25">
      <c r="A5678" t="str">
        <f>TRIM(BC!F5676)</f>
        <v>UNIDADE DE PRONTO ATENDIMENTO PAMPULHA</v>
      </c>
      <c r="B5678" t="str">
        <f>IFERROR(VLOOKUP('Lotações convertidas'!A5678,'Lista de conversão'!A:B,2,0),IFERROR(VLOOKUP('Lotações convertidas'!A5678,'Lista de conversão'!B:B,1,0),""))</f>
        <v>UNIDADE DE PRONTO ATENDIMENTO PAMPULHA</v>
      </c>
    </row>
    <row r="5679" spans="1:2" x14ac:dyDescent="0.25">
      <c r="A5679" t="str">
        <f>TRIM(BC!F5677)</f>
        <v>UNIDADE DE PRONTO ATENDIMENTO LESTE</v>
      </c>
      <c r="B5679" t="str">
        <f>IFERROR(VLOOKUP('Lotações convertidas'!A5679,'Lista de conversão'!A:B,2,0),IFERROR(VLOOKUP('Lotações convertidas'!A5679,'Lista de conversão'!B:B,1,0),""))</f>
        <v>UNIDADE DE PRONTO ATENDIMENTO LESTE</v>
      </c>
    </row>
    <row r="5680" spans="1:2" x14ac:dyDescent="0.25">
      <c r="A5680" t="str">
        <f>TRIM(BC!F5678)</f>
        <v>CENTRO DE SAÚDE CABANA</v>
      </c>
      <c r="B5680" t="str">
        <f>IFERROR(VLOOKUP('Lotações convertidas'!A5680,'Lista de conversão'!A:B,2,0),IFERROR(VLOOKUP('Lotações convertidas'!A5680,'Lista de conversão'!B:B,1,0),""))</f>
        <v>CENTRO DE SAÚDE CABANA</v>
      </c>
    </row>
    <row r="5681" spans="1:2" x14ac:dyDescent="0.25">
      <c r="A5681" t="str">
        <f>TRIM(BC!F5679)</f>
        <v>LABORATÓRIO REGIONAL NOROESTE</v>
      </c>
      <c r="B5681" t="str">
        <f>IFERROR(VLOOKUP('Lotações convertidas'!A5681,'Lista de conversão'!A:B,2,0),IFERROR(VLOOKUP('Lotações convertidas'!A5681,'Lista de conversão'!B:B,1,0),""))</f>
        <v>LABORATORIO REGIONAL NOROESTE</v>
      </c>
    </row>
    <row r="5682" spans="1:2" x14ac:dyDescent="0.25">
      <c r="A5682" t="str">
        <f>TRIM(BC!F5680)</f>
        <v>CENTRO DE SAÚDE JARDIM FILADÉLFIA</v>
      </c>
      <c r="B5682" t="str">
        <f>IFERROR(VLOOKUP('Lotações convertidas'!A5682,'Lista de conversão'!A:B,2,0),IFERROR(VLOOKUP('Lotações convertidas'!A5682,'Lista de conversão'!B:B,1,0),""))</f>
        <v>CENTRO DE SAÚDE JARDIM FILADÉLFIA</v>
      </c>
    </row>
    <row r="5683" spans="1:2" x14ac:dyDescent="0.25">
      <c r="A5683" t="str">
        <f>TRIM(BC!F5681)</f>
        <v>SERVIÇO DE ATENDIMENTO MÓVEL DE URGÊNCIA E TRANSPORTE EM SAÚDE</v>
      </c>
      <c r="B5683" t="str">
        <f>IFERROR(VLOOKUP('Lotações convertidas'!A5683,'Lista de conversão'!A:B,2,0),IFERROR(VLOOKUP('Lotações convertidas'!A5683,'Lista de conversão'!B:B,1,0),""))</f>
        <v>SERVIÇO DE ATENDIMENTO MÓVEL DE URGÊNCIA E TRANSPORTE EM SAÚDE</v>
      </c>
    </row>
    <row r="5684" spans="1:2" x14ac:dyDescent="0.25">
      <c r="A5684" t="str">
        <f>TRIM(BC!F5682)</f>
        <v>GERENCIA DE VIGILANCIA EPIDEMIOLOGICA</v>
      </c>
      <c r="B5684" t="str">
        <f>IFERROR(VLOOKUP('Lotações convertidas'!A5684,'Lista de conversão'!A:B,2,0),IFERROR(VLOOKUP('Lotações convertidas'!A5684,'Lista de conversão'!B:B,1,0),""))</f>
        <v>GERENCIA DE VIGILANCIA EPIDEMIOLOGICA</v>
      </c>
    </row>
    <row r="5685" spans="1:2" x14ac:dyDescent="0.25">
      <c r="A5685" t="str">
        <f>TRIM(BC!F5683)</f>
        <v>CENTRO DE SAÚDE HORTO</v>
      </c>
      <c r="B5685" t="str">
        <f>IFERROR(VLOOKUP('Lotações convertidas'!A5685,'Lista de conversão'!A:B,2,0),IFERROR(VLOOKUP('Lotações convertidas'!A5685,'Lista de conversão'!B:B,1,0),""))</f>
        <v>CENTRO DE SAÚDE HORTO</v>
      </c>
    </row>
    <row r="5686" spans="1:2" x14ac:dyDescent="0.25">
      <c r="A5686" t="str">
        <f>TRIM(BC!F5684)</f>
        <v>CENTRO DE SAÚDE SANTA INÊS</v>
      </c>
      <c r="B5686" t="str">
        <f>IFERROR(VLOOKUP('Lotações convertidas'!A5686,'Lista de conversão'!A:B,2,0),IFERROR(VLOOKUP('Lotações convertidas'!A5686,'Lista de conversão'!B:B,1,0),""))</f>
        <v>CENTRO DE SAÚDE SANTA INÊS</v>
      </c>
    </row>
    <row r="5687" spans="1:2" x14ac:dyDescent="0.25">
      <c r="A5687" t="str">
        <f>TRIM(BC!F5685)</f>
        <v>CENTRO DE SAÚDE NOSSA SENHORA DE FÁTIMA</v>
      </c>
      <c r="B5687" t="str">
        <f>IFERROR(VLOOKUP('Lotações convertidas'!A5687,'Lista de conversão'!A:B,2,0),IFERROR(VLOOKUP('Lotações convertidas'!A5687,'Lista de conversão'!B:B,1,0),""))</f>
        <v>CENTRO DE SAÚDE NOSSA SENHORA DE FÁTIMA</v>
      </c>
    </row>
    <row r="5688" spans="1:2" x14ac:dyDescent="0.25">
      <c r="A5688" t="str">
        <f>TRIM(BC!F5686)</f>
        <v>CENTRO DE SAÚDE CACHOEIRINHA</v>
      </c>
      <c r="B5688" t="str">
        <f>IFERROR(VLOOKUP('Lotações convertidas'!A5688,'Lista de conversão'!A:B,2,0),IFERROR(VLOOKUP('Lotações convertidas'!A5688,'Lista de conversão'!B:B,1,0),""))</f>
        <v>CENTRO DE SAÚDE CACHOEIRINHA</v>
      </c>
    </row>
    <row r="5689" spans="1:2" x14ac:dyDescent="0.25">
      <c r="A5689" t="str">
        <f>TRIM(BC!F5687)</f>
        <v>CENTRO DE SAÚDE CAMPO ALEGRE</v>
      </c>
      <c r="B5689" t="str">
        <f>IFERROR(VLOOKUP('Lotações convertidas'!A5689,'Lista de conversão'!A:B,2,0),IFERROR(VLOOKUP('Lotações convertidas'!A5689,'Lista de conversão'!B:B,1,0),""))</f>
        <v>CENTRO DE SAÚDE CAMPO ALEGRE</v>
      </c>
    </row>
    <row r="5690" spans="1:2" x14ac:dyDescent="0.25">
      <c r="A5690" t="str">
        <f>TRIM(BC!F5688)</f>
        <v>CENTRO DE SAÚDE DR. JOSÉ DOMINGOS</v>
      </c>
      <c r="B5690" t="str">
        <f>IFERROR(VLOOKUP('Lotações convertidas'!A5690,'Lista de conversão'!A:B,2,0),IFERROR(VLOOKUP('Lotações convertidas'!A5690,'Lista de conversão'!B:B,1,0),""))</f>
        <v>CENTRO DE SAÚDE DR. JOSÉ DOMINGOS</v>
      </c>
    </row>
    <row r="5691" spans="1:2" x14ac:dyDescent="0.25">
      <c r="A5691" t="str">
        <f>TRIM(BC!F5689)</f>
        <v>CENTRO DE SAÚDE SANTA LÚCIA</v>
      </c>
      <c r="B5691" t="str">
        <f>IFERROR(VLOOKUP('Lotações convertidas'!A5691,'Lista de conversão'!A:B,2,0),IFERROR(VLOOKUP('Lotações convertidas'!A5691,'Lista de conversão'!B:B,1,0),""))</f>
        <v>CENTRO DE SAÚDE SANTA LÚCIA</v>
      </c>
    </row>
    <row r="5692" spans="1:2" x14ac:dyDescent="0.25">
      <c r="A5692" t="str">
        <f>TRIM(BC!F5690)</f>
        <v>CENTRO DE SAÚDE CABANA</v>
      </c>
      <c r="B5692" t="str">
        <f>IFERROR(VLOOKUP('Lotações convertidas'!A5692,'Lista de conversão'!A:B,2,0),IFERROR(VLOOKUP('Lotações convertidas'!A5692,'Lista de conversão'!B:B,1,0),""))</f>
        <v>CENTRO DE SAÚDE CABANA</v>
      </c>
    </row>
    <row r="5693" spans="1:2" x14ac:dyDescent="0.25">
      <c r="A5693" t="str">
        <f>TRIM(BC!F5691)</f>
        <v>CENTRO DE SAÚDE VENTOSA</v>
      </c>
      <c r="B5693" t="str">
        <f>IFERROR(VLOOKUP('Lotações convertidas'!A5693,'Lista de conversão'!A:B,2,0),IFERROR(VLOOKUP('Lotações convertidas'!A5693,'Lista de conversão'!B:B,1,0),""))</f>
        <v>CENTRO DE SAÚDE VENTOSA</v>
      </c>
    </row>
    <row r="5694" spans="1:2" x14ac:dyDescent="0.25">
      <c r="A5694" t="str">
        <f>TRIM(BC!F5692)</f>
        <v>CENTRO DE REFERENCIA EM SAUDE MENTAL PAMPULHA</v>
      </c>
      <c r="B5694" t="str">
        <f>IFERROR(VLOOKUP('Lotações convertidas'!A5694,'Lista de conversão'!A:B,2,0),IFERROR(VLOOKUP('Lotações convertidas'!A5694,'Lista de conversão'!B:B,1,0),""))</f>
        <v>CENTRO DE REFERENCIA EM SAUDE MENTAL PAMPULHA</v>
      </c>
    </row>
    <row r="5695" spans="1:2" x14ac:dyDescent="0.25">
      <c r="A5695" t="str">
        <f>TRIM(BC!F5693)</f>
        <v>CENTRO DE REFERÊNCIA EM SAÚDE MENTAL- ÁLCOOL E OUTRAS DROGAS NORDESTE</v>
      </c>
      <c r="B5695" t="str">
        <f>IFERROR(VLOOKUP('Lotações convertidas'!A5695,'Lista de conversão'!A:B,2,0),IFERROR(VLOOKUP('Lotações convertidas'!A5695,'Lista de conversão'!B:B,1,0),""))</f>
        <v>CENTRO DE REFERENCIA EM SAUDE MENTAL ALCOOL E DROGAS NORDESTE</v>
      </c>
    </row>
    <row r="5696" spans="1:2" x14ac:dyDescent="0.25">
      <c r="A5696" t="str">
        <f>TRIM(BC!F5694)</f>
        <v>CENTRO DE SAÚDE CARLOS CHAGAS</v>
      </c>
      <c r="B5696" t="str">
        <f>IFERROR(VLOOKUP('Lotações convertidas'!A5696,'Lista de conversão'!A:B,2,0),IFERROR(VLOOKUP('Lotações convertidas'!A5696,'Lista de conversão'!B:B,1,0),""))</f>
        <v>CENTRO DE SAÚDE CARLOS CHAGAS</v>
      </c>
    </row>
    <row r="5697" spans="1:2" x14ac:dyDescent="0.25">
      <c r="A5697" t="str">
        <f>TRIM(BC!F5695)</f>
        <v>UNIDADE DE PRONTO ATENDIMENTO NORDESTE</v>
      </c>
      <c r="B5697" t="str">
        <f>IFERROR(VLOOKUP('Lotações convertidas'!A5697,'Lista de conversão'!A:B,2,0),IFERROR(VLOOKUP('Lotações convertidas'!A5697,'Lista de conversão'!B:B,1,0),""))</f>
        <v>UNIDADE DE PRONTO ATENDIMENTO NORDESTE</v>
      </c>
    </row>
    <row r="5698" spans="1:2" x14ac:dyDescent="0.25">
      <c r="A5698" t="str">
        <f>TRIM(BC!F5696)</f>
        <v>UNIDADE DE PRONTO ATENDIMENTO BARREIRO</v>
      </c>
      <c r="B5698" t="str">
        <f>IFERROR(VLOOKUP('Lotações convertidas'!A5698,'Lista de conversão'!A:B,2,0),IFERROR(VLOOKUP('Lotações convertidas'!A5698,'Lista de conversão'!B:B,1,0),""))</f>
        <v>UNIDADE DE PRONTO ATENDIMENTO BARREIRO</v>
      </c>
    </row>
    <row r="5699" spans="1:2" x14ac:dyDescent="0.25">
      <c r="A5699" t="str">
        <f>TRIM(BC!F5697)</f>
        <v>CENTRO DE SAÚDE RIBEIRO DE ABREU</v>
      </c>
      <c r="B5699" t="str">
        <f>IFERROR(VLOOKUP('Lotações convertidas'!A5699,'Lista de conversão'!A:B,2,0),IFERROR(VLOOKUP('Lotações convertidas'!A5699,'Lista de conversão'!B:B,1,0),""))</f>
        <v>CENTRO DE SAÚDE RIBEIRO DE ABREU</v>
      </c>
    </row>
    <row r="5700" spans="1:2" x14ac:dyDescent="0.25">
      <c r="A5700" t="str">
        <f>TRIM(BC!F5698)</f>
        <v>GERENCIA DE ASSISTENCIA, EPIDEMIOLOGIA E REGULACAO NOROESTE</v>
      </c>
      <c r="B5700" t="str">
        <f>IFERROR(VLOOKUP('Lotações convertidas'!A5700,'Lista de conversão'!A:B,2,0),IFERROR(VLOOKUP('Lotações convertidas'!A5700,'Lista de conversão'!B:B,1,0),""))</f>
        <v>GERENCIA DE ASSISTENCIA, EPIDEMIOLOGIA E REGULACAO NOROESTE</v>
      </c>
    </row>
    <row r="5701" spans="1:2" x14ac:dyDescent="0.25">
      <c r="A5701" t="str">
        <f>TRIM(BC!F5699)</f>
        <v>CENTRO DE SAÚDE PARAÍSO</v>
      </c>
      <c r="B5701" t="str">
        <f>IFERROR(VLOOKUP('Lotações convertidas'!A5701,'Lista de conversão'!A:B,2,0),IFERROR(VLOOKUP('Lotações convertidas'!A5701,'Lista de conversão'!B:B,1,0),""))</f>
        <v>CENTRO DE SAÚDE PARAÍSO</v>
      </c>
    </row>
    <row r="5702" spans="1:2" x14ac:dyDescent="0.25">
      <c r="A5702" t="str">
        <f>TRIM(BC!F5700)</f>
        <v>CENTRO DE SAÚDE RIO BRANCO</v>
      </c>
      <c r="B5702" t="str">
        <f>IFERROR(VLOOKUP('Lotações convertidas'!A5702,'Lista de conversão'!A:B,2,0),IFERROR(VLOOKUP('Lotações convertidas'!A5702,'Lista de conversão'!B:B,1,0),""))</f>
        <v>CENTRO DE SAÚDE RIO BRANCO</v>
      </c>
    </row>
    <row r="5703" spans="1:2" x14ac:dyDescent="0.25">
      <c r="A5703" t="str">
        <f>TRIM(BC!F5701)</f>
        <v>UNIDADE DE PRONTO ATENDIMENTO OESTE</v>
      </c>
      <c r="B5703" t="str">
        <f>IFERROR(VLOOKUP('Lotações convertidas'!A5703,'Lista de conversão'!A:B,2,0),IFERROR(VLOOKUP('Lotações convertidas'!A5703,'Lista de conversão'!B:B,1,0),""))</f>
        <v>UNIDADE DE PRONTO ATENDIMENTO OESTE</v>
      </c>
    </row>
    <row r="5704" spans="1:2" x14ac:dyDescent="0.25">
      <c r="A5704" t="str">
        <f>TRIM(BC!F5702)</f>
        <v>CENTRO DE REFERENCIA EM REABILITACAO CENTRO-SUL</v>
      </c>
      <c r="B5704" t="str">
        <f>IFERROR(VLOOKUP('Lotações convertidas'!A5704,'Lista de conversão'!A:B,2,0),IFERROR(VLOOKUP('Lotações convertidas'!A5704,'Lista de conversão'!B:B,1,0),""))</f>
        <v>CENTRO DE REFERENCIA EM REABILITACAO CENTRO-SUL</v>
      </c>
    </row>
    <row r="5705" spans="1:2" x14ac:dyDescent="0.25">
      <c r="A5705" t="str">
        <f>TRIM(BC!F5703)</f>
        <v>UNIDADE DE PRONTO ATENDIMENTO NORTE</v>
      </c>
      <c r="B5705" t="str">
        <f>IFERROR(VLOOKUP('Lotações convertidas'!A5705,'Lista de conversão'!A:B,2,0),IFERROR(VLOOKUP('Lotações convertidas'!A5705,'Lista de conversão'!B:B,1,0),""))</f>
        <v>UNIDADE DE PRONTO ATENDIMENTO NORTE</v>
      </c>
    </row>
    <row r="5706" spans="1:2" x14ac:dyDescent="0.25">
      <c r="A5706" t="str">
        <f>TRIM(BC!F5704)</f>
        <v>CENTRO DE REFERÊNCIA EM SAÚDE MENTAL- ÁLCOOL E OUTRAS DROGAS BARREIRO</v>
      </c>
      <c r="B5706" t="str">
        <f>IFERROR(VLOOKUP('Lotações convertidas'!A5706,'Lista de conversão'!A:B,2,0),IFERROR(VLOOKUP('Lotações convertidas'!A5706,'Lista de conversão'!B:B,1,0),""))</f>
        <v>CENTRO DE REFERENCIA EM SAUDE MENTAL ALCOOL E DROGAS BARREIRO</v>
      </c>
    </row>
    <row r="5707" spans="1:2" x14ac:dyDescent="0.25">
      <c r="A5707" t="str">
        <f>TRIM(BC!F5705)</f>
        <v>UNIDADE DE PRONTO ATENDIMENTO OESTE</v>
      </c>
      <c r="B5707" t="str">
        <f>IFERROR(VLOOKUP('Lotações convertidas'!A5707,'Lista de conversão'!A:B,2,0),IFERROR(VLOOKUP('Lotações convertidas'!A5707,'Lista de conversão'!B:B,1,0),""))</f>
        <v>UNIDADE DE PRONTO ATENDIMENTO OESTE</v>
      </c>
    </row>
    <row r="5708" spans="1:2" x14ac:dyDescent="0.25">
      <c r="A5708" t="str">
        <f>TRIM(BC!F5706)</f>
        <v>SERVIÇO DE ATENDIMENTO MÓVEL DE URGÊNCIA E TRANSPORTE EM SAÚDE</v>
      </c>
      <c r="B5708" t="str">
        <f>IFERROR(VLOOKUP('Lotações convertidas'!A5708,'Lista de conversão'!A:B,2,0),IFERROR(VLOOKUP('Lotações convertidas'!A5708,'Lista de conversão'!B:B,1,0),""))</f>
        <v>SERVIÇO DE ATENDIMENTO MÓVEL DE URGÊNCIA E TRANSPORTE EM SAÚDE</v>
      </c>
    </row>
    <row r="5709" spans="1:2" x14ac:dyDescent="0.25">
      <c r="A5709" t="str">
        <f>TRIM(BC!F5707)</f>
        <v>CENTRO DE SAÚDE SÃO MIGUEL ARCANJO</v>
      </c>
      <c r="B5709" t="str">
        <f>IFERROR(VLOOKUP('Lotações convertidas'!A5709,'Lista de conversão'!A:B,2,0),IFERROR(VLOOKUP('Lotações convertidas'!A5709,'Lista de conversão'!B:B,1,0),""))</f>
        <v>CENTRO DE SAÚDE SÃO MIGUEL ARCANJO</v>
      </c>
    </row>
    <row r="5710" spans="1:2" x14ac:dyDescent="0.25">
      <c r="A5710" t="str">
        <f>TRIM(BC!F5708)</f>
        <v>CENTRO DE ESPECIALIDADES ODONTOLÓGICAS CENTRO-SUL</v>
      </c>
      <c r="B5710" t="str">
        <f>IFERROR(VLOOKUP('Lotações convertidas'!A5710,'Lista de conversão'!A:B,2,0),IFERROR(VLOOKUP('Lotações convertidas'!A5710,'Lista de conversão'!B:B,1,0),""))</f>
        <v>CENTRO DE ESPECIALIDADES ODONTOLOGICAS CENTRO-SUL</v>
      </c>
    </row>
    <row r="5711" spans="1:2" x14ac:dyDescent="0.25">
      <c r="A5711" t="str">
        <f>TRIM(BC!F5709)</f>
        <v>CENTRO DE SAÚDE SÃO JORGE</v>
      </c>
      <c r="B5711" t="str">
        <f>IFERROR(VLOOKUP('Lotações convertidas'!A5711,'Lista de conversão'!A:B,2,0),IFERROR(VLOOKUP('Lotações convertidas'!A5711,'Lista de conversão'!B:B,1,0),""))</f>
        <v>CENTRO DE SAÚDE SÃO JORGE</v>
      </c>
    </row>
    <row r="5712" spans="1:2" x14ac:dyDescent="0.25">
      <c r="A5712" t="str">
        <f>TRIM(BC!F5710)</f>
        <v>UNIDADE DE PRONTO ATENDIMENTO BARREIRO</v>
      </c>
      <c r="B5712" t="str">
        <f>IFERROR(VLOOKUP('Lotações convertidas'!A5712,'Lista de conversão'!A:B,2,0),IFERROR(VLOOKUP('Lotações convertidas'!A5712,'Lista de conversão'!B:B,1,0),""))</f>
        <v>UNIDADE DE PRONTO ATENDIMENTO BARREIRO</v>
      </c>
    </row>
    <row r="5713" spans="1:2" x14ac:dyDescent="0.25">
      <c r="A5713" t="str">
        <f>TRIM(BC!F5711)</f>
        <v>CENTRO DE SAÚDE VILA LEONINA</v>
      </c>
      <c r="B5713" t="str">
        <f>IFERROR(VLOOKUP('Lotações convertidas'!A5713,'Lista de conversão'!A:B,2,0),IFERROR(VLOOKUP('Lotações convertidas'!A5713,'Lista de conversão'!B:B,1,0),""))</f>
        <v>CENTRO DE SAÚDE VILA LEONINA</v>
      </c>
    </row>
    <row r="5714" spans="1:2" x14ac:dyDescent="0.25">
      <c r="A5714" t="str">
        <f>TRIM(BC!F5712)</f>
        <v>CENTRO DE REFERENCIA DE IMUNOBIOLOGICOS ESPECIAIS</v>
      </c>
      <c r="B5714" t="str">
        <f>IFERROR(VLOOKUP('Lotações convertidas'!A5714,'Lista de conversão'!A:B,2,0),IFERROR(VLOOKUP('Lotações convertidas'!A5714,'Lista de conversão'!B:B,1,0),""))</f>
        <v>CENTRO DE REFERENCIA DE IMUNOBIOLOGICOS ESPECIAIS</v>
      </c>
    </row>
    <row r="5715" spans="1:2" x14ac:dyDescent="0.25">
      <c r="A5715" t="str">
        <f>TRIM(BC!F5713)</f>
        <v>CENTRO DE SAÚDE INDEPENDÊNCIA</v>
      </c>
      <c r="B5715" t="str">
        <f>IFERROR(VLOOKUP('Lotações convertidas'!A5715,'Lista de conversão'!A:B,2,0),IFERROR(VLOOKUP('Lotações convertidas'!A5715,'Lista de conversão'!B:B,1,0),""))</f>
        <v>CENTRO DE SAÚDE INDEPENDÊNCIA</v>
      </c>
    </row>
    <row r="5716" spans="1:2" x14ac:dyDescent="0.25">
      <c r="A5716" t="str">
        <f>TRIM(BC!F5714)</f>
        <v>CENTRO DE SAÚDE JOÃO PINHEIRO</v>
      </c>
      <c r="B5716" t="str">
        <f>IFERROR(VLOOKUP('Lotações convertidas'!A5716,'Lista de conversão'!A:B,2,0),IFERROR(VLOOKUP('Lotações convertidas'!A5716,'Lista de conversão'!B:B,1,0),""))</f>
        <v>CENTRO DE SAÚDE JOÃO PINHEIRO</v>
      </c>
    </row>
    <row r="5717" spans="1:2" x14ac:dyDescent="0.25">
      <c r="A5717" t="str">
        <f>TRIM(BC!F5715)</f>
        <v>UNIDADE DE PRONTO ATENDIMENTO OESTE</v>
      </c>
      <c r="B5717" t="str">
        <f>IFERROR(VLOOKUP('Lotações convertidas'!A5717,'Lista de conversão'!A:B,2,0),IFERROR(VLOOKUP('Lotações convertidas'!A5717,'Lista de conversão'!B:B,1,0),""))</f>
        <v>UNIDADE DE PRONTO ATENDIMENTO OESTE</v>
      </c>
    </row>
    <row r="5718" spans="1:2" x14ac:dyDescent="0.25">
      <c r="A5718" t="str">
        <f>TRIM(BC!F5716)</f>
        <v>CENTRO DE SAÚDE BETÂNIA</v>
      </c>
      <c r="B5718" t="str">
        <f>IFERROR(VLOOKUP('Lotações convertidas'!A5718,'Lista de conversão'!A:B,2,0),IFERROR(VLOOKUP('Lotações convertidas'!A5718,'Lista de conversão'!B:B,1,0),""))</f>
        <v>CENTRO DE SAÚDE BETÂNIA</v>
      </c>
    </row>
    <row r="5719" spans="1:2" x14ac:dyDescent="0.25">
      <c r="A5719" t="str">
        <f>TRIM(BC!F5717)</f>
        <v>CENTRO DE SAÚDE OURO PRETO</v>
      </c>
      <c r="B5719" t="str">
        <f>IFERROR(VLOOKUP('Lotações convertidas'!A5719,'Lista de conversão'!A:B,2,0),IFERROR(VLOOKUP('Lotações convertidas'!A5719,'Lista de conversão'!B:B,1,0),""))</f>
        <v>CENTRO DE SAÚDE OURO PRETO</v>
      </c>
    </row>
    <row r="5720" spans="1:2" x14ac:dyDescent="0.25">
      <c r="A5720" t="str">
        <f>TRIM(BC!F5718)</f>
        <v>CENTRO DE REFERÊNCIA EM SAÚDE MENTAL- ÁLCOOL E OUTRAS DROGAS NORDESTE</v>
      </c>
      <c r="B5720" t="str">
        <f>IFERROR(VLOOKUP('Lotações convertidas'!A5720,'Lista de conversão'!A:B,2,0),IFERROR(VLOOKUP('Lotações convertidas'!A5720,'Lista de conversão'!B:B,1,0),""))</f>
        <v>CENTRO DE REFERENCIA EM SAUDE MENTAL ALCOOL E DROGAS NORDESTE</v>
      </c>
    </row>
    <row r="5721" spans="1:2" x14ac:dyDescent="0.25">
      <c r="A5721" t="str">
        <f>TRIM(BC!F5719)</f>
        <v>CENTRO DE SAÚDE DOM ORIONE</v>
      </c>
      <c r="B5721" t="str">
        <f>IFERROR(VLOOKUP('Lotações convertidas'!A5721,'Lista de conversão'!A:B,2,0),IFERROR(VLOOKUP('Lotações convertidas'!A5721,'Lista de conversão'!B:B,1,0),""))</f>
        <v>CENTRO DE SAÚDE DOM ORIONE</v>
      </c>
    </row>
    <row r="5722" spans="1:2" x14ac:dyDescent="0.25">
      <c r="A5722" t="str">
        <f>TRIM(BC!F5720)</f>
        <v>CENTRO DE REFERÊNCIA EM SAÚDE MENTAL- ÁLCOOL E OUTRAS DROGAS NORDESTE</v>
      </c>
      <c r="B5722" t="str">
        <f>IFERROR(VLOOKUP('Lotações convertidas'!A5722,'Lista de conversão'!A:B,2,0),IFERROR(VLOOKUP('Lotações convertidas'!A5722,'Lista de conversão'!B:B,1,0),""))</f>
        <v>CENTRO DE REFERENCIA EM SAUDE MENTAL ALCOOL E DROGAS NORDESTE</v>
      </c>
    </row>
    <row r="5723" spans="1:2" x14ac:dyDescent="0.25">
      <c r="A5723" t="str">
        <f>TRIM(BC!F5721)</f>
        <v>UNIDADE DE PRONTO ATENDIMENTO OESTE</v>
      </c>
      <c r="B5723" t="str">
        <f>IFERROR(VLOOKUP('Lotações convertidas'!A5723,'Lista de conversão'!A:B,2,0),IFERROR(VLOOKUP('Lotações convertidas'!A5723,'Lista de conversão'!B:B,1,0),""))</f>
        <v>UNIDADE DE PRONTO ATENDIMENTO OESTE</v>
      </c>
    </row>
    <row r="5724" spans="1:2" x14ac:dyDescent="0.25">
      <c r="A5724" t="str">
        <f>TRIM(BC!F5722)</f>
        <v>UNIDADE DE PRONTO ATENDIMENTO PAMPULHA</v>
      </c>
      <c r="B5724" t="str">
        <f>IFERROR(VLOOKUP('Lotações convertidas'!A5724,'Lista de conversão'!A:B,2,0),IFERROR(VLOOKUP('Lotações convertidas'!A5724,'Lista de conversão'!B:B,1,0),""))</f>
        <v>UNIDADE DE PRONTO ATENDIMENTO PAMPULHA</v>
      </c>
    </row>
    <row r="5725" spans="1:2" x14ac:dyDescent="0.25">
      <c r="A5725" t="str">
        <f>TRIM(BC!F5723)</f>
        <v>LABORATÓRIO REGIONAL OESTE / BARREIRO</v>
      </c>
      <c r="B5725" t="str">
        <f>IFERROR(VLOOKUP('Lotações convertidas'!A5725,'Lista de conversão'!A:B,2,0),IFERROR(VLOOKUP('Lotações convertidas'!A5725,'Lista de conversão'!B:B,1,0),""))</f>
        <v>LABORATORIO REGIONAL OESTE/BARREIRO</v>
      </c>
    </row>
    <row r="5726" spans="1:2" x14ac:dyDescent="0.25">
      <c r="A5726" t="str">
        <f>TRIM(BC!F5724)</f>
        <v>UNIDADE DE PRONTO ATENDIMENTO OESTE</v>
      </c>
      <c r="B5726" t="str">
        <f>IFERROR(VLOOKUP('Lotações convertidas'!A5726,'Lista de conversão'!A:B,2,0),IFERROR(VLOOKUP('Lotações convertidas'!A5726,'Lista de conversão'!B:B,1,0),""))</f>
        <v>UNIDADE DE PRONTO ATENDIMENTO OESTE</v>
      </c>
    </row>
    <row r="5727" spans="1:2" x14ac:dyDescent="0.25">
      <c r="A5727" t="str">
        <f>TRIM(BC!F5725)</f>
        <v>UNIDADE DE PRONTO ATENDIMENTO PAMPULHA</v>
      </c>
      <c r="B5727" t="str">
        <f>IFERROR(VLOOKUP('Lotações convertidas'!A5727,'Lista de conversão'!A:B,2,0),IFERROR(VLOOKUP('Lotações convertidas'!A5727,'Lista de conversão'!B:B,1,0),""))</f>
        <v>UNIDADE DE PRONTO ATENDIMENTO PAMPULHA</v>
      </c>
    </row>
    <row r="5728" spans="1:2" x14ac:dyDescent="0.25">
      <c r="A5728" t="str">
        <f>TRIM(BC!F5726)</f>
        <v>CENTRO DE SAÚDE DOM ORIONE</v>
      </c>
      <c r="B5728" t="str">
        <f>IFERROR(VLOOKUP('Lotações convertidas'!A5728,'Lista de conversão'!A:B,2,0),IFERROR(VLOOKUP('Lotações convertidas'!A5728,'Lista de conversão'!B:B,1,0),""))</f>
        <v>CENTRO DE SAÚDE DOM ORIONE</v>
      </c>
    </row>
    <row r="5729" spans="1:2" x14ac:dyDescent="0.25">
      <c r="A5729" t="str">
        <f>TRIM(BC!F5727)</f>
        <v>CENTRO DE REFERENCIA EM SAUDE MENTAL NORDESTE</v>
      </c>
      <c r="B5729" t="str">
        <f>IFERROR(VLOOKUP('Lotações convertidas'!A5729,'Lista de conversão'!A:B,2,0),IFERROR(VLOOKUP('Lotações convertidas'!A5729,'Lista de conversão'!B:B,1,0),""))</f>
        <v>CENTRO DE REFERENCIA EM SAUDE MENTAL NORDESTE</v>
      </c>
    </row>
    <row r="5730" spans="1:2" x14ac:dyDescent="0.25">
      <c r="A5730" t="str">
        <f>TRIM(BC!F5728)</f>
        <v>CENTRO DE TESTAGEM E ACONSELHAMENTO - SERVIÇO DE ATENDIMENTO ESPECIALIZADO</v>
      </c>
      <c r="B5730" t="str">
        <f>IFERROR(VLOOKUP('Lotações convertidas'!A5730,'Lista de conversão'!A:B,2,0),IFERROR(VLOOKUP('Lotações convertidas'!A5730,'Lista de conversão'!B:B,1,0),""))</f>
        <v>CENTRO DE TESTAGEM E ACONSELHAMENTO - SERVICO DE ATENDIMENTO ESPECIALIZADO</v>
      </c>
    </row>
    <row r="5731" spans="1:2" x14ac:dyDescent="0.25">
      <c r="A5731" t="str">
        <f>TRIM(BC!F5729)</f>
        <v>CENTRO DE REFERENCIA DE IMUNOBIOLOGICOS ESPECIAIS</v>
      </c>
      <c r="B5731" t="str">
        <f>IFERROR(VLOOKUP('Lotações convertidas'!A5731,'Lista de conversão'!A:B,2,0),IFERROR(VLOOKUP('Lotações convertidas'!A5731,'Lista de conversão'!B:B,1,0),""))</f>
        <v>CENTRO DE REFERENCIA DE IMUNOBIOLOGICOS ESPECIAIS</v>
      </c>
    </row>
    <row r="5732" spans="1:2" x14ac:dyDescent="0.25">
      <c r="A5732" t="str">
        <f>TRIM(BC!F5730)</f>
        <v>UNIDADE DE PRONTO ATENDIMENTO NORTE</v>
      </c>
      <c r="B5732" t="str">
        <f>IFERROR(VLOOKUP('Lotações convertidas'!A5732,'Lista de conversão'!A:B,2,0),IFERROR(VLOOKUP('Lotações convertidas'!A5732,'Lista de conversão'!B:B,1,0),""))</f>
        <v>UNIDADE DE PRONTO ATENDIMENTO NORTE</v>
      </c>
    </row>
    <row r="5733" spans="1:2" x14ac:dyDescent="0.25">
      <c r="A5733" t="str">
        <f>TRIM(BC!F5731)</f>
        <v>CENTRO DE SAÚDE PADRE EUSTÁQUIO</v>
      </c>
      <c r="B5733" t="str">
        <f>IFERROR(VLOOKUP('Lotações convertidas'!A5733,'Lista de conversão'!A:B,2,0),IFERROR(VLOOKUP('Lotações convertidas'!A5733,'Lista de conversão'!B:B,1,0),""))</f>
        <v>CENTRO DE SAÚDE PADRE EUSTÁQUIO</v>
      </c>
    </row>
    <row r="5734" spans="1:2" x14ac:dyDescent="0.25">
      <c r="A5734" t="str">
        <f>TRIM(BC!F5732)</f>
        <v>CENTRO DE SAÚDE POMPÉIA</v>
      </c>
      <c r="B5734" t="str">
        <f>IFERROR(VLOOKUP('Lotações convertidas'!A5734,'Lista de conversão'!A:B,2,0),IFERROR(VLOOKUP('Lotações convertidas'!A5734,'Lista de conversão'!B:B,1,0),""))</f>
        <v>CENTRO DE SAÚDE POMPÉIA</v>
      </c>
    </row>
    <row r="5735" spans="1:2" x14ac:dyDescent="0.25">
      <c r="A5735" t="str">
        <f>TRIM(BC!F5733)</f>
        <v>CENTRO DE SAÚDE CAMPO ALEGRE</v>
      </c>
      <c r="B5735" t="str">
        <f>IFERROR(VLOOKUP('Lotações convertidas'!A5735,'Lista de conversão'!A:B,2,0),IFERROR(VLOOKUP('Lotações convertidas'!A5735,'Lista de conversão'!B:B,1,0),""))</f>
        <v>CENTRO DE SAÚDE CAMPO ALEGRE</v>
      </c>
    </row>
    <row r="5736" spans="1:2" x14ac:dyDescent="0.25">
      <c r="A5736" t="str">
        <f>TRIM(BC!F5734)</f>
        <v>UNIDADE DE PRONTO ATENDIMENTO BARREIRO</v>
      </c>
      <c r="B5736" t="str">
        <f>IFERROR(VLOOKUP('Lotações convertidas'!A5736,'Lista de conversão'!A:B,2,0),IFERROR(VLOOKUP('Lotações convertidas'!A5736,'Lista de conversão'!B:B,1,0),""))</f>
        <v>UNIDADE DE PRONTO ATENDIMENTO BARREIRO</v>
      </c>
    </row>
    <row r="5737" spans="1:2" x14ac:dyDescent="0.25">
      <c r="A5737" t="str">
        <f>TRIM(BC!F5735)</f>
        <v>CENTRO DE ESPECIALIDADES ODONTOLÓGICAS PARACATU</v>
      </c>
      <c r="B5737" t="str">
        <f>IFERROR(VLOOKUP('Lotações convertidas'!A5737,'Lista de conversão'!A:B,2,0),IFERROR(VLOOKUP('Lotações convertidas'!A5737,'Lista de conversão'!B:B,1,0),""))</f>
        <v>CENTRO DE ESPECIALIDADES ODONTOLÓGICAS PARACATU</v>
      </c>
    </row>
    <row r="5738" spans="1:2" x14ac:dyDescent="0.25">
      <c r="A5738" t="str">
        <f>TRIM(BC!F5736)</f>
        <v>SERVIÇO DE ATENDIMENTO MÓVEL DE URGÊNCIA E TRANSPORTE EM SAÚDE</v>
      </c>
      <c r="B5738" t="str">
        <f>IFERROR(VLOOKUP('Lotações convertidas'!A5738,'Lista de conversão'!A:B,2,0),IFERROR(VLOOKUP('Lotações convertidas'!A5738,'Lista de conversão'!B:B,1,0),""))</f>
        <v>SERVIÇO DE ATENDIMENTO MÓVEL DE URGÊNCIA E TRANSPORTE EM SAÚDE</v>
      </c>
    </row>
    <row r="5739" spans="1:2" x14ac:dyDescent="0.25">
      <c r="A5739" t="str">
        <f>TRIM(BC!F5737)</f>
        <v>CENTRO DE SAÚDE MG20</v>
      </c>
      <c r="B5739" t="str">
        <f>IFERROR(VLOOKUP('Lotações convertidas'!A5739,'Lista de conversão'!A:B,2,0),IFERROR(VLOOKUP('Lotações convertidas'!A5739,'Lista de conversão'!B:B,1,0),""))</f>
        <v>CENTRO DE SAÚDE MG20</v>
      </c>
    </row>
    <row r="5740" spans="1:2" x14ac:dyDescent="0.25">
      <c r="A5740" t="str">
        <f>TRIM(BC!F5738)</f>
        <v>CENTRO DE SAÚDE HAVAÍ</v>
      </c>
      <c r="B5740" t="str">
        <f>IFERROR(VLOOKUP('Lotações convertidas'!A5740,'Lista de conversão'!A:B,2,0),IFERROR(VLOOKUP('Lotações convertidas'!A5740,'Lista de conversão'!B:B,1,0),""))</f>
        <v>CENTRO DE SAÚDE HAVAÍ</v>
      </c>
    </row>
    <row r="5741" spans="1:2" x14ac:dyDescent="0.25">
      <c r="A5741" t="str">
        <f>TRIM(BC!F5739)</f>
        <v>CENTRO DE SAÚDE MARIANO DE ABREU</v>
      </c>
      <c r="B5741" t="str">
        <f>IFERROR(VLOOKUP('Lotações convertidas'!A5741,'Lista de conversão'!A:B,2,0),IFERROR(VLOOKUP('Lotações convertidas'!A5741,'Lista de conversão'!B:B,1,0),""))</f>
        <v>CENTRO DE SAÚDE MARIANO DE ABREU</v>
      </c>
    </row>
    <row r="5742" spans="1:2" x14ac:dyDescent="0.25">
      <c r="A5742" t="str">
        <f>TRIM(BC!F5740)</f>
        <v>CENTRO DE SAÚDE VILA PINHO</v>
      </c>
      <c r="B5742" t="str">
        <f>IFERROR(VLOOKUP('Lotações convertidas'!A5742,'Lista de conversão'!A:B,2,0),IFERROR(VLOOKUP('Lotações convertidas'!A5742,'Lista de conversão'!B:B,1,0),""))</f>
        <v>CENTRO DE SAÚDE VILA PINHO</v>
      </c>
    </row>
    <row r="5743" spans="1:2" x14ac:dyDescent="0.25">
      <c r="A5743" t="str">
        <f>TRIM(BC!F5741)</f>
        <v>CENTRO DE SAÚDE VILA PINHO</v>
      </c>
      <c r="B5743" t="str">
        <f>IFERROR(VLOOKUP('Lotações convertidas'!A5743,'Lista de conversão'!A:B,2,0),IFERROR(VLOOKUP('Lotações convertidas'!A5743,'Lista de conversão'!B:B,1,0),""))</f>
        <v>CENTRO DE SAÚDE VILA PINHO</v>
      </c>
    </row>
    <row r="5744" spans="1:2" x14ac:dyDescent="0.25">
      <c r="A5744" t="str">
        <f>TRIM(BC!F5742)</f>
        <v>CENTRO DE SAÚDE JAQUELINE II</v>
      </c>
      <c r="B5744" t="str">
        <f>IFERROR(VLOOKUP('Lotações convertidas'!A5744,'Lista de conversão'!A:B,2,0),IFERROR(VLOOKUP('Lotações convertidas'!A5744,'Lista de conversão'!B:B,1,0),""))</f>
        <v>CENTRO DE SAÚDE JAQUELINE II</v>
      </c>
    </row>
    <row r="5745" spans="1:2" x14ac:dyDescent="0.25">
      <c r="A5745" t="str">
        <f>TRIM(BC!F5743)</f>
        <v>CENTRO DE SAÚDE SANTA MARIA</v>
      </c>
      <c r="B5745" t="str">
        <f>IFERROR(VLOOKUP('Lotações convertidas'!A5745,'Lista de conversão'!A:B,2,0),IFERROR(VLOOKUP('Lotações convertidas'!A5745,'Lista de conversão'!B:B,1,0),""))</f>
        <v>CENTRO DE SAÚDE SANTA MARIA</v>
      </c>
    </row>
    <row r="5746" spans="1:2" x14ac:dyDescent="0.25">
      <c r="A5746" t="str">
        <f>TRIM(BC!F5744)</f>
        <v>CENTRO DE REFERENCIA EM SAUDE MENTAL NORTE</v>
      </c>
      <c r="B5746" t="str">
        <f>IFERROR(VLOOKUP('Lotações convertidas'!A5746,'Lista de conversão'!A:B,2,0),IFERROR(VLOOKUP('Lotações convertidas'!A5746,'Lista de conversão'!B:B,1,0),""))</f>
        <v>CENTRO DE REFERENCIA EM SAUDE MENTAL NORTE</v>
      </c>
    </row>
    <row r="5747" spans="1:2" x14ac:dyDescent="0.25">
      <c r="A5747" t="str">
        <f>TRIM(BC!F5745)</f>
        <v>LABORATÓRIO DE ZOONOSES</v>
      </c>
      <c r="B5747" t="str">
        <f>IFERROR(VLOOKUP('Lotações convertidas'!A5747,'Lista de conversão'!A:B,2,0),IFERROR(VLOOKUP('Lotações convertidas'!A5747,'Lista de conversão'!B:B,1,0),""))</f>
        <v>LABORATORIO DE ZOONOSES</v>
      </c>
    </row>
    <row r="5748" spans="1:2" x14ac:dyDescent="0.25">
      <c r="A5748" t="str">
        <f>TRIM(BC!F5746)</f>
        <v>CENTRO DE SAÚDE PILAR - OLHOS D'ÁGUA</v>
      </c>
      <c r="B5748" t="str">
        <f>IFERROR(VLOOKUP('Lotações convertidas'!A5748,'Lista de conversão'!A:B,2,0),IFERROR(VLOOKUP('Lotações convertidas'!A5748,'Lista de conversão'!B:B,1,0),""))</f>
        <v>CENTRO DE SAÚDE PILAR - OLHOS D'ÁGUA</v>
      </c>
    </row>
    <row r="5749" spans="1:2" x14ac:dyDescent="0.25">
      <c r="A5749" t="str">
        <f>TRIM(BC!F5747)</f>
        <v>CENTRO DE REFERÊNCIA EM SAÚDE MENTAL INFANTO-JUVENIL NOROESTE</v>
      </c>
      <c r="B5749" t="str">
        <f>IFERROR(VLOOKUP('Lotações convertidas'!A5749,'Lista de conversão'!A:B,2,0),IFERROR(VLOOKUP('Lotações convertidas'!A5749,'Lista de conversão'!B:B,1,0),""))</f>
        <v>CENTRO DE REFERENCIA EM SAUDE MENTAL INFANTIL NOROESTE</v>
      </c>
    </row>
    <row r="5750" spans="1:2" x14ac:dyDescent="0.25">
      <c r="A5750" t="str">
        <f>TRIM(BC!F5748)</f>
        <v>CENTRO DE SAÚDE CALIFÓRNIA</v>
      </c>
      <c r="B5750" t="str">
        <f>IFERROR(VLOOKUP('Lotações convertidas'!A5750,'Lista de conversão'!A:B,2,0),IFERROR(VLOOKUP('Lotações convertidas'!A5750,'Lista de conversão'!B:B,1,0),""))</f>
        <v>CENTRO DE SAÚDE CALIFÓRNIA</v>
      </c>
    </row>
    <row r="5751" spans="1:2" x14ac:dyDescent="0.25">
      <c r="A5751" t="str">
        <f>TRIM(BC!F5749)</f>
        <v>CENTRO DE SAÚDE CABANA</v>
      </c>
      <c r="B5751" t="str">
        <f>IFERROR(VLOOKUP('Lotações convertidas'!A5751,'Lista de conversão'!A:B,2,0),IFERROR(VLOOKUP('Lotações convertidas'!A5751,'Lista de conversão'!B:B,1,0),""))</f>
        <v>CENTRO DE SAÚDE CABANA</v>
      </c>
    </row>
    <row r="5752" spans="1:2" x14ac:dyDescent="0.25">
      <c r="A5752" t="str">
        <f>TRIM(BC!F5750)</f>
        <v>UNIDADE DE PRONTO ATENDIMENTO LESTE</v>
      </c>
      <c r="B5752" t="str">
        <f>IFERROR(VLOOKUP('Lotações convertidas'!A5752,'Lista de conversão'!A:B,2,0),IFERROR(VLOOKUP('Lotações convertidas'!A5752,'Lista de conversão'!B:B,1,0),""))</f>
        <v>UNIDADE DE PRONTO ATENDIMENTO LESTE</v>
      </c>
    </row>
    <row r="5753" spans="1:2" x14ac:dyDescent="0.25">
      <c r="A5753" t="str">
        <f>TRIM(BC!F5751)</f>
        <v>CENTRO DE SAÚDE VILA PINHO</v>
      </c>
      <c r="B5753" t="str">
        <f>IFERROR(VLOOKUP('Lotações convertidas'!A5753,'Lista de conversão'!A:B,2,0),IFERROR(VLOOKUP('Lotações convertidas'!A5753,'Lista de conversão'!B:B,1,0),""))</f>
        <v>CENTRO DE SAÚDE VILA PINHO</v>
      </c>
    </row>
    <row r="5754" spans="1:2" x14ac:dyDescent="0.25">
      <c r="A5754" t="str">
        <f>TRIM(BC!F5752)</f>
        <v>CENTRO DE SAÚDE PARAÍSO</v>
      </c>
      <c r="B5754" t="str">
        <f>IFERROR(VLOOKUP('Lotações convertidas'!A5754,'Lista de conversão'!A:B,2,0),IFERROR(VLOOKUP('Lotações convertidas'!A5754,'Lista de conversão'!B:B,1,0),""))</f>
        <v>CENTRO DE SAÚDE PARAÍSO</v>
      </c>
    </row>
    <row r="5755" spans="1:2" x14ac:dyDescent="0.25">
      <c r="A5755" t="str">
        <f>TRIM(BC!F5753)</f>
        <v>LABORATÓRIO REGIONAL LESTE / NORDESTE</v>
      </c>
      <c r="B5755" t="str">
        <f>IFERROR(VLOOKUP('Lotações convertidas'!A5755,'Lista de conversão'!A:B,2,0),IFERROR(VLOOKUP('Lotações convertidas'!A5755,'Lista de conversão'!B:B,1,0),""))</f>
        <v>LABORATORIO REGIONAL LESTE/NORDESTE</v>
      </c>
    </row>
    <row r="5756" spans="1:2" x14ac:dyDescent="0.25">
      <c r="A5756" t="str">
        <f>TRIM(BC!F5754)</f>
        <v>UNIDADE DE REFERÊNCIA SECUNDÁRIA CENTRO-SUL</v>
      </c>
      <c r="B5756" t="str">
        <f>IFERROR(VLOOKUP('Lotações convertidas'!A5756,'Lista de conversão'!A:B,2,0),IFERROR(VLOOKUP('Lotações convertidas'!A5756,'Lista de conversão'!B:B,1,0),""))</f>
        <v>UNIDADE DE REFERENCIA SECUNDARIA CENTRO-SUL</v>
      </c>
    </row>
    <row r="5757" spans="1:2" x14ac:dyDescent="0.25">
      <c r="A5757" t="str">
        <f>TRIM(BC!F5755)</f>
        <v>UNIDADE DE PRONTO ATENDIMENTO LESTE</v>
      </c>
      <c r="B5757" t="str">
        <f>IFERROR(VLOOKUP('Lotações convertidas'!A5757,'Lista de conversão'!A:B,2,0),IFERROR(VLOOKUP('Lotações convertidas'!A5757,'Lista de conversão'!B:B,1,0),""))</f>
        <v>UNIDADE DE PRONTO ATENDIMENTO LESTE</v>
      </c>
    </row>
    <row r="5758" spans="1:2" x14ac:dyDescent="0.25">
      <c r="A5758" t="str">
        <f>TRIM(BC!F5756)</f>
        <v>CENTRO DE SAÚDE TUPI</v>
      </c>
      <c r="B5758" t="str">
        <f>IFERROR(VLOOKUP('Lotações convertidas'!A5758,'Lista de conversão'!A:B,2,0),IFERROR(VLOOKUP('Lotações convertidas'!A5758,'Lista de conversão'!B:B,1,0),""))</f>
        <v>CENTRO DE SAÚDE TUPI</v>
      </c>
    </row>
    <row r="5759" spans="1:2" x14ac:dyDescent="0.25">
      <c r="A5759" t="str">
        <f>TRIM(BC!F5757)</f>
        <v>UNIDADE DE PRONTO ATENDIMENTO LESTE</v>
      </c>
      <c r="B5759" t="str">
        <f>IFERROR(VLOOKUP('Lotações convertidas'!A5759,'Lista de conversão'!A:B,2,0),IFERROR(VLOOKUP('Lotações convertidas'!A5759,'Lista de conversão'!B:B,1,0),""))</f>
        <v>UNIDADE DE PRONTO ATENDIMENTO LESTE</v>
      </c>
    </row>
    <row r="5760" spans="1:2" x14ac:dyDescent="0.25">
      <c r="A5760" t="str">
        <f>TRIM(BC!F5758)</f>
        <v>SERVIÇO DE ATENDIMENTO MÓVEL DE URGÊNCIA E TRANSPORTE EM SAÚDE</v>
      </c>
      <c r="B5760" t="str">
        <f>IFERROR(VLOOKUP('Lotações convertidas'!A5760,'Lista de conversão'!A:B,2,0),IFERROR(VLOOKUP('Lotações convertidas'!A5760,'Lista de conversão'!B:B,1,0),""))</f>
        <v>SERVIÇO DE ATENDIMENTO MÓVEL DE URGÊNCIA E TRANSPORTE EM SAÚDE</v>
      </c>
    </row>
    <row r="5761" spans="1:2" x14ac:dyDescent="0.25">
      <c r="A5761" t="str">
        <f>TRIM(BC!F5759)</f>
        <v>CENTRAL DE ESTERILIZACAO OESTE</v>
      </c>
      <c r="B5761" t="str">
        <f>IFERROR(VLOOKUP('Lotações convertidas'!A5761,'Lista de conversão'!A:B,2,0),IFERROR(VLOOKUP('Lotações convertidas'!A5761,'Lista de conversão'!B:B,1,0),""))</f>
        <v>CENTRAL DE ESTERILIZACAO OESTE</v>
      </c>
    </row>
    <row r="5762" spans="1:2" x14ac:dyDescent="0.25">
      <c r="A5762" t="str">
        <f>TRIM(BC!F5760)</f>
        <v>CENTRO DE REFERENCIA EM SAUDE MENTAL NORTE</v>
      </c>
      <c r="B5762" t="str">
        <f>IFERROR(VLOOKUP('Lotações convertidas'!A5762,'Lista de conversão'!A:B,2,0),IFERROR(VLOOKUP('Lotações convertidas'!A5762,'Lista de conversão'!B:B,1,0),""))</f>
        <v>CENTRO DE REFERENCIA EM SAUDE MENTAL NORTE</v>
      </c>
    </row>
    <row r="5763" spans="1:2" x14ac:dyDescent="0.25">
      <c r="A5763" t="str">
        <f>TRIM(BC!F5761)</f>
        <v>UNIDADE DE PRONTO ATENDIMENTO PAMPULHA</v>
      </c>
      <c r="B5763" t="str">
        <f>IFERROR(VLOOKUP('Lotações convertidas'!A5763,'Lista de conversão'!A:B,2,0),IFERROR(VLOOKUP('Lotações convertidas'!A5763,'Lista de conversão'!B:B,1,0),""))</f>
        <v>UNIDADE DE PRONTO ATENDIMENTO PAMPULHA</v>
      </c>
    </row>
    <row r="5764" spans="1:2" x14ac:dyDescent="0.25">
      <c r="A5764" t="str">
        <f>TRIM(BC!F5762)</f>
        <v>UNIDADE DE PRONTO ATENDIMENTO BARREIRO</v>
      </c>
      <c r="B5764" t="str">
        <f>IFERROR(VLOOKUP('Lotações convertidas'!A5764,'Lista de conversão'!A:B,2,0),IFERROR(VLOOKUP('Lotações convertidas'!A5764,'Lista de conversão'!B:B,1,0),""))</f>
        <v>UNIDADE DE PRONTO ATENDIMENTO BARREIRO</v>
      </c>
    </row>
    <row r="5765" spans="1:2" x14ac:dyDescent="0.25">
      <c r="A5765" t="str">
        <f>TRIM(BC!F5763)</f>
        <v>UNIDADE DE PRONTO ATENDIMENTO VENDA NOVA</v>
      </c>
      <c r="B5765" t="str">
        <f>IFERROR(VLOOKUP('Lotações convertidas'!A5765,'Lista de conversão'!A:B,2,0),IFERROR(VLOOKUP('Lotações convertidas'!A5765,'Lista de conversão'!B:B,1,0),""))</f>
        <v>UNIDADE DE PRONTO ATENDIMENTO VENDA NOVA</v>
      </c>
    </row>
    <row r="5766" spans="1:2" x14ac:dyDescent="0.25">
      <c r="A5766" t="str">
        <f>TRIM(BC!F5764)</f>
        <v>CENTRO DE SAÚDE JARDIM FELICIDADE</v>
      </c>
      <c r="B5766" t="str">
        <f>IFERROR(VLOOKUP('Lotações convertidas'!A5766,'Lista de conversão'!A:B,2,0),IFERROR(VLOOKUP('Lotações convertidas'!A5766,'Lista de conversão'!B:B,1,0),""))</f>
        <v>CENTRO DE SAÚDE JARDIM FELICIDADE</v>
      </c>
    </row>
    <row r="5767" spans="1:2" x14ac:dyDescent="0.25">
      <c r="A5767" t="str">
        <f>TRIM(BC!F5765)</f>
        <v>CENTRO DE SAÚDE MARCELO PONTEL GOMES</v>
      </c>
      <c r="B5767" t="str">
        <f>IFERROR(VLOOKUP('Lotações convertidas'!A5767,'Lista de conversão'!A:B,2,0),IFERROR(VLOOKUP('Lotações convertidas'!A5767,'Lista de conversão'!B:B,1,0),""))</f>
        <v>CENTRO DE SAÚDE MARCELO PONTEL GOMES</v>
      </c>
    </row>
    <row r="5768" spans="1:2" x14ac:dyDescent="0.25">
      <c r="A5768" t="str">
        <f>TRIM(BC!F5766)</f>
        <v>CENTRO DE SAÚDE CAPITÃO EDUARDO</v>
      </c>
      <c r="B5768" t="str">
        <f>IFERROR(VLOOKUP('Lotações convertidas'!A5768,'Lista de conversão'!A:B,2,0),IFERROR(VLOOKUP('Lotações convertidas'!A5768,'Lista de conversão'!B:B,1,0),""))</f>
        <v>CENTRO DE SAÚDE CAPITÃO EDUARDO</v>
      </c>
    </row>
    <row r="5769" spans="1:2" x14ac:dyDescent="0.25">
      <c r="A5769" t="str">
        <f>TRIM(BC!F5767)</f>
        <v>CENTRO DE SAÚDE VALE DO JATOBÁ</v>
      </c>
      <c r="B5769" t="str">
        <f>IFERROR(VLOOKUP('Lotações convertidas'!A5769,'Lista de conversão'!A:B,2,0),IFERROR(VLOOKUP('Lotações convertidas'!A5769,'Lista de conversão'!B:B,1,0),""))</f>
        <v>CENTRO DE SAÚDE VALE DO JATOBÁ</v>
      </c>
    </row>
    <row r="5770" spans="1:2" x14ac:dyDescent="0.25">
      <c r="A5770" t="str">
        <f>TRIM(BC!F5768)</f>
        <v>CENTRO DE REFERÊNCIA EM SAÚDE MENTAL INFANTO-JUVENIL NORDESTE</v>
      </c>
      <c r="B5770" t="str">
        <f>IFERROR(VLOOKUP('Lotações convertidas'!A5770,'Lista de conversão'!A:B,2,0),IFERROR(VLOOKUP('Lotações convertidas'!A5770,'Lista de conversão'!B:B,1,0),""))</f>
        <v>CENTRO DE REFERENCIA EM SAUDE MENTAL INFANTIL NORDESTE</v>
      </c>
    </row>
    <row r="5771" spans="1:2" x14ac:dyDescent="0.25">
      <c r="A5771" t="str">
        <f>TRIM(BC!F5769)</f>
        <v>UNIDADE DE PRONTO ATENDIMENTO VENDA NOVA</v>
      </c>
      <c r="B5771" t="str">
        <f>IFERROR(VLOOKUP('Lotações convertidas'!A5771,'Lista de conversão'!A:B,2,0),IFERROR(VLOOKUP('Lotações convertidas'!A5771,'Lista de conversão'!B:B,1,0),""))</f>
        <v>UNIDADE DE PRONTO ATENDIMENTO VENDA NOVA</v>
      </c>
    </row>
    <row r="5772" spans="1:2" x14ac:dyDescent="0.25">
      <c r="A5772" t="str">
        <f>TRIM(BC!F5770)</f>
        <v>UNIDADE DE PRONTO ATENDIMENTO BARREIRO</v>
      </c>
      <c r="B5772" t="str">
        <f>IFERROR(VLOOKUP('Lotações convertidas'!A5772,'Lista de conversão'!A:B,2,0),IFERROR(VLOOKUP('Lotações convertidas'!A5772,'Lista de conversão'!B:B,1,0),""))</f>
        <v>UNIDADE DE PRONTO ATENDIMENTO BARREIRO</v>
      </c>
    </row>
    <row r="5773" spans="1:2" x14ac:dyDescent="0.25">
      <c r="A5773" t="str">
        <f>TRIM(BC!F5771)</f>
        <v>UNIDADE DE PRONTO ATENDIMENTO VENDA NOVA</v>
      </c>
      <c r="B5773" t="str">
        <f>IFERROR(VLOOKUP('Lotações convertidas'!A5773,'Lista de conversão'!A:B,2,0),IFERROR(VLOOKUP('Lotações convertidas'!A5773,'Lista de conversão'!B:B,1,0),""))</f>
        <v>UNIDADE DE PRONTO ATENDIMENTO VENDA NOVA</v>
      </c>
    </row>
    <row r="5774" spans="1:2" x14ac:dyDescent="0.25">
      <c r="A5774" t="str">
        <f>TRIM(BC!F5772)</f>
        <v>CENTRO DE SAÚDE NOVO HORIZONTE</v>
      </c>
      <c r="B5774" t="str">
        <f>IFERROR(VLOOKUP('Lotações convertidas'!A5774,'Lista de conversão'!A:B,2,0),IFERROR(VLOOKUP('Lotações convertidas'!A5774,'Lista de conversão'!B:B,1,0),""))</f>
        <v>CENTRO DE SAÚDE NOVO HORIZONTE</v>
      </c>
    </row>
    <row r="5775" spans="1:2" x14ac:dyDescent="0.25">
      <c r="A5775" t="str">
        <f>TRIM(BC!F5773)</f>
        <v>UNIDADE DE PRONTO ATENDIMENTO OESTE</v>
      </c>
      <c r="B5775" t="str">
        <f>IFERROR(VLOOKUP('Lotações convertidas'!A5775,'Lista de conversão'!A:B,2,0),IFERROR(VLOOKUP('Lotações convertidas'!A5775,'Lista de conversão'!B:B,1,0),""))</f>
        <v>UNIDADE DE PRONTO ATENDIMENTO OESTE</v>
      </c>
    </row>
    <row r="5776" spans="1:2" x14ac:dyDescent="0.25">
      <c r="A5776" t="str">
        <f>TRIM(BC!F5774)</f>
        <v>CENTRO DE REFERÊNCIA EM SAÚDE MENTAL- ÁLCOOL E OUTRAS DROGAS NORDESTE</v>
      </c>
      <c r="B5776" t="str">
        <f>IFERROR(VLOOKUP('Lotações convertidas'!A5776,'Lista de conversão'!A:B,2,0),IFERROR(VLOOKUP('Lotações convertidas'!A5776,'Lista de conversão'!B:B,1,0),""))</f>
        <v>CENTRO DE REFERENCIA EM SAUDE MENTAL ALCOOL E DROGAS NORDESTE</v>
      </c>
    </row>
    <row r="5777" spans="1:2" x14ac:dyDescent="0.25">
      <c r="A5777" t="str">
        <f>TRIM(BC!F5775)</f>
        <v>GERÊNCIA DE APOIO TÉCNICO À SAÚDE</v>
      </c>
      <c r="B5777" t="str">
        <f>IFERROR(VLOOKUP('Lotações convertidas'!A5777,'Lista de conversão'!A:B,2,0),IFERROR(VLOOKUP('Lotações convertidas'!A5777,'Lista de conversão'!B:B,1,0),""))</f>
        <v>GERÊNCIA DE APOIO TÉCNICO À SAÚDE</v>
      </c>
    </row>
    <row r="5778" spans="1:2" x14ac:dyDescent="0.25">
      <c r="A5778" t="str">
        <f>TRIM(BC!F5776)</f>
        <v>UNIDADE DE PRONTO ATENDIMENTO BARREIRO</v>
      </c>
      <c r="B5778" t="str">
        <f>IFERROR(VLOOKUP('Lotações convertidas'!A5778,'Lista de conversão'!A:B,2,0),IFERROR(VLOOKUP('Lotações convertidas'!A5778,'Lista de conversão'!B:B,1,0),""))</f>
        <v>UNIDADE DE PRONTO ATENDIMENTO BARREIRO</v>
      </c>
    </row>
    <row r="5779" spans="1:2" x14ac:dyDescent="0.25">
      <c r="A5779" t="str">
        <f>TRIM(BC!F5777)</f>
        <v>GERENCIA DE PROMOCAO DA SAUDE</v>
      </c>
      <c r="B5779" t="str">
        <f>IFERROR(VLOOKUP('Lotações convertidas'!A5779,'Lista de conversão'!A:B,2,0),IFERROR(VLOOKUP('Lotações convertidas'!A5779,'Lista de conversão'!B:B,1,0),""))</f>
        <v>GERÊNCIA DE PROMOÇÃO À SAÚDE</v>
      </c>
    </row>
    <row r="5780" spans="1:2" x14ac:dyDescent="0.25">
      <c r="A5780" t="str">
        <f>TRIM(BC!F5778)</f>
        <v>CENTRO DE SAÚDE ERMELINDA</v>
      </c>
      <c r="B5780" t="str">
        <f>IFERROR(VLOOKUP('Lotações convertidas'!A5780,'Lista de conversão'!A:B,2,0),IFERROR(VLOOKUP('Lotações convertidas'!A5780,'Lista de conversão'!B:B,1,0),""))</f>
        <v>CENTRO DE SAÚDE ERMELINDA</v>
      </c>
    </row>
    <row r="5781" spans="1:2" x14ac:dyDescent="0.25">
      <c r="A5781" t="str">
        <f>TRIM(BC!F5779)</f>
        <v>LABORATÓRIO REGIONAL OESTE / BARREIRO</v>
      </c>
      <c r="B5781" t="str">
        <f>IFERROR(VLOOKUP('Lotações convertidas'!A5781,'Lista de conversão'!A:B,2,0),IFERROR(VLOOKUP('Lotações convertidas'!A5781,'Lista de conversão'!B:B,1,0),""))</f>
        <v>LABORATORIO REGIONAL OESTE/BARREIRO</v>
      </c>
    </row>
    <row r="5782" spans="1:2" x14ac:dyDescent="0.25">
      <c r="A5782" t="str">
        <f>TRIM(BC!F5780)</f>
        <v>CENTRO DE SAÚDE SÃO FRANCISCO</v>
      </c>
      <c r="B5782" t="str">
        <f>IFERROR(VLOOKUP('Lotações convertidas'!A5782,'Lista de conversão'!A:B,2,0),IFERROR(VLOOKUP('Lotações convertidas'!A5782,'Lista de conversão'!B:B,1,0),""))</f>
        <v>CENTRO DE SAÚDE SÃO FRANCISCO</v>
      </c>
    </row>
    <row r="5783" spans="1:2" x14ac:dyDescent="0.25">
      <c r="A5783" t="str">
        <f>TRIM(BC!F5781)</f>
        <v>UNIDADE DE PRONTO ATENDIMENTO LESTE</v>
      </c>
      <c r="B5783" t="str">
        <f>IFERROR(VLOOKUP('Lotações convertidas'!A5783,'Lista de conversão'!A:B,2,0),IFERROR(VLOOKUP('Lotações convertidas'!A5783,'Lista de conversão'!B:B,1,0),""))</f>
        <v>UNIDADE DE PRONTO ATENDIMENTO LESTE</v>
      </c>
    </row>
    <row r="5784" spans="1:2" x14ac:dyDescent="0.25">
      <c r="A5784" t="str">
        <f>TRIM(BC!F5782)</f>
        <v>CENTRO DE SAÚDE JARDIM ALVORADA</v>
      </c>
      <c r="B5784" t="str">
        <f>IFERROR(VLOOKUP('Lotações convertidas'!A5784,'Lista de conversão'!A:B,2,0),IFERROR(VLOOKUP('Lotações convertidas'!A5784,'Lista de conversão'!B:B,1,0),""))</f>
        <v>CENTRO DE SAÚDE JARDIM ALVORADA</v>
      </c>
    </row>
    <row r="5785" spans="1:2" x14ac:dyDescent="0.25">
      <c r="A5785" t="str">
        <f>TRIM(BC!F5783)</f>
        <v>UNIDADE DE PRONTO ATENDIMENTO NORTE</v>
      </c>
      <c r="B5785" t="str">
        <f>IFERROR(VLOOKUP('Lotações convertidas'!A5785,'Lista de conversão'!A:B,2,0),IFERROR(VLOOKUP('Lotações convertidas'!A5785,'Lista de conversão'!B:B,1,0),""))</f>
        <v>UNIDADE DE PRONTO ATENDIMENTO NORTE</v>
      </c>
    </row>
    <row r="5786" spans="1:2" x14ac:dyDescent="0.25">
      <c r="A5786" t="str">
        <f>TRIM(BC!F5784)</f>
        <v>CENTRO DE REFERÊNCIA EM SAÚDE MENTAL- ÁLCOOL E OUTRAS DROGAS PAMPULHA/NOROESTE</v>
      </c>
      <c r="B5786" t="str">
        <f>IFERROR(VLOOKUP('Lotações convertidas'!A5786,'Lista de conversão'!A:B,2,0),IFERROR(VLOOKUP('Lotações convertidas'!A5786,'Lista de conversão'!B:B,1,0),""))</f>
        <v>CENTRO DE REFERÊNCIA EM SAÚDE MENTAL - ÁLCOOL E DROGAS PAMPULHA/NOROESTE</v>
      </c>
    </row>
    <row r="5787" spans="1:2" x14ac:dyDescent="0.25">
      <c r="A5787" t="str">
        <f>TRIM(BC!F5785)</f>
        <v>CENTRO DE SAÚDE COQUEIROS</v>
      </c>
      <c r="B5787" t="str">
        <f>IFERROR(VLOOKUP('Lotações convertidas'!A5787,'Lista de conversão'!A:B,2,0),IFERROR(VLOOKUP('Lotações convertidas'!A5787,'Lista de conversão'!B:B,1,0),""))</f>
        <v>CENTRO DE SAÚDE COQUEIROS</v>
      </c>
    </row>
    <row r="5788" spans="1:2" x14ac:dyDescent="0.25">
      <c r="A5788" t="str">
        <f>TRIM(BC!F5786)</f>
        <v>CENTRO DE SAÚDE FRANCISCO GOMES BARBOSA - TIROL</v>
      </c>
      <c r="B5788" t="str">
        <f>IFERROR(VLOOKUP('Lotações convertidas'!A5788,'Lista de conversão'!A:B,2,0),IFERROR(VLOOKUP('Lotações convertidas'!A5788,'Lista de conversão'!B:B,1,0),""))</f>
        <v>CENTRO DE SAÚDE FRANCISCO GOMES BARBOSA - TIROL</v>
      </c>
    </row>
    <row r="5789" spans="1:2" x14ac:dyDescent="0.25">
      <c r="A5789" t="str">
        <f>TRIM(BC!F5787)</f>
        <v>CENTRO DE SAÚDE CARLOS RENATO DIAS</v>
      </c>
      <c r="B5789" t="str">
        <f>IFERROR(VLOOKUP('Lotações convertidas'!A5789,'Lista de conversão'!A:B,2,0),IFERROR(VLOOKUP('Lotações convertidas'!A5789,'Lista de conversão'!B:B,1,0),""))</f>
        <v>CENTRO DE SAÚDE CARLOS RENATO DIAS</v>
      </c>
    </row>
    <row r="5790" spans="1:2" x14ac:dyDescent="0.25">
      <c r="A5790" t="str">
        <f>TRIM(BC!F5788)</f>
        <v>CENTRO DE REFERENCIA EM SAUDE MENTAL OESTE</v>
      </c>
      <c r="B5790" t="str">
        <f>IFERROR(VLOOKUP('Lotações convertidas'!A5790,'Lista de conversão'!A:B,2,0),IFERROR(VLOOKUP('Lotações convertidas'!A5790,'Lista de conversão'!B:B,1,0),""))</f>
        <v>CENTRO DE REFERENCIA EM SAUDE MENTAL OESTE</v>
      </c>
    </row>
    <row r="5791" spans="1:2" x14ac:dyDescent="0.25">
      <c r="A5791" t="str">
        <f>TRIM(BC!F5789)</f>
        <v>CENTRO DE SAÚDE SALGADO FILHO</v>
      </c>
      <c r="B5791" t="str">
        <f>IFERROR(VLOOKUP('Lotações convertidas'!A5791,'Lista de conversão'!A:B,2,0),IFERROR(VLOOKUP('Lotações convertidas'!A5791,'Lista de conversão'!B:B,1,0),""))</f>
        <v>CENTRO DE SAÚDE SALGADO FILHO</v>
      </c>
    </row>
    <row r="5792" spans="1:2" x14ac:dyDescent="0.25">
      <c r="A5792" t="str">
        <f>TRIM(BC!F5790)</f>
        <v>CENTRO DE SAÚDE VILA PINHO</v>
      </c>
      <c r="B5792" t="str">
        <f>IFERROR(VLOOKUP('Lotações convertidas'!A5792,'Lista de conversão'!A:B,2,0),IFERROR(VLOOKUP('Lotações convertidas'!A5792,'Lista de conversão'!B:B,1,0),""))</f>
        <v>CENTRO DE SAÚDE VILA PINHO</v>
      </c>
    </row>
    <row r="5793" spans="1:2" x14ac:dyDescent="0.25">
      <c r="A5793" t="str">
        <f>TRIM(BC!F5791)</f>
        <v>CENTRAL DE ESTERILIZACAO CENTRO-SUL</v>
      </c>
      <c r="B5793" t="str">
        <f>IFERROR(VLOOKUP('Lotações convertidas'!A5793,'Lista de conversão'!A:B,2,0),IFERROR(VLOOKUP('Lotações convertidas'!A5793,'Lista de conversão'!B:B,1,0),""))</f>
        <v>CENTRAL DE ESTERILIZACAO CENTRO-SUL</v>
      </c>
    </row>
    <row r="5794" spans="1:2" x14ac:dyDescent="0.25">
      <c r="A5794" t="str">
        <f>TRIM(BC!F5792)</f>
        <v>UNIDADE DE PRONTO ATENDIMENTO LESTE</v>
      </c>
      <c r="B5794" t="str">
        <f>IFERROR(VLOOKUP('Lotações convertidas'!A5794,'Lista de conversão'!A:B,2,0),IFERROR(VLOOKUP('Lotações convertidas'!A5794,'Lista de conversão'!B:B,1,0),""))</f>
        <v>UNIDADE DE PRONTO ATENDIMENTO LESTE</v>
      </c>
    </row>
    <row r="5795" spans="1:2" x14ac:dyDescent="0.25">
      <c r="A5795" t="str">
        <f>TRIM(BC!F5793)</f>
        <v>CENTRO DE SAÚDE DOM ORIONE</v>
      </c>
      <c r="B5795" t="str">
        <f>IFERROR(VLOOKUP('Lotações convertidas'!A5795,'Lista de conversão'!A:B,2,0),IFERROR(VLOOKUP('Lotações convertidas'!A5795,'Lista de conversão'!B:B,1,0),""))</f>
        <v>CENTRO DE SAÚDE DOM ORIONE</v>
      </c>
    </row>
    <row r="5796" spans="1:2" x14ac:dyDescent="0.25">
      <c r="A5796" t="str">
        <f>TRIM(BC!F5794)</f>
        <v>CENTRO DE SAÚDE REGINA</v>
      </c>
      <c r="B5796" t="str">
        <f>IFERROR(VLOOKUP('Lotações convertidas'!A5796,'Lista de conversão'!A:B,2,0),IFERROR(VLOOKUP('Lotações convertidas'!A5796,'Lista de conversão'!B:B,1,0),""))</f>
        <v>CENTRO DE SAÚDE REGINA</v>
      </c>
    </row>
    <row r="5797" spans="1:2" x14ac:dyDescent="0.25">
      <c r="A5797" t="str">
        <f>TRIM(BC!F5795)</f>
        <v>CENTRO DE SAÚDE NOVA YORK</v>
      </c>
      <c r="B5797" t="str">
        <f>IFERROR(VLOOKUP('Lotações convertidas'!A5797,'Lista de conversão'!A:B,2,0),IFERROR(VLOOKUP('Lotações convertidas'!A5797,'Lista de conversão'!B:B,1,0),""))</f>
        <v>CENTRO DE SAÚDE NOVA YORK</v>
      </c>
    </row>
    <row r="5798" spans="1:2" x14ac:dyDescent="0.25">
      <c r="A5798" t="str">
        <f>TRIM(BC!F5796)</f>
        <v>SERVIÇO DE ATENDIMENTO MÓVEL DE URGÊNCIA E TRANSPORTE EM SAÚDE</v>
      </c>
      <c r="B5798" t="str">
        <f>IFERROR(VLOOKUP('Lotações convertidas'!A5798,'Lista de conversão'!A:B,2,0),IFERROR(VLOOKUP('Lotações convertidas'!A5798,'Lista de conversão'!B:B,1,0),""))</f>
        <v>SERVIÇO DE ATENDIMENTO MÓVEL DE URGÊNCIA E TRANSPORTE EM SAÚDE</v>
      </c>
    </row>
    <row r="5799" spans="1:2" x14ac:dyDescent="0.25">
      <c r="A5799" t="str">
        <f>TRIM(BC!F5797)</f>
        <v>CENTRO DE SAÚDE FELICIDADE II</v>
      </c>
      <c r="B5799" t="str">
        <f>IFERROR(VLOOKUP('Lotações convertidas'!A5799,'Lista de conversão'!A:B,2,0),IFERROR(VLOOKUP('Lotações convertidas'!A5799,'Lista de conversão'!B:B,1,0),""))</f>
        <v>CENTRO DE SAÚDE FELICIDADE II</v>
      </c>
    </row>
    <row r="5800" spans="1:2" x14ac:dyDescent="0.25">
      <c r="A5800" t="str">
        <f>TRIM(BC!F5798)</f>
        <v>GERENCIA DE VIGILANCIA SANITARIA VENDA NOVA</v>
      </c>
      <c r="B5800" t="str">
        <f>IFERROR(VLOOKUP('Lotações convertidas'!A5800,'Lista de conversão'!A:B,2,0),IFERROR(VLOOKUP('Lotações convertidas'!A5800,'Lista de conversão'!B:B,1,0),""))</f>
        <v>GERENCIA DE VIGILANCIA SANITARIA VENDA NOVA</v>
      </c>
    </row>
    <row r="5801" spans="1:2" x14ac:dyDescent="0.25">
      <c r="A5801" t="str">
        <f>TRIM(BC!F5799)</f>
        <v>SERVIÇO DE ATENDIMENTO MÓVEL DE URGÊNCIA E TRANSPORTE EM SAÚDE</v>
      </c>
      <c r="B5801" t="str">
        <f>IFERROR(VLOOKUP('Lotações convertidas'!A5801,'Lista de conversão'!A:B,2,0),IFERROR(VLOOKUP('Lotações convertidas'!A5801,'Lista de conversão'!B:B,1,0),""))</f>
        <v>SERVIÇO DE ATENDIMENTO MÓVEL DE URGÊNCIA E TRANSPORTE EM SAÚDE</v>
      </c>
    </row>
    <row r="5802" spans="1:2" x14ac:dyDescent="0.25">
      <c r="A5802" t="str">
        <f>TRIM(BC!F5800)</f>
        <v>SERVIÇO DE ATENDIMENTO MÓVEL DE URGÊNCIA E TRANSPORTE EM SAÚDE</v>
      </c>
      <c r="B5802" t="str">
        <f>IFERROR(VLOOKUP('Lotações convertidas'!A5802,'Lista de conversão'!A:B,2,0),IFERROR(VLOOKUP('Lotações convertidas'!A5802,'Lista de conversão'!B:B,1,0),""))</f>
        <v>SERVIÇO DE ATENDIMENTO MÓVEL DE URGÊNCIA E TRANSPORTE EM SAÚDE</v>
      </c>
    </row>
    <row r="5803" spans="1:2" x14ac:dyDescent="0.25">
      <c r="A5803" t="str">
        <f>TRIM(BC!F5801)</f>
        <v>UNIDADE DE PRONTO ATENDIMENTO OESTE</v>
      </c>
      <c r="B5803" t="str">
        <f>IFERROR(VLOOKUP('Lotações convertidas'!A5803,'Lista de conversão'!A:B,2,0),IFERROR(VLOOKUP('Lotações convertidas'!A5803,'Lista de conversão'!B:B,1,0),""))</f>
        <v>UNIDADE DE PRONTO ATENDIMENTO OESTE</v>
      </c>
    </row>
    <row r="5804" spans="1:2" x14ac:dyDescent="0.25">
      <c r="A5804" t="str">
        <f>TRIM(BC!F5802)</f>
        <v>CENTRO DE SAÚDE TAQUARIL</v>
      </c>
      <c r="B5804" t="str">
        <f>IFERROR(VLOOKUP('Lotações convertidas'!A5804,'Lista de conversão'!A:B,2,0),IFERROR(VLOOKUP('Lotações convertidas'!A5804,'Lista de conversão'!B:B,1,0),""))</f>
        <v>CENTRO DE SAÚDE TAQUARIL</v>
      </c>
    </row>
    <row r="5805" spans="1:2" x14ac:dyDescent="0.25">
      <c r="A5805" t="str">
        <f>TRIM(BC!F5803)</f>
        <v>UNIDADE DE PRONTO ATENDIMENTO OESTE</v>
      </c>
      <c r="B5805" t="str">
        <f>IFERROR(VLOOKUP('Lotações convertidas'!A5805,'Lista de conversão'!A:B,2,0),IFERROR(VLOOKUP('Lotações convertidas'!A5805,'Lista de conversão'!B:B,1,0),""))</f>
        <v>UNIDADE DE PRONTO ATENDIMENTO OESTE</v>
      </c>
    </row>
    <row r="5806" spans="1:2" x14ac:dyDescent="0.25">
      <c r="A5806" t="str">
        <f>TRIM(BC!F5804)</f>
        <v>CENTRO DE SAÚDE VILA PINHO</v>
      </c>
      <c r="B5806" t="str">
        <f>IFERROR(VLOOKUP('Lotações convertidas'!A5806,'Lista de conversão'!A:B,2,0),IFERROR(VLOOKUP('Lotações convertidas'!A5806,'Lista de conversão'!B:B,1,0),""))</f>
        <v>CENTRO DE SAÚDE VILA PINHO</v>
      </c>
    </row>
    <row r="5807" spans="1:2" x14ac:dyDescent="0.25">
      <c r="A5807" t="str">
        <f>TRIM(BC!F5805)</f>
        <v>CENTRO DE SAÚDE DOM BOSCO</v>
      </c>
      <c r="B5807" t="str">
        <f>IFERROR(VLOOKUP('Lotações convertidas'!A5807,'Lista de conversão'!A:B,2,0),IFERROR(VLOOKUP('Lotações convertidas'!A5807,'Lista de conversão'!B:B,1,0),""))</f>
        <v>CENTRO DE SAÚDE DOM BOSCO</v>
      </c>
    </row>
    <row r="5808" spans="1:2" x14ac:dyDescent="0.25">
      <c r="A5808" t="str">
        <f>TRIM(BC!F5806)</f>
        <v>UNIDADE DE PRONTO ATENDIMENTO LESTE</v>
      </c>
      <c r="B5808" t="str">
        <f>IFERROR(VLOOKUP('Lotações convertidas'!A5808,'Lista de conversão'!A:B,2,0),IFERROR(VLOOKUP('Lotações convertidas'!A5808,'Lista de conversão'!B:B,1,0),""))</f>
        <v>UNIDADE DE PRONTO ATENDIMENTO LESTE</v>
      </c>
    </row>
    <row r="5809" spans="1:2" x14ac:dyDescent="0.25">
      <c r="A5809" t="str">
        <f>TRIM(BC!F5807)</f>
        <v>UNIDADE DE PRONTO ATENDIMENTO NORTE</v>
      </c>
      <c r="B5809" t="str">
        <f>IFERROR(VLOOKUP('Lotações convertidas'!A5809,'Lista de conversão'!A:B,2,0),IFERROR(VLOOKUP('Lotações convertidas'!A5809,'Lista de conversão'!B:B,1,0),""))</f>
        <v>UNIDADE DE PRONTO ATENDIMENTO NORTE</v>
      </c>
    </row>
    <row r="5810" spans="1:2" x14ac:dyDescent="0.25">
      <c r="A5810" t="str">
        <f>TRIM(BC!F5808)</f>
        <v>CENTRO DE SAÚDE SÃO PAULO</v>
      </c>
      <c r="B5810" t="str">
        <f>IFERROR(VLOOKUP('Lotações convertidas'!A5810,'Lista de conversão'!A:B,2,0),IFERROR(VLOOKUP('Lotações convertidas'!A5810,'Lista de conversão'!B:B,1,0),""))</f>
        <v>CENTRO DE SAÚDE SÃO PAULO</v>
      </c>
    </row>
    <row r="5811" spans="1:2" x14ac:dyDescent="0.25">
      <c r="A5811" t="str">
        <f>TRIM(BC!F5809)</f>
        <v>CENTRO DE SAÚDE JARDIM MONTANHÊS</v>
      </c>
      <c r="B5811" t="str">
        <f>IFERROR(VLOOKUP('Lotações convertidas'!A5811,'Lista de conversão'!A:B,2,0),IFERROR(VLOOKUP('Lotações convertidas'!A5811,'Lista de conversão'!B:B,1,0),""))</f>
        <v>CENTRO DE SAÚDE JARDIM MONTANHÊS</v>
      </c>
    </row>
    <row r="5812" spans="1:2" x14ac:dyDescent="0.25">
      <c r="A5812" t="str">
        <f>TRIM(BC!F5810)</f>
        <v>CENTRO DE REFERENCIA EM SAUDE MENTAL BARREIRO</v>
      </c>
      <c r="B5812" t="str">
        <f>IFERROR(VLOOKUP('Lotações convertidas'!A5812,'Lista de conversão'!A:B,2,0),IFERROR(VLOOKUP('Lotações convertidas'!A5812,'Lista de conversão'!B:B,1,0),""))</f>
        <v>CENTRO DE REFERENCIA EM SAUDE MENTAL BARREIRO</v>
      </c>
    </row>
    <row r="5813" spans="1:2" x14ac:dyDescent="0.25">
      <c r="A5813" t="str">
        <f>TRIM(BC!F5811)</f>
        <v>CENTRO DE SAÚDE VILA LEONINA</v>
      </c>
      <c r="B5813" t="str">
        <f>IFERROR(VLOOKUP('Lotações convertidas'!A5813,'Lista de conversão'!A:B,2,0),IFERROR(VLOOKUP('Lotações convertidas'!A5813,'Lista de conversão'!B:B,1,0),""))</f>
        <v>CENTRO DE SAÚDE VILA LEONINA</v>
      </c>
    </row>
    <row r="5814" spans="1:2" x14ac:dyDescent="0.25">
      <c r="A5814" t="str">
        <f>TRIM(BC!F5812)</f>
        <v>CENTRO DE SAÚDE SÃO JOSÉ</v>
      </c>
      <c r="B5814" t="str">
        <f>IFERROR(VLOOKUP('Lotações convertidas'!A5814,'Lista de conversão'!A:B,2,0),IFERROR(VLOOKUP('Lotações convertidas'!A5814,'Lista de conversão'!B:B,1,0),""))</f>
        <v>CENTRO DE SAÚDE SÃO JOSÉ</v>
      </c>
    </row>
    <row r="5815" spans="1:2" x14ac:dyDescent="0.25">
      <c r="A5815" t="str">
        <f>TRIM(BC!F5813)</f>
        <v>GERÊNCIA DA REDE AMBULATORIAL ESPECIALIZADA</v>
      </c>
      <c r="B5815" t="str">
        <f>IFERROR(VLOOKUP('Lotações convertidas'!A5815,'Lista de conversão'!A:B,2,0),IFERROR(VLOOKUP('Lotações convertidas'!A5815,'Lista de conversão'!B:B,1,0),""))</f>
        <v>GERÊNCIA DA REDE AMBULATORIAL ESPECIALIZADA</v>
      </c>
    </row>
    <row r="5816" spans="1:2" x14ac:dyDescent="0.25">
      <c r="A5816" t="str">
        <f>TRIM(BC!F5814)</f>
        <v>UNIDADE DE PRONTO ATENDIMENTO BARREIRO</v>
      </c>
      <c r="B5816" t="str">
        <f>IFERROR(VLOOKUP('Lotações convertidas'!A5816,'Lista de conversão'!A:B,2,0),IFERROR(VLOOKUP('Lotações convertidas'!A5816,'Lista de conversão'!B:B,1,0),""))</f>
        <v>UNIDADE DE PRONTO ATENDIMENTO BARREIRO</v>
      </c>
    </row>
    <row r="5817" spans="1:2" x14ac:dyDescent="0.25">
      <c r="A5817" t="str">
        <f>TRIM(BC!F5815)</f>
        <v>UNIDADE DE PRONTO ATENDIMENTO LESTE</v>
      </c>
      <c r="B5817" t="str">
        <f>IFERROR(VLOOKUP('Lotações convertidas'!A5817,'Lista de conversão'!A:B,2,0),IFERROR(VLOOKUP('Lotações convertidas'!A5817,'Lista de conversão'!B:B,1,0),""))</f>
        <v>UNIDADE DE PRONTO ATENDIMENTO LESTE</v>
      </c>
    </row>
    <row r="5818" spans="1:2" x14ac:dyDescent="0.25">
      <c r="A5818" t="str">
        <f>TRIM(BC!F5816)</f>
        <v>LABORATÓRIO MUNICIPAL DE REFERÊNCIA DE ANALISES CLINICAS E CITOPATOLOGIA</v>
      </c>
      <c r="B5818" t="str">
        <f>IFERROR(VLOOKUP('Lotações convertidas'!A5818,'Lista de conversão'!A:B,2,0),IFERROR(VLOOKUP('Lotações convertidas'!A5818,'Lista de conversão'!B:B,1,0),""))</f>
        <v>LABORATORIO MUNICIPAL DE REFERENCIA DE ANALISES CLINICAS E CITOPATOLOGIA</v>
      </c>
    </row>
    <row r="5819" spans="1:2" x14ac:dyDescent="0.25">
      <c r="A5819" t="str">
        <f>TRIM(BC!F5817)</f>
        <v>CENTRO DE SAÚDE TIA AMÂNCIA</v>
      </c>
      <c r="B5819" t="str">
        <f>IFERROR(VLOOKUP('Lotações convertidas'!A5819,'Lista de conversão'!A:B,2,0),IFERROR(VLOOKUP('Lotações convertidas'!A5819,'Lista de conversão'!B:B,1,0),""))</f>
        <v>CENTRO DE SAÚDE TIA AMÂNCIA</v>
      </c>
    </row>
    <row r="5820" spans="1:2" x14ac:dyDescent="0.25">
      <c r="A5820" t="str">
        <f>TRIM(BC!F5818)</f>
        <v>CENTRO DE SAÚDE JARDIM FELICIDADE</v>
      </c>
      <c r="B5820" t="str">
        <f>IFERROR(VLOOKUP('Lotações convertidas'!A5820,'Lista de conversão'!A:B,2,0),IFERROR(VLOOKUP('Lotações convertidas'!A5820,'Lista de conversão'!B:B,1,0),""))</f>
        <v>CENTRO DE SAÚDE JARDIM FELICIDADE</v>
      </c>
    </row>
    <row r="5821" spans="1:2" x14ac:dyDescent="0.25">
      <c r="A5821" t="str">
        <f>TRIM(BC!F5819)</f>
        <v>CENTRO DE SAÚDE SÃO JORGE</v>
      </c>
      <c r="B5821" t="str">
        <f>IFERROR(VLOOKUP('Lotações convertidas'!A5821,'Lista de conversão'!A:B,2,0),IFERROR(VLOOKUP('Lotações convertidas'!A5821,'Lista de conversão'!B:B,1,0),""))</f>
        <v>CENTRO DE SAÚDE SÃO JORGE</v>
      </c>
    </row>
    <row r="5822" spans="1:2" x14ac:dyDescent="0.25">
      <c r="A5822" t="str">
        <f>TRIM(BC!F5820)</f>
        <v>UNIDADE DE PRONTO ATENDIMENTO LESTE</v>
      </c>
      <c r="B5822" t="str">
        <f>IFERROR(VLOOKUP('Lotações convertidas'!A5822,'Lista de conversão'!A:B,2,0),IFERROR(VLOOKUP('Lotações convertidas'!A5822,'Lista de conversão'!B:B,1,0),""))</f>
        <v>UNIDADE DE PRONTO ATENDIMENTO LESTE</v>
      </c>
    </row>
    <row r="5823" spans="1:2" x14ac:dyDescent="0.25">
      <c r="A5823" t="str">
        <f>TRIM(BC!F5821)</f>
        <v>UNIDADE DE PRONTO ATENDIMENTO BARREIRO</v>
      </c>
      <c r="B5823" t="str">
        <f>IFERROR(VLOOKUP('Lotações convertidas'!A5823,'Lista de conversão'!A:B,2,0),IFERROR(VLOOKUP('Lotações convertidas'!A5823,'Lista de conversão'!B:B,1,0),""))</f>
        <v>UNIDADE DE PRONTO ATENDIMENTO BARREIRO</v>
      </c>
    </row>
    <row r="5824" spans="1:2" x14ac:dyDescent="0.25">
      <c r="A5824" t="str">
        <f>TRIM(BC!F5822)</f>
        <v>CENTRO DE SAÚDE JARDIM ALVORADA</v>
      </c>
      <c r="B5824" t="str">
        <f>IFERROR(VLOOKUP('Lotações convertidas'!A5824,'Lista de conversão'!A:B,2,0),IFERROR(VLOOKUP('Lotações convertidas'!A5824,'Lista de conversão'!B:B,1,0),""))</f>
        <v>CENTRO DE SAÚDE JARDIM ALVORADA</v>
      </c>
    </row>
    <row r="5825" spans="1:2" x14ac:dyDescent="0.25">
      <c r="A5825" t="str">
        <f>TRIM(BC!F5823)</f>
        <v>CENTRO DE ESPECIALIDADES ODONTOLÓGICAS CENTRO-SUL</v>
      </c>
      <c r="B5825" t="str">
        <f>IFERROR(VLOOKUP('Lotações convertidas'!A5825,'Lista de conversão'!A:B,2,0),IFERROR(VLOOKUP('Lotações convertidas'!A5825,'Lista de conversão'!B:B,1,0),""))</f>
        <v>CENTRO DE ESPECIALIDADES ODONTOLOGICAS CENTRO-SUL</v>
      </c>
    </row>
    <row r="5826" spans="1:2" x14ac:dyDescent="0.25">
      <c r="A5826" t="str">
        <f>TRIM(BC!F5824)</f>
        <v>CENTRO DE SAÚDE SANTA LÚCIA</v>
      </c>
      <c r="B5826" t="str">
        <f>IFERROR(VLOOKUP('Lotações convertidas'!A5826,'Lista de conversão'!A:B,2,0),IFERROR(VLOOKUP('Lotações convertidas'!A5826,'Lista de conversão'!B:B,1,0),""))</f>
        <v>CENTRO DE SAÚDE SANTA LÚCIA</v>
      </c>
    </row>
    <row r="5827" spans="1:2" x14ac:dyDescent="0.25">
      <c r="A5827" t="str">
        <f>TRIM(BC!F5825)</f>
        <v>GERÊNCIA DE REGULAÇÃO DO ACESSO AMBULATORIAL</v>
      </c>
      <c r="B5827" t="str">
        <f>IFERROR(VLOOKUP('Lotações convertidas'!A5827,'Lista de conversão'!A:B,2,0),IFERROR(VLOOKUP('Lotações convertidas'!A5827,'Lista de conversão'!B:B,1,0),""))</f>
        <v>GERÊNCIA DE REGULAÇÃO DO ACESSO AMBULATORIAL</v>
      </c>
    </row>
    <row r="5828" spans="1:2" x14ac:dyDescent="0.25">
      <c r="A5828" t="str">
        <f>TRIM(BC!F5826)</f>
        <v>UNIDADE DE PRONTO ATENDIMENTO LESTE</v>
      </c>
      <c r="B5828" t="str">
        <f>IFERROR(VLOOKUP('Lotações convertidas'!A5828,'Lista de conversão'!A:B,2,0),IFERROR(VLOOKUP('Lotações convertidas'!A5828,'Lista de conversão'!B:B,1,0),""))</f>
        <v>UNIDADE DE PRONTO ATENDIMENTO LESTE</v>
      </c>
    </row>
    <row r="5829" spans="1:2" x14ac:dyDescent="0.25">
      <c r="A5829" t="str">
        <f>TRIM(BC!F5827)</f>
        <v>CENTRO DE SAÚDE GOIÂNIA</v>
      </c>
      <c r="B5829" t="str">
        <f>IFERROR(VLOOKUP('Lotações convertidas'!A5829,'Lista de conversão'!A:B,2,0),IFERROR(VLOOKUP('Lotações convertidas'!A5829,'Lista de conversão'!B:B,1,0),""))</f>
        <v>CENTRO DE SAÚDE GOIÂNIA</v>
      </c>
    </row>
    <row r="5830" spans="1:2" x14ac:dyDescent="0.25">
      <c r="A5830" t="str">
        <f>TRIM(BC!F5828)</f>
        <v>UNIDADE DE PRONTO ATENDIMENTO NORDESTE</v>
      </c>
      <c r="B5830" t="str">
        <f>IFERROR(VLOOKUP('Lotações convertidas'!A5830,'Lista de conversão'!A:B,2,0),IFERROR(VLOOKUP('Lotações convertidas'!A5830,'Lista de conversão'!B:B,1,0),""))</f>
        <v>UNIDADE DE PRONTO ATENDIMENTO NORDESTE</v>
      </c>
    </row>
    <row r="5831" spans="1:2" x14ac:dyDescent="0.25">
      <c r="A5831" t="str">
        <f>TRIM(BC!F5829)</f>
        <v>CENTRO DE SAÚDE MANGUEIRAS</v>
      </c>
      <c r="B5831" t="str">
        <f>IFERROR(VLOOKUP('Lotações convertidas'!A5831,'Lista de conversão'!A:B,2,0),IFERROR(VLOOKUP('Lotações convertidas'!A5831,'Lista de conversão'!B:B,1,0),""))</f>
        <v>CENTRO DE SAÚDE MANGUEIRAS</v>
      </c>
    </row>
    <row r="5832" spans="1:2" x14ac:dyDescent="0.25">
      <c r="A5832" t="str">
        <f>TRIM(BC!F5830)</f>
        <v>LABORATÓRIO MUNICIPAL DE REFERÊNCIA DE ANALISES CLINICAS E CITOPATOLOGIA</v>
      </c>
      <c r="B5832" t="str">
        <f>IFERROR(VLOOKUP('Lotações convertidas'!A5832,'Lista de conversão'!A:B,2,0),IFERROR(VLOOKUP('Lotações convertidas'!A5832,'Lista de conversão'!B:B,1,0),""))</f>
        <v>LABORATORIO MUNICIPAL DE REFERENCIA DE ANALISES CLINICAS E CITOPATOLOGIA</v>
      </c>
    </row>
    <row r="5833" spans="1:2" x14ac:dyDescent="0.25">
      <c r="A5833" t="str">
        <f>TRIM(BC!F5831)</f>
        <v>UNIDADE DE PRONTO ATENDIMENTO PAMPULHA</v>
      </c>
      <c r="B5833" t="str">
        <f>IFERROR(VLOOKUP('Lotações convertidas'!A5833,'Lista de conversão'!A:B,2,0),IFERROR(VLOOKUP('Lotações convertidas'!A5833,'Lista de conversão'!B:B,1,0),""))</f>
        <v>UNIDADE DE PRONTO ATENDIMENTO PAMPULHA</v>
      </c>
    </row>
    <row r="5834" spans="1:2" x14ac:dyDescent="0.25">
      <c r="A5834" t="str">
        <f>TRIM(BC!F5832)</f>
        <v>CENTRO DE SAÚDE JARDIM FILADÉLFIA</v>
      </c>
      <c r="B5834" t="str">
        <f>IFERROR(VLOOKUP('Lotações convertidas'!A5834,'Lista de conversão'!A:B,2,0),IFERROR(VLOOKUP('Lotações convertidas'!A5834,'Lista de conversão'!B:B,1,0),""))</f>
        <v>CENTRO DE SAÚDE JARDIM FILADÉLFIA</v>
      </c>
    </row>
    <row r="5835" spans="1:2" x14ac:dyDescent="0.25">
      <c r="A5835" t="str">
        <f>TRIM(BC!F5833)</f>
        <v>GERENCIA DE ASSISTENCIA, EPIDEMIOLOGIA E REGULACAO NOROESTE</v>
      </c>
      <c r="B5835" t="str">
        <f>IFERROR(VLOOKUP('Lotações convertidas'!A5835,'Lista de conversão'!A:B,2,0),IFERROR(VLOOKUP('Lotações convertidas'!A5835,'Lista de conversão'!B:B,1,0),""))</f>
        <v>GERENCIA DE ASSISTENCIA, EPIDEMIOLOGIA E REGULACAO NOROESTE</v>
      </c>
    </row>
    <row r="5836" spans="1:2" x14ac:dyDescent="0.25">
      <c r="A5836" t="str">
        <f>TRIM(BC!F5834)</f>
        <v>CENTRO DE SAÚDE ZILAH SPÓSITO</v>
      </c>
      <c r="B5836" t="str">
        <f>IFERROR(VLOOKUP('Lotações convertidas'!A5836,'Lista de conversão'!A:B,2,0),IFERROR(VLOOKUP('Lotações convertidas'!A5836,'Lista de conversão'!B:B,1,0),""))</f>
        <v>CENTRO DE SAÚDE ZILAH SPÓSITO</v>
      </c>
    </row>
    <row r="5837" spans="1:2" x14ac:dyDescent="0.25">
      <c r="A5837" t="str">
        <f>TRIM(BC!F5835)</f>
        <v>UNIDADE DE PRONTO ATENDIMENTO BARREIRO</v>
      </c>
      <c r="B5837" t="str">
        <f>IFERROR(VLOOKUP('Lotações convertidas'!A5837,'Lista de conversão'!A:B,2,0),IFERROR(VLOOKUP('Lotações convertidas'!A5837,'Lista de conversão'!B:B,1,0),""))</f>
        <v>UNIDADE DE PRONTO ATENDIMENTO BARREIRO</v>
      </c>
    </row>
    <row r="5838" spans="1:2" x14ac:dyDescent="0.25">
      <c r="A5838" t="str">
        <f>TRIM(BC!F5836)</f>
        <v>CENTRO DE SAÚDE VILA PINHO</v>
      </c>
      <c r="B5838" t="str">
        <f>IFERROR(VLOOKUP('Lotações convertidas'!A5838,'Lista de conversão'!A:B,2,0),IFERROR(VLOOKUP('Lotações convertidas'!A5838,'Lista de conversão'!B:B,1,0),""))</f>
        <v>CENTRO DE SAÚDE VILA PINHO</v>
      </c>
    </row>
    <row r="5839" spans="1:2" x14ac:dyDescent="0.25">
      <c r="A5839" t="str">
        <f>TRIM(BC!F5837)</f>
        <v>CENTRO DE SAÚDE FLORAMAR</v>
      </c>
      <c r="B5839" t="str">
        <f>IFERROR(VLOOKUP('Lotações convertidas'!A5839,'Lista de conversão'!A:B,2,0),IFERROR(VLOOKUP('Lotações convertidas'!A5839,'Lista de conversão'!B:B,1,0),""))</f>
        <v>CENTRO DE SAÚDE FLORAMAR</v>
      </c>
    </row>
    <row r="5840" spans="1:2" x14ac:dyDescent="0.25">
      <c r="A5840" t="str">
        <f>TRIM(BC!F5838)</f>
        <v>UNIDADE DE PRONTO ATENDIMENTO OESTE</v>
      </c>
      <c r="B5840" t="str">
        <f>IFERROR(VLOOKUP('Lotações convertidas'!A5840,'Lista de conversão'!A:B,2,0),IFERROR(VLOOKUP('Lotações convertidas'!A5840,'Lista de conversão'!B:B,1,0),""))</f>
        <v>UNIDADE DE PRONTO ATENDIMENTO OESTE</v>
      </c>
    </row>
    <row r="5841" spans="1:2" x14ac:dyDescent="0.25">
      <c r="A5841" t="str">
        <f>TRIM(BC!F5839)</f>
        <v>UNIDADE DE PRONTO ATENDIMENTO OESTE</v>
      </c>
      <c r="B5841" t="str">
        <f>IFERROR(VLOOKUP('Lotações convertidas'!A5841,'Lista de conversão'!A:B,2,0),IFERROR(VLOOKUP('Lotações convertidas'!A5841,'Lista de conversão'!B:B,1,0),""))</f>
        <v>UNIDADE DE PRONTO ATENDIMENTO OESTE</v>
      </c>
    </row>
    <row r="5842" spans="1:2" x14ac:dyDescent="0.25">
      <c r="A5842" t="str">
        <f>TRIM(BC!F5840)</f>
        <v>CENTRO DE SAÚDE CÍCERO ILDEFONSO</v>
      </c>
      <c r="B5842" t="str">
        <f>IFERROR(VLOOKUP('Lotações convertidas'!A5842,'Lista de conversão'!A:B,2,0),IFERROR(VLOOKUP('Lotações convertidas'!A5842,'Lista de conversão'!B:B,1,0),""))</f>
        <v>CENTRO DE SAÚDE CÍCERO ILDEFONSO</v>
      </c>
    </row>
    <row r="5843" spans="1:2" x14ac:dyDescent="0.25">
      <c r="A5843" t="str">
        <f>TRIM(BC!F5841)</f>
        <v>GERÊNCIA DE INTEGRAÇÃO DO CUIDADO À SAÚDE</v>
      </c>
      <c r="B5843" t="str">
        <f>IFERROR(VLOOKUP('Lotações convertidas'!A5843,'Lista de conversão'!A:B,2,0),IFERROR(VLOOKUP('Lotações convertidas'!A5843,'Lista de conversão'!B:B,1,0),""))</f>
        <v>GERÊNCIA DE INTEGRAÇÃO DO CUIDADO À SAÚDE</v>
      </c>
    </row>
    <row r="5844" spans="1:2" x14ac:dyDescent="0.25">
      <c r="A5844" t="str">
        <f>TRIM(BC!F5842)</f>
        <v>UNIDADE DE REFERÊNCIA SECUNDÁRIA SAUDADE</v>
      </c>
      <c r="B5844" t="str">
        <f>IFERROR(VLOOKUP('Lotações convertidas'!A5844,'Lista de conversão'!A:B,2,0),IFERROR(VLOOKUP('Lotações convertidas'!A5844,'Lista de conversão'!B:B,1,0),""))</f>
        <v>UNIDADE DE REFERENCIA SECUNDARIA SAUDADE</v>
      </c>
    </row>
    <row r="5845" spans="1:2" x14ac:dyDescent="0.25">
      <c r="A5845" t="str">
        <f>TRIM(BC!F5843)</f>
        <v>CENTRO DE SAÚDE ALTO VERA CRUZ</v>
      </c>
      <c r="B5845" t="str">
        <f>IFERROR(VLOOKUP('Lotações convertidas'!A5845,'Lista de conversão'!A:B,2,0),IFERROR(VLOOKUP('Lotações convertidas'!A5845,'Lista de conversão'!B:B,1,0),""))</f>
        <v>CENTRO DE SAÚDE ALTO VERA CRUZ</v>
      </c>
    </row>
    <row r="5846" spans="1:2" x14ac:dyDescent="0.25">
      <c r="A5846" t="str">
        <f>TRIM(BC!F5844)</f>
        <v>CENTRO DE SAÚDE ALAMEDA DOS IPÊS</v>
      </c>
      <c r="B5846" t="str">
        <f>IFERROR(VLOOKUP('Lotações convertidas'!A5846,'Lista de conversão'!A:B,2,0),IFERROR(VLOOKUP('Lotações convertidas'!A5846,'Lista de conversão'!B:B,1,0),""))</f>
        <v>CENTRO DE SAÚDE ALAMEDA DOS IPÊS</v>
      </c>
    </row>
    <row r="5847" spans="1:2" x14ac:dyDescent="0.25">
      <c r="A5847" t="str">
        <f>TRIM(BC!F5845)</f>
        <v>UNIDADE DE PRONTO ATENDIMENTO VENDA NOVA</v>
      </c>
      <c r="B5847" t="str">
        <f>IFERROR(VLOOKUP('Lotações convertidas'!A5847,'Lista de conversão'!A:B,2,0),IFERROR(VLOOKUP('Lotações convertidas'!A5847,'Lista de conversão'!B:B,1,0),""))</f>
        <v>UNIDADE DE PRONTO ATENDIMENTO VENDA NOVA</v>
      </c>
    </row>
    <row r="5848" spans="1:2" x14ac:dyDescent="0.25">
      <c r="A5848" t="str">
        <f>TRIM(BC!F5846)</f>
        <v>CENTRO DE SAÚDE POMPÉIA</v>
      </c>
      <c r="B5848" t="str">
        <f>IFERROR(VLOOKUP('Lotações convertidas'!A5848,'Lista de conversão'!A:B,2,0),IFERROR(VLOOKUP('Lotações convertidas'!A5848,'Lista de conversão'!B:B,1,0),""))</f>
        <v>CENTRO DE SAÚDE POMPÉIA</v>
      </c>
    </row>
    <row r="5849" spans="1:2" x14ac:dyDescent="0.25">
      <c r="A5849" t="str">
        <f>TRIM(BC!F5847)</f>
        <v>CENTRO DE SAÚDE RIBEIRO DE ABREU</v>
      </c>
      <c r="B5849" t="str">
        <f>IFERROR(VLOOKUP('Lotações convertidas'!A5849,'Lista de conversão'!A:B,2,0),IFERROR(VLOOKUP('Lotações convertidas'!A5849,'Lista de conversão'!B:B,1,0),""))</f>
        <v>CENTRO DE SAÚDE RIBEIRO DE ABREU</v>
      </c>
    </row>
    <row r="5850" spans="1:2" x14ac:dyDescent="0.25">
      <c r="A5850" t="str">
        <f>TRIM(BC!F5848)</f>
        <v>CENTRO DE SAÚDE CONJUNTO PAULO VI</v>
      </c>
      <c r="B5850" t="str">
        <f>IFERROR(VLOOKUP('Lotações convertidas'!A5850,'Lista de conversão'!A:B,2,0),IFERROR(VLOOKUP('Lotações convertidas'!A5850,'Lista de conversão'!B:B,1,0),""))</f>
        <v>CENTRO DE SAÚDE CONJUNTO PAULO VI</v>
      </c>
    </row>
    <row r="5851" spans="1:2" x14ac:dyDescent="0.25">
      <c r="A5851" t="str">
        <f>TRIM(BC!F5849)</f>
        <v>UNIDADE DE PRONTO ATENDIMENTO PAMPULHA</v>
      </c>
      <c r="B5851" t="str">
        <f>IFERROR(VLOOKUP('Lotações convertidas'!A5851,'Lista de conversão'!A:B,2,0),IFERROR(VLOOKUP('Lotações convertidas'!A5851,'Lista de conversão'!B:B,1,0),""))</f>
        <v>UNIDADE DE PRONTO ATENDIMENTO PAMPULHA</v>
      </c>
    </row>
    <row r="5852" spans="1:2" x14ac:dyDescent="0.25">
      <c r="A5852" t="str">
        <f>TRIM(BC!F5850)</f>
        <v>CENTRO DE SAÚDE PARAÍSO</v>
      </c>
      <c r="B5852" t="str">
        <f>IFERROR(VLOOKUP('Lotações convertidas'!A5852,'Lista de conversão'!A:B,2,0),IFERROR(VLOOKUP('Lotações convertidas'!A5852,'Lista de conversão'!B:B,1,0),""))</f>
        <v>CENTRO DE SAÚDE PARAÍSO</v>
      </c>
    </row>
    <row r="5853" spans="1:2" x14ac:dyDescent="0.25">
      <c r="A5853" t="str">
        <f>TRIM(BC!F5851)</f>
        <v>CENTRO DE SAÚDE OURO PRETO</v>
      </c>
      <c r="B5853" t="str">
        <f>IFERROR(VLOOKUP('Lotações convertidas'!A5853,'Lista de conversão'!A:B,2,0),IFERROR(VLOOKUP('Lotações convertidas'!A5853,'Lista de conversão'!B:B,1,0),""))</f>
        <v>CENTRO DE SAÚDE OURO PRETO</v>
      </c>
    </row>
    <row r="5854" spans="1:2" x14ac:dyDescent="0.25">
      <c r="A5854" t="str">
        <f>TRIM(BC!F5852)</f>
        <v>GERENCIA DE URGENCIA E EMERGENCIA</v>
      </c>
      <c r="B5854" t="str">
        <f>IFERROR(VLOOKUP('Lotações convertidas'!A5854,'Lista de conversão'!A:B,2,0),IFERROR(VLOOKUP('Lotações convertidas'!A5854,'Lista de conversão'!B:B,1,0),""))</f>
        <v>GERENCIA DE URGENCIA E EMERGENCIA</v>
      </c>
    </row>
    <row r="5855" spans="1:2" x14ac:dyDescent="0.25">
      <c r="A5855" t="str">
        <f>TRIM(BC!F5853)</f>
        <v>CENTRO DE SAÚDE CABANA</v>
      </c>
      <c r="B5855" t="str">
        <f>IFERROR(VLOOKUP('Lotações convertidas'!A5855,'Lista de conversão'!A:B,2,0),IFERROR(VLOOKUP('Lotações convertidas'!A5855,'Lista de conversão'!B:B,1,0),""))</f>
        <v>CENTRO DE SAÚDE CABANA</v>
      </c>
    </row>
    <row r="5856" spans="1:2" x14ac:dyDescent="0.25">
      <c r="A5856" t="str">
        <f>TRIM(BC!F5854)</f>
        <v>CENTRO DE SAÚDE VILA MARIA - JOÃO VITAL</v>
      </c>
      <c r="B5856" t="str">
        <f>IFERROR(VLOOKUP('Lotações convertidas'!A5856,'Lista de conversão'!A:B,2,0),IFERROR(VLOOKUP('Lotações convertidas'!A5856,'Lista de conversão'!B:B,1,0),""))</f>
        <v>CENTRO DE SAÚDE VILA MARIA - JOÃO VITAL</v>
      </c>
    </row>
    <row r="5857" spans="1:2" x14ac:dyDescent="0.25">
      <c r="A5857" t="str">
        <f>TRIM(BC!F5855)</f>
        <v>CENTRO DE SAÚDE NOVO HORIZONTE</v>
      </c>
      <c r="B5857" t="str">
        <f>IFERROR(VLOOKUP('Lotações convertidas'!A5857,'Lista de conversão'!A:B,2,0),IFERROR(VLOOKUP('Lotações convertidas'!A5857,'Lista de conversão'!B:B,1,0),""))</f>
        <v>CENTRO DE SAÚDE NOVO HORIZONTE</v>
      </c>
    </row>
    <row r="5858" spans="1:2" x14ac:dyDescent="0.25">
      <c r="A5858" t="str">
        <f>TRIM(BC!F5856)</f>
        <v>CENTRO DE REFERÊNCIA EM SAÚDE MENTAL- ÁLCOOL E OUTRAS DROGAS PAMPULHA/NOROESTE</v>
      </c>
      <c r="B5858" t="str">
        <f>IFERROR(VLOOKUP('Lotações convertidas'!A5858,'Lista de conversão'!A:B,2,0),IFERROR(VLOOKUP('Lotações convertidas'!A5858,'Lista de conversão'!B:B,1,0),""))</f>
        <v>CENTRO DE REFERÊNCIA EM SAÚDE MENTAL - ÁLCOOL E DROGAS PAMPULHA/NOROESTE</v>
      </c>
    </row>
    <row r="5859" spans="1:2" x14ac:dyDescent="0.25">
      <c r="A5859" t="str">
        <f>TRIM(BC!F5857)</f>
        <v>CENTRO DE SAÚDE URUCUIA</v>
      </c>
      <c r="B5859" t="str">
        <f>IFERROR(VLOOKUP('Lotações convertidas'!A5859,'Lista de conversão'!A:B,2,0),IFERROR(VLOOKUP('Lotações convertidas'!A5859,'Lista de conversão'!B:B,1,0),""))</f>
        <v>CENTRO DE SAÚDE URUCUIA</v>
      </c>
    </row>
    <row r="5860" spans="1:2" x14ac:dyDescent="0.25">
      <c r="A5860" t="str">
        <f>TRIM(BC!F5858)</f>
        <v>UNIDADE DE PRONTO ATENDIMENTO BARREIRO</v>
      </c>
      <c r="B5860" t="str">
        <f>IFERROR(VLOOKUP('Lotações convertidas'!A5860,'Lista de conversão'!A:B,2,0),IFERROR(VLOOKUP('Lotações convertidas'!A5860,'Lista de conversão'!B:B,1,0),""))</f>
        <v>UNIDADE DE PRONTO ATENDIMENTO BARREIRO</v>
      </c>
    </row>
    <row r="5861" spans="1:2" x14ac:dyDescent="0.25">
      <c r="A5861" t="str">
        <f>TRIM(BC!F5859)</f>
        <v>CENTRO DE SAÚDE BARREIRO DE CIMA</v>
      </c>
      <c r="B5861" t="str">
        <f>IFERROR(VLOOKUP('Lotações convertidas'!A5861,'Lista de conversão'!A:B,2,0),IFERROR(VLOOKUP('Lotações convertidas'!A5861,'Lista de conversão'!B:B,1,0),""))</f>
        <v>CENTRO DE SAÚDE BARREIRO DE CIMA</v>
      </c>
    </row>
    <row r="5862" spans="1:2" x14ac:dyDescent="0.25">
      <c r="A5862" t="str">
        <f>TRIM(BC!F5860)</f>
        <v>CENTRO DE REFERÊNCIA EM SAÚDE MENTAL- ÁLCOOL E OUTRAS DROGAS BARREIRO</v>
      </c>
      <c r="B5862" t="str">
        <f>IFERROR(VLOOKUP('Lotações convertidas'!A5862,'Lista de conversão'!A:B,2,0),IFERROR(VLOOKUP('Lotações convertidas'!A5862,'Lista de conversão'!B:B,1,0),""))</f>
        <v>CENTRO DE REFERENCIA EM SAUDE MENTAL ALCOOL E DROGAS BARREIRO</v>
      </c>
    </row>
    <row r="5863" spans="1:2" x14ac:dyDescent="0.25">
      <c r="A5863" t="str">
        <f>TRIM(BC!F5861)</f>
        <v>CENTRO DE SAÚDE CARLOS CHAGAS</v>
      </c>
      <c r="B5863" t="str">
        <f>IFERROR(VLOOKUP('Lotações convertidas'!A5863,'Lista de conversão'!A:B,2,0),IFERROR(VLOOKUP('Lotações convertidas'!A5863,'Lista de conversão'!B:B,1,0),""))</f>
        <v>CENTRO DE SAÚDE CARLOS CHAGAS</v>
      </c>
    </row>
    <row r="5864" spans="1:2" x14ac:dyDescent="0.25">
      <c r="A5864" t="str">
        <f>TRIM(BC!F5862)</f>
        <v>CENTRO DE SAÚDE SANTA TEREZINHA</v>
      </c>
      <c r="B5864" t="str">
        <f>IFERROR(VLOOKUP('Lotações convertidas'!A5864,'Lista de conversão'!A:B,2,0),IFERROR(VLOOKUP('Lotações convertidas'!A5864,'Lista de conversão'!B:B,1,0),""))</f>
        <v>CENTRO DE SAÚDE SANTA TEREZINHA</v>
      </c>
    </row>
    <row r="5865" spans="1:2" x14ac:dyDescent="0.25">
      <c r="A5865" t="str">
        <f>TRIM(BC!F5863)</f>
        <v>CENTRO DE SAÚDE SÃO FRANCISCO</v>
      </c>
      <c r="B5865" t="str">
        <f>IFERROR(VLOOKUP('Lotações convertidas'!A5865,'Lista de conversão'!A:B,2,0),IFERROR(VLOOKUP('Lotações convertidas'!A5865,'Lista de conversão'!B:B,1,0),""))</f>
        <v>CENTRO DE SAÚDE SÃO FRANCISCO</v>
      </c>
    </row>
    <row r="5866" spans="1:2" x14ac:dyDescent="0.25">
      <c r="A5866" t="str">
        <f>TRIM(BC!F5864)</f>
        <v>CENTRO DE REFERENCIA EM REABILITACAO LESTE</v>
      </c>
      <c r="B5866" t="str">
        <f>IFERROR(VLOOKUP('Lotações convertidas'!A5866,'Lista de conversão'!A:B,2,0),IFERROR(VLOOKUP('Lotações convertidas'!A5866,'Lista de conversão'!B:B,1,0),""))</f>
        <v>CENTRO DE REFERENCIA EM REABILITACAO LESTE</v>
      </c>
    </row>
    <row r="5867" spans="1:2" x14ac:dyDescent="0.25">
      <c r="A5867" t="str">
        <f>TRIM(BC!F5865)</f>
        <v>CENTRO DE ESPECIALIDADES MEDICAS NORTE</v>
      </c>
      <c r="B5867" t="str">
        <f>IFERROR(VLOOKUP('Lotações convertidas'!A5867,'Lista de conversão'!A:B,2,0),IFERROR(VLOOKUP('Lotações convertidas'!A5867,'Lista de conversão'!B:B,1,0),""))</f>
        <v>CENTRO DE ESPECIALIDADES MEDICAS NORTE</v>
      </c>
    </row>
    <row r="5868" spans="1:2" x14ac:dyDescent="0.25">
      <c r="A5868" t="str">
        <f>TRIM(BC!F5866)</f>
        <v>UNIDADE DE PRONTO ATENDIMENTO OESTE</v>
      </c>
      <c r="B5868" t="str">
        <f>IFERROR(VLOOKUP('Lotações convertidas'!A5868,'Lista de conversão'!A:B,2,0),IFERROR(VLOOKUP('Lotações convertidas'!A5868,'Lista de conversão'!B:B,1,0),""))</f>
        <v>UNIDADE DE PRONTO ATENDIMENTO OESTE</v>
      </c>
    </row>
    <row r="5869" spans="1:2" x14ac:dyDescent="0.25">
      <c r="A5869" t="str">
        <f>TRIM(BC!F5867)</f>
        <v>CENTRO DE REFERENCIA EM SAUDE MENTAL NORDESTE</v>
      </c>
      <c r="B5869" t="str">
        <f>IFERROR(VLOOKUP('Lotações convertidas'!A5869,'Lista de conversão'!A:B,2,0),IFERROR(VLOOKUP('Lotações convertidas'!A5869,'Lista de conversão'!B:B,1,0),""))</f>
        <v>CENTRO DE REFERENCIA EM SAUDE MENTAL NORDESTE</v>
      </c>
    </row>
    <row r="5870" spans="1:2" x14ac:dyDescent="0.25">
      <c r="A5870" t="str">
        <f>TRIM(BC!F5868)</f>
        <v>UNIDADE DE PRONTO ATENDIMENTO VENDA NOVA</v>
      </c>
      <c r="B5870" t="str">
        <f>IFERROR(VLOOKUP('Lotações convertidas'!A5870,'Lista de conversão'!A:B,2,0),IFERROR(VLOOKUP('Lotações convertidas'!A5870,'Lista de conversão'!B:B,1,0),""))</f>
        <v>UNIDADE DE PRONTO ATENDIMENTO VENDA NOVA</v>
      </c>
    </row>
    <row r="5871" spans="1:2" x14ac:dyDescent="0.25">
      <c r="A5871" t="str">
        <f>TRIM(BC!F5869)</f>
        <v>UNIDADE DE PRONTO ATENDIMENTO BARREIRO</v>
      </c>
      <c r="B5871" t="str">
        <f>IFERROR(VLOOKUP('Lotações convertidas'!A5871,'Lista de conversão'!A:B,2,0),IFERROR(VLOOKUP('Lotações convertidas'!A5871,'Lista de conversão'!B:B,1,0),""))</f>
        <v>UNIDADE DE PRONTO ATENDIMENTO BARREIRO</v>
      </c>
    </row>
    <row r="5872" spans="1:2" x14ac:dyDescent="0.25">
      <c r="A5872" t="str">
        <f>TRIM(BC!F5870)</f>
        <v>UNIDADE DE PRONTO ATENDIMENTO BARREIRO</v>
      </c>
      <c r="B5872" t="str">
        <f>IFERROR(VLOOKUP('Lotações convertidas'!A5872,'Lista de conversão'!A:B,2,0),IFERROR(VLOOKUP('Lotações convertidas'!A5872,'Lista de conversão'!B:B,1,0),""))</f>
        <v>UNIDADE DE PRONTO ATENDIMENTO BARREIRO</v>
      </c>
    </row>
    <row r="5873" spans="1:2" x14ac:dyDescent="0.25">
      <c r="A5873" t="str">
        <f>TRIM(BC!F5871)</f>
        <v>UNIDADE DE PRONTO ATENDIMENTO NORTE</v>
      </c>
      <c r="B5873" t="str">
        <f>IFERROR(VLOOKUP('Lotações convertidas'!A5873,'Lista de conversão'!A:B,2,0),IFERROR(VLOOKUP('Lotações convertidas'!A5873,'Lista de conversão'!B:B,1,0),""))</f>
        <v>UNIDADE DE PRONTO ATENDIMENTO NORTE</v>
      </c>
    </row>
    <row r="5874" spans="1:2" x14ac:dyDescent="0.25">
      <c r="A5874" t="str">
        <f>TRIM(BC!F5872)</f>
        <v>CENTRO DE SAÚDE SALGADO FILHO</v>
      </c>
      <c r="B5874" t="str">
        <f>IFERROR(VLOOKUP('Lotações convertidas'!A5874,'Lista de conversão'!A:B,2,0),IFERROR(VLOOKUP('Lotações convertidas'!A5874,'Lista de conversão'!B:B,1,0),""))</f>
        <v>CENTRO DE SAÚDE SALGADO FILHO</v>
      </c>
    </row>
    <row r="5875" spans="1:2" x14ac:dyDescent="0.25">
      <c r="A5875" t="str">
        <f>TRIM(BC!F5873)</f>
        <v>GERENCIA DE ASSISTENCIA, EPIDEMIOLOGIA E REGULACAO BARREIRO</v>
      </c>
      <c r="B5875" t="str">
        <f>IFERROR(VLOOKUP('Lotações convertidas'!A5875,'Lista de conversão'!A:B,2,0),IFERROR(VLOOKUP('Lotações convertidas'!A5875,'Lista de conversão'!B:B,1,0),""))</f>
        <v>GERENCIA DE ASSISTENCIA, EPIDEMIOLOGIA E REGULACAO BARREIRO</v>
      </c>
    </row>
    <row r="5876" spans="1:2" x14ac:dyDescent="0.25">
      <c r="A5876" t="str">
        <f>TRIM(BC!F5874)</f>
        <v>CENTRO DE SAÚDE CONJUNTO PAULO VI</v>
      </c>
      <c r="B5876" t="str">
        <f>IFERROR(VLOOKUP('Lotações convertidas'!A5876,'Lista de conversão'!A:B,2,0),IFERROR(VLOOKUP('Lotações convertidas'!A5876,'Lista de conversão'!B:B,1,0),""))</f>
        <v>CENTRO DE SAÚDE CONJUNTO PAULO VI</v>
      </c>
    </row>
    <row r="5877" spans="1:2" x14ac:dyDescent="0.25">
      <c r="A5877" t="str">
        <f>TRIM(BC!F5875)</f>
        <v>UNIDADE DE REFERÊNCIA SECUNDÁRIA CAMPOS SALES</v>
      </c>
      <c r="B5877" t="str">
        <f>IFERROR(VLOOKUP('Lotações convertidas'!A5877,'Lista de conversão'!A:B,2,0),IFERROR(VLOOKUP('Lotações convertidas'!A5877,'Lista de conversão'!B:B,1,0),""))</f>
        <v>UNIDADE DE REFERENCIA SECUNDARIA CAMPOS SALES</v>
      </c>
    </row>
    <row r="5878" spans="1:2" x14ac:dyDescent="0.25">
      <c r="A5878" t="str">
        <f>TRIM(BC!F5876)</f>
        <v>UNIDADE DE PRONTO ATENDIMENTO PAMPULHA</v>
      </c>
      <c r="B5878" t="str">
        <f>IFERROR(VLOOKUP('Lotações convertidas'!A5878,'Lista de conversão'!A:B,2,0),IFERROR(VLOOKUP('Lotações convertidas'!A5878,'Lista de conversão'!B:B,1,0),""))</f>
        <v>UNIDADE DE PRONTO ATENDIMENTO PAMPULHA</v>
      </c>
    </row>
    <row r="5879" spans="1:2" x14ac:dyDescent="0.25">
      <c r="A5879" t="str">
        <f>TRIM(BC!F5877)</f>
        <v>SERVIÇO DE ATENDIMENTO MÓVEL DE URGÊNCIA E TRANSPORTE EM SAÚDE</v>
      </c>
      <c r="B5879" t="str">
        <f>IFERROR(VLOOKUP('Lotações convertidas'!A5879,'Lista de conversão'!A:B,2,0),IFERROR(VLOOKUP('Lotações convertidas'!A5879,'Lista de conversão'!B:B,1,0),""))</f>
        <v>SERVIÇO DE ATENDIMENTO MÓVEL DE URGÊNCIA E TRANSPORTE EM SAÚDE</v>
      </c>
    </row>
    <row r="5880" spans="1:2" x14ac:dyDescent="0.25">
      <c r="A5880" t="str">
        <f>TRIM(BC!F5878)</f>
        <v>CENTRO DE SAÚDE REGINA</v>
      </c>
      <c r="B5880" t="str">
        <f>IFERROR(VLOOKUP('Lotações convertidas'!A5880,'Lista de conversão'!A:B,2,0),IFERROR(VLOOKUP('Lotações convertidas'!A5880,'Lista de conversão'!B:B,1,0),""))</f>
        <v>CENTRO DE SAÚDE REGINA</v>
      </c>
    </row>
    <row r="5881" spans="1:2" x14ac:dyDescent="0.25">
      <c r="A5881" t="str">
        <f>TRIM(BC!F5879)</f>
        <v>UNIDADE DE REFERÊNCIA SECUNDÁRIA SAUDADE</v>
      </c>
      <c r="B5881" t="str">
        <f>IFERROR(VLOOKUP('Lotações convertidas'!A5881,'Lista de conversão'!A:B,2,0),IFERROR(VLOOKUP('Lotações convertidas'!A5881,'Lista de conversão'!B:B,1,0),""))</f>
        <v>UNIDADE DE REFERENCIA SECUNDARIA SAUDADE</v>
      </c>
    </row>
    <row r="5882" spans="1:2" x14ac:dyDescent="0.25">
      <c r="A5882" t="str">
        <f>TRIM(BC!F5880)</f>
        <v>UNIDADE DE PRONTO ATENDIMENTO OESTE</v>
      </c>
      <c r="B5882" t="str">
        <f>IFERROR(VLOOKUP('Lotações convertidas'!A5882,'Lista de conversão'!A:B,2,0),IFERROR(VLOOKUP('Lotações convertidas'!A5882,'Lista de conversão'!B:B,1,0),""))</f>
        <v>UNIDADE DE PRONTO ATENDIMENTO OESTE</v>
      </c>
    </row>
    <row r="5883" spans="1:2" x14ac:dyDescent="0.25">
      <c r="A5883" t="str">
        <f>TRIM(BC!F5881)</f>
        <v>SERVIÇO DE ATENDIMENTO MÓVEL DE URGÊNCIA E TRANSPORTE EM SAÚDE</v>
      </c>
      <c r="B5883" t="str">
        <f>IFERROR(VLOOKUP('Lotações convertidas'!A5883,'Lista de conversão'!A:B,2,0),IFERROR(VLOOKUP('Lotações convertidas'!A5883,'Lista de conversão'!B:B,1,0),""))</f>
        <v>SERVIÇO DE ATENDIMENTO MÓVEL DE URGÊNCIA E TRANSPORTE EM SAÚDE</v>
      </c>
    </row>
    <row r="5884" spans="1:2" x14ac:dyDescent="0.25">
      <c r="A5884" t="str">
        <f>TRIM(BC!F5882)</f>
        <v>UNIDADE DE PRONTO ATENDIMENTO OESTE</v>
      </c>
      <c r="B5884" t="str">
        <f>IFERROR(VLOOKUP('Lotações convertidas'!A5884,'Lista de conversão'!A:B,2,0),IFERROR(VLOOKUP('Lotações convertidas'!A5884,'Lista de conversão'!B:B,1,0),""))</f>
        <v>UNIDADE DE PRONTO ATENDIMENTO OESTE</v>
      </c>
    </row>
    <row r="5885" spans="1:2" x14ac:dyDescent="0.25">
      <c r="A5885" t="str">
        <f>TRIM(BC!F5883)</f>
        <v>CENTRO DE SAÚDE SERRA VERDE</v>
      </c>
      <c r="B5885" t="str">
        <f>IFERROR(VLOOKUP('Lotações convertidas'!A5885,'Lista de conversão'!A:B,2,0),IFERROR(VLOOKUP('Lotações convertidas'!A5885,'Lista de conversão'!B:B,1,0),""))</f>
        <v>CENTRO DE SAÚDE SERRA VERDE</v>
      </c>
    </row>
    <row r="5886" spans="1:2" x14ac:dyDescent="0.25">
      <c r="A5886" t="str">
        <f>TRIM(BC!F5884)</f>
        <v>CENTRO DE SAÚDE DIAMANTE - TEIXEIRA DIAS</v>
      </c>
      <c r="B5886" t="str">
        <f>IFERROR(VLOOKUP('Lotações convertidas'!A5886,'Lista de conversão'!A:B,2,0),IFERROR(VLOOKUP('Lotações convertidas'!A5886,'Lista de conversão'!B:B,1,0),""))</f>
        <v>CENTRO DE SAÚDE DIAMANTE - TEIXEIRA DIAS</v>
      </c>
    </row>
    <row r="5887" spans="1:2" x14ac:dyDescent="0.25">
      <c r="A5887" t="str">
        <f>TRIM(BC!F5885)</f>
        <v>LABORATÓRIO REGIONAL NORTE / VENDA NOVA</v>
      </c>
      <c r="B5887" t="str">
        <f>IFERROR(VLOOKUP('Lotações convertidas'!A5887,'Lista de conversão'!A:B,2,0),IFERROR(VLOOKUP('Lotações convertidas'!A5887,'Lista de conversão'!B:B,1,0),""))</f>
        <v>LABORATORIO REGIONAL NORTE/VENDA NOVA</v>
      </c>
    </row>
    <row r="5888" spans="1:2" x14ac:dyDescent="0.25">
      <c r="A5888" t="str">
        <f>TRIM(BC!F5886)</f>
        <v>CENTRO DE SAÚDE HORTO</v>
      </c>
      <c r="B5888" t="str">
        <f>IFERROR(VLOOKUP('Lotações convertidas'!A5888,'Lista de conversão'!A:B,2,0),IFERROR(VLOOKUP('Lotações convertidas'!A5888,'Lista de conversão'!B:B,1,0),""))</f>
        <v>CENTRO DE SAÚDE HORTO</v>
      </c>
    </row>
    <row r="5889" spans="1:2" x14ac:dyDescent="0.25">
      <c r="A5889" t="str">
        <f>TRIM(BC!F5887)</f>
        <v>CENTRO DE SAÚDE GRANJA DE FREITAS</v>
      </c>
      <c r="B5889" t="str">
        <f>IFERROR(VLOOKUP('Lotações convertidas'!A5889,'Lista de conversão'!A:B,2,0),IFERROR(VLOOKUP('Lotações convertidas'!A5889,'Lista de conversão'!B:B,1,0),""))</f>
        <v>CENTRO DE SAÚDE GRANJA DE FREITAS</v>
      </c>
    </row>
    <row r="5890" spans="1:2" x14ac:dyDescent="0.25">
      <c r="A5890" t="str">
        <f>TRIM(BC!F5888)</f>
        <v>SERVIÇO DE ATENDIMENTO MÓVEL DE URGÊNCIA E TRANSPORTE EM SAÚDE</v>
      </c>
      <c r="B5890" t="str">
        <f>IFERROR(VLOOKUP('Lotações convertidas'!A5890,'Lista de conversão'!A:B,2,0),IFERROR(VLOOKUP('Lotações convertidas'!A5890,'Lista de conversão'!B:B,1,0),""))</f>
        <v>SERVIÇO DE ATENDIMENTO MÓVEL DE URGÊNCIA E TRANSPORTE EM SAÚDE</v>
      </c>
    </row>
    <row r="5891" spans="1:2" x14ac:dyDescent="0.25">
      <c r="A5891" t="str">
        <f>TRIM(BC!F5889)</f>
        <v>CENTRO DE SAÚDE LEOPOLDO CHRISOSTOMO DE CASTRO</v>
      </c>
      <c r="B5891" t="str">
        <f>IFERROR(VLOOKUP('Lotações convertidas'!A5891,'Lista de conversão'!A:B,2,0),IFERROR(VLOOKUP('Lotações convertidas'!A5891,'Lista de conversão'!B:B,1,0),""))</f>
        <v>CENTRO DE SAÚDE LEOPOLDO CHRISOSTOMO DE CASTRO</v>
      </c>
    </row>
    <row r="5892" spans="1:2" x14ac:dyDescent="0.25">
      <c r="A5892" t="str">
        <f>TRIM(BC!F5890)</f>
        <v>CENTRO DE REFERÊNCIA EM SAÚDE MENTAL- ÁLCOOL E OUTRAS DROGAS PAMPULHA/NOROESTE</v>
      </c>
      <c r="B5892" t="str">
        <f>IFERROR(VLOOKUP('Lotações convertidas'!A5892,'Lista de conversão'!A:B,2,0),IFERROR(VLOOKUP('Lotações convertidas'!A5892,'Lista de conversão'!B:B,1,0),""))</f>
        <v>CENTRO DE REFERÊNCIA EM SAÚDE MENTAL - ÁLCOOL E DROGAS PAMPULHA/NOROESTE</v>
      </c>
    </row>
    <row r="5893" spans="1:2" x14ac:dyDescent="0.25">
      <c r="A5893" t="str">
        <f>TRIM(BC!F5891)</f>
        <v>CENTRO DE REFERENCIA EM SAUDE MENTAL OESTE</v>
      </c>
      <c r="B5893" t="str">
        <f>IFERROR(VLOOKUP('Lotações convertidas'!A5893,'Lista de conversão'!A:B,2,0),IFERROR(VLOOKUP('Lotações convertidas'!A5893,'Lista de conversão'!B:B,1,0),""))</f>
        <v>CENTRO DE REFERENCIA EM SAUDE MENTAL OESTE</v>
      </c>
    </row>
    <row r="5894" spans="1:2" x14ac:dyDescent="0.25">
      <c r="A5894" t="str">
        <f>TRIM(BC!F5892)</f>
        <v>CENTRO DE SAÚDE SANTA ROSA</v>
      </c>
      <c r="B5894" t="str">
        <f>IFERROR(VLOOKUP('Lotações convertidas'!A5894,'Lista de conversão'!A:B,2,0),IFERROR(VLOOKUP('Lotações convertidas'!A5894,'Lista de conversão'!B:B,1,0),""))</f>
        <v>CENTRO DE SAÚDE SANTA ROSA</v>
      </c>
    </row>
    <row r="5895" spans="1:2" x14ac:dyDescent="0.25">
      <c r="A5895" t="str">
        <f>TRIM(BC!F5893)</f>
        <v>CENTRO DE SAÚDE JOÃO XXIII</v>
      </c>
      <c r="B5895" t="str">
        <f>IFERROR(VLOOKUP('Lotações convertidas'!A5895,'Lista de conversão'!A:B,2,0),IFERROR(VLOOKUP('Lotações convertidas'!A5895,'Lista de conversão'!B:B,1,0),""))</f>
        <v>CENTRO DE SAÚDE JOÃO XXIII</v>
      </c>
    </row>
    <row r="5896" spans="1:2" x14ac:dyDescent="0.25">
      <c r="A5896" t="str">
        <f>TRIM(BC!F5894)</f>
        <v>UNIDADE DE PRONTO ATENDIMENTO BARREIRO</v>
      </c>
      <c r="B5896" t="str">
        <f>IFERROR(VLOOKUP('Lotações convertidas'!A5896,'Lista de conversão'!A:B,2,0),IFERROR(VLOOKUP('Lotações convertidas'!A5896,'Lista de conversão'!B:B,1,0),""))</f>
        <v>UNIDADE DE PRONTO ATENDIMENTO BARREIRO</v>
      </c>
    </row>
    <row r="5897" spans="1:2" x14ac:dyDescent="0.25">
      <c r="A5897" t="str">
        <f>TRIM(BC!F5895)</f>
        <v>CENTRO DE REFERÊNCIA EM SAÚDE MENTAL- ÁLCOOL E OUTRAS DROGAS NORDESTE</v>
      </c>
      <c r="B5897" t="str">
        <f>IFERROR(VLOOKUP('Lotações convertidas'!A5897,'Lista de conversão'!A:B,2,0),IFERROR(VLOOKUP('Lotações convertidas'!A5897,'Lista de conversão'!B:B,1,0),""))</f>
        <v>CENTRO DE REFERENCIA EM SAUDE MENTAL ALCOOL E DROGAS NORDESTE</v>
      </c>
    </row>
    <row r="5898" spans="1:2" x14ac:dyDescent="0.25">
      <c r="A5898" t="str">
        <f>TRIM(BC!F5896)</f>
        <v>CENTRO DE SAÚDE HAVAÍ</v>
      </c>
      <c r="B5898" t="str">
        <f>IFERROR(VLOOKUP('Lotações convertidas'!A5898,'Lista de conversão'!A:B,2,0),IFERROR(VLOOKUP('Lotações convertidas'!A5898,'Lista de conversão'!B:B,1,0),""))</f>
        <v>CENTRO DE SAÚDE HAVAÍ</v>
      </c>
    </row>
    <row r="5899" spans="1:2" x14ac:dyDescent="0.25">
      <c r="A5899" t="str">
        <f>TRIM(BC!F5897)</f>
        <v>UNIDADE DE PRONTO ATENDIMENTO NORDESTE</v>
      </c>
      <c r="B5899" t="str">
        <f>IFERROR(VLOOKUP('Lotações convertidas'!A5899,'Lista de conversão'!A:B,2,0),IFERROR(VLOOKUP('Lotações convertidas'!A5899,'Lista de conversão'!B:B,1,0),""))</f>
        <v>UNIDADE DE PRONTO ATENDIMENTO NORDESTE</v>
      </c>
    </row>
    <row r="5900" spans="1:2" x14ac:dyDescent="0.25">
      <c r="A5900" t="str">
        <f>TRIM(BC!F5898)</f>
        <v>UNIDADE DE REFERÊNCIA SECUNDÁRIA PADRE EUSTÁQUIO</v>
      </c>
      <c r="B5900" t="str">
        <f>IFERROR(VLOOKUP('Lotações convertidas'!A5900,'Lista de conversão'!A:B,2,0),IFERROR(VLOOKUP('Lotações convertidas'!A5900,'Lista de conversão'!B:B,1,0),""))</f>
        <v>UNIDADE DE REFERENCIA SECUNDARIA PADRE EUSTAQUIO</v>
      </c>
    </row>
    <row r="5901" spans="1:2" x14ac:dyDescent="0.25">
      <c r="A5901" t="str">
        <f>TRIM(BC!F5899)</f>
        <v>CENTRO DE ESPECIALIDADES ODONTOLÓGICAS PARACATU</v>
      </c>
      <c r="B5901" t="str">
        <f>IFERROR(VLOOKUP('Lotações convertidas'!A5901,'Lista de conversão'!A:B,2,0),IFERROR(VLOOKUP('Lotações convertidas'!A5901,'Lista de conversão'!B:B,1,0),""))</f>
        <v>CENTRO DE ESPECIALIDADES ODONTOLÓGICAS PARACATU</v>
      </c>
    </row>
    <row r="5902" spans="1:2" x14ac:dyDescent="0.25">
      <c r="A5902" t="str">
        <f>TRIM(BC!F5900)</f>
        <v>UNIDADE DE REFERÊNCIA SECUNDÁRIA SAUDADE</v>
      </c>
      <c r="B5902" t="str">
        <f>IFERROR(VLOOKUP('Lotações convertidas'!A5902,'Lista de conversão'!A:B,2,0),IFERROR(VLOOKUP('Lotações convertidas'!A5902,'Lista de conversão'!B:B,1,0),""))</f>
        <v>UNIDADE DE REFERENCIA SECUNDARIA SAUDADE</v>
      </c>
    </row>
    <row r="5903" spans="1:2" x14ac:dyDescent="0.25">
      <c r="A5903" t="str">
        <f>TRIM(BC!F5901)</f>
        <v>SERVIÇO DE ATENDIMENTO MÓVEL DE URGÊNCIA E TRANSPORTE EM SAÚDE</v>
      </c>
      <c r="B5903" t="str">
        <f>IFERROR(VLOOKUP('Lotações convertidas'!A5903,'Lista de conversão'!A:B,2,0),IFERROR(VLOOKUP('Lotações convertidas'!A5903,'Lista de conversão'!B:B,1,0),""))</f>
        <v>SERVIÇO DE ATENDIMENTO MÓVEL DE URGÊNCIA E TRANSPORTE EM SAÚDE</v>
      </c>
    </row>
    <row r="5904" spans="1:2" x14ac:dyDescent="0.25">
      <c r="A5904" t="str">
        <f>TRIM(BC!F5902)</f>
        <v>UNIDADE DE PRONTO ATENDIMENTO PAMPULHA</v>
      </c>
      <c r="B5904" t="str">
        <f>IFERROR(VLOOKUP('Lotações convertidas'!A5904,'Lista de conversão'!A:B,2,0),IFERROR(VLOOKUP('Lotações convertidas'!A5904,'Lista de conversão'!B:B,1,0),""))</f>
        <v>UNIDADE DE PRONTO ATENDIMENTO PAMPULHA</v>
      </c>
    </row>
    <row r="5905" spans="1:2" x14ac:dyDescent="0.25">
      <c r="A5905" t="str">
        <f>TRIM(BC!F5903)</f>
        <v>CENTRO DE SAÚDE ETELVINA CARNEIRO</v>
      </c>
      <c r="B5905" t="str">
        <f>IFERROR(VLOOKUP('Lotações convertidas'!A5905,'Lista de conversão'!A:B,2,0),IFERROR(VLOOKUP('Lotações convertidas'!A5905,'Lista de conversão'!B:B,1,0),""))</f>
        <v>CENTRO DE SAÚDE ETELVINA CARNEIRO</v>
      </c>
    </row>
    <row r="5906" spans="1:2" x14ac:dyDescent="0.25">
      <c r="A5906" t="str">
        <f>TRIM(BC!F5904)</f>
        <v>CENTRO DE SAÚDE VERA CRUZ</v>
      </c>
      <c r="B5906" t="str">
        <f>IFERROR(VLOOKUP('Lotações convertidas'!A5906,'Lista de conversão'!A:B,2,0),IFERROR(VLOOKUP('Lotações convertidas'!A5906,'Lista de conversão'!B:B,1,0),""))</f>
        <v>CENTRO DE SAÚDE VERA CRUZ</v>
      </c>
    </row>
    <row r="5907" spans="1:2" x14ac:dyDescent="0.25">
      <c r="A5907" t="str">
        <f>TRIM(BC!F5905)</f>
        <v>SERVIÇO DE ATENDIMENTO MÓVEL DE URGÊNCIA E TRANSPORTE EM SAÚDE</v>
      </c>
      <c r="B5907" t="str">
        <f>IFERROR(VLOOKUP('Lotações convertidas'!A5907,'Lista de conversão'!A:B,2,0),IFERROR(VLOOKUP('Lotações convertidas'!A5907,'Lista de conversão'!B:B,1,0),""))</f>
        <v>SERVIÇO DE ATENDIMENTO MÓVEL DE URGÊNCIA E TRANSPORTE EM SAÚDE</v>
      </c>
    </row>
    <row r="5908" spans="1:2" x14ac:dyDescent="0.25">
      <c r="A5908" t="str">
        <f>TRIM(BC!F5906)</f>
        <v>CENTRO DE SAÚDE BOMSUCESSO</v>
      </c>
      <c r="B5908" t="str">
        <f>IFERROR(VLOOKUP('Lotações convertidas'!A5908,'Lista de conversão'!A:B,2,0),IFERROR(VLOOKUP('Lotações convertidas'!A5908,'Lista de conversão'!B:B,1,0),""))</f>
        <v>CENTRO DE SAÚDE BOMSUCESSO</v>
      </c>
    </row>
    <row r="5909" spans="1:2" x14ac:dyDescent="0.25">
      <c r="A5909" t="str">
        <f>TRIM(BC!F5907)</f>
        <v>CENTRO DE SAÚDE INDEPENDÊNCIA</v>
      </c>
      <c r="B5909" t="str">
        <f>IFERROR(VLOOKUP('Lotações convertidas'!A5909,'Lista de conversão'!A:B,2,0),IFERROR(VLOOKUP('Lotações convertidas'!A5909,'Lista de conversão'!B:B,1,0),""))</f>
        <v>CENTRO DE SAÚDE INDEPENDÊNCIA</v>
      </c>
    </row>
    <row r="5910" spans="1:2" x14ac:dyDescent="0.25">
      <c r="A5910" t="str">
        <f>TRIM(BC!F5908)</f>
        <v>CENTRO DE SAÚDE FELICIDADE II</v>
      </c>
      <c r="B5910" t="str">
        <f>IFERROR(VLOOKUP('Lotações convertidas'!A5910,'Lista de conversão'!A:B,2,0),IFERROR(VLOOKUP('Lotações convertidas'!A5910,'Lista de conversão'!B:B,1,0),""))</f>
        <v>CENTRO DE SAÚDE FELICIDADE II</v>
      </c>
    </row>
    <row r="5911" spans="1:2" x14ac:dyDescent="0.25">
      <c r="A5911" t="str">
        <f>TRIM(BC!F5909)</f>
        <v>CENTRAL DE ESTERILIZACAO CENTRO-SUL</v>
      </c>
      <c r="B5911" t="str">
        <f>IFERROR(VLOOKUP('Lotações convertidas'!A5911,'Lista de conversão'!A:B,2,0),IFERROR(VLOOKUP('Lotações convertidas'!A5911,'Lista de conversão'!B:B,1,0),""))</f>
        <v>CENTRAL DE ESTERILIZACAO CENTRO-SUL</v>
      </c>
    </row>
    <row r="5912" spans="1:2" x14ac:dyDescent="0.25">
      <c r="A5912" t="str">
        <f>TRIM(BC!F5910)</f>
        <v>CENTRO DE REFERENCIA EM SAUDE MENTAL NORTE</v>
      </c>
      <c r="B5912" t="str">
        <f>IFERROR(VLOOKUP('Lotações convertidas'!A5912,'Lista de conversão'!A:B,2,0),IFERROR(VLOOKUP('Lotações convertidas'!A5912,'Lista de conversão'!B:B,1,0),""))</f>
        <v>CENTRO DE REFERENCIA EM SAUDE MENTAL NORTE</v>
      </c>
    </row>
    <row r="5913" spans="1:2" x14ac:dyDescent="0.25">
      <c r="A5913" t="str">
        <f>TRIM(BC!F5911)</f>
        <v>UNIDADE DE PRONTO ATENDIMENTO OESTE</v>
      </c>
      <c r="B5913" t="str">
        <f>IFERROR(VLOOKUP('Lotações convertidas'!A5913,'Lista de conversão'!A:B,2,0),IFERROR(VLOOKUP('Lotações convertidas'!A5913,'Lista de conversão'!B:B,1,0),""))</f>
        <v>UNIDADE DE PRONTO ATENDIMENTO OESTE</v>
      </c>
    </row>
    <row r="5914" spans="1:2" x14ac:dyDescent="0.25">
      <c r="A5914" t="str">
        <f>TRIM(BC!F5912)</f>
        <v>CENTRO DE SAÚDE ALCIDES LINS</v>
      </c>
      <c r="B5914" t="str">
        <f>IFERROR(VLOOKUP('Lotações convertidas'!A5914,'Lista de conversão'!A:B,2,0),IFERROR(VLOOKUP('Lotações convertidas'!A5914,'Lista de conversão'!B:B,1,0),""))</f>
        <v>CENTRO DE SAÚDE ALCIDES LINS</v>
      </c>
    </row>
    <row r="5915" spans="1:2" x14ac:dyDescent="0.25">
      <c r="A5915" t="str">
        <f>TRIM(BC!F5913)</f>
        <v>CENTRO DE REFERENCIA EM REABILITACAO CENTRO-SUL</v>
      </c>
      <c r="B5915" t="str">
        <f>IFERROR(VLOOKUP('Lotações convertidas'!A5915,'Lista de conversão'!A:B,2,0),IFERROR(VLOOKUP('Lotações convertidas'!A5915,'Lista de conversão'!B:B,1,0),""))</f>
        <v>CENTRO DE REFERENCIA EM REABILITACAO CENTRO-SUL</v>
      </c>
    </row>
    <row r="5916" spans="1:2" x14ac:dyDescent="0.25">
      <c r="A5916" t="str">
        <f>TRIM(BC!F5914)</f>
        <v>DIRETORIA REGIONAL DE SAUDE CENTRO-SUL</v>
      </c>
      <c r="B5916" t="str">
        <f>IFERROR(VLOOKUP('Lotações convertidas'!A5916,'Lista de conversão'!A:B,2,0),IFERROR(VLOOKUP('Lotações convertidas'!A5916,'Lista de conversão'!B:B,1,0),""))</f>
        <v>DIRETORIA REGIONAL DE SAUDE CENTRO-SUL</v>
      </c>
    </row>
    <row r="5917" spans="1:2" x14ac:dyDescent="0.25">
      <c r="A5917" t="str">
        <f>TRIM(BC!F5915)</f>
        <v>CENTRO DE SAÚDE VISTA ALEGRE</v>
      </c>
      <c r="B5917" t="str">
        <f>IFERROR(VLOOKUP('Lotações convertidas'!A5917,'Lista de conversão'!A:B,2,0),IFERROR(VLOOKUP('Lotações convertidas'!A5917,'Lista de conversão'!B:B,1,0),""))</f>
        <v>CENTRO DE SAÚDE VISTA ALEGRE</v>
      </c>
    </row>
    <row r="5918" spans="1:2" x14ac:dyDescent="0.25">
      <c r="A5918" t="str">
        <f>TRIM(BC!F5916)</f>
        <v>CENTRO DE REFERÊNCIA EM SAÚDE MENTAL- ÁLCOOL E OUTRAS DROGAS PAMPULHA/NOROESTE</v>
      </c>
      <c r="B5918" t="str">
        <f>IFERROR(VLOOKUP('Lotações convertidas'!A5918,'Lista de conversão'!A:B,2,0),IFERROR(VLOOKUP('Lotações convertidas'!A5918,'Lista de conversão'!B:B,1,0),""))</f>
        <v>CENTRO DE REFERÊNCIA EM SAÚDE MENTAL - ÁLCOOL E DROGAS PAMPULHA/NOROESTE</v>
      </c>
    </row>
    <row r="5919" spans="1:2" x14ac:dyDescent="0.25">
      <c r="A5919" t="str">
        <f>TRIM(BC!F5917)</f>
        <v>CENTRO DE REFERENCIA EM SAUDE MENTAL LESTE</v>
      </c>
      <c r="B5919" t="str">
        <f>IFERROR(VLOOKUP('Lotações convertidas'!A5919,'Lista de conversão'!A:B,2,0),IFERROR(VLOOKUP('Lotações convertidas'!A5919,'Lista de conversão'!B:B,1,0),""))</f>
        <v>CENTRO DE REFERENCIA EM SAUDE MENTAL LESTE</v>
      </c>
    </row>
    <row r="5920" spans="1:2" x14ac:dyDescent="0.25">
      <c r="A5920" t="str">
        <f>TRIM(BC!F5918)</f>
        <v>CENTRO DE REFERÊNCIA EM SAÚDE MENTAL INFANTO-JUVENIL NOROESTE</v>
      </c>
      <c r="B5920" t="str">
        <f>IFERROR(VLOOKUP('Lotações convertidas'!A5920,'Lista de conversão'!A:B,2,0),IFERROR(VLOOKUP('Lotações convertidas'!A5920,'Lista de conversão'!B:B,1,0),""))</f>
        <v>CENTRO DE REFERENCIA EM SAUDE MENTAL INFANTIL NOROESTE</v>
      </c>
    </row>
    <row r="5921" spans="1:2" x14ac:dyDescent="0.25">
      <c r="A5921" t="str">
        <f>TRIM(BC!F5919)</f>
        <v>CENTRO DE SAÚDE MILIONÁRIOS</v>
      </c>
      <c r="B5921" t="str">
        <f>IFERROR(VLOOKUP('Lotações convertidas'!A5921,'Lista de conversão'!A:B,2,0),IFERROR(VLOOKUP('Lotações convertidas'!A5921,'Lista de conversão'!B:B,1,0),""))</f>
        <v>CENTRO DE SAÚDE MILIONÁRIOS</v>
      </c>
    </row>
    <row r="5922" spans="1:2" x14ac:dyDescent="0.25">
      <c r="A5922" t="str">
        <f>TRIM(BC!F5920)</f>
        <v>SERVIÇO DE ATENDIMENTO MÓVEL DE URGÊNCIA E TRANSPORTE EM SAÚDE</v>
      </c>
      <c r="B5922" t="str">
        <f>IFERROR(VLOOKUP('Lotações convertidas'!A5922,'Lista de conversão'!A:B,2,0),IFERROR(VLOOKUP('Lotações convertidas'!A5922,'Lista de conversão'!B:B,1,0),""))</f>
        <v>SERVIÇO DE ATENDIMENTO MÓVEL DE URGÊNCIA E TRANSPORTE EM SAÚDE</v>
      </c>
    </row>
    <row r="5923" spans="1:2" x14ac:dyDescent="0.25">
      <c r="A5923" t="str">
        <f>TRIM(BC!F5921)</f>
        <v>CENTRO DE SAÚDE NOSSA SENHORA APARECIDA</v>
      </c>
      <c r="B5923" t="str">
        <f>IFERROR(VLOOKUP('Lotações convertidas'!A5923,'Lista de conversão'!A:B,2,0),IFERROR(VLOOKUP('Lotações convertidas'!A5923,'Lista de conversão'!B:B,1,0),""))</f>
        <v>CENTRO DE SAÚDE NOSSA SENHORA APARECIDA</v>
      </c>
    </row>
    <row r="5924" spans="1:2" x14ac:dyDescent="0.25">
      <c r="A5924" t="str">
        <f>TRIM(BC!F5922)</f>
        <v>UNIDADE DE PRONTO ATENDIMENTO NORTE</v>
      </c>
      <c r="B5924" t="str">
        <f>IFERROR(VLOOKUP('Lotações convertidas'!A5924,'Lista de conversão'!A:B,2,0),IFERROR(VLOOKUP('Lotações convertidas'!A5924,'Lista de conversão'!B:B,1,0),""))</f>
        <v>UNIDADE DE PRONTO ATENDIMENTO NORTE</v>
      </c>
    </row>
    <row r="5925" spans="1:2" x14ac:dyDescent="0.25">
      <c r="A5925" t="str">
        <f>TRIM(BC!F5923)</f>
        <v>UNIDADE DE PRONTO ATENDIMENTO BARREIRO</v>
      </c>
      <c r="B5925" t="str">
        <f>IFERROR(VLOOKUP('Lotações convertidas'!A5925,'Lista de conversão'!A:B,2,0),IFERROR(VLOOKUP('Lotações convertidas'!A5925,'Lista de conversão'!B:B,1,0),""))</f>
        <v>UNIDADE DE PRONTO ATENDIMENTO BARREIRO</v>
      </c>
    </row>
    <row r="5926" spans="1:2" x14ac:dyDescent="0.25">
      <c r="A5926" t="str">
        <f>TRIM(BC!F5924)</f>
        <v>GERÊNCIA DE GESTÃO DOS CONTRATOS ADMINISTRATIVOS TEMPORÁRIOS</v>
      </c>
      <c r="B5926" t="str">
        <f>IFERROR(VLOOKUP('Lotações convertidas'!A5926,'Lista de conversão'!A:B,2,0),IFERROR(VLOOKUP('Lotações convertidas'!A5926,'Lista de conversão'!B:B,1,0),""))</f>
        <v>GERÊNCIA DE GESTÃO DOS CONTRATOS ADMINISTRATIVOS TEMPORÁRIOS</v>
      </c>
    </row>
    <row r="5927" spans="1:2" x14ac:dyDescent="0.25">
      <c r="A5927" t="str">
        <f>TRIM(BC!F5925)</f>
        <v>CENTRO DE SAÚDE JARDIM GUANABARA</v>
      </c>
      <c r="B5927" t="str">
        <f>IFERROR(VLOOKUP('Lotações convertidas'!A5927,'Lista de conversão'!A:B,2,0),IFERROR(VLOOKUP('Lotações convertidas'!A5927,'Lista de conversão'!B:B,1,0),""))</f>
        <v>CENTRO DE SAÚDE JARDIM GUANABARA</v>
      </c>
    </row>
    <row r="5928" spans="1:2" x14ac:dyDescent="0.25">
      <c r="A5928" t="str">
        <f>TRIM(BC!F5926)</f>
        <v>GERÊNCIA DE GESTÃO DOS CONTRATOS ADMINISTRATIVOS TEMPORÁRIOS</v>
      </c>
      <c r="B5928" t="str">
        <f>IFERROR(VLOOKUP('Lotações convertidas'!A5928,'Lista de conversão'!A:B,2,0),IFERROR(VLOOKUP('Lotações convertidas'!A5928,'Lista de conversão'!B:B,1,0),""))</f>
        <v>GERÊNCIA DE GESTÃO DOS CONTRATOS ADMINISTRATIVOS TEMPORÁRIOS</v>
      </c>
    </row>
    <row r="5929" spans="1:2" x14ac:dyDescent="0.25">
      <c r="A5929" t="str">
        <f>TRIM(BC!F5927)</f>
        <v>UNIDADE DE PRONTO ATENDIMENTO NORDESTE</v>
      </c>
      <c r="B5929" t="str">
        <f>IFERROR(VLOOKUP('Lotações convertidas'!A5929,'Lista de conversão'!A:B,2,0),IFERROR(VLOOKUP('Lotações convertidas'!A5929,'Lista de conversão'!B:B,1,0),""))</f>
        <v>UNIDADE DE PRONTO ATENDIMENTO NORDESTE</v>
      </c>
    </row>
    <row r="5930" spans="1:2" x14ac:dyDescent="0.25">
      <c r="A5930" t="str">
        <f>TRIM(BC!F5928)</f>
        <v>CENTRO DE ESPECIALIDADES MEDICAS PAMPULHA</v>
      </c>
      <c r="B5930" t="str">
        <f>IFERROR(VLOOKUP('Lotações convertidas'!A5930,'Lista de conversão'!A:B,2,0),IFERROR(VLOOKUP('Lotações convertidas'!A5930,'Lista de conversão'!B:B,1,0),""))</f>
        <v>CENTRO DE ESPECIALIDADES MEDICAS PAMPULHA</v>
      </c>
    </row>
    <row r="5931" spans="1:2" x14ac:dyDescent="0.25">
      <c r="A5931" t="str">
        <f>TRIM(BC!F5929)</f>
        <v>LABORATÓRIO MUNICIPAL DE REFERÊNCIA DE ANALISES CLINICAS E CITOPATOLOGIA</v>
      </c>
      <c r="B5931" t="str">
        <f>IFERROR(VLOOKUP('Lotações convertidas'!A5931,'Lista de conversão'!A:B,2,0),IFERROR(VLOOKUP('Lotações convertidas'!A5931,'Lista de conversão'!B:B,1,0),""))</f>
        <v>LABORATORIO MUNICIPAL DE REFERENCIA DE ANALISES CLINICAS E CITOPATOLOGIA</v>
      </c>
    </row>
    <row r="5932" spans="1:2" x14ac:dyDescent="0.25">
      <c r="A5932" t="str">
        <f>TRIM(BC!F5930)</f>
        <v>CENTRO DE SAÚDE BOMSUCESSO</v>
      </c>
      <c r="B5932" t="str">
        <f>IFERROR(VLOOKUP('Lotações convertidas'!A5932,'Lista de conversão'!A:B,2,0),IFERROR(VLOOKUP('Lotações convertidas'!A5932,'Lista de conversão'!B:B,1,0),""))</f>
        <v>CENTRO DE SAÚDE BOMSUCESSO</v>
      </c>
    </row>
    <row r="5933" spans="1:2" x14ac:dyDescent="0.25">
      <c r="A5933" t="str">
        <f>TRIM(BC!F5931)</f>
        <v>CENTRO DE SAÚDE FELICIDADE II</v>
      </c>
      <c r="B5933" t="str">
        <f>IFERROR(VLOOKUP('Lotações convertidas'!A5933,'Lista de conversão'!A:B,2,0),IFERROR(VLOOKUP('Lotações convertidas'!A5933,'Lista de conversão'!B:B,1,0),""))</f>
        <v>CENTRO DE SAÚDE FELICIDADE II</v>
      </c>
    </row>
    <row r="5934" spans="1:2" x14ac:dyDescent="0.25">
      <c r="A5934" t="str">
        <f>TRIM(BC!F5932)</f>
        <v>CENTRO DE SAÚDE PALMEIRAS</v>
      </c>
      <c r="B5934" t="str">
        <f>IFERROR(VLOOKUP('Lotações convertidas'!A5934,'Lista de conversão'!A:B,2,0),IFERROR(VLOOKUP('Lotações convertidas'!A5934,'Lista de conversão'!B:B,1,0),""))</f>
        <v>CENTRO DE SAÚDE PALMEIRAS</v>
      </c>
    </row>
    <row r="5935" spans="1:2" x14ac:dyDescent="0.25">
      <c r="A5935" t="str">
        <f>TRIM(BC!F5933)</f>
        <v>CENTRO DE SAÚDE CABANA</v>
      </c>
      <c r="B5935" t="str">
        <f>IFERROR(VLOOKUP('Lotações convertidas'!A5935,'Lista de conversão'!A:B,2,0),IFERROR(VLOOKUP('Lotações convertidas'!A5935,'Lista de conversão'!B:B,1,0),""))</f>
        <v>CENTRO DE SAÚDE CABANA</v>
      </c>
    </row>
    <row r="5936" spans="1:2" x14ac:dyDescent="0.25">
      <c r="A5936" t="str">
        <f>TRIM(BC!F5934)</f>
        <v>CENTRO DE SAÚDE MG20</v>
      </c>
      <c r="B5936" t="str">
        <f>IFERROR(VLOOKUP('Lotações convertidas'!A5936,'Lista de conversão'!A:B,2,0),IFERROR(VLOOKUP('Lotações convertidas'!A5936,'Lista de conversão'!B:B,1,0),""))</f>
        <v>CENTRO DE SAÚDE MG20</v>
      </c>
    </row>
    <row r="5937" spans="1:2" x14ac:dyDescent="0.25">
      <c r="A5937" t="str">
        <f>TRIM(BC!F5935)</f>
        <v>CENTRO DE REFERENCIA EM SAUDE MENTAL NORDESTE</v>
      </c>
      <c r="B5937" t="str">
        <f>IFERROR(VLOOKUP('Lotações convertidas'!A5937,'Lista de conversão'!A:B,2,0),IFERROR(VLOOKUP('Lotações convertidas'!A5937,'Lista de conversão'!B:B,1,0),""))</f>
        <v>CENTRO DE REFERENCIA EM SAUDE MENTAL NORDESTE</v>
      </c>
    </row>
    <row r="5938" spans="1:2" x14ac:dyDescent="0.25">
      <c r="A5938" t="str">
        <f>TRIM(BC!F5936)</f>
        <v>UNIDADE DE PRONTO ATENDIMENTO NORTE</v>
      </c>
      <c r="B5938" t="str">
        <f>IFERROR(VLOOKUP('Lotações convertidas'!A5938,'Lista de conversão'!A:B,2,0),IFERROR(VLOOKUP('Lotações convertidas'!A5938,'Lista de conversão'!B:B,1,0),""))</f>
        <v>UNIDADE DE PRONTO ATENDIMENTO NORTE</v>
      </c>
    </row>
    <row r="5939" spans="1:2" x14ac:dyDescent="0.25">
      <c r="A5939" t="str">
        <f>TRIM(BC!F5937)</f>
        <v>CENTRO DE SAÚDE ITAIPU - JATOBÁ</v>
      </c>
      <c r="B5939" t="str">
        <f>IFERROR(VLOOKUP('Lotações convertidas'!A5939,'Lista de conversão'!A:B,2,0),IFERROR(VLOOKUP('Lotações convertidas'!A5939,'Lista de conversão'!B:B,1,0),""))</f>
        <v>CENTRO DE SAÚDE ITAIPU - JATOBÁ</v>
      </c>
    </row>
    <row r="5940" spans="1:2" x14ac:dyDescent="0.25">
      <c r="A5940" t="str">
        <f>TRIM(BC!F5938)</f>
        <v>CENTRO DE SAÚDE ALTO VERA CRUZ</v>
      </c>
      <c r="B5940" t="str">
        <f>IFERROR(VLOOKUP('Lotações convertidas'!A5940,'Lista de conversão'!A:B,2,0),IFERROR(VLOOKUP('Lotações convertidas'!A5940,'Lista de conversão'!B:B,1,0),""))</f>
        <v>CENTRO DE SAÚDE ALTO VERA CRUZ</v>
      </c>
    </row>
    <row r="5941" spans="1:2" x14ac:dyDescent="0.25">
      <c r="A5941" t="str">
        <f>TRIM(BC!F5939)</f>
        <v>UNIDADE DE REFERÊNCIA SECUNDÁRIA CENTRO-SUL</v>
      </c>
      <c r="B5941" t="str">
        <f>IFERROR(VLOOKUP('Lotações convertidas'!A5941,'Lista de conversão'!A:B,2,0),IFERROR(VLOOKUP('Lotações convertidas'!A5941,'Lista de conversão'!B:B,1,0),""))</f>
        <v>UNIDADE DE REFERENCIA SECUNDARIA CENTRO-SUL</v>
      </c>
    </row>
    <row r="5942" spans="1:2" x14ac:dyDescent="0.25">
      <c r="A5942" t="str">
        <f>TRIM(BC!F5940)</f>
        <v>CENTRO DE SAÚDE RIBEIRO DE ABREU</v>
      </c>
      <c r="B5942" t="str">
        <f>IFERROR(VLOOKUP('Lotações convertidas'!A5942,'Lista de conversão'!A:B,2,0),IFERROR(VLOOKUP('Lotações convertidas'!A5942,'Lista de conversão'!B:B,1,0),""))</f>
        <v>CENTRO DE SAÚDE RIBEIRO DE ABREU</v>
      </c>
    </row>
    <row r="5943" spans="1:2" x14ac:dyDescent="0.25">
      <c r="A5943" t="str">
        <f>TRIM(BC!F5941)</f>
        <v>CENTRO DE SAÚDE PADRE TIAGO</v>
      </c>
      <c r="B5943" t="str">
        <f>IFERROR(VLOOKUP('Lotações convertidas'!A5943,'Lista de conversão'!A:B,2,0),IFERROR(VLOOKUP('Lotações convertidas'!A5943,'Lista de conversão'!B:B,1,0),""))</f>
        <v>CENTRO DE SAÚDE PADRE TIAGO</v>
      </c>
    </row>
    <row r="5944" spans="1:2" x14ac:dyDescent="0.25">
      <c r="A5944" t="str">
        <f>TRIM(BC!F5942)</f>
        <v>CENTRO DE SAÚDE WALDOMIRO LOBO</v>
      </c>
      <c r="B5944" t="str">
        <f>IFERROR(VLOOKUP('Lotações convertidas'!A5944,'Lista de conversão'!A:B,2,0),IFERROR(VLOOKUP('Lotações convertidas'!A5944,'Lista de conversão'!B:B,1,0),""))</f>
        <v>CENTRO DE SAÚDE WALDOMIRO LOBO</v>
      </c>
    </row>
    <row r="5945" spans="1:2" x14ac:dyDescent="0.25">
      <c r="A5945" t="str">
        <f>TRIM(BC!F5943)</f>
        <v>CENTRO DE SAÚDE SÃO BERNARDO</v>
      </c>
      <c r="B5945" t="str">
        <f>IFERROR(VLOOKUP('Lotações convertidas'!A5945,'Lista de conversão'!A:B,2,0),IFERROR(VLOOKUP('Lotações convertidas'!A5945,'Lista de conversão'!B:B,1,0),""))</f>
        <v>CENTRO DE SAÚDE SÃO BERNARDO</v>
      </c>
    </row>
    <row r="5946" spans="1:2" x14ac:dyDescent="0.25">
      <c r="A5946" t="str">
        <f>TRIM(BC!F5944)</f>
        <v>CENTRO DE SAÚDE GENTIL GOMES</v>
      </c>
      <c r="B5946" t="str">
        <f>IFERROR(VLOOKUP('Lotações convertidas'!A5946,'Lista de conversão'!A:B,2,0),IFERROR(VLOOKUP('Lotações convertidas'!A5946,'Lista de conversão'!B:B,1,0),""))</f>
        <v>CENTRO DE SAÚDE GENTIL GOMES</v>
      </c>
    </row>
    <row r="5947" spans="1:2" x14ac:dyDescent="0.25">
      <c r="A5947" t="str">
        <f>TRIM(BC!F5945)</f>
        <v>CENTRO DE SAÚDE NOVO AARÃO REIS</v>
      </c>
      <c r="B5947" t="str">
        <f>IFERROR(VLOOKUP('Lotações convertidas'!A5947,'Lista de conversão'!A:B,2,0),IFERROR(VLOOKUP('Lotações convertidas'!A5947,'Lista de conversão'!B:B,1,0),""))</f>
        <v>CENTRO DE SAÚDE NOVO AARÃO REIS</v>
      </c>
    </row>
    <row r="5948" spans="1:2" x14ac:dyDescent="0.25">
      <c r="A5948" t="str">
        <f>TRIM(BC!F5946)</f>
        <v>CENTRO DE SAÚDE DOM CABRAL</v>
      </c>
      <c r="B5948" t="str">
        <f>IFERROR(VLOOKUP('Lotações convertidas'!A5948,'Lista de conversão'!A:B,2,0),IFERROR(VLOOKUP('Lotações convertidas'!A5948,'Lista de conversão'!B:B,1,0),""))</f>
        <v>CENTRO DE SAÚDE DOM CABRAL</v>
      </c>
    </row>
    <row r="5949" spans="1:2" x14ac:dyDescent="0.25">
      <c r="A5949" t="str">
        <f>TRIM(BC!F5947)</f>
        <v>CENTRO DE ESPECIALIDADES ODONTOLÓGICAS VENDA NOVA</v>
      </c>
      <c r="B5949" t="str">
        <f>IFERROR(VLOOKUP('Lotações convertidas'!A5949,'Lista de conversão'!A:B,2,0),IFERROR(VLOOKUP('Lotações convertidas'!A5949,'Lista de conversão'!B:B,1,0),""))</f>
        <v>CENTRO DE ESPECIALIDADES ODONTOLOGICAS VENDA NOVA</v>
      </c>
    </row>
    <row r="5950" spans="1:2" x14ac:dyDescent="0.25">
      <c r="A5950" t="str">
        <f>TRIM(BC!F5948)</f>
        <v>CENTRO DE REFERÊNCIA EM SAÚDE MENTAL- ÁLCOOL E OUTRAS DROGAS PAMPULHA/NOROESTE</v>
      </c>
      <c r="B5950" t="str">
        <f>IFERROR(VLOOKUP('Lotações convertidas'!A5950,'Lista de conversão'!A:B,2,0),IFERROR(VLOOKUP('Lotações convertidas'!A5950,'Lista de conversão'!B:B,1,0),""))</f>
        <v>CENTRO DE REFERÊNCIA EM SAÚDE MENTAL - ÁLCOOL E DROGAS PAMPULHA/NOROESTE</v>
      </c>
    </row>
    <row r="5951" spans="1:2" x14ac:dyDescent="0.25">
      <c r="A5951" t="str">
        <f>TRIM(BC!F5949)</f>
        <v>CENTRO DE SAÚDE SERRA VERDE</v>
      </c>
      <c r="B5951" t="str">
        <f>IFERROR(VLOOKUP('Lotações convertidas'!A5951,'Lista de conversão'!A:B,2,0),IFERROR(VLOOKUP('Lotações convertidas'!A5951,'Lista de conversão'!B:B,1,0),""))</f>
        <v>CENTRO DE SAÚDE SERRA VERDE</v>
      </c>
    </row>
    <row r="5952" spans="1:2" x14ac:dyDescent="0.25">
      <c r="A5952" t="str">
        <f>TRIM(BC!F5950)</f>
        <v>CENTRO DE SAÚDE SÃO JOSÉ</v>
      </c>
      <c r="B5952" t="str">
        <f>IFERROR(VLOOKUP('Lotações convertidas'!A5952,'Lista de conversão'!A:B,2,0),IFERROR(VLOOKUP('Lotações convertidas'!A5952,'Lista de conversão'!B:B,1,0),""))</f>
        <v>CENTRO DE SAÚDE SÃO JOSÉ</v>
      </c>
    </row>
    <row r="5953" spans="1:2" x14ac:dyDescent="0.25">
      <c r="A5953" t="str">
        <f>TRIM(BC!F5951)</f>
        <v>CENTRO DE REFERENCIA EM SAUDE MENTAL VENDA NOVA</v>
      </c>
      <c r="B5953" t="str">
        <f>IFERROR(VLOOKUP('Lotações convertidas'!A5953,'Lista de conversão'!A:B,2,0),IFERROR(VLOOKUP('Lotações convertidas'!A5953,'Lista de conversão'!B:B,1,0),""))</f>
        <v>CENTRO DE REFERENCIA EM SAUDE MENTAL VENDA NOVA</v>
      </c>
    </row>
    <row r="5954" spans="1:2" x14ac:dyDescent="0.25">
      <c r="A5954" t="str">
        <f>TRIM(BC!F5952)</f>
        <v>CENTRO DE SAÚDE PIRATININGA</v>
      </c>
      <c r="B5954" t="str">
        <f>IFERROR(VLOOKUP('Lotações convertidas'!A5954,'Lista de conversão'!A:B,2,0),IFERROR(VLOOKUP('Lotações convertidas'!A5954,'Lista de conversão'!B:B,1,0),""))</f>
        <v>CENTRO DE SAÚDE PIRATININGA</v>
      </c>
    </row>
    <row r="5955" spans="1:2" x14ac:dyDescent="0.25">
      <c r="A5955" t="str">
        <f>TRIM(BC!F5953)</f>
        <v>CENTRO DE SAÚDE DR. JOSÉ DOMINGOS</v>
      </c>
      <c r="B5955" t="str">
        <f>IFERROR(VLOOKUP('Lotações convertidas'!A5955,'Lista de conversão'!A:B,2,0),IFERROR(VLOOKUP('Lotações convertidas'!A5955,'Lista de conversão'!B:B,1,0),""))</f>
        <v>CENTRO DE SAÚDE DR. JOSÉ DOMINGOS</v>
      </c>
    </row>
    <row r="5956" spans="1:2" x14ac:dyDescent="0.25">
      <c r="A5956" t="str">
        <f>TRIM(BC!F5954)</f>
        <v>SERVIÇO DE ATENDIMENTO MÓVEL DE URGÊNCIA E TRANSPORTE EM SAÚDE</v>
      </c>
      <c r="B5956" t="str">
        <f>IFERROR(VLOOKUP('Lotações convertidas'!A5956,'Lista de conversão'!A:B,2,0),IFERROR(VLOOKUP('Lotações convertidas'!A5956,'Lista de conversão'!B:B,1,0),""))</f>
        <v>SERVIÇO DE ATENDIMENTO MÓVEL DE URGÊNCIA E TRANSPORTE EM SAÚDE</v>
      </c>
    </row>
    <row r="5957" spans="1:2" x14ac:dyDescent="0.25">
      <c r="A5957" t="str">
        <f>TRIM(BC!F5955)</f>
        <v>CENTRO DE SAÚDE OSWALDO CRUZ</v>
      </c>
      <c r="B5957" t="str">
        <f>IFERROR(VLOOKUP('Lotações convertidas'!A5957,'Lista de conversão'!A:B,2,0),IFERROR(VLOOKUP('Lotações convertidas'!A5957,'Lista de conversão'!B:B,1,0),""))</f>
        <v>CENTRO DE SAÚDE OSWALDO CRUZ</v>
      </c>
    </row>
    <row r="5958" spans="1:2" x14ac:dyDescent="0.25">
      <c r="A5958" t="str">
        <f>TRIM(BC!F5956)</f>
        <v>CENTRO DE REFERÊNCIA EM SAÚDE MENTAL INFANTO-JUVENIL NOROESTE</v>
      </c>
      <c r="B5958" t="str">
        <f>IFERROR(VLOOKUP('Lotações convertidas'!A5958,'Lista de conversão'!A:B,2,0),IFERROR(VLOOKUP('Lotações convertidas'!A5958,'Lista de conversão'!B:B,1,0),""))</f>
        <v>CENTRO DE REFERENCIA EM SAUDE MENTAL INFANTIL NOROESTE</v>
      </c>
    </row>
    <row r="5959" spans="1:2" x14ac:dyDescent="0.25">
      <c r="A5959" t="str">
        <f>TRIM(BC!F5957)</f>
        <v>CENTRO DE REFERENCIA EM REABILITACAO VENDA NOVA</v>
      </c>
      <c r="B5959" t="str">
        <f>IFERROR(VLOOKUP('Lotações convertidas'!A5959,'Lista de conversão'!A:B,2,0),IFERROR(VLOOKUP('Lotações convertidas'!A5959,'Lista de conversão'!B:B,1,0),""))</f>
        <v>CENTRO DE REFERENCIA EM REABILITACAO VENDA NOVA</v>
      </c>
    </row>
    <row r="5960" spans="1:2" x14ac:dyDescent="0.25">
      <c r="A5960" t="str">
        <f>TRIM(BC!F5958)</f>
        <v>CENTRO DE SAÚDE VISTA ALEGRE</v>
      </c>
      <c r="B5960" t="str">
        <f>IFERROR(VLOOKUP('Lotações convertidas'!A5960,'Lista de conversão'!A:B,2,0),IFERROR(VLOOKUP('Lotações convertidas'!A5960,'Lista de conversão'!B:B,1,0),""))</f>
        <v>CENTRO DE SAÚDE VISTA ALEGRE</v>
      </c>
    </row>
    <row r="5961" spans="1:2" x14ac:dyDescent="0.25">
      <c r="A5961" t="str">
        <f>TRIM(BC!F5959)</f>
        <v>CENTRO DE REFERENCIA EM REABILITACAO VENDA NOVA</v>
      </c>
      <c r="B5961" t="str">
        <f>IFERROR(VLOOKUP('Lotações convertidas'!A5961,'Lista de conversão'!A:B,2,0),IFERROR(VLOOKUP('Lotações convertidas'!A5961,'Lista de conversão'!B:B,1,0),""))</f>
        <v>CENTRO DE REFERENCIA EM REABILITACAO VENDA NOVA</v>
      </c>
    </row>
    <row r="5962" spans="1:2" x14ac:dyDescent="0.25">
      <c r="A5962" t="str">
        <f>TRIM(BC!F5960)</f>
        <v>CENTRO DE REFERENCIA EM SAUDE MENTAL PAMPULHA</v>
      </c>
      <c r="B5962" t="str">
        <f>IFERROR(VLOOKUP('Lotações convertidas'!A5962,'Lista de conversão'!A:B,2,0),IFERROR(VLOOKUP('Lotações convertidas'!A5962,'Lista de conversão'!B:B,1,0),""))</f>
        <v>CENTRO DE REFERENCIA EM SAUDE MENTAL PAMPULHA</v>
      </c>
    </row>
    <row r="5963" spans="1:2" x14ac:dyDescent="0.25">
      <c r="A5963" t="str">
        <f>TRIM(BC!F5961)</f>
        <v>CENTRO DE SAÚDE SANTA MÔNICA</v>
      </c>
      <c r="B5963" t="str">
        <f>IFERROR(VLOOKUP('Lotações convertidas'!A5963,'Lista de conversão'!A:B,2,0),IFERROR(VLOOKUP('Lotações convertidas'!A5963,'Lista de conversão'!B:B,1,0),""))</f>
        <v>CENTRO DE SAÚDE SANTA MÔNICA</v>
      </c>
    </row>
    <row r="5964" spans="1:2" x14ac:dyDescent="0.25">
      <c r="A5964" t="str">
        <f>TRIM(BC!F5962)</f>
        <v>CENTRO DE SAÚDE VILA MARIA - JOÃO VITAL</v>
      </c>
      <c r="B5964" t="str">
        <f>IFERROR(VLOOKUP('Lotações convertidas'!A5964,'Lista de conversão'!A:B,2,0),IFERROR(VLOOKUP('Lotações convertidas'!A5964,'Lista de conversão'!B:B,1,0),""))</f>
        <v>CENTRO DE SAÚDE VILA MARIA - JOÃO VITAL</v>
      </c>
    </row>
    <row r="5965" spans="1:2" x14ac:dyDescent="0.25">
      <c r="A5965" t="str">
        <f>TRIM(BC!F5963)</f>
        <v>UNIDADE DE PRONTO ATENDIMENTO NORTE</v>
      </c>
      <c r="B5965" t="str">
        <f>IFERROR(VLOOKUP('Lotações convertidas'!A5965,'Lista de conversão'!A:B,2,0),IFERROR(VLOOKUP('Lotações convertidas'!A5965,'Lista de conversão'!B:B,1,0),""))</f>
        <v>UNIDADE DE PRONTO ATENDIMENTO NORTE</v>
      </c>
    </row>
    <row r="5966" spans="1:2" x14ac:dyDescent="0.25">
      <c r="A5966" t="str">
        <f>TRIM(BC!F5964)</f>
        <v>CENTRO DE SAÚDE DR. JOSÉ DOMINGOS</v>
      </c>
      <c r="B5966" t="str">
        <f>IFERROR(VLOOKUP('Lotações convertidas'!A5966,'Lista de conversão'!A:B,2,0),IFERROR(VLOOKUP('Lotações convertidas'!A5966,'Lista de conversão'!B:B,1,0),""))</f>
        <v>CENTRO DE SAÚDE DR. JOSÉ DOMINGOS</v>
      </c>
    </row>
    <row r="5967" spans="1:2" x14ac:dyDescent="0.25">
      <c r="A5967" t="str">
        <f>TRIM(BC!F5965)</f>
        <v>CENTRO DE SAÚDE GOIÂNIA</v>
      </c>
      <c r="B5967" t="str">
        <f>IFERROR(VLOOKUP('Lotações convertidas'!A5967,'Lista de conversão'!A:B,2,0),IFERROR(VLOOKUP('Lotações convertidas'!A5967,'Lista de conversão'!B:B,1,0),""))</f>
        <v>CENTRO DE SAÚDE GOIÂNIA</v>
      </c>
    </row>
    <row r="5968" spans="1:2" x14ac:dyDescent="0.25">
      <c r="A5968" t="str">
        <f>TRIM(BC!F5966)</f>
        <v>UNIDADE DE PRONTO ATENDIMENTO BARREIRO</v>
      </c>
      <c r="B5968" t="str">
        <f>IFERROR(VLOOKUP('Lotações convertidas'!A5968,'Lista de conversão'!A:B,2,0),IFERROR(VLOOKUP('Lotações convertidas'!A5968,'Lista de conversão'!B:B,1,0),""))</f>
        <v>UNIDADE DE PRONTO ATENDIMENTO BARREIRO</v>
      </c>
    </row>
    <row r="5969" spans="1:2" x14ac:dyDescent="0.25">
      <c r="A5969" t="str">
        <f>TRIM(BC!F5967)</f>
        <v>CENTRO DE SAÚDE WALDOMIRO LOBO</v>
      </c>
      <c r="B5969" t="str">
        <f>IFERROR(VLOOKUP('Lotações convertidas'!A5969,'Lista de conversão'!A:B,2,0),IFERROR(VLOOKUP('Lotações convertidas'!A5969,'Lista de conversão'!B:B,1,0),""))</f>
        <v>CENTRO DE SAÚDE WALDOMIRO LOBO</v>
      </c>
    </row>
    <row r="5970" spans="1:2" x14ac:dyDescent="0.25">
      <c r="A5970" t="str">
        <f>TRIM(BC!F5968)</f>
        <v>GERÊNCIA DE APOIO TÉCNICO À SAÚDE</v>
      </c>
      <c r="B5970" t="str">
        <f>IFERROR(VLOOKUP('Lotações convertidas'!A5970,'Lista de conversão'!A:B,2,0),IFERROR(VLOOKUP('Lotações convertidas'!A5970,'Lista de conversão'!B:B,1,0),""))</f>
        <v>GERÊNCIA DE APOIO TÉCNICO À SAÚDE</v>
      </c>
    </row>
    <row r="5971" spans="1:2" x14ac:dyDescent="0.25">
      <c r="A5971" t="str">
        <f>TRIM(BC!F5969)</f>
        <v>UNIDADE DE PRONTO ATENDIMENTO NORDESTE</v>
      </c>
      <c r="B5971" t="str">
        <f>IFERROR(VLOOKUP('Lotações convertidas'!A5971,'Lista de conversão'!A:B,2,0),IFERROR(VLOOKUP('Lotações convertidas'!A5971,'Lista de conversão'!B:B,1,0),""))</f>
        <v>UNIDADE DE PRONTO ATENDIMENTO NORDESTE</v>
      </c>
    </row>
    <row r="5972" spans="1:2" x14ac:dyDescent="0.25">
      <c r="A5972" t="str">
        <f>TRIM(BC!F5970)</f>
        <v>UNIDADE DE PRONTO ATENDIMENTO PAMPULHA</v>
      </c>
      <c r="B5972" t="str">
        <f>IFERROR(VLOOKUP('Lotações convertidas'!A5972,'Lista de conversão'!A:B,2,0),IFERROR(VLOOKUP('Lotações convertidas'!A5972,'Lista de conversão'!B:B,1,0),""))</f>
        <v>UNIDADE DE PRONTO ATENDIMENTO PAMPULHA</v>
      </c>
    </row>
    <row r="5973" spans="1:2" x14ac:dyDescent="0.25">
      <c r="A5973" t="str">
        <f>TRIM(BC!F5971)</f>
        <v>CENTRO DE SAÚDE LEOPOLDO CHRISOSTOMO DE CASTRO</v>
      </c>
      <c r="B5973" t="str">
        <f>IFERROR(VLOOKUP('Lotações convertidas'!A5973,'Lista de conversão'!A:B,2,0),IFERROR(VLOOKUP('Lotações convertidas'!A5973,'Lista de conversão'!B:B,1,0),""))</f>
        <v>CENTRO DE SAÚDE LEOPOLDO CHRISOSTOMO DE CASTRO</v>
      </c>
    </row>
    <row r="5974" spans="1:2" x14ac:dyDescent="0.25">
      <c r="A5974" t="str">
        <f>TRIM(BC!F5972)</f>
        <v>SERVIÇO DE ATENDIMENTO MÓVEL DE URGÊNCIA E TRANSPORTE EM SAÚDE</v>
      </c>
      <c r="B5974" t="str">
        <f>IFERROR(VLOOKUP('Lotações convertidas'!A5974,'Lista de conversão'!A:B,2,0),IFERROR(VLOOKUP('Lotações convertidas'!A5974,'Lista de conversão'!B:B,1,0),""))</f>
        <v>SERVIÇO DE ATENDIMENTO MÓVEL DE URGÊNCIA E TRANSPORTE EM SAÚDE</v>
      </c>
    </row>
    <row r="5975" spans="1:2" x14ac:dyDescent="0.25">
      <c r="A5975" t="str">
        <f>TRIM(BC!F5973)</f>
        <v>CENTRO DE SAÚDE PALMEIRAS</v>
      </c>
      <c r="B5975" t="str">
        <f>IFERROR(VLOOKUP('Lotações convertidas'!A5975,'Lista de conversão'!A:B,2,0),IFERROR(VLOOKUP('Lotações convertidas'!A5975,'Lista de conversão'!B:B,1,0),""))</f>
        <v>CENTRO DE SAÚDE PALMEIRAS</v>
      </c>
    </row>
    <row r="5976" spans="1:2" x14ac:dyDescent="0.25">
      <c r="A5976" t="str">
        <f>TRIM(BC!F5974)</f>
        <v>CENTRO DE REFERENCIA EM SAUDE MENTAL OESTE</v>
      </c>
      <c r="B5976" t="str">
        <f>IFERROR(VLOOKUP('Lotações convertidas'!A5976,'Lista de conversão'!A:B,2,0),IFERROR(VLOOKUP('Lotações convertidas'!A5976,'Lista de conversão'!B:B,1,0),""))</f>
        <v>CENTRO DE REFERENCIA EM SAUDE MENTAL OESTE</v>
      </c>
    </row>
    <row r="5977" spans="1:2" x14ac:dyDescent="0.25">
      <c r="A5977" t="str">
        <f>TRIM(BC!F5975)</f>
        <v>UNIDADE DE PRONTO ATENDIMENTO NORTE</v>
      </c>
      <c r="B5977" t="str">
        <f>IFERROR(VLOOKUP('Lotações convertidas'!A5977,'Lista de conversão'!A:B,2,0),IFERROR(VLOOKUP('Lotações convertidas'!A5977,'Lista de conversão'!B:B,1,0),""))</f>
        <v>UNIDADE DE PRONTO ATENDIMENTO NORTE</v>
      </c>
    </row>
    <row r="5978" spans="1:2" x14ac:dyDescent="0.25">
      <c r="A5978" t="str">
        <f>TRIM(BC!F5976)</f>
        <v>UNIDADE DE PRONTO ATENDIMENTO BARREIRO</v>
      </c>
      <c r="B5978" t="str">
        <f>IFERROR(VLOOKUP('Lotações convertidas'!A5978,'Lista de conversão'!A:B,2,0),IFERROR(VLOOKUP('Lotações convertidas'!A5978,'Lista de conversão'!B:B,1,0),""))</f>
        <v>UNIDADE DE PRONTO ATENDIMENTO BARREIRO</v>
      </c>
    </row>
    <row r="5979" spans="1:2" x14ac:dyDescent="0.25">
      <c r="A5979" t="str">
        <f>TRIM(BC!F5977)</f>
        <v>UNIDADE DE PRONTO ATENDIMENTO OESTE</v>
      </c>
      <c r="B5979" t="str">
        <f>IFERROR(VLOOKUP('Lotações convertidas'!A5979,'Lista de conversão'!A:B,2,0),IFERROR(VLOOKUP('Lotações convertidas'!A5979,'Lista de conversão'!B:B,1,0),""))</f>
        <v>UNIDADE DE PRONTO ATENDIMENTO OESTE</v>
      </c>
    </row>
    <row r="5980" spans="1:2" x14ac:dyDescent="0.25">
      <c r="A5980" t="str">
        <f>TRIM(BC!F5978)</f>
        <v>UNIDADE DE PRONTO ATENDIMENTO LESTE</v>
      </c>
      <c r="B5980" t="str">
        <f>IFERROR(VLOOKUP('Lotações convertidas'!A5980,'Lista de conversão'!A:B,2,0),IFERROR(VLOOKUP('Lotações convertidas'!A5980,'Lista de conversão'!B:B,1,0),""))</f>
        <v>UNIDADE DE PRONTO ATENDIMENTO LESTE</v>
      </c>
    </row>
    <row r="5981" spans="1:2" x14ac:dyDescent="0.25">
      <c r="A5981" t="str">
        <f>TRIM(BC!F5979)</f>
        <v>LABORATÓRIO REGIONAL OESTE / BARREIRO</v>
      </c>
      <c r="B5981" t="str">
        <f>IFERROR(VLOOKUP('Lotações convertidas'!A5981,'Lista de conversão'!A:B,2,0),IFERROR(VLOOKUP('Lotações convertidas'!A5981,'Lista de conversão'!B:B,1,0),""))</f>
        <v>LABORATORIO REGIONAL OESTE/BARREIRO</v>
      </c>
    </row>
    <row r="5982" spans="1:2" x14ac:dyDescent="0.25">
      <c r="A5982" t="str">
        <f>TRIM(BC!F5980)</f>
        <v>SERVIÇO DE ATENDIMENTO MÓVEL DE URGÊNCIA E TRANSPORTE EM SAÚDE</v>
      </c>
      <c r="B5982" t="str">
        <f>IFERROR(VLOOKUP('Lotações convertidas'!A5982,'Lista de conversão'!A:B,2,0),IFERROR(VLOOKUP('Lotações convertidas'!A5982,'Lista de conversão'!B:B,1,0),""))</f>
        <v>SERVIÇO DE ATENDIMENTO MÓVEL DE URGÊNCIA E TRANSPORTE EM SAÚDE</v>
      </c>
    </row>
    <row r="5983" spans="1:2" x14ac:dyDescent="0.25">
      <c r="A5983" t="str">
        <f>TRIM(BC!F5981)</f>
        <v>UNIDADE DE PRONTO ATENDIMENTO NORTE</v>
      </c>
      <c r="B5983" t="str">
        <f>IFERROR(VLOOKUP('Lotações convertidas'!A5983,'Lista de conversão'!A:B,2,0),IFERROR(VLOOKUP('Lotações convertidas'!A5983,'Lista de conversão'!B:B,1,0),""))</f>
        <v>UNIDADE DE PRONTO ATENDIMENTO NORTE</v>
      </c>
    </row>
    <row r="5984" spans="1:2" x14ac:dyDescent="0.25">
      <c r="A5984" t="str">
        <f>TRIM(BC!F5982)</f>
        <v>CENTRO DE SAÚDE CONJUNTO SANTA MARIA</v>
      </c>
      <c r="B5984" t="str">
        <f>IFERROR(VLOOKUP('Lotações convertidas'!A5984,'Lista de conversão'!A:B,2,0),IFERROR(VLOOKUP('Lotações convertidas'!A5984,'Lista de conversão'!B:B,1,0),""))</f>
        <v>CENTRO DE SAÚDE CONJUNTO SANTA MARIA</v>
      </c>
    </row>
    <row r="5985" spans="1:2" x14ac:dyDescent="0.25">
      <c r="A5985" t="str">
        <f>TRIM(BC!F5983)</f>
        <v>UNIDADE DE REFERÊNCIA SECUNDÁRIA SAUDADE</v>
      </c>
      <c r="B5985" t="str">
        <f>IFERROR(VLOOKUP('Lotações convertidas'!A5985,'Lista de conversão'!A:B,2,0),IFERROR(VLOOKUP('Lotações convertidas'!A5985,'Lista de conversão'!B:B,1,0),""))</f>
        <v>UNIDADE DE REFERENCIA SECUNDARIA SAUDADE</v>
      </c>
    </row>
    <row r="5986" spans="1:2" x14ac:dyDescent="0.25">
      <c r="A5986" t="str">
        <f>TRIM(BC!F5984)</f>
        <v>CENTRO DE SAÚDE JARDIM LEBLON</v>
      </c>
      <c r="B5986" t="str">
        <f>IFERROR(VLOOKUP('Lotações convertidas'!A5986,'Lista de conversão'!A:B,2,0),IFERROR(VLOOKUP('Lotações convertidas'!A5986,'Lista de conversão'!B:B,1,0),""))</f>
        <v>CENTRO DE SAÚDE JARDIM LEBLON</v>
      </c>
    </row>
    <row r="5987" spans="1:2" x14ac:dyDescent="0.25">
      <c r="A5987" t="str">
        <f>TRIM(BC!F5985)</f>
        <v>CENTRO DE SAÚDE NOSSA SENHORA DE FÁTIMA</v>
      </c>
      <c r="B5987" t="str">
        <f>IFERROR(VLOOKUP('Lotações convertidas'!A5987,'Lista de conversão'!A:B,2,0),IFERROR(VLOOKUP('Lotações convertidas'!A5987,'Lista de conversão'!B:B,1,0),""))</f>
        <v>CENTRO DE SAÚDE NOSSA SENHORA DE FÁTIMA</v>
      </c>
    </row>
    <row r="5988" spans="1:2" x14ac:dyDescent="0.25">
      <c r="A5988" t="str">
        <f>TRIM(BC!F5986)</f>
        <v>UNIDADE DE PRONTO ATENDIMENTO BARREIRO</v>
      </c>
      <c r="B5988" t="str">
        <f>IFERROR(VLOOKUP('Lotações convertidas'!A5988,'Lista de conversão'!A:B,2,0),IFERROR(VLOOKUP('Lotações convertidas'!A5988,'Lista de conversão'!B:B,1,0),""))</f>
        <v>UNIDADE DE PRONTO ATENDIMENTO BARREIRO</v>
      </c>
    </row>
    <row r="5989" spans="1:2" x14ac:dyDescent="0.25">
      <c r="A5989" t="str">
        <f>TRIM(BC!F5987)</f>
        <v>CENTRO DE SAÚDE ITAIPU - JATOBÁ</v>
      </c>
      <c r="B5989" t="str">
        <f>IFERROR(VLOOKUP('Lotações convertidas'!A5989,'Lista de conversão'!A:B,2,0),IFERROR(VLOOKUP('Lotações convertidas'!A5989,'Lista de conversão'!B:B,1,0),""))</f>
        <v>CENTRO DE SAÚDE ITAIPU - JATOBÁ</v>
      </c>
    </row>
    <row r="5990" spans="1:2" x14ac:dyDescent="0.25">
      <c r="A5990" t="str">
        <f>TRIM(BC!F5988)</f>
        <v>CENTRO DE REFERÊNCIA EM SAÚDE MENTAL INFANTO-JUVENIL NORDESTE</v>
      </c>
      <c r="B5990" t="str">
        <f>IFERROR(VLOOKUP('Lotações convertidas'!A5990,'Lista de conversão'!A:B,2,0),IFERROR(VLOOKUP('Lotações convertidas'!A5990,'Lista de conversão'!B:B,1,0),""))</f>
        <v>CENTRO DE REFERENCIA EM SAUDE MENTAL INFANTIL NORDESTE</v>
      </c>
    </row>
    <row r="5991" spans="1:2" x14ac:dyDescent="0.25">
      <c r="A5991" t="str">
        <f>TRIM(BC!F5989)</f>
        <v>UNIDADE DE PRONTO ATENDIMENTO BARREIRO</v>
      </c>
      <c r="B5991" t="str">
        <f>IFERROR(VLOOKUP('Lotações convertidas'!A5991,'Lista de conversão'!A:B,2,0),IFERROR(VLOOKUP('Lotações convertidas'!A5991,'Lista de conversão'!B:B,1,0),""))</f>
        <v>UNIDADE DE PRONTO ATENDIMENTO BARREIRO</v>
      </c>
    </row>
    <row r="5992" spans="1:2" x14ac:dyDescent="0.25">
      <c r="A5992" t="str">
        <f>TRIM(BC!F5990)</f>
        <v>CENTRO DE SAÚDE PROVIDÊNCIA</v>
      </c>
      <c r="B5992" t="str">
        <f>IFERROR(VLOOKUP('Lotações convertidas'!A5992,'Lista de conversão'!A:B,2,0),IFERROR(VLOOKUP('Lotações convertidas'!A5992,'Lista de conversão'!B:B,1,0),""))</f>
        <v>CENTRO DE SAÚDE PROVIDÊNCIA</v>
      </c>
    </row>
    <row r="5993" spans="1:2" x14ac:dyDescent="0.25">
      <c r="A5993" t="str">
        <f>TRIM(BC!F5991)</f>
        <v>CENTRO DE SAÚDE ALTO VERA CRUZ</v>
      </c>
      <c r="B5993" t="str">
        <f>IFERROR(VLOOKUP('Lotações convertidas'!A5993,'Lista de conversão'!A:B,2,0),IFERROR(VLOOKUP('Lotações convertidas'!A5993,'Lista de conversão'!B:B,1,0),""))</f>
        <v>CENTRO DE SAÚDE ALTO VERA CRUZ</v>
      </c>
    </row>
    <row r="5994" spans="1:2" x14ac:dyDescent="0.25">
      <c r="A5994" t="str">
        <f>TRIM(BC!F5992)</f>
        <v>UNIDADE DE PRONTO ATENDIMENTO NORDESTE</v>
      </c>
      <c r="B5994" t="str">
        <f>IFERROR(VLOOKUP('Lotações convertidas'!A5994,'Lista de conversão'!A:B,2,0),IFERROR(VLOOKUP('Lotações convertidas'!A5994,'Lista de conversão'!B:B,1,0),""))</f>
        <v>UNIDADE DE PRONTO ATENDIMENTO NORDESTE</v>
      </c>
    </row>
    <row r="5995" spans="1:2" x14ac:dyDescent="0.25">
      <c r="A5995" t="str">
        <f>TRIM(BC!F5993)</f>
        <v>CENTRO DE SAÚDE GUARANI</v>
      </c>
      <c r="B5995" t="str">
        <f>IFERROR(VLOOKUP('Lotações convertidas'!A5995,'Lista de conversão'!A:B,2,0),IFERROR(VLOOKUP('Lotações convertidas'!A5995,'Lista de conversão'!B:B,1,0),""))</f>
        <v>CENTRO DE SAÚDE GUARANI</v>
      </c>
    </row>
    <row r="5996" spans="1:2" x14ac:dyDescent="0.25">
      <c r="A5996" t="str">
        <f>TRIM(BC!F5994)</f>
        <v>CENTRO DE SAÚDE JARDIM GUANABARA</v>
      </c>
      <c r="B5996" t="str">
        <f>IFERROR(VLOOKUP('Lotações convertidas'!A5996,'Lista de conversão'!A:B,2,0),IFERROR(VLOOKUP('Lotações convertidas'!A5996,'Lista de conversão'!B:B,1,0),""))</f>
        <v>CENTRO DE SAÚDE JARDIM GUANABARA</v>
      </c>
    </row>
    <row r="5997" spans="1:2" x14ac:dyDescent="0.25">
      <c r="A5997" t="str">
        <f>TRIM(BC!F5995)</f>
        <v>CENTRO DE SAÚDE SANTO ANTÔNIO</v>
      </c>
      <c r="B5997" t="str">
        <f>IFERROR(VLOOKUP('Lotações convertidas'!A5997,'Lista de conversão'!A:B,2,0),IFERROR(VLOOKUP('Lotações convertidas'!A5997,'Lista de conversão'!B:B,1,0),""))</f>
        <v>CENTRO DE SAÚDE SANTO ANTÔNIO</v>
      </c>
    </row>
    <row r="5998" spans="1:2" x14ac:dyDescent="0.25">
      <c r="A5998" t="str">
        <f>TRIM(BC!F5996)</f>
        <v>CENTRO DE REFERENCIA EM REABILITACAO LESTE</v>
      </c>
      <c r="B5998" t="str">
        <f>IFERROR(VLOOKUP('Lotações convertidas'!A5998,'Lista de conversão'!A:B,2,0),IFERROR(VLOOKUP('Lotações convertidas'!A5998,'Lista de conversão'!B:B,1,0),""))</f>
        <v>CENTRO DE REFERENCIA EM REABILITACAO LESTE</v>
      </c>
    </row>
    <row r="5999" spans="1:2" x14ac:dyDescent="0.25">
      <c r="A5999" t="str">
        <f>TRIM(BC!F5997)</f>
        <v>CENTRO DE SAÚDE JARDIM COMERCIÁRIOS</v>
      </c>
      <c r="B5999" t="str">
        <f>IFERROR(VLOOKUP('Lotações convertidas'!A5999,'Lista de conversão'!A:B,2,0),IFERROR(VLOOKUP('Lotações convertidas'!A5999,'Lista de conversão'!B:B,1,0),""))</f>
        <v>CENTRO DE SAÚDE JARDIM COMERCIÁRIOS</v>
      </c>
    </row>
    <row r="6000" spans="1:2" x14ac:dyDescent="0.25">
      <c r="A6000" t="str">
        <f>TRIM(BC!F5998)</f>
        <v>CENTRO DE SAÚDE PADRE EUSTÁQUIO</v>
      </c>
      <c r="B6000" t="str">
        <f>IFERROR(VLOOKUP('Lotações convertidas'!A6000,'Lista de conversão'!A:B,2,0),IFERROR(VLOOKUP('Lotações convertidas'!A6000,'Lista de conversão'!B:B,1,0),""))</f>
        <v>CENTRO DE SAÚDE PADRE EUSTÁQUIO</v>
      </c>
    </row>
    <row r="6001" spans="1:2" x14ac:dyDescent="0.25">
      <c r="A6001" t="str">
        <f>TRIM(BC!F5999)</f>
        <v>CENTRO DE SAÚDE AMÍLCAR VIANNA MARTINS</v>
      </c>
      <c r="B6001" t="str">
        <f>IFERROR(VLOOKUP('Lotações convertidas'!A6001,'Lista de conversão'!A:B,2,0),IFERROR(VLOOKUP('Lotações convertidas'!A6001,'Lista de conversão'!B:B,1,0),""))</f>
        <v>CENTRO DE SAÚDE AMÍLCAR VIANNA MARTINS</v>
      </c>
    </row>
    <row r="6002" spans="1:2" x14ac:dyDescent="0.25">
      <c r="A6002" t="str">
        <f>TRIM(BC!F6000)</f>
        <v>UNIDADE DE PRONTO ATENDIMENTO LESTE</v>
      </c>
      <c r="B6002" t="str">
        <f>IFERROR(VLOOKUP('Lotações convertidas'!A6002,'Lista de conversão'!A:B,2,0),IFERROR(VLOOKUP('Lotações convertidas'!A6002,'Lista de conversão'!B:B,1,0),""))</f>
        <v>UNIDADE DE PRONTO ATENDIMENTO LESTE</v>
      </c>
    </row>
    <row r="6003" spans="1:2" x14ac:dyDescent="0.25">
      <c r="A6003" t="str">
        <f>TRIM(BC!F6001)</f>
        <v>CENTRO DE SAÚDE NAZARÉ</v>
      </c>
      <c r="B6003" t="str">
        <f>IFERROR(VLOOKUP('Lotações convertidas'!A6003,'Lista de conversão'!A:B,2,0),IFERROR(VLOOKUP('Lotações convertidas'!A6003,'Lista de conversão'!B:B,1,0),""))</f>
        <v>CENTRO DE SAÚDE NAZARÉ</v>
      </c>
    </row>
    <row r="6004" spans="1:2" x14ac:dyDescent="0.25">
      <c r="A6004" t="str">
        <f>TRIM(BC!F6002)</f>
        <v>GERENCIA DE ASSISTENCIA, EPIDEMIOLOGIA E REGULACAO CENTRO-SUL</v>
      </c>
      <c r="B6004" t="str">
        <f>IFERROR(VLOOKUP('Lotações convertidas'!A6004,'Lista de conversão'!A:B,2,0),IFERROR(VLOOKUP('Lotações convertidas'!A6004,'Lista de conversão'!B:B,1,0),""))</f>
        <v>GERENCIA DE ASSISTENCIA, EPIDEMIOLOGIA E REGULACAO CENTRO-SUL</v>
      </c>
    </row>
    <row r="6005" spans="1:2" x14ac:dyDescent="0.25">
      <c r="A6005" t="str">
        <f>TRIM(BC!F6003)</f>
        <v>LABORATÓRIO REGIONAL NORTE / VENDA NOVA</v>
      </c>
      <c r="B6005" t="str">
        <f>IFERROR(VLOOKUP('Lotações convertidas'!A6005,'Lista de conversão'!A:B,2,0),IFERROR(VLOOKUP('Lotações convertidas'!A6005,'Lista de conversão'!B:B,1,0),""))</f>
        <v>LABORATORIO REGIONAL NORTE/VENDA NOVA</v>
      </c>
    </row>
    <row r="6006" spans="1:2" x14ac:dyDescent="0.25">
      <c r="A6006" t="str">
        <f>TRIM(BC!F6004)</f>
        <v>DIRETORIA REGIONAL DE SAUDE CENTRO-SUL</v>
      </c>
      <c r="B6006" t="str">
        <f>IFERROR(VLOOKUP('Lotações convertidas'!A6006,'Lista de conversão'!A:B,2,0),IFERROR(VLOOKUP('Lotações convertidas'!A6006,'Lista de conversão'!B:B,1,0),""))</f>
        <v>DIRETORIA REGIONAL DE SAUDE CENTRO-SUL</v>
      </c>
    </row>
    <row r="6007" spans="1:2" x14ac:dyDescent="0.25">
      <c r="A6007" t="str">
        <f>TRIM(BC!F6005)</f>
        <v>UNIDADE DE PRONTO ATENDIMENTO LESTE</v>
      </c>
      <c r="B6007" t="str">
        <f>IFERROR(VLOOKUP('Lotações convertidas'!A6007,'Lista de conversão'!A:B,2,0),IFERROR(VLOOKUP('Lotações convertidas'!A6007,'Lista de conversão'!B:B,1,0),""))</f>
        <v>UNIDADE DE PRONTO ATENDIMENTO LESTE</v>
      </c>
    </row>
    <row r="6008" spans="1:2" x14ac:dyDescent="0.25">
      <c r="A6008" t="str">
        <f>TRIM(BC!F6006)</f>
        <v>GERENCIA DE ASSISTENCIA, EPIDEMIOLOGIA E REGULACAO NOROESTE</v>
      </c>
      <c r="B6008" t="str">
        <f>IFERROR(VLOOKUP('Lotações convertidas'!A6008,'Lista de conversão'!A:B,2,0),IFERROR(VLOOKUP('Lotações convertidas'!A6008,'Lista de conversão'!B:B,1,0),""))</f>
        <v>GERENCIA DE ASSISTENCIA, EPIDEMIOLOGIA E REGULACAO NOROESTE</v>
      </c>
    </row>
    <row r="6009" spans="1:2" x14ac:dyDescent="0.25">
      <c r="A6009" t="str">
        <f>TRIM(BC!F6007)</f>
        <v>CENTRO DE SAÚDE MILIONÁRIOS</v>
      </c>
      <c r="B6009" t="str">
        <f>IFERROR(VLOOKUP('Lotações convertidas'!A6009,'Lista de conversão'!A:B,2,0),IFERROR(VLOOKUP('Lotações convertidas'!A6009,'Lista de conversão'!B:B,1,0),""))</f>
        <v>CENTRO DE SAÚDE MILIONÁRIOS</v>
      </c>
    </row>
    <row r="6010" spans="1:2" x14ac:dyDescent="0.25">
      <c r="A6010" t="str">
        <f>TRIM(BC!F6008)</f>
        <v>GERÊNCIA DE INTEGRAÇÃO DO CUIDADO À SAÚDE</v>
      </c>
      <c r="B6010" t="str">
        <f>IFERROR(VLOOKUP('Lotações convertidas'!A6010,'Lista de conversão'!A:B,2,0),IFERROR(VLOOKUP('Lotações convertidas'!A6010,'Lista de conversão'!B:B,1,0),""))</f>
        <v>GERÊNCIA DE INTEGRAÇÃO DO CUIDADO À SAÚDE</v>
      </c>
    </row>
    <row r="6011" spans="1:2" x14ac:dyDescent="0.25">
      <c r="A6011" t="str">
        <f>TRIM(BC!F6009)</f>
        <v>GERENCIA DE ASSISTENCIA, EPIDEMIOLOGIA E REGULACAO PAMPULHA</v>
      </c>
      <c r="B6011" t="str">
        <f>IFERROR(VLOOKUP('Lotações convertidas'!A6011,'Lista de conversão'!A:B,2,0),IFERROR(VLOOKUP('Lotações convertidas'!A6011,'Lista de conversão'!B:B,1,0),""))</f>
        <v>GERENCIA DE ASSISTENCIA, EPIDEMIOLOGIA E REGULACAO PAMPULHA</v>
      </c>
    </row>
    <row r="6012" spans="1:2" x14ac:dyDescent="0.25">
      <c r="A6012" t="str">
        <f>TRIM(BC!F6010)</f>
        <v>CENTRO DE SAÚDE CARLOS RENATO DIAS</v>
      </c>
      <c r="B6012" t="str">
        <f>IFERROR(VLOOKUP('Lotações convertidas'!A6012,'Lista de conversão'!A:B,2,0),IFERROR(VLOOKUP('Lotações convertidas'!A6012,'Lista de conversão'!B:B,1,0),""))</f>
        <v>CENTRO DE SAÚDE CARLOS RENATO DIAS</v>
      </c>
    </row>
    <row r="6013" spans="1:2" x14ac:dyDescent="0.25">
      <c r="A6013" t="str">
        <f>TRIM(BC!F6011)</f>
        <v>UNIDADE DE PRONTO ATENDIMENTO NORDESTE</v>
      </c>
      <c r="B6013" t="str">
        <f>IFERROR(VLOOKUP('Lotações convertidas'!A6013,'Lista de conversão'!A:B,2,0),IFERROR(VLOOKUP('Lotações convertidas'!A6013,'Lista de conversão'!B:B,1,0),""))</f>
        <v>UNIDADE DE PRONTO ATENDIMENTO NORDESTE</v>
      </c>
    </row>
    <row r="6014" spans="1:2" x14ac:dyDescent="0.25">
      <c r="A6014" t="str">
        <f>TRIM(BC!F6012)</f>
        <v>CENTRO DE SAÚDE SANTA AMÉLIA</v>
      </c>
      <c r="B6014" t="str">
        <f>IFERROR(VLOOKUP('Lotações convertidas'!A6014,'Lista de conversão'!A:B,2,0),IFERROR(VLOOKUP('Lotações convertidas'!A6014,'Lista de conversão'!B:B,1,0),""))</f>
        <v>CENTRO DE SAÚDE SANTA AMÉLIA</v>
      </c>
    </row>
    <row r="6015" spans="1:2" x14ac:dyDescent="0.25">
      <c r="A6015" t="str">
        <f>TRIM(BC!F6013)</f>
        <v>CENTRO DE REFERENCIA EM REABILITACAO VENDA NOVA</v>
      </c>
      <c r="B6015" t="str">
        <f>IFERROR(VLOOKUP('Lotações convertidas'!A6015,'Lista de conversão'!A:B,2,0),IFERROR(VLOOKUP('Lotações convertidas'!A6015,'Lista de conversão'!B:B,1,0),""))</f>
        <v>CENTRO DE REFERENCIA EM REABILITACAO VENDA NOVA</v>
      </c>
    </row>
    <row r="6016" spans="1:2" x14ac:dyDescent="0.25">
      <c r="A6016" t="str">
        <f>TRIM(BC!F6014)</f>
        <v>UNIDADE DE PRONTO ATENDIMENTO PAMPULHA</v>
      </c>
      <c r="B6016" t="str">
        <f>IFERROR(VLOOKUP('Lotações convertidas'!A6016,'Lista de conversão'!A:B,2,0),IFERROR(VLOOKUP('Lotações convertidas'!A6016,'Lista de conversão'!B:B,1,0),""))</f>
        <v>UNIDADE DE PRONTO ATENDIMENTO PAMPULHA</v>
      </c>
    </row>
    <row r="6017" spans="1:2" x14ac:dyDescent="0.25">
      <c r="A6017" t="str">
        <f>TRIM(BC!F6015)</f>
        <v>CENTRO DE SAÚDE PILAR - OLHOS D'ÁGUA</v>
      </c>
      <c r="B6017" t="str">
        <f>IFERROR(VLOOKUP('Lotações convertidas'!A6017,'Lista de conversão'!A:B,2,0),IFERROR(VLOOKUP('Lotações convertidas'!A6017,'Lista de conversão'!B:B,1,0),""))</f>
        <v>CENTRO DE SAÚDE PILAR - OLHOS D'ÁGUA</v>
      </c>
    </row>
    <row r="6018" spans="1:2" x14ac:dyDescent="0.25">
      <c r="A6018" t="str">
        <f>TRIM(BC!F6016)</f>
        <v>UNIDADE DE PRONTO ATENDIMENTO PAMPULHA</v>
      </c>
      <c r="B6018" t="str">
        <f>IFERROR(VLOOKUP('Lotações convertidas'!A6018,'Lista de conversão'!A:B,2,0),IFERROR(VLOOKUP('Lotações convertidas'!A6018,'Lista de conversão'!B:B,1,0),""))</f>
        <v>UNIDADE DE PRONTO ATENDIMENTO PAMPULHA</v>
      </c>
    </row>
    <row r="6019" spans="1:2" x14ac:dyDescent="0.25">
      <c r="A6019" t="str">
        <f>TRIM(BC!F6017)</f>
        <v>CENTRO DE CONTROLE DE ZOONOSES</v>
      </c>
      <c r="B6019" t="str">
        <f>IFERROR(VLOOKUP('Lotações convertidas'!A6019,'Lista de conversão'!A:B,2,0),IFERROR(VLOOKUP('Lotações convertidas'!A6019,'Lista de conversão'!B:B,1,0),""))</f>
        <v>CENTRO DE CONTROLE DE ZOONOSES</v>
      </c>
    </row>
    <row r="6020" spans="1:2" x14ac:dyDescent="0.25">
      <c r="A6020" t="str">
        <f>TRIM(BC!F6018)</f>
        <v>CENTRO DE SAÚDE PROVIDÊNCIA</v>
      </c>
      <c r="B6020" t="str">
        <f>IFERROR(VLOOKUP('Lotações convertidas'!A6020,'Lista de conversão'!A:B,2,0),IFERROR(VLOOKUP('Lotações convertidas'!A6020,'Lista de conversão'!B:B,1,0),""))</f>
        <v>CENTRO DE SAÚDE PROVIDÊNCIA</v>
      </c>
    </row>
    <row r="6021" spans="1:2" x14ac:dyDescent="0.25">
      <c r="A6021" t="str">
        <f>TRIM(BC!F6019)</f>
        <v>CENTRO DE SAÚDE EDUARDO MAURO DE ARAÚJO - MIRAMAR</v>
      </c>
      <c r="B6021" t="str">
        <f>IFERROR(VLOOKUP('Lotações convertidas'!A6021,'Lista de conversão'!A:B,2,0),IFERROR(VLOOKUP('Lotações convertidas'!A6021,'Lista de conversão'!B:B,1,0),""))</f>
        <v>CENTRO DE SAÚDE EDUARDO MAURO DE ARAÚJO - MIRAMAR</v>
      </c>
    </row>
    <row r="6022" spans="1:2" x14ac:dyDescent="0.25">
      <c r="A6022" t="str">
        <f>TRIM(BC!F6020)</f>
        <v>LABORATÓRIO MUNICIPAL DE REFERÊNCIA DE ANALISES CLINICAS E CITOPATOLOGIA</v>
      </c>
      <c r="B6022" t="str">
        <f>IFERROR(VLOOKUP('Lotações convertidas'!A6022,'Lista de conversão'!A:B,2,0),IFERROR(VLOOKUP('Lotações convertidas'!A6022,'Lista de conversão'!B:B,1,0),""))</f>
        <v>LABORATORIO MUNICIPAL DE REFERENCIA DE ANALISES CLINICAS E CITOPATOLOGIA</v>
      </c>
    </row>
    <row r="6023" spans="1:2" x14ac:dyDescent="0.25">
      <c r="A6023" t="str">
        <f>TRIM(BC!F6021)</f>
        <v>UNIDADE DE PRONTO ATENDIMENTO OESTE</v>
      </c>
      <c r="B6023" t="str">
        <f>IFERROR(VLOOKUP('Lotações convertidas'!A6023,'Lista de conversão'!A:B,2,0),IFERROR(VLOOKUP('Lotações convertidas'!A6023,'Lista de conversão'!B:B,1,0),""))</f>
        <v>UNIDADE DE PRONTO ATENDIMENTO OESTE</v>
      </c>
    </row>
    <row r="6024" spans="1:2" x14ac:dyDescent="0.25">
      <c r="A6024" t="str">
        <f>TRIM(BC!F6022)</f>
        <v>CENTRO DE SAÚDE PINDORAMA - ELZA MARTINS</v>
      </c>
      <c r="B6024" t="str">
        <f>IFERROR(VLOOKUP('Lotações convertidas'!A6024,'Lista de conversão'!A:B,2,0),IFERROR(VLOOKUP('Lotações convertidas'!A6024,'Lista de conversão'!B:B,1,0),""))</f>
        <v>CENTRO DE SAÚDE PINDORAMA - ELZA MARTINS</v>
      </c>
    </row>
    <row r="6025" spans="1:2" x14ac:dyDescent="0.25">
      <c r="A6025" t="str">
        <f>TRIM(BC!F6023)</f>
        <v>CENTRO DE SAÚDE JARDIM LEBLON</v>
      </c>
      <c r="B6025" t="str">
        <f>IFERROR(VLOOKUP('Lotações convertidas'!A6025,'Lista de conversão'!A:B,2,0),IFERROR(VLOOKUP('Lotações convertidas'!A6025,'Lista de conversão'!B:B,1,0),""))</f>
        <v>CENTRO DE SAÚDE JARDIM LEBLON</v>
      </c>
    </row>
    <row r="6026" spans="1:2" x14ac:dyDescent="0.25">
      <c r="A6026" t="str">
        <f>TRIM(BC!F6024)</f>
        <v>CENTRO DE REFERENCIA EM REABILITACAO VENDA NOVA</v>
      </c>
      <c r="B6026" t="str">
        <f>IFERROR(VLOOKUP('Lotações convertidas'!A6026,'Lista de conversão'!A:B,2,0),IFERROR(VLOOKUP('Lotações convertidas'!A6026,'Lista de conversão'!B:B,1,0),""))</f>
        <v>CENTRO DE REFERENCIA EM REABILITACAO VENDA NOVA</v>
      </c>
    </row>
    <row r="6027" spans="1:2" x14ac:dyDescent="0.25">
      <c r="A6027" t="str">
        <f>TRIM(BC!F6025)</f>
        <v>CENTRO DE SAÚDE CARLOS PRATES</v>
      </c>
      <c r="B6027" t="str">
        <f>IFERROR(VLOOKUP('Lotações convertidas'!A6027,'Lista de conversão'!A:B,2,0),IFERROR(VLOOKUP('Lotações convertidas'!A6027,'Lista de conversão'!B:B,1,0),""))</f>
        <v>CENTRO DE SAÚDE CARLOS PRATES</v>
      </c>
    </row>
    <row r="6028" spans="1:2" x14ac:dyDescent="0.25">
      <c r="A6028" t="str">
        <f>TRIM(BC!F6026)</f>
        <v>UNIDADE DE PRONTO ATENDIMENTO PAMPULHA</v>
      </c>
      <c r="B6028" t="str">
        <f>IFERROR(VLOOKUP('Lotações convertidas'!A6028,'Lista de conversão'!A:B,2,0),IFERROR(VLOOKUP('Lotações convertidas'!A6028,'Lista de conversão'!B:B,1,0),""))</f>
        <v>UNIDADE DE PRONTO ATENDIMENTO PAMPULHA</v>
      </c>
    </row>
    <row r="6029" spans="1:2" x14ac:dyDescent="0.25">
      <c r="A6029" t="str">
        <f>TRIM(BC!F6027)</f>
        <v>CENTRO DE ESPECIALIDADES ODONTOLÓGICAS CENTRO-SUL</v>
      </c>
      <c r="B6029" t="str">
        <f>IFERROR(VLOOKUP('Lotações convertidas'!A6029,'Lista de conversão'!A:B,2,0),IFERROR(VLOOKUP('Lotações convertidas'!A6029,'Lista de conversão'!B:B,1,0),""))</f>
        <v>CENTRO DE ESPECIALIDADES ODONTOLOGICAS CENTRO-SUL</v>
      </c>
    </row>
    <row r="6030" spans="1:2" x14ac:dyDescent="0.25">
      <c r="A6030" t="str">
        <f>TRIM(BC!F6028)</f>
        <v>CENTRO DE REFERENCIA EM REABILITACAO LESTE</v>
      </c>
      <c r="B6030" t="str">
        <f>IFERROR(VLOOKUP('Lotações convertidas'!A6030,'Lista de conversão'!A:B,2,0),IFERROR(VLOOKUP('Lotações convertidas'!A6030,'Lista de conversão'!B:B,1,0),""))</f>
        <v>CENTRO DE REFERENCIA EM REABILITACAO LESTE</v>
      </c>
    </row>
    <row r="6031" spans="1:2" x14ac:dyDescent="0.25">
      <c r="A6031" t="str">
        <f>TRIM(BC!F6029)</f>
        <v>CENTRO DE SAÚDE DIAMANTE - TEIXEIRA DIAS</v>
      </c>
      <c r="B6031" t="str">
        <f>IFERROR(VLOOKUP('Lotações convertidas'!A6031,'Lista de conversão'!A:B,2,0),IFERROR(VLOOKUP('Lotações convertidas'!A6031,'Lista de conversão'!B:B,1,0),""))</f>
        <v>CENTRO DE SAÚDE DIAMANTE - TEIXEIRA DIAS</v>
      </c>
    </row>
    <row r="6032" spans="1:2" x14ac:dyDescent="0.25">
      <c r="A6032" t="str">
        <f>TRIM(BC!F6030)</f>
        <v>CENTRO DE SAÚDE DIAMANTE - TEIXEIRA DIAS</v>
      </c>
      <c r="B6032" t="str">
        <f>IFERROR(VLOOKUP('Lotações convertidas'!A6032,'Lista de conversão'!A:B,2,0),IFERROR(VLOOKUP('Lotações convertidas'!A6032,'Lista de conversão'!B:B,1,0),""))</f>
        <v>CENTRO DE SAÚDE DIAMANTE - TEIXEIRA DIAS</v>
      </c>
    </row>
    <row r="6033" spans="1:2" x14ac:dyDescent="0.25">
      <c r="A6033" t="str">
        <f>TRIM(BC!F6031)</f>
        <v>CENTRO DE SAÚDE VILA PINHO</v>
      </c>
      <c r="B6033" t="str">
        <f>IFERROR(VLOOKUP('Lotações convertidas'!A6033,'Lista de conversão'!A:B,2,0),IFERROR(VLOOKUP('Lotações convertidas'!A6033,'Lista de conversão'!B:B,1,0),""))</f>
        <v>CENTRO DE SAÚDE VILA PINHO</v>
      </c>
    </row>
    <row r="6034" spans="1:2" x14ac:dyDescent="0.25">
      <c r="A6034" t="str">
        <f>TRIM(BC!F6032)</f>
        <v>CENTRO DE SAÚDE ZILAH SPÓSITO</v>
      </c>
      <c r="B6034" t="str">
        <f>IFERROR(VLOOKUP('Lotações convertidas'!A6034,'Lista de conversão'!A:B,2,0),IFERROR(VLOOKUP('Lotações convertidas'!A6034,'Lista de conversão'!B:B,1,0),""))</f>
        <v>CENTRO DE SAÚDE ZILAH SPÓSITO</v>
      </c>
    </row>
    <row r="6035" spans="1:2" x14ac:dyDescent="0.25">
      <c r="A6035" t="str">
        <f>TRIM(BC!F6033)</f>
        <v>LABORATÓRIO REGIONAL LESTE / NORDESTE</v>
      </c>
      <c r="B6035" t="str">
        <f>IFERROR(VLOOKUP('Lotações convertidas'!A6035,'Lista de conversão'!A:B,2,0),IFERROR(VLOOKUP('Lotações convertidas'!A6035,'Lista de conversão'!B:B,1,0),""))</f>
        <v>LABORATORIO REGIONAL LESTE/NORDESTE</v>
      </c>
    </row>
    <row r="6036" spans="1:2" x14ac:dyDescent="0.25">
      <c r="A6036" t="str">
        <f>TRIM(BC!F6034)</f>
        <v>CENTRO DE SAÚDE OLAVO ALBINO CORREIA</v>
      </c>
      <c r="B6036" t="str">
        <f>IFERROR(VLOOKUP('Lotações convertidas'!A6036,'Lista de conversão'!A:B,2,0),IFERROR(VLOOKUP('Lotações convertidas'!A6036,'Lista de conversão'!B:B,1,0),""))</f>
        <v>CENTRO DE SAÚDE OLAVO ALBINO CORREIA</v>
      </c>
    </row>
    <row r="6037" spans="1:2" x14ac:dyDescent="0.25">
      <c r="A6037" t="str">
        <f>TRIM(BC!F6035)</f>
        <v>UNIDADE DE PRONTO ATENDIMENTO BARREIRO</v>
      </c>
      <c r="B6037" t="str">
        <f>IFERROR(VLOOKUP('Lotações convertidas'!A6037,'Lista de conversão'!A:B,2,0),IFERROR(VLOOKUP('Lotações convertidas'!A6037,'Lista de conversão'!B:B,1,0),""))</f>
        <v>UNIDADE DE PRONTO ATENDIMENTO BARREIRO</v>
      </c>
    </row>
    <row r="6038" spans="1:2" x14ac:dyDescent="0.25">
      <c r="A6038" t="str">
        <f>TRIM(BC!F6036)</f>
        <v>UNIDADE DE PRONTO ATENDIMENTO LESTE</v>
      </c>
      <c r="B6038" t="str">
        <f>IFERROR(VLOOKUP('Lotações convertidas'!A6038,'Lista de conversão'!A:B,2,0),IFERROR(VLOOKUP('Lotações convertidas'!A6038,'Lista de conversão'!B:B,1,0),""))</f>
        <v>UNIDADE DE PRONTO ATENDIMENTO LESTE</v>
      </c>
    </row>
    <row r="6039" spans="1:2" x14ac:dyDescent="0.25">
      <c r="A6039" t="str">
        <f>TRIM(BC!F6037)</f>
        <v>CENTRO DE SAÚDE MARCO ANTÔNIO DE MENEZES</v>
      </c>
      <c r="B6039" t="str">
        <f>IFERROR(VLOOKUP('Lotações convertidas'!A6039,'Lista de conversão'!A:B,2,0),IFERROR(VLOOKUP('Lotações convertidas'!A6039,'Lista de conversão'!B:B,1,0),""))</f>
        <v>CENTRO DE SAÚDE MARCO ANTÔNIO DE MENEZES</v>
      </c>
    </row>
    <row r="6040" spans="1:2" x14ac:dyDescent="0.25">
      <c r="A6040" t="str">
        <f>TRIM(BC!F6038)</f>
        <v>CENTRO DE SAÚDE CAMARGOS</v>
      </c>
      <c r="B6040" t="str">
        <f>IFERROR(VLOOKUP('Lotações convertidas'!A6040,'Lista de conversão'!A:B,2,0),IFERROR(VLOOKUP('Lotações convertidas'!A6040,'Lista de conversão'!B:B,1,0),""))</f>
        <v>CENTRO DE SAÚDE CAMARGOS</v>
      </c>
    </row>
    <row r="6041" spans="1:2" x14ac:dyDescent="0.25">
      <c r="A6041" t="str">
        <f>TRIM(BC!F6039)</f>
        <v>CENTRO DE SAÚDE SALGADO FILHO</v>
      </c>
      <c r="B6041" t="str">
        <f>IFERROR(VLOOKUP('Lotações convertidas'!A6041,'Lista de conversão'!A:B,2,0),IFERROR(VLOOKUP('Lotações convertidas'!A6041,'Lista de conversão'!B:B,1,0),""))</f>
        <v>CENTRO DE SAÚDE SALGADO FILHO</v>
      </c>
    </row>
    <row r="6042" spans="1:2" x14ac:dyDescent="0.25">
      <c r="A6042" t="str">
        <f>TRIM(BC!F6040)</f>
        <v>UNIDADE DE PRONTO ATENDIMENTO BARREIRO</v>
      </c>
      <c r="B6042" t="str">
        <f>IFERROR(VLOOKUP('Lotações convertidas'!A6042,'Lista de conversão'!A:B,2,0),IFERROR(VLOOKUP('Lotações convertidas'!A6042,'Lista de conversão'!B:B,1,0),""))</f>
        <v>UNIDADE DE PRONTO ATENDIMENTO BARREIRO</v>
      </c>
    </row>
    <row r="6043" spans="1:2" x14ac:dyDescent="0.25">
      <c r="A6043" t="str">
        <f>TRIM(BC!F6041)</f>
        <v>CENTRO DE SAÚDE INDEPENDÊNCIA</v>
      </c>
      <c r="B6043" t="str">
        <f>IFERROR(VLOOKUP('Lotações convertidas'!A6043,'Lista de conversão'!A:B,2,0),IFERROR(VLOOKUP('Lotações convertidas'!A6043,'Lista de conversão'!B:B,1,0),""))</f>
        <v>CENTRO DE SAÚDE INDEPENDÊNCIA</v>
      </c>
    </row>
    <row r="6044" spans="1:2" x14ac:dyDescent="0.25">
      <c r="A6044" t="str">
        <f>TRIM(BC!F6042)</f>
        <v>UNIDADE DE PRONTO ATENDIMENTO NORTE</v>
      </c>
      <c r="B6044" t="str">
        <f>IFERROR(VLOOKUP('Lotações convertidas'!A6044,'Lista de conversão'!A:B,2,0),IFERROR(VLOOKUP('Lotações convertidas'!A6044,'Lista de conversão'!B:B,1,0),""))</f>
        <v>UNIDADE DE PRONTO ATENDIMENTO NORTE</v>
      </c>
    </row>
    <row r="6045" spans="1:2" x14ac:dyDescent="0.25">
      <c r="A6045" t="str">
        <f>TRIM(BC!F6043)</f>
        <v>UNIDADE DE PRONTO ATENDIMENTO NORTE</v>
      </c>
      <c r="B6045" t="str">
        <f>IFERROR(VLOOKUP('Lotações convertidas'!A6045,'Lista de conversão'!A:B,2,0),IFERROR(VLOOKUP('Lotações convertidas'!A6045,'Lista de conversão'!B:B,1,0),""))</f>
        <v>UNIDADE DE PRONTO ATENDIMENTO NORTE</v>
      </c>
    </row>
    <row r="6046" spans="1:2" x14ac:dyDescent="0.25">
      <c r="A6046" t="str">
        <f>TRIM(BC!F6044)</f>
        <v>UNIDADE DE PRONTO ATENDIMENTO BARREIRO</v>
      </c>
      <c r="B6046" t="str">
        <f>IFERROR(VLOOKUP('Lotações convertidas'!A6046,'Lista de conversão'!A:B,2,0),IFERROR(VLOOKUP('Lotações convertidas'!A6046,'Lista de conversão'!B:B,1,0),""))</f>
        <v>UNIDADE DE PRONTO ATENDIMENTO BARREIRO</v>
      </c>
    </row>
    <row r="6047" spans="1:2" x14ac:dyDescent="0.25">
      <c r="A6047" t="str">
        <f>TRIM(BC!F6045)</f>
        <v>CENTRO DE SAÚDE ERMELINDA</v>
      </c>
      <c r="B6047" t="str">
        <f>IFERROR(VLOOKUP('Lotações convertidas'!A6047,'Lista de conversão'!A:B,2,0),IFERROR(VLOOKUP('Lotações convertidas'!A6047,'Lista de conversão'!B:B,1,0),""))</f>
        <v>CENTRO DE SAÚDE ERMELINDA</v>
      </c>
    </row>
    <row r="6048" spans="1:2" x14ac:dyDescent="0.25">
      <c r="A6048" t="str">
        <f>TRIM(BC!F6046)</f>
        <v>CENTRO DE SAÚDE ITAMARATI</v>
      </c>
      <c r="B6048" t="str">
        <f>IFERROR(VLOOKUP('Lotações convertidas'!A6048,'Lista de conversão'!A:B,2,0),IFERROR(VLOOKUP('Lotações convertidas'!A6048,'Lista de conversão'!B:B,1,0),""))</f>
        <v>CENTRO DE SAÚDE ITAMARATI</v>
      </c>
    </row>
    <row r="6049" spans="1:2" x14ac:dyDescent="0.25">
      <c r="A6049" t="str">
        <f>TRIM(BC!F6047)</f>
        <v>CENTRO DE SAÚDE GRANJA DE FREITAS</v>
      </c>
      <c r="B6049" t="str">
        <f>IFERROR(VLOOKUP('Lotações convertidas'!A6049,'Lista de conversão'!A:B,2,0),IFERROR(VLOOKUP('Lotações convertidas'!A6049,'Lista de conversão'!B:B,1,0),""))</f>
        <v>CENTRO DE SAÚDE GRANJA DE FREITAS</v>
      </c>
    </row>
    <row r="6050" spans="1:2" x14ac:dyDescent="0.25">
      <c r="A6050" t="str">
        <f>TRIM(BC!F6048)</f>
        <v>SERVIÇO DE ATENDIMENTO MÓVEL DE URGÊNCIA E TRANSPORTE EM SAÚDE</v>
      </c>
      <c r="B6050" t="str">
        <f>IFERROR(VLOOKUP('Lotações convertidas'!A6050,'Lista de conversão'!A:B,2,0),IFERROR(VLOOKUP('Lotações convertidas'!A6050,'Lista de conversão'!B:B,1,0),""))</f>
        <v>SERVIÇO DE ATENDIMENTO MÓVEL DE URGÊNCIA E TRANSPORTE EM SAÚDE</v>
      </c>
    </row>
    <row r="6051" spans="1:2" x14ac:dyDescent="0.25">
      <c r="A6051" t="str">
        <f>TRIM(BC!F6049)</f>
        <v>CENTRO DE SAÚDE VILA LEONINA</v>
      </c>
      <c r="B6051" t="str">
        <f>IFERROR(VLOOKUP('Lotações convertidas'!A6051,'Lista de conversão'!A:B,2,0),IFERROR(VLOOKUP('Lotações convertidas'!A6051,'Lista de conversão'!B:B,1,0),""))</f>
        <v>CENTRO DE SAÚDE VILA LEONINA</v>
      </c>
    </row>
    <row r="6052" spans="1:2" x14ac:dyDescent="0.25">
      <c r="A6052" t="str">
        <f>TRIM(BC!F6050)</f>
        <v>CENTRAL DE ESTERILIZACAO BARREIRO</v>
      </c>
      <c r="B6052" t="str">
        <f>IFERROR(VLOOKUP('Lotações convertidas'!A6052,'Lista de conversão'!A:B,2,0),IFERROR(VLOOKUP('Lotações convertidas'!A6052,'Lista de conversão'!B:B,1,0),""))</f>
        <v>CENTRAL DE ESTERILIZACAO BARREIRO</v>
      </c>
    </row>
    <row r="6053" spans="1:2" x14ac:dyDescent="0.25">
      <c r="A6053" t="str">
        <f>TRIM(BC!F6051)</f>
        <v>CENTRO DE SAÚDE MANGUEIRAS</v>
      </c>
      <c r="B6053" t="str">
        <f>IFERROR(VLOOKUP('Lotações convertidas'!A6053,'Lista de conversão'!A:B,2,0),IFERROR(VLOOKUP('Lotações convertidas'!A6053,'Lista de conversão'!B:B,1,0),""))</f>
        <v>CENTRO DE SAÚDE MANGUEIRAS</v>
      </c>
    </row>
    <row r="6054" spans="1:2" x14ac:dyDescent="0.25">
      <c r="A6054" t="str">
        <f>TRIM(BC!F6052)</f>
        <v>UNIDADE DE PRONTO ATENDIMENTO LESTE</v>
      </c>
      <c r="B6054" t="str">
        <f>IFERROR(VLOOKUP('Lotações convertidas'!A6054,'Lista de conversão'!A:B,2,0),IFERROR(VLOOKUP('Lotações convertidas'!A6054,'Lista de conversão'!B:B,1,0),""))</f>
        <v>UNIDADE DE PRONTO ATENDIMENTO LESTE</v>
      </c>
    </row>
    <row r="6055" spans="1:2" x14ac:dyDescent="0.25">
      <c r="A6055" t="str">
        <f>TRIM(BC!F6053)</f>
        <v>UNIDADE DE REFERÊNCIA SECUNDÁRIA SAGRADA FAMÍLIA</v>
      </c>
      <c r="B6055" t="str">
        <f>IFERROR(VLOOKUP('Lotações convertidas'!A6055,'Lista de conversão'!A:B,2,0),IFERROR(VLOOKUP('Lotações convertidas'!A6055,'Lista de conversão'!B:B,1,0),""))</f>
        <v>UNIDADE DE REFERENCIA SECUNDARIA SAGRADA FAMILIA</v>
      </c>
    </row>
    <row r="6056" spans="1:2" x14ac:dyDescent="0.25">
      <c r="A6056" t="str">
        <f>TRIM(BC!F6054)</f>
        <v>CENTRO DE SAÚDE FELICIDADE II</v>
      </c>
      <c r="B6056" t="str">
        <f>IFERROR(VLOOKUP('Lotações convertidas'!A6056,'Lista de conversão'!A:B,2,0),IFERROR(VLOOKUP('Lotações convertidas'!A6056,'Lista de conversão'!B:B,1,0),""))</f>
        <v>CENTRO DE SAÚDE FELICIDADE II</v>
      </c>
    </row>
    <row r="6057" spans="1:2" x14ac:dyDescent="0.25">
      <c r="A6057" t="str">
        <f>TRIM(BC!F6055)</f>
        <v>CENTRO DE REFERENCIA EM SAUDE MENTAL NOROESTE</v>
      </c>
      <c r="B6057" t="str">
        <f>IFERROR(VLOOKUP('Lotações convertidas'!A6057,'Lista de conversão'!A:B,2,0),IFERROR(VLOOKUP('Lotações convertidas'!A6057,'Lista de conversão'!B:B,1,0),""))</f>
        <v>CENTRO DE REFERENCIA EM SAUDE MENTAL NOROESTE</v>
      </c>
    </row>
    <row r="6058" spans="1:2" x14ac:dyDescent="0.25">
      <c r="A6058" t="str">
        <f>TRIM(BC!F6056)</f>
        <v>CENTRO DE ESPECIALIDADES ODONTOLÓGICAS BARREIRO</v>
      </c>
      <c r="B6058" t="str">
        <f>IFERROR(VLOOKUP('Lotações convertidas'!A6058,'Lista de conversão'!A:B,2,0),IFERROR(VLOOKUP('Lotações convertidas'!A6058,'Lista de conversão'!B:B,1,0),""))</f>
        <v>CENTRO DE ESPECIALIDADES ODONTOLOGICAS BARREIRO</v>
      </c>
    </row>
    <row r="6059" spans="1:2" x14ac:dyDescent="0.25">
      <c r="A6059" t="str">
        <f>TRIM(BC!F6057)</f>
        <v>UNIDADE DE REFERÊNCIA SECUNDÁRIA CAMPOS SALES</v>
      </c>
      <c r="B6059" t="str">
        <f>IFERROR(VLOOKUP('Lotações convertidas'!A6059,'Lista de conversão'!A:B,2,0),IFERROR(VLOOKUP('Lotações convertidas'!A6059,'Lista de conversão'!B:B,1,0),""))</f>
        <v>UNIDADE DE REFERENCIA SECUNDARIA CAMPOS SALES</v>
      </c>
    </row>
    <row r="6060" spans="1:2" x14ac:dyDescent="0.25">
      <c r="A6060" t="str">
        <f>TRIM(BC!F6058)</f>
        <v>UNIDADE DE PRONTO ATENDIMENTO BARREIRO</v>
      </c>
      <c r="B6060" t="str">
        <f>IFERROR(VLOOKUP('Lotações convertidas'!A6060,'Lista de conversão'!A:B,2,0),IFERROR(VLOOKUP('Lotações convertidas'!A6060,'Lista de conversão'!B:B,1,0),""))</f>
        <v>UNIDADE DE PRONTO ATENDIMENTO BARREIRO</v>
      </c>
    </row>
    <row r="6061" spans="1:2" x14ac:dyDescent="0.25">
      <c r="A6061" t="str">
        <f>TRIM(BC!F6059)</f>
        <v>CENTRO DE SAÚDE CAPITÃO EDUARDO</v>
      </c>
      <c r="B6061" t="str">
        <f>IFERROR(VLOOKUP('Lotações convertidas'!A6061,'Lista de conversão'!A:B,2,0),IFERROR(VLOOKUP('Lotações convertidas'!A6061,'Lista de conversão'!B:B,1,0),""))</f>
        <v>CENTRO DE SAÚDE CAPITÃO EDUARDO</v>
      </c>
    </row>
    <row r="6062" spans="1:2" x14ac:dyDescent="0.25">
      <c r="A6062" t="str">
        <f>TRIM(BC!F6060)</f>
        <v>GERENCIA DE ASSISTENCIA, EPIDEMIOLOGIA E REGULACAO PAMPULHA</v>
      </c>
      <c r="B6062" t="str">
        <f>IFERROR(VLOOKUP('Lotações convertidas'!A6062,'Lista de conversão'!A:B,2,0),IFERROR(VLOOKUP('Lotações convertidas'!A6062,'Lista de conversão'!B:B,1,0),""))</f>
        <v>GERENCIA DE ASSISTENCIA, EPIDEMIOLOGIA E REGULACAO PAMPULHA</v>
      </c>
    </row>
    <row r="6063" spans="1:2" x14ac:dyDescent="0.25">
      <c r="A6063" t="str">
        <f>TRIM(BC!F6061)</f>
        <v>CENTRO DE SAÚDE LEOPOLDO CHRISOSTOMO DE CASTRO</v>
      </c>
      <c r="B6063" t="str">
        <f>IFERROR(VLOOKUP('Lotações convertidas'!A6063,'Lista de conversão'!A:B,2,0),IFERROR(VLOOKUP('Lotações convertidas'!A6063,'Lista de conversão'!B:B,1,0),""))</f>
        <v>CENTRO DE SAÚDE LEOPOLDO CHRISOSTOMO DE CASTRO</v>
      </c>
    </row>
    <row r="6064" spans="1:2" x14ac:dyDescent="0.25">
      <c r="A6064" t="str">
        <f>TRIM(BC!F6062)</f>
        <v>CENTRO DE SAÚDE NOSSA SENHORA DE FÁTIMA</v>
      </c>
      <c r="B6064" t="str">
        <f>IFERROR(VLOOKUP('Lotações convertidas'!A6064,'Lista de conversão'!A:B,2,0),IFERROR(VLOOKUP('Lotações convertidas'!A6064,'Lista de conversão'!B:B,1,0),""))</f>
        <v>CENTRO DE SAÚDE NOSSA SENHORA DE FÁTIMA</v>
      </c>
    </row>
    <row r="6065" spans="1:2" x14ac:dyDescent="0.25">
      <c r="A6065" t="str">
        <f>TRIM(BC!F6063)</f>
        <v>CENTRO DE SAÚDE PADRE EUSTÁQUIO</v>
      </c>
      <c r="B6065" t="str">
        <f>IFERROR(VLOOKUP('Lotações convertidas'!A6065,'Lista de conversão'!A:B,2,0),IFERROR(VLOOKUP('Lotações convertidas'!A6065,'Lista de conversão'!B:B,1,0),""))</f>
        <v>CENTRO DE SAÚDE PADRE EUSTÁQUIO</v>
      </c>
    </row>
    <row r="6066" spans="1:2" x14ac:dyDescent="0.25">
      <c r="A6066" t="str">
        <f>TRIM(BC!F6064)</f>
        <v>LABORATÓRIO REGIONAL OESTE / BARREIRO</v>
      </c>
      <c r="B6066" t="str">
        <f>IFERROR(VLOOKUP('Lotações convertidas'!A6066,'Lista de conversão'!A:B,2,0),IFERROR(VLOOKUP('Lotações convertidas'!A6066,'Lista de conversão'!B:B,1,0),""))</f>
        <v>LABORATORIO REGIONAL OESTE/BARREIRO</v>
      </c>
    </row>
    <row r="6067" spans="1:2" x14ac:dyDescent="0.25">
      <c r="A6067" t="str">
        <f>TRIM(BC!F6065)</f>
        <v>DIRETORIA REGIONAL DE SAUDE PAMPULHA</v>
      </c>
      <c r="B6067" t="str">
        <f>IFERROR(VLOOKUP('Lotações convertidas'!A6067,'Lista de conversão'!A:B,2,0),IFERROR(VLOOKUP('Lotações convertidas'!A6067,'Lista de conversão'!B:B,1,0),""))</f>
        <v>DIRETORIA REGIONAL DE SAUDE PAMPULHA</v>
      </c>
    </row>
    <row r="6068" spans="1:2" x14ac:dyDescent="0.25">
      <c r="A6068" t="str">
        <f>TRIM(BC!F6066)</f>
        <v>GERENCIA DE ASSISTENCIA, EPIDEMIOLOGIA E REGULACAO CENTRO-SUL</v>
      </c>
      <c r="B6068" t="str">
        <f>IFERROR(VLOOKUP('Lotações convertidas'!A6068,'Lista de conversão'!A:B,2,0),IFERROR(VLOOKUP('Lotações convertidas'!A6068,'Lista de conversão'!B:B,1,0),""))</f>
        <v>GERENCIA DE ASSISTENCIA, EPIDEMIOLOGIA E REGULACAO CENTRO-SUL</v>
      </c>
    </row>
    <row r="6069" spans="1:2" x14ac:dyDescent="0.25">
      <c r="A6069" t="str">
        <f>TRIM(BC!F6067)</f>
        <v>SERVIÇO DE ATENDIMENTO MÓVEL DE URGÊNCIA E TRANSPORTE EM SAÚDE</v>
      </c>
      <c r="B6069" t="str">
        <f>IFERROR(VLOOKUP('Lotações convertidas'!A6069,'Lista de conversão'!A:B,2,0),IFERROR(VLOOKUP('Lotações convertidas'!A6069,'Lista de conversão'!B:B,1,0),""))</f>
        <v>SERVIÇO DE ATENDIMENTO MÓVEL DE URGÊNCIA E TRANSPORTE EM SAÚDE</v>
      </c>
    </row>
    <row r="6070" spans="1:2" x14ac:dyDescent="0.25">
      <c r="A6070" t="str">
        <f>TRIM(BC!F6068)</f>
        <v>CENTRO DE SAÚDE ETELVINA CARNEIRO</v>
      </c>
      <c r="B6070" t="str">
        <f>IFERROR(VLOOKUP('Lotações convertidas'!A6070,'Lista de conversão'!A:B,2,0),IFERROR(VLOOKUP('Lotações convertidas'!A6070,'Lista de conversão'!B:B,1,0),""))</f>
        <v>CENTRO DE SAÚDE ETELVINA CARNEIRO</v>
      </c>
    </row>
    <row r="6071" spans="1:2" x14ac:dyDescent="0.25">
      <c r="A6071" t="str">
        <f>TRIM(BC!F6069)</f>
        <v>CENTRO DE SAÚDE SANTOS ANJOS</v>
      </c>
      <c r="B6071" t="str">
        <f>IFERROR(VLOOKUP('Lotações convertidas'!A6071,'Lista de conversão'!A:B,2,0),IFERROR(VLOOKUP('Lotações convertidas'!A6071,'Lista de conversão'!B:B,1,0),""))</f>
        <v>CENTRO DE SAÚDE SANTOS ANJOS</v>
      </c>
    </row>
    <row r="6072" spans="1:2" x14ac:dyDescent="0.25">
      <c r="A6072" t="str">
        <f>TRIM(BC!F6070)</f>
        <v>GERÊNCIA DE GESTÃO DOS CONTRATOS ADMINISTRATIVOS TEMPORÁRIOS</v>
      </c>
      <c r="B6072" t="str">
        <f>IFERROR(VLOOKUP('Lotações convertidas'!A6072,'Lista de conversão'!A:B,2,0),IFERROR(VLOOKUP('Lotações convertidas'!A6072,'Lista de conversão'!B:B,1,0),""))</f>
        <v>GERÊNCIA DE GESTÃO DOS CONTRATOS ADMINISTRATIVOS TEMPORÁRIOS</v>
      </c>
    </row>
    <row r="6073" spans="1:2" x14ac:dyDescent="0.25">
      <c r="A6073" t="str">
        <f>TRIM(BC!F6071)</f>
        <v>DIRETORIA REGIONAL DE SAUDE OESTE</v>
      </c>
      <c r="B6073" t="str">
        <f>IFERROR(VLOOKUP('Lotações convertidas'!A6073,'Lista de conversão'!A:B,2,0),IFERROR(VLOOKUP('Lotações convertidas'!A6073,'Lista de conversão'!B:B,1,0),""))</f>
        <v>DIRETORIA REGIONAL DE SAUDE OESTE</v>
      </c>
    </row>
    <row r="6074" spans="1:2" x14ac:dyDescent="0.25">
      <c r="A6074" t="str">
        <f>TRIM(BC!F6072)</f>
        <v>DIRETORIA REGIONAL DE SAUDE OESTE</v>
      </c>
      <c r="B6074" t="str">
        <f>IFERROR(VLOOKUP('Lotações convertidas'!A6074,'Lista de conversão'!A:B,2,0),IFERROR(VLOOKUP('Lotações convertidas'!A6074,'Lista de conversão'!B:B,1,0),""))</f>
        <v>DIRETORIA REGIONAL DE SAUDE OESTE</v>
      </c>
    </row>
    <row r="6075" spans="1:2" x14ac:dyDescent="0.25">
      <c r="A6075" t="str">
        <f>TRIM(BC!F6073)</f>
        <v>CENTRO DE SAÚDE SÃO MIGUEL ARCANJO</v>
      </c>
      <c r="B6075" t="str">
        <f>IFERROR(VLOOKUP('Lotações convertidas'!A6075,'Lista de conversão'!A:B,2,0),IFERROR(VLOOKUP('Lotações convertidas'!A6075,'Lista de conversão'!B:B,1,0),""))</f>
        <v>CENTRO DE SAÚDE SÃO MIGUEL ARCANJO</v>
      </c>
    </row>
    <row r="6076" spans="1:2" x14ac:dyDescent="0.25">
      <c r="A6076" t="str">
        <f>TRIM(BC!F6074)</f>
        <v>CENTRO DE SAÚDE VALE DO JATOBÁ</v>
      </c>
      <c r="B6076" t="str">
        <f>IFERROR(VLOOKUP('Lotações convertidas'!A6076,'Lista de conversão'!A:B,2,0),IFERROR(VLOOKUP('Lotações convertidas'!A6076,'Lista de conversão'!B:B,1,0),""))</f>
        <v>CENTRO DE SAÚDE VALE DO JATOBÁ</v>
      </c>
    </row>
    <row r="6077" spans="1:2" x14ac:dyDescent="0.25">
      <c r="A6077" t="str">
        <f>TRIM(BC!F6075)</f>
        <v>GERENCIA DE VIGILANCIA SANITARIA PAMPULHA</v>
      </c>
      <c r="B6077" t="str">
        <f>IFERROR(VLOOKUP('Lotações convertidas'!A6077,'Lista de conversão'!A:B,2,0),IFERROR(VLOOKUP('Lotações convertidas'!A6077,'Lista de conversão'!B:B,1,0),""))</f>
        <v>GERENCIA DE VIGILANCIA SANITARIA PAMPULHA</v>
      </c>
    </row>
    <row r="6078" spans="1:2" x14ac:dyDescent="0.25">
      <c r="A6078" t="str">
        <f>TRIM(BC!F6076)</f>
        <v>CENTRO DE SAÚDE PARAÚNA</v>
      </c>
      <c r="B6078" t="str">
        <f>IFERROR(VLOOKUP('Lotações convertidas'!A6078,'Lista de conversão'!A:B,2,0),IFERROR(VLOOKUP('Lotações convertidas'!A6078,'Lista de conversão'!B:B,1,0),""))</f>
        <v>CENTRO DE SAÚDE PARAÚNA</v>
      </c>
    </row>
    <row r="6079" spans="1:2" x14ac:dyDescent="0.25">
      <c r="A6079" t="str">
        <f>TRIM(BC!F6077)</f>
        <v>LABORATÓRIO REGIONAL NOROESTE</v>
      </c>
      <c r="B6079" t="str">
        <f>IFERROR(VLOOKUP('Lotações convertidas'!A6079,'Lista de conversão'!A:B,2,0),IFERROR(VLOOKUP('Lotações convertidas'!A6079,'Lista de conversão'!B:B,1,0),""))</f>
        <v>LABORATORIO REGIONAL NOROESTE</v>
      </c>
    </row>
    <row r="6080" spans="1:2" x14ac:dyDescent="0.25">
      <c r="A6080" t="str">
        <f>TRIM(BC!F6078)</f>
        <v>CENTRO DE SAÚDE FELICIDADE II</v>
      </c>
      <c r="B6080" t="str">
        <f>IFERROR(VLOOKUP('Lotações convertidas'!A6080,'Lista de conversão'!A:B,2,0),IFERROR(VLOOKUP('Lotações convertidas'!A6080,'Lista de conversão'!B:B,1,0),""))</f>
        <v>CENTRO DE SAÚDE FELICIDADE II</v>
      </c>
    </row>
    <row r="6081" spans="1:2" x14ac:dyDescent="0.25">
      <c r="A6081" t="str">
        <f>TRIM(BC!F6079)</f>
        <v>UNIDADE DE REFERÊNCIA SECUNDÁRIA SAGRADA FAMÍLIA</v>
      </c>
      <c r="B6081" t="str">
        <f>IFERROR(VLOOKUP('Lotações convertidas'!A6081,'Lista de conversão'!A:B,2,0),IFERROR(VLOOKUP('Lotações convertidas'!A6081,'Lista de conversão'!B:B,1,0),""))</f>
        <v>UNIDADE DE REFERENCIA SECUNDARIA SAGRADA FAMILIA</v>
      </c>
    </row>
    <row r="6082" spans="1:2" x14ac:dyDescent="0.25">
      <c r="A6082" t="str">
        <f>TRIM(BC!F6080)</f>
        <v>CENTRO DE SAÚDE TAQUARIL</v>
      </c>
      <c r="B6082" t="str">
        <f>IFERROR(VLOOKUP('Lotações convertidas'!A6082,'Lista de conversão'!A:B,2,0),IFERROR(VLOOKUP('Lotações convertidas'!A6082,'Lista de conversão'!B:B,1,0),""))</f>
        <v>CENTRO DE SAÚDE TAQUARIL</v>
      </c>
    </row>
    <row r="6083" spans="1:2" x14ac:dyDescent="0.25">
      <c r="A6083" t="str">
        <f>TRIM(BC!F6081)</f>
        <v>UNIDADE DE REFERÊNCIA SECUNDÁRIA CENTRO-SUL</v>
      </c>
      <c r="B6083" t="str">
        <f>IFERROR(VLOOKUP('Lotações convertidas'!A6083,'Lista de conversão'!A:B,2,0),IFERROR(VLOOKUP('Lotações convertidas'!A6083,'Lista de conversão'!B:B,1,0),""))</f>
        <v>UNIDADE DE REFERENCIA SECUNDARIA CENTRO-SUL</v>
      </c>
    </row>
    <row r="6084" spans="1:2" x14ac:dyDescent="0.25">
      <c r="A6084" t="str">
        <f>TRIM(BC!F6082)</f>
        <v>CENTRO DE REFERÊNCIA EM SAÚDE MENTAL- ÁLCOOL E OUTRAS DROGAS PAMPULHA/NOROESTE</v>
      </c>
      <c r="B6084" t="str">
        <f>IFERROR(VLOOKUP('Lotações convertidas'!A6084,'Lista de conversão'!A:B,2,0),IFERROR(VLOOKUP('Lotações convertidas'!A6084,'Lista de conversão'!B:B,1,0),""))</f>
        <v>CENTRO DE REFERÊNCIA EM SAÚDE MENTAL - ÁLCOOL E DROGAS PAMPULHA/NOROESTE</v>
      </c>
    </row>
    <row r="6085" spans="1:2" x14ac:dyDescent="0.25">
      <c r="A6085" t="str">
        <f>TRIM(BC!F6083)</f>
        <v>SERVIÇO DE ATENDIMENTO MÓVEL DE URGÊNCIA E TRANSPORTE EM SAÚDE</v>
      </c>
      <c r="B6085" t="str">
        <f>IFERROR(VLOOKUP('Lotações convertidas'!A6085,'Lista de conversão'!A:B,2,0),IFERROR(VLOOKUP('Lotações convertidas'!A6085,'Lista de conversão'!B:B,1,0),""))</f>
        <v>SERVIÇO DE ATENDIMENTO MÓVEL DE URGÊNCIA E TRANSPORTE EM SAÚDE</v>
      </c>
    </row>
    <row r="6086" spans="1:2" x14ac:dyDescent="0.25">
      <c r="A6086" t="str">
        <f>TRIM(BC!F6084)</f>
        <v>UNIDADE DE PRONTO ATENDIMENTO VENDA NOVA</v>
      </c>
      <c r="B6086" t="str">
        <f>IFERROR(VLOOKUP('Lotações convertidas'!A6086,'Lista de conversão'!A:B,2,0),IFERROR(VLOOKUP('Lotações convertidas'!A6086,'Lista de conversão'!B:B,1,0),""))</f>
        <v>UNIDADE DE PRONTO ATENDIMENTO VENDA NOVA</v>
      </c>
    </row>
    <row r="6087" spans="1:2" x14ac:dyDescent="0.25">
      <c r="A6087" t="str">
        <f>TRIM(BC!F6085)</f>
        <v>LABORATÓRIO REGIONAL CENTRO-SUL / PAMPULHA</v>
      </c>
      <c r="B6087" t="str">
        <f>IFERROR(VLOOKUP('Lotações convertidas'!A6087,'Lista de conversão'!A:B,2,0),IFERROR(VLOOKUP('Lotações convertidas'!A6087,'Lista de conversão'!B:B,1,0),""))</f>
        <v>LABORATORIO REGIONAL CENTRO-SUL/PAMPULHA</v>
      </c>
    </row>
    <row r="6088" spans="1:2" x14ac:dyDescent="0.25">
      <c r="A6088" t="str">
        <f>TRIM(BC!F6086)</f>
        <v>GERÊNCIA DE GESTÃO DOS CONTRATOS ADMINISTRATIVOS TEMPORÁRIOS</v>
      </c>
      <c r="B6088" t="str">
        <f>IFERROR(VLOOKUP('Lotações convertidas'!A6088,'Lista de conversão'!A:B,2,0),IFERROR(VLOOKUP('Lotações convertidas'!A6088,'Lista de conversão'!B:B,1,0),""))</f>
        <v>GERÊNCIA DE GESTÃO DOS CONTRATOS ADMINISTRATIVOS TEMPORÁRIOS</v>
      </c>
    </row>
    <row r="6089" spans="1:2" x14ac:dyDescent="0.25">
      <c r="A6089" t="str">
        <f>TRIM(BC!F6087)</f>
        <v>UNIDADE DE PRONTO ATENDIMENTO NORTE</v>
      </c>
      <c r="B6089" t="str">
        <f>IFERROR(VLOOKUP('Lotações convertidas'!A6089,'Lista de conversão'!A:B,2,0),IFERROR(VLOOKUP('Lotações convertidas'!A6089,'Lista de conversão'!B:B,1,0),""))</f>
        <v>UNIDADE DE PRONTO ATENDIMENTO NORTE</v>
      </c>
    </row>
    <row r="6090" spans="1:2" x14ac:dyDescent="0.25">
      <c r="A6090" t="str">
        <f>TRIM(BC!F6088)</f>
        <v>CENTRO DE SAÚDE NOVO AARÃO REIS</v>
      </c>
      <c r="B6090" t="str">
        <f>IFERROR(VLOOKUP('Lotações convertidas'!A6090,'Lista de conversão'!A:B,2,0),IFERROR(VLOOKUP('Lotações convertidas'!A6090,'Lista de conversão'!B:B,1,0),""))</f>
        <v>CENTRO DE SAÚDE NOVO AARÃO REIS</v>
      </c>
    </row>
    <row r="6091" spans="1:2" x14ac:dyDescent="0.25">
      <c r="A6091" t="str">
        <f>TRIM(BC!F6089)</f>
        <v>CENTRO DE REFERÊNCIA EM SAÚDE MENTAL INFANTO-JUVENIL NOROESTE</v>
      </c>
      <c r="B6091" t="str">
        <f>IFERROR(VLOOKUP('Lotações convertidas'!A6091,'Lista de conversão'!A:B,2,0),IFERROR(VLOOKUP('Lotações convertidas'!A6091,'Lista de conversão'!B:B,1,0),""))</f>
        <v>CENTRO DE REFERENCIA EM SAUDE MENTAL INFANTIL NOROESTE</v>
      </c>
    </row>
    <row r="6092" spans="1:2" x14ac:dyDescent="0.25">
      <c r="A6092" t="str">
        <f>TRIM(BC!F6090)</f>
        <v>CENTRO DE REFERENCIA EM REABILITACAO NOROESTE</v>
      </c>
      <c r="B6092" t="str">
        <f>IFERROR(VLOOKUP('Lotações convertidas'!A6092,'Lista de conversão'!A:B,2,0),IFERROR(VLOOKUP('Lotações convertidas'!A6092,'Lista de conversão'!B:B,1,0),""))</f>
        <v>CENTRO DE REFERENCIA EM REABILITACAO NOROESTE</v>
      </c>
    </row>
    <row r="6093" spans="1:2" x14ac:dyDescent="0.25">
      <c r="A6093" t="str">
        <f>TRIM(BC!F6091)</f>
        <v>LABORATÓRIO REGIONAL OESTE / BARREIRO</v>
      </c>
      <c r="B6093" t="str">
        <f>IFERROR(VLOOKUP('Lotações convertidas'!A6093,'Lista de conversão'!A:B,2,0),IFERROR(VLOOKUP('Lotações convertidas'!A6093,'Lista de conversão'!B:B,1,0),""))</f>
        <v>LABORATORIO REGIONAL OESTE/BARREIRO</v>
      </c>
    </row>
    <row r="6094" spans="1:2" x14ac:dyDescent="0.25">
      <c r="A6094" t="str">
        <f>TRIM(BC!F6092)</f>
        <v>UNIDADE DE PRONTO ATENDIMENTO NORTE</v>
      </c>
      <c r="B6094" t="str">
        <f>IFERROR(VLOOKUP('Lotações convertidas'!A6094,'Lista de conversão'!A:B,2,0),IFERROR(VLOOKUP('Lotações convertidas'!A6094,'Lista de conversão'!B:B,1,0),""))</f>
        <v>UNIDADE DE PRONTO ATENDIMENTO NORTE</v>
      </c>
    </row>
    <row r="6095" spans="1:2" x14ac:dyDescent="0.25">
      <c r="A6095" t="str">
        <f>TRIM(BC!F6093)</f>
        <v>CENTRO DE REFERÊNCIA EM SAÚDE MENTAL- ÁLCOOL E OUTRAS DROGAS BARREIRO</v>
      </c>
      <c r="B6095" t="str">
        <f>IFERROR(VLOOKUP('Lotações convertidas'!A6095,'Lista de conversão'!A:B,2,0),IFERROR(VLOOKUP('Lotações convertidas'!A6095,'Lista de conversão'!B:B,1,0),""))</f>
        <v>CENTRO DE REFERENCIA EM SAUDE MENTAL ALCOOL E DROGAS BARREIRO</v>
      </c>
    </row>
    <row r="6096" spans="1:2" x14ac:dyDescent="0.25">
      <c r="A6096" t="str">
        <f>TRIM(BC!F6094)</f>
        <v>CENTRO DE REFERÊNCIA EM SAÚDE MENTAL- ÁLCOOL E OUTRAS DROGAS NORDESTE</v>
      </c>
      <c r="B6096" t="str">
        <f>IFERROR(VLOOKUP('Lotações convertidas'!A6096,'Lista de conversão'!A:B,2,0),IFERROR(VLOOKUP('Lotações convertidas'!A6096,'Lista de conversão'!B:B,1,0),""))</f>
        <v>CENTRO DE REFERENCIA EM SAUDE MENTAL ALCOOL E DROGAS NORDESTE</v>
      </c>
    </row>
    <row r="6097" spans="1:2" x14ac:dyDescent="0.25">
      <c r="A6097" t="str">
        <f>TRIM(BC!F6095)</f>
        <v>CENTRO DE SAÚDE EFIGÊNIA MURTA DE FIGUEIREDO</v>
      </c>
      <c r="B6097" t="str">
        <f>IFERROR(VLOOKUP('Lotações convertidas'!A6097,'Lista de conversão'!A:B,2,0),IFERROR(VLOOKUP('Lotações convertidas'!A6097,'Lista de conversão'!B:B,1,0),""))</f>
        <v>CENTRO DE SAÚDE EFIGÊNIA MURTA DE FIGUEIREDO</v>
      </c>
    </row>
    <row r="6098" spans="1:2" x14ac:dyDescent="0.25">
      <c r="A6098" t="str">
        <f>TRIM(BC!F6096)</f>
        <v>UNIDADE DE PRONTO ATENDIMENTO NORDESTE</v>
      </c>
      <c r="B6098" t="str">
        <f>IFERROR(VLOOKUP('Lotações convertidas'!A6098,'Lista de conversão'!A:B,2,0),IFERROR(VLOOKUP('Lotações convertidas'!A6098,'Lista de conversão'!B:B,1,0),""))</f>
        <v>UNIDADE DE PRONTO ATENDIMENTO NORDESTE</v>
      </c>
    </row>
    <row r="6099" spans="1:2" x14ac:dyDescent="0.25">
      <c r="A6099" t="str">
        <f>TRIM(BC!F6097)</f>
        <v>CENTRO DE SAÚDE PROVIDÊNCIA</v>
      </c>
      <c r="B6099" t="str">
        <f>IFERROR(VLOOKUP('Lotações convertidas'!A6099,'Lista de conversão'!A:B,2,0),IFERROR(VLOOKUP('Lotações convertidas'!A6099,'Lista de conversão'!B:B,1,0),""))</f>
        <v>CENTRO DE SAÚDE PROVIDÊNCIA</v>
      </c>
    </row>
    <row r="6100" spans="1:2" x14ac:dyDescent="0.25">
      <c r="A6100" t="str">
        <f>TRIM(BC!F6098)</f>
        <v>CENTRO DE REFERENCIA EM SAUDE MENTAL LESTE</v>
      </c>
      <c r="B6100" t="str">
        <f>IFERROR(VLOOKUP('Lotações convertidas'!A6100,'Lista de conversão'!A:B,2,0),IFERROR(VLOOKUP('Lotações convertidas'!A6100,'Lista de conversão'!B:B,1,0),""))</f>
        <v>CENTRO DE REFERENCIA EM SAUDE MENTAL LESTE</v>
      </c>
    </row>
    <row r="6101" spans="1:2" x14ac:dyDescent="0.25">
      <c r="A6101" t="str">
        <f>TRIM(BC!F6099)</f>
        <v>CENTRO DE SAÚDE FELICIDADE II</v>
      </c>
      <c r="B6101" t="str">
        <f>IFERROR(VLOOKUP('Lotações convertidas'!A6101,'Lista de conversão'!A:B,2,0),IFERROR(VLOOKUP('Lotações convertidas'!A6101,'Lista de conversão'!B:B,1,0),""))</f>
        <v>CENTRO DE SAÚDE FELICIDADE II</v>
      </c>
    </row>
    <row r="6102" spans="1:2" x14ac:dyDescent="0.25">
      <c r="A6102" t="str">
        <f>TRIM(BC!F6100)</f>
        <v>LABORATÓRIO REGIONAL OESTE / BARREIRO</v>
      </c>
      <c r="B6102" t="str">
        <f>IFERROR(VLOOKUP('Lotações convertidas'!A6102,'Lista de conversão'!A:B,2,0),IFERROR(VLOOKUP('Lotações convertidas'!A6102,'Lista de conversão'!B:B,1,0),""))</f>
        <v>LABORATORIO REGIONAL OESTE/BARREIRO</v>
      </c>
    </row>
    <row r="6103" spans="1:2" x14ac:dyDescent="0.25">
      <c r="A6103" t="str">
        <f>TRIM(BC!F6101)</f>
        <v>CENTRO DE REFERENCIA EM REABILITACAO LESTE</v>
      </c>
      <c r="B6103" t="str">
        <f>IFERROR(VLOOKUP('Lotações convertidas'!A6103,'Lista de conversão'!A:B,2,0),IFERROR(VLOOKUP('Lotações convertidas'!A6103,'Lista de conversão'!B:B,1,0),""))</f>
        <v>CENTRO DE REFERENCIA EM REABILITACAO LESTE</v>
      </c>
    </row>
    <row r="6104" spans="1:2" x14ac:dyDescent="0.25">
      <c r="A6104" t="str">
        <f>TRIM(BC!F6102)</f>
        <v>CENTRO DE SAÚDE COQUEIROS</v>
      </c>
      <c r="B6104" t="str">
        <f>IFERROR(VLOOKUP('Lotações convertidas'!A6104,'Lista de conversão'!A:B,2,0),IFERROR(VLOOKUP('Lotações convertidas'!A6104,'Lista de conversão'!B:B,1,0),""))</f>
        <v>CENTRO DE SAÚDE COQUEIROS</v>
      </c>
    </row>
    <row r="6105" spans="1:2" x14ac:dyDescent="0.25">
      <c r="A6105" t="str">
        <f>TRIM(BC!F6103)</f>
        <v>UNIDADE DE PRONTO ATENDIMENTO BARREIRO</v>
      </c>
      <c r="B6105" t="str">
        <f>IFERROR(VLOOKUP('Lotações convertidas'!A6105,'Lista de conversão'!A:B,2,0),IFERROR(VLOOKUP('Lotações convertidas'!A6105,'Lista de conversão'!B:B,1,0),""))</f>
        <v>UNIDADE DE PRONTO ATENDIMENTO BARREIRO</v>
      </c>
    </row>
    <row r="6106" spans="1:2" x14ac:dyDescent="0.25">
      <c r="A6106" t="str">
        <f>TRIM(BC!F6104)</f>
        <v>CENTRO DE SAÚDE VISTA ALEGRE</v>
      </c>
      <c r="B6106" t="str">
        <f>IFERROR(VLOOKUP('Lotações convertidas'!A6106,'Lista de conversão'!A:B,2,0),IFERROR(VLOOKUP('Lotações convertidas'!A6106,'Lista de conversão'!B:B,1,0),""))</f>
        <v>CENTRO DE SAÚDE VISTA ALEGRE</v>
      </c>
    </row>
    <row r="6107" spans="1:2" x14ac:dyDescent="0.25">
      <c r="A6107" t="str">
        <f>TRIM(BC!F6105)</f>
        <v>UNIDADE DE PRONTO ATENDIMENTO LESTE</v>
      </c>
      <c r="B6107" t="str">
        <f>IFERROR(VLOOKUP('Lotações convertidas'!A6107,'Lista de conversão'!A:B,2,0),IFERROR(VLOOKUP('Lotações convertidas'!A6107,'Lista de conversão'!B:B,1,0),""))</f>
        <v>UNIDADE DE PRONTO ATENDIMENTO LESTE</v>
      </c>
    </row>
    <row r="6108" spans="1:2" x14ac:dyDescent="0.25">
      <c r="A6108" t="str">
        <f>TRIM(BC!F6106)</f>
        <v>CENTRO DE SAÚDE CABANA</v>
      </c>
      <c r="B6108" t="str">
        <f>IFERROR(VLOOKUP('Lotações convertidas'!A6108,'Lista de conversão'!A:B,2,0),IFERROR(VLOOKUP('Lotações convertidas'!A6108,'Lista de conversão'!B:B,1,0),""))</f>
        <v>CENTRO DE SAÚDE CABANA</v>
      </c>
    </row>
    <row r="6109" spans="1:2" x14ac:dyDescent="0.25">
      <c r="A6109" t="str">
        <f>TRIM(BC!F6107)</f>
        <v>UNIDADE DE PRONTO ATENDIMENTO BARREIRO</v>
      </c>
      <c r="B6109" t="str">
        <f>IFERROR(VLOOKUP('Lotações convertidas'!A6109,'Lista de conversão'!A:B,2,0),IFERROR(VLOOKUP('Lotações convertidas'!A6109,'Lista de conversão'!B:B,1,0),""))</f>
        <v>UNIDADE DE PRONTO ATENDIMENTO BARREIRO</v>
      </c>
    </row>
    <row r="6110" spans="1:2" x14ac:dyDescent="0.25">
      <c r="A6110" t="str">
        <f>TRIM(BC!F6108)</f>
        <v>CENTRO DE SAÚDE CÍCERO ILDEFONSO</v>
      </c>
      <c r="B6110" t="str">
        <f>IFERROR(VLOOKUP('Lotações convertidas'!A6110,'Lista de conversão'!A:B,2,0),IFERROR(VLOOKUP('Lotações convertidas'!A6110,'Lista de conversão'!B:B,1,0),""))</f>
        <v>CENTRO DE SAÚDE CÍCERO ILDEFONSO</v>
      </c>
    </row>
    <row r="6111" spans="1:2" x14ac:dyDescent="0.25">
      <c r="A6111" t="str">
        <f>TRIM(BC!F6109)</f>
        <v>UNIDADE DE PRONTO ATENDIMENTO PAMPULHA</v>
      </c>
      <c r="B6111" t="str">
        <f>IFERROR(VLOOKUP('Lotações convertidas'!A6111,'Lista de conversão'!A:B,2,0),IFERROR(VLOOKUP('Lotações convertidas'!A6111,'Lista de conversão'!B:B,1,0),""))</f>
        <v>UNIDADE DE PRONTO ATENDIMENTO PAMPULHA</v>
      </c>
    </row>
    <row r="6112" spans="1:2" x14ac:dyDescent="0.25">
      <c r="A6112" t="str">
        <f>TRIM(BC!F6110)</f>
        <v>CENTRO DE SAÚDE INDEPENDÊNCIA</v>
      </c>
      <c r="B6112" t="str">
        <f>IFERROR(VLOOKUP('Lotações convertidas'!A6112,'Lista de conversão'!A:B,2,0),IFERROR(VLOOKUP('Lotações convertidas'!A6112,'Lista de conversão'!B:B,1,0),""))</f>
        <v>CENTRO DE SAÚDE INDEPENDÊNCIA</v>
      </c>
    </row>
    <row r="6113" spans="1:2" x14ac:dyDescent="0.25">
      <c r="A6113" t="str">
        <f>TRIM(BC!F6111)</f>
        <v>UNIDADE DE PRONTO ATENDIMENTO LESTE</v>
      </c>
      <c r="B6113" t="str">
        <f>IFERROR(VLOOKUP('Lotações convertidas'!A6113,'Lista de conversão'!A:B,2,0),IFERROR(VLOOKUP('Lotações convertidas'!A6113,'Lista de conversão'!B:B,1,0),""))</f>
        <v>UNIDADE DE PRONTO ATENDIMENTO LESTE</v>
      </c>
    </row>
    <row r="6114" spans="1:2" x14ac:dyDescent="0.25">
      <c r="A6114" t="str">
        <f>TRIM(BC!F6112)</f>
        <v>UNIDADE DE PRONTO ATENDIMENTO NORDESTE</v>
      </c>
      <c r="B6114" t="str">
        <f>IFERROR(VLOOKUP('Lotações convertidas'!A6114,'Lista de conversão'!A:B,2,0),IFERROR(VLOOKUP('Lotações convertidas'!A6114,'Lista de conversão'!B:B,1,0),""))</f>
        <v>UNIDADE DE PRONTO ATENDIMENTO NORDESTE</v>
      </c>
    </row>
    <row r="6115" spans="1:2" x14ac:dyDescent="0.25">
      <c r="A6115" t="str">
        <f>TRIM(BC!F6113)</f>
        <v>UNIDADE DE PRONTO ATENDIMENTO NORDESTE</v>
      </c>
      <c r="B6115" t="str">
        <f>IFERROR(VLOOKUP('Lotações convertidas'!A6115,'Lista de conversão'!A:B,2,0),IFERROR(VLOOKUP('Lotações convertidas'!A6115,'Lista de conversão'!B:B,1,0),""))</f>
        <v>UNIDADE DE PRONTO ATENDIMENTO NORDESTE</v>
      </c>
    </row>
    <row r="6116" spans="1:2" x14ac:dyDescent="0.25">
      <c r="A6116" t="str">
        <f>TRIM(BC!F6114)</f>
        <v>CENTRO DE SAÚDE CAMPO ALEGRE</v>
      </c>
      <c r="B6116" t="str">
        <f>IFERROR(VLOOKUP('Lotações convertidas'!A6116,'Lista de conversão'!A:B,2,0),IFERROR(VLOOKUP('Lotações convertidas'!A6116,'Lista de conversão'!B:B,1,0),""))</f>
        <v>CENTRO DE SAÚDE CAMPO ALEGRE</v>
      </c>
    </row>
    <row r="6117" spans="1:2" x14ac:dyDescent="0.25">
      <c r="A6117" t="str">
        <f>TRIM(BC!F6115)</f>
        <v>CENTRO DE SAÚDE VILA PINHO</v>
      </c>
      <c r="B6117" t="str">
        <f>IFERROR(VLOOKUP('Lotações convertidas'!A6117,'Lista de conversão'!A:B,2,0),IFERROR(VLOOKUP('Lotações convertidas'!A6117,'Lista de conversão'!B:B,1,0),""))</f>
        <v>CENTRO DE SAÚDE VILA PINHO</v>
      </c>
    </row>
    <row r="6118" spans="1:2" x14ac:dyDescent="0.25">
      <c r="A6118" t="str">
        <f>TRIM(BC!F6116)</f>
        <v>CENTRO DE SAÚDE CONFISCO</v>
      </c>
      <c r="B6118" t="str">
        <f>IFERROR(VLOOKUP('Lotações convertidas'!A6118,'Lista de conversão'!A:B,2,0),IFERROR(VLOOKUP('Lotações convertidas'!A6118,'Lista de conversão'!B:B,1,0),""))</f>
        <v>CENTRO DE SAÚDE CONFISCO</v>
      </c>
    </row>
    <row r="6119" spans="1:2" x14ac:dyDescent="0.25">
      <c r="A6119" t="str">
        <f>TRIM(BC!F6117)</f>
        <v>CENTRO DE REFERENCIA EM SAUDE MENTAL BARREIRO</v>
      </c>
      <c r="B6119" t="str">
        <f>IFERROR(VLOOKUP('Lotações convertidas'!A6119,'Lista de conversão'!A:B,2,0),IFERROR(VLOOKUP('Lotações convertidas'!A6119,'Lista de conversão'!B:B,1,0),""))</f>
        <v>CENTRO DE REFERENCIA EM SAUDE MENTAL BARREIRO</v>
      </c>
    </row>
    <row r="6120" spans="1:2" x14ac:dyDescent="0.25">
      <c r="A6120" t="str">
        <f>TRIM(BC!F6118)</f>
        <v>CENTRO DE REFERENCIA EM SAUDE MENTAL NORDESTE</v>
      </c>
      <c r="B6120" t="str">
        <f>IFERROR(VLOOKUP('Lotações convertidas'!A6120,'Lista de conversão'!A:B,2,0),IFERROR(VLOOKUP('Lotações convertidas'!A6120,'Lista de conversão'!B:B,1,0),""))</f>
        <v>CENTRO DE REFERENCIA EM SAUDE MENTAL NORDESTE</v>
      </c>
    </row>
    <row r="6121" spans="1:2" x14ac:dyDescent="0.25">
      <c r="A6121" t="str">
        <f>TRIM(BC!F6119)</f>
        <v>GERENCIA DE ASSISTENCIA, EPIDEMIOLOGIA E REGULACAO CENTRO-SUL</v>
      </c>
      <c r="B6121" t="str">
        <f>IFERROR(VLOOKUP('Lotações convertidas'!A6121,'Lista de conversão'!A:B,2,0),IFERROR(VLOOKUP('Lotações convertidas'!A6121,'Lista de conversão'!B:B,1,0),""))</f>
        <v>GERENCIA DE ASSISTENCIA, EPIDEMIOLOGIA E REGULACAO CENTRO-SUL</v>
      </c>
    </row>
    <row r="6122" spans="1:2" x14ac:dyDescent="0.25">
      <c r="A6122" t="str">
        <f>TRIM(BC!F6120)</f>
        <v>CENTRO DE SAÚDE NOSSA SENHORA DE FÁTIMA</v>
      </c>
      <c r="B6122" t="str">
        <f>IFERROR(VLOOKUP('Lotações convertidas'!A6122,'Lista de conversão'!A:B,2,0),IFERROR(VLOOKUP('Lotações convertidas'!A6122,'Lista de conversão'!B:B,1,0),""))</f>
        <v>CENTRO DE SAÚDE NOSSA SENHORA DE FÁTIMA</v>
      </c>
    </row>
    <row r="6123" spans="1:2" x14ac:dyDescent="0.25">
      <c r="A6123" t="str">
        <f>TRIM(BC!F6121)</f>
        <v>UNIDADE DE REFERÊNCIA SECUNDÁRIA SAGRADA FAMÍLIA</v>
      </c>
      <c r="B6123" t="str">
        <f>IFERROR(VLOOKUP('Lotações convertidas'!A6123,'Lista de conversão'!A:B,2,0),IFERROR(VLOOKUP('Lotações convertidas'!A6123,'Lista de conversão'!B:B,1,0),""))</f>
        <v>UNIDADE DE REFERENCIA SECUNDARIA SAGRADA FAMILIA</v>
      </c>
    </row>
    <row r="6124" spans="1:2" x14ac:dyDescent="0.25">
      <c r="A6124" t="str">
        <f>TRIM(BC!F6122)</f>
        <v>CENTRO DE SAÚDE MANGUEIRAS</v>
      </c>
      <c r="B6124" t="str">
        <f>IFERROR(VLOOKUP('Lotações convertidas'!A6124,'Lista de conversão'!A:B,2,0),IFERROR(VLOOKUP('Lotações convertidas'!A6124,'Lista de conversão'!B:B,1,0),""))</f>
        <v>CENTRO DE SAÚDE MANGUEIRAS</v>
      </c>
    </row>
    <row r="6125" spans="1:2" x14ac:dyDescent="0.25">
      <c r="A6125" t="str">
        <f>TRIM(BC!F6123)</f>
        <v>UNIDADE DE PRONTO ATENDIMENTO NORDESTE</v>
      </c>
      <c r="B6125" t="str">
        <f>IFERROR(VLOOKUP('Lotações convertidas'!A6125,'Lista de conversão'!A:B,2,0),IFERROR(VLOOKUP('Lotações convertidas'!A6125,'Lista de conversão'!B:B,1,0),""))</f>
        <v>UNIDADE DE PRONTO ATENDIMENTO NORDESTE</v>
      </c>
    </row>
    <row r="6126" spans="1:2" x14ac:dyDescent="0.25">
      <c r="A6126" t="str">
        <f>TRIM(BC!F6124)</f>
        <v>UNIDADE DE PRONTO ATENDIMENTO OESTE</v>
      </c>
      <c r="B6126" t="str">
        <f>IFERROR(VLOOKUP('Lotações convertidas'!A6126,'Lista de conversão'!A:B,2,0),IFERROR(VLOOKUP('Lotações convertidas'!A6126,'Lista de conversão'!B:B,1,0),""))</f>
        <v>UNIDADE DE PRONTO ATENDIMENTO OESTE</v>
      </c>
    </row>
    <row r="6127" spans="1:2" x14ac:dyDescent="0.25">
      <c r="A6127" t="str">
        <f>TRIM(BC!F6125)</f>
        <v>CENTRO DE REFERÊNCIA EM SAÚDE MENTAL- ÁLCOOL E OUTRAS DROGAS NORDESTE</v>
      </c>
      <c r="B6127" t="str">
        <f>IFERROR(VLOOKUP('Lotações convertidas'!A6127,'Lista de conversão'!A:B,2,0),IFERROR(VLOOKUP('Lotações convertidas'!A6127,'Lista de conversão'!B:B,1,0),""))</f>
        <v>CENTRO DE REFERENCIA EM SAUDE MENTAL ALCOOL E DROGAS NORDESTE</v>
      </c>
    </row>
    <row r="6128" spans="1:2" x14ac:dyDescent="0.25">
      <c r="A6128" t="str">
        <f>TRIM(BC!F6126)</f>
        <v>CENTRO DE SAÚDE POMPÉIA</v>
      </c>
      <c r="B6128" t="str">
        <f>IFERROR(VLOOKUP('Lotações convertidas'!A6128,'Lista de conversão'!A:B,2,0),IFERROR(VLOOKUP('Lotações convertidas'!A6128,'Lista de conversão'!B:B,1,0),""))</f>
        <v>CENTRO DE SAÚDE POMPÉIA</v>
      </c>
    </row>
    <row r="6129" spans="1:2" x14ac:dyDescent="0.25">
      <c r="A6129" t="str">
        <f>TRIM(BC!F6127)</f>
        <v>UNIDADE DE PRONTO ATENDIMENTO LESTE</v>
      </c>
      <c r="B6129" t="str">
        <f>IFERROR(VLOOKUP('Lotações convertidas'!A6129,'Lista de conversão'!A:B,2,0),IFERROR(VLOOKUP('Lotações convertidas'!A6129,'Lista de conversão'!B:B,1,0),""))</f>
        <v>UNIDADE DE PRONTO ATENDIMENTO LESTE</v>
      </c>
    </row>
    <row r="6130" spans="1:2" x14ac:dyDescent="0.25">
      <c r="A6130" t="str">
        <f>TRIM(BC!F6128)</f>
        <v>CENTRO DE REFERENCIA EM SAUDE MENTAL NOROESTE</v>
      </c>
      <c r="B6130" t="str">
        <f>IFERROR(VLOOKUP('Lotações convertidas'!A6130,'Lista de conversão'!A:B,2,0),IFERROR(VLOOKUP('Lotações convertidas'!A6130,'Lista de conversão'!B:B,1,0),""))</f>
        <v>CENTRO DE REFERENCIA EM SAUDE MENTAL NOROESTE</v>
      </c>
    </row>
    <row r="6131" spans="1:2" x14ac:dyDescent="0.25">
      <c r="A6131" t="str">
        <f>TRIM(BC!F6129)</f>
        <v>UNIDADE DE PRONTO ATENDIMENTO NORTE</v>
      </c>
      <c r="B6131" t="str">
        <f>IFERROR(VLOOKUP('Lotações convertidas'!A6131,'Lista de conversão'!A:B,2,0),IFERROR(VLOOKUP('Lotações convertidas'!A6131,'Lista de conversão'!B:B,1,0),""))</f>
        <v>UNIDADE DE PRONTO ATENDIMENTO NORTE</v>
      </c>
    </row>
    <row r="6132" spans="1:2" x14ac:dyDescent="0.25">
      <c r="A6132" t="str">
        <f>TRIM(BC!F6130)</f>
        <v>UNIDADE DE REFERÊNCIA SECUNDÁRIA CENTRO-SUL</v>
      </c>
      <c r="B6132" t="str">
        <f>IFERROR(VLOOKUP('Lotações convertidas'!A6132,'Lista de conversão'!A:B,2,0),IFERROR(VLOOKUP('Lotações convertidas'!A6132,'Lista de conversão'!B:B,1,0),""))</f>
        <v>UNIDADE DE REFERENCIA SECUNDARIA CENTRO-SUL</v>
      </c>
    </row>
    <row r="6133" spans="1:2" x14ac:dyDescent="0.25">
      <c r="A6133" t="str">
        <f>TRIM(BC!F6131)</f>
        <v>CENTRO DE SAÚDE NOVO AARÃO REIS</v>
      </c>
      <c r="B6133" t="str">
        <f>IFERROR(VLOOKUP('Lotações convertidas'!A6133,'Lista de conversão'!A:B,2,0),IFERROR(VLOOKUP('Lotações convertidas'!A6133,'Lista de conversão'!B:B,1,0),""))</f>
        <v>CENTRO DE SAÚDE NOVO AARÃO REIS</v>
      </c>
    </row>
    <row r="6134" spans="1:2" x14ac:dyDescent="0.25">
      <c r="A6134" t="str">
        <f>TRIM(BC!F6132)</f>
        <v>CENTRO DE SAÚDE ITAIPU - JATOBÁ</v>
      </c>
      <c r="B6134" t="str">
        <f>IFERROR(VLOOKUP('Lotações convertidas'!A6134,'Lista de conversão'!A:B,2,0),IFERROR(VLOOKUP('Lotações convertidas'!A6134,'Lista de conversão'!B:B,1,0),""))</f>
        <v>CENTRO DE SAÚDE ITAIPU - JATOBÁ</v>
      </c>
    </row>
    <row r="6135" spans="1:2" x14ac:dyDescent="0.25">
      <c r="A6135" t="str">
        <f>TRIM(BC!F6133)</f>
        <v>LABORATÓRIO REGIONAL CENTRO-SUL / PAMPULHA</v>
      </c>
      <c r="B6135" t="str">
        <f>IFERROR(VLOOKUP('Lotações convertidas'!A6135,'Lista de conversão'!A:B,2,0),IFERROR(VLOOKUP('Lotações convertidas'!A6135,'Lista de conversão'!B:B,1,0),""))</f>
        <v>LABORATORIO REGIONAL CENTRO-SUL/PAMPULHA</v>
      </c>
    </row>
    <row r="6136" spans="1:2" x14ac:dyDescent="0.25">
      <c r="A6136" t="str">
        <f>TRIM(BC!F6134)</f>
        <v>UNIDADE DE PRONTO ATENDIMENTO BARREIRO</v>
      </c>
      <c r="B6136" t="str">
        <f>IFERROR(VLOOKUP('Lotações convertidas'!A6136,'Lista de conversão'!A:B,2,0),IFERROR(VLOOKUP('Lotações convertidas'!A6136,'Lista de conversão'!B:B,1,0),""))</f>
        <v>UNIDADE DE PRONTO ATENDIMENTO BARREIRO</v>
      </c>
    </row>
    <row r="6137" spans="1:2" x14ac:dyDescent="0.25">
      <c r="A6137" t="str">
        <f>TRIM(BC!F6135)</f>
        <v>CENTRO DE ESPECIALIDADES MEDICAS NORDESTE</v>
      </c>
      <c r="B6137" t="str">
        <f>IFERROR(VLOOKUP('Lotações convertidas'!A6137,'Lista de conversão'!A:B,2,0),IFERROR(VLOOKUP('Lotações convertidas'!A6137,'Lista de conversão'!B:B,1,0),""))</f>
        <v>CENTRO DE ESPECIALIDADES MEDICAS NORDESTE</v>
      </c>
    </row>
    <row r="6138" spans="1:2" x14ac:dyDescent="0.25">
      <c r="A6138" t="str">
        <f>TRIM(BC!F6136)</f>
        <v>CENTRO DE REFERÊNCIA EM SAÚDE MENTAL- ÁLCOOL E OUTRAS DROGAS BARREIRO</v>
      </c>
      <c r="B6138" t="str">
        <f>IFERROR(VLOOKUP('Lotações convertidas'!A6138,'Lista de conversão'!A:B,2,0),IFERROR(VLOOKUP('Lotações convertidas'!A6138,'Lista de conversão'!B:B,1,0),""))</f>
        <v>CENTRO DE REFERENCIA EM SAUDE MENTAL ALCOOL E DROGAS BARREIRO</v>
      </c>
    </row>
    <row r="6139" spans="1:2" x14ac:dyDescent="0.25">
      <c r="A6139" t="str">
        <f>TRIM(BC!F6137)</f>
        <v>CENTRO DE SAÚDE SANTA CECÍLIA</v>
      </c>
      <c r="B6139" t="str">
        <f>IFERROR(VLOOKUP('Lotações convertidas'!A6139,'Lista de conversão'!A:B,2,0),IFERROR(VLOOKUP('Lotações convertidas'!A6139,'Lista de conversão'!B:B,1,0),""))</f>
        <v>CENTRO DE SAÚDE SANTA CECÍLIA</v>
      </c>
    </row>
    <row r="6140" spans="1:2" x14ac:dyDescent="0.25">
      <c r="A6140" t="str">
        <f>TRIM(BC!F6138)</f>
        <v>CENTRO DE SAÚDE OSWALDO CRUZ</v>
      </c>
      <c r="B6140" t="str">
        <f>IFERROR(VLOOKUP('Lotações convertidas'!A6140,'Lista de conversão'!A:B,2,0),IFERROR(VLOOKUP('Lotações convertidas'!A6140,'Lista de conversão'!B:B,1,0),""))</f>
        <v>CENTRO DE SAÚDE OSWALDO CRUZ</v>
      </c>
    </row>
    <row r="6141" spans="1:2" x14ac:dyDescent="0.25">
      <c r="A6141" t="str">
        <f>TRIM(BC!F6139)</f>
        <v>SERVIÇO DE ATENDIMENTO MÓVEL DE URGÊNCIA E TRANSPORTE EM SAÚDE</v>
      </c>
      <c r="B6141" t="str">
        <f>IFERROR(VLOOKUP('Lotações convertidas'!A6141,'Lista de conversão'!A:B,2,0),IFERROR(VLOOKUP('Lotações convertidas'!A6141,'Lista de conversão'!B:B,1,0),""))</f>
        <v>SERVIÇO DE ATENDIMENTO MÓVEL DE URGÊNCIA E TRANSPORTE EM SAÚDE</v>
      </c>
    </row>
    <row r="6142" spans="1:2" x14ac:dyDescent="0.25">
      <c r="A6142" t="str">
        <f>TRIM(BC!F6140)</f>
        <v>CENTRO DE REFERENCIA EM SAUDE MENTAL NORTE</v>
      </c>
      <c r="B6142" t="str">
        <f>IFERROR(VLOOKUP('Lotações convertidas'!A6142,'Lista de conversão'!A:B,2,0),IFERROR(VLOOKUP('Lotações convertidas'!A6142,'Lista de conversão'!B:B,1,0),""))</f>
        <v>CENTRO DE REFERENCIA EM SAUDE MENTAL NORTE</v>
      </c>
    </row>
    <row r="6143" spans="1:2" x14ac:dyDescent="0.25">
      <c r="A6143" t="str">
        <f>TRIM(BC!F6141)</f>
        <v>DIRETORIA REGIONAL DE SAUDE NORTE</v>
      </c>
      <c r="B6143" t="str">
        <f>IFERROR(VLOOKUP('Lotações convertidas'!A6143,'Lista de conversão'!A:B,2,0),IFERROR(VLOOKUP('Lotações convertidas'!A6143,'Lista de conversão'!B:B,1,0),""))</f>
        <v>DIRETORIA REGIONAL DE SAUDE NORTE</v>
      </c>
    </row>
    <row r="6144" spans="1:2" x14ac:dyDescent="0.25">
      <c r="A6144" t="str">
        <f>TRIM(BC!F6142)</f>
        <v>CENTRO DE SAÚDE LAGOA</v>
      </c>
      <c r="B6144" t="str">
        <f>IFERROR(VLOOKUP('Lotações convertidas'!A6144,'Lista de conversão'!A:B,2,0),IFERROR(VLOOKUP('Lotações convertidas'!A6144,'Lista de conversão'!B:B,1,0),""))</f>
        <v>CENTRO DE SAÚDE LAGOA</v>
      </c>
    </row>
    <row r="6145" spans="1:2" x14ac:dyDescent="0.25">
      <c r="A6145" t="str">
        <f>TRIM(BC!F6143)</f>
        <v>CENTRO DE SAÚDE PEDREIRA PRADO LOPES</v>
      </c>
      <c r="B6145" t="str">
        <f>IFERROR(VLOOKUP('Lotações convertidas'!A6145,'Lista de conversão'!A:B,2,0),IFERROR(VLOOKUP('Lotações convertidas'!A6145,'Lista de conversão'!B:B,1,0),""))</f>
        <v>CENTRO DE SAÚDE PEDREIRA PRADO LOPES</v>
      </c>
    </row>
    <row r="6146" spans="1:2" x14ac:dyDescent="0.25">
      <c r="A6146" t="str">
        <f>TRIM(BC!F6144)</f>
        <v>CENTRO DE SAÚDE DOM CABRAL</v>
      </c>
      <c r="B6146" t="str">
        <f>IFERROR(VLOOKUP('Lotações convertidas'!A6146,'Lista de conversão'!A:B,2,0),IFERROR(VLOOKUP('Lotações convertidas'!A6146,'Lista de conversão'!B:B,1,0),""))</f>
        <v>CENTRO DE SAÚDE DOM CABRAL</v>
      </c>
    </row>
    <row r="6147" spans="1:2" x14ac:dyDescent="0.25">
      <c r="A6147" t="str">
        <f>TRIM(BC!F6145)</f>
        <v>CENTRO DE REFERENCIA EM SAUDE MENTAL OESTE</v>
      </c>
      <c r="B6147" t="str">
        <f>IFERROR(VLOOKUP('Lotações convertidas'!A6147,'Lista de conversão'!A:B,2,0),IFERROR(VLOOKUP('Lotações convertidas'!A6147,'Lista de conversão'!B:B,1,0),""))</f>
        <v>CENTRO DE REFERENCIA EM SAUDE MENTAL OESTE</v>
      </c>
    </row>
    <row r="6148" spans="1:2" x14ac:dyDescent="0.25">
      <c r="A6148" t="str">
        <f>TRIM(BC!F6146)</f>
        <v>CENTRO DE SAÚDE SANTA AMÉLIA</v>
      </c>
      <c r="B6148" t="str">
        <f>IFERROR(VLOOKUP('Lotações convertidas'!A6148,'Lista de conversão'!A:B,2,0),IFERROR(VLOOKUP('Lotações convertidas'!A6148,'Lista de conversão'!B:B,1,0),""))</f>
        <v>CENTRO DE SAÚDE SANTA AMÉLIA</v>
      </c>
    </row>
    <row r="6149" spans="1:2" x14ac:dyDescent="0.25">
      <c r="A6149" t="str">
        <f>TRIM(BC!F6147)</f>
        <v>CENTRO DE SAÚDE CARLOS PRATES</v>
      </c>
      <c r="B6149" t="str">
        <f>IFERROR(VLOOKUP('Lotações convertidas'!A6149,'Lista de conversão'!A:B,2,0),IFERROR(VLOOKUP('Lotações convertidas'!A6149,'Lista de conversão'!B:B,1,0),""))</f>
        <v>CENTRO DE SAÚDE CARLOS PRATES</v>
      </c>
    </row>
    <row r="6150" spans="1:2" x14ac:dyDescent="0.25">
      <c r="A6150" t="str">
        <f>TRIM(BC!F6148)</f>
        <v>UNIDADE DE PRONTO ATENDIMENTO BARREIRO</v>
      </c>
      <c r="B6150" t="str">
        <f>IFERROR(VLOOKUP('Lotações convertidas'!A6150,'Lista de conversão'!A:B,2,0),IFERROR(VLOOKUP('Lotações convertidas'!A6150,'Lista de conversão'!B:B,1,0),""))</f>
        <v>UNIDADE DE PRONTO ATENDIMENTO BARREIRO</v>
      </c>
    </row>
    <row r="6151" spans="1:2" x14ac:dyDescent="0.25">
      <c r="A6151" t="str">
        <f>TRIM(BC!F6149)</f>
        <v>CENTRO DE SAÚDE SANTA MARIA</v>
      </c>
      <c r="B6151" t="str">
        <f>IFERROR(VLOOKUP('Lotações convertidas'!A6151,'Lista de conversão'!A:B,2,0),IFERROR(VLOOKUP('Lotações convertidas'!A6151,'Lista de conversão'!B:B,1,0),""))</f>
        <v>CENTRO DE SAÚDE SANTA MARIA</v>
      </c>
    </row>
    <row r="6152" spans="1:2" x14ac:dyDescent="0.25">
      <c r="A6152" t="str">
        <f>TRIM(BC!F6150)</f>
        <v>CENTRO DE SAÚDE FELICIDADE II</v>
      </c>
      <c r="B6152" t="str">
        <f>IFERROR(VLOOKUP('Lotações convertidas'!A6152,'Lista de conversão'!A:B,2,0),IFERROR(VLOOKUP('Lotações convertidas'!A6152,'Lista de conversão'!B:B,1,0),""))</f>
        <v>CENTRO DE SAÚDE FELICIDADE II</v>
      </c>
    </row>
    <row r="6153" spans="1:2" x14ac:dyDescent="0.25">
      <c r="A6153" t="str">
        <f>TRIM(BC!F6151)</f>
        <v>CENTRO DE SAÚDE OLAVO ALBINO CORREIA</v>
      </c>
      <c r="B6153" t="str">
        <f>IFERROR(VLOOKUP('Lotações convertidas'!A6153,'Lista de conversão'!A:B,2,0),IFERROR(VLOOKUP('Lotações convertidas'!A6153,'Lista de conversão'!B:B,1,0),""))</f>
        <v>CENTRO DE SAÚDE OLAVO ALBINO CORREIA</v>
      </c>
    </row>
    <row r="6154" spans="1:2" x14ac:dyDescent="0.25">
      <c r="A6154" t="str">
        <f>TRIM(BC!F6152)</f>
        <v>CENTRO DE SAÚDE SANTA RITA DE CÁSSIA</v>
      </c>
      <c r="B6154" t="str">
        <f>IFERROR(VLOOKUP('Lotações convertidas'!A6154,'Lista de conversão'!A:B,2,0),IFERROR(VLOOKUP('Lotações convertidas'!A6154,'Lista de conversão'!B:B,1,0),""))</f>
        <v>CENTRO DE SAÚDE SANTA RITA DE CÁSSIA</v>
      </c>
    </row>
    <row r="6155" spans="1:2" x14ac:dyDescent="0.25">
      <c r="A6155" t="str">
        <f>TRIM(BC!F6153)</f>
        <v>CENTRAL DE ESTERILIZACAO OESTE</v>
      </c>
      <c r="B6155" t="str">
        <f>IFERROR(VLOOKUP('Lotações convertidas'!A6155,'Lista de conversão'!A:B,2,0),IFERROR(VLOOKUP('Lotações convertidas'!A6155,'Lista de conversão'!B:B,1,0),""))</f>
        <v>CENTRAL DE ESTERILIZACAO OESTE</v>
      </c>
    </row>
    <row r="6156" spans="1:2" x14ac:dyDescent="0.25">
      <c r="A6156" t="str">
        <f>TRIM(BC!F6154)</f>
        <v>UNIDADE DE PRONTO ATENDIMENTO OESTE</v>
      </c>
      <c r="B6156" t="str">
        <f>IFERROR(VLOOKUP('Lotações convertidas'!A6156,'Lista de conversão'!A:B,2,0),IFERROR(VLOOKUP('Lotações convertidas'!A6156,'Lista de conversão'!B:B,1,0),""))</f>
        <v>UNIDADE DE PRONTO ATENDIMENTO OESTE</v>
      </c>
    </row>
    <row r="6157" spans="1:2" x14ac:dyDescent="0.25">
      <c r="A6157" t="str">
        <f>TRIM(BC!F6155)</f>
        <v>CENTRAL DE ESTERILIZACAO OESTE</v>
      </c>
      <c r="B6157" t="str">
        <f>IFERROR(VLOOKUP('Lotações convertidas'!A6157,'Lista de conversão'!A:B,2,0),IFERROR(VLOOKUP('Lotações convertidas'!A6157,'Lista de conversão'!B:B,1,0),""))</f>
        <v>CENTRAL DE ESTERILIZACAO OESTE</v>
      </c>
    </row>
    <row r="6158" spans="1:2" x14ac:dyDescent="0.25">
      <c r="A6158" t="str">
        <f>TRIM(BC!F6156)</f>
        <v>CENTRO DE SAÚDE CALIFÓRNIA</v>
      </c>
      <c r="B6158" t="str">
        <f>IFERROR(VLOOKUP('Lotações convertidas'!A6158,'Lista de conversão'!A:B,2,0),IFERROR(VLOOKUP('Lotações convertidas'!A6158,'Lista de conversão'!B:B,1,0),""))</f>
        <v>CENTRO DE SAÚDE CALIFÓRNIA</v>
      </c>
    </row>
    <row r="6159" spans="1:2" x14ac:dyDescent="0.25">
      <c r="A6159" t="str">
        <f>TRIM(BC!F6157)</f>
        <v>CENTRO DE REFERENCIA EM SAUDE MENTAL OESTE</v>
      </c>
      <c r="B6159" t="str">
        <f>IFERROR(VLOOKUP('Lotações convertidas'!A6159,'Lista de conversão'!A:B,2,0),IFERROR(VLOOKUP('Lotações convertidas'!A6159,'Lista de conversão'!B:B,1,0),""))</f>
        <v>CENTRO DE REFERENCIA EM SAUDE MENTAL OESTE</v>
      </c>
    </row>
    <row r="6160" spans="1:2" x14ac:dyDescent="0.25">
      <c r="A6160" t="str">
        <f>TRIM(BC!F6158)</f>
        <v>CENTRO DE SAÚDE LAGOA</v>
      </c>
      <c r="B6160" t="str">
        <f>IFERROR(VLOOKUP('Lotações convertidas'!A6160,'Lista de conversão'!A:B,2,0),IFERROR(VLOOKUP('Lotações convertidas'!A6160,'Lista de conversão'!B:B,1,0),""))</f>
        <v>CENTRO DE SAÚDE LAGOA</v>
      </c>
    </row>
    <row r="6161" spans="1:2" x14ac:dyDescent="0.25">
      <c r="A6161" t="str">
        <f>TRIM(BC!F6159)</f>
        <v>UNIDADE DE PRONTO ATENDIMENTO BARREIRO</v>
      </c>
      <c r="B6161" t="str">
        <f>IFERROR(VLOOKUP('Lotações convertidas'!A6161,'Lista de conversão'!A:B,2,0),IFERROR(VLOOKUP('Lotações convertidas'!A6161,'Lista de conversão'!B:B,1,0),""))</f>
        <v>UNIDADE DE PRONTO ATENDIMENTO BARREIRO</v>
      </c>
    </row>
    <row r="6162" spans="1:2" x14ac:dyDescent="0.25">
      <c r="A6162" t="str">
        <f>TRIM(BC!F6160)</f>
        <v>FARMACIA REGIONAL NORTE</v>
      </c>
      <c r="B6162" t="str">
        <f>IFERROR(VLOOKUP('Lotações convertidas'!A6162,'Lista de conversão'!A:B,2,0),IFERROR(VLOOKUP('Lotações convertidas'!A6162,'Lista de conversão'!B:B,1,0),""))</f>
        <v>FARMACIA REGIONAL NORTE</v>
      </c>
    </row>
    <row r="6163" spans="1:2" x14ac:dyDescent="0.25">
      <c r="A6163" t="str">
        <f>TRIM(BC!F6161)</f>
        <v>GERÊNCIA DE INTEGRAÇÃO DO CUIDADO À SAÚDE</v>
      </c>
      <c r="B6163" t="str">
        <f>IFERROR(VLOOKUP('Lotações convertidas'!A6163,'Lista de conversão'!A:B,2,0),IFERROR(VLOOKUP('Lotações convertidas'!A6163,'Lista de conversão'!B:B,1,0),""))</f>
        <v>GERÊNCIA DE INTEGRAÇÃO DO CUIDADO À SAÚDE</v>
      </c>
    </row>
    <row r="6164" spans="1:2" x14ac:dyDescent="0.25">
      <c r="A6164" t="str">
        <f>TRIM(BC!F6162)</f>
        <v>CENTRO DE SAÚDE SÃO TOMÁS</v>
      </c>
      <c r="B6164" t="str">
        <f>IFERROR(VLOOKUP('Lotações convertidas'!A6164,'Lista de conversão'!A:B,2,0),IFERROR(VLOOKUP('Lotações convertidas'!A6164,'Lista de conversão'!B:B,1,0),""))</f>
        <v>CENTRO DE SAÚDE SÃO TOMÁS</v>
      </c>
    </row>
    <row r="6165" spans="1:2" x14ac:dyDescent="0.25">
      <c r="A6165" t="str">
        <f>TRIM(BC!F6163)</f>
        <v>UNIDADE DE REFERÊNCIA SECUNDÁRIA CAMPOS SALES</v>
      </c>
      <c r="B6165" t="str">
        <f>IFERROR(VLOOKUP('Lotações convertidas'!A6165,'Lista de conversão'!A:B,2,0),IFERROR(VLOOKUP('Lotações convertidas'!A6165,'Lista de conversão'!B:B,1,0),""))</f>
        <v>UNIDADE DE REFERENCIA SECUNDARIA CAMPOS SALES</v>
      </c>
    </row>
    <row r="6166" spans="1:2" x14ac:dyDescent="0.25">
      <c r="A6166" t="str">
        <f>TRIM(BC!F6164)</f>
        <v>UNIDADE DE PRONTO ATENDIMENTO OESTE</v>
      </c>
      <c r="B6166" t="str">
        <f>IFERROR(VLOOKUP('Lotações convertidas'!A6166,'Lista de conversão'!A:B,2,0),IFERROR(VLOOKUP('Lotações convertidas'!A6166,'Lista de conversão'!B:B,1,0),""))</f>
        <v>UNIDADE DE PRONTO ATENDIMENTO OESTE</v>
      </c>
    </row>
    <row r="6167" spans="1:2" x14ac:dyDescent="0.25">
      <c r="A6167" t="str">
        <f>TRIM(BC!F6165)</f>
        <v>CENTRO DE REFERENCIA EM SAUDE MENTAL NORTE</v>
      </c>
      <c r="B6167" t="str">
        <f>IFERROR(VLOOKUP('Lotações convertidas'!A6167,'Lista de conversão'!A:B,2,0),IFERROR(VLOOKUP('Lotações convertidas'!A6167,'Lista de conversão'!B:B,1,0),""))</f>
        <v>CENTRO DE REFERENCIA EM SAUDE MENTAL NORTE</v>
      </c>
    </row>
    <row r="6168" spans="1:2" x14ac:dyDescent="0.25">
      <c r="A6168" t="str">
        <f>TRIM(BC!F6166)</f>
        <v>LABORATÓRIO DE ZOONOSES</v>
      </c>
      <c r="B6168" t="str">
        <f>IFERROR(VLOOKUP('Lotações convertidas'!A6168,'Lista de conversão'!A:B,2,0),IFERROR(VLOOKUP('Lotações convertidas'!A6168,'Lista de conversão'!B:B,1,0),""))</f>
        <v>LABORATORIO DE ZOONOSES</v>
      </c>
    </row>
    <row r="6169" spans="1:2" x14ac:dyDescent="0.25">
      <c r="A6169" t="str">
        <f>TRIM(BC!F6167)</f>
        <v>CENTRO DE SAÚDE BETÂNIA</v>
      </c>
      <c r="B6169" t="str">
        <f>IFERROR(VLOOKUP('Lotações convertidas'!A6169,'Lista de conversão'!A:B,2,0),IFERROR(VLOOKUP('Lotações convertidas'!A6169,'Lista de conversão'!B:B,1,0),""))</f>
        <v>CENTRO DE SAÚDE BETÂNIA</v>
      </c>
    </row>
    <row r="6170" spans="1:2" x14ac:dyDescent="0.25">
      <c r="A6170" t="str">
        <f>TRIM(BC!F6168)</f>
        <v>SERVIÇO DE ATENDIMENTO MÓVEL DE URGÊNCIA E TRANSPORTE EM SAÚDE</v>
      </c>
      <c r="B6170" t="str">
        <f>IFERROR(VLOOKUP('Lotações convertidas'!A6170,'Lista de conversão'!A:B,2,0),IFERROR(VLOOKUP('Lotações convertidas'!A6170,'Lista de conversão'!B:B,1,0),""))</f>
        <v>SERVIÇO DE ATENDIMENTO MÓVEL DE URGÊNCIA E TRANSPORTE EM SAÚDE</v>
      </c>
    </row>
    <row r="6171" spans="1:2" x14ac:dyDescent="0.25">
      <c r="A6171" t="str">
        <f>TRIM(BC!F6169)</f>
        <v>SERVIÇO DE ATENDIMENTO MÓVEL DE URGÊNCIA E TRANSPORTE EM SAÚDE</v>
      </c>
      <c r="B6171" t="str">
        <f>IFERROR(VLOOKUP('Lotações convertidas'!A6171,'Lista de conversão'!A:B,2,0),IFERROR(VLOOKUP('Lotações convertidas'!A6171,'Lista de conversão'!B:B,1,0),""))</f>
        <v>SERVIÇO DE ATENDIMENTO MÓVEL DE URGÊNCIA E TRANSPORTE EM SAÚDE</v>
      </c>
    </row>
    <row r="6172" spans="1:2" x14ac:dyDescent="0.25">
      <c r="A6172" t="str">
        <f>TRIM(BC!F6170)</f>
        <v>GERENCIA DE ASSISTENCIA, EPIDEMIOLOGIA E REGULACAO BARREIRO</v>
      </c>
      <c r="B6172" t="str">
        <f>IFERROR(VLOOKUP('Lotações convertidas'!A6172,'Lista de conversão'!A:B,2,0),IFERROR(VLOOKUP('Lotações convertidas'!A6172,'Lista de conversão'!B:B,1,0),""))</f>
        <v>GERENCIA DE ASSISTENCIA, EPIDEMIOLOGIA E REGULACAO BARREIRO</v>
      </c>
    </row>
    <row r="6173" spans="1:2" x14ac:dyDescent="0.25">
      <c r="A6173" t="str">
        <f>TRIM(BC!F6171)</f>
        <v>GERENCIA DE VIGILANCIA EPIDEMIOLOGICA</v>
      </c>
      <c r="B6173" t="str">
        <f>IFERROR(VLOOKUP('Lotações convertidas'!A6173,'Lista de conversão'!A:B,2,0),IFERROR(VLOOKUP('Lotações convertidas'!A6173,'Lista de conversão'!B:B,1,0),""))</f>
        <v>GERENCIA DE VIGILANCIA EPIDEMIOLOGICA</v>
      </c>
    </row>
    <row r="6174" spans="1:2" x14ac:dyDescent="0.25">
      <c r="A6174" t="str">
        <f>TRIM(BC!F6172)</f>
        <v>UNIDADE DE PRONTO ATENDIMENTO NORTE</v>
      </c>
      <c r="B6174" t="str">
        <f>IFERROR(VLOOKUP('Lotações convertidas'!A6174,'Lista de conversão'!A:B,2,0),IFERROR(VLOOKUP('Lotações convertidas'!A6174,'Lista de conversão'!B:B,1,0),""))</f>
        <v>UNIDADE DE PRONTO ATENDIMENTO NORTE</v>
      </c>
    </row>
    <row r="6175" spans="1:2" x14ac:dyDescent="0.25">
      <c r="A6175" t="str">
        <f>TRIM(BC!F6173)</f>
        <v>UNIDADE DE PRONTO ATENDIMENTO PAMPULHA</v>
      </c>
      <c r="B6175" t="str">
        <f>IFERROR(VLOOKUP('Lotações convertidas'!A6175,'Lista de conversão'!A:B,2,0),IFERROR(VLOOKUP('Lotações convertidas'!A6175,'Lista de conversão'!B:B,1,0),""))</f>
        <v>UNIDADE DE PRONTO ATENDIMENTO PAMPULHA</v>
      </c>
    </row>
    <row r="6176" spans="1:2" x14ac:dyDescent="0.25">
      <c r="A6176" t="str">
        <f>TRIM(BC!F6174)</f>
        <v>UNIDADE DE PRONTO ATENDIMENTO VENDA NOVA</v>
      </c>
      <c r="B6176" t="str">
        <f>IFERROR(VLOOKUP('Lotações convertidas'!A6176,'Lista de conversão'!A:B,2,0),IFERROR(VLOOKUP('Lotações convertidas'!A6176,'Lista de conversão'!B:B,1,0),""))</f>
        <v>UNIDADE DE PRONTO ATENDIMENTO VENDA NOVA</v>
      </c>
    </row>
    <row r="6177" spans="1:2" x14ac:dyDescent="0.25">
      <c r="A6177" t="str">
        <f>TRIM(BC!F6175)</f>
        <v>SERVIÇO DE ATENDIMENTO MÓVEL DE URGÊNCIA E TRANSPORTE EM SAÚDE</v>
      </c>
      <c r="B6177" t="str">
        <f>IFERROR(VLOOKUP('Lotações convertidas'!A6177,'Lista de conversão'!A:B,2,0),IFERROR(VLOOKUP('Lotações convertidas'!A6177,'Lista de conversão'!B:B,1,0),""))</f>
        <v>SERVIÇO DE ATENDIMENTO MÓVEL DE URGÊNCIA E TRANSPORTE EM SAÚDE</v>
      </c>
    </row>
    <row r="6178" spans="1:2" x14ac:dyDescent="0.25">
      <c r="A6178" t="str">
        <f>TRIM(BC!F6176)</f>
        <v>CENTRO DE SAÚDE VILA PINHO</v>
      </c>
      <c r="B6178" t="str">
        <f>IFERROR(VLOOKUP('Lotações convertidas'!A6178,'Lista de conversão'!A:B,2,0),IFERROR(VLOOKUP('Lotações convertidas'!A6178,'Lista de conversão'!B:B,1,0),""))</f>
        <v>CENTRO DE SAÚDE VILA PINHO</v>
      </c>
    </row>
    <row r="6179" spans="1:2" x14ac:dyDescent="0.25">
      <c r="A6179" t="str">
        <f>TRIM(BC!F6177)</f>
        <v>CENTRO DE REFERÊNCIA EM SAÚDE MENTAL- ÁLCOOL E OUTRAS DROGAS NORDESTE</v>
      </c>
      <c r="B6179" t="str">
        <f>IFERROR(VLOOKUP('Lotações convertidas'!A6179,'Lista de conversão'!A:B,2,0),IFERROR(VLOOKUP('Lotações convertidas'!A6179,'Lista de conversão'!B:B,1,0),""))</f>
        <v>CENTRO DE REFERENCIA EM SAUDE MENTAL ALCOOL E DROGAS NORDESTE</v>
      </c>
    </row>
    <row r="6180" spans="1:2" x14ac:dyDescent="0.25">
      <c r="A6180" t="str">
        <f>TRIM(BC!F6178)</f>
        <v>CENTRO DE SAÚDE CONJUNTO SANTA MARIA</v>
      </c>
      <c r="B6180" t="str">
        <f>IFERROR(VLOOKUP('Lotações convertidas'!A6180,'Lista de conversão'!A:B,2,0),IFERROR(VLOOKUP('Lotações convertidas'!A6180,'Lista de conversão'!B:B,1,0),""))</f>
        <v>CENTRO DE SAÚDE CONJUNTO SANTA MARIA</v>
      </c>
    </row>
    <row r="6181" spans="1:2" x14ac:dyDescent="0.25">
      <c r="A6181" t="str">
        <f>TRIM(BC!F6179)</f>
        <v>SERVIÇO DE ATENDIMENTO MÓVEL DE URGÊNCIA E TRANSPORTE EM SAÚDE</v>
      </c>
      <c r="B6181" t="str">
        <f>IFERROR(VLOOKUP('Lotações convertidas'!A6181,'Lista de conversão'!A:B,2,0),IFERROR(VLOOKUP('Lotações convertidas'!A6181,'Lista de conversão'!B:B,1,0),""))</f>
        <v>SERVIÇO DE ATENDIMENTO MÓVEL DE URGÊNCIA E TRANSPORTE EM SAÚDE</v>
      </c>
    </row>
    <row r="6182" spans="1:2" x14ac:dyDescent="0.25">
      <c r="A6182" t="str">
        <f>TRIM(BC!F6180)</f>
        <v>GERENCIA DE ZOONOSES NOROESTE</v>
      </c>
      <c r="B6182" t="str">
        <f>IFERROR(VLOOKUP('Lotações convertidas'!A6182,'Lista de conversão'!A:B,2,0),IFERROR(VLOOKUP('Lotações convertidas'!A6182,'Lista de conversão'!B:B,1,0),""))</f>
        <v>GERENCIA DE ZOONOSES NOROESTE</v>
      </c>
    </row>
    <row r="6183" spans="1:2" x14ac:dyDescent="0.25">
      <c r="A6183" t="str">
        <f>TRIM(BC!F6181)</f>
        <v>CENTRO DE SAÚDE JAQUELINE</v>
      </c>
      <c r="B6183" t="str">
        <f>IFERROR(VLOOKUP('Lotações convertidas'!A6183,'Lista de conversão'!A:B,2,0),IFERROR(VLOOKUP('Lotações convertidas'!A6183,'Lista de conversão'!B:B,1,0),""))</f>
        <v>CENTRO DE SAÚDE JAQUELINE</v>
      </c>
    </row>
    <row r="6184" spans="1:2" x14ac:dyDescent="0.25">
      <c r="A6184" t="str">
        <f>TRIM(BC!F6182)</f>
        <v>CENTRO DE SAÚDE ITAIPU - JATOBÁ</v>
      </c>
      <c r="B6184" t="str">
        <f>IFERROR(VLOOKUP('Lotações convertidas'!A6184,'Lista de conversão'!A:B,2,0),IFERROR(VLOOKUP('Lotações convertidas'!A6184,'Lista de conversão'!B:B,1,0),""))</f>
        <v>CENTRO DE SAÚDE ITAIPU - JATOBÁ</v>
      </c>
    </row>
    <row r="6185" spans="1:2" x14ac:dyDescent="0.25">
      <c r="A6185" t="str">
        <f>TRIM(BC!F6183)</f>
        <v>UNIDADE DE PRONTO ATENDIMENTO NORDESTE</v>
      </c>
      <c r="B6185" t="str">
        <f>IFERROR(VLOOKUP('Lotações convertidas'!A6185,'Lista de conversão'!A:B,2,0),IFERROR(VLOOKUP('Lotações convertidas'!A6185,'Lista de conversão'!B:B,1,0),""))</f>
        <v>UNIDADE DE PRONTO ATENDIMENTO NORDESTE</v>
      </c>
    </row>
    <row r="6186" spans="1:2" x14ac:dyDescent="0.25">
      <c r="A6186" t="str">
        <f>TRIM(BC!F6184)</f>
        <v>CENTRO DE SAÚDE DOM ORIONE</v>
      </c>
      <c r="B6186" t="str">
        <f>IFERROR(VLOOKUP('Lotações convertidas'!A6186,'Lista de conversão'!A:B,2,0),IFERROR(VLOOKUP('Lotações convertidas'!A6186,'Lista de conversão'!B:B,1,0),""))</f>
        <v>CENTRO DE SAÚDE DOM ORIONE</v>
      </c>
    </row>
    <row r="6187" spans="1:2" x14ac:dyDescent="0.25">
      <c r="A6187" t="str">
        <f>TRIM(BC!F6185)</f>
        <v>UNIDADE DE PRONTO ATENDIMENTO OESTE</v>
      </c>
      <c r="B6187" t="str">
        <f>IFERROR(VLOOKUP('Lotações convertidas'!A6187,'Lista de conversão'!A:B,2,0),IFERROR(VLOOKUP('Lotações convertidas'!A6187,'Lista de conversão'!B:B,1,0),""))</f>
        <v>UNIDADE DE PRONTO ATENDIMENTO OESTE</v>
      </c>
    </row>
    <row r="6188" spans="1:2" x14ac:dyDescent="0.25">
      <c r="A6188" t="str">
        <f>TRIM(BC!F6186)</f>
        <v>LABORATÓRIO MUNICIPAL DE REFERÊNCIA DE ANALISES CLINICAS E CITOPATOLOGIA</v>
      </c>
      <c r="B6188" t="str">
        <f>IFERROR(VLOOKUP('Lotações convertidas'!A6188,'Lista de conversão'!A:B,2,0),IFERROR(VLOOKUP('Lotações convertidas'!A6188,'Lista de conversão'!B:B,1,0),""))</f>
        <v>LABORATORIO MUNICIPAL DE REFERENCIA DE ANALISES CLINICAS E CITOPATOLOGIA</v>
      </c>
    </row>
    <row r="6189" spans="1:2" x14ac:dyDescent="0.25">
      <c r="A6189" t="str">
        <f>TRIM(BC!F6187)</f>
        <v>UNIDADE DE PRONTO ATENDIMENTO LESTE</v>
      </c>
      <c r="B6189" t="str">
        <f>IFERROR(VLOOKUP('Lotações convertidas'!A6189,'Lista de conversão'!A:B,2,0),IFERROR(VLOOKUP('Lotações convertidas'!A6189,'Lista de conversão'!B:B,1,0),""))</f>
        <v>UNIDADE DE PRONTO ATENDIMENTO LESTE</v>
      </c>
    </row>
    <row r="6190" spans="1:2" x14ac:dyDescent="0.25">
      <c r="A6190" t="str">
        <f>TRIM(BC!F6188)</f>
        <v>CENTRO DE SAÚDE BOM JESUS</v>
      </c>
      <c r="B6190" t="str">
        <f>IFERROR(VLOOKUP('Lotações convertidas'!A6190,'Lista de conversão'!A:B,2,0),IFERROR(VLOOKUP('Lotações convertidas'!A6190,'Lista de conversão'!B:B,1,0),""))</f>
        <v>CENTRO DE SAÚDE BOM JESUS</v>
      </c>
    </row>
    <row r="6191" spans="1:2" x14ac:dyDescent="0.25">
      <c r="A6191" t="str">
        <f>TRIM(BC!F6189)</f>
        <v>CENTRO DE ESPECIALIDADES ODONTOLÓGICAS PARACATU</v>
      </c>
      <c r="B6191" t="str">
        <f>IFERROR(VLOOKUP('Lotações convertidas'!A6191,'Lista de conversão'!A:B,2,0),IFERROR(VLOOKUP('Lotações convertidas'!A6191,'Lista de conversão'!B:B,1,0),""))</f>
        <v>CENTRO DE ESPECIALIDADES ODONTOLÓGICAS PARACATU</v>
      </c>
    </row>
    <row r="6192" spans="1:2" x14ac:dyDescent="0.25">
      <c r="A6192" t="str">
        <f>TRIM(BC!F6190)</f>
        <v>CENTRO DE SAÚDE MARIVANDA BALEEIRO - PAULO VI</v>
      </c>
      <c r="B6192" t="str">
        <f>IFERROR(VLOOKUP('Lotações convertidas'!A6192,'Lista de conversão'!A:B,2,0),IFERROR(VLOOKUP('Lotações convertidas'!A6192,'Lista de conversão'!B:B,1,0),""))</f>
        <v>CENTRO DE SAÚDE MARIVANDA BALEEIRO - PAULO VI</v>
      </c>
    </row>
    <row r="6193" spans="1:2" x14ac:dyDescent="0.25">
      <c r="A6193" t="str">
        <f>TRIM(BC!F6191)</f>
        <v>UNIDADE DE PRONTO ATENDIMENTO PAMPULHA</v>
      </c>
      <c r="B6193" t="str">
        <f>IFERROR(VLOOKUP('Lotações convertidas'!A6193,'Lista de conversão'!A:B,2,0),IFERROR(VLOOKUP('Lotações convertidas'!A6193,'Lista de conversão'!B:B,1,0),""))</f>
        <v>UNIDADE DE PRONTO ATENDIMENTO PAMPULHA</v>
      </c>
    </row>
    <row r="6194" spans="1:2" x14ac:dyDescent="0.25">
      <c r="A6194" t="str">
        <f>TRIM(BC!F6192)</f>
        <v>CENTRO DE SAÚDE NOSSA SENHORA APARECIDA</v>
      </c>
      <c r="B6194" t="str">
        <f>IFERROR(VLOOKUP('Lotações convertidas'!A6194,'Lista de conversão'!A:B,2,0),IFERROR(VLOOKUP('Lotações convertidas'!A6194,'Lista de conversão'!B:B,1,0),""))</f>
        <v>CENTRO DE SAÚDE NOSSA SENHORA APARECIDA</v>
      </c>
    </row>
    <row r="6195" spans="1:2" x14ac:dyDescent="0.25">
      <c r="A6195" t="str">
        <f>TRIM(BC!F6193)</f>
        <v>UNIDADE DE PRONTO ATENDIMENTO LESTE</v>
      </c>
      <c r="B6195" t="str">
        <f>IFERROR(VLOOKUP('Lotações convertidas'!A6195,'Lista de conversão'!A:B,2,0),IFERROR(VLOOKUP('Lotações convertidas'!A6195,'Lista de conversão'!B:B,1,0),""))</f>
        <v>UNIDADE DE PRONTO ATENDIMENTO LESTE</v>
      </c>
    </row>
    <row r="6196" spans="1:2" x14ac:dyDescent="0.25">
      <c r="A6196" t="str">
        <f>TRIM(BC!F6194)</f>
        <v>CENTRO DE SAÚDE JARDIM GUANABARA</v>
      </c>
      <c r="B6196" t="str">
        <f>IFERROR(VLOOKUP('Lotações convertidas'!A6196,'Lista de conversão'!A:B,2,0),IFERROR(VLOOKUP('Lotações convertidas'!A6196,'Lista de conversão'!B:B,1,0),""))</f>
        <v>CENTRO DE SAÚDE JARDIM GUANABARA</v>
      </c>
    </row>
    <row r="6197" spans="1:2" x14ac:dyDescent="0.25">
      <c r="A6197" t="str">
        <f>TRIM(BC!F6195)</f>
        <v>CENTRO DE SAÚDE BOM JESUS</v>
      </c>
      <c r="B6197" t="str">
        <f>IFERROR(VLOOKUP('Lotações convertidas'!A6197,'Lista de conversão'!A:B,2,0),IFERROR(VLOOKUP('Lotações convertidas'!A6197,'Lista de conversão'!B:B,1,0),""))</f>
        <v>CENTRO DE SAÚDE BOM JESUS</v>
      </c>
    </row>
    <row r="6198" spans="1:2" x14ac:dyDescent="0.25">
      <c r="A6198" t="str">
        <f>TRIM(BC!F6196)</f>
        <v>CENTRO DE SAÚDE EFIGÊNIA MURTA DE FIGUEIREDO</v>
      </c>
      <c r="B6198" t="str">
        <f>IFERROR(VLOOKUP('Lotações convertidas'!A6198,'Lista de conversão'!A:B,2,0),IFERROR(VLOOKUP('Lotações convertidas'!A6198,'Lista de conversão'!B:B,1,0),""))</f>
        <v>CENTRO DE SAÚDE EFIGÊNIA MURTA DE FIGUEIREDO</v>
      </c>
    </row>
    <row r="6199" spans="1:2" x14ac:dyDescent="0.25">
      <c r="A6199" t="str">
        <f>TRIM(BC!F6197)</f>
        <v>LABORATÓRIO MUNICIPAL DE REFERÊNCIA DE ANALISES CLINICAS E CITOPATOLOGIA</v>
      </c>
      <c r="B6199" t="str">
        <f>IFERROR(VLOOKUP('Lotações convertidas'!A6199,'Lista de conversão'!A:B,2,0),IFERROR(VLOOKUP('Lotações convertidas'!A6199,'Lista de conversão'!B:B,1,0),""))</f>
        <v>LABORATORIO MUNICIPAL DE REFERENCIA DE ANALISES CLINICAS E CITOPATOLOGIA</v>
      </c>
    </row>
    <row r="6200" spans="1:2" x14ac:dyDescent="0.25">
      <c r="A6200" t="str">
        <f>TRIM(BC!F6198)</f>
        <v>CENTRO DE SAÚDE MENINO JESUS</v>
      </c>
      <c r="B6200" t="str">
        <f>IFERROR(VLOOKUP('Lotações convertidas'!A6200,'Lista de conversão'!A:B,2,0),IFERROR(VLOOKUP('Lotações convertidas'!A6200,'Lista de conversão'!B:B,1,0),""))</f>
        <v>CENTRO DE SAÚDE MENINO JESUS</v>
      </c>
    </row>
    <row r="6201" spans="1:2" x14ac:dyDescent="0.25">
      <c r="A6201" t="str">
        <f>TRIM(BC!F6199)</f>
        <v>CENTRO DE SAÚDE PARAÚNA</v>
      </c>
      <c r="B6201" t="str">
        <f>IFERROR(VLOOKUP('Lotações convertidas'!A6201,'Lista de conversão'!A:B,2,0),IFERROR(VLOOKUP('Lotações convertidas'!A6201,'Lista de conversão'!B:B,1,0),""))</f>
        <v>CENTRO DE SAÚDE PARAÚNA</v>
      </c>
    </row>
    <row r="6202" spans="1:2" x14ac:dyDescent="0.25">
      <c r="A6202" t="str">
        <f>TRIM(BC!F6200)</f>
        <v>CENTRO DE SAÚDE SÃO JORGE</v>
      </c>
      <c r="B6202" t="str">
        <f>IFERROR(VLOOKUP('Lotações convertidas'!A6202,'Lista de conversão'!A:B,2,0),IFERROR(VLOOKUP('Lotações convertidas'!A6202,'Lista de conversão'!B:B,1,0),""))</f>
        <v>CENTRO DE SAÚDE SÃO JORGE</v>
      </c>
    </row>
    <row r="6203" spans="1:2" x14ac:dyDescent="0.25">
      <c r="A6203" t="str">
        <f>TRIM(BC!F6201)</f>
        <v>UNIDADE DE PRONTO ATENDIMENTO NORTE</v>
      </c>
      <c r="B6203" t="str">
        <f>IFERROR(VLOOKUP('Lotações convertidas'!A6203,'Lista de conversão'!A:B,2,0),IFERROR(VLOOKUP('Lotações convertidas'!A6203,'Lista de conversão'!B:B,1,0),""))</f>
        <v>UNIDADE DE PRONTO ATENDIMENTO NORTE</v>
      </c>
    </row>
    <row r="6204" spans="1:2" x14ac:dyDescent="0.25">
      <c r="A6204" t="str">
        <f>TRIM(BC!F6202)</f>
        <v>CENTRO DE SAÚDE SÃO BERNARDO</v>
      </c>
      <c r="B6204" t="str">
        <f>IFERROR(VLOOKUP('Lotações convertidas'!A6204,'Lista de conversão'!A:B,2,0),IFERROR(VLOOKUP('Lotações convertidas'!A6204,'Lista de conversão'!B:B,1,0),""))</f>
        <v>CENTRO DE SAÚDE SÃO BERNARDO</v>
      </c>
    </row>
    <row r="6205" spans="1:2" x14ac:dyDescent="0.25">
      <c r="A6205" t="str">
        <f>TRIM(BC!F6203)</f>
        <v>CENTRO DE SAÚDE MENINO JESUS</v>
      </c>
      <c r="B6205" t="str">
        <f>IFERROR(VLOOKUP('Lotações convertidas'!A6205,'Lista de conversão'!A:B,2,0),IFERROR(VLOOKUP('Lotações convertidas'!A6205,'Lista de conversão'!B:B,1,0),""))</f>
        <v>CENTRO DE SAÚDE MENINO JESUS</v>
      </c>
    </row>
    <row r="6206" spans="1:2" x14ac:dyDescent="0.25">
      <c r="A6206" t="str">
        <f>TRIM(BC!F6204)</f>
        <v>LABORATÓRIO REGIONAL LESTE / NORDESTE</v>
      </c>
      <c r="B6206" t="str">
        <f>IFERROR(VLOOKUP('Lotações convertidas'!A6206,'Lista de conversão'!A:B,2,0),IFERROR(VLOOKUP('Lotações convertidas'!A6206,'Lista de conversão'!B:B,1,0),""))</f>
        <v>LABORATORIO REGIONAL LESTE/NORDESTE</v>
      </c>
    </row>
    <row r="6207" spans="1:2" x14ac:dyDescent="0.25">
      <c r="A6207" t="str">
        <f>TRIM(BC!F6205)</f>
        <v>LABORATÓRIO REGIONAL OESTE / BARREIRO</v>
      </c>
      <c r="B6207" t="str">
        <f>IFERROR(VLOOKUP('Lotações convertidas'!A6207,'Lista de conversão'!A:B,2,0),IFERROR(VLOOKUP('Lotações convertidas'!A6207,'Lista de conversão'!B:B,1,0),""))</f>
        <v>LABORATORIO REGIONAL OESTE/BARREIRO</v>
      </c>
    </row>
    <row r="6208" spans="1:2" x14ac:dyDescent="0.25">
      <c r="A6208" t="str">
        <f>TRIM(BC!F6206)</f>
        <v>CENTRO DE SAÚDE VILA MARIA - JOÃO VITAL</v>
      </c>
      <c r="B6208" t="str">
        <f>IFERROR(VLOOKUP('Lotações convertidas'!A6208,'Lista de conversão'!A:B,2,0),IFERROR(VLOOKUP('Lotações convertidas'!A6208,'Lista de conversão'!B:B,1,0),""))</f>
        <v>CENTRO DE SAÚDE VILA MARIA - JOÃO VITAL</v>
      </c>
    </row>
    <row r="6209" spans="1:2" x14ac:dyDescent="0.25">
      <c r="A6209" t="str">
        <f>TRIM(BC!F6207)</f>
        <v>SERVIÇO DE ATENDIMENTO MÓVEL DE URGÊNCIA E TRANSPORTE EM SAÚDE</v>
      </c>
      <c r="B6209" t="str">
        <f>IFERROR(VLOOKUP('Lotações convertidas'!A6209,'Lista de conversão'!A:B,2,0),IFERROR(VLOOKUP('Lotações convertidas'!A6209,'Lista de conversão'!B:B,1,0),""))</f>
        <v>SERVIÇO DE ATENDIMENTO MÓVEL DE URGÊNCIA E TRANSPORTE EM SAÚDE</v>
      </c>
    </row>
    <row r="6210" spans="1:2" x14ac:dyDescent="0.25">
      <c r="A6210" t="str">
        <f>TRIM(BC!F6208)</f>
        <v>CENTRO DE REFERENCIA EM REABILITACAO LESTE</v>
      </c>
      <c r="B6210" t="str">
        <f>IFERROR(VLOOKUP('Lotações convertidas'!A6210,'Lista de conversão'!A:B,2,0),IFERROR(VLOOKUP('Lotações convertidas'!A6210,'Lista de conversão'!B:B,1,0),""))</f>
        <v>CENTRO DE REFERENCIA EM REABILITACAO LESTE</v>
      </c>
    </row>
    <row r="6211" spans="1:2" x14ac:dyDescent="0.25">
      <c r="A6211" t="str">
        <f>TRIM(BC!F6209)</f>
        <v>UNIDADE DE PRONTO ATENDIMENTO BARREIRO</v>
      </c>
      <c r="B6211" t="str">
        <f>IFERROR(VLOOKUP('Lotações convertidas'!A6211,'Lista de conversão'!A:B,2,0),IFERROR(VLOOKUP('Lotações convertidas'!A6211,'Lista de conversão'!B:B,1,0),""))</f>
        <v>UNIDADE DE PRONTO ATENDIMENTO BARREIRO</v>
      </c>
    </row>
    <row r="6212" spans="1:2" x14ac:dyDescent="0.25">
      <c r="A6212" t="str">
        <f>TRIM(BC!F6210)</f>
        <v>UNIDADE DE PRONTO ATENDIMENTO PAMPULHA</v>
      </c>
      <c r="B6212" t="str">
        <f>IFERROR(VLOOKUP('Lotações convertidas'!A6212,'Lista de conversão'!A:B,2,0),IFERROR(VLOOKUP('Lotações convertidas'!A6212,'Lista de conversão'!B:B,1,0),""))</f>
        <v>UNIDADE DE PRONTO ATENDIMENTO PAMPULHA</v>
      </c>
    </row>
    <row r="6213" spans="1:2" x14ac:dyDescent="0.25">
      <c r="A6213" t="str">
        <f>TRIM(BC!F6211)</f>
        <v>CENTRO DE SAÚDE VILA CEMIG</v>
      </c>
      <c r="B6213" t="str">
        <f>IFERROR(VLOOKUP('Lotações convertidas'!A6213,'Lista de conversão'!A:B,2,0),IFERROR(VLOOKUP('Lotações convertidas'!A6213,'Lista de conversão'!B:B,1,0),""))</f>
        <v>CENTRO DE SAÚDE VILA CEMIG</v>
      </c>
    </row>
    <row r="6214" spans="1:2" x14ac:dyDescent="0.25">
      <c r="A6214" t="str">
        <f>TRIM(BC!F6212)</f>
        <v>UNIDADE DE PRONTO ATENDIMENTO OESTE</v>
      </c>
      <c r="B6214" t="str">
        <f>IFERROR(VLOOKUP('Lotações convertidas'!A6214,'Lista de conversão'!A:B,2,0),IFERROR(VLOOKUP('Lotações convertidas'!A6214,'Lista de conversão'!B:B,1,0),""))</f>
        <v>UNIDADE DE PRONTO ATENDIMENTO OESTE</v>
      </c>
    </row>
    <row r="6215" spans="1:2" x14ac:dyDescent="0.25">
      <c r="A6215" t="str">
        <f>TRIM(BC!F6213)</f>
        <v>CENTRO DE SAÚDE CARLOS PRATES</v>
      </c>
      <c r="B6215" t="str">
        <f>IFERROR(VLOOKUP('Lotações convertidas'!A6215,'Lista de conversão'!A:B,2,0),IFERROR(VLOOKUP('Lotações convertidas'!A6215,'Lista de conversão'!B:B,1,0),""))</f>
        <v>CENTRO DE SAÚDE CARLOS PRATES</v>
      </c>
    </row>
    <row r="6216" spans="1:2" x14ac:dyDescent="0.25">
      <c r="A6216" t="str">
        <f>TRIM(BC!F6214)</f>
        <v>CENTRO DE SAÚDE CABANA</v>
      </c>
      <c r="B6216" t="str">
        <f>IFERROR(VLOOKUP('Lotações convertidas'!A6216,'Lista de conversão'!A:B,2,0),IFERROR(VLOOKUP('Lotações convertidas'!A6216,'Lista de conversão'!B:B,1,0),""))</f>
        <v>CENTRO DE SAÚDE CABANA</v>
      </c>
    </row>
    <row r="6217" spans="1:2" x14ac:dyDescent="0.25">
      <c r="A6217" t="str">
        <f>TRIM(BC!F6215)</f>
        <v>CENTRO DE SAÚDE DOM BOSCO</v>
      </c>
      <c r="B6217" t="str">
        <f>IFERROR(VLOOKUP('Lotações convertidas'!A6217,'Lista de conversão'!A:B,2,0),IFERROR(VLOOKUP('Lotações convertidas'!A6217,'Lista de conversão'!B:B,1,0),""))</f>
        <v>CENTRO DE SAÚDE DOM BOSCO</v>
      </c>
    </row>
    <row r="6218" spans="1:2" x14ac:dyDescent="0.25">
      <c r="A6218" t="str">
        <f>TRIM(BC!F6216)</f>
        <v>UNIDADE DE PRONTO ATENDIMENTO NORDESTE</v>
      </c>
      <c r="B6218" t="str">
        <f>IFERROR(VLOOKUP('Lotações convertidas'!A6218,'Lista de conversão'!A:B,2,0),IFERROR(VLOOKUP('Lotações convertidas'!A6218,'Lista de conversão'!B:B,1,0),""))</f>
        <v>UNIDADE DE PRONTO ATENDIMENTO NORDESTE</v>
      </c>
    </row>
    <row r="6219" spans="1:2" x14ac:dyDescent="0.25">
      <c r="A6219" t="str">
        <f>TRIM(BC!F6217)</f>
        <v>UNIDADE DE PRONTO ATENDIMENTO OESTE</v>
      </c>
      <c r="B6219" t="str">
        <f>IFERROR(VLOOKUP('Lotações convertidas'!A6219,'Lista de conversão'!A:B,2,0),IFERROR(VLOOKUP('Lotações convertidas'!A6219,'Lista de conversão'!B:B,1,0),""))</f>
        <v>UNIDADE DE PRONTO ATENDIMENTO OESTE</v>
      </c>
    </row>
    <row r="6220" spans="1:2" x14ac:dyDescent="0.25">
      <c r="A6220" t="str">
        <f>TRIM(BC!F6218)</f>
        <v>UNIDADE DE REFERÊNCIA SECUNDÁRIA CAMPOS SALES</v>
      </c>
      <c r="B6220" t="str">
        <f>IFERROR(VLOOKUP('Lotações convertidas'!A6220,'Lista de conversão'!A:B,2,0),IFERROR(VLOOKUP('Lotações convertidas'!A6220,'Lista de conversão'!B:B,1,0),""))</f>
        <v>UNIDADE DE REFERENCIA SECUNDARIA CAMPOS SALES</v>
      </c>
    </row>
    <row r="6221" spans="1:2" x14ac:dyDescent="0.25">
      <c r="A6221" t="str">
        <f>TRIM(BC!F6219)</f>
        <v>CENTRO DE SAÚDE SÃO FRANCISCO</v>
      </c>
      <c r="B6221" t="str">
        <f>IFERROR(VLOOKUP('Lotações convertidas'!A6221,'Lista de conversão'!A:B,2,0),IFERROR(VLOOKUP('Lotações convertidas'!A6221,'Lista de conversão'!B:B,1,0),""))</f>
        <v>CENTRO DE SAÚDE SÃO FRANCISCO</v>
      </c>
    </row>
    <row r="6222" spans="1:2" x14ac:dyDescent="0.25">
      <c r="A6222" t="str">
        <f>TRIM(BC!F6220)</f>
        <v>CENTRO DE ESPECIALIDADES MEDICAS VENDA NOVA</v>
      </c>
      <c r="B6222" t="str">
        <f>IFERROR(VLOOKUP('Lotações convertidas'!A6222,'Lista de conversão'!A:B,2,0),IFERROR(VLOOKUP('Lotações convertidas'!A6222,'Lista de conversão'!B:B,1,0),""))</f>
        <v>CENTRO DE ESPECIALIDADES MEDICAS VENDA NOVA</v>
      </c>
    </row>
    <row r="6223" spans="1:2" x14ac:dyDescent="0.25">
      <c r="A6223" t="str">
        <f>TRIM(BC!F6221)</f>
        <v>CENTRO DE SAÚDE SANTA CECÍLIA</v>
      </c>
      <c r="B6223" t="str">
        <f>IFERROR(VLOOKUP('Lotações convertidas'!A6223,'Lista de conversão'!A:B,2,0),IFERROR(VLOOKUP('Lotações convertidas'!A6223,'Lista de conversão'!B:B,1,0),""))</f>
        <v>CENTRO DE SAÚDE SANTA CECÍLIA</v>
      </c>
    </row>
    <row r="6224" spans="1:2" x14ac:dyDescent="0.25">
      <c r="A6224" t="str">
        <f>TRIM(BC!F6222)</f>
        <v>UNIDADE DE PRONTO ATENDIMENTO NORDESTE</v>
      </c>
      <c r="B6224" t="str">
        <f>IFERROR(VLOOKUP('Lotações convertidas'!A6224,'Lista de conversão'!A:B,2,0),IFERROR(VLOOKUP('Lotações convertidas'!A6224,'Lista de conversão'!B:B,1,0),""))</f>
        <v>UNIDADE DE PRONTO ATENDIMENTO NORDESTE</v>
      </c>
    </row>
    <row r="6225" spans="1:2" x14ac:dyDescent="0.25">
      <c r="A6225" t="str">
        <f>TRIM(BC!F6223)</f>
        <v>CENTRO DE SAÚDE ZILAH SPÓSITO</v>
      </c>
      <c r="B6225" t="str">
        <f>IFERROR(VLOOKUP('Lotações convertidas'!A6225,'Lista de conversão'!A:B,2,0),IFERROR(VLOOKUP('Lotações convertidas'!A6225,'Lista de conversão'!B:B,1,0),""))</f>
        <v>CENTRO DE SAÚDE ZILAH SPÓSITO</v>
      </c>
    </row>
    <row r="6226" spans="1:2" x14ac:dyDescent="0.25">
      <c r="A6226" t="str">
        <f>TRIM(BC!F6224)</f>
        <v>CENTRO DE SAÚDE MARIA GORETTI</v>
      </c>
      <c r="B6226" t="str">
        <f>IFERROR(VLOOKUP('Lotações convertidas'!A6226,'Lista de conversão'!A:B,2,0),IFERROR(VLOOKUP('Lotações convertidas'!A6226,'Lista de conversão'!B:B,1,0),""))</f>
        <v>CENTRO DE SAÚDE MARIA GORETTI</v>
      </c>
    </row>
    <row r="6227" spans="1:2" x14ac:dyDescent="0.25">
      <c r="A6227" t="str">
        <f>TRIM(BC!F6225)</f>
        <v>CENTRO DE SAÚDE RIO BRANCO</v>
      </c>
      <c r="B6227" t="str">
        <f>IFERROR(VLOOKUP('Lotações convertidas'!A6227,'Lista de conversão'!A:B,2,0),IFERROR(VLOOKUP('Lotações convertidas'!A6227,'Lista de conversão'!B:B,1,0),""))</f>
        <v>CENTRO DE SAÚDE RIO BRANCO</v>
      </c>
    </row>
    <row r="6228" spans="1:2" x14ac:dyDescent="0.25">
      <c r="A6228" t="str">
        <f>TRIM(BC!F6226)</f>
        <v>UNIDADE DE PRONTO ATENDIMENTO NORDESTE</v>
      </c>
      <c r="B6228" t="str">
        <f>IFERROR(VLOOKUP('Lotações convertidas'!A6228,'Lista de conversão'!A:B,2,0),IFERROR(VLOOKUP('Lotações convertidas'!A6228,'Lista de conversão'!B:B,1,0),""))</f>
        <v>UNIDADE DE PRONTO ATENDIMENTO NORDESTE</v>
      </c>
    </row>
    <row r="6229" spans="1:2" x14ac:dyDescent="0.25">
      <c r="A6229" t="str">
        <f>TRIM(BC!F6227)</f>
        <v>UNIDADE DE PRONTO ATENDIMENTO OESTE</v>
      </c>
      <c r="B6229" t="str">
        <f>IFERROR(VLOOKUP('Lotações convertidas'!A6229,'Lista de conversão'!A:B,2,0),IFERROR(VLOOKUP('Lotações convertidas'!A6229,'Lista de conversão'!B:B,1,0),""))</f>
        <v>UNIDADE DE PRONTO ATENDIMENTO OESTE</v>
      </c>
    </row>
    <row r="6230" spans="1:2" x14ac:dyDescent="0.25">
      <c r="A6230" t="str">
        <f>TRIM(BC!F6228)</f>
        <v>CENTRO DE REFERENCIA EM REABILITACAO VENDA NOVA</v>
      </c>
      <c r="B6230" t="str">
        <f>IFERROR(VLOOKUP('Lotações convertidas'!A6230,'Lista de conversão'!A:B,2,0),IFERROR(VLOOKUP('Lotações convertidas'!A6230,'Lista de conversão'!B:B,1,0),""))</f>
        <v>CENTRO DE REFERENCIA EM REABILITACAO VENDA NOVA</v>
      </c>
    </row>
    <row r="6231" spans="1:2" x14ac:dyDescent="0.25">
      <c r="A6231" t="str">
        <f>TRIM(BC!F6229)</f>
        <v>GERENCIA DE ASSISTENCIA, EPIDEMIOLOGIA E REGULACAO OESTE</v>
      </c>
      <c r="B6231" t="str">
        <f>IFERROR(VLOOKUP('Lotações convertidas'!A6231,'Lista de conversão'!A:B,2,0),IFERROR(VLOOKUP('Lotações convertidas'!A6231,'Lista de conversão'!B:B,1,0),""))</f>
        <v>GERENCIA DE ASSISTENCIA, EPIDEMIOLOGIA E REGULACAO OESTE</v>
      </c>
    </row>
    <row r="6232" spans="1:2" x14ac:dyDescent="0.25">
      <c r="A6232" t="str">
        <f>TRIM(BC!F6230)</f>
        <v>CENTRO DE SAÚDE JAQUELINE II</v>
      </c>
      <c r="B6232" t="str">
        <f>IFERROR(VLOOKUP('Lotações convertidas'!A6232,'Lista de conversão'!A:B,2,0),IFERROR(VLOOKUP('Lotações convertidas'!A6232,'Lista de conversão'!B:B,1,0),""))</f>
        <v>CENTRO DE SAÚDE JAQUELINE II</v>
      </c>
    </row>
    <row r="6233" spans="1:2" x14ac:dyDescent="0.25">
      <c r="A6233" t="str">
        <f>TRIM(BC!F6231)</f>
        <v>UNIDADE DE PRONTO ATENDIMENTO NORDESTE</v>
      </c>
      <c r="B6233" t="str">
        <f>IFERROR(VLOOKUP('Lotações convertidas'!A6233,'Lista de conversão'!A:B,2,0),IFERROR(VLOOKUP('Lotações convertidas'!A6233,'Lista de conversão'!B:B,1,0),""))</f>
        <v>UNIDADE DE PRONTO ATENDIMENTO NORDESTE</v>
      </c>
    </row>
    <row r="6234" spans="1:2" x14ac:dyDescent="0.25">
      <c r="A6234" t="str">
        <f>TRIM(BC!F6232)</f>
        <v>LABORATÓRIO DE ZOONOSES</v>
      </c>
      <c r="B6234" t="str">
        <f>IFERROR(VLOOKUP('Lotações convertidas'!A6234,'Lista de conversão'!A:B,2,0),IFERROR(VLOOKUP('Lotações convertidas'!A6234,'Lista de conversão'!B:B,1,0),""))</f>
        <v>LABORATORIO DE ZOONOSES</v>
      </c>
    </row>
    <row r="6235" spans="1:2" x14ac:dyDescent="0.25">
      <c r="A6235" t="str">
        <f>TRIM(BC!F6233)</f>
        <v>LABORATÓRIO REGIONAL CENTRO-SUL / PAMPULHA</v>
      </c>
      <c r="B6235" t="str">
        <f>IFERROR(VLOOKUP('Lotações convertidas'!A6235,'Lista de conversão'!A:B,2,0),IFERROR(VLOOKUP('Lotações convertidas'!A6235,'Lista de conversão'!B:B,1,0),""))</f>
        <v>LABORATORIO REGIONAL CENTRO-SUL/PAMPULHA</v>
      </c>
    </row>
    <row r="6236" spans="1:2" x14ac:dyDescent="0.25">
      <c r="A6236" t="str">
        <f>TRIM(BC!F6234)</f>
        <v>CENTRAL DE ESTERILIZACAO LESTE</v>
      </c>
      <c r="B6236" t="str">
        <f>IFERROR(VLOOKUP('Lotações convertidas'!A6236,'Lista de conversão'!A:B,2,0),IFERROR(VLOOKUP('Lotações convertidas'!A6236,'Lista de conversão'!B:B,1,0),""))</f>
        <v>CENTRAL DE ESTERILIZACAO LESTE</v>
      </c>
    </row>
    <row r="6237" spans="1:2" x14ac:dyDescent="0.25">
      <c r="A6237" t="str">
        <f>TRIM(BC!F6235)</f>
        <v>UNIDADE DE PRONTO ATENDIMENTO BARREIRO</v>
      </c>
      <c r="B6237" t="str">
        <f>IFERROR(VLOOKUP('Lotações convertidas'!A6237,'Lista de conversão'!A:B,2,0),IFERROR(VLOOKUP('Lotações convertidas'!A6237,'Lista de conversão'!B:B,1,0),""))</f>
        <v>UNIDADE DE PRONTO ATENDIMENTO BARREIRO</v>
      </c>
    </row>
    <row r="6238" spans="1:2" x14ac:dyDescent="0.25">
      <c r="A6238" t="str">
        <f>TRIM(BC!F6236)</f>
        <v>CENTRO DE REFERENCIA EM REABILITACAO LESTE</v>
      </c>
      <c r="B6238" t="str">
        <f>IFERROR(VLOOKUP('Lotações convertidas'!A6238,'Lista de conversão'!A:B,2,0),IFERROR(VLOOKUP('Lotações convertidas'!A6238,'Lista de conversão'!B:B,1,0),""))</f>
        <v>CENTRO DE REFERENCIA EM REABILITACAO LESTE</v>
      </c>
    </row>
    <row r="6239" spans="1:2" x14ac:dyDescent="0.25">
      <c r="A6239" t="str">
        <f>TRIM(BC!F6237)</f>
        <v>CENTRO DE SAÚDE LAJEDO</v>
      </c>
      <c r="B6239" t="str">
        <f>IFERROR(VLOOKUP('Lotações convertidas'!A6239,'Lista de conversão'!A:B,2,0),IFERROR(VLOOKUP('Lotações convertidas'!A6239,'Lista de conversão'!B:B,1,0),""))</f>
        <v>CENTRO DE SAÚDE LAJEDO</v>
      </c>
    </row>
    <row r="6240" spans="1:2" x14ac:dyDescent="0.25">
      <c r="A6240" t="str">
        <f>TRIM(BC!F6238)</f>
        <v>UNIDADE DE PRONTO ATENDIMENTO PAMPULHA</v>
      </c>
      <c r="B6240" t="str">
        <f>IFERROR(VLOOKUP('Lotações convertidas'!A6240,'Lista de conversão'!A:B,2,0),IFERROR(VLOOKUP('Lotações convertidas'!A6240,'Lista de conversão'!B:B,1,0),""))</f>
        <v>UNIDADE DE PRONTO ATENDIMENTO PAMPULHA</v>
      </c>
    </row>
    <row r="6241" spans="1:2" x14ac:dyDescent="0.25">
      <c r="A6241" t="str">
        <f>TRIM(BC!F6239)</f>
        <v>CENTRO DE REFERENCIA EM SAUDE MENTAL VENDA NOVA</v>
      </c>
      <c r="B6241" t="str">
        <f>IFERROR(VLOOKUP('Lotações convertidas'!A6241,'Lista de conversão'!A:B,2,0),IFERROR(VLOOKUP('Lotações convertidas'!A6241,'Lista de conversão'!B:B,1,0),""))</f>
        <v>CENTRO DE REFERENCIA EM SAUDE MENTAL VENDA NOVA</v>
      </c>
    </row>
    <row r="6242" spans="1:2" x14ac:dyDescent="0.25">
      <c r="A6242" t="str">
        <f>TRIM(BC!F6240)</f>
        <v>CENTRO DE SAÚDE SÃO MIGUEL ARCANJO</v>
      </c>
      <c r="B6242" t="str">
        <f>IFERROR(VLOOKUP('Lotações convertidas'!A6242,'Lista de conversão'!A:B,2,0),IFERROR(VLOOKUP('Lotações convertidas'!A6242,'Lista de conversão'!B:B,1,0),""))</f>
        <v>CENTRO DE SAÚDE SÃO MIGUEL ARCANJO</v>
      </c>
    </row>
    <row r="6243" spans="1:2" x14ac:dyDescent="0.25">
      <c r="A6243" t="str">
        <f>TRIM(BC!F6241)</f>
        <v>UNIDADE DE PRONTO ATENDIMENTO BARREIRO</v>
      </c>
      <c r="B6243" t="str">
        <f>IFERROR(VLOOKUP('Lotações convertidas'!A6243,'Lista de conversão'!A:B,2,0),IFERROR(VLOOKUP('Lotações convertidas'!A6243,'Lista de conversão'!B:B,1,0),""))</f>
        <v>UNIDADE DE PRONTO ATENDIMENTO BARREIRO</v>
      </c>
    </row>
    <row r="6244" spans="1:2" x14ac:dyDescent="0.25">
      <c r="A6244" t="str">
        <f>TRIM(BC!F6242)</f>
        <v/>
      </c>
      <c r="B6244" t="str">
        <f>IFERROR(VLOOKUP('Lotações convertidas'!A6244,'Lista de conversão'!A:B,2,0),IFERROR(VLOOKUP('Lotações convertidas'!A6244,'Lista de conversão'!B:B,1,0),""))</f>
        <v/>
      </c>
    </row>
    <row r="6245" spans="1:2" x14ac:dyDescent="0.25">
      <c r="A6245" t="str">
        <f>TRIM(BC!F6243)</f>
        <v/>
      </c>
      <c r="B6245" t="str">
        <f>IFERROR(VLOOKUP('Lotações convertidas'!A6245,'Lista de conversão'!A:B,2,0),IFERROR(VLOOKUP('Lotações convertidas'!A6245,'Lista de conversão'!B:B,1,0),""))</f>
        <v/>
      </c>
    </row>
    <row r="6246" spans="1:2" x14ac:dyDescent="0.25">
      <c r="A6246" t="str">
        <f>TRIM(BC!F6244)</f>
        <v/>
      </c>
      <c r="B6246" t="str">
        <f>IFERROR(VLOOKUP('Lotações convertidas'!A6246,'Lista de conversão'!A:B,2,0),IFERROR(VLOOKUP('Lotações convertidas'!A6246,'Lista de conversão'!B:B,1,0),""))</f>
        <v/>
      </c>
    </row>
    <row r="6247" spans="1:2" x14ac:dyDescent="0.25">
      <c r="A6247" t="str">
        <f>TRIM(BC!F6245)</f>
        <v/>
      </c>
      <c r="B6247" t="str">
        <f>IFERROR(VLOOKUP('Lotações convertidas'!A6247,'Lista de conversão'!A:B,2,0),IFERROR(VLOOKUP('Lotações convertidas'!A6247,'Lista de conversão'!B:B,1,0),""))</f>
        <v/>
      </c>
    </row>
    <row r="6248" spans="1:2" x14ac:dyDescent="0.25">
      <c r="A6248" t="str">
        <f>TRIM(BC!F6246)</f>
        <v/>
      </c>
      <c r="B6248" t="str">
        <f>IFERROR(VLOOKUP('Lotações convertidas'!A6248,'Lista de conversão'!A:B,2,0),IFERROR(VLOOKUP('Lotações convertidas'!A6248,'Lista de conversão'!B:B,1,0),""))</f>
        <v/>
      </c>
    </row>
    <row r="6249" spans="1:2" x14ac:dyDescent="0.25">
      <c r="A6249" t="str">
        <f>TRIM(BC!F6247)</f>
        <v/>
      </c>
      <c r="B6249" t="str">
        <f>IFERROR(VLOOKUP('Lotações convertidas'!A6249,'Lista de conversão'!A:B,2,0),IFERROR(VLOOKUP('Lotações convertidas'!A6249,'Lista de conversão'!B:B,1,0),""))</f>
        <v/>
      </c>
    </row>
    <row r="6250" spans="1:2" x14ac:dyDescent="0.25">
      <c r="A6250" t="str">
        <f>TRIM(BC!F6248)</f>
        <v/>
      </c>
      <c r="B6250" t="str">
        <f>IFERROR(VLOOKUP('Lotações convertidas'!A6250,'Lista de conversão'!A:B,2,0),IFERROR(VLOOKUP('Lotações convertidas'!A6250,'Lista de conversão'!B:B,1,0),""))</f>
        <v/>
      </c>
    </row>
    <row r="6251" spans="1:2" x14ac:dyDescent="0.25">
      <c r="A6251" t="str">
        <f>TRIM(BC!F6249)</f>
        <v/>
      </c>
      <c r="B6251" t="str">
        <f>IFERROR(VLOOKUP('Lotações convertidas'!A6251,'Lista de conversão'!A:B,2,0),IFERROR(VLOOKUP('Lotações convertidas'!A6251,'Lista de conversão'!B:B,1,0),""))</f>
        <v/>
      </c>
    </row>
    <row r="6252" spans="1:2" x14ac:dyDescent="0.25">
      <c r="A6252" t="str">
        <f>TRIM(BC!F6250)</f>
        <v/>
      </c>
      <c r="B6252" t="str">
        <f>IFERROR(VLOOKUP('Lotações convertidas'!A6252,'Lista de conversão'!A:B,2,0),IFERROR(VLOOKUP('Lotações convertidas'!A6252,'Lista de conversão'!B:B,1,0),""))</f>
        <v/>
      </c>
    </row>
    <row r="6253" spans="1:2" x14ac:dyDescent="0.25">
      <c r="A6253" t="str">
        <f>TRIM(BC!F6251)</f>
        <v/>
      </c>
      <c r="B6253" t="str">
        <f>IFERROR(VLOOKUP('Lotações convertidas'!A6253,'Lista de conversão'!A:B,2,0),IFERROR(VLOOKUP('Lotações convertidas'!A6253,'Lista de conversão'!B:B,1,0),""))</f>
        <v/>
      </c>
    </row>
    <row r="6254" spans="1:2" x14ac:dyDescent="0.25">
      <c r="A6254" t="str">
        <f>TRIM(BC!F6252)</f>
        <v/>
      </c>
      <c r="B6254" t="str">
        <f>IFERROR(VLOOKUP('Lotações convertidas'!A6254,'Lista de conversão'!A:B,2,0),IFERROR(VLOOKUP('Lotações convertidas'!A6254,'Lista de conversão'!B:B,1,0),""))</f>
        <v/>
      </c>
    </row>
    <row r="6255" spans="1:2" x14ac:dyDescent="0.25">
      <c r="A6255" t="str">
        <f>TRIM(BC!F6253)</f>
        <v/>
      </c>
      <c r="B6255" t="str">
        <f>IFERROR(VLOOKUP('Lotações convertidas'!A6255,'Lista de conversão'!A:B,2,0),IFERROR(VLOOKUP('Lotações convertidas'!A6255,'Lista de conversão'!B:B,1,0),""))</f>
        <v/>
      </c>
    </row>
    <row r="6256" spans="1:2" x14ac:dyDescent="0.25">
      <c r="A6256" t="str">
        <f>TRIM(BC!F6254)</f>
        <v/>
      </c>
      <c r="B6256" t="str">
        <f>IFERROR(VLOOKUP('Lotações convertidas'!A6256,'Lista de conversão'!A:B,2,0),IFERROR(VLOOKUP('Lotações convertidas'!A6256,'Lista de conversão'!B:B,1,0),""))</f>
        <v/>
      </c>
    </row>
    <row r="6257" spans="1:2" x14ac:dyDescent="0.25">
      <c r="A6257" t="str">
        <f>TRIM(BC!F6255)</f>
        <v/>
      </c>
      <c r="B6257" t="str">
        <f>IFERROR(VLOOKUP('Lotações convertidas'!A6257,'Lista de conversão'!A:B,2,0),IFERROR(VLOOKUP('Lotações convertidas'!A6257,'Lista de conversão'!B:B,1,0),""))</f>
        <v/>
      </c>
    </row>
    <row r="6258" spans="1:2" x14ac:dyDescent="0.25">
      <c r="A6258" t="str">
        <f>TRIM(BC!F6256)</f>
        <v/>
      </c>
      <c r="B6258" t="str">
        <f>IFERROR(VLOOKUP('Lotações convertidas'!A6258,'Lista de conversão'!A:B,2,0),IFERROR(VLOOKUP('Lotações convertidas'!A6258,'Lista de conversão'!B:B,1,0),""))</f>
        <v/>
      </c>
    </row>
    <row r="6259" spans="1:2" x14ac:dyDescent="0.25">
      <c r="A6259" t="str">
        <f>TRIM(BC!F6257)</f>
        <v/>
      </c>
      <c r="B6259" t="str">
        <f>IFERROR(VLOOKUP('Lotações convertidas'!A6259,'Lista de conversão'!A:B,2,0),IFERROR(VLOOKUP('Lotações convertidas'!A6259,'Lista de conversão'!B:B,1,0),""))</f>
        <v/>
      </c>
    </row>
    <row r="6260" spans="1:2" x14ac:dyDescent="0.25">
      <c r="A6260" t="str">
        <f>TRIM(BC!F6258)</f>
        <v/>
      </c>
      <c r="B6260" t="str">
        <f>IFERROR(VLOOKUP('Lotações convertidas'!A6260,'Lista de conversão'!A:B,2,0),IFERROR(VLOOKUP('Lotações convertidas'!A6260,'Lista de conversão'!B:B,1,0),""))</f>
        <v/>
      </c>
    </row>
    <row r="6261" spans="1:2" x14ac:dyDescent="0.25">
      <c r="A6261" t="str">
        <f>TRIM(BC!F6259)</f>
        <v/>
      </c>
      <c r="B6261" t="str">
        <f>IFERROR(VLOOKUP('Lotações convertidas'!A6261,'Lista de conversão'!A:B,2,0),IFERROR(VLOOKUP('Lotações convertidas'!A6261,'Lista de conversão'!B:B,1,0),""))</f>
        <v/>
      </c>
    </row>
    <row r="6262" spans="1:2" x14ac:dyDescent="0.25">
      <c r="A6262" t="str">
        <f>TRIM(BC!F6260)</f>
        <v/>
      </c>
      <c r="B6262" t="str">
        <f>IFERROR(VLOOKUP('Lotações convertidas'!A6262,'Lista de conversão'!A:B,2,0),IFERROR(VLOOKUP('Lotações convertidas'!A6262,'Lista de conversão'!B:B,1,0),""))</f>
        <v/>
      </c>
    </row>
    <row r="6263" spans="1:2" x14ac:dyDescent="0.25">
      <c r="A6263" t="str">
        <f>TRIM(BC!F6261)</f>
        <v/>
      </c>
      <c r="B6263" t="str">
        <f>IFERROR(VLOOKUP('Lotações convertidas'!A6263,'Lista de conversão'!A:B,2,0),IFERROR(VLOOKUP('Lotações convertidas'!A6263,'Lista de conversão'!B:B,1,0),""))</f>
        <v/>
      </c>
    </row>
    <row r="6264" spans="1:2" x14ac:dyDescent="0.25">
      <c r="A6264" t="str">
        <f>TRIM(BC!F6262)</f>
        <v/>
      </c>
      <c r="B6264" t="str">
        <f>IFERROR(VLOOKUP('Lotações convertidas'!A6264,'Lista de conversão'!A:B,2,0),IFERROR(VLOOKUP('Lotações convertidas'!A6264,'Lista de conversão'!B:B,1,0),""))</f>
        <v/>
      </c>
    </row>
    <row r="6265" spans="1:2" x14ac:dyDescent="0.25">
      <c r="A6265" t="str">
        <f>TRIM(BC!F6263)</f>
        <v/>
      </c>
      <c r="B6265" t="str">
        <f>IFERROR(VLOOKUP('Lotações convertidas'!A6265,'Lista de conversão'!A:B,2,0),IFERROR(VLOOKUP('Lotações convertidas'!A6265,'Lista de conversão'!B:B,1,0),""))</f>
        <v/>
      </c>
    </row>
    <row r="6266" spans="1:2" x14ac:dyDescent="0.25">
      <c r="A6266" t="str">
        <f>TRIM(BC!F6264)</f>
        <v/>
      </c>
      <c r="B6266" t="str">
        <f>IFERROR(VLOOKUP('Lotações convertidas'!A6266,'Lista de conversão'!A:B,2,0),IFERROR(VLOOKUP('Lotações convertidas'!A6266,'Lista de conversão'!B:B,1,0),""))</f>
        <v/>
      </c>
    </row>
    <row r="6267" spans="1:2" x14ac:dyDescent="0.25">
      <c r="A6267" t="str">
        <f>TRIM(BC!F6265)</f>
        <v/>
      </c>
      <c r="B6267" t="str">
        <f>IFERROR(VLOOKUP('Lotações convertidas'!A6267,'Lista de conversão'!A:B,2,0),IFERROR(VLOOKUP('Lotações convertidas'!A6267,'Lista de conversão'!B:B,1,0),""))</f>
        <v/>
      </c>
    </row>
    <row r="6268" spans="1:2" x14ac:dyDescent="0.25">
      <c r="A6268" t="str">
        <f>TRIM(BC!F6266)</f>
        <v/>
      </c>
      <c r="B6268" t="str">
        <f>IFERROR(VLOOKUP('Lotações convertidas'!A6268,'Lista de conversão'!A:B,2,0),IFERROR(VLOOKUP('Lotações convertidas'!A6268,'Lista de conversão'!B:B,1,0),""))</f>
        <v/>
      </c>
    </row>
    <row r="6269" spans="1:2" x14ac:dyDescent="0.25">
      <c r="A6269" t="str">
        <f>TRIM(BC!F6267)</f>
        <v/>
      </c>
      <c r="B6269" t="str">
        <f>IFERROR(VLOOKUP('Lotações convertidas'!A6269,'Lista de conversão'!A:B,2,0),IFERROR(VLOOKUP('Lotações convertidas'!A6269,'Lista de conversão'!B:B,1,0),""))</f>
        <v/>
      </c>
    </row>
    <row r="6270" spans="1:2" x14ac:dyDescent="0.25">
      <c r="A6270" t="str">
        <f>TRIM(BC!F6268)</f>
        <v/>
      </c>
      <c r="B6270" t="str">
        <f>IFERROR(VLOOKUP('Lotações convertidas'!A6270,'Lista de conversão'!A:B,2,0),IFERROR(VLOOKUP('Lotações convertidas'!A6270,'Lista de conversão'!B:B,1,0),""))</f>
        <v/>
      </c>
    </row>
    <row r="6271" spans="1:2" x14ac:dyDescent="0.25">
      <c r="A6271" t="str">
        <f>TRIM(BC!F6269)</f>
        <v/>
      </c>
      <c r="B6271" t="str">
        <f>IFERROR(VLOOKUP('Lotações convertidas'!A6271,'Lista de conversão'!A:B,2,0),IFERROR(VLOOKUP('Lotações convertidas'!A6271,'Lista de conversão'!B:B,1,0),""))</f>
        <v/>
      </c>
    </row>
    <row r="6272" spans="1:2" x14ac:dyDescent="0.25">
      <c r="A6272" t="str">
        <f>TRIM(BC!F6270)</f>
        <v/>
      </c>
      <c r="B6272" t="str">
        <f>IFERROR(VLOOKUP('Lotações convertidas'!A6272,'Lista de conversão'!A:B,2,0),IFERROR(VLOOKUP('Lotações convertidas'!A6272,'Lista de conversão'!B:B,1,0),""))</f>
        <v/>
      </c>
    </row>
    <row r="6273" spans="1:2" x14ac:dyDescent="0.25">
      <c r="A6273" t="str">
        <f>TRIM(BC!F6271)</f>
        <v/>
      </c>
      <c r="B6273" t="str">
        <f>IFERROR(VLOOKUP('Lotações convertidas'!A6273,'Lista de conversão'!A:B,2,0),IFERROR(VLOOKUP('Lotações convertidas'!A6273,'Lista de conversão'!B:B,1,0),""))</f>
        <v/>
      </c>
    </row>
    <row r="6274" spans="1:2" x14ac:dyDescent="0.25">
      <c r="A6274" t="str">
        <f>TRIM(BC!F6272)</f>
        <v/>
      </c>
      <c r="B6274" t="str">
        <f>IFERROR(VLOOKUP('Lotações convertidas'!A6274,'Lista de conversão'!A:B,2,0),IFERROR(VLOOKUP('Lotações convertidas'!A6274,'Lista de conversão'!B:B,1,0),""))</f>
        <v/>
      </c>
    </row>
    <row r="6275" spans="1:2" x14ac:dyDescent="0.25">
      <c r="A6275" t="str">
        <f>TRIM(BC!F6273)</f>
        <v/>
      </c>
      <c r="B6275" t="str">
        <f>IFERROR(VLOOKUP('Lotações convertidas'!A6275,'Lista de conversão'!A:B,2,0),IFERROR(VLOOKUP('Lotações convertidas'!A6275,'Lista de conversão'!B:B,1,0),""))</f>
        <v/>
      </c>
    </row>
    <row r="6276" spans="1:2" x14ac:dyDescent="0.25">
      <c r="A6276" t="str">
        <f>TRIM(BC!F6274)</f>
        <v/>
      </c>
      <c r="B6276" t="str">
        <f>IFERROR(VLOOKUP('Lotações convertidas'!A6276,'Lista de conversão'!A:B,2,0),IFERROR(VLOOKUP('Lotações convertidas'!A6276,'Lista de conversão'!B:B,1,0),""))</f>
        <v/>
      </c>
    </row>
    <row r="6277" spans="1:2" x14ac:dyDescent="0.25">
      <c r="A6277" t="str">
        <f>TRIM(BC!F6275)</f>
        <v/>
      </c>
      <c r="B6277" t="str">
        <f>IFERROR(VLOOKUP('Lotações convertidas'!A6277,'Lista de conversão'!A:B,2,0),IFERROR(VLOOKUP('Lotações convertidas'!A6277,'Lista de conversão'!B:B,1,0),""))</f>
        <v/>
      </c>
    </row>
    <row r="6278" spans="1:2" x14ac:dyDescent="0.25">
      <c r="A6278" t="str">
        <f>TRIM(BC!F6276)</f>
        <v/>
      </c>
      <c r="B6278" t="str">
        <f>IFERROR(VLOOKUP('Lotações convertidas'!A6278,'Lista de conversão'!A:B,2,0),IFERROR(VLOOKUP('Lotações convertidas'!A6278,'Lista de conversão'!B:B,1,0),""))</f>
        <v/>
      </c>
    </row>
    <row r="6279" spans="1:2" x14ac:dyDescent="0.25">
      <c r="A6279" t="str">
        <f>TRIM(BC!F6277)</f>
        <v/>
      </c>
      <c r="B6279" t="str">
        <f>IFERROR(VLOOKUP('Lotações convertidas'!A6279,'Lista de conversão'!A:B,2,0),IFERROR(VLOOKUP('Lotações convertidas'!A6279,'Lista de conversão'!B:B,1,0),""))</f>
        <v/>
      </c>
    </row>
    <row r="6280" spans="1:2" x14ac:dyDescent="0.25">
      <c r="A6280" t="str">
        <f>TRIM(BC!F6278)</f>
        <v/>
      </c>
      <c r="B6280" t="str">
        <f>IFERROR(VLOOKUP('Lotações convertidas'!A6280,'Lista de conversão'!A:B,2,0),IFERROR(VLOOKUP('Lotações convertidas'!A6280,'Lista de conversão'!B:B,1,0),""))</f>
        <v/>
      </c>
    </row>
    <row r="6281" spans="1:2" x14ac:dyDescent="0.25">
      <c r="A6281" t="str">
        <f>TRIM(BC!F6279)</f>
        <v/>
      </c>
      <c r="B6281" t="str">
        <f>IFERROR(VLOOKUP('Lotações convertidas'!A6281,'Lista de conversão'!A:B,2,0),IFERROR(VLOOKUP('Lotações convertidas'!A6281,'Lista de conversão'!B:B,1,0),""))</f>
        <v/>
      </c>
    </row>
    <row r="6282" spans="1:2" x14ac:dyDescent="0.25">
      <c r="A6282" t="str">
        <f>TRIM(BC!F6280)</f>
        <v/>
      </c>
      <c r="B6282" t="str">
        <f>IFERROR(VLOOKUP('Lotações convertidas'!A6282,'Lista de conversão'!A:B,2,0),IFERROR(VLOOKUP('Lotações convertidas'!A6282,'Lista de conversão'!B:B,1,0),""))</f>
        <v/>
      </c>
    </row>
    <row r="6283" spans="1:2" x14ac:dyDescent="0.25">
      <c r="A6283" t="str">
        <f>TRIM(BC!F6281)</f>
        <v/>
      </c>
      <c r="B6283" t="str">
        <f>IFERROR(VLOOKUP('Lotações convertidas'!A6283,'Lista de conversão'!A:B,2,0),IFERROR(VLOOKUP('Lotações convertidas'!A6283,'Lista de conversão'!B:B,1,0),""))</f>
        <v/>
      </c>
    </row>
    <row r="6284" spans="1:2" x14ac:dyDescent="0.25">
      <c r="A6284" t="str">
        <f>TRIM(BC!F6282)</f>
        <v/>
      </c>
      <c r="B6284" t="str">
        <f>IFERROR(VLOOKUP('Lotações convertidas'!A6284,'Lista de conversão'!A:B,2,0),IFERROR(VLOOKUP('Lotações convertidas'!A6284,'Lista de conversão'!B:B,1,0),""))</f>
        <v/>
      </c>
    </row>
    <row r="6285" spans="1:2" x14ac:dyDescent="0.25">
      <c r="A6285" t="str">
        <f>TRIM(BC!F6283)</f>
        <v/>
      </c>
      <c r="B6285" t="str">
        <f>IFERROR(VLOOKUP('Lotações convertidas'!A6285,'Lista de conversão'!A:B,2,0),IFERROR(VLOOKUP('Lotações convertidas'!A6285,'Lista de conversão'!B:B,1,0),""))</f>
        <v/>
      </c>
    </row>
    <row r="6286" spans="1:2" x14ac:dyDescent="0.25">
      <c r="A6286" t="str">
        <f>TRIM(BC!F6284)</f>
        <v/>
      </c>
      <c r="B6286" t="str">
        <f>IFERROR(VLOOKUP('Lotações convertidas'!A6286,'Lista de conversão'!A:B,2,0),IFERROR(VLOOKUP('Lotações convertidas'!A6286,'Lista de conversão'!B:B,1,0),""))</f>
        <v/>
      </c>
    </row>
    <row r="6287" spans="1:2" x14ac:dyDescent="0.25">
      <c r="A6287" t="str">
        <f>TRIM(BC!F6285)</f>
        <v/>
      </c>
      <c r="B6287" t="str">
        <f>IFERROR(VLOOKUP('Lotações convertidas'!A6287,'Lista de conversão'!A:B,2,0),IFERROR(VLOOKUP('Lotações convertidas'!A6287,'Lista de conversão'!B:B,1,0),""))</f>
        <v/>
      </c>
    </row>
    <row r="6288" spans="1:2" x14ac:dyDescent="0.25">
      <c r="A6288" t="str">
        <f>TRIM(BC!F6286)</f>
        <v/>
      </c>
      <c r="B6288" t="str">
        <f>IFERROR(VLOOKUP('Lotações convertidas'!A6288,'Lista de conversão'!A:B,2,0),IFERROR(VLOOKUP('Lotações convertidas'!A6288,'Lista de conversão'!B:B,1,0),""))</f>
        <v/>
      </c>
    </row>
    <row r="6289" spans="1:2" x14ac:dyDescent="0.25">
      <c r="A6289" t="str">
        <f>TRIM(BC!F6287)</f>
        <v/>
      </c>
      <c r="B6289" t="str">
        <f>IFERROR(VLOOKUP('Lotações convertidas'!A6289,'Lista de conversão'!A:B,2,0),IFERROR(VLOOKUP('Lotações convertidas'!A6289,'Lista de conversão'!B:B,1,0),""))</f>
        <v/>
      </c>
    </row>
    <row r="6290" spans="1:2" x14ac:dyDescent="0.25">
      <c r="A6290" t="str">
        <f>TRIM(BC!F6288)</f>
        <v/>
      </c>
      <c r="B6290" t="str">
        <f>IFERROR(VLOOKUP('Lotações convertidas'!A6290,'Lista de conversão'!A:B,2,0),IFERROR(VLOOKUP('Lotações convertidas'!A6290,'Lista de conversão'!B:B,1,0),""))</f>
        <v/>
      </c>
    </row>
    <row r="6291" spans="1:2" x14ac:dyDescent="0.25">
      <c r="A6291" t="str">
        <f>TRIM(BC!F6289)</f>
        <v/>
      </c>
      <c r="B6291" t="str">
        <f>IFERROR(VLOOKUP('Lotações convertidas'!A6291,'Lista de conversão'!A:B,2,0),IFERROR(VLOOKUP('Lotações convertidas'!A6291,'Lista de conversão'!B:B,1,0),""))</f>
        <v/>
      </c>
    </row>
    <row r="6292" spans="1:2" x14ac:dyDescent="0.25">
      <c r="A6292" t="str">
        <f>TRIM(BC!F6290)</f>
        <v/>
      </c>
      <c r="B6292" t="str">
        <f>IFERROR(VLOOKUP('Lotações convertidas'!A6292,'Lista de conversão'!A:B,2,0),IFERROR(VLOOKUP('Lotações convertidas'!A6292,'Lista de conversão'!B:B,1,0),""))</f>
        <v/>
      </c>
    </row>
    <row r="6293" spans="1:2" x14ac:dyDescent="0.25">
      <c r="A6293" t="str">
        <f>TRIM(BC!F6291)</f>
        <v/>
      </c>
      <c r="B6293" t="str">
        <f>IFERROR(VLOOKUP('Lotações convertidas'!A6293,'Lista de conversão'!A:B,2,0),IFERROR(VLOOKUP('Lotações convertidas'!A6293,'Lista de conversão'!B:B,1,0),""))</f>
        <v/>
      </c>
    </row>
    <row r="6294" spans="1:2" x14ac:dyDescent="0.25">
      <c r="A6294" t="str">
        <f>TRIM(BC!F6292)</f>
        <v/>
      </c>
      <c r="B6294" t="str">
        <f>IFERROR(VLOOKUP('Lotações convertidas'!A6294,'Lista de conversão'!A:B,2,0),IFERROR(VLOOKUP('Lotações convertidas'!A6294,'Lista de conversão'!B:B,1,0),""))</f>
        <v/>
      </c>
    </row>
    <row r="6295" spans="1:2" x14ac:dyDescent="0.25">
      <c r="A6295" t="str">
        <f>TRIM(BC!F6293)</f>
        <v/>
      </c>
      <c r="B6295" t="str">
        <f>IFERROR(VLOOKUP('Lotações convertidas'!A6295,'Lista de conversão'!A:B,2,0),IFERROR(VLOOKUP('Lotações convertidas'!A6295,'Lista de conversão'!B:B,1,0),""))</f>
        <v/>
      </c>
    </row>
    <row r="6296" spans="1:2" x14ac:dyDescent="0.25">
      <c r="A6296" t="str">
        <f>TRIM(BC!F6294)</f>
        <v/>
      </c>
      <c r="B6296" t="str">
        <f>IFERROR(VLOOKUP('Lotações convertidas'!A6296,'Lista de conversão'!A:B,2,0),IFERROR(VLOOKUP('Lotações convertidas'!A6296,'Lista de conversão'!B:B,1,0),""))</f>
        <v/>
      </c>
    </row>
    <row r="6297" spans="1:2" x14ac:dyDescent="0.25">
      <c r="A6297" t="str">
        <f>TRIM(BC!F6295)</f>
        <v/>
      </c>
      <c r="B6297" t="str">
        <f>IFERROR(VLOOKUP('Lotações convertidas'!A6297,'Lista de conversão'!A:B,2,0),IFERROR(VLOOKUP('Lotações convertidas'!A6297,'Lista de conversão'!B:B,1,0),""))</f>
        <v/>
      </c>
    </row>
    <row r="6298" spans="1:2" x14ac:dyDescent="0.25">
      <c r="A6298" t="str">
        <f>TRIM(BC!F6296)</f>
        <v/>
      </c>
      <c r="B6298" t="str">
        <f>IFERROR(VLOOKUP('Lotações convertidas'!A6298,'Lista de conversão'!A:B,2,0),IFERROR(VLOOKUP('Lotações convertidas'!A6298,'Lista de conversão'!B:B,1,0),""))</f>
        <v/>
      </c>
    </row>
    <row r="6299" spans="1:2" x14ac:dyDescent="0.25">
      <c r="A6299" t="str">
        <f>TRIM(BC!F6297)</f>
        <v/>
      </c>
      <c r="B6299" t="str">
        <f>IFERROR(VLOOKUP('Lotações convertidas'!A6299,'Lista de conversão'!A:B,2,0),IFERROR(VLOOKUP('Lotações convertidas'!A6299,'Lista de conversão'!B:B,1,0),""))</f>
        <v/>
      </c>
    </row>
    <row r="6300" spans="1:2" x14ac:dyDescent="0.25">
      <c r="A6300" t="str">
        <f>TRIM(BC!F6298)</f>
        <v/>
      </c>
      <c r="B6300" t="str">
        <f>IFERROR(VLOOKUP('Lotações convertidas'!A6300,'Lista de conversão'!A:B,2,0),IFERROR(VLOOKUP('Lotações convertidas'!A6300,'Lista de conversão'!B:B,1,0),""))</f>
        <v/>
      </c>
    </row>
    <row r="6301" spans="1:2" x14ac:dyDescent="0.25">
      <c r="A6301" t="str">
        <f>TRIM(BC!F6299)</f>
        <v/>
      </c>
      <c r="B6301" t="str">
        <f>IFERROR(VLOOKUP('Lotações convertidas'!A6301,'Lista de conversão'!A:B,2,0),IFERROR(VLOOKUP('Lotações convertidas'!A6301,'Lista de conversão'!B:B,1,0),""))</f>
        <v/>
      </c>
    </row>
    <row r="6302" spans="1:2" x14ac:dyDescent="0.25">
      <c r="A6302" t="str">
        <f>TRIM(BC!F6300)</f>
        <v/>
      </c>
      <c r="B6302" t="str">
        <f>IFERROR(VLOOKUP('Lotações convertidas'!A6302,'Lista de conversão'!A:B,2,0),IFERROR(VLOOKUP('Lotações convertidas'!A6302,'Lista de conversão'!B:B,1,0),""))</f>
        <v/>
      </c>
    </row>
    <row r="6303" spans="1:2" x14ac:dyDescent="0.25">
      <c r="A6303" t="str">
        <f>TRIM(BC!F6301)</f>
        <v/>
      </c>
      <c r="B6303" t="str">
        <f>IFERROR(VLOOKUP('Lotações convertidas'!A6303,'Lista de conversão'!A:B,2,0),IFERROR(VLOOKUP('Lotações convertidas'!A6303,'Lista de conversão'!B:B,1,0),""))</f>
        <v/>
      </c>
    </row>
    <row r="6304" spans="1:2" x14ac:dyDescent="0.25">
      <c r="A6304" t="str">
        <f>TRIM(BC!F6302)</f>
        <v/>
      </c>
      <c r="B6304" t="str">
        <f>IFERROR(VLOOKUP('Lotações convertidas'!A6304,'Lista de conversão'!A:B,2,0),IFERROR(VLOOKUP('Lotações convertidas'!A6304,'Lista de conversão'!B:B,1,0),""))</f>
        <v/>
      </c>
    </row>
    <row r="6305" spans="1:2" x14ac:dyDescent="0.25">
      <c r="A6305" t="str">
        <f>TRIM(BC!F6303)</f>
        <v/>
      </c>
      <c r="B6305" t="str">
        <f>IFERROR(VLOOKUP('Lotações convertidas'!A6305,'Lista de conversão'!A:B,2,0),IFERROR(VLOOKUP('Lotações convertidas'!A6305,'Lista de conversão'!B:B,1,0),""))</f>
        <v/>
      </c>
    </row>
    <row r="6306" spans="1:2" x14ac:dyDescent="0.25">
      <c r="A6306" t="str">
        <f>TRIM(BC!F6304)</f>
        <v/>
      </c>
      <c r="B6306" t="str">
        <f>IFERROR(VLOOKUP('Lotações convertidas'!A6306,'Lista de conversão'!A:B,2,0),IFERROR(VLOOKUP('Lotações convertidas'!A6306,'Lista de conversão'!B:B,1,0),""))</f>
        <v/>
      </c>
    </row>
    <row r="6307" spans="1:2" x14ac:dyDescent="0.25">
      <c r="A6307" t="str">
        <f>TRIM(BC!F6305)</f>
        <v/>
      </c>
      <c r="B6307" t="str">
        <f>IFERROR(VLOOKUP('Lotações convertidas'!A6307,'Lista de conversão'!A:B,2,0),IFERROR(VLOOKUP('Lotações convertidas'!A6307,'Lista de conversão'!B:B,1,0),""))</f>
        <v/>
      </c>
    </row>
    <row r="6308" spans="1:2" x14ac:dyDescent="0.25">
      <c r="A6308" t="str">
        <f>TRIM(BC!F6306)</f>
        <v/>
      </c>
      <c r="B6308" t="str">
        <f>IFERROR(VLOOKUP('Lotações convertidas'!A6308,'Lista de conversão'!A:B,2,0),IFERROR(VLOOKUP('Lotações convertidas'!A6308,'Lista de conversão'!B:B,1,0),""))</f>
        <v/>
      </c>
    </row>
    <row r="6309" spans="1:2" x14ac:dyDescent="0.25">
      <c r="A6309" t="str">
        <f>TRIM(BC!F6307)</f>
        <v/>
      </c>
      <c r="B6309" t="str">
        <f>IFERROR(VLOOKUP('Lotações convertidas'!A6309,'Lista de conversão'!A:B,2,0),IFERROR(VLOOKUP('Lotações convertidas'!A6309,'Lista de conversão'!B:B,1,0),""))</f>
        <v/>
      </c>
    </row>
    <row r="6310" spans="1:2" x14ac:dyDescent="0.25">
      <c r="A6310" t="str">
        <f>TRIM(BC!F6308)</f>
        <v/>
      </c>
      <c r="B6310" t="str">
        <f>IFERROR(VLOOKUP('Lotações convertidas'!A6310,'Lista de conversão'!A:B,2,0),IFERROR(VLOOKUP('Lotações convertidas'!A6310,'Lista de conversão'!B:B,1,0),""))</f>
        <v/>
      </c>
    </row>
    <row r="6311" spans="1:2" x14ac:dyDescent="0.25">
      <c r="A6311" t="str">
        <f>TRIM(BC!F6309)</f>
        <v/>
      </c>
      <c r="B6311" t="str">
        <f>IFERROR(VLOOKUP('Lotações convertidas'!A6311,'Lista de conversão'!A:B,2,0),IFERROR(VLOOKUP('Lotações convertidas'!A6311,'Lista de conversão'!B:B,1,0),""))</f>
        <v/>
      </c>
    </row>
    <row r="6312" spans="1:2" x14ac:dyDescent="0.25">
      <c r="A6312" t="str">
        <f>TRIM(BC!F6310)</f>
        <v/>
      </c>
      <c r="B6312" t="str">
        <f>IFERROR(VLOOKUP('Lotações convertidas'!A6312,'Lista de conversão'!A:B,2,0),IFERROR(VLOOKUP('Lotações convertidas'!A6312,'Lista de conversão'!B:B,1,0),""))</f>
        <v/>
      </c>
    </row>
    <row r="6313" spans="1:2" x14ac:dyDescent="0.25">
      <c r="A6313" t="str">
        <f>TRIM(BC!F6311)</f>
        <v/>
      </c>
      <c r="B6313" t="str">
        <f>IFERROR(VLOOKUP('Lotações convertidas'!A6313,'Lista de conversão'!A:B,2,0),IFERROR(VLOOKUP('Lotações convertidas'!A6313,'Lista de conversão'!B:B,1,0),""))</f>
        <v/>
      </c>
    </row>
    <row r="6314" spans="1:2" x14ac:dyDescent="0.25">
      <c r="A6314" t="str">
        <f>TRIM(BC!F6312)</f>
        <v/>
      </c>
      <c r="B6314" t="str">
        <f>IFERROR(VLOOKUP('Lotações convertidas'!A6314,'Lista de conversão'!A:B,2,0),IFERROR(VLOOKUP('Lotações convertidas'!A6314,'Lista de conversão'!B:B,1,0),""))</f>
        <v/>
      </c>
    </row>
    <row r="6315" spans="1:2" x14ac:dyDescent="0.25">
      <c r="A6315" t="str">
        <f>TRIM(BC!F6313)</f>
        <v/>
      </c>
      <c r="B6315" t="str">
        <f>IFERROR(VLOOKUP('Lotações convertidas'!A6315,'Lista de conversão'!A:B,2,0),IFERROR(VLOOKUP('Lotações convertidas'!A6315,'Lista de conversão'!B:B,1,0),""))</f>
        <v/>
      </c>
    </row>
    <row r="6316" spans="1:2" x14ac:dyDescent="0.25">
      <c r="A6316" t="str">
        <f>TRIM(BC!F6314)</f>
        <v/>
      </c>
      <c r="B6316" t="str">
        <f>IFERROR(VLOOKUP('Lotações convertidas'!A6316,'Lista de conversão'!A:B,2,0),IFERROR(VLOOKUP('Lotações convertidas'!A6316,'Lista de conversão'!B:B,1,0),""))</f>
        <v/>
      </c>
    </row>
    <row r="6317" spans="1:2" x14ac:dyDescent="0.25">
      <c r="A6317" t="str">
        <f>TRIM(BC!F6315)</f>
        <v/>
      </c>
      <c r="B6317" t="str">
        <f>IFERROR(VLOOKUP('Lotações convertidas'!A6317,'Lista de conversão'!A:B,2,0),IFERROR(VLOOKUP('Lotações convertidas'!A6317,'Lista de conversão'!B:B,1,0),""))</f>
        <v/>
      </c>
    </row>
    <row r="6318" spans="1:2" x14ac:dyDescent="0.25">
      <c r="A6318" t="str">
        <f>TRIM(BC!F6316)</f>
        <v/>
      </c>
      <c r="B6318" t="str">
        <f>IFERROR(VLOOKUP('Lotações convertidas'!A6318,'Lista de conversão'!A:B,2,0),IFERROR(VLOOKUP('Lotações convertidas'!A6318,'Lista de conversão'!B:B,1,0),""))</f>
        <v/>
      </c>
    </row>
    <row r="6319" spans="1:2" x14ac:dyDescent="0.25">
      <c r="A6319" t="str">
        <f>TRIM(BC!F6317)</f>
        <v/>
      </c>
      <c r="B6319" t="str">
        <f>IFERROR(VLOOKUP('Lotações convertidas'!A6319,'Lista de conversão'!A:B,2,0),IFERROR(VLOOKUP('Lotações convertidas'!A6319,'Lista de conversão'!B:B,1,0),""))</f>
        <v/>
      </c>
    </row>
    <row r="6320" spans="1:2" x14ac:dyDescent="0.25">
      <c r="A6320" t="str">
        <f>TRIM(BC!F6318)</f>
        <v/>
      </c>
      <c r="B6320" t="str">
        <f>IFERROR(VLOOKUP('Lotações convertidas'!A6320,'Lista de conversão'!A:B,2,0),IFERROR(VLOOKUP('Lotações convertidas'!A6320,'Lista de conversão'!B:B,1,0),""))</f>
        <v/>
      </c>
    </row>
    <row r="6321" spans="1:2" x14ac:dyDescent="0.25">
      <c r="A6321" t="str">
        <f>TRIM(BC!F6319)</f>
        <v/>
      </c>
      <c r="B6321" t="str">
        <f>IFERROR(VLOOKUP('Lotações convertidas'!A6321,'Lista de conversão'!A:B,2,0),IFERROR(VLOOKUP('Lotações convertidas'!A6321,'Lista de conversão'!B:B,1,0),""))</f>
        <v/>
      </c>
    </row>
    <row r="6322" spans="1:2" x14ac:dyDescent="0.25">
      <c r="A6322" t="str">
        <f>TRIM(BC!F6320)</f>
        <v/>
      </c>
      <c r="B6322" t="str">
        <f>IFERROR(VLOOKUP('Lotações convertidas'!A6322,'Lista de conversão'!A:B,2,0),IFERROR(VLOOKUP('Lotações convertidas'!A6322,'Lista de conversão'!B:B,1,0),""))</f>
        <v/>
      </c>
    </row>
    <row r="6323" spans="1:2" x14ac:dyDescent="0.25">
      <c r="A6323" t="str">
        <f>TRIM(BC!F6321)</f>
        <v/>
      </c>
      <c r="B6323" t="str">
        <f>IFERROR(VLOOKUP('Lotações convertidas'!A6323,'Lista de conversão'!A:B,2,0),IFERROR(VLOOKUP('Lotações convertidas'!A6323,'Lista de conversão'!B:B,1,0),""))</f>
        <v/>
      </c>
    </row>
    <row r="6324" spans="1:2" x14ac:dyDescent="0.25">
      <c r="A6324" t="str">
        <f>TRIM(BC!F6322)</f>
        <v/>
      </c>
      <c r="B6324" t="str">
        <f>IFERROR(VLOOKUP('Lotações convertidas'!A6324,'Lista de conversão'!A:B,2,0),IFERROR(VLOOKUP('Lotações convertidas'!A6324,'Lista de conversão'!B:B,1,0),""))</f>
        <v/>
      </c>
    </row>
    <row r="6325" spans="1:2" x14ac:dyDescent="0.25">
      <c r="A6325" t="str">
        <f>TRIM(BC!F6323)</f>
        <v/>
      </c>
      <c r="B6325" t="str">
        <f>IFERROR(VLOOKUP('Lotações convertidas'!A6325,'Lista de conversão'!A:B,2,0),IFERROR(VLOOKUP('Lotações convertidas'!A6325,'Lista de conversão'!B:B,1,0),""))</f>
        <v/>
      </c>
    </row>
    <row r="6326" spans="1:2" x14ac:dyDescent="0.25">
      <c r="A6326" t="str">
        <f>TRIM(BC!F6324)</f>
        <v/>
      </c>
      <c r="B6326" t="str">
        <f>IFERROR(VLOOKUP('Lotações convertidas'!A6326,'Lista de conversão'!A:B,2,0),IFERROR(VLOOKUP('Lotações convertidas'!A6326,'Lista de conversão'!B:B,1,0),""))</f>
        <v/>
      </c>
    </row>
    <row r="6327" spans="1:2" x14ac:dyDescent="0.25">
      <c r="A6327" t="str">
        <f>TRIM(BC!F6325)</f>
        <v/>
      </c>
      <c r="B6327" t="str">
        <f>IFERROR(VLOOKUP('Lotações convertidas'!A6327,'Lista de conversão'!A:B,2,0),IFERROR(VLOOKUP('Lotações convertidas'!A6327,'Lista de conversão'!B:B,1,0),""))</f>
        <v/>
      </c>
    </row>
    <row r="6328" spans="1:2" x14ac:dyDescent="0.25">
      <c r="A6328" t="str">
        <f>TRIM(BC!F6326)</f>
        <v/>
      </c>
      <c r="B6328" t="str">
        <f>IFERROR(VLOOKUP('Lotações convertidas'!A6328,'Lista de conversão'!A:B,2,0),IFERROR(VLOOKUP('Lotações convertidas'!A6328,'Lista de conversão'!B:B,1,0),""))</f>
        <v/>
      </c>
    </row>
    <row r="6329" spans="1:2" x14ac:dyDescent="0.25">
      <c r="A6329" t="str">
        <f>TRIM(BC!F6327)</f>
        <v/>
      </c>
      <c r="B6329" t="str">
        <f>IFERROR(VLOOKUP('Lotações convertidas'!A6329,'Lista de conversão'!A:B,2,0),IFERROR(VLOOKUP('Lotações convertidas'!A6329,'Lista de conversão'!B:B,1,0),""))</f>
        <v/>
      </c>
    </row>
    <row r="6330" spans="1:2" x14ac:dyDescent="0.25">
      <c r="A6330" t="str">
        <f>TRIM(BC!F6328)</f>
        <v/>
      </c>
      <c r="B6330" t="str">
        <f>IFERROR(VLOOKUP('Lotações convertidas'!A6330,'Lista de conversão'!A:B,2,0),IFERROR(VLOOKUP('Lotações convertidas'!A6330,'Lista de conversão'!B:B,1,0),""))</f>
        <v/>
      </c>
    </row>
    <row r="6331" spans="1:2" x14ac:dyDescent="0.25">
      <c r="A6331" t="str">
        <f>TRIM(BC!F6329)</f>
        <v/>
      </c>
      <c r="B6331" t="str">
        <f>IFERROR(VLOOKUP('Lotações convertidas'!A6331,'Lista de conversão'!A:B,2,0),IFERROR(VLOOKUP('Lotações convertidas'!A6331,'Lista de conversão'!B:B,1,0),""))</f>
        <v/>
      </c>
    </row>
    <row r="6332" spans="1:2" x14ac:dyDescent="0.25">
      <c r="A6332" t="str">
        <f>TRIM(BC!F6330)</f>
        <v/>
      </c>
      <c r="B6332" t="str">
        <f>IFERROR(VLOOKUP('Lotações convertidas'!A6332,'Lista de conversão'!A:B,2,0),IFERROR(VLOOKUP('Lotações convertidas'!A6332,'Lista de conversão'!B:B,1,0),""))</f>
        <v/>
      </c>
    </row>
    <row r="6333" spans="1:2" x14ac:dyDescent="0.25">
      <c r="A6333" t="str">
        <f>TRIM(BC!F6331)</f>
        <v/>
      </c>
      <c r="B6333" t="str">
        <f>IFERROR(VLOOKUP('Lotações convertidas'!A6333,'Lista de conversão'!A:B,2,0),IFERROR(VLOOKUP('Lotações convertidas'!A6333,'Lista de conversão'!B:B,1,0),""))</f>
        <v/>
      </c>
    </row>
    <row r="6334" spans="1:2" x14ac:dyDescent="0.25">
      <c r="A6334" t="str">
        <f>TRIM(BC!F6332)</f>
        <v/>
      </c>
      <c r="B6334" t="str">
        <f>IFERROR(VLOOKUP('Lotações convertidas'!A6334,'Lista de conversão'!A:B,2,0),IFERROR(VLOOKUP('Lotações convertidas'!A6334,'Lista de conversão'!B:B,1,0),""))</f>
        <v/>
      </c>
    </row>
    <row r="6335" spans="1:2" x14ac:dyDescent="0.25">
      <c r="A6335" t="str">
        <f>TRIM(BC!F6333)</f>
        <v/>
      </c>
      <c r="B6335" t="str">
        <f>IFERROR(VLOOKUP('Lotações convertidas'!A6335,'Lista de conversão'!A:B,2,0),IFERROR(VLOOKUP('Lotações convertidas'!A6335,'Lista de conversão'!B:B,1,0),""))</f>
        <v/>
      </c>
    </row>
    <row r="6336" spans="1:2" x14ac:dyDescent="0.25">
      <c r="A6336" t="str">
        <f>TRIM(BC!F6334)</f>
        <v/>
      </c>
      <c r="B6336" t="str">
        <f>IFERROR(VLOOKUP('Lotações convertidas'!A6336,'Lista de conversão'!A:B,2,0),IFERROR(VLOOKUP('Lotações convertidas'!A6336,'Lista de conversão'!B:B,1,0),""))</f>
        <v/>
      </c>
    </row>
    <row r="6337" spans="1:2" x14ac:dyDescent="0.25">
      <c r="A6337" t="str">
        <f>TRIM(BC!F6335)</f>
        <v/>
      </c>
      <c r="B6337" t="str">
        <f>IFERROR(VLOOKUP('Lotações convertidas'!A6337,'Lista de conversão'!A:B,2,0),IFERROR(VLOOKUP('Lotações convertidas'!A6337,'Lista de conversão'!B:B,1,0),""))</f>
        <v/>
      </c>
    </row>
    <row r="6338" spans="1:2" x14ac:dyDescent="0.25">
      <c r="A6338" t="str">
        <f>TRIM(BC!F6336)</f>
        <v/>
      </c>
      <c r="B6338" t="str">
        <f>IFERROR(VLOOKUP('Lotações convertidas'!A6338,'Lista de conversão'!A:B,2,0),IFERROR(VLOOKUP('Lotações convertidas'!A6338,'Lista de conversão'!B:B,1,0),""))</f>
        <v/>
      </c>
    </row>
    <row r="6339" spans="1:2" x14ac:dyDescent="0.25">
      <c r="A6339" t="str">
        <f>TRIM(BC!F6337)</f>
        <v/>
      </c>
      <c r="B6339" t="str">
        <f>IFERROR(VLOOKUP('Lotações convertidas'!A6339,'Lista de conversão'!A:B,2,0),IFERROR(VLOOKUP('Lotações convertidas'!A6339,'Lista de conversão'!B:B,1,0),""))</f>
        <v/>
      </c>
    </row>
    <row r="6340" spans="1:2" x14ac:dyDescent="0.25">
      <c r="A6340" t="str">
        <f>TRIM(BC!F6338)</f>
        <v/>
      </c>
      <c r="B6340" t="str">
        <f>IFERROR(VLOOKUP('Lotações convertidas'!A6340,'Lista de conversão'!A:B,2,0),IFERROR(VLOOKUP('Lotações convertidas'!A6340,'Lista de conversão'!B:B,1,0),""))</f>
        <v/>
      </c>
    </row>
    <row r="6341" spans="1:2" x14ac:dyDescent="0.25">
      <c r="A6341" t="str">
        <f>TRIM(BC!F6339)</f>
        <v/>
      </c>
      <c r="B6341" t="str">
        <f>IFERROR(VLOOKUP('Lotações convertidas'!A6341,'Lista de conversão'!A:B,2,0),IFERROR(VLOOKUP('Lotações convertidas'!A6341,'Lista de conversão'!B:B,1,0),""))</f>
        <v/>
      </c>
    </row>
    <row r="6342" spans="1:2" x14ac:dyDescent="0.25">
      <c r="A6342" t="str">
        <f>TRIM(BC!F6340)</f>
        <v/>
      </c>
      <c r="B6342" t="str">
        <f>IFERROR(VLOOKUP('Lotações convertidas'!A6342,'Lista de conversão'!A:B,2,0),IFERROR(VLOOKUP('Lotações convertidas'!A6342,'Lista de conversão'!B:B,1,0),""))</f>
        <v/>
      </c>
    </row>
    <row r="6343" spans="1:2" x14ac:dyDescent="0.25">
      <c r="A6343" t="str">
        <f>TRIM(BC!F6341)</f>
        <v/>
      </c>
      <c r="B6343" t="str">
        <f>IFERROR(VLOOKUP('Lotações convertidas'!A6343,'Lista de conversão'!A:B,2,0),IFERROR(VLOOKUP('Lotações convertidas'!A6343,'Lista de conversão'!B:B,1,0),""))</f>
        <v/>
      </c>
    </row>
    <row r="6344" spans="1:2" x14ac:dyDescent="0.25">
      <c r="A6344" t="str">
        <f>TRIM(BC!F6342)</f>
        <v/>
      </c>
      <c r="B6344" t="str">
        <f>IFERROR(VLOOKUP('Lotações convertidas'!A6344,'Lista de conversão'!A:B,2,0),IFERROR(VLOOKUP('Lotações convertidas'!A6344,'Lista de conversão'!B:B,1,0),""))</f>
        <v/>
      </c>
    </row>
    <row r="6345" spans="1:2" x14ac:dyDescent="0.25">
      <c r="A6345" t="str">
        <f>TRIM(BC!F6343)</f>
        <v/>
      </c>
      <c r="B6345" t="str">
        <f>IFERROR(VLOOKUP('Lotações convertidas'!A6345,'Lista de conversão'!A:B,2,0),IFERROR(VLOOKUP('Lotações convertidas'!A6345,'Lista de conversão'!B:B,1,0),""))</f>
        <v/>
      </c>
    </row>
    <row r="6346" spans="1:2" x14ac:dyDescent="0.25">
      <c r="A6346" t="str">
        <f>TRIM(BC!F6344)</f>
        <v/>
      </c>
      <c r="B6346" t="str">
        <f>IFERROR(VLOOKUP('Lotações convertidas'!A6346,'Lista de conversão'!A:B,2,0),IFERROR(VLOOKUP('Lotações convertidas'!A6346,'Lista de conversão'!B:B,1,0),""))</f>
        <v/>
      </c>
    </row>
    <row r="6347" spans="1:2" x14ac:dyDescent="0.25">
      <c r="A6347" t="str">
        <f>TRIM(BC!F6345)</f>
        <v/>
      </c>
      <c r="B6347" t="str">
        <f>IFERROR(VLOOKUP('Lotações convertidas'!A6347,'Lista de conversão'!A:B,2,0),IFERROR(VLOOKUP('Lotações convertidas'!A6347,'Lista de conversão'!B:B,1,0),""))</f>
        <v/>
      </c>
    </row>
    <row r="6348" spans="1:2" x14ac:dyDescent="0.25">
      <c r="A6348" t="str">
        <f>TRIM(BC!F6346)</f>
        <v/>
      </c>
      <c r="B6348" t="str">
        <f>IFERROR(VLOOKUP('Lotações convertidas'!A6348,'Lista de conversão'!A:B,2,0),IFERROR(VLOOKUP('Lotações convertidas'!A6348,'Lista de conversão'!B:B,1,0),""))</f>
        <v/>
      </c>
    </row>
    <row r="6349" spans="1:2" x14ac:dyDescent="0.25">
      <c r="A6349" t="str">
        <f>TRIM(BC!F6347)</f>
        <v/>
      </c>
      <c r="B6349" t="str">
        <f>IFERROR(VLOOKUP('Lotações convertidas'!A6349,'Lista de conversão'!A:B,2,0),IFERROR(VLOOKUP('Lotações convertidas'!A6349,'Lista de conversão'!B:B,1,0),""))</f>
        <v/>
      </c>
    </row>
    <row r="6350" spans="1:2" x14ac:dyDescent="0.25">
      <c r="A6350" t="str">
        <f>TRIM(BC!F6348)</f>
        <v/>
      </c>
      <c r="B6350" t="str">
        <f>IFERROR(VLOOKUP('Lotações convertidas'!A6350,'Lista de conversão'!A:B,2,0),IFERROR(VLOOKUP('Lotações convertidas'!A6350,'Lista de conversão'!B:B,1,0),""))</f>
        <v/>
      </c>
    </row>
    <row r="6351" spans="1:2" x14ac:dyDescent="0.25">
      <c r="A6351" t="str">
        <f>TRIM(BC!F6349)</f>
        <v/>
      </c>
      <c r="B6351" t="str">
        <f>IFERROR(VLOOKUP('Lotações convertidas'!A6351,'Lista de conversão'!A:B,2,0),IFERROR(VLOOKUP('Lotações convertidas'!A6351,'Lista de conversão'!B:B,1,0),""))</f>
        <v/>
      </c>
    </row>
    <row r="6352" spans="1:2" x14ac:dyDescent="0.25">
      <c r="A6352" t="str">
        <f>TRIM(BC!F6350)</f>
        <v/>
      </c>
      <c r="B6352" t="str">
        <f>IFERROR(VLOOKUP('Lotações convertidas'!A6352,'Lista de conversão'!A:B,2,0),IFERROR(VLOOKUP('Lotações convertidas'!A6352,'Lista de conversão'!B:B,1,0),""))</f>
        <v/>
      </c>
    </row>
    <row r="6353" spans="1:2" x14ac:dyDescent="0.25">
      <c r="A6353" t="str">
        <f>TRIM(BC!F6351)</f>
        <v/>
      </c>
      <c r="B6353" t="str">
        <f>IFERROR(VLOOKUP('Lotações convertidas'!A6353,'Lista de conversão'!A:B,2,0),IFERROR(VLOOKUP('Lotações convertidas'!A6353,'Lista de conversão'!B:B,1,0),""))</f>
        <v/>
      </c>
    </row>
    <row r="6354" spans="1:2" x14ac:dyDescent="0.25">
      <c r="A6354" t="str">
        <f>TRIM(BC!F6352)</f>
        <v/>
      </c>
      <c r="B6354" t="str">
        <f>IFERROR(VLOOKUP('Lotações convertidas'!A6354,'Lista de conversão'!A:B,2,0),IFERROR(VLOOKUP('Lotações convertidas'!A6354,'Lista de conversão'!B:B,1,0),""))</f>
        <v/>
      </c>
    </row>
    <row r="6355" spans="1:2" x14ac:dyDescent="0.25">
      <c r="A6355" t="str">
        <f>TRIM(BC!F6353)</f>
        <v/>
      </c>
      <c r="B6355" t="str">
        <f>IFERROR(VLOOKUP('Lotações convertidas'!A6355,'Lista de conversão'!A:B,2,0),IFERROR(VLOOKUP('Lotações convertidas'!A6355,'Lista de conversão'!B:B,1,0),""))</f>
        <v/>
      </c>
    </row>
    <row r="6356" spans="1:2" x14ac:dyDescent="0.25">
      <c r="A6356" t="str">
        <f>TRIM(BC!F6354)</f>
        <v/>
      </c>
      <c r="B6356" t="str">
        <f>IFERROR(VLOOKUP('Lotações convertidas'!A6356,'Lista de conversão'!A:B,2,0),IFERROR(VLOOKUP('Lotações convertidas'!A6356,'Lista de conversão'!B:B,1,0),""))</f>
        <v/>
      </c>
    </row>
    <row r="6357" spans="1:2" x14ac:dyDescent="0.25">
      <c r="A6357" t="str">
        <f>TRIM(BC!F6355)</f>
        <v/>
      </c>
      <c r="B6357" t="str">
        <f>IFERROR(VLOOKUP('Lotações convertidas'!A6357,'Lista de conversão'!A:B,2,0),IFERROR(VLOOKUP('Lotações convertidas'!A6357,'Lista de conversão'!B:B,1,0),""))</f>
        <v/>
      </c>
    </row>
    <row r="6358" spans="1:2" x14ac:dyDescent="0.25">
      <c r="A6358" t="str">
        <f>TRIM(BC!F6356)</f>
        <v/>
      </c>
      <c r="B6358" t="str">
        <f>IFERROR(VLOOKUP('Lotações convertidas'!A6358,'Lista de conversão'!A:B,2,0),IFERROR(VLOOKUP('Lotações convertidas'!A6358,'Lista de conversão'!B:B,1,0),""))</f>
        <v/>
      </c>
    </row>
    <row r="6359" spans="1:2" x14ac:dyDescent="0.25">
      <c r="A6359" t="str">
        <f>TRIM(BC!F6357)</f>
        <v/>
      </c>
      <c r="B6359" t="str">
        <f>IFERROR(VLOOKUP('Lotações convertidas'!A6359,'Lista de conversão'!A:B,2,0),IFERROR(VLOOKUP('Lotações convertidas'!A6359,'Lista de conversão'!B:B,1,0),""))</f>
        <v/>
      </c>
    </row>
    <row r="6360" spans="1:2" x14ac:dyDescent="0.25">
      <c r="A6360" t="str">
        <f>TRIM(BC!F6358)</f>
        <v/>
      </c>
      <c r="B6360" t="str">
        <f>IFERROR(VLOOKUP('Lotações convertidas'!A6360,'Lista de conversão'!A:B,2,0),IFERROR(VLOOKUP('Lotações convertidas'!A6360,'Lista de conversão'!B:B,1,0),""))</f>
        <v/>
      </c>
    </row>
    <row r="6361" spans="1:2" x14ac:dyDescent="0.25">
      <c r="A6361" t="str">
        <f>TRIM(BC!F6359)</f>
        <v/>
      </c>
      <c r="B6361" t="str">
        <f>IFERROR(VLOOKUP('Lotações convertidas'!A6361,'Lista de conversão'!A:B,2,0),IFERROR(VLOOKUP('Lotações convertidas'!A6361,'Lista de conversão'!B:B,1,0),""))</f>
        <v/>
      </c>
    </row>
    <row r="6362" spans="1:2" x14ac:dyDescent="0.25">
      <c r="A6362" t="str">
        <f>TRIM(BC!F6360)</f>
        <v/>
      </c>
      <c r="B6362" t="str">
        <f>IFERROR(VLOOKUP('Lotações convertidas'!A6362,'Lista de conversão'!A:B,2,0),IFERROR(VLOOKUP('Lotações convertidas'!A6362,'Lista de conversão'!B:B,1,0),""))</f>
        <v/>
      </c>
    </row>
    <row r="6363" spans="1:2" x14ac:dyDescent="0.25">
      <c r="A6363" t="str">
        <f>TRIM(BC!F6361)</f>
        <v/>
      </c>
      <c r="B6363" t="str">
        <f>IFERROR(VLOOKUP('Lotações convertidas'!A6363,'Lista de conversão'!A:B,2,0),IFERROR(VLOOKUP('Lotações convertidas'!A6363,'Lista de conversão'!B:B,1,0),""))</f>
        <v/>
      </c>
    </row>
    <row r="6364" spans="1:2" x14ac:dyDescent="0.25">
      <c r="A6364" t="str">
        <f>TRIM(BC!F6362)</f>
        <v/>
      </c>
      <c r="B6364" t="str">
        <f>IFERROR(VLOOKUP('Lotações convertidas'!A6364,'Lista de conversão'!A:B,2,0),IFERROR(VLOOKUP('Lotações convertidas'!A6364,'Lista de conversão'!B:B,1,0),""))</f>
        <v/>
      </c>
    </row>
    <row r="6365" spans="1:2" x14ac:dyDescent="0.25">
      <c r="A6365" t="str">
        <f>TRIM(BC!F6363)</f>
        <v/>
      </c>
      <c r="B6365" t="str">
        <f>IFERROR(VLOOKUP('Lotações convertidas'!A6365,'Lista de conversão'!A:B,2,0),IFERROR(VLOOKUP('Lotações convertidas'!A6365,'Lista de conversão'!B:B,1,0),""))</f>
        <v/>
      </c>
    </row>
    <row r="6366" spans="1:2" x14ac:dyDescent="0.25">
      <c r="A6366" t="str">
        <f>TRIM(BC!F6364)</f>
        <v/>
      </c>
      <c r="B6366" t="str">
        <f>IFERROR(VLOOKUP('Lotações convertidas'!A6366,'Lista de conversão'!A:B,2,0),IFERROR(VLOOKUP('Lotações convertidas'!A6366,'Lista de conversão'!B:B,1,0),""))</f>
        <v/>
      </c>
    </row>
    <row r="6367" spans="1:2" x14ac:dyDescent="0.25">
      <c r="A6367" t="str">
        <f>TRIM(BC!F6365)</f>
        <v/>
      </c>
      <c r="B6367" t="str">
        <f>IFERROR(VLOOKUP('Lotações convertidas'!A6367,'Lista de conversão'!A:B,2,0),IFERROR(VLOOKUP('Lotações convertidas'!A6367,'Lista de conversão'!B:B,1,0),""))</f>
        <v/>
      </c>
    </row>
    <row r="6368" spans="1:2" x14ac:dyDescent="0.25">
      <c r="A6368" t="str">
        <f>TRIM(BC!F6366)</f>
        <v/>
      </c>
      <c r="B6368" t="str">
        <f>IFERROR(VLOOKUP('Lotações convertidas'!A6368,'Lista de conversão'!A:B,2,0),IFERROR(VLOOKUP('Lotações convertidas'!A6368,'Lista de conversão'!B:B,1,0),""))</f>
        <v/>
      </c>
    </row>
    <row r="6369" spans="1:2" x14ac:dyDescent="0.25">
      <c r="A6369" t="str">
        <f>TRIM(BC!F6367)</f>
        <v/>
      </c>
      <c r="B6369" t="str">
        <f>IFERROR(VLOOKUP('Lotações convertidas'!A6369,'Lista de conversão'!A:B,2,0),IFERROR(VLOOKUP('Lotações convertidas'!A6369,'Lista de conversão'!B:B,1,0),""))</f>
        <v/>
      </c>
    </row>
    <row r="6370" spans="1:2" x14ac:dyDescent="0.25">
      <c r="A6370" t="str">
        <f>TRIM(BC!F6368)</f>
        <v/>
      </c>
      <c r="B6370" t="str">
        <f>IFERROR(VLOOKUP('Lotações convertidas'!A6370,'Lista de conversão'!A:B,2,0),IFERROR(VLOOKUP('Lotações convertidas'!A6370,'Lista de conversão'!B:B,1,0),""))</f>
        <v/>
      </c>
    </row>
    <row r="6371" spans="1:2" x14ac:dyDescent="0.25">
      <c r="A6371" t="str">
        <f>TRIM(BC!F6369)</f>
        <v/>
      </c>
      <c r="B6371" t="str">
        <f>IFERROR(VLOOKUP('Lotações convertidas'!A6371,'Lista de conversão'!A:B,2,0),IFERROR(VLOOKUP('Lotações convertidas'!A6371,'Lista de conversão'!B:B,1,0),""))</f>
        <v/>
      </c>
    </row>
    <row r="6372" spans="1:2" x14ac:dyDescent="0.25">
      <c r="A6372" t="str">
        <f>TRIM(BC!F6370)</f>
        <v/>
      </c>
      <c r="B6372" t="str">
        <f>IFERROR(VLOOKUP('Lotações convertidas'!A6372,'Lista de conversão'!A:B,2,0),IFERROR(VLOOKUP('Lotações convertidas'!A6372,'Lista de conversão'!B:B,1,0),""))</f>
        <v/>
      </c>
    </row>
    <row r="6373" spans="1:2" x14ac:dyDescent="0.25">
      <c r="A6373" t="str">
        <f>TRIM(BC!F6371)</f>
        <v/>
      </c>
      <c r="B6373" t="str">
        <f>IFERROR(VLOOKUP('Lotações convertidas'!A6373,'Lista de conversão'!A:B,2,0),IFERROR(VLOOKUP('Lotações convertidas'!A6373,'Lista de conversão'!B:B,1,0),""))</f>
        <v/>
      </c>
    </row>
    <row r="6374" spans="1:2" x14ac:dyDescent="0.25">
      <c r="A6374" t="str">
        <f>TRIM(BC!F6372)</f>
        <v/>
      </c>
      <c r="B6374" t="str">
        <f>IFERROR(VLOOKUP('Lotações convertidas'!A6374,'Lista de conversão'!A:B,2,0),IFERROR(VLOOKUP('Lotações convertidas'!A6374,'Lista de conversão'!B:B,1,0),""))</f>
        <v/>
      </c>
    </row>
    <row r="6375" spans="1:2" x14ac:dyDescent="0.25">
      <c r="A6375" t="str">
        <f>TRIM(BC!F6373)</f>
        <v/>
      </c>
      <c r="B6375" t="str">
        <f>IFERROR(VLOOKUP('Lotações convertidas'!A6375,'Lista de conversão'!A:B,2,0),IFERROR(VLOOKUP('Lotações convertidas'!A6375,'Lista de conversão'!B:B,1,0),""))</f>
        <v/>
      </c>
    </row>
    <row r="6376" spans="1:2" x14ac:dyDescent="0.25">
      <c r="A6376" t="str">
        <f>TRIM(BC!F6374)</f>
        <v/>
      </c>
      <c r="B6376" t="str">
        <f>IFERROR(VLOOKUP('Lotações convertidas'!A6376,'Lista de conversão'!A:B,2,0),IFERROR(VLOOKUP('Lotações convertidas'!A6376,'Lista de conversão'!B:B,1,0),""))</f>
        <v/>
      </c>
    </row>
    <row r="6377" spans="1:2" x14ac:dyDescent="0.25">
      <c r="A6377" t="str">
        <f>TRIM(BC!F6375)</f>
        <v/>
      </c>
      <c r="B6377" t="str">
        <f>IFERROR(VLOOKUP('Lotações convertidas'!A6377,'Lista de conversão'!A:B,2,0),IFERROR(VLOOKUP('Lotações convertidas'!A6377,'Lista de conversão'!B:B,1,0),""))</f>
        <v/>
      </c>
    </row>
    <row r="6378" spans="1:2" x14ac:dyDescent="0.25">
      <c r="A6378" t="str">
        <f>TRIM(BC!F6376)</f>
        <v/>
      </c>
      <c r="B6378" t="str">
        <f>IFERROR(VLOOKUP('Lotações convertidas'!A6378,'Lista de conversão'!A:B,2,0),IFERROR(VLOOKUP('Lotações convertidas'!A6378,'Lista de conversão'!B:B,1,0),""))</f>
        <v/>
      </c>
    </row>
    <row r="6379" spans="1:2" x14ac:dyDescent="0.25">
      <c r="A6379" t="str">
        <f>TRIM(BC!F6377)</f>
        <v/>
      </c>
      <c r="B6379" t="str">
        <f>IFERROR(VLOOKUP('Lotações convertidas'!A6379,'Lista de conversão'!A:B,2,0),IFERROR(VLOOKUP('Lotações convertidas'!A6379,'Lista de conversão'!B:B,1,0),""))</f>
        <v/>
      </c>
    </row>
    <row r="6380" spans="1:2" x14ac:dyDescent="0.25">
      <c r="A6380" t="str">
        <f>TRIM(BC!F6378)</f>
        <v/>
      </c>
      <c r="B6380" t="str">
        <f>IFERROR(VLOOKUP('Lotações convertidas'!A6380,'Lista de conversão'!A:B,2,0),IFERROR(VLOOKUP('Lotações convertidas'!A6380,'Lista de conversão'!B:B,1,0),""))</f>
        <v/>
      </c>
    </row>
    <row r="6381" spans="1:2" x14ac:dyDescent="0.25">
      <c r="A6381" t="str">
        <f>TRIM(BC!F6379)</f>
        <v/>
      </c>
      <c r="B6381" t="str">
        <f>IFERROR(VLOOKUP('Lotações convertidas'!A6381,'Lista de conversão'!A:B,2,0),IFERROR(VLOOKUP('Lotações convertidas'!A6381,'Lista de conversão'!B:B,1,0),""))</f>
        <v/>
      </c>
    </row>
    <row r="6382" spans="1:2" x14ac:dyDescent="0.25">
      <c r="A6382" t="str">
        <f>TRIM(BC!F6380)</f>
        <v/>
      </c>
      <c r="B6382" t="str">
        <f>IFERROR(VLOOKUP('Lotações convertidas'!A6382,'Lista de conversão'!A:B,2,0),IFERROR(VLOOKUP('Lotações convertidas'!A6382,'Lista de conversão'!B:B,1,0),""))</f>
        <v/>
      </c>
    </row>
    <row r="6383" spans="1:2" x14ac:dyDescent="0.25">
      <c r="A6383" t="str">
        <f>TRIM(BC!F6381)</f>
        <v/>
      </c>
      <c r="B6383" t="str">
        <f>IFERROR(VLOOKUP('Lotações convertidas'!A6383,'Lista de conversão'!A:B,2,0),IFERROR(VLOOKUP('Lotações convertidas'!A6383,'Lista de conversão'!B:B,1,0),""))</f>
        <v/>
      </c>
    </row>
    <row r="6384" spans="1:2" x14ac:dyDescent="0.25">
      <c r="A6384" t="str">
        <f>TRIM(BC!F6382)</f>
        <v/>
      </c>
      <c r="B6384" t="str">
        <f>IFERROR(VLOOKUP('Lotações convertidas'!A6384,'Lista de conversão'!A:B,2,0),IFERROR(VLOOKUP('Lotações convertidas'!A6384,'Lista de conversão'!B:B,1,0),""))</f>
        <v/>
      </c>
    </row>
    <row r="6385" spans="1:2" x14ac:dyDescent="0.25">
      <c r="A6385" t="str">
        <f>TRIM(BC!F6383)</f>
        <v/>
      </c>
      <c r="B6385" t="str">
        <f>IFERROR(VLOOKUP('Lotações convertidas'!A6385,'Lista de conversão'!A:B,2,0),IFERROR(VLOOKUP('Lotações convertidas'!A6385,'Lista de conversão'!B:B,1,0),""))</f>
        <v/>
      </c>
    </row>
    <row r="6386" spans="1:2" x14ac:dyDescent="0.25">
      <c r="A6386" t="str">
        <f>TRIM(BC!F6384)</f>
        <v/>
      </c>
      <c r="B6386" t="str">
        <f>IFERROR(VLOOKUP('Lotações convertidas'!A6386,'Lista de conversão'!A:B,2,0),IFERROR(VLOOKUP('Lotações convertidas'!A6386,'Lista de conversão'!B:B,1,0),""))</f>
        <v/>
      </c>
    </row>
    <row r="6387" spans="1:2" x14ac:dyDescent="0.25">
      <c r="A6387" t="str">
        <f>TRIM(BC!F6385)</f>
        <v/>
      </c>
      <c r="B6387" t="str">
        <f>IFERROR(VLOOKUP('Lotações convertidas'!A6387,'Lista de conversão'!A:B,2,0),IFERROR(VLOOKUP('Lotações convertidas'!A6387,'Lista de conversão'!B:B,1,0),""))</f>
        <v/>
      </c>
    </row>
    <row r="6388" spans="1:2" x14ac:dyDescent="0.25">
      <c r="A6388" t="str">
        <f>TRIM(BC!F6386)</f>
        <v/>
      </c>
      <c r="B6388" t="str">
        <f>IFERROR(VLOOKUP('Lotações convertidas'!A6388,'Lista de conversão'!A:B,2,0),IFERROR(VLOOKUP('Lotações convertidas'!A6388,'Lista de conversão'!B:B,1,0),""))</f>
        <v/>
      </c>
    </row>
    <row r="6389" spans="1:2" x14ac:dyDescent="0.25">
      <c r="A6389" t="str">
        <f>TRIM(BC!F6387)</f>
        <v/>
      </c>
      <c r="B6389" t="str">
        <f>IFERROR(VLOOKUP('Lotações convertidas'!A6389,'Lista de conversão'!A:B,2,0),IFERROR(VLOOKUP('Lotações convertidas'!A6389,'Lista de conversão'!B:B,1,0),""))</f>
        <v/>
      </c>
    </row>
    <row r="6390" spans="1:2" x14ac:dyDescent="0.25">
      <c r="A6390" t="str">
        <f>TRIM(BC!F6388)</f>
        <v/>
      </c>
      <c r="B6390" t="str">
        <f>IFERROR(VLOOKUP('Lotações convertidas'!A6390,'Lista de conversão'!A:B,2,0),IFERROR(VLOOKUP('Lotações convertidas'!A6390,'Lista de conversão'!B:B,1,0),""))</f>
        <v/>
      </c>
    </row>
    <row r="6391" spans="1:2" x14ac:dyDescent="0.25">
      <c r="A6391" t="str">
        <f>TRIM(BC!F6389)</f>
        <v/>
      </c>
      <c r="B6391" t="str">
        <f>IFERROR(VLOOKUP('Lotações convertidas'!A6391,'Lista de conversão'!A:B,2,0),IFERROR(VLOOKUP('Lotações convertidas'!A6391,'Lista de conversão'!B:B,1,0),""))</f>
        <v/>
      </c>
    </row>
    <row r="6392" spans="1:2" x14ac:dyDescent="0.25">
      <c r="A6392" t="str">
        <f>TRIM(BC!F6390)</f>
        <v/>
      </c>
      <c r="B6392" t="str">
        <f>IFERROR(VLOOKUP('Lotações convertidas'!A6392,'Lista de conversão'!A:B,2,0),IFERROR(VLOOKUP('Lotações convertidas'!A6392,'Lista de conversão'!B:B,1,0),""))</f>
        <v/>
      </c>
    </row>
    <row r="6393" spans="1:2" x14ac:dyDescent="0.25">
      <c r="A6393" t="str">
        <f>TRIM(BC!F6391)</f>
        <v/>
      </c>
      <c r="B6393" t="str">
        <f>IFERROR(VLOOKUP('Lotações convertidas'!A6393,'Lista de conversão'!A:B,2,0),IFERROR(VLOOKUP('Lotações convertidas'!A6393,'Lista de conversão'!B:B,1,0),""))</f>
        <v/>
      </c>
    </row>
    <row r="6394" spans="1:2" x14ac:dyDescent="0.25">
      <c r="A6394" t="str">
        <f>TRIM(BC!F6392)</f>
        <v/>
      </c>
      <c r="B6394" t="str">
        <f>IFERROR(VLOOKUP('Lotações convertidas'!A6394,'Lista de conversão'!A:B,2,0),IFERROR(VLOOKUP('Lotações convertidas'!A6394,'Lista de conversão'!B:B,1,0),""))</f>
        <v/>
      </c>
    </row>
    <row r="6395" spans="1:2" x14ac:dyDescent="0.25">
      <c r="A6395" t="str">
        <f>TRIM(BC!F6393)</f>
        <v/>
      </c>
      <c r="B6395" t="str">
        <f>IFERROR(VLOOKUP('Lotações convertidas'!A6395,'Lista de conversão'!A:B,2,0),IFERROR(VLOOKUP('Lotações convertidas'!A6395,'Lista de conversão'!B:B,1,0),""))</f>
        <v/>
      </c>
    </row>
    <row r="6396" spans="1:2" x14ac:dyDescent="0.25">
      <c r="A6396" t="str">
        <f>TRIM(BC!F6394)</f>
        <v/>
      </c>
      <c r="B6396" t="str">
        <f>IFERROR(VLOOKUP('Lotações convertidas'!A6396,'Lista de conversão'!A:B,2,0),IFERROR(VLOOKUP('Lotações convertidas'!A6396,'Lista de conversão'!B:B,1,0),""))</f>
        <v/>
      </c>
    </row>
    <row r="6397" spans="1:2" x14ac:dyDescent="0.25">
      <c r="A6397" t="str">
        <f>TRIM(BC!F6395)</f>
        <v/>
      </c>
      <c r="B6397" t="str">
        <f>IFERROR(VLOOKUP('Lotações convertidas'!A6397,'Lista de conversão'!A:B,2,0),IFERROR(VLOOKUP('Lotações convertidas'!A6397,'Lista de conversão'!B:B,1,0),""))</f>
        <v/>
      </c>
    </row>
    <row r="6398" spans="1:2" x14ac:dyDescent="0.25">
      <c r="A6398" t="str">
        <f>TRIM(BC!F6396)</f>
        <v/>
      </c>
      <c r="B6398" t="str">
        <f>IFERROR(VLOOKUP('Lotações convertidas'!A6398,'Lista de conversão'!A:B,2,0),IFERROR(VLOOKUP('Lotações convertidas'!A6398,'Lista de conversão'!B:B,1,0),""))</f>
        <v/>
      </c>
    </row>
    <row r="6399" spans="1:2" x14ac:dyDescent="0.25">
      <c r="A6399" t="str">
        <f>TRIM(BC!F6397)</f>
        <v/>
      </c>
      <c r="B6399" t="str">
        <f>IFERROR(VLOOKUP('Lotações convertidas'!A6399,'Lista de conversão'!A:B,2,0),IFERROR(VLOOKUP('Lotações convertidas'!A6399,'Lista de conversão'!B:B,1,0),""))</f>
        <v/>
      </c>
    </row>
    <row r="6400" spans="1:2" x14ac:dyDescent="0.25">
      <c r="A6400" t="str">
        <f>TRIM(BC!F6398)</f>
        <v/>
      </c>
      <c r="B6400" t="str">
        <f>IFERROR(VLOOKUP('Lotações convertidas'!A6400,'Lista de conversão'!A:B,2,0),IFERROR(VLOOKUP('Lotações convertidas'!A6400,'Lista de conversão'!B:B,1,0),""))</f>
        <v/>
      </c>
    </row>
    <row r="6401" spans="1:2" x14ac:dyDescent="0.25">
      <c r="A6401" t="str">
        <f>TRIM(BC!F6399)</f>
        <v/>
      </c>
      <c r="B6401" t="str">
        <f>IFERROR(VLOOKUP('Lotações convertidas'!A6401,'Lista de conversão'!A:B,2,0),IFERROR(VLOOKUP('Lotações convertidas'!A6401,'Lista de conversão'!B:B,1,0),""))</f>
        <v/>
      </c>
    </row>
    <row r="6402" spans="1:2" x14ac:dyDescent="0.25">
      <c r="A6402" t="str">
        <f>TRIM(BC!F6400)</f>
        <v/>
      </c>
      <c r="B6402" t="str">
        <f>IFERROR(VLOOKUP('Lotações convertidas'!A6402,'Lista de conversão'!A:B,2,0),IFERROR(VLOOKUP('Lotações convertidas'!A6402,'Lista de conversão'!B:B,1,0),""))</f>
        <v/>
      </c>
    </row>
    <row r="6403" spans="1:2" x14ac:dyDescent="0.25">
      <c r="A6403" t="str">
        <f>TRIM(BC!F6401)</f>
        <v/>
      </c>
      <c r="B6403" t="str">
        <f>IFERROR(VLOOKUP('Lotações convertidas'!A6403,'Lista de conversão'!A:B,2,0),IFERROR(VLOOKUP('Lotações convertidas'!A6403,'Lista de conversão'!B:B,1,0),""))</f>
        <v/>
      </c>
    </row>
    <row r="6404" spans="1:2" x14ac:dyDescent="0.25">
      <c r="A6404" t="str">
        <f>TRIM(BC!F6402)</f>
        <v/>
      </c>
      <c r="B6404" t="str">
        <f>IFERROR(VLOOKUP('Lotações convertidas'!A6404,'Lista de conversão'!A:B,2,0),IFERROR(VLOOKUP('Lotações convertidas'!A6404,'Lista de conversão'!B:B,1,0),""))</f>
        <v/>
      </c>
    </row>
    <row r="6405" spans="1:2" x14ac:dyDescent="0.25">
      <c r="A6405" t="str">
        <f>TRIM(BC!F6403)</f>
        <v/>
      </c>
      <c r="B6405" t="str">
        <f>IFERROR(VLOOKUP('Lotações convertidas'!A6405,'Lista de conversão'!A:B,2,0),IFERROR(VLOOKUP('Lotações convertidas'!A6405,'Lista de conversão'!B:B,1,0),""))</f>
        <v/>
      </c>
    </row>
    <row r="6406" spans="1:2" x14ac:dyDescent="0.25">
      <c r="A6406" t="str">
        <f>TRIM(BC!F6404)</f>
        <v/>
      </c>
      <c r="B6406" t="str">
        <f>IFERROR(VLOOKUP('Lotações convertidas'!A6406,'Lista de conversão'!A:B,2,0),IFERROR(VLOOKUP('Lotações convertidas'!A6406,'Lista de conversão'!B:B,1,0),""))</f>
        <v/>
      </c>
    </row>
    <row r="6407" spans="1:2" x14ac:dyDescent="0.25">
      <c r="A6407" t="str">
        <f>TRIM(BC!F6405)</f>
        <v/>
      </c>
      <c r="B6407" t="str">
        <f>IFERROR(VLOOKUP('Lotações convertidas'!A6407,'Lista de conversão'!A:B,2,0),IFERROR(VLOOKUP('Lotações convertidas'!A6407,'Lista de conversão'!B:B,1,0),""))</f>
        <v/>
      </c>
    </row>
    <row r="6408" spans="1:2" x14ac:dyDescent="0.25">
      <c r="A6408" t="str">
        <f>TRIM(BC!F6406)</f>
        <v/>
      </c>
      <c r="B6408" t="str">
        <f>IFERROR(VLOOKUP('Lotações convertidas'!A6408,'Lista de conversão'!A:B,2,0),IFERROR(VLOOKUP('Lotações convertidas'!A6408,'Lista de conversão'!B:B,1,0),""))</f>
        <v/>
      </c>
    </row>
    <row r="6409" spans="1:2" x14ac:dyDescent="0.25">
      <c r="A6409" t="str">
        <f>TRIM(BC!F6407)</f>
        <v/>
      </c>
      <c r="B6409" t="str">
        <f>IFERROR(VLOOKUP('Lotações convertidas'!A6409,'Lista de conversão'!A:B,2,0),IFERROR(VLOOKUP('Lotações convertidas'!A6409,'Lista de conversão'!B:B,1,0),""))</f>
        <v/>
      </c>
    </row>
    <row r="6410" spans="1:2" x14ac:dyDescent="0.25">
      <c r="A6410" t="str">
        <f>TRIM(BC!F6408)</f>
        <v/>
      </c>
      <c r="B6410" t="str">
        <f>IFERROR(VLOOKUP('Lotações convertidas'!A6410,'Lista de conversão'!A:B,2,0),IFERROR(VLOOKUP('Lotações convertidas'!A6410,'Lista de conversão'!B:B,1,0),""))</f>
        <v/>
      </c>
    </row>
    <row r="6411" spans="1:2" x14ac:dyDescent="0.25">
      <c r="A6411" t="str">
        <f>TRIM(BC!F6409)</f>
        <v/>
      </c>
      <c r="B6411" t="str">
        <f>IFERROR(VLOOKUP('Lotações convertidas'!A6411,'Lista de conversão'!A:B,2,0),IFERROR(VLOOKUP('Lotações convertidas'!A6411,'Lista de conversão'!B:B,1,0),""))</f>
        <v/>
      </c>
    </row>
    <row r="6412" spans="1:2" x14ac:dyDescent="0.25">
      <c r="A6412" t="str">
        <f>TRIM(BC!F6410)</f>
        <v/>
      </c>
      <c r="B6412" t="str">
        <f>IFERROR(VLOOKUP('Lotações convertidas'!A6412,'Lista de conversão'!A:B,2,0),IFERROR(VLOOKUP('Lotações convertidas'!A6412,'Lista de conversão'!B:B,1,0),""))</f>
        <v/>
      </c>
    </row>
    <row r="6413" spans="1:2" x14ac:dyDescent="0.25">
      <c r="A6413" t="str">
        <f>TRIM(BC!F6411)</f>
        <v/>
      </c>
      <c r="B6413" t="str">
        <f>IFERROR(VLOOKUP('Lotações convertidas'!A6413,'Lista de conversão'!A:B,2,0),IFERROR(VLOOKUP('Lotações convertidas'!A6413,'Lista de conversão'!B:B,1,0),""))</f>
        <v/>
      </c>
    </row>
    <row r="6414" spans="1:2" x14ac:dyDescent="0.25">
      <c r="A6414" t="str">
        <f>TRIM(BC!F6412)</f>
        <v/>
      </c>
      <c r="B6414" t="str">
        <f>IFERROR(VLOOKUP('Lotações convertidas'!A6414,'Lista de conversão'!A:B,2,0),IFERROR(VLOOKUP('Lotações convertidas'!A6414,'Lista de conversão'!B:B,1,0),""))</f>
        <v/>
      </c>
    </row>
    <row r="6415" spans="1:2" x14ac:dyDescent="0.25">
      <c r="A6415" t="str">
        <f>TRIM(BC!F6413)</f>
        <v/>
      </c>
      <c r="B6415" t="str">
        <f>IFERROR(VLOOKUP('Lotações convertidas'!A6415,'Lista de conversão'!A:B,2,0),IFERROR(VLOOKUP('Lotações convertidas'!A6415,'Lista de conversão'!B:B,1,0),""))</f>
        <v/>
      </c>
    </row>
    <row r="6416" spans="1:2" x14ac:dyDescent="0.25">
      <c r="A6416" t="str">
        <f>TRIM(BC!F6414)</f>
        <v/>
      </c>
      <c r="B6416" t="str">
        <f>IFERROR(VLOOKUP('Lotações convertidas'!A6416,'Lista de conversão'!A:B,2,0),IFERROR(VLOOKUP('Lotações convertidas'!A6416,'Lista de conversão'!B:B,1,0),""))</f>
        <v/>
      </c>
    </row>
    <row r="6417" spans="1:2" x14ac:dyDescent="0.25">
      <c r="A6417" t="str">
        <f>TRIM(BC!F6415)</f>
        <v/>
      </c>
      <c r="B6417" t="str">
        <f>IFERROR(VLOOKUP('Lotações convertidas'!A6417,'Lista de conversão'!A:B,2,0),IFERROR(VLOOKUP('Lotações convertidas'!A6417,'Lista de conversão'!B:B,1,0),""))</f>
        <v/>
      </c>
    </row>
    <row r="6418" spans="1:2" x14ac:dyDescent="0.25">
      <c r="A6418" t="str">
        <f>TRIM(BC!F6416)</f>
        <v/>
      </c>
      <c r="B6418" t="str">
        <f>IFERROR(VLOOKUP('Lotações convertidas'!A6418,'Lista de conversão'!A:B,2,0),IFERROR(VLOOKUP('Lotações convertidas'!A6418,'Lista de conversão'!B:B,1,0),""))</f>
        <v/>
      </c>
    </row>
    <row r="6419" spans="1:2" x14ac:dyDescent="0.25">
      <c r="A6419" t="str">
        <f>TRIM(BC!F6417)</f>
        <v/>
      </c>
      <c r="B6419" t="str">
        <f>IFERROR(VLOOKUP('Lotações convertidas'!A6419,'Lista de conversão'!A:B,2,0),IFERROR(VLOOKUP('Lotações convertidas'!A6419,'Lista de conversão'!B:B,1,0),""))</f>
        <v/>
      </c>
    </row>
    <row r="6420" spans="1:2" x14ac:dyDescent="0.25">
      <c r="A6420" t="str">
        <f>TRIM(BC!F6418)</f>
        <v/>
      </c>
      <c r="B6420" t="str">
        <f>IFERROR(VLOOKUP('Lotações convertidas'!A6420,'Lista de conversão'!A:B,2,0),IFERROR(VLOOKUP('Lotações convertidas'!A6420,'Lista de conversão'!B:B,1,0),""))</f>
        <v/>
      </c>
    </row>
    <row r="6421" spans="1:2" x14ac:dyDescent="0.25">
      <c r="A6421" t="str">
        <f>TRIM(BC!F6419)</f>
        <v/>
      </c>
      <c r="B6421" t="str">
        <f>IFERROR(VLOOKUP('Lotações convertidas'!A6421,'Lista de conversão'!A:B,2,0),IFERROR(VLOOKUP('Lotações convertidas'!A6421,'Lista de conversão'!B:B,1,0),""))</f>
        <v/>
      </c>
    </row>
    <row r="6422" spans="1:2" x14ac:dyDescent="0.25">
      <c r="A6422" t="str">
        <f>TRIM(BC!F6420)</f>
        <v/>
      </c>
      <c r="B6422" t="str">
        <f>IFERROR(VLOOKUP('Lotações convertidas'!A6422,'Lista de conversão'!A:B,2,0),IFERROR(VLOOKUP('Lotações convertidas'!A6422,'Lista de conversão'!B:B,1,0),""))</f>
        <v/>
      </c>
    </row>
    <row r="6423" spans="1:2" x14ac:dyDescent="0.25">
      <c r="A6423" t="str">
        <f>TRIM(BC!F6421)</f>
        <v/>
      </c>
      <c r="B6423" t="str">
        <f>IFERROR(VLOOKUP('Lotações convertidas'!A6423,'Lista de conversão'!A:B,2,0),IFERROR(VLOOKUP('Lotações convertidas'!A6423,'Lista de conversão'!B:B,1,0),""))</f>
        <v/>
      </c>
    </row>
    <row r="6424" spans="1:2" x14ac:dyDescent="0.25">
      <c r="A6424" t="str">
        <f>TRIM(BC!F6422)</f>
        <v/>
      </c>
      <c r="B6424" t="str">
        <f>IFERROR(VLOOKUP('Lotações convertidas'!A6424,'Lista de conversão'!A:B,2,0),IFERROR(VLOOKUP('Lotações convertidas'!A6424,'Lista de conversão'!B:B,1,0),""))</f>
        <v/>
      </c>
    </row>
    <row r="6425" spans="1:2" x14ac:dyDescent="0.25">
      <c r="A6425" t="str">
        <f>TRIM(BC!F6423)</f>
        <v/>
      </c>
      <c r="B6425" t="str">
        <f>IFERROR(VLOOKUP('Lotações convertidas'!A6425,'Lista de conversão'!A:B,2,0),IFERROR(VLOOKUP('Lotações convertidas'!A6425,'Lista de conversão'!B:B,1,0),""))</f>
        <v/>
      </c>
    </row>
    <row r="6426" spans="1:2" x14ac:dyDescent="0.25">
      <c r="A6426" t="str">
        <f>TRIM(BC!F6424)</f>
        <v/>
      </c>
      <c r="B6426" t="str">
        <f>IFERROR(VLOOKUP('Lotações convertidas'!A6426,'Lista de conversão'!A:B,2,0),IFERROR(VLOOKUP('Lotações convertidas'!A6426,'Lista de conversão'!B:B,1,0),""))</f>
        <v/>
      </c>
    </row>
    <row r="6427" spans="1:2" x14ac:dyDescent="0.25">
      <c r="A6427" t="str">
        <f>TRIM(BC!F6425)</f>
        <v/>
      </c>
      <c r="B6427" t="str">
        <f>IFERROR(VLOOKUP('Lotações convertidas'!A6427,'Lista de conversão'!A:B,2,0),IFERROR(VLOOKUP('Lotações convertidas'!A6427,'Lista de conversão'!B:B,1,0),""))</f>
        <v/>
      </c>
    </row>
    <row r="6428" spans="1:2" x14ac:dyDescent="0.25">
      <c r="A6428" t="str">
        <f>TRIM(BC!F6426)</f>
        <v/>
      </c>
      <c r="B6428" t="str">
        <f>IFERROR(VLOOKUP('Lotações convertidas'!A6428,'Lista de conversão'!A:B,2,0),IFERROR(VLOOKUP('Lotações convertidas'!A6428,'Lista de conversão'!B:B,1,0),""))</f>
        <v/>
      </c>
    </row>
    <row r="6429" spans="1:2" x14ac:dyDescent="0.25">
      <c r="A6429" t="str">
        <f>TRIM(BC!F6427)</f>
        <v/>
      </c>
      <c r="B6429" t="str">
        <f>IFERROR(VLOOKUP('Lotações convertidas'!A6429,'Lista de conversão'!A:B,2,0),IFERROR(VLOOKUP('Lotações convertidas'!A6429,'Lista de conversão'!B:B,1,0),""))</f>
        <v/>
      </c>
    </row>
    <row r="6430" spans="1:2" x14ac:dyDescent="0.25">
      <c r="A6430" t="str">
        <f>TRIM(BC!F6428)</f>
        <v/>
      </c>
      <c r="B6430" t="str">
        <f>IFERROR(VLOOKUP('Lotações convertidas'!A6430,'Lista de conversão'!A:B,2,0),IFERROR(VLOOKUP('Lotações convertidas'!A6430,'Lista de conversão'!B:B,1,0),""))</f>
        <v/>
      </c>
    </row>
    <row r="6431" spans="1:2" x14ac:dyDescent="0.25">
      <c r="A6431" t="str">
        <f>TRIM(BC!F6429)</f>
        <v/>
      </c>
      <c r="B6431" t="str">
        <f>IFERROR(VLOOKUP('Lotações convertidas'!A6431,'Lista de conversão'!A:B,2,0),IFERROR(VLOOKUP('Lotações convertidas'!A6431,'Lista de conversão'!B:B,1,0),""))</f>
        <v/>
      </c>
    </row>
    <row r="6432" spans="1:2" x14ac:dyDescent="0.25">
      <c r="A6432" t="str">
        <f>TRIM(BC!F6430)</f>
        <v/>
      </c>
      <c r="B6432" t="str">
        <f>IFERROR(VLOOKUP('Lotações convertidas'!A6432,'Lista de conversão'!A:B,2,0),IFERROR(VLOOKUP('Lotações convertidas'!A6432,'Lista de conversão'!B:B,1,0),""))</f>
        <v/>
      </c>
    </row>
    <row r="6433" spans="1:2" x14ac:dyDescent="0.25">
      <c r="A6433" t="str">
        <f>TRIM(BC!F6431)</f>
        <v/>
      </c>
      <c r="B6433" t="str">
        <f>IFERROR(VLOOKUP('Lotações convertidas'!A6433,'Lista de conversão'!A:B,2,0),IFERROR(VLOOKUP('Lotações convertidas'!A6433,'Lista de conversão'!B:B,1,0),""))</f>
        <v/>
      </c>
    </row>
    <row r="6434" spans="1:2" x14ac:dyDescent="0.25">
      <c r="A6434" t="str">
        <f>TRIM(BC!F6432)</f>
        <v/>
      </c>
      <c r="B6434" t="str">
        <f>IFERROR(VLOOKUP('Lotações convertidas'!A6434,'Lista de conversão'!A:B,2,0),IFERROR(VLOOKUP('Lotações convertidas'!A6434,'Lista de conversão'!B:B,1,0),""))</f>
        <v/>
      </c>
    </row>
    <row r="6435" spans="1:2" x14ac:dyDescent="0.25">
      <c r="A6435" t="str">
        <f>TRIM(BC!F6433)</f>
        <v/>
      </c>
      <c r="B6435" t="str">
        <f>IFERROR(VLOOKUP('Lotações convertidas'!A6435,'Lista de conversão'!A:B,2,0),IFERROR(VLOOKUP('Lotações convertidas'!A6435,'Lista de conversão'!B:B,1,0),""))</f>
        <v/>
      </c>
    </row>
    <row r="6436" spans="1:2" x14ac:dyDescent="0.25">
      <c r="A6436" t="str">
        <f>TRIM(BC!F6434)</f>
        <v/>
      </c>
      <c r="B6436" t="str">
        <f>IFERROR(VLOOKUP('Lotações convertidas'!A6436,'Lista de conversão'!A:B,2,0),IFERROR(VLOOKUP('Lotações convertidas'!A6436,'Lista de conversão'!B:B,1,0),""))</f>
        <v/>
      </c>
    </row>
    <row r="6437" spans="1:2" x14ac:dyDescent="0.25">
      <c r="A6437" t="str">
        <f>TRIM(BC!F6435)</f>
        <v/>
      </c>
      <c r="B6437" t="str">
        <f>IFERROR(VLOOKUP('Lotações convertidas'!A6437,'Lista de conversão'!A:B,2,0),IFERROR(VLOOKUP('Lotações convertidas'!A6437,'Lista de conversão'!B:B,1,0),""))</f>
        <v/>
      </c>
    </row>
    <row r="6438" spans="1:2" x14ac:dyDescent="0.25">
      <c r="A6438" t="str">
        <f>TRIM(BC!F6436)</f>
        <v/>
      </c>
      <c r="B6438" t="str">
        <f>IFERROR(VLOOKUP('Lotações convertidas'!A6438,'Lista de conversão'!A:B,2,0),IFERROR(VLOOKUP('Lotações convertidas'!A6438,'Lista de conversão'!B:B,1,0),""))</f>
        <v/>
      </c>
    </row>
    <row r="6439" spans="1:2" x14ac:dyDescent="0.25">
      <c r="A6439" t="str">
        <f>TRIM(BC!F6437)</f>
        <v/>
      </c>
      <c r="B6439" t="str">
        <f>IFERROR(VLOOKUP('Lotações convertidas'!A6439,'Lista de conversão'!A:B,2,0),IFERROR(VLOOKUP('Lotações convertidas'!A6439,'Lista de conversão'!B:B,1,0),""))</f>
        <v/>
      </c>
    </row>
    <row r="6440" spans="1:2" x14ac:dyDescent="0.25">
      <c r="A6440" t="str">
        <f>TRIM(BC!F6438)</f>
        <v/>
      </c>
      <c r="B6440" t="str">
        <f>IFERROR(VLOOKUP('Lotações convertidas'!A6440,'Lista de conversão'!A:B,2,0),IFERROR(VLOOKUP('Lotações convertidas'!A6440,'Lista de conversão'!B:B,1,0),""))</f>
        <v/>
      </c>
    </row>
    <row r="6441" spans="1:2" x14ac:dyDescent="0.25">
      <c r="A6441" t="str">
        <f>TRIM(BC!F6439)</f>
        <v/>
      </c>
      <c r="B6441" t="str">
        <f>IFERROR(VLOOKUP('Lotações convertidas'!A6441,'Lista de conversão'!A:B,2,0),IFERROR(VLOOKUP('Lotações convertidas'!A6441,'Lista de conversão'!B:B,1,0),""))</f>
        <v/>
      </c>
    </row>
    <row r="6442" spans="1:2" x14ac:dyDescent="0.25">
      <c r="A6442" t="str">
        <f>TRIM(BC!F6440)</f>
        <v/>
      </c>
      <c r="B6442" t="str">
        <f>IFERROR(VLOOKUP('Lotações convertidas'!A6442,'Lista de conversão'!A:B,2,0),IFERROR(VLOOKUP('Lotações convertidas'!A6442,'Lista de conversão'!B:B,1,0),""))</f>
        <v/>
      </c>
    </row>
    <row r="6443" spans="1:2" x14ac:dyDescent="0.25">
      <c r="A6443" t="str">
        <f>TRIM(BC!F6441)</f>
        <v/>
      </c>
      <c r="B6443" t="str">
        <f>IFERROR(VLOOKUP('Lotações convertidas'!A6443,'Lista de conversão'!A:B,2,0),IFERROR(VLOOKUP('Lotações convertidas'!A6443,'Lista de conversão'!B:B,1,0),""))</f>
        <v/>
      </c>
    </row>
    <row r="6444" spans="1:2" x14ac:dyDescent="0.25">
      <c r="A6444" t="str">
        <f>TRIM(BC!F6442)</f>
        <v/>
      </c>
      <c r="B6444" t="str">
        <f>IFERROR(VLOOKUP('Lotações convertidas'!A6444,'Lista de conversão'!A:B,2,0),IFERROR(VLOOKUP('Lotações convertidas'!A6444,'Lista de conversão'!B:B,1,0),""))</f>
        <v/>
      </c>
    </row>
    <row r="6445" spans="1:2" x14ac:dyDescent="0.25">
      <c r="A6445" t="str">
        <f>TRIM(BC!F6443)</f>
        <v/>
      </c>
      <c r="B6445" t="str">
        <f>IFERROR(VLOOKUP('Lotações convertidas'!A6445,'Lista de conversão'!A:B,2,0),IFERROR(VLOOKUP('Lotações convertidas'!A6445,'Lista de conversão'!B:B,1,0),""))</f>
        <v/>
      </c>
    </row>
    <row r="6446" spans="1:2" x14ac:dyDescent="0.25">
      <c r="A6446" t="str">
        <f>TRIM(BC!F6444)</f>
        <v/>
      </c>
      <c r="B6446" t="str">
        <f>IFERROR(VLOOKUP('Lotações convertidas'!A6446,'Lista de conversão'!A:B,2,0),IFERROR(VLOOKUP('Lotações convertidas'!A6446,'Lista de conversão'!B:B,1,0),""))</f>
        <v/>
      </c>
    </row>
    <row r="6447" spans="1:2" x14ac:dyDescent="0.25">
      <c r="A6447" t="str">
        <f>TRIM(BC!F6445)</f>
        <v/>
      </c>
      <c r="B6447" t="str">
        <f>IFERROR(VLOOKUP('Lotações convertidas'!A6447,'Lista de conversão'!A:B,2,0),IFERROR(VLOOKUP('Lotações convertidas'!A6447,'Lista de conversão'!B:B,1,0),""))</f>
        <v/>
      </c>
    </row>
    <row r="6448" spans="1:2" x14ac:dyDescent="0.25">
      <c r="A6448" t="str">
        <f>TRIM(BC!F6446)</f>
        <v/>
      </c>
      <c r="B6448" t="str">
        <f>IFERROR(VLOOKUP('Lotações convertidas'!A6448,'Lista de conversão'!A:B,2,0),IFERROR(VLOOKUP('Lotações convertidas'!A6448,'Lista de conversão'!B:B,1,0),""))</f>
        <v/>
      </c>
    </row>
    <row r="6449" spans="1:2" x14ac:dyDescent="0.25">
      <c r="A6449" t="str">
        <f>TRIM(BC!F6447)</f>
        <v/>
      </c>
      <c r="B6449" t="str">
        <f>IFERROR(VLOOKUP('Lotações convertidas'!A6449,'Lista de conversão'!A:B,2,0),IFERROR(VLOOKUP('Lotações convertidas'!A6449,'Lista de conversão'!B:B,1,0),""))</f>
        <v/>
      </c>
    </row>
    <row r="6450" spans="1:2" x14ac:dyDescent="0.25">
      <c r="A6450" t="str">
        <f>TRIM(BC!F6448)</f>
        <v/>
      </c>
      <c r="B6450" t="str">
        <f>IFERROR(VLOOKUP('Lotações convertidas'!A6450,'Lista de conversão'!A:B,2,0),IFERROR(VLOOKUP('Lotações convertidas'!A6450,'Lista de conversão'!B:B,1,0),""))</f>
        <v/>
      </c>
    </row>
    <row r="6451" spans="1:2" x14ac:dyDescent="0.25">
      <c r="A6451" t="str">
        <f>TRIM(BC!F6449)</f>
        <v/>
      </c>
      <c r="B6451" t="str">
        <f>IFERROR(VLOOKUP('Lotações convertidas'!A6451,'Lista de conversão'!A:B,2,0),IFERROR(VLOOKUP('Lotações convertidas'!A6451,'Lista de conversão'!B:B,1,0),""))</f>
        <v/>
      </c>
    </row>
    <row r="6452" spans="1:2" x14ac:dyDescent="0.25">
      <c r="A6452" t="str">
        <f>TRIM(BC!F6450)</f>
        <v/>
      </c>
      <c r="B6452" t="str">
        <f>IFERROR(VLOOKUP('Lotações convertidas'!A6452,'Lista de conversão'!A:B,2,0),IFERROR(VLOOKUP('Lotações convertidas'!A6452,'Lista de conversão'!B:B,1,0),""))</f>
        <v/>
      </c>
    </row>
    <row r="6453" spans="1:2" x14ac:dyDescent="0.25">
      <c r="A6453" t="str">
        <f>TRIM(BC!F6451)</f>
        <v/>
      </c>
      <c r="B6453" t="str">
        <f>IFERROR(VLOOKUP('Lotações convertidas'!A6453,'Lista de conversão'!A:B,2,0),IFERROR(VLOOKUP('Lotações convertidas'!A6453,'Lista de conversão'!B:B,1,0),""))</f>
        <v/>
      </c>
    </row>
    <row r="6454" spans="1:2" x14ac:dyDescent="0.25">
      <c r="A6454" t="str">
        <f>TRIM(BC!F6452)</f>
        <v/>
      </c>
      <c r="B6454" t="str">
        <f>IFERROR(VLOOKUP('Lotações convertidas'!A6454,'Lista de conversão'!A:B,2,0),IFERROR(VLOOKUP('Lotações convertidas'!A6454,'Lista de conversão'!B:B,1,0),""))</f>
        <v/>
      </c>
    </row>
    <row r="6455" spans="1:2" x14ac:dyDescent="0.25">
      <c r="A6455" t="str">
        <f>TRIM(BC!F6453)</f>
        <v/>
      </c>
      <c r="B6455" t="str">
        <f>IFERROR(VLOOKUP('Lotações convertidas'!A6455,'Lista de conversão'!A:B,2,0),IFERROR(VLOOKUP('Lotações convertidas'!A6455,'Lista de conversão'!B:B,1,0),""))</f>
        <v/>
      </c>
    </row>
    <row r="6456" spans="1:2" x14ac:dyDescent="0.25">
      <c r="A6456" t="str">
        <f>TRIM(BC!F6454)</f>
        <v/>
      </c>
      <c r="B6456" t="str">
        <f>IFERROR(VLOOKUP('Lotações convertidas'!A6456,'Lista de conversão'!A:B,2,0),IFERROR(VLOOKUP('Lotações convertidas'!A6456,'Lista de conversão'!B:B,1,0),""))</f>
        <v/>
      </c>
    </row>
    <row r="6457" spans="1:2" x14ac:dyDescent="0.25">
      <c r="A6457" t="str">
        <f>TRIM(BC!F6455)</f>
        <v/>
      </c>
      <c r="B6457" t="str">
        <f>IFERROR(VLOOKUP('Lotações convertidas'!A6457,'Lista de conversão'!A:B,2,0),IFERROR(VLOOKUP('Lotações convertidas'!A6457,'Lista de conversão'!B:B,1,0),""))</f>
        <v/>
      </c>
    </row>
    <row r="6458" spans="1:2" x14ac:dyDescent="0.25">
      <c r="A6458" t="str">
        <f>TRIM(BC!F6456)</f>
        <v/>
      </c>
      <c r="B6458" t="str">
        <f>IFERROR(VLOOKUP('Lotações convertidas'!A6458,'Lista de conversão'!A:B,2,0),IFERROR(VLOOKUP('Lotações convertidas'!A6458,'Lista de conversão'!B:B,1,0),""))</f>
        <v/>
      </c>
    </row>
    <row r="6459" spans="1:2" x14ac:dyDescent="0.25">
      <c r="A6459" t="str">
        <f>TRIM(BC!F6457)</f>
        <v/>
      </c>
      <c r="B6459" t="str">
        <f>IFERROR(VLOOKUP('Lotações convertidas'!A6459,'Lista de conversão'!A:B,2,0),IFERROR(VLOOKUP('Lotações convertidas'!A6459,'Lista de conversão'!B:B,1,0),""))</f>
        <v/>
      </c>
    </row>
    <row r="6460" spans="1:2" x14ac:dyDescent="0.25">
      <c r="A6460" t="str">
        <f>TRIM(BC!F6458)</f>
        <v/>
      </c>
      <c r="B6460" t="str">
        <f>IFERROR(VLOOKUP('Lotações convertidas'!A6460,'Lista de conversão'!A:B,2,0),IFERROR(VLOOKUP('Lotações convertidas'!A6460,'Lista de conversão'!B:B,1,0),""))</f>
        <v/>
      </c>
    </row>
    <row r="6461" spans="1:2" x14ac:dyDescent="0.25">
      <c r="A6461" t="str">
        <f>TRIM(BC!F6459)</f>
        <v/>
      </c>
      <c r="B6461" t="str">
        <f>IFERROR(VLOOKUP('Lotações convertidas'!A6461,'Lista de conversão'!A:B,2,0),IFERROR(VLOOKUP('Lotações convertidas'!A6461,'Lista de conversão'!B:B,1,0),""))</f>
        <v/>
      </c>
    </row>
    <row r="6462" spans="1:2" x14ac:dyDescent="0.25">
      <c r="A6462" t="str">
        <f>TRIM(BC!F6460)</f>
        <v/>
      </c>
      <c r="B6462" t="str">
        <f>IFERROR(VLOOKUP('Lotações convertidas'!A6462,'Lista de conversão'!A:B,2,0),IFERROR(VLOOKUP('Lotações convertidas'!A6462,'Lista de conversão'!B:B,1,0),""))</f>
        <v/>
      </c>
    </row>
    <row r="6463" spans="1:2" x14ac:dyDescent="0.25">
      <c r="A6463" t="str">
        <f>TRIM(BC!F6461)</f>
        <v/>
      </c>
      <c r="B6463" t="str">
        <f>IFERROR(VLOOKUP('Lotações convertidas'!A6463,'Lista de conversão'!A:B,2,0),IFERROR(VLOOKUP('Lotações convertidas'!A6463,'Lista de conversão'!B:B,1,0),""))</f>
        <v/>
      </c>
    </row>
    <row r="6464" spans="1:2" x14ac:dyDescent="0.25">
      <c r="A6464" t="str">
        <f>TRIM(BC!F6462)</f>
        <v/>
      </c>
      <c r="B6464" t="str">
        <f>IFERROR(VLOOKUP('Lotações convertidas'!A6464,'Lista de conversão'!A:B,2,0),IFERROR(VLOOKUP('Lotações convertidas'!A6464,'Lista de conversão'!B:B,1,0),""))</f>
        <v/>
      </c>
    </row>
    <row r="6465" spans="1:2" x14ac:dyDescent="0.25">
      <c r="A6465" t="str">
        <f>TRIM(BC!F6463)</f>
        <v/>
      </c>
      <c r="B6465" t="str">
        <f>IFERROR(VLOOKUP('Lotações convertidas'!A6465,'Lista de conversão'!A:B,2,0),IFERROR(VLOOKUP('Lotações convertidas'!A6465,'Lista de conversão'!B:B,1,0),""))</f>
        <v/>
      </c>
    </row>
    <row r="6466" spans="1:2" x14ac:dyDescent="0.25">
      <c r="A6466" t="str">
        <f>TRIM(BC!F6464)</f>
        <v/>
      </c>
      <c r="B6466" t="str">
        <f>IFERROR(VLOOKUP('Lotações convertidas'!A6466,'Lista de conversão'!A:B,2,0),IFERROR(VLOOKUP('Lotações convertidas'!A6466,'Lista de conversão'!B:B,1,0),""))</f>
        <v/>
      </c>
    </row>
    <row r="6467" spans="1:2" x14ac:dyDescent="0.25">
      <c r="A6467" t="str">
        <f>TRIM(BC!F6465)</f>
        <v/>
      </c>
      <c r="B6467" t="str">
        <f>IFERROR(VLOOKUP('Lotações convertidas'!A6467,'Lista de conversão'!A:B,2,0),IFERROR(VLOOKUP('Lotações convertidas'!A6467,'Lista de conversão'!B:B,1,0),""))</f>
        <v/>
      </c>
    </row>
    <row r="6468" spans="1:2" x14ac:dyDescent="0.25">
      <c r="A6468" t="str">
        <f>TRIM(BC!F6466)</f>
        <v/>
      </c>
      <c r="B6468" t="str">
        <f>IFERROR(VLOOKUP('Lotações convertidas'!A6468,'Lista de conversão'!A:B,2,0),IFERROR(VLOOKUP('Lotações convertidas'!A6468,'Lista de conversão'!B:B,1,0),""))</f>
        <v/>
      </c>
    </row>
    <row r="6469" spans="1:2" x14ac:dyDescent="0.25">
      <c r="A6469" t="str">
        <f>TRIM(BC!F6467)</f>
        <v/>
      </c>
      <c r="B6469" t="str">
        <f>IFERROR(VLOOKUP('Lotações convertidas'!A6469,'Lista de conversão'!A:B,2,0),IFERROR(VLOOKUP('Lotações convertidas'!A6469,'Lista de conversão'!B:B,1,0),""))</f>
        <v/>
      </c>
    </row>
    <row r="6470" spans="1:2" x14ac:dyDescent="0.25">
      <c r="A6470" t="str">
        <f>TRIM(BC!F6468)</f>
        <v/>
      </c>
      <c r="B6470" t="str">
        <f>IFERROR(VLOOKUP('Lotações convertidas'!A6470,'Lista de conversão'!A:B,2,0),IFERROR(VLOOKUP('Lotações convertidas'!A6470,'Lista de conversão'!B:B,1,0),""))</f>
        <v/>
      </c>
    </row>
    <row r="6471" spans="1:2" x14ac:dyDescent="0.25">
      <c r="A6471" t="str">
        <f>TRIM(BC!F6469)</f>
        <v/>
      </c>
      <c r="B6471" t="str">
        <f>IFERROR(VLOOKUP('Lotações convertidas'!A6471,'Lista de conversão'!A:B,2,0),IFERROR(VLOOKUP('Lotações convertidas'!A6471,'Lista de conversão'!B:B,1,0),""))</f>
        <v/>
      </c>
    </row>
    <row r="6472" spans="1:2" x14ac:dyDescent="0.25">
      <c r="A6472" t="str">
        <f>TRIM(BC!F6470)</f>
        <v/>
      </c>
      <c r="B6472" t="str">
        <f>IFERROR(VLOOKUP('Lotações convertidas'!A6472,'Lista de conversão'!A:B,2,0),IFERROR(VLOOKUP('Lotações convertidas'!A6472,'Lista de conversão'!B:B,1,0),""))</f>
        <v/>
      </c>
    </row>
    <row r="6473" spans="1:2" x14ac:dyDescent="0.25">
      <c r="A6473" t="str">
        <f>TRIM(BC!F6471)</f>
        <v/>
      </c>
      <c r="B6473" t="str">
        <f>IFERROR(VLOOKUP('Lotações convertidas'!A6473,'Lista de conversão'!A:B,2,0),IFERROR(VLOOKUP('Lotações convertidas'!A6473,'Lista de conversão'!B:B,1,0),""))</f>
        <v/>
      </c>
    </row>
    <row r="6474" spans="1:2" x14ac:dyDescent="0.25">
      <c r="A6474" t="str">
        <f>TRIM(BC!F6472)</f>
        <v/>
      </c>
      <c r="B6474" t="str">
        <f>IFERROR(VLOOKUP('Lotações convertidas'!A6474,'Lista de conversão'!A:B,2,0),IFERROR(VLOOKUP('Lotações convertidas'!A6474,'Lista de conversão'!B:B,1,0),""))</f>
        <v/>
      </c>
    </row>
    <row r="6475" spans="1:2" x14ac:dyDescent="0.25">
      <c r="A6475" t="str">
        <f>TRIM(BC!F6473)</f>
        <v/>
      </c>
      <c r="B6475" t="str">
        <f>IFERROR(VLOOKUP('Lotações convertidas'!A6475,'Lista de conversão'!A:B,2,0),IFERROR(VLOOKUP('Lotações convertidas'!A6475,'Lista de conversão'!B:B,1,0),""))</f>
        <v/>
      </c>
    </row>
    <row r="6476" spans="1:2" x14ac:dyDescent="0.25">
      <c r="A6476" t="str">
        <f>TRIM(BC!F6474)</f>
        <v/>
      </c>
      <c r="B6476" t="str">
        <f>IFERROR(VLOOKUP('Lotações convertidas'!A6476,'Lista de conversão'!A:B,2,0),IFERROR(VLOOKUP('Lotações convertidas'!A6476,'Lista de conversão'!B:B,1,0),""))</f>
        <v/>
      </c>
    </row>
    <row r="6477" spans="1:2" x14ac:dyDescent="0.25">
      <c r="A6477" t="str">
        <f>TRIM(BC!F6475)</f>
        <v/>
      </c>
      <c r="B6477" t="str">
        <f>IFERROR(VLOOKUP('Lotações convertidas'!A6477,'Lista de conversão'!A:B,2,0),IFERROR(VLOOKUP('Lotações convertidas'!A6477,'Lista de conversão'!B:B,1,0),""))</f>
        <v/>
      </c>
    </row>
    <row r="6478" spans="1:2" x14ac:dyDescent="0.25">
      <c r="A6478" t="str">
        <f>TRIM(BC!F6476)</f>
        <v/>
      </c>
      <c r="B6478" t="str">
        <f>IFERROR(VLOOKUP('Lotações convertidas'!A6478,'Lista de conversão'!A:B,2,0),IFERROR(VLOOKUP('Lotações convertidas'!A6478,'Lista de conversão'!B:B,1,0),""))</f>
        <v/>
      </c>
    </row>
    <row r="6479" spans="1:2" x14ac:dyDescent="0.25">
      <c r="A6479" t="str">
        <f>TRIM(BC!F6477)</f>
        <v/>
      </c>
      <c r="B6479" t="str">
        <f>IFERROR(VLOOKUP('Lotações convertidas'!A6479,'Lista de conversão'!A:B,2,0),IFERROR(VLOOKUP('Lotações convertidas'!A6479,'Lista de conversão'!B:B,1,0),""))</f>
        <v/>
      </c>
    </row>
    <row r="6480" spans="1:2" x14ac:dyDescent="0.25">
      <c r="A6480" t="str">
        <f>TRIM(BC!F6478)</f>
        <v/>
      </c>
      <c r="B6480" t="str">
        <f>IFERROR(VLOOKUP('Lotações convertidas'!A6480,'Lista de conversão'!A:B,2,0),IFERROR(VLOOKUP('Lotações convertidas'!A6480,'Lista de conversão'!B:B,1,0),""))</f>
        <v/>
      </c>
    </row>
    <row r="6481" spans="1:2" x14ac:dyDescent="0.25">
      <c r="A6481" t="str">
        <f>TRIM(BC!F6479)</f>
        <v/>
      </c>
      <c r="B6481" t="str">
        <f>IFERROR(VLOOKUP('Lotações convertidas'!A6481,'Lista de conversão'!A:B,2,0),IFERROR(VLOOKUP('Lotações convertidas'!A6481,'Lista de conversão'!B:B,1,0),""))</f>
        <v/>
      </c>
    </row>
    <row r="6482" spans="1:2" x14ac:dyDescent="0.25">
      <c r="A6482" t="str">
        <f>TRIM(BC!F6480)</f>
        <v/>
      </c>
      <c r="B6482" t="str">
        <f>IFERROR(VLOOKUP('Lotações convertidas'!A6482,'Lista de conversão'!A:B,2,0),IFERROR(VLOOKUP('Lotações convertidas'!A6482,'Lista de conversão'!B:B,1,0),""))</f>
        <v/>
      </c>
    </row>
    <row r="6483" spans="1:2" x14ac:dyDescent="0.25">
      <c r="A6483" t="str">
        <f>TRIM(BC!F6481)</f>
        <v/>
      </c>
      <c r="B6483" t="str">
        <f>IFERROR(VLOOKUP('Lotações convertidas'!A6483,'Lista de conversão'!A:B,2,0),IFERROR(VLOOKUP('Lotações convertidas'!A6483,'Lista de conversão'!B:B,1,0),""))</f>
        <v/>
      </c>
    </row>
    <row r="6484" spans="1:2" x14ac:dyDescent="0.25">
      <c r="A6484" t="str">
        <f>TRIM(BC!F6482)</f>
        <v/>
      </c>
      <c r="B6484" t="str">
        <f>IFERROR(VLOOKUP('Lotações convertidas'!A6484,'Lista de conversão'!A:B,2,0),IFERROR(VLOOKUP('Lotações convertidas'!A6484,'Lista de conversão'!B:B,1,0),""))</f>
        <v/>
      </c>
    </row>
    <row r="6485" spans="1:2" x14ac:dyDescent="0.25">
      <c r="A6485" t="str">
        <f>TRIM(BC!F6483)</f>
        <v/>
      </c>
      <c r="B6485" t="str">
        <f>IFERROR(VLOOKUP('Lotações convertidas'!A6485,'Lista de conversão'!A:B,2,0),IFERROR(VLOOKUP('Lotações convertidas'!A6485,'Lista de conversão'!B:B,1,0),""))</f>
        <v/>
      </c>
    </row>
    <row r="6486" spans="1:2" x14ac:dyDescent="0.25">
      <c r="A6486" t="str">
        <f>TRIM(BC!F6484)</f>
        <v/>
      </c>
      <c r="B6486" t="str">
        <f>IFERROR(VLOOKUP('Lotações convertidas'!A6486,'Lista de conversão'!A:B,2,0),IFERROR(VLOOKUP('Lotações convertidas'!A6486,'Lista de conversão'!B:B,1,0),""))</f>
        <v/>
      </c>
    </row>
    <row r="6487" spans="1:2" x14ac:dyDescent="0.25">
      <c r="A6487" t="str">
        <f>TRIM(BC!F6485)</f>
        <v/>
      </c>
      <c r="B6487" t="str">
        <f>IFERROR(VLOOKUP('Lotações convertidas'!A6487,'Lista de conversão'!A:B,2,0),IFERROR(VLOOKUP('Lotações convertidas'!A6487,'Lista de conversão'!B:B,1,0),""))</f>
        <v/>
      </c>
    </row>
    <row r="6488" spans="1:2" x14ac:dyDescent="0.25">
      <c r="A6488" t="str">
        <f>TRIM(BC!F6486)</f>
        <v/>
      </c>
      <c r="B6488" t="str">
        <f>IFERROR(VLOOKUP('Lotações convertidas'!A6488,'Lista de conversão'!A:B,2,0),IFERROR(VLOOKUP('Lotações convertidas'!A6488,'Lista de conversão'!B:B,1,0),""))</f>
        <v/>
      </c>
    </row>
    <row r="6489" spans="1:2" x14ac:dyDescent="0.25">
      <c r="A6489" t="str">
        <f>TRIM(BC!F6487)</f>
        <v/>
      </c>
      <c r="B6489" t="str">
        <f>IFERROR(VLOOKUP('Lotações convertidas'!A6489,'Lista de conversão'!A:B,2,0),IFERROR(VLOOKUP('Lotações convertidas'!A6489,'Lista de conversão'!B:B,1,0),""))</f>
        <v/>
      </c>
    </row>
    <row r="6490" spans="1:2" x14ac:dyDescent="0.25">
      <c r="A6490" t="str">
        <f>TRIM(BC!F6488)</f>
        <v/>
      </c>
      <c r="B6490" t="str">
        <f>IFERROR(VLOOKUP('Lotações convertidas'!A6490,'Lista de conversão'!A:B,2,0),IFERROR(VLOOKUP('Lotações convertidas'!A6490,'Lista de conversão'!B:B,1,0),""))</f>
        <v/>
      </c>
    </row>
    <row r="6491" spans="1:2" x14ac:dyDescent="0.25">
      <c r="A6491" t="str">
        <f>TRIM(BC!F6489)</f>
        <v/>
      </c>
      <c r="B6491" t="str">
        <f>IFERROR(VLOOKUP('Lotações convertidas'!A6491,'Lista de conversão'!A:B,2,0),IFERROR(VLOOKUP('Lotações convertidas'!A6491,'Lista de conversão'!B:B,1,0),""))</f>
        <v/>
      </c>
    </row>
    <row r="6492" spans="1:2" x14ac:dyDescent="0.25">
      <c r="A6492" t="str">
        <f>TRIM(BC!F6490)</f>
        <v/>
      </c>
      <c r="B6492" t="str">
        <f>IFERROR(VLOOKUP('Lotações convertidas'!A6492,'Lista de conversão'!A:B,2,0),IFERROR(VLOOKUP('Lotações convertidas'!A6492,'Lista de conversão'!B:B,1,0),""))</f>
        <v/>
      </c>
    </row>
    <row r="6493" spans="1:2" x14ac:dyDescent="0.25">
      <c r="A6493" t="str">
        <f>TRIM(BC!F6491)</f>
        <v/>
      </c>
      <c r="B6493" t="str">
        <f>IFERROR(VLOOKUP('Lotações convertidas'!A6493,'Lista de conversão'!A:B,2,0),IFERROR(VLOOKUP('Lotações convertidas'!A6493,'Lista de conversão'!B:B,1,0),""))</f>
        <v/>
      </c>
    </row>
    <row r="6494" spans="1:2" x14ac:dyDescent="0.25">
      <c r="A6494" t="str">
        <f>TRIM(BC!F6492)</f>
        <v/>
      </c>
      <c r="B6494" t="str">
        <f>IFERROR(VLOOKUP('Lotações convertidas'!A6494,'Lista de conversão'!A:B,2,0),IFERROR(VLOOKUP('Lotações convertidas'!A6494,'Lista de conversão'!B:B,1,0),""))</f>
        <v/>
      </c>
    </row>
    <row r="6495" spans="1:2" x14ac:dyDescent="0.25">
      <c r="A6495" t="str">
        <f>TRIM(BC!F6493)</f>
        <v/>
      </c>
      <c r="B6495" t="str">
        <f>IFERROR(VLOOKUP('Lotações convertidas'!A6495,'Lista de conversão'!A:B,2,0),IFERROR(VLOOKUP('Lotações convertidas'!A6495,'Lista de conversão'!B:B,1,0),""))</f>
        <v/>
      </c>
    </row>
    <row r="6496" spans="1:2" x14ac:dyDescent="0.25">
      <c r="A6496" t="str">
        <f>TRIM(BC!F6494)</f>
        <v/>
      </c>
      <c r="B6496" t="str">
        <f>IFERROR(VLOOKUP('Lotações convertidas'!A6496,'Lista de conversão'!A:B,2,0),IFERROR(VLOOKUP('Lotações convertidas'!A6496,'Lista de conversão'!B:B,1,0),""))</f>
        <v/>
      </c>
    </row>
    <row r="6497" spans="1:2" x14ac:dyDescent="0.25">
      <c r="A6497" t="str">
        <f>TRIM(BC!F6495)</f>
        <v/>
      </c>
      <c r="B6497" t="str">
        <f>IFERROR(VLOOKUP('Lotações convertidas'!A6497,'Lista de conversão'!A:B,2,0),IFERROR(VLOOKUP('Lotações convertidas'!A6497,'Lista de conversão'!B:B,1,0),""))</f>
        <v/>
      </c>
    </row>
    <row r="6498" spans="1:2" x14ac:dyDescent="0.25">
      <c r="A6498" t="str">
        <f>TRIM(BC!F6496)</f>
        <v/>
      </c>
      <c r="B6498" t="str">
        <f>IFERROR(VLOOKUP('Lotações convertidas'!A6498,'Lista de conversão'!A:B,2,0),IFERROR(VLOOKUP('Lotações convertidas'!A6498,'Lista de conversão'!B:B,1,0),""))</f>
        <v/>
      </c>
    </row>
    <row r="6499" spans="1:2" x14ac:dyDescent="0.25">
      <c r="A6499" t="str">
        <f>TRIM(BC!F6497)</f>
        <v/>
      </c>
      <c r="B6499" t="str">
        <f>IFERROR(VLOOKUP('Lotações convertidas'!A6499,'Lista de conversão'!A:B,2,0),IFERROR(VLOOKUP('Lotações convertidas'!A6499,'Lista de conversão'!B:B,1,0),""))</f>
        <v/>
      </c>
    </row>
    <row r="6500" spans="1:2" x14ac:dyDescent="0.25">
      <c r="A6500" t="str">
        <f>TRIM(BC!F6498)</f>
        <v/>
      </c>
      <c r="B6500" t="str">
        <f>IFERROR(VLOOKUP('Lotações convertidas'!A6500,'Lista de conversão'!A:B,2,0),IFERROR(VLOOKUP('Lotações convertidas'!A6500,'Lista de conversão'!B:B,1,0),""))</f>
        <v/>
      </c>
    </row>
    <row r="6501" spans="1:2" x14ac:dyDescent="0.25">
      <c r="A6501" t="str">
        <f>TRIM(BC!F6499)</f>
        <v/>
      </c>
      <c r="B6501" t="str">
        <f>IFERROR(VLOOKUP('Lotações convertidas'!A6501,'Lista de conversão'!A:B,2,0),IFERROR(VLOOKUP('Lotações convertidas'!A6501,'Lista de conversão'!B:B,1,0),""))</f>
        <v/>
      </c>
    </row>
    <row r="6502" spans="1:2" x14ac:dyDescent="0.25">
      <c r="A6502" t="str">
        <f>TRIM(BC!F6500)</f>
        <v/>
      </c>
      <c r="B6502" t="str">
        <f>IFERROR(VLOOKUP('Lotações convertidas'!A6502,'Lista de conversão'!A:B,2,0),IFERROR(VLOOKUP('Lotações convertidas'!A6502,'Lista de conversão'!B:B,1,0),""))</f>
        <v/>
      </c>
    </row>
    <row r="6503" spans="1:2" x14ac:dyDescent="0.25">
      <c r="A6503" t="str">
        <f>TRIM(BC!F6501)</f>
        <v/>
      </c>
      <c r="B6503" t="str">
        <f>IFERROR(VLOOKUP('Lotações convertidas'!A6503,'Lista de conversão'!A:B,2,0),IFERROR(VLOOKUP('Lotações convertidas'!A6503,'Lista de conversão'!B:B,1,0),""))</f>
        <v/>
      </c>
    </row>
    <row r="6504" spans="1:2" x14ac:dyDescent="0.25">
      <c r="A6504" t="str">
        <f>TRIM(BC!F6502)</f>
        <v/>
      </c>
      <c r="B6504" t="str">
        <f>IFERROR(VLOOKUP('Lotações convertidas'!A6504,'Lista de conversão'!A:B,2,0),IFERROR(VLOOKUP('Lotações convertidas'!A6504,'Lista de conversão'!B:B,1,0),""))</f>
        <v/>
      </c>
    </row>
    <row r="6505" spans="1:2" x14ac:dyDescent="0.25">
      <c r="A6505" t="str">
        <f>TRIM(BC!F6503)</f>
        <v/>
      </c>
      <c r="B6505" t="str">
        <f>IFERROR(VLOOKUP('Lotações convertidas'!A6505,'Lista de conversão'!A:B,2,0),IFERROR(VLOOKUP('Lotações convertidas'!A6505,'Lista de conversão'!B:B,1,0),""))</f>
        <v/>
      </c>
    </row>
    <row r="6506" spans="1:2" x14ac:dyDescent="0.25">
      <c r="A6506" t="str">
        <f>TRIM(BC!F6504)</f>
        <v/>
      </c>
      <c r="B6506" t="str">
        <f>IFERROR(VLOOKUP('Lotações convertidas'!A6506,'Lista de conversão'!A:B,2,0),IFERROR(VLOOKUP('Lotações convertidas'!A6506,'Lista de conversão'!B:B,1,0),""))</f>
        <v/>
      </c>
    </row>
    <row r="6507" spans="1:2" x14ac:dyDescent="0.25">
      <c r="A6507" t="str">
        <f>TRIM(BC!F6505)</f>
        <v/>
      </c>
      <c r="B6507" t="str">
        <f>IFERROR(VLOOKUP('Lotações convertidas'!A6507,'Lista de conversão'!A:B,2,0),IFERROR(VLOOKUP('Lotações convertidas'!A6507,'Lista de conversão'!B:B,1,0),""))</f>
        <v/>
      </c>
    </row>
    <row r="6508" spans="1:2" x14ac:dyDescent="0.25">
      <c r="A6508" t="str">
        <f>TRIM(BC!F6506)</f>
        <v/>
      </c>
      <c r="B6508" t="str">
        <f>IFERROR(VLOOKUP('Lotações convertidas'!A6508,'Lista de conversão'!A:B,2,0),IFERROR(VLOOKUP('Lotações convertidas'!A6508,'Lista de conversão'!B:B,1,0),""))</f>
        <v/>
      </c>
    </row>
    <row r="6509" spans="1:2" x14ac:dyDescent="0.25">
      <c r="A6509" t="str">
        <f>TRIM(BC!F6507)</f>
        <v/>
      </c>
      <c r="B6509" t="str">
        <f>IFERROR(VLOOKUP('Lotações convertidas'!A6509,'Lista de conversão'!A:B,2,0),IFERROR(VLOOKUP('Lotações convertidas'!A6509,'Lista de conversão'!B:B,1,0),""))</f>
        <v/>
      </c>
    </row>
    <row r="6510" spans="1:2" x14ac:dyDescent="0.25">
      <c r="A6510" t="str">
        <f>TRIM(BC!F6508)</f>
        <v/>
      </c>
      <c r="B6510" t="str">
        <f>IFERROR(VLOOKUP('Lotações convertidas'!A6510,'Lista de conversão'!A:B,2,0),IFERROR(VLOOKUP('Lotações convertidas'!A6510,'Lista de conversão'!B:B,1,0),""))</f>
        <v/>
      </c>
    </row>
    <row r="6511" spans="1:2" x14ac:dyDescent="0.25">
      <c r="A6511" t="str">
        <f>TRIM(BC!F6509)</f>
        <v/>
      </c>
      <c r="B6511" t="str">
        <f>IFERROR(VLOOKUP('Lotações convertidas'!A6511,'Lista de conversão'!A:B,2,0),IFERROR(VLOOKUP('Lotações convertidas'!A6511,'Lista de conversão'!B:B,1,0),""))</f>
        <v/>
      </c>
    </row>
    <row r="6512" spans="1:2" x14ac:dyDescent="0.25">
      <c r="A6512" t="str">
        <f>TRIM(BC!F6510)</f>
        <v/>
      </c>
      <c r="B6512" t="str">
        <f>IFERROR(VLOOKUP('Lotações convertidas'!A6512,'Lista de conversão'!A:B,2,0),IFERROR(VLOOKUP('Lotações convertidas'!A6512,'Lista de conversão'!B:B,1,0),""))</f>
        <v/>
      </c>
    </row>
    <row r="6513" spans="1:2" x14ac:dyDescent="0.25">
      <c r="A6513" t="str">
        <f>TRIM(BC!F6511)</f>
        <v/>
      </c>
      <c r="B6513" t="str">
        <f>IFERROR(VLOOKUP('Lotações convertidas'!A6513,'Lista de conversão'!A:B,2,0),IFERROR(VLOOKUP('Lotações convertidas'!A6513,'Lista de conversão'!B:B,1,0),""))</f>
        <v/>
      </c>
    </row>
    <row r="6514" spans="1:2" x14ac:dyDescent="0.25">
      <c r="A6514" t="str">
        <f>TRIM(BC!F6512)</f>
        <v/>
      </c>
      <c r="B6514" t="str">
        <f>IFERROR(VLOOKUP('Lotações convertidas'!A6514,'Lista de conversão'!A:B,2,0),IFERROR(VLOOKUP('Lotações convertidas'!A6514,'Lista de conversão'!B:B,1,0),""))</f>
        <v/>
      </c>
    </row>
    <row r="6515" spans="1:2" x14ac:dyDescent="0.25">
      <c r="A6515" t="str">
        <f>TRIM(BC!F6513)</f>
        <v/>
      </c>
      <c r="B6515" t="str">
        <f>IFERROR(VLOOKUP('Lotações convertidas'!A6515,'Lista de conversão'!A:B,2,0),IFERROR(VLOOKUP('Lotações convertidas'!A6515,'Lista de conversão'!B:B,1,0),""))</f>
        <v/>
      </c>
    </row>
    <row r="6516" spans="1:2" x14ac:dyDescent="0.25">
      <c r="A6516" t="str">
        <f>TRIM(BC!F6514)</f>
        <v/>
      </c>
      <c r="B6516" t="str">
        <f>IFERROR(VLOOKUP('Lotações convertidas'!A6516,'Lista de conversão'!A:B,2,0),IFERROR(VLOOKUP('Lotações convertidas'!A6516,'Lista de conversão'!B:B,1,0),""))</f>
        <v/>
      </c>
    </row>
    <row r="6517" spans="1:2" x14ac:dyDescent="0.25">
      <c r="A6517" t="str">
        <f>TRIM(BC!F6515)</f>
        <v/>
      </c>
      <c r="B6517" t="str">
        <f>IFERROR(VLOOKUP('Lotações convertidas'!A6517,'Lista de conversão'!A:B,2,0),IFERROR(VLOOKUP('Lotações convertidas'!A6517,'Lista de conversão'!B:B,1,0),""))</f>
        <v/>
      </c>
    </row>
    <row r="6518" spans="1:2" x14ac:dyDescent="0.25">
      <c r="A6518" t="str">
        <f>TRIM(BC!F6516)</f>
        <v/>
      </c>
      <c r="B6518" t="str">
        <f>IFERROR(VLOOKUP('Lotações convertidas'!A6518,'Lista de conversão'!A:B,2,0),IFERROR(VLOOKUP('Lotações convertidas'!A6518,'Lista de conversão'!B:B,1,0),""))</f>
        <v/>
      </c>
    </row>
    <row r="6519" spans="1:2" x14ac:dyDescent="0.25">
      <c r="A6519" t="str">
        <f>TRIM(BC!F6517)</f>
        <v/>
      </c>
      <c r="B6519" t="str">
        <f>IFERROR(VLOOKUP('Lotações convertidas'!A6519,'Lista de conversão'!A:B,2,0),IFERROR(VLOOKUP('Lotações convertidas'!A6519,'Lista de conversão'!B:B,1,0),""))</f>
        <v/>
      </c>
    </row>
    <row r="6520" spans="1:2" x14ac:dyDescent="0.25">
      <c r="A6520" t="str">
        <f>TRIM(BC!F6518)</f>
        <v/>
      </c>
      <c r="B6520" t="str">
        <f>IFERROR(VLOOKUP('Lotações convertidas'!A6520,'Lista de conversão'!A:B,2,0),IFERROR(VLOOKUP('Lotações convertidas'!A6520,'Lista de conversão'!B:B,1,0),""))</f>
        <v/>
      </c>
    </row>
    <row r="6521" spans="1:2" x14ac:dyDescent="0.25">
      <c r="A6521" t="str">
        <f>TRIM(BC!F6519)</f>
        <v/>
      </c>
      <c r="B6521" t="str">
        <f>IFERROR(VLOOKUP('Lotações convertidas'!A6521,'Lista de conversão'!A:B,2,0),IFERROR(VLOOKUP('Lotações convertidas'!A6521,'Lista de conversão'!B:B,1,0),""))</f>
        <v/>
      </c>
    </row>
    <row r="6522" spans="1:2" x14ac:dyDescent="0.25">
      <c r="A6522" t="str">
        <f>TRIM(BC!F6520)</f>
        <v/>
      </c>
      <c r="B6522" t="str">
        <f>IFERROR(VLOOKUP('Lotações convertidas'!A6522,'Lista de conversão'!A:B,2,0),IFERROR(VLOOKUP('Lotações convertidas'!A6522,'Lista de conversão'!B:B,1,0),""))</f>
        <v/>
      </c>
    </row>
    <row r="6523" spans="1:2" x14ac:dyDescent="0.25">
      <c r="A6523" t="str">
        <f>TRIM(BC!F6521)</f>
        <v/>
      </c>
      <c r="B6523" t="str">
        <f>IFERROR(VLOOKUP('Lotações convertidas'!A6523,'Lista de conversão'!A:B,2,0),IFERROR(VLOOKUP('Lotações convertidas'!A6523,'Lista de conversão'!B:B,1,0),""))</f>
        <v/>
      </c>
    </row>
    <row r="6524" spans="1:2" x14ac:dyDescent="0.25">
      <c r="A6524" t="str">
        <f>TRIM(BC!F6522)</f>
        <v/>
      </c>
      <c r="B6524" t="str">
        <f>IFERROR(VLOOKUP('Lotações convertidas'!A6524,'Lista de conversão'!A:B,2,0),IFERROR(VLOOKUP('Lotações convertidas'!A6524,'Lista de conversão'!B:B,1,0),""))</f>
        <v/>
      </c>
    </row>
    <row r="6525" spans="1:2" x14ac:dyDescent="0.25">
      <c r="A6525" t="str">
        <f>TRIM(BC!F6523)</f>
        <v/>
      </c>
      <c r="B6525" t="str">
        <f>IFERROR(VLOOKUP('Lotações convertidas'!A6525,'Lista de conversão'!A:B,2,0),IFERROR(VLOOKUP('Lotações convertidas'!A6525,'Lista de conversão'!B:B,1,0),""))</f>
        <v/>
      </c>
    </row>
    <row r="6526" spans="1:2" x14ac:dyDescent="0.25">
      <c r="A6526" t="str">
        <f>TRIM(BC!F6524)</f>
        <v/>
      </c>
      <c r="B6526" t="str">
        <f>IFERROR(VLOOKUP('Lotações convertidas'!A6526,'Lista de conversão'!A:B,2,0),IFERROR(VLOOKUP('Lotações convertidas'!A6526,'Lista de conversão'!B:B,1,0),""))</f>
        <v/>
      </c>
    </row>
    <row r="6527" spans="1:2" x14ac:dyDescent="0.25">
      <c r="A6527" t="str">
        <f>TRIM(BC!F6525)</f>
        <v/>
      </c>
      <c r="B6527" t="str">
        <f>IFERROR(VLOOKUP('Lotações convertidas'!A6527,'Lista de conversão'!A:B,2,0),IFERROR(VLOOKUP('Lotações convertidas'!A6527,'Lista de conversão'!B:B,1,0),""))</f>
        <v/>
      </c>
    </row>
    <row r="6528" spans="1:2" x14ac:dyDescent="0.25">
      <c r="A6528" t="str">
        <f>TRIM(BC!F6526)</f>
        <v/>
      </c>
      <c r="B6528" t="str">
        <f>IFERROR(VLOOKUP('Lotações convertidas'!A6528,'Lista de conversão'!A:B,2,0),IFERROR(VLOOKUP('Lotações convertidas'!A6528,'Lista de conversão'!B:B,1,0),""))</f>
        <v/>
      </c>
    </row>
    <row r="6529" spans="1:2" x14ac:dyDescent="0.25">
      <c r="A6529" t="str">
        <f>TRIM(BC!F6527)</f>
        <v/>
      </c>
      <c r="B6529" t="str">
        <f>IFERROR(VLOOKUP('Lotações convertidas'!A6529,'Lista de conversão'!A:B,2,0),IFERROR(VLOOKUP('Lotações convertidas'!A6529,'Lista de conversão'!B:B,1,0),""))</f>
        <v/>
      </c>
    </row>
    <row r="6530" spans="1:2" x14ac:dyDescent="0.25">
      <c r="A6530" t="str">
        <f>TRIM(BC!F6528)</f>
        <v/>
      </c>
      <c r="B6530" t="str">
        <f>IFERROR(VLOOKUP('Lotações convertidas'!A6530,'Lista de conversão'!A:B,2,0),IFERROR(VLOOKUP('Lotações convertidas'!A6530,'Lista de conversão'!B:B,1,0),""))</f>
        <v/>
      </c>
    </row>
    <row r="6531" spans="1:2" x14ac:dyDescent="0.25">
      <c r="A6531" t="str">
        <f>TRIM(BC!F6529)</f>
        <v/>
      </c>
      <c r="B6531" t="str">
        <f>IFERROR(VLOOKUP('Lotações convertidas'!A6531,'Lista de conversão'!A:B,2,0),IFERROR(VLOOKUP('Lotações convertidas'!A6531,'Lista de conversão'!B:B,1,0),""))</f>
        <v/>
      </c>
    </row>
    <row r="6532" spans="1:2" x14ac:dyDescent="0.25">
      <c r="A6532" t="str">
        <f>TRIM(BC!F6530)</f>
        <v/>
      </c>
      <c r="B6532" t="str">
        <f>IFERROR(VLOOKUP('Lotações convertidas'!A6532,'Lista de conversão'!A:B,2,0),IFERROR(VLOOKUP('Lotações convertidas'!A6532,'Lista de conversão'!B:B,1,0),""))</f>
        <v/>
      </c>
    </row>
    <row r="6533" spans="1:2" x14ac:dyDescent="0.25">
      <c r="A6533" t="str">
        <f>TRIM(BC!F6531)</f>
        <v/>
      </c>
      <c r="B6533" t="str">
        <f>IFERROR(VLOOKUP('Lotações convertidas'!A6533,'Lista de conversão'!A:B,2,0),IFERROR(VLOOKUP('Lotações convertidas'!A6533,'Lista de conversão'!B:B,1,0),""))</f>
        <v/>
      </c>
    </row>
    <row r="6534" spans="1:2" x14ac:dyDescent="0.25">
      <c r="A6534" t="str">
        <f>TRIM(BC!F6532)</f>
        <v/>
      </c>
      <c r="B6534" t="str">
        <f>IFERROR(VLOOKUP('Lotações convertidas'!A6534,'Lista de conversão'!A:B,2,0),IFERROR(VLOOKUP('Lotações convertidas'!A6534,'Lista de conversão'!B:B,1,0),""))</f>
        <v/>
      </c>
    </row>
    <row r="6535" spans="1:2" x14ac:dyDescent="0.25">
      <c r="A6535" t="str">
        <f>TRIM(BC!F6533)</f>
        <v/>
      </c>
      <c r="B6535" t="str">
        <f>IFERROR(VLOOKUP('Lotações convertidas'!A6535,'Lista de conversão'!A:B,2,0),IFERROR(VLOOKUP('Lotações convertidas'!A6535,'Lista de conversão'!B:B,1,0),""))</f>
        <v/>
      </c>
    </row>
    <row r="6536" spans="1:2" x14ac:dyDescent="0.25">
      <c r="A6536" t="str">
        <f>TRIM(BC!F6534)</f>
        <v/>
      </c>
      <c r="B6536" t="str">
        <f>IFERROR(VLOOKUP('Lotações convertidas'!A6536,'Lista de conversão'!A:B,2,0),IFERROR(VLOOKUP('Lotações convertidas'!A6536,'Lista de conversão'!B:B,1,0),""))</f>
        <v/>
      </c>
    </row>
    <row r="6537" spans="1:2" x14ac:dyDescent="0.25">
      <c r="A6537" t="str">
        <f>TRIM(BC!F6535)</f>
        <v/>
      </c>
      <c r="B6537" t="str">
        <f>IFERROR(VLOOKUP('Lotações convertidas'!A6537,'Lista de conversão'!A:B,2,0),IFERROR(VLOOKUP('Lotações convertidas'!A6537,'Lista de conversão'!B:B,1,0),""))</f>
        <v/>
      </c>
    </row>
    <row r="6538" spans="1:2" x14ac:dyDescent="0.25">
      <c r="A6538" t="str">
        <f>TRIM(BC!F6536)</f>
        <v/>
      </c>
      <c r="B6538" t="str">
        <f>IFERROR(VLOOKUP('Lotações convertidas'!A6538,'Lista de conversão'!A:B,2,0),IFERROR(VLOOKUP('Lotações convertidas'!A6538,'Lista de conversão'!B:B,1,0),""))</f>
        <v/>
      </c>
    </row>
    <row r="6539" spans="1:2" x14ac:dyDescent="0.25">
      <c r="A6539" t="str">
        <f>TRIM(BC!F6537)</f>
        <v/>
      </c>
      <c r="B6539" t="str">
        <f>IFERROR(VLOOKUP('Lotações convertidas'!A6539,'Lista de conversão'!A:B,2,0),IFERROR(VLOOKUP('Lotações convertidas'!A6539,'Lista de conversão'!B:B,1,0),""))</f>
        <v/>
      </c>
    </row>
    <row r="6540" spans="1:2" x14ac:dyDescent="0.25">
      <c r="A6540" t="str">
        <f>TRIM(BC!F6538)</f>
        <v/>
      </c>
      <c r="B6540" t="str">
        <f>IFERROR(VLOOKUP('Lotações convertidas'!A6540,'Lista de conversão'!A:B,2,0),IFERROR(VLOOKUP('Lotações convertidas'!A6540,'Lista de conversão'!B:B,1,0),""))</f>
        <v/>
      </c>
    </row>
    <row r="6541" spans="1:2" x14ac:dyDescent="0.25">
      <c r="A6541" t="str">
        <f>TRIM(BC!F6539)</f>
        <v/>
      </c>
      <c r="B6541" t="str">
        <f>IFERROR(VLOOKUP('Lotações convertidas'!A6541,'Lista de conversão'!A:B,2,0),IFERROR(VLOOKUP('Lotações convertidas'!A6541,'Lista de conversão'!B:B,1,0),""))</f>
        <v/>
      </c>
    </row>
    <row r="6542" spans="1:2" x14ac:dyDescent="0.25">
      <c r="A6542" t="str">
        <f>TRIM(BC!F6540)</f>
        <v/>
      </c>
      <c r="B6542" t="str">
        <f>IFERROR(VLOOKUP('Lotações convertidas'!A6542,'Lista de conversão'!A:B,2,0),IFERROR(VLOOKUP('Lotações convertidas'!A6542,'Lista de conversão'!B:B,1,0),""))</f>
        <v/>
      </c>
    </row>
    <row r="6543" spans="1:2" x14ac:dyDescent="0.25">
      <c r="A6543" t="str">
        <f>TRIM(BC!F6541)</f>
        <v/>
      </c>
      <c r="B6543" t="str">
        <f>IFERROR(VLOOKUP('Lotações convertidas'!A6543,'Lista de conversão'!A:B,2,0),IFERROR(VLOOKUP('Lotações convertidas'!A6543,'Lista de conversão'!B:B,1,0),""))</f>
        <v/>
      </c>
    </row>
    <row r="6544" spans="1:2" x14ac:dyDescent="0.25">
      <c r="A6544" t="str">
        <f>TRIM(BC!F6542)</f>
        <v/>
      </c>
      <c r="B6544" t="str">
        <f>IFERROR(VLOOKUP('Lotações convertidas'!A6544,'Lista de conversão'!A:B,2,0),IFERROR(VLOOKUP('Lotações convertidas'!A6544,'Lista de conversão'!B:B,1,0),""))</f>
        <v/>
      </c>
    </row>
    <row r="6545" spans="1:2" x14ac:dyDescent="0.25">
      <c r="A6545" t="str">
        <f>TRIM(BC!F6543)</f>
        <v/>
      </c>
      <c r="B6545" t="str">
        <f>IFERROR(VLOOKUP('Lotações convertidas'!A6545,'Lista de conversão'!A:B,2,0),IFERROR(VLOOKUP('Lotações convertidas'!A6545,'Lista de conversão'!B:B,1,0),""))</f>
        <v/>
      </c>
    </row>
    <row r="6546" spans="1:2" x14ac:dyDescent="0.25">
      <c r="A6546" t="str">
        <f>TRIM(BC!F6544)</f>
        <v/>
      </c>
      <c r="B6546" t="str">
        <f>IFERROR(VLOOKUP('Lotações convertidas'!A6546,'Lista de conversão'!A:B,2,0),IFERROR(VLOOKUP('Lotações convertidas'!A6546,'Lista de conversão'!B:B,1,0),""))</f>
        <v/>
      </c>
    </row>
    <row r="6547" spans="1:2" x14ac:dyDescent="0.25">
      <c r="A6547" t="str">
        <f>TRIM(BC!F6545)</f>
        <v/>
      </c>
      <c r="B6547" t="str">
        <f>IFERROR(VLOOKUP('Lotações convertidas'!A6547,'Lista de conversão'!A:B,2,0),IFERROR(VLOOKUP('Lotações convertidas'!A6547,'Lista de conversão'!B:B,1,0),""))</f>
        <v/>
      </c>
    </row>
    <row r="6548" spans="1:2" x14ac:dyDescent="0.25">
      <c r="A6548" t="str">
        <f>TRIM(BC!F6546)</f>
        <v/>
      </c>
      <c r="B6548" t="str">
        <f>IFERROR(VLOOKUP('Lotações convertidas'!A6548,'Lista de conversão'!A:B,2,0),IFERROR(VLOOKUP('Lotações convertidas'!A6548,'Lista de conversão'!B:B,1,0),""))</f>
        <v/>
      </c>
    </row>
    <row r="6549" spans="1:2" x14ac:dyDescent="0.25">
      <c r="A6549" t="str">
        <f>TRIM(BC!F6547)</f>
        <v/>
      </c>
      <c r="B6549" t="str">
        <f>IFERROR(VLOOKUP('Lotações convertidas'!A6549,'Lista de conversão'!A:B,2,0),IFERROR(VLOOKUP('Lotações convertidas'!A6549,'Lista de conversão'!B:B,1,0),""))</f>
        <v/>
      </c>
    </row>
    <row r="6550" spans="1:2" x14ac:dyDescent="0.25">
      <c r="A6550" t="str">
        <f>TRIM(BC!F6548)</f>
        <v/>
      </c>
      <c r="B6550" t="str">
        <f>IFERROR(VLOOKUP('Lotações convertidas'!A6550,'Lista de conversão'!A:B,2,0),IFERROR(VLOOKUP('Lotações convertidas'!A6550,'Lista de conversão'!B:B,1,0),""))</f>
        <v/>
      </c>
    </row>
    <row r="6551" spans="1:2" x14ac:dyDescent="0.25">
      <c r="A6551" t="str">
        <f>TRIM(BC!F6549)</f>
        <v/>
      </c>
      <c r="B6551" t="str">
        <f>IFERROR(VLOOKUP('Lotações convertidas'!A6551,'Lista de conversão'!A:B,2,0),IFERROR(VLOOKUP('Lotações convertidas'!A6551,'Lista de conversão'!B:B,1,0),""))</f>
        <v/>
      </c>
    </row>
    <row r="6552" spans="1:2" x14ac:dyDescent="0.25">
      <c r="A6552" t="str">
        <f>TRIM(BC!F6550)</f>
        <v/>
      </c>
      <c r="B6552" t="str">
        <f>IFERROR(VLOOKUP('Lotações convertidas'!A6552,'Lista de conversão'!A:B,2,0),IFERROR(VLOOKUP('Lotações convertidas'!A6552,'Lista de conversão'!B:B,1,0),""))</f>
        <v/>
      </c>
    </row>
    <row r="6553" spans="1:2" x14ac:dyDescent="0.25">
      <c r="A6553" t="str">
        <f>TRIM(BC!F6551)</f>
        <v/>
      </c>
      <c r="B6553" t="str">
        <f>IFERROR(VLOOKUP('Lotações convertidas'!A6553,'Lista de conversão'!A:B,2,0),IFERROR(VLOOKUP('Lotações convertidas'!A6553,'Lista de conversão'!B:B,1,0),""))</f>
        <v/>
      </c>
    </row>
    <row r="6554" spans="1:2" x14ac:dyDescent="0.25">
      <c r="A6554" t="str">
        <f>TRIM(BC!F6552)</f>
        <v/>
      </c>
      <c r="B6554" t="str">
        <f>IFERROR(VLOOKUP('Lotações convertidas'!A6554,'Lista de conversão'!A:B,2,0),IFERROR(VLOOKUP('Lotações convertidas'!A6554,'Lista de conversão'!B:B,1,0),""))</f>
        <v/>
      </c>
    </row>
    <row r="6555" spans="1:2" x14ac:dyDescent="0.25">
      <c r="A6555" t="str">
        <f>TRIM(BC!F6553)</f>
        <v/>
      </c>
      <c r="B6555" t="str">
        <f>IFERROR(VLOOKUP('Lotações convertidas'!A6555,'Lista de conversão'!A:B,2,0),IFERROR(VLOOKUP('Lotações convertidas'!A6555,'Lista de conversão'!B:B,1,0),""))</f>
        <v/>
      </c>
    </row>
    <row r="6556" spans="1:2" x14ac:dyDescent="0.25">
      <c r="A6556" t="str">
        <f>TRIM(BC!F6554)</f>
        <v/>
      </c>
      <c r="B6556" t="str">
        <f>IFERROR(VLOOKUP('Lotações convertidas'!A6556,'Lista de conversão'!A:B,2,0),IFERROR(VLOOKUP('Lotações convertidas'!A6556,'Lista de conversão'!B:B,1,0),""))</f>
        <v/>
      </c>
    </row>
    <row r="6557" spans="1:2" x14ac:dyDescent="0.25">
      <c r="A6557" t="str">
        <f>TRIM(BC!F6555)</f>
        <v/>
      </c>
      <c r="B6557" t="str">
        <f>IFERROR(VLOOKUP('Lotações convertidas'!A6557,'Lista de conversão'!A:B,2,0),IFERROR(VLOOKUP('Lotações convertidas'!A6557,'Lista de conversão'!B:B,1,0),""))</f>
        <v/>
      </c>
    </row>
    <row r="6558" spans="1:2" x14ac:dyDescent="0.25">
      <c r="A6558" t="str">
        <f>TRIM(BC!F6556)</f>
        <v/>
      </c>
      <c r="B6558" t="str">
        <f>IFERROR(VLOOKUP('Lotações convertidas'!A6558,'Lista de conversão'!A:B,2,0),IFERROR(VLOOKUP('Lotações convertidas'!A6558,'Lista de conversão'!B:B,1,0),""))</f>
        <v/>
      </c>
    </row>
    <row r="6559" spans="1:2" x14ac:dyDescent="0.25">
      <c r="A6559" t="str">
        <f>TRIM(BC!F6557)</f>
        <v/>
      </c>
      <c r="B6559" t="str">
        <f>IFERROR(VLOOKUP('Lotações convertidas'!A6559,'Lista de conversão'!A:B,2,0),IFERROR(VLOOKUP('Lotações convertidas'!A6559,'Lista de conversão'!B:B,1,0),""))</f>
        <v/>
      </c>
    </row>
    <row r="6560" spans="1:2" x14ac:dyDescent="0.25">
      <c r="A6560" t="str">
        <f>TRIM(BC!F6558)</f>
        <v/>
      </c>
      <c r="B6560" t="str">
        <f>IFERROR(VLOOKUP('Lotações convertidas'!A6560,'Lista de conversão'!A:B,2,0),IFERROR(VLOOKUP('Lotações convertidas'!A6560,'Lista de conversão'!B:B,1,0),""))</f>
        <v/>
      </c>
    </row>
    <row r="6561" spans="1:2" x14ac:dyDescent="0.25">
      <c r="A6561" t="str">
        <f>TRIM(BC!F6559)</f>
        <v/>
      </c>
      <c r="B6561" t="str">
        <f>IFERROR(VLOOKUP('Lotações convertidas'!A6561,'Lista de conversão'!A:B,2,0),IFERROR(VLOOKUP('Lotações convertidas'!A6561,'Lista de conversão'!B:B,1,0),""))</f>
        <v/>
      </c>
    </row>
    <row r="6562" spans="1:2" x14ac:dyDescent="0.25">
      <c r="A6562" t="str">
        <f>TRIM(BC!F6560)</f>
        <v/>
      </c>
      <c r="B6562" t="str">
        <f>IFERROR(VLOOKUP('Lotações convertidas'!A6562,'Lista de conversão'!A:B,2,0),IFERROR(VLOOKUP('Lotações convertidas'!A6562,'Lista de conversão'!B:B,1,0),""))</f>
        <v/>
      </c>
    </row>
    <row r="6563" spans="1:2" x14ac:dyDescent="0.25">
      <c r="A6563" t="str">
        <f>TRIM(BC!F6561)</f>
        <v/>
      </c>
      <c r="B6563" t="str">
        <f>IFERROR(VLOOKUP('Lotações convertidas'!A6563,'Lista de conversão'!A:B,2,0),IFERROR(VLOOKUP('Lotações convertidas'!A6563,'Lista de conversão'!B:B,1,0),""))</f>
        <v/>
      </c>
    </row>
    <row r="6564" spans="1:2" x14ac:dyDescent="0.25">
      <c r="A6564" t="str">
        <f>TRIM(BC!F6562)</f>
        <v/>
      </c>
      <c r="B6564" t="str">
        <f>IFERROR(VLOOKUP('Lotações convertidas'!A6564,'Lista de conversão'!A:B,2,0),IFERROR(VLOOKUP('Lotações convertidas'!A6564,'Lista de conversão'!B:B,1,0),""))</f>
        <v/>
      </c>
    </row>
    <row r="6565" spans="1:2" x14ac:dyDescent="0.25">
      <c r="A6565" t="str">
        <f>TRIM(BC!F6563)</f>
        <v/>
      </c>
      <c r="B6565" t="str">
        <f>IFERROR(VLOOKUP('Lotações convertidas'!A6565,'Lista de conversão'!A:B,2,0),IFERROR(VLOOKUP('Lotações convertidas'!A6565,'Lista de conversão'!B:B,1,0),""))</f>
        <v/>
      </c>
    </row>
    <row r="6566" spans="1:2" x14ac:dyDescent="0.25">
      <c r="A6566" t="str">
        <f>TRIM(BC!F6564)</f>
        <v/>
      </c>
      <c r="B6566" t="str">
        <f>IFERROR(VLOOKUP('Lotações convertidas'!A6566,'Lista de conversão'!A:B,2,0),IFERROR(VLOOKUP('Lotações convertidas'!A6566,'Lista de conversão'!B:B,1,0),""))</f>
        <v/>
      </c>
    </row>
    <row r="6567" spans="1:2" x14ac:dyDescent="0.25">
      <c r="A6567" t="str">
        <f>TRIM(BC!F6565)</f>
        <v/>
      </c>
      <c r="B6567" t="str">
        <f>IFERROR(VLOOKUP('Lotações convertidas'!A6567,'Lista de conversão'!A:B,2,0),IFERROR(VLOOKUP('Lotações convertidas'!A6567,'Lista de conversão'!B:B,1,0),""))</f>
        <v/>
      </c>
    </row>
    <row r="6568" spans="1:2" x14ac:dyDescent="0.25">
      <c r="A6568" t="str">
        <f>TRIM(BC!F6566)</f>
        <v/>
      </c>
      <c r="B6568" t="str">
        <f>IFERROR(VLOOKUP('Lotações convertidas'!A6568,'Lista de conversão'!A:B,2,0),IFERROR(VLOOKUP('Lotações convertidas'!A6568,'Lista de conversão'!B:B,1,0),""))</f>
        <v/>
      </c>
    </row>
    <row r="6569" spans="1:2" x14ac:dyDescent="0.25">
      <c r="A6569" t="str">
        <f>TRIM(BC!F6567)</f>
        <v/>
      </c>
      <c r="B6569" t="str">
        <f>IFERROR(VLOOKUP('Lotações convertidas'!A6569,'Lista de conversão'!A:B,2,0),IFERROR(VLOOKUP('Lotações convertidas'!A6569,'Lista de conversão'!B:B,1,0),""))</f>
        <v/>
      </c>
    </row>
    <row r="6570" spans="1:2" x14ac:dyDescent="0.25">
      <c r="A6570" t="str">
        <f>TRIM(BC!F6568)</f>
        <v/>
      </c>
      <c r="B6570" t="str">
        <f>IFERROR(VLOOKUP('Lotações convertidas'!A6570,'Lista de conversão'!A:B,2,0),IFERROR(VLOOKUP('Lotações convertidas'!A6570,'Lista de conversão'!B:B,1,0),""))</f>
        <v/>
      </c>
    </row>
    <row r="6571" spans="1:2" x14ac:dyDescent="0.25">
      <c r="A6571" t="str">
        <f>TRIM(BC!F6569)</f>
        <v/>
      </c>
      <c r="B6571" t="str">
        <f>IFERROR(VLOOKUP('Lotações convertidas'!A6571,'Lista de conversão'!A:B,2,0),IFERROR(VLOOKUP('Lotações convertidas'!A6571,'Lista de conversão'!B:B,1,0),""))</f>
        <v/>
      </c>
    </row>
    <row r="6572" spans="1:2" x14ac:dyDescent="0.25">
      <c r="A6572" t="str">
        <f>TRIM(BC!F6570)</f>
        <v/>
      </c>
      <c r="B6572" t="str">
        <f>IFERROR(VLOOKUP('Lotações convertidas'!A6572,'Lista de conversão'!A:B,2,0),IFERROR(VLOOKUP('Lotações convertidas'!A6572,'Lista de conversão'!B:B,1,0),""))</f>
        <v/>
      </c>
    </row>
    <row r="6573" spans="1:2" x14ac:dyDescent="0.25">
      <c r="A6573" t="str">
        <f>TRIM(BC!F6571)</f>
        <v/>
      </c>
      <c r="B6573" t="str">
        <f>IFERROR(VLOOKUP('Lotações convertidas'!A6573,'Lista de conversão'!A:B,2,0),IFERROR(VLOOKUP('Lotações convertidas'!A6573,'Lista de conversão'!B:B,1,0),""))</f>
        <v/>
      </c>
    </row>
    <row r="6574" spans="1:2" x14ac:dyDescent="0.25">
      <c r="A6574" t="str">
        <f>TRIM(BC!F6572)</f>
        <v/>
      </c>
      <c r="B6574" t="str">
        <f>IFERROR(VLOOKUP('Lotações convertidas'!A6574,'Lista de conversão'!A:B,2,0),IFERROR(VLOOKUP('Lotações convertidas'!A6574,'Lista de conversão'!B:B,1,0),""))</f>
        <v/>
      </c>
    </row>
    <row r="6575" spans="1:2" x14ac:dyDescent="0.25">
      <c r="A6575" t="str">
        <f>TRIM(BC!F6573)</f>
        <v/>
      </c>
      <c r="B6575" t="str">
        <f>IFERROR(VLOOKUP('Lotações convertidas'!A6575,'Lista de conversão'!A:B,2,0),IFERROR(VLOOKUP('Lotações convertidas'!A6575,'Lista de conversão'!B:B,1,0),""))</f>
        <v/>
      </c>
    </row>
    <row r="6576" spans="1:2" x14ac:dyDescent="0.25">
      <c r="A6576" t="str">
        <f>TRIM(BC!F6574)</f>
        <v/>
      </c>
      <c r="B6576" t="str">
        <f>IFERROR(VLOOKUP('Lotações convertidas'!A6576,'Lista de conversão'!A:B,2,0),IFERROR(VLOOKUP('Lotações convertidas'!A6576,'Lista de conversão'!B:B,1,0),""))</f>
        <v/>
      </c>
    </row>
    <row r="6577" spans="1:2" x14ac:dyDescent="0.25">
      <c r="A6577" t="str">
        <f>TRIM(BC!F6575)</f>
        <v/>
      </c>
      <c r="B6577" t="str">
        <f>IFERROR(VLOOKUP('Lotações convertidas'!A6577,'Lista de conversão'!A:B,2,0),IFERROR(VLOOKUP('Lotações convertidas'!A6577,'Lista de conversão'!B:B,1,0),""))</f>
        <v/>
      </c>
    </row>
    <row r="6578" spans="1:2" x14ac:dyDescent="0.25">
      <c r="A6578" t="str">
        <f>TRIM(BC!F6576)</f>
        <v/>
      </c>
      <c r="B6578" t="str">
        <f>IFERROR(VLOOKUP('Lotações convertidas'!A6578,'Lista de conversão'!A:B,2,0),IFERROR(VLOOKUP('Lotações convertidas'!A6578,'Lista de conversão'!B:B,1,0),""))</f>
        <v/>
      </c>
    </row>
    <row r="6579" spans="1:2" x14ac:dyDescent="0.25">
      <c r="A6579" t="str">
        <f>TRIM(BC!F6577)</f>
        <v/>
      </c>
      <c r="B6579" t="str">
        <f>IFERROR(VLOOKUP('Lotações convertidas'!A6579,'Lista de conversão'!A:B,2,0),IFERROR(VLOOKUP('Lotações convertidas'!A6579,'Lista de conversão'!B:B,1,0),""))</f>
        <v/>
      </c>
    </row>
    <row r="6580" spans="1:2" x14ac:dyDescent="0.25">
      <c r="A6580" t="str">
        <f>TRIM(BC!F6578)</f>
        <v/>
      </c>
      <c r="B6580" t="str">
        <f>IFERROR(VLOOKUP('Lotações convertidas'!A6580,'Lista de conversão'!A:B,2,0),IFERROR(VLOOKUP('Lotações convertidas'!A6580,'Lista de conversão'!B:B,1,0),""))</f>
        <v/>
      </c>
    </row>
    <row r="6581" spans="1:2" x14ac:dyDescent="0.25">
      <c r="A6581" t="str">
        <f>TRIM(BC!F6579)</f>
        <v/>
      </c>
      <c r="B6581" t="str">
        <f>IFERROR(VLOOKUP('Lotações convertidas'!A6581,'Lista de conversão'!A:B,2,0),IFERROR(VLOOKUP('Lotações convertidas'!A6581,'Lista de conversão'!B:B,1,0),""))</f>
        <v/>
      </c>
    </row>
    <row r="6582" spans="1:2" x14ac:dyDescent="0.25">
      <c r="A6582" t="str">
        <f>TRIM(BC!F6580)</f>
        <v/>
      </c>
      <c r="B6582" t="str">
        <f>IFERROR(VLOOKUP('Lotações convertidas'!A6582,'Lista de conversão'!A:B,2,0),IFERROR(VLOOKUP('Lotações convertidas'!A6582,'Lista de conversão'!B:B,1,0),""))</f>
        <v/>
      </c>
    </row>
    <row r="6583" spans="1:2" x14ac:dyDescent="0.25">
      <c r="A6583" t="str">
        <f>TRIM(BC!F6581)</f>
        <v/>
      </c>
      <c r="B6583" t="str">
        <f>IFERROR(VLOOKUP('Lotações convertidas'!A6583,'Lista de conversão'!A:B,2,0),IFERROR(VLOOKUP('Lotações convertidas'!A6583,'Lista de conversão'!B:B,1,0),""))</f>
        <v/>
      </c>
    </row>
    <row r="6584" spans="1:2" x14ac:dyDescent="0.25">
      <c r="A6584" t="str">
        <f>TRIM(BC!F6582)</f>
        <v/>
      </c>
      <c r="B6584" t="str">
        <f>IFERROR(VLOOKUP('Lotações convertidas'!A6584,'Lista de conversão'!A:B,2,0),IFERROR(VLOOKUP('Lotações convertidas'!A6584,'Lista de conversão'!B:B,1,0),""))</f>
        <v/>
      </c>
    </row>
    <row r="6585" spans="1:2" x14ac:dyDescent="0.25">
      <c r="A6585" t="str">
        <f>TRIM(BC!F6583)</f>
        <v/>
      </c>
      <c r="B6585" t="str">
        <f>IFERROR(VLOOKUP('Lotações convertidas'!A6585,'Lista de conversão'!A:B,2,0),IFERROR(VLOOKUP('Lotações convertidas'!A6585,'Lista de conversão'!B:B,1,0),""))</f>
        <v/>
      </c>
    </row>
    <row r="6586" spans="1:2" x14ac:dyDescent="0.25">
      <c r="A6586" t="str">
        <f>TRIM(BC!F6584)</f>
        <v/>
      </c>
      <c r="B6586" t="str">
        <f>IFERROR(VLOOKUP('Lotações convertidas'!A6586,'Lista de conversão'!A:B,2,0),IFERROR(VLOOKUP('Lotações convertidas'!A6586,'Lista de conversão'!B:B,1,0),""))</f>
        <v/>
      </c>
    </row>
    <row r="6587" spans="1:2" x14ac:dyDescent="0.25">
      <c r="A6587" t="str">
        <f>TRIM(BC!F6585)</f>
        <v/>
      </c>
      <c r="B6587" t="str">
        <f>IFERROR(VLOOKUP('Lotações convertidas'!A6587,'Lista de conversão'!A:B,2,0),IFERROR(VLOOKUP('Lotações convertidas'!A6587,'Lista de conversão'!B:B,1,0),""))</f>
        <v/>
      </c>
    </row>
    <row r="6588" spans="1:2" x14ac:dyDescent="0.25">
      <c r="A6588" t="str">
        <f>TRIM(BC!F6586)</f>
        <v/>
      </c>
      <c r="B6588" t="str">
        <f>IFERROR(VLOOKUP('Lotações convertidas'!A6588,'Lista de conversão'!A:B,2,0),IFERROR(VLOOKUP('Lotações convertidas'!A6588,'Lista de conversão'!B:B,1,0),""))</f>
        <v/>
      </c>
    </row>
    <row r="6589" spans="1:2" x14ac:dyDescent="0.25">
      <c r="A6589" t="str">
        <f>TRIM(BC!F6587)</f>
        <v/>
      </c>
      <c r="B6589" t="str">
        <f>IFERROR(VLOOKUP('Lotações convertidas'!A6589,'Lista de conversão'!A:B,2,0),IFERROR(VLOOKUP('Lotações convertidas'!A6589,'Lista de conversão'!B:B,1,0),""))</f>
        <v/>
      </c>
    </row>
    <row r="6590" spans="1:2" x14ac:dyDescent="0.25">
      <c r="A6590" t="str">
        <f>TRIM(BC!F6588)</f>
        <v/>
      </c>
      <c r="B6590" t="str">
        <f>IFERROR(VLOOKUP('Lotações convertidas'!A6590,'Lista de conversão'!A:B,2,0),IFERROR(VLOOKUP('Lotações convertidas'!A6590,'Lista de conversão'!B:B,1,0),""))</f>
        <v/>
      </c>
    </row>
    <row r="6591" spans="1:2" x14ac:dyDescent="0.25">
      <c r="A6591" t="str">
        <f>TRIM(BC!F6589)</f>
        <v/>
      </c>
      <c r="B6591" t="str">
        <f>IFERROR(VLOOKUP('Lotações convertidas'!A6591,'Lista de conversão'!A:B,2,0),IFERROR(VLOOKUP('Lotações convertidas'!A6591,'Lista de conversão'!B:B,1,0),""))</f>
        <v/>
      </c>
    </row>
    <row r="6592" spans="1:2" x14ac:dyDescent="0.25">
      <c r="A6592" t="str">
        <f>TRIM(BC!F6590)</f>
        <v/>
      </c>
      <c r="B6592" t="str">
        <f>IFERROR(VLOOKUP('Lotações convertidas'!A6592,'Lista de conversão'!A:B,2,0),IFERROR(VLOOKUP('Lotações convertidas'!A6592,'Lista de conversão'!B:B,1,0),""))</f>
        <v/>
      </c>
    </row>
    <row r="6593" spans="1:2" x14ac:dyDescent="0.25">
      <c r="A6593" t="str">
        <f>TRIM(BC!F6591)</f>
        <v/>
      </c>
      <c r="B6593" t="str">
        <f>IFERROR(VLOOKUP('Lotações convertidas'!A6593,'Lista de conversão'!A:B,2,0),IFERROR(VLOOKUP('Lotações convertidas'!A6593,'Lista de conversão'!B:B,1,0),""))</f>
        <v/>
      </c>
    </row>
    <row r="6594" spans="1:2" x14ac:dyDescent="0.25">
      <c r="A6594" t="str">
        <f>TRIM(BC!F6592)</f>
        <v/>
      </c>
      <c r="B6594" t="str">
        <f>IFERROR(VLOOKUP('Lotações convertidas'!A6594,'Lista de conversão'!A:B,2,0),IFERROR(VLOOKUP('Lotações convertidas'!A6594,'Lista de conversão'!B:B,1,0),""))</f>
        <v/>
      </c>
    </row>
    <row r="6595" spans="1:2" x14ac:dyDescent="0.25">
      <c r="A6595" t="str">
        <f>TRIM(BC!F6593)</f>
        <v/>
      </c>
      <c r="B6595" t="str">
        <f>IFERROR(VLOOKUP('Lotações convertidas'!A6595,'Lista de conversão'!A:B,2,0),IFERROR(VLOOKUP('Lotações convertidas'!A6595,'Lista de conversão'!B:B,1,0),""))</f>
        <v/>
      </c>
    </row>
    <row r="6596" spans="1:2" x14ac:dyDescent="0.25">
      <c r="A6596" t="str">
        <f>TRIM(BC!F6594)</f>
        <v/>
      </c>
      <c r="B6596" t="str">
        <f>IFERROR(VLOOKUP('Lotações convertidas'!A6596,'Lista de conversão'!A:B,2,0),IFERROR(VLOOKUP('Lotações convertidas'!A6596,'Lista de conversão'!B:B,1,0),""))</f>
        <v/>
      </c>
    </row>
    <row r="6597" spans="1:2" x14ac:dyDescent="0.25">
      <c r="A6597" t="str">
        <f>TRIM(BC!F6595)</f>
        <v/>
      </c>
      <c r="B6597" t="str">
        <f>IFERROR(VLOOKUP('Lotações convertidas'!A6597,'Lista de conversão'!A:B,2,0),IFERROR(VLOOKUP('Lotações convertidas'!A6597,'Lista de conversão'!B:B,1,0),""))</f>
        <v/>
      </c>
    </row>
    <row r="6598" spans="1:2" x14ac:dyDescent="0.25">
      <c r="A6598" t="str">
        <f>TRIM(BC!F6596)</f>
        <v/>
      </c>
      <c r="B6598" t="str">
        <f>IFERROR(VLOOKUP('Lotações convertidas'!A6598,'Lista de conversão'!A:B,2,0),IFERROR(VLOOKUP('Lotações convertidas'!A6598,'Lista de conversão'!B:B,1,0),""))</f>
        <v/>
      </c>
    </row>
    <row r="6599" spans="1:2" x14ac:dyDescent="0.25">
      <c r="A6599" t="str">
        <f>TRIM(BC!F6597)</f>
        <v/>
      </c>
      <c r="B6599" t="str">
        <f>IFERROR(VLOOKUP('Lotações convertidas'!A6599,'Lista de conversão'!A:B,2,0),IFERROR(VLOOKUP('Lotações convertidas'!A6599,'Lista de conversão'!B:B,1,0),""))</f>
        <v/>
      </c>
    </row>
    <row r="6600" spans="1:2" x14ac:dyDescent="0.25">
      <c r="A6600" t="str">
        <f>TRIM(BC!F6598)</f>
        <v/>
      </c>
      <c r="B6600" t="str">
        <f>IFERROR(VLOOKUP('Lotações convertidas'!A6600,'Lista de conversão'!A:B,2,0),IFERROR(VLOOKUP('Lotações convertidas'!A6600,'Lista de conversão'!B:B,1,0),""))</f>
        <v/>
      </c>
    </row>
    <row r="6601" spans="1:2" x14ac:dyDescent="0.25">
      <c r="A6601" t="str">
        <f>TRIM(BC!F6599)</f>
        <v/>
      </c>
      <c r="B6601" t="str">
        <f>IFERROR(VLOOKUP('Lotações convertidas'!A6601,'Lista de conversão'!A:B,2,0),IFERROR(VLOOKUP('Lotações convertidas'!A6601,'Lista de conversão'!B:B,1,0),""))</f>
        <v/>
      </c>
    </row>
    <row r="6602" spans="1:2" x14ac:dyDescent="0.25">
      <c r="A6602" t="str">
        <f>TRIM(BC!F6600)</f>
        <v/>
      </c>
      <c r="B6602" t="str">
        <f>IFERROR(VLOOKUP('Lotações convertidas'!A6602,'Lista de conversão'!A:B,2,0),IFERROR(VLOOKUP('Lotações convertidas'!A6602,'Lista de conversão'!B:B,1,0),""))</f>
        <v/>
      </c>
    </row>
    <row r="6603" spans="1:2" x14ac:dyDescent="0.25">
      <c r="A6603" t="str">
        <f>TRIM(BC!F6601)</f>
        <v/>
      </c>
      <c r="B6603" t="str">
        <f>IFERROR(VLOOKUP('Lotações convertidas'!A6603,'Lista de conversão'!A:B,2,0),IFERROR(VLOOKUP('Lotações convertidas'!A6603,'Lista de conversão'!B:B,1,0),""))</f>
        <v/>
      </c>
    </row>
    <row r="6604" spans="1:2" x14ac:dyDescent="0.25">
      <c r="A6604" t="str">
        <f>TRIM(BC!F6602)</f>
        <v/>
      </c>
      <c r="B6604" t="str">
        <f>IFERROR(VLOOKUP('Lotações convertidas'!A6604,'Lista de conversão'!A:B,2,0),IFERROR(VLOOKUP('Lotações convertidas'!A6604,'Lista de conversão'!B:B,1,0),""))</f>
        <v/>
      </c>
    </row>
    <row r="6605" spans="1:2" x14ac:dyDescent="0.25">
      <c r="A6605" t="str">
        <f>TRIM(BC!F6603)</f>
        <v/>
      </c>
      <c r="B6605" t="str">
        <f>IFERROR(VLOOKUP('Lotações convertidas'!A6605,'Lista de conversão'!A:B,2,0),IFERROR(VLOOKUP('Lotações convertidas'!A6605,'Lista de conversão'!B:B,1,0),""))</f>
        <v/>
      </c>
    </row>
    <row r="6606" spans="1:2" x14ac:dyDescent="0.25">
      <c r="A6606" t="str">
        <f>TRIM(BC!F6604)</f>
        <v/>
      </c>
      <c r="B6606" t="str">
        <f>IFERROR(VLOOKUP('Lotações convertidas'!A6606,'Lista de conversão'!A:B,2,0),IFERROR(VLOOKUP('Lotações convertidas'!A6606,'Lista de conversão'!B:B,1,0),""))</f>
        <v/>
      </c>
    </row>
    <row r="6607" spans="1:2" x14ac:dyDescent="0.25">
      <c r="A6607" t="str">
        <f>TRIM(BC!F6605)</f>
        <v/>
      </c>
      <c r="B6607" t="str">
        <f>IFERROR(VLOOKUP('Lotações convertidas'!A6607,'Lista de conversão'!A:B,2,0),IFERROR(VLOOKUP('Lotações convertidas'!A6607,'Lista de conversão'!B:B,1,0),""))</f>
        <v/>
      </c>
    </row>
    <row r="6608" spans="1:2" x14ac:dyDescent="0.25">
      <c r="A6608" t="str">
        <f>TRIM(BC!F6606)</f>
        <v/>
      </c>
      <c r="B6608" t="str">
        <f>IFERROR(VLOOKUP('Lotações convertidas'!A6608,'Lista de conversão'!A:B,2,0),IFERROR(VLOOKUP('Lotações convertidas'!A6608,'Lista de conversão'!B:B,1,0),""))</f>
        <v/>
      </c>
    </row>
    <row r="6609" spans="1:2" x14ac:dyDescent="0.25">
      <c r="A6609" t="str">
        <f>TRIM(BC!F6607)</f>
        <v/>
      </c>
      <c r="B6609" t="str">
        <f>IFERROR(VLOOKUP('Lotações convertidas'!A6609,'Lista de conversão'!A:B,2,0),IFERROR(VLOOKUP('Lotações convertidas'!A6609,'Lista de conversão'!B:B,1,0),""))</f>
        <v/>
      </c>
    </row>
    <row r="6610" spans="1:2" x14ac:dyDescent="0.25">
      <c r="A6610" t="str">
        <f>TRIM(BC!F6608)</f>
        <v/>
      </c>
      <c r="B6610" t="str">
        <f>IFERROR(VLOOKUP('Lotações convertidas'!A6610,'Lista de conversão'!A:B,2,0),IFERROR(VLOOKUP('Lotações convertidas'!A6610,'Lista de conversão'!B:B,1,0),""))</f>
        <v/>
      </c>
    </row>
    <row r="6611" spans="1:2" x14ac:dyDescent="0.25">
      <c r="A6611" t="str">
        <f>TRIM(BC!F6609)</f>
        <v/>
      </c>
      <c r="B6611" t="str">
        <f>IFERROR(VLOOKUP('Lotações convertidas'!A6611,'Lista de conversão'!A:B,2,0),IFERROR(VLOOKUP('Lotações convertidas'!A6611,'Lista de conversão'!B:B,1,0),""))</f>
        <v/>
      </c>
    </row>
    <row r="6612" spans="1:2" x14ac:dyDescent="0.25">
      <c r="A6612" t="str">
        <f>TRIM(BC!F6610)</f>
        <v/>
      </c>
      <c r="B6612" t="str">
        <f>IFERROR(VLOOKUP('Lotações convertidas'!A6612,'Lista de conversão'!A:B,2,0),IFERROR(VLOOKUP('Lotações convertidas'!A6612,'Lista de conversão'!B:B,1,0),""))</f>
        <v/>
      </c>
    </row>
    <row r="6613" spans="1:2" x14ac:dyDescent="0.25">
      <c r="A6613" t="str">
        <f>TRIM(BC!F6611)</f>
        <v/>
      </c>
      <c r="B6613" t="str">
        <f>IFERROR(VLOOKUP('Lotações convertidas'!A6613,'Lista de conversão'!A:B,2,0),IFERROR(VLOOKUP('Lotações convertidas'!A6613,'Lista de conversão'!B:B,1,0),""))</f>
        <v/>
      </c>
    </row>
    <row r="6614" spans="1:2" x14ac:dyDescent="0.25">
      <c r="A6614" t="str">
        <f>TRIM(BC!F6612)</f>
        <v/>
      </c>
      <c r="B6614" t="str">
        <f>IFERROR(VLOOKUP('Lotações convertidas'!A6614,'Lista de conversão'!A:B,2,0),IFERROR(VLOOKUP('Lotações convertidas'!A6614,'Lista de conversão'!B:B,1,0),""))</f>
        <v/>
      </c>
    </row>
    <row r="6615" spans="1:2" x14ac:dyDescent="0.25">
      <c r="A6615" t="str">
        <f>TRIM(BC!F6613)</f>
        <v/>
      </c>
      <c r="B6615" t="str">
        <f>IFERROR(VLOOKUP('Lotações convertidas'!A6615,'Lista de conversão'!A:B,2,0),IFERROR(VLOOKUP('Lotações convertidas'!A6615,'Lista de conversão'!B:B,1,0),""))</f>
        <v/>
      </c>
    </row>
    <row r="6616" spans="1:2" x14ac:dyDescent="0.25">
      <c r="A6616" t="str">
        <f>TRIM(BC!F6614)</f>
        <v/>
      </c>
      <c r="B6616" t="str">
        <f>IFERROR(VLOOKUP('Lotações convertidas'!A6616,'Lista de conversão'!A:B,2,0),IFERROR(VLOOKUP('Lotações convertidas'!A6616,'Lista de conversão'!B:B,1,0),""))</f>
        <v/>
      </c>
    </row>
    <row r="6617" spans="1:2" x14ac:dyDescent="0.25">
      <c r="A6617" t="str">
        <f>TRIM(BC!F6615)</f>
        <v/>
      </c>
      <c r="B6617" t="str">
        <f>IFERROR(VLOOKUP('Lotações convertidas'!A6617,'Lista de conversão'!A:B,2,0),IFERROR(VLOOKUP('Lotações convertidas'!A6617,'Lista de conversão'!B:B,1,0),""))</f>
        <v/>
      </c>
    </row>
    <row r="6618" spans="1:2" x14ac:dyDescent="0.25">
      <c r="A6618" t="str">
        <f>TRIM(BC!F6616)</f>
        <v/>
      </c>
      <c r="B6618" t="str">
        <f>IFERROR(VLOOKUP('Lotações convertidas'!A6618,'Lista de conversão'!A:B,2,0),IFERROR(VLOOKUP('Lotações convertidas'!A6618,'Lista de conversão'!B:B,1,0),""))</f>
        <v/>
      </c>
    </row>
    <row r="6619" spans="1:2" x14ac:dyDescent="0.25">
      <c r="A6619" t="str">
        <f>TRIM(BC!F6617)</f>
        <v/>
      </c>
      <c r="B6619" t="str">
        <f>IFERROR(VLOOKUP('Lotações convertidas'!A6619,'Lista de conversão'!A:B,2,0),IFERROR(VLOOKUP('Lotações convertidas'!A6619,'Lista de conversão'!B:B,1,0),""))</f>
        <v/>
      </c>
    </row>
    <row r="6620" spans="1:2" x14ac:dyDescent="0.25">
      <c r="A6620" t="str">
        <f>TRIM(BC!F6618)</f>
        <v/>
      </c>
      <c r="B6620" t="str">
        <f>IFERROR(VLOOKUP('Lotações convertidas'!A6620,'Lista de conversão'!A:B,2,0),IFERROR(VLOOKUP('Lotações convertidas'!A6620,'Lista de conversão'!B:B,1,0),""))</f>
        <v/>
      </c>
    </row>
    <row r="6621" spans="1:2" x14ac:dyDescent="0.25">
      <c r="A6621" t="str">
        <f>TRIM(BC!F6619)</f>
        <v/>
      </c>
      <c r="B6621" t="str">
        <f>IFERROR(VLOOKUP('Lotações convertidas'!A6621,'Lista de conversão'!A:B,2,0),IFERROR(VLOOKUP('Lotações convertidas'!A6621,'Lista de conversão'!B:B,1,0),""))</f>
        <v/>
      </c>
    </row>
    <row r="6622" spans="1:2" x14ac:dyDescent="0.25">
      <c r="A6622" t="str">
        <f>TRIM(BC!F6620)</f>
        <v/>
      </c>
      <c r="B6622" t="str">
        <f>IFERROR(VLOOKUP('Lotações convertidas'!A6622,'Lista de conversão'!A:B,2,0),IFERROR(VLOOKUP('Lotações convertidas'!A6622,'Lista de conversão'!B:B,1,0),""))</f>
        <v/>
      </c>
    </row>
    <row r="6623" spans="1:2" x14ac:dyDescent="0.25">
      <c r="A6623" t="str">
        <f>TRIM(BC!F6621)</f>
        <v/>
      </c>
      <c r="B6623" t="str">
        <f>IFERROR(VLOOKUP('Lotações convertidas'!A6623,'Lista de conversão'!A:B,2,0),IFERROR(VLOOKUP('Lotações convertidas'!A6623,'Lista de conversão'!B:B,1,0),""))</f>
        <v/>
      </c>
    </row>
    <row r="6624" spans="1:2" x14ac:dyDescent="0.25">
      <c r="A6624" t="str">
        <f>TRIM(BC!F6622)</f>
        <v/>
      </c>
      <c r="B6624" t="str">
        <f>IFERROR(VLOOKUP('Lotações convertidas'!A6624,'Lista de conversão'!A:B,2,0),IFERROR(VLOOKUP('Lotações convertidas'!A6624,'Lista de conversão'!B:B,1,0),""))</f>
        <v/>
      </c>
    </row>
    <row r="6625" spans="1:2" x14ac:dyDescent="0.25">
      <c r="A6625" t="str">
        <f>TRIM(BC!F6623)</f>
        <v/>
      </c>
      <c r="B6625" t="str">
        <f>IFERROR(VLOOKUP('Lotações convertidas'!A6625,'Lista de conversão'!A:B,2,0),IFERROR(VLOOKUP('Lotações convertidas'!A6625,'Lista de conversão'!B:B,1,0),""))</f>
        <v/>
      </c>
    </row>
    <row r="6626" spans="1:2" x14ac:dyDescent="0.25">
      <c r="A6626" t="str">
        <f>TRIM(BC!F6624)</f>
        <v/>
      </c>
      <c r="B6626" t="str">
        <f>IFERROR(VLOOKUP('Lotações convertidas'!A6626,'Lista de conversão'!A:B,2,0),IFERROR(VLOOKUP('Lotações convertidas'!A6626,'Lista de conversão'!B:B,1,0),""))</f>
        <v/>
      </c>
    </row>
    <row r="6627" spans="1:2" x14ac:dyDescent="0.25">
      <c r="A6627" t="str">
        <f>TRIM(BC!F6625)</f>
        <v/>
      </c>
      <c r="B6627" t="str">
        <f>IFERROR(VLOOKUP('Lotações convertidas'!A6627,'Lista de conversão'!A:B,2,0),IFERROR(VLOOKUP('Lotações convertidas'!A6627,'Lista de conversão'!B:B,1,0),""))</f>
        <v/>
      </c>
    </row>
    <row r="6628" spans="1:2" x14ac:dyDescent="0.25">
      <c r="A6628" t="str">
        <f>TRIM(BC!F6626)</f>
        <v/>
      </c>
      <c r="B6628" t="str">
        <f>IFERROR(VLOOKUP('Lotações convertidas'!A6628,'Lista de conversão'!A:B,2,0),IFERROR(VLOOKUP('Lotações convertidas'!A6628,'Lista de conversão'!B:B,1,0),""))</f>
        <v/>
      </c>
    </row>
    <row r="6629" spans="1:2" x14ac:dyDescent="0.25">
      <c r="A6629" t="str">
        <f>TRIM(BC!F6627)</f>
        <v/>
      </c>
      <c r="B6629" t="str">
        <f>IFERROR(VLOOKUP('Lotações convertidas'!A6629,'Lista de conversão'!A:B,2,0),IFERROR(VLOOKUP('Lotações convertidas'!A6629,'Lista de conversão'!B:B,1,0),""))</f>
        <v/>
      </c>
    </row>
    <row r="6630" spans="1:2" x14ac:dyDescent="0.25">
      <c r="A6630" t="str">
        <f>TRIM(BC!F6628)</f>
        <v/>
      </c>
      <c r="B6630" t="str">
        <f>IFERROR(VLOOKUP('Lotações convertidas'!A6630,'Lista de conversão'!A:B,2,0),IFERROR(VLOOKUP('Lotações convertidas'!A6630,'Lista de conversão'!B:B,1,0),""))</f>
        <v/>
      </c>
    </row>
    <row r="6631" spans="1:2" x14ac:dyDescent="0.25">
      <c r="A6631" t="str">
        <f>TRIM(BC!F6629)</f>
        <v/>
      </c>
      <c r="B6631" t="str">
        <f>IFERROR(VLOOKUP('Lotações convertidas'!A6631,'Lista de conversão'!A:B,2,0),IFERROR(VLOOKUP('Lotações convertidas'!A6631,'Lista de conversão'!B:B,1,0),""))</f>
        <v/>
      </c>
    </row>
    <row r="6632" spans="1:2" x14ac:dyDescent="0.25">
      <c r="A6632" t="str">
        <f>TRIM(BC!F6630)</f>
        <v/>
      </c>
      <c r="B6632" t="str">
        <f>IFERROR(VLOOKUP('Lotações convertidas'!A6632,'Lista de conversão'!A:B,2,0),IFERROR(VLOOKUP('Lotações convertidas'!A6632,'Lista de conversão'!B:B,1,0),""))</f>
        <v/>
      </c>
    </row>
    <row r="6633" spans="1:2" x14ac:dyDescent="0.25">
      <c r="A6633" t="str">
        <f>TRIM(BC!F6631)</f>
        <v/>
      </c>
      <c r="B6633" t="str">
        <f>IFERROR(VLOOKUP('Lotações convertidas'!A6633,'Lista de conversão'!A:B,2,0),IFERROR(VLOOKUP('Lotações convertidas'!A6633,'Lista de conversão'!B:B,1,0),""))</f>
        <v/>
      </c>
    </row>
    <row r="6634" spans="1:2" x14ac:dyDescent="0.25">
      <c r="A6634" t="str">
        <f>TRIM(BC!F6632)</f>
        <v/>
      </c>
      <c r="B6634" t="str">
        <f>IFERROR(VLOOKUP('Lotações convertidas'!A6634,'Lista de conversão'!A:B,2,0),IFERROR(VLOOKUP('Lotações convertidas'!A6634,'Lista de conversão'!B:B,1,0),""))</f>
        <v/>
      </c>
    </row>
    <row r="6635" spans="1:2" x14ac:dyDescent="0.25">
      <c r="A6635" t="str">
        <f>TRIM(BC!F6633)</f>
        <v/>
      </c>
      <c r="B6635" t="str">
        <f>IFERROR(VLOOKUP('Lotações convertidas'!A6635,'Lista de conversão'!A:B,2,0),IFERROR(VLOOKUP('Lotações convertidas'!A6635,'Lista de conversão'!B:B,1,0),""))</f>
        <v/>
      </c>
    </row>
    <row r="6636" spans="1:2" x14ac:dyDescent="0.25">
      <c r="A6636" t="str">
        <f>TRIM(BC!F6634)</f>
        <v/>
      </c>
      <c r="B6636" t="str">
        <f>IFERROR(VLOOKUP('Lotações convertidas'!A6636,'Lista de conversão'!A:B,2,0),IFERROR(VLOOKUP('Lotações convertidas'!A6636,'Lista de conversão'!B:B,1,0),""))</f>
        <v/>
      </c>
    </row>
    <row r="6637" spans="1:2" x14ac:dyDescent="0.25">
      <c r="A6637" t="str">
        <f>TRIM(BC!F6635)</f>
        <v/>
      </c>
      <c r="B6637" t="str">
        <f>IFERROR(VLOOKUP('Lotações convertidas'!A6637,'Lista de conversão'!A:B,2,0),IFERROR(VLOOKUP('Lotações convertidas'!A6637,'Lista de conversão'!B:B,1,0),""))</f>
        <v/>
      </c>
    </row>
    <row r="6638" spans="1:2" x14ac:dyDescent="0.25">
      <c r="A6638" t="str">
        <f>TRIM(BC!F6636)</f>
        <v/>
      </c>
      <c r="B6638" t="str">
        <f>IFERROR(VLOOKUP('Lotações convertidas'!A6638,'Lista de conversão'!A:B,2,0),IFERROR(VLOOKUP('Lotações convertidas'!A6638,'Lista de conversão'!B:B,1,0),""))</f>
        <v/>
      </c>
    </row>
    <row r="6639" spans="1:2" x14ac:dyDescent="0.25">
      <c r="A6639" t="str">
        <f>TRIM(BC!F6637)</f>
        <v/>
      </c>
      <c r="B6639" t="str">
        <f>IFERROR(VLOOKUP('Lotações convertidas'!A6639,'Lista de conversão'!A:B,2,0),IFERROR(VLOOKUP('Lotações convertidas'!A6639,'Lista de conversão'!B:B,1,0),""))</f>
        <v/>
      </c>
    </row>
    <row r="6640" spans="1:2" x14ac:dyDescent="0.25">
      <c r="A6640" t="str">
        <f>TRIM(BC!F6638)</f>
        <v/>
      </c>
      <c r="B6640" t="str">
        <f>IFERROR(VLOOKUP('Lotações convertidas'!A6640,'Lista de conversão'!A:B,2,0),IFERROR(VLOOKUP('Lotações convertidas'!A6640,'Lista de conversão'!B:B,1,0),""))</f>
        <v/>
      </c>
    </row>
    <row r="6641" spans="1:2" x14ac:dyDescent="0.25">
      <c r="A6641" t="str">
        <f>TRIM(BC!F6639)</f>
        <v/>
      </c>
      <c r="B6641" t="str">
        <f>IFERROR(VLOOKUP('Lotações convertidas'!A6641,'Lista de conversão'!A:B,2,0),IFERROR(VLOOKUP('Lotações convertidas'!A6641,'Lista de conversão'!B:B,1,0),""))</f>
        <v/>
      </c>
    </row>
    <row r="6642" spans="1:2" x14ac:dyDescent="0.25">
      <c r="A6642" t="str">
        <f>TRIM(BC!F6640)</f>
        <v/>
      </c>
      <c r="B6642" t="str">
        <f>IFERROR(VLOOKUP('Lotações convertidas'!A6642,'Lista de conversão'!A:B,2,0),IFERROR(VLOOKUP('Lotações convertidas'!A6642,'Lista de conversão'!B:B,1,0),""))</f>
        <v/>
      </c>
    </row>
    <row r="6643" spans="1:2" x14ac:dyDescent="0.25">
      <c r="A6643" t="str">
        <f>TRIM(BC!F6641)</f>
        <v/>
      </c>
      <c r="B6643" t="str">
        <f>IFERROR(VLOOKUP('Lotações convertidas'!A6643,'Lista de conversão'!A:B,2,0),IFERROR(VLOOKUP('Lotações convertidas'!A6643,'Lista de conversão'!B:B,1,0),""))</f>
        <v/>
      </c>
    </row>
    <row r="6644" spans="1:2" x14ac:dyDescent="0.25">
      <c r="A6644" t="str">
        <f>TRIM(BC!F6642)</f>
        <v/>
      </c>
      <c r="B6644" t="str">
        <f>IFERROR(VLOOKUP('Lotações convertidas'!A6644,'Lista de conversão'!A:B,2,0),IFERROR(VLOOKUP('Lotações convertidas'!A6644,'Lista de conversão'!B:B,1,0),""))</f>
        <v/>
      </c>
    </row>
    <row r="6645" spans="1:2" x14ac:dyDescent="0.25">
      <c r="A6645" t="str">
        <f>TRIM(BC!F6643)</f>
        <v/>
      </c>
      <c r="B6645" t="str">
        <f>IFERROR(VLOOKUP('Lotações convertidas'!A6645,'Lista de conversão'!A:B,2,0),IFERROR(VLOOKUP('Lotações convertidas'!A6645,'Lista de conversão'!B:B,1,0),""))</f>
        <v/>
      </c>
    </row>
    <row r="6646" spans="1:2" x14ac:dyDescent="0.25">
      <c r="A6646" t="str">
        <f>TRIM(BC!F6644)</f>
        <v/>
      </c>
      <c r="B6646" t="str">
        <f>IFERROR(VLOOKUP('Lotações convertidas'!A6646,'Lista de conversão'!A:B,2,0),IFERROR(VLOOKUP('Lotações convertidas'!A6646,'Lista de conversão'!B:B,1,0),""))</f>
        <v/>
      </c>
    </row>
    <row r="6647" spans="1:2" x14ac:dyDescent="0.25">
      <c r="A6647" t="str">
        <f>TRIM(BC!F6645)</f>
        <v/>
      </c>
      <c r="B6647" t="str">
        <f>IFERROR(VLOOKUP('Lotações convertidas'!A6647,'Lista de conversão'!A:B,2,0),IFERROR(VLOOKUP('Lotações convertidas'!A6647,'Lista de conversão'!B:B,1,0),""))</f>
        <v/>
      </c>
    </row>
    <row r="6648" spans="1:2" x14ac:dyDescent="0.25">
      <c r="A6648" t="str">
        <f>TRIM(BC!F6646)</f>
        <v/>
      </c>
      <c r="B6648" t="str">
        <f>IFERROR(VLOOKUP('Lotações convertidas'!A6648,'Lista de conversão'!A:B,2,0),IFERROR(VLOOKUP('Lotações convertidas'!A6648,'Lista de conversão'!B:B,1,0),""))</f>
        <v/>
      </c>
    </row>
    <row r="6649" spans="1:2" x14ac:dyDescent="0.25">
      <c r="A6649" t="str">
        <f>TRIM(BC!F6647)</f>
        <v/>
      </c>
      <c r="B6649" t="str">
        <f>IFERROR(VLOOKUP('Lotações convertidas'!A6649,'Lista de conversão'!A:B,2,0),IFERROR(VLOOKUP('Lotações convertidas'!A6649,'Lista de conversão'!B:B,1,0),""))</f>
        <v/>
      </c>
    </row>
    <row r="6650" spans="1:2" x14ac:dyDescent="0.25">
      <c r="A6650" t="str">
        <f>TRIM(BC!F6648)</f>
        <v/>
      </c>
      <c r="B6650" t="str">
        <f>IFERROR(VLOOKUP('Lotações convertidas'!A6650,'Lista de conversão'!A:B,2,0),IFERROR(VLOOKUP('Lotações convertidas'!A6650,'Lista de conversão'!B:B,1,0),""))</f>
        <v/>
      </c>
    </row>
    <row r="6651" spans="1:2" x14ac:dyDescent="0.25">
      <c r="A6651" t="str">
        <f>TRIM(BC!F6649)</f>
        <v/>
      </c>
      <c r="B6651" t="str">
        <f>IFERROR(VLOOKUP('Lotações convertidas'!A6651,'Lista de conversão'!A:B,2,0),IFERROR(VLOOKUP('Lotações convertidas'!A6651,'Lista de conversão'!B:B,1,0),""))</f>
        <v/>
      </c>
    </row>
    <row r="6652" spans="1:2" x14ac:dyDescent="0.25">
      <c r="A6652" t="str">
        <f>TRIM(BC!F6650)</f>
        <v/>
      </c>
      <c r="B6652" t="str">
        <f>IFERROR(VLOOKUP('Lotações convertidas'!A6652,'Lista de conversão'!A:B,2,0),IFERROR(VLOOKUP('Lotações convertidas'!A6652,'Lista de conversão'!B:B,1,0),""))</f>
        <v/>
      </c>
    </row>
    <row r="6653" spans="1:2" x14ac:dyDescent="0.25">
      <c r="A6653" t="str">
        <f>TRIM(BC!F6651)</f>
        <v/>
      </c>
      <c r="B6653" t="str">
        <f>IFERROR(VLOOKUP('Lotações convertidas'!A6653,'Lista de conversão'!A:B,2,0),IFERROR(VLOOKUP('Lotações convertidas'!A6653,'Lista de conversão'!B:B,1,0),""))</f>
        <v/>
      </c>
    </row>
    <row r="6654" spans="1:2" x14ac:dyDescent="0.25">
      <c r="A6654" t="str">
        <f>TRIM(BC!F6652)</f>
        <v/>
      </c>
      <c r="B6654" t="str">
        <f>IFERROR(VLOOKUP('Lotações convertidas'!A6654,'Lista de conversão'!A:B,2,0),IFERROR(VLOOKUP('Lotações convertidas'!A6654,'Lista de conversão'!B:B,1,0),""))</f>
        <v/>
      </c>
    </row>
    <row r="6655" spans="1:2" x14ac:dyDescent="0.25">
      <c r="A6655" t="str">
        <f>TRIM(BC!F6653)</f>
        <v/>
      </c>
      <c r="B6655" t="str">
        <f>IFERROR(VLOOKUP('Lotações convertidas'!A6655,'Lista de conversão'!A:B,2,0),IFERROR(VLOOKUP('Lotações convertidas'!A6655,'Lista de conversão'!B:B,1,0),""))</f>
        <v/>
      </c>
    </row>
    <row r="6656" spans="1:2" x14ac:dyDescent="0.25">
      <c r="A6656" t="str">
        <f>TRIM(BC!F6654)</f>
        <v/>
      </c>
      <c r="B6656" t="str">
        <f>IFERROR(VLOOKUP('Lotações convertidas'!A6656,'Lista de conversão'!A:B,2,0),IFERROR(VLOOKUP('Lotações convertidas'!A6656,'Lista de conversão'!B:B,1,0),""))</f>
        <v/>
      </c>
    </row>
    <row r="6657" spans="1:2" x14ac:dyDescent="0.25">
      <c r="A6657" t="str">
        <f>TRIM(BC!F6655)</f>
        <v/>
      </c>
      <c r="B6657" t="str">
        <f>IFERROR(VLOOKUP('Lotações convertidas'!A6657,'Lista de conversão'!A:B,2,0),IFERROR(VLOOKUP('Lotações convertidas'!A6657,'Lista de conversão'!B:B,1,0),""))</f>
        <v/>
      </c>
    </row>
    <row r="6658" spans="1:2" x14ac:dyDescent="0.25">
      <c r="A6658" t="str">
        <f>TRIM(BC!F6656)</f>
        <v/>
      </c>
      <c r="B6658" t="str">
        <f>IFERROR(VLOOKUP('Lotações convertidas'!A6658,'Lista de conversão'!A:B,2,0),IFERROR(VLOOKUP('Lotações convertidas'!A6658,'Lista de conversão'!B:B,1,0),""))</f>
        <v/>
      </c>
    </row>
    <row r="6659" spans="1:2" x14ac:dyDescent="0.25">
      <c r="A6659" t="str">
        <f>TRIM(BC!F6657)</f>
        <v/>
      </c>
      <c r="B6659" t="str">
        <f>IFERROR(VLOOKUP('Lotações convertidas'!A6659,'Lista de conversão'!A:B,2,0),IFERROR(VLOOKUP('Lotações convertidas'!A6659,'Lista de conversão'!B:B,1,0),""))</f>
        <v/>
      </c>
    </row>
    <row r="6660" spans="1:2" x14ac:dyDescent="0.25">
      <c r="A6660" t="str">
        <f>TRIM(BC!F6658)</f>
        <v/>
      </c>
      <c r="B6660" t="str">
        <f>IFERROR(VLOOKUP('Lotações convertidas'!A6660,'Lista de conversão'!A:B,2,0),IFERROR(VLOOKUP('Lotações convertidas'!A6660,'Lista de conversão'!B:B,1,0),""))</f>
        <v/>
      </c>
    </row>
    <row r="6661" spans="1:2" x14ac:dyDescent="0.25">
      <c r="A6661" t="str">
        <f>TRIM(BC!F6659)</f>
        <v/>
      </c>
      <c r="B6661" t="str">
        <f>IFERROR(VLOOKUP('Lotações convertidas'!A6661,'Lista de conversão'!A:B,2,0),IFERROR(VLOOKUP('Lotações convertidas'!A6661,'Lista de conversão'!B:B,1,0),""))</f>
        <v/>
      </c>
    </row>
    <row r="6662" spans="1:2" x14ac:dyDescent="0.25">
      <c r="A6662" t="str">
        <f>TRIM(BC!F6660)</f>
        <v/>
      </c>
      <c r="B6662" t="str">
        <f>IFERROR(VLOOKUP('Lotações convertidas'!A6662,'Lista de conversão'!A:B,2,0),IFERROR(VLOOKUP('Lotações convertidas'!A6662,'Lista de conversão'!B:B,1,0),""))</f>
        <v/>
      </c>
    </row>
    <row r="6663" spans="1:2" x14ac:dyDescent="0.25">
      <c r="A6663" t="str">
        <f>TRIM(BC!F6661)</f>
        <v/>
      </c>
      <c r="B6663" t="str">
        <f>IFERROR(VLOOKUP('Lotações convertidas'!A6663,'Lista de conversão'!A:B,2,0),IFERROR(VLOOKUP('Lotações convertidas'!A6663,'Lista de conversão'!B:B,1,0),""))</f>
        <v/>
      </c>
    </row>
    <row r="6664" spans="1:2" x14ac:dyDescent="0.25">
      <c r="A6664" t="str">
        <f>TRIM(BC!F6662)</f>
        <v/>
      </c>
      <c r="B6664" t="str">
        <f>IFERROR(VLOOKUP('Lotações convertidas'!A6664,'Lista de conversão'!A:B,2,0),IFERROR(VLOOKUP('Lotações convertidas'!A6664,'Lista de conversão'!B:B,1,0),""))</f>
        <v/>
      </c>
    </row>
    <row r="6665" spans="1:2" x14ac:dyDescent="0.25">
      <c r="A6665" t="str">
        <f>TRIM(BC!F6663)</f>
        <v/>
      </c>
      <c r="B6665" t="str">
        <f>IFERROR(VLOOKUP('Lotações convertidas'!A6665,'Lista de conversão'!A:B,2,0),IFERROR(VLOOKUP('Lotações convertidas'!A6665,'Lista de conversão'!B:B,1,0),""))</f>
        <v/>
      </c>
    </row>
    <row r="6666" spans="1:2" x14ac:dyDescent="0.25">
      <c r="A6666" t="str">
        <f>TRIM(BC!F6664)</f>
        <v/>
      </c>
      <c r="B6666" t="str">
        <f>IFERROR(VLOOKUP('Lotações convertidas'!A6666,'Lista de conversão'!A:B,2,0),IFERROR(VLOOKUP('Lotações convertidas'!A6666,'Lista de conversão'!B:B,1,0),""))</f>
        <v/>
      </c>
    </row>
    <row r="6667" spans="1:2" x14ac:dyDescent="0.25">
      <c r="A6667" t="str">
        <f>TRIM(BC!F6665)</f>
        <v/>
      </c>
      <c r="B6667" t="str">
        <f>IFERROR(VLOOKUP('Lotações convertidas'!A6667,'Lista de conversão'!A:B,2,0),IFERROR(VLOOKUP('Lotações convertidas'!A6667,'Lista de conversão'!B:B,1,0),""))</f>
        <v/>
      </c>
    </row>
    <row r="6668" spans="1:2" x14ac:dyDescent="0.25">
      <c r="A6668" t="str">
        <f>TRIM(BC!F6666)</f>
        <v/>
      </c>
      <c r="B6668" t="str">
        <f>IFERROR(VLOOKUP('Lotações convertidas'!A6668,'Lista de conversão'!A:B,2,0),IFERROR(VLOOKUP('Lotações convertidas'!A6668,'Lista de conversão'!B:B,1,0),""))</f>
        <v/>
      </c>
    </row>
    <row r="6669" spans="1:2" x14ac:dyDescent="0.25">
      <c r="A6669" t="str">
        <f>TRIM(BC!F6667)</f>
        <v/>
      </c>
      <c r="B6669" t="str">
        <f>IFERROR(VLOOKUP('Lotações convertidas'!A6669,'Lista de conversão'!A:B,2,0),IFERROR(VLOOKUP('Lotações convertidas'!A6669,'Lista de conversão'!B:B,1,0),""))</f>
        <v/>
      </c>
    </row>
    <row r="6670" spans="1:2" x14ac:dyDescent="0.25">
      <c r="A6670" t="str">
        <f>TRIM(BC!F6668)</f>
        <v/>
      </c>
      <c r="B6670" t="str">
        <f>IFERROR(VLOOKUP('Lotações convertidas'!A6670,'Lista de conversão'!A:B,2,0),IFERROR(VLOOKUP('Lotações convertidas'!A6670,'Lista de conversão'!B:B,1,0),""))</f>
        <v/>
      </c>
    </row>
    <row r="6671" spans="1:2" x14ac:dyDescent="0.25">
      <c r="A6671" t="str">
        <f>TRIM(BC!F6669)</f>
        <v/>
      </c>
      <c r="B6671" t="str">
        <f>IFERROR(VLOOKUP('Lotações convertidas'!A6671,'Lista de conversão'!A:B,2,0),IFERROR(VLOOKUP('Lotações convertidas'!A6671,'Lista de conversão'!B:B,1,0),""))</f>
        <v/>
      </c>
    </row>
    <row r="6672" spans="1:2" x14ac:dyDescent="0.25">
      <c r="A6672" t="str">
        <f>TRIM(BC!F6670)</f>
        <v/>
      </c>
      <c r="B6672" t="str">
        <f>IFERROR(VLOOKUP('Lotações convertidas'!A6672,'Lista de conversão'!A:B,2,0),IFERROR(VLOOKUP('Lotações convertidas'!A6672,'Lista de conversão'!B:B,1,0),""))</f>
        <v/>
      </c>
    </row>
    <row r="6673" spans="1:2" x14ac:dyDescent="0.25">
      <c r="A6673" t="str">
        <f>TRIM(BC!F6671)</f>
        <v/>
      </c>
      <c r="B6673" t="str">
        <f>IFERROR(VLOOKUP('Lotações convertidas'!A6673,'Lista de conversão'!A:B,2,0),IFERROR(VLOOKUP('Lotações convertidas'!A6673,'Lista de conversão'!B:B,1,0),""))</f>
        <v/>
      </c>
    </row>
    <row r="6674" spans="1:2" x14ac:dyDescent="0.25">
      <c r="A6674" t="str">
        <f>TRIM(BC!F6672)</f>
        <v/>
      </c>
      <c r="B6674" t="str">
        <f>IFERROR(VLOOKUP('Lotações convertidas'!A6674,'Lista de conversão'!A:B,2,0),IFERROR(VLOOKUP('Lotações convertidas'!A6674,'Lista de conversão'!B:B,1,0),""))</f>
        <v/>
      </c>
    </row>
    <row r="6675" spans="1:2" x14ac:dyDescent="0.25">
      <c r="A6675" t="str">
        <f>TRIM(BC!F6673)</f>
        <v/>
      </c>
      <c r="B6675" t="str">
        <f>IFERROR(VLOOKUP('Lotações convertidas'!A6675,'Lista de conversão'!A:B,2,0),IFERROR(VLOOKUP('Lotações convertidas'!A6675,'Lista de conversão'!B:B,1,0),""))</f>
        <v/>
      </c>
    </row>
    <row r="6676" spans="1:2" x14ac:dyDescent="0.25">
      <c r="A6676" t="str">
        <f>TRIM(BC!F6674)</f>
        <v/>
      </c>
      <c r="B6676" t="str">
        <f>IFERROR(VLOOKUP('Lotações convertidas'!A6676,'Lista de conversão'!A:B,2,0),IFERROR(VLOOKUP('Lotações convertidas'!A6676,'Lista de conversão'!B:B,1,0),""))</f>
        <v/>
      </c>
    </row>
    <row r="6677" spans="1:2" x14ac:dyDescent="0.25">
      <c r="A6677" t="str">
        <f>TRIM(BC!F6675)</f>
        <v/>
      </c>
      <c r="B6677" t="str">
        <f>IFERROR(VLOOKUP('Lotações convertidas'!A6677,'Lista de conversão'!A:B,2,0),IFERROR(VLOOKUP('Lotações convertidas'!A6677,'Lista de conversão'!B:B,1,0),""))</f>
        <v/>
      </c>
    </row>
    <row r="6678" spans="1:2" x14ac:dyDescent="0.25">
      <c r="A6678" t="str">
        <f>TRIM(BC!F6676)</f>
        <v/>
      </c>
      <c r="B6678" t="str">
        <f>IFERROR(VLOOKUP('Lotações convertidas'!A6678,'Lista de conversão'!A:B,2,0),IFERROR(VLOOKUP('Lotações convertidas'!A6678,'Lista de conversão'!B:B,1,0),""))</f>
        <v/>
      </c>
    </row>
    <row r="6679" spans="1:2" x14ac:dyDescent="0.25">
      <c r="A6679" t="str">
        <f>TRIM(BC!F6677)</f>
        <v/>
      </c>
      <c r="B6679" t="str">
        <f>IFERROR(VLOOKUP('Lotações convertidas'!A6679,'Lista de conversão'!A:B,2,0),IFERROR(VLOOKUP('Lotações convertidas'!A6679,'Lista de conversão'!B:B,1,0),""))</f>
        <v/>
      </c>
    </row>
    <row r="6680" spans="1:2" x14ac:dyDescent="0.25">
      <c r="A6680" t="str">
        <f>TRIM(BC!F6678)</f>
        <v/>
      </c>
      <c r="B6680" t="str">
        <f>IFERROR(VLOOKUP('Lotações convertidas'!A6680,'Lista de conversão'!A:B,2,0),IFERROR(VLOOKUP('Lotações convertidas'!A6680,'Lista de conversão'!B:B,1,0),""))</f>
        <v/>
      </c>
    </row>
    <row r="6681" spans="1:2" x14ac:dyDescent="0.25">
      <c r="A6681" t="str">
        <f>TRIM(BC!F6679)</f>
        <v/>
      </c>
      <c r="B6681" t="str">
        <f>IFERROR(VLOOKUP('Lotações convertidas'!A6681,'Lista de conversão'!A:B,2,0),IFERROR(VLOOKUP('Lotações convertidas'!A6681,'Lista de conversão'!B:B,1,0),""))</f>
        <v/>
      </c>
    </row>
    <row r="6682" spans="1:2" x14ac:dyDescent="0.25">
      <c r="A6682" t="str">
        <f>TRIM(BC!F6680)</f>
        <v/>
      </c>
      <c r="B6682" t="str">
        <f>IFERROR(VLOOKUP('Lotações convertidas'!A6682,'Lista de conversão'!A:B,2,0),IFERROR(VLOOKUP('Lotações convertidas'!A6682,'Lista de conversão'!B:B,1,0),""))</f>
        <v/>
      </c>
    </row>
    <row r="6683" spans="1:2" x14ac:dyDescent="0.25">
      <c r="A6683" t="str">
        <f>TRIM(BC!F6681)</f>
        <v/>
      </c>
      <c r="B6683" t="str">
        <f>IFERROR(VLOOKUP('Lotações convertidas'!A6683,'Lista de conversão'!A:B,2,0),IFERROR(VLOOKUP('Lotações convertidas'!A6683,'Lista de conversão'!B:B,1,0),""))</f>
        <v/>
      </c>
    </row>
    <row r="6684" spans="1:2" x14ac:dyDescent="0.25">
      <c r="A6684" t="str">
        <f>TRIM(BC!F6682)</f>
        <v/>
      </c>
      <c r="B6684" t="str">
        <f>IFERROR(VLOOKUP('Lotações convertidas'!A6684,'Lista de conversão'!A:B,2,0),IFERROR(VLOOKUP('Lotações convertidas'!A6684,'Lista de conversão'!B:B,1,0),""))</f>
        <v/>
      </c>
    </row>
    <row r="6685" spans="1:2" x14ac:dyDescent="0.25">
      <c r="A6685" t="str">
        <f>TRIM(BC!F6683)</f>
        <v/>
      </c>
      <c r="B6685" t="str">
        <f>IFERROR(VLOOKUP('Lotações convertidas'!A6685,'Lista de conversão'!A:B,2,0),IFERROR(VLOOKUP('Lotações convertidas'!A6685,'Lista de conversão'!B:B,1,0),""))</f>
        <v/>
      </c>
    </row>
    <row r="6686" spans="1:2" x14ac:dyDescent="0.25">
      <c r="A6686" t="str">
        <f>TRIM(BC!F6684)</f>
        <v/>
      </c>
      <c r="B6686" t="str">
        <f>IFERROR(VLOOKUP('Lotações convertidas'!A6686,'Lista de conversão'!A:B,2,0),IFERROR(VLOOKUP('Lotações convertidas'!A6686,'Lista de conversão'!B:B,1,0),""))</f>
        <v/>
      </c>
    </row>
    <row r="6687" spans="1:2" x14ac:dyDescent="0.25">
      <c r="A6687" t="str">
        <f>TRIM(BC!F6685)</f>
        <v/>
      </c>
      <c r="B6687" t="str">
        <f>IFERROR(VLOOKUP('Lotações convertidas'!A6687,'Lista de conversão'!A:B,2,0),IFERROR(VLOOKUP('Lotações convertidas'!A6687,'Lista de conversão'!B:B,1,0),""))</f>
        <v/>
      </c>
    </row>
    <row r="6688" spans="1:2" x14ac:dyDescent="0.25">
      <c r="A6688" t="str">
        <f>TRIM(BC!F6686)</f>
        <v/>
      </c>
      <c r="B6688" t="str">
        <f>IFERROR(VLOOKUP('Lotações convertidas'!A6688,'Lista de conversão'!A:B,2,0),IFERROR(VLOOKUP('Lotações convertidas'!A6688,'Lista de conversão'!B:B,1,0),""))</f>
        <v/>
      </c>
    </row>
    <row r="6689" spans="1:2" x14ac:dyDescent="0.25">
      <c r="A6689" t="str">
        <f>TRIM(BC!F6687)</f>
        <v/>
      </c>
      <c r="B6689" t="str">
        <f>IFERROR(VLOOKUP('Lotações convertidas'!A6689,'Lista de conversão'!A:B,2,0),IFERROR(VLOOKUP('Lotações convertidas'!A6689,'Lista de conversão'!B:B,1,0),""))</f>
        <v/>
      </c>
    </row>
    <row r="6690" spans="1:2" x14ac:dyDescent="0.25">
      <c r="A6690" t="str">
        <f>TRIM(BC!F6688)</f>
        <v/>
      </c>
      <c r="B6690" t="str">
        <f>IFERROR(VLOOKUP('Lotações convertidas'!A6690,'Lista de conversão'!A:B,2,0),IFERROR(VLOOKUP('Lotações convertidas'!A6690,'Lista de conversão'!B:B,1,0),""))</f>
        <v/>
      </c>
    </row>
    <row r="6691" spans="1:2" x14ac:dyDescent="0.25">
      <c r="A6691" t="str">
        <f>TRIM(BC!F6689)</f>
        <v/>
      </c>
      <c r="B6691" t="str">
        <f>IFERROR(VLOOKUP('Lotações convertidas'!A6691,'Lista de conversão'!A:B,2,0),IFERROR(VLOOKUP('Lotações convertidas'!A6691,'Lista de conversão'!B:B,1,0),""))</f>
        <v/>
      </c>
    </row>
    <row r="6692" spans="1:2" x14ac:dyDescent="0.25">
      <c r="A6692" t="str">
        <f>TRIM(BC!F6690)</f>
        <v/>
      </c>
      <c r="B6692" t="str">
        <f>IFERROR(VLOOKUP('Lotações convertidas'!A6692,'Lista de conversão'!A:B,2,0),IFERROR(VLOOKUP('Lotações convertidas'!A6692,'Lista de conversão'!B:B,1,0),""))</f>
        <v/>
      </c>
    </row>
    <row r="6693" spans="1:2" x14ac:dyDescent="0.25">
      <c r="A6693" t="str">
        <f>TRIM(BC!F6691)</f>
        <v/>
      </c>
      <c r="B6693" t="str">
        <f>IFERROR(VLOOKUP('Lotações convertidas'!A6693,'Lista de conversão'!A:B,2,0),IFERROR(VLOOKUP('Lotações convertidas'!A6693,'Lista de conversão'!B:B,1,0),""))</f>
        <v/>
      </c>
    </row>
    <row r="6694" spans="1:2" x14ac:dyDescent="0.25">
      <c r="A6694" t="str">
        <f>TRIM(BC!F6692)</f>
        <v/>
      </c>
      <c r="B6694" t="str">
        <f>IFERROR(VLOOKUP('Lotações convertidas'!A6694,'Lista de conversão'!A:B,2,0),IFERROR(VLOOKUP('Lotações convertidas'!A6694,'Lista de conversão'!B:B,1,0),""))</f>
        <v/>
      </c>
    </row>
    <row r="6695" spans="1:2" x14ac:dyDescent="0.25">
      <c r="A6695" t="str">
        <f>TRIM(BC!F6693)</f>
        <v/>
      </c>
      <c r="B6695" t="str">
        <f>IFERROR(VLOOKUP('Lotações convertidas'!A6695,'Lista de conversão'!A:B,2,0),IFERROR(VLOOKUP('Lotações convertidas'!A6695,'Lista de conversão'!B:B,1,0),""))</f>
        <v/>
      </c>
    </row>
    <row r="6696" spans="1:2" x14ac:dyDescent="0.25">
      <c r="A6696" t="str">
        <f>TRIM(BC!F6694)</f>
        <v/>
      </c>
      <c r="B6696" t="str">
        <f>IFERROR(VLOOKUP('Lotações convertidas'!A6696,'Lista de conversão'!A:B,2,0),IFERROR(VLOOKUP('Lotações convertidas'!A6696,'Lista de conversão'!B:B,1,0),""))</f>
        <v/>
      </c>
    </row>
    <row r="6697" spans="1:2" x14ac:dyDescent="0.25">
      <c r="A6697" t="str">
        <f>TRIM(BC!F6695)</f>
        <v/>
      </c>
      <c r="B6697" t="str">
        <f>IFERROR(VLOOKUP('Lotações convertidas'!A6697,'Lista de conversão'!A:B,2,0),IFERROR(VLOOKUP('Lotações convertidas'!A6697,'Lista de conversão'!B:B,1,0),""))</f>
        <v/>
      </c>
    </row>
    <row r="6698" spans="1:2" x14ac:dyDescent="0.25">
      <c r="A6698" t="str">
        <f>TRIM(BC!F6696)</f>
        <v/>
      </c>
      <c r="B6698" t="str">
        <f>IFERROR(VLOOKUP('Lotações convertidas'!A6698,'Lista de conversão'!A:B,2,0),IFERROR(VLOOKUP('Lotações convertidas'!A6698,'Lista de conversão'!B:B,1,0),""))</f>
        <v/>
      </c>
    </row>
    <row r="6699" spans="1:2" x14ac:dyDescent="0.25">
      <c r="A6699" t="str">
        <f>TRIM(BC!F6697)</f>
        <v/>
      </c>
      <c r="B6699" t="str">
        <f>IFERROR(VLOOKUP('Lotações convertidas'!A6699,'Lista de conversão'!A:B,2,0),IFERROR(VLOOKUP('Lotações convertidas'!A6699,'Lista de conversão'!B:B,1,0),""))</f>
        <v/>
      </c>
    </row>
    <row r="6700" spans="1:2" x14ac:dyDescent="0.25">
      <c r="A6700" t="str">
        <f>TRIM(BC!F6698)</f>
        <v/>
      </c>
      <c r="B6700" t="str">
        <f>IFERROR(VLOOKUP('Lotações convertidas'!A6700,'Lista de conversão'!A:B,2,0),IFERROR(VLOOKUP('Lotações convertidas'!A6700,'Lista de conversão'!B:B,1,0),""))</f>
        <v/>
      </c>
    </row>
    <row r="6701" spans="1:2" x14ac:dyDescent="0.25">
      <c r="A6701" t="str">
        <f>TRIM(BC!F6699)</f>
        <v/>
      </c>
      <c r="B6701" t="str">
        <f>IFERROR(VLOOKUP('Lotações convertidas'!A6701,'Lista de conversão'!A:B,2,0),IFERROR(VLOOKUP('Lotações convertidas'!A6701,'Lista de conversão'!B:B,1,0),""))</f>
        <v/>
      </c>
    </row>
    <row r="6702" spans="1:2" x14ac:dyDescent="0.25">
      <c r="A6702" t="str">
        <f>TRIM(BC!F6700)</f>
        <v/>
      </c>
      <c r="B6702" t="str">
        <f>IFERROR(VLOOKUP('Lotações convertidas'!A6702,'Lista de conversão'!A:B,2,0),IFERROR(VLOOKUP('Lotações convertidas'!A6702,'Lista de conversão'!B:B,1,0),""))</f>
        <v/>
      </c>
    </row>
    <row r="6703" spans="1:2" x14ac:dyDescent="0.25">
      <c r="A6703" t="str">
        <f>TRIM(BC!F6701)</f>
        <v/>
      </c>
      <c r="B6703" t="str">
        <f>IFERROR(VLOOKUP('Lotações convertidas'!A6703,'Lista de conversão'!A:B,2,0),IFERROR(VLOOKUP('Lotações convertidas'!A6703,'Lista de conversão'!B:B,1,0),""))</f>
        <v/>
      </c>
    </row>
    <row r="6704" spans="1:2" x14ac:dyDescent="0.25">
      <c r="A6704" t="str">
        <f>TRIM(BC!F6702)</f>
        <v/>
      </c>
      <c r="B6704" t="str">
        <f>IFERROR(VLOOKUP('Lotações convertidas'!A6704,'Lista de conversão'!A:B,2,0),IFERROR(VLOOKUP('Lotações convertidas'!A6704,'Lista de conversão'!B:B,1,0),""))</f>
        <v/>
      </c>
    </row>
    <row r="6705" spans="1:2" x14ac:dyDescent="0.25">
      <c r="A6705" t="str">
        <f>TRIM(BC!F6703)</f>
        <v/>
      </c>
      <c r="B6705" t="str">
        <f>IFERROR(VLOOKUP('Lotações convertidas'!A6705,'Lista de conversão'!A:B,2,0),IFERROR(VLOOKUP('Lotações convertidas'!A6705,'Lista de conversão'!B:B,1,0),""))</f>
        <v/>
      </c>
    </row>
    <row r="6706" spans="1:2" x14ac:dyDescent="0.25">
      <c r="A6706" t="str">
        <f>TRIM(BC!F6704)</f>
        <v/>
      </c>
      <c r="B6706" t="str">
        <f>IFERROR(VLOOKUP('Lotações convertidas'!A6706,'Lista de conversão'!A:B,2,0),IFERROR(VLOOKUP('Lotações convertidas'!A6706,'Lista de conversão'!B:B,1,0),""))</f>
        <v/>
      </c>
    </row>
    <row r="6707" spans="1:2" x14ac:dyDescent="0.25">
      <c r="A6707" t="str">
        <f>TRIM(BC!F6705)</f>
        <v/>
      </c>
      <c r="B6707" t="str">
        <f>IFERROR(VLOOKUP('Lotações convertidas'!A6707,'Lista de conversão'!A:B,2,0),IFERROR(VLOOKUP('Lotações convertidas'!A6707,'Lista de conversão'!B:B,1,0),""))</f>
        <v/>
      </c>
    </row>
    <row r="6708" spans="1:2" x14ac:dyDescent="0.25">
      <c r="A6708" t="str">
        <f>TRIM(BC!F6706)</f>
        <v/>
      </c>
      <c r="B6708" t="str">
        <f>IFERROR(VLOOKUP('Lotações convertidas'!A6708,'Lista de conversão'!A:B,2,0),IFERROR(VLOOKUP('Lotações convertidas'!A6708,'Lista de conversão'!B:B,1,0),""))</f>
        <v/>
      </c>
    </row>
    <row r="6709" spans="1:2" x14ac:dyDescent="0.25">
      <c r="A6709" t="str">
        <f>TRIM(BC!F6707)</f>
        <v/>
      </c>
      <c r="B6709" t="str">
        <f>IFERROR(VLOOKUP('Lotações convertidas'!A6709,'Lista de conversão'!A:B,2,0),IFERROR(VLOOKUP('Lotações convertidas'!A6709,'Lista de conversão'!B:B,1,0),""))</f>
        <v/>
      </c>
    </row>
    <row r="6710" spans="1:2" x14ac:dyDescent="0.25">
      <c r="A6710" t="str">
        <f>TRIM(BC!F6708)</f>
        <v/>
      </c>
      <c r="B6710" t="str">
        <f>IFERROR(VLOOKUP('Lotações convertidas'!A6710,'Lista de conversão'!A:B,2,0),IFERROR(VLOOKUP('Lotações convertidas'!A6710,'Lista de conversão'!B:B,1,0),""))</f>
        <v/>
      </c>
    </row>
    <row r="6711" spans="1:2" x14ac:dyDescent="0.25">
      <c r="A6711" t="str">
        <f>TRIM(BC!F6709)</f>
        <v/>
      </c>
      <c r="B6711" t="str">
        <f>IFERROR(VLOOKUP('Lotações convertidas'!A6711,'Lista de conversão'!A:B,2,0),IFERROR(VLOOKUP('Lotações convertidas'!A6711,'Lista de conversão'!B:B,1,0),""))</f>
        <v/>
      </c>
    </row>
    <row r="6712" spans="1:2" x14ac:dyDescent="0.25">
      <c r="A6712" t="str">
        <f>TRIM(BC!F6710)</f>
        <v/>
      </c>
      <c r="B6712" t="str">
        <f>IFERROR(VLOOKUP('Lotações convertidas'!A6712,'Lista de conversão'!A:B,2,0),IFERROR(VLOOKUP('Lotações convertidas'!A6712,'Lista de conversão'!B:B,1,0),""))</f>
        <v/>
      </c>
    </row>
    <row r="6713" spans="1:2" x14ac:dyDescent="0.25">
      <c r="A6713" t="str">
        <f>TRIM(BC!F6711)</f>
        <v/>
      </c>
      <c r="B6713" t="str">
        <f>IFERROR(VLOOKUP('Lotações convertidas'!A6713,'Lista de conversão'!A:B,2,0),IFERROR(VLOOKUP('Lotações convertidas'!A6713,'Lista de conversão'!B:B,1,0),""))</f>
        <v/>
      </c>
    </row>
    <row r="6714" spans="1:2" x14ac:dyDescent="0.25">
      <c r="A6714" t="str">
        <f>TRIM(BC!F6712)</f>
        <v/>
      </c>
      <c r="B6714" t="str">
        <f>IFERROR(VLOOKUP('Lotações convertidas'!A6714,'Lista de conversão'!A:B,2,0),IFERROR(VLOOKUP('Lotações convertidas'!A6714,'Lista de conversão'!B:B,1,0),""))</f>
        <v/>
      </c>
    </row>
    <row r="6715" spans="1:2" x14ac:dyDescent="0.25">
      <c r="A6715" t="str">
        <f>TRIM(BC!F6713)</f>
        <v/>
      </c>
      <c r="B6715" t="str">
        <f>IFERROR(VLOOKUP('Lotações convertidas'!A6715,'Lista de conversão'!A:B,2,0),IFERROR(VLOOKUP('Lotações convertidas'!A6715,'Lista de conversão'!B:B,1,0),""))</f>
        <v/>
      </c>
    </row>
    <row r="6716" spans="1:2" x14ac:dyDescent="0.25">
      <c r="A6716" t="str">
        <f>TRIM(BC!F6714)</f>
        <v/>
      </c>
      <c r="B6716" t="str">
        <f>IFERROR(VLOOKUP('Lotações convertidas'!A6716,'Lista de conversão'!A:B,2,0),IFERROR(VLOOKUP('Lotações convertidas'!A6716,'Lista de conversão'!B:B,1,0),""))</f>
        <v/>
      </c>
    </row>
    <row r="6717" spans="1:2" x14ac:dyDescent="0.25">
      <c r="A6717" t="str">
        <f>TRIM(BC!F6715)</f>
        <v/>
      </c>
      <c r="B6717" t="str">
        <f>IFERROR(VLOOKUP('Lotações convertidas'!A6717,'Lista de conversão'!A:B,2,0),IFERROR(VLOOKUP('Lotações convertidas'!A6717,'Lista de conversão'!B:B,1,0),""))</f>
        <v/>
      </c>
    </row>
    <row r="6718" spans="1:2" x14ac:dyDescent="0.25">
      <c r="A6718" t="str">
        <f>TRIM(BC!F6716)</f>
        <v/>
      </c>
      <c r="B6718" t="str">
        <f>IFERROR(VLOOKUP('Lotações convertidas'!A6718,'Lista de conversão'!A:B,2,0),IFERROR(VLOOKUP('Lotações convertidas'!A6718,'Lista de conversão'!B:B,1,0),""))</f>
        <v/>
      </c>
    </row>
    <row r="6719" spans="1:2" x14ac:dyDescent="0.25">
      <c r="A6719" t="str">
        <f>TRIM(BC!F6717)</f>
        <v/>
      </c>
      <c r="B6719" t="str">
        <f>IFERROR(VLOOKUP('Lotações convertidas'!A6719,'Lista de conversão'!A:B,2,0),IFERROR(VLOOKUP('Lotações convertidas'!A6719,'Lista de conversão'!B:B,1,0),""))</f>
        <v/>
      </c>
    </row>
    <row r="6720" spans="1:2" x14ac:dyDescent="0.25">
      <c r="A6720" t="str">
        <f>TRIM(BC!F6718)</f>
        <v/>
      </c>
      <c r="B6720" t="str">
        <f>IFERROR(VLOOKUP('Lotações convertidas'!A6720,'Lista de conversão'!A:B,2,0),IFERROR(VLOOKUP('Lotações convertidas'!A6720,'Lista de conversão'!B:B,1,0),""))</f>
        <v/>
      </c>
    </row>
    <row r="6721" spans="1:2" x14ac:dyDescent="0.25">
      <c r="A6721" t="str">
        <f>TRIM(BC!F6719)</f>
        <v/>
      </c>
      <c r="B6721" t="str">
        <f>IFERROR(VLOOKUP('Lotações convertidas'!A6721,'Lista de conversão'!A:B,2,0),IFERROR(VLOOKUP('Lotações convertidas'!A6721,'Lista de conversão'!B:B,1,0),""))</f>
        <v/>
      </c>
    </row>
    <row r="6722" spans="1:2" x14ac:dyDescent="0.25">
      <c r="A6722" t="str">
        <f>TRIM(BC!F6720)</f>
        <v/>
      </c>
      <c r="B6722" t="str">
        <f>IFERROR(VLOOKUP('Lotações convertidas'!A6722,'Lista de conversão'!A:B,2,0),IFERROR(VLOOKUP('Lotações convertidas'!A6722,'Lista de conversão'!B:B,1,0),""))</f>
        <v/>
      </c>
    </row>
    <row r="6723" spans="1:2" x14ac:dyDescent="0.25">
      <c r="A6723" t="str">
        <f>TRIM(BC!F6721)</f>
        <v/>
      </c>
      <c r="B6723" t="str">
        <f>IFERROR(VLOOKUP('Lotações convertidas'!A6723,'Lista de conversão'!A:B,2,0),IFERROR(VLOOKUP('Lotações convertidas'!A6723,'Lista de conversão'!B:B,1,0),""))</f>
        <v/>
      </c>
    </row>
    <row r="6724" spans="1:2" x14ac:dyDescent="0.25">
      <c r="A6724" t="str">
        <f>TRIM(BC!F6722)</f>
        <v/>
      </c>
      <c r="B6724" t="str">
        <f>IFERROR(VLOOKUP('Lotações convertidas'!A6724,'Lista de conversão'!A:B,2,0),IFERROR(VLOOKUP('Lotações convertidas'!A6724,'Lista de conversão'!B:B,1,0),""))</f>
        <v/>
      </c>
    </row>
    <row r="6725" spans="1:2" x14ac:dyDescent="0.25">
      <c r="A6725" t="str">
        <f>TRIM(BC!F6723)</f>
        <v/>
      </c>
      <c r="B6725" t="str">
        <f>IFERROR(VLOOKUP('Lotações convertidas'!A6725,'Lista de conversão'!A:B,2,0),IFERROR(VLOOKUP('Lotações convertidas'!A6725,'Lista de conversão'!B:B,1,0),""))</f>
        <v/>
      </c>
    </row>
    <row r="6726" spans="1:2" x14ac:dyDescent="0.25">
      <c r="A6726" t="str">
        <f>TRIM(BC!F6724)</f>
        <v/>
      </c>
      <c r="B6726" t="str">
        <f>IFERROR(VLOOKUP('Lotações convertidas'!A6726,'Lista de conversão'!A:B,2,0),IFERROR(VLOOKUP('Lotações convertidas'!A6726,'Lista de conversão'!B:B,1,0),""))</f>
        <v/>
      </c>
    </row>
    <row r="6727" spans="1:2" x14ac:dyDescent="0.25">
      <c r="A6727" t="str">
        <f>TRIM(BC!F6725)</f>
        <v/>
      </c>
      <c r="B6727" t="str">
        <f>IFERROR(VLOOKUP('Lotações convertidas'!A6727,'Lista de conversão'!A:B,2,0),IFERROR(VLOOKUP('Lotações convertidas'!A6727,'Lista de conversão'!B:B,1,0),""))</f>
        <v/>
      </c>
    </row>
    <row r="6728" spans="1:2" x14ac:dyDescent="0.25">
      <c r="A6728" t="str">
        <f>TRIM(BC!F6726)</f>
        <v/>
      </c>
      <c r="B6728" t="str">
        <f>IFERROR(VLOOKUP('Lotações convertidas'!A6728,'Lista de conversão'!A:B,2,0),IFERROR(VLOOKUP('Lotações convertidas'!A6728,'Lista de conversão'!B:B,1,0),""))</f>
        <v/>
      </c>
    </row>
    <row r="6729" spans="1:2" x14ac:dyDescent="0.25">
      <c r="A6729" t="str">
        <f>TRIM(BC!F6727)</f>
        <v/>
      </c>
      <c r="B6729" t="str">
        <f>IFERROR(VLOOKUP('Lotações convertidas'!A6729,'Lista de conversão'!A:B,2,0),IFERROR(VLOOKUP('Lotações convertidas'!A6729,'Lista de conversão'!B:B,1,0),""))</f>
        <v/>
      </c>
    </row>
    <row r="6730" spans="1:2" x14ac:dyDescent="0.25">
      <c r="A6730" t="str">
        <f>TRIM(BC!F6728)</f>
        <v/>
      </c>
      <c r="B6730" t="str">
        <f>IFERROR(VLOOKUP('Lotações convertidas'!A6730,'Lista de conversão'!A:B,2,0),IFERROR(VLOOKUP('Lotações convertidas'!A6730,'Lista de conversão'!B:B,1,0),""))</f>
        <v/>
      </c>
    </row>
    <row r="6731" spans="1:2" x14ac:dyDescent="0.25">
      <c r="A6731" t="str">
        <f>TRIM(BC!F6729)</f>
        <v/>
      </c>
      <c r="B6731" t="str">
        <f>IFERROR(VLOOKUP('Lotações convertidas'!A6731,'Lista de conversão'!A:B,2,0),IFERROR(VLOOKUP('Lotações convertidas'!A6731,'Lista de conversão'!B:B,1,0),""))</f>
        <v/>
      </c>
    </row>
    <row r="6732" spans="1:2" x14ac:dyDescent="0.25">
      <c r="A6732" t="str">
        <f>TRIM(BC!F6730)</f>
        <v/>
      </c>
      <c r="B6732" t="str">
        <f>IFERROR(VLOOKUP('Lotações convertidas'!A6732,'Lista de conversão'!A:B,2,0),IFERROR(VLOOKUP('Lotações convertidas'!A6732,'Lista de conversão'!B:B,1,0),""))</f>
        <v/>
      </c>
    </row>
    <row r="6733" spans="1:2" x14ac:dyDescent="0.25">
      <c r="A6733" t="str">
        <f>TRIM(BC!F6731)</f>
        <v/>
      </c>
      <c r="B6733" t="str">
        <f>IFERROR(VLOOKUP('Lotações convertidas'!A6733,'Lista de conversão'!A:B,2,0),IFERROR(VLOOKUP('Lotações convertidas'!A6733,'Lista de conversão'!B:B,1,0),""))</f>
        <v/>
      </c>
    </row>
    <row r="6734" spans="1:2" x14ac:dyDescent="0.25">
      <c r="A6734" t="str">
        <f>TRIM(BC!F6732)</f>
        <v/>
      </c>
      <c r="B6734" t="str">
        <f>IFERROR(VLOOKUP('Lotações convertidas'!A6734,'Lista de conversão'!A:B,2,0),IFERROR(VLOOKUP('Lotações convertidas'!A6734,'Lista de conversão'!B:B,1,0),""))</f>
        <v/>
      </c>
    </row>
    <row r="6735" spans="1:2" x14ac:dyDescent="0.25">
      <c r="A6735" t="str">
        <f>TRIM(BC!F6733)</f>
        <v/>
      </c>
      <c r="B6735" t="str">
        <f>IFERROR(VLOOKUP('Lotações convertidas'!A6735,'Lista de conversão'!A:B,2,0),IFERROR(VLOOKUP('Lotações convertidas'!A6735,'Lista de conversão'!B:B,1,0),""))</f>
        <v/>
      </c>
    </row>
    <row r="6736" spans="1:2" x14ac:dyDescent="0.25">
      <c r="A6736" t="str">
        <f>TRIM(BC!F6734)</f>
        <v/>
      </c>
      <c r="B6736" t="str">
        <f>IFERROR(VLOOKUP('Lotações convertidas'!A6736,'Lista de conversão'!A:B,2,0),IFERROR(VLOOKUP('Lotações convertidas'!A6736,'Lista de conversão'!B:B,1,0),""))</f>
        <v/>
      </c>
    </row>
    <row r="6737" spans="1:2" x14ac:dyDescent="0.25">
      <c r="A6737" t="str">
        <f>TRIM(BC!F6735)</f>
        <v/>
      </c>
      <c r="B6737" t="str">
        <f>IFERROR(VLOOKUP('Lotações convertidas'!A6737,'Lista de conversão'!A:B,2,0),IFERROR(VLOOKUP('Lotações convertidas'!A6737,'Lista de conversão'!B:B,1,0),""))</f>
        <v/>
      </c>
    </row>
    <row r="6738" spans="1:2" x14ac:dyDescent="0.25">
      <c r="A6738" t="str">
        <f>TRIM(BC!F6736)</f>
        <v/>
      </c>
      <c r="B6738" t="str">
        <f>IFERROR(VLOOKUP('Lotações convertidas'!A6738,'Lista de conversão'!A:B,2,0),IFERROR(VLOOKUP('Lotações convertidas'!A6738,'Lista de conversão'!B:B,1,0),""))</f>
        <v/>
      </c>
    </row>
    <row r="6739" spans="1:2" x14ac:dyDescent="0.25">
      <c r="A6739" t="str">
        <f>TRIM(BC!F6737)</f>
        <v/>
      </c>
      <c r="B6739" t="str">
        <f>IFERROR(VLOOKUP('Lotações convertidas'!A6739,'Lista de conversão'!A:B,2,0),IFERROR(VLOOKUP('Lotações convertidas'!A6739,'Lista de conversão'!B:B,1,0),""))</f>
        <v/>
      </c>
    </row>
    <row r="6740" spans="1:2" x14ac:dyDescent="0.25">
      <c r="A6740" t="str">
        <f>TRIM(BC!F6738)</f>
        <v/>
      </c>
      <c r="B6740" t="str">
        <f>IFERROR(VLOOKUP('Lotações convertidas'!A6740,'Lista de conversão'!A:B,2,0),IFERROR(VLOOKUP('Lotações convertidas'!A6740,'Lista de conversão'!B:B,1,0),""))</f>
        <v/>
      </c>
    </row>
    <row r="6741" spans="1:2" x14ac:dyDescent="0.25">
      <c r="A6741" t="str">
        <f>TRIM(BC!F6739)</f>
        <v/>
      </c>
      <c r="B6741" t="str">
        <f>IFERROR(VLOOKUP('Lotações convertidas'!A6741,'Lista de conversão'!A:B,2,0),IFERROR(VLOOKUP('Lotações convertidas'!A6741,'Lista de conversão'!B:B,1,0),""))</f>
        <v/>
      </c>
    </row>
    <row r="6742" spans="1:2" x14ac:dyDescent="0.25">
      <c r="A6742" t="str">
        <f>TRIM(BC!F6740)</f>
        <v/>
      </c>
      <c r="B6742" t="str">
        <f>IFERROR(VLOOKUP('Lotações convertidas'!A6742,'Lista de conversão'!A:B,2,0),IFERROR(VLOOKUP('Lotações convertidas'!A6742,'Lista de conversão'!B:B,1,0),""))</f>
        <v/>
      </c>
    </row>
    <row r="6743" spans="1:2" x14ac:dyDescent="0.25">
      <c r="A6743" t="str">
        <f>TRIM(BC!F6741)</f>
        <v/>
      </c>
      <c r="B6743" t="str">
        <f>IFERROR(VLOOKUP('Lotações convertidas'!A6743,'Lista de conversão'!A:B,2,0),IFERROR(VLOOKUP('Lotações convertidas'!A6743,'Lista de conversão'!B:B,1,0),""))</f>
        <v/>
      </c>
    </row>
    <row r="6744" spans="1:2" x14ac:dyDescent="0.25">
      <c r="A6744" t="str">
        <f>TRIM(BC!F6742)</f>
        <v/>
      </c>
      <c r="B6744" t="str">
        <f>IFERROR(VLOOKUP('Lotações convertidas'!A6744,'Lista de conversão'!A:B,2,0),IFERROR(VLOOKUP('Lotações convertidas'!A6744,'Lista de conversão'!B:B,1,0),""))</f>
        <v/>
      </c>
    </row>
    <row r="6745" spans="1:2" x14ac:dyDescent="0.25">
      <c r="A6745" t="str">
        <f>TRIM(BC!F6743)</f>
        <v/>
      </c>
      <c r="B6745" t="str">
        <f>IFERROR(VLOOKUP('Lotações convertidas'!A6745,'Lista de conversão'!A:B,2,0),IFERROR(VLOOKUP('Lotações convertidas'!A6745,'Lista de conversão'!B:B,1,0),""))</f>
        <v/>
      </c>
    </row>
    <row r="6746" spans="1:2" x14ac:dyDescent="0.25">
      <c r="A6746" t="str">
        <f>TRIM(BC!F6744)</f>
        <v/>
      </c>
      <c r="B6746" t="str">
        <f>IFERROR(VLOOKUP('Lotações convertidas'!A6746,'Lista de conversão'!A:B,2,0),IFERROR(VLOOKUP('Lotações convertidas'!A6746,'Lista de conversão'!B:B,1,0),""))</f>
        <v/>
      </c>
    </row>
    <row r="6747" spans="1:2" x14ac:dyDescent="0.25">
      <c r="A6747" t="str">
        <f>TRIM(BC!F6745)</f>
        <v/>
      </c>
      <c r="B6747" t="str">
        <f>IFERROR(VLOOKUP('Lotações convertidas'!A6747,'Lista de conversão'!A:B,2,0),IFERROR(VLOOKUP('Lotações convertidas'!A6747,'Lista de conversão'!B:B,1,0),""))</f>
        <v/>
      </c>
    </row>
    <row r="6748" spans="1:2" x14ac:dyDescent="0.25">
      <c r="A6748" t="str">
        <f>TRIM(BC!F6746)</f>
        <v/>
      </c>
      <c r="B6748" t="str">
        <f>IFERROR(VLOOKUP('Lotações convertidas'!A6748,'Lista de conversão'!A:B,2,0),IFERROR(VLOOKUP('Lotações convertidas'!A6748,'Lista de conversão'!B:B,1,0),""))</f>
        <v/>
      </c>
    </row>
    <row r="6749" spans="1:2" x14ac:dyDescent="0.25">
      <c r="A6749" t="str">
        <f>TRIM(BC!F6747)</f>
        <v/>
      </c>
      <c r="B6749" t="str">
        <f>IFERROR(VLOOKUP('Lotações convertidas'!A6749,'Lista de conversão'!A:B,2,0),IFERROR(VLOOKUP('Lotações convertidas'!A6749,'Lista de conversão'!B:B,1,0),""))</f>
        <v/>
      </c>
    </row>
    <row r="6750" spans="1:2" x14ac:dyDescent="0.25">
      <c r="A6750" t="str">
        <f>TRIM(BC!F6748)</f>
        <v/>
      </c>
      <c r="B6750" t="str">
        <f>IFERROR(VLOOKUP('Lotações convertidas'!A6750,'Lista de conversão'!A:B,2,0),IFERROR(VLOOKUP('Lotações convertidas'!A6750,'Lista de conversão'!B:B,1,0),""))</f>
        <v/>
      </c>
    </row>
    <row r="6751" spans="1:2" x14ac:dyDescent="0.25">
      <c r="A6751" t="str">
        <f>TRIM(BC!F6749)</f>
        <v/>
      </c>
      <c r="B6751" t="str">
        <f>IFERROR(VLOOKUP('Lotações convertidas'!A6751,'Lista de conversão'!A:B,2,0),IFERROR(VLOOKUP('Lotações convertidas'!A6751,'Lista de conversão'!B:B,1,0),""))</f>
        <v/>
      </c>
    </row>
    <row r="6752" spans="1:2" x14ac:dyDescent="0.25">
      <c r="A6752" t="str">
        <f>TRIM(BC!F6750)</f>
        <v/>
      </c>
      <c r="B6752" t="str">
        <f>IFERROR(VLOOKUP('Lotações convertidas'!A6752,'Lista de conversão'!A:B,2,0),IFERROR(VLOOKUP('Lotações convertidas'!A6752,'Lista de conversão'!B:B,1,0),""))</f>
        <v/>
      </c>
    </row>
    <row r="6753" spans="1:2" x14ac:dyDescent="0.25">
      <c r="A6753" t="str">
        <f>TRIM(BC!F6751)</f>
        <v/>
      </c>
      <c r="B6753" t="str">
        <f>IFERROR(VLOOKUP('Lotações convertidas'!A6753,'Lista de conversão'!A:B,2,0),IFERROR(VLOOKUP('Lotações convertidas'!A6753,'Lista de conversão'!B:B,1,0),""))</f>
        <v/>
      </c>
    </row>
    <row r="6754" spans="1:2" x14ac:dyDescent="0.25">
      <c r="A6754" t="str">
        <f>TRIM(BC!F6752)</f>
        <v/>
      </c>
      <c r="B6754" t="str">
        <f>IFERROR(VLOOKUP('Lotações convertidas'!A6754,'Lista de conversão'!A:B,2,0),IFERROR(VLOOKUP('Lotações convertidas'!A6754,'Lista de conversão'!B:B,1,0),""))</f>
        <v/>
      </c>
    </row>
    <row r="6755" spans="1:2" x14ac:dyDescent="0.25">
      <c r="A6755" t="str">
        <f>TRIM(BC!F6753)</f>
        <v/>
      </c>
      <c r="B6755" t="str">
        <f>IFERROR(VLOOKUP('Lotações convertidas'!A6755,'Lista de conversão'!A:B,2,0),IFERROR(VLOOKUP('Lotações convertidas'!A6755,'Lista de conversão'!B:B,1,0),""))</f>
        <v/>
      </c>
    </row>
    <row r="6756" spans="1:2" x14ac:dyDescent="0.25">
      <c r="A6756" t="str">
        <f>TRIM(BC!F6754)</f>
        <v/>
      </c>
      <c r="B6756" t="str">
        <f>IFERROR(VLOOKUP('Lotações convertidas'!A6756,'Lista de conversão'!A:B,2,0),IFERROR(VLOOKUP('Lotações convertidas'!A6756,'Lista de conversão'!B:B,1,0),""))</f>
        <v/>
      </c>
    </row>
    <row r="6757" spans="1:2" x14ac:dyDescent="0.25">
      <c r="A6757" t="str">
        <f>TRIM(BC!F6755)</f>
        <v/>
      </c>
      <c r="B6757" t="str">
        <f>IFERROR(VLOOKUP('Lotações convertidas'!A6757,'Lista de conversão'!A:B,2,0),IFERROR(VLOOKUP('Lotações convertidas'!A6757,'Lista de conversão'!B:B,1,0),""))</f>
        <v/>
      </c>
    </row>
    <row r="6758" spans="1:2" x14ac:dyDescent="0.25">
      <c r="A6758" t="str">
        <f>TRIM(BC!F6756)</f>
        <v/>
      </c>
      <c r="B6758" t="str">
        <f>IFERROR(VLOOKUP('Lotações convertidas'!A6758,'Lista de conversão'!A:B,2,0),IFERROR(VLOOKUP('Lotações convertidas'!A6758,'Lista de conversão'!B:B,1,0),""))</f>
        <v/>
      </c>
    </row>
    <row r="6759" spans="1:2" x14ac:dyDescent="0.25">
      <c r="A6759" t="str">
        <f>TRIM(BC!F6757)</f>
        <v/>
      </c>
      <c r="B6759" t="str">
        <f>IFERROR(VLOOKUP('Lotações convertidas'!A6759,'Lista de conversão'!A:B,2,0),IFERROR(VLOOKUP('Lotações convertidas'!A6759,'Lista de conversão'!B:B,1,0),""))</f>
        <v/>
      </c>
    </row>
    <row r="6760" spans="1:2" x14ac:dyDescent="0.25">
      <c r="A6760" t="str">
        <f>TRIM(BC!F6758)</f>
        <v/>
      </c>
      <c r="B6760" t="str">
        <f>IFERROR(VLOOKUP('Lotações convertidas'!A6760,'Lista de conversão'!A:B,2,0),IFERROR(VLOOKUP('Lotações convertidas'!A6760,'Lista de conversão'!B:B,1,0),""))</f>
        <v/>
      </c>
    </row>
    <row r="6761" spans="1:2" x14ac:dyDescent="0.25">
      <c r="A6761" t="str">
        <f>TRIM(BC!F6759)</f>
        <v/>
      </c>
      <c r="B6761" t="str">
        <f>IFERROR(VLOOKUP('Lotações convertidas'!A6761,'Lista de conversão'!A:B,2,0),IFERROR(VLOOKUP('Lotações convertidas'!A6761,'Lista de conversão'!B:B,1,0),""))</f>
        <v/>
      </c>
    </row>
    <row r="6762" spans="1:2" x14ac:dyDescent="0.25">
      <c r="A6762" t="str">
        <f>TRIM(BC!F6760)</f>
        <v/>
      </c>
      <c r="B6762" t="str">
        <f>IFERROR(VLOOKUP('Lotações convertidas'!A6762,'Lista de conversão'!A:B,2,0),IFERROR(VLOOKUP('Lotações convertidas'!A6762,'Lista de conversão'!B:B,1,0),""))</f>
        <v/>
      </c>
    </row>
    <row r="6763" spans="1:2" x14ac:dyDescent="0.25">
      <c r="A6763" t="str">
        <f>TRIM(BC!F6761)</f>
        <v/>
      </c>
      <c r="B6763" t="str">
        <f>IFERROR(VLOOKUP('Lotações convertidas'!A6763,'Lista de conversão'!A:B,2,0),IFERROR(VLOOKUP('Lotações convertidas'!A6763,'Lista de conversão'!B:B,1,0),""))</f>
        <v/>
      </c>
    </row>
    <row r="6764" spans="1:2" x14ac:dyDescent="0.25">
      <c r="A6764" t="str">
        <f>TRIM(BC!F6762)</f>
        <v/>
      </c>
      <c r="B6764" t="str">
        <f>IFERROR(VLOOKUP('Lotações convertidas'!A6764,'Lista de conversão'!A:B,2,0),IFERROR(VLOOKUP('Lotações convertidas'!A6764,'Lista de conversão'!B:B,1,0),""))</f>
        <v/>
      </c>
    </row>
    <row r="6765" spans="1:2" x14ac:dyDescent="0.25">
      <c r="A6765" t="str">
        <f>TRIM(BC!F6763)</f>
        <v/>
      </c>
      <c r="B6765" t="str">
        <f>IFERROR(VLOOKUP('Lotações convertidas'!A6765,'Lista de conversão'!A:B,2,0),IFERROR(VLOOKUP('Lotações convertidas'!A6765,'Lista de conversão'!B:B,1,0),""))</f>
        <v/>
      </c>
    </row>
    <row r="6766" spans="1:2" x14ac:dyDescent="0.25">
      <c r="A6766" t="str">
        <f>TRIM(BC!F6764)</f>
        <v/>
      </c>
      <c r="B6766" t="str">
        <f>IFERROR(VLOOKUP('Lotações convertidas'!A6766,'Lista de conversão'!A:B,2,0),IFERROR(VLOOKUP('Lotações convertidas'!A6766,'Lista de conversão'!B:B,1,0),""))</f>
        <v/>
      </c>
    </row>
    <row r="6767" spans="1:2" x14ac:dyDescent="0.25">
      <c r="A6767" t="str">
        <f>TRIM(BC!F6765)</f>
        <v/>
      </c>
      <c r="B6767" t="str">
        <f>IFERROR(VLOOKUP('Lotações convertidas'!A6767,'Lista de conversão'!A:B,2,0),IFERROR(VLOOKUP('Lotações convertidas'!A6767,'Lista de conversão'!B:B,1,0),""))</f>
        <v/>
      </c>
    </row>
    <row r="6768" spans="1:2" x14ac:dyDescent="0.25">
      <c r="A6768" t="str">
        <f>TRIM(BC!F6766)</f>
        <v/>
      </c>
      <c r="B6768" t="str">
        <f>IFERROR(VLOOKUP('Lotações convertidas'!A6768,'Lista de conversão'!A:B,2,0),IFERROR(VLOOKUP('Lotações convertidas'!A6768,'Lista de conversão'!B:B,1,0),""))</f>
        <v/>
      </c>
    </row>
    <row r="6769" spans="1:2" x14ac:dyDescent="0.25">
      <c r="A6769" t="str">
        <f>TRIM(BC!F6767)</f>
        <v/>
      </c>
      <c r="B6769" t="str">
        <f>IFERROR(VLOOKUP('Lotações convertidas'!A6769,'Lista de conversão'!A:B,2,0),IFERROR(VLOOKUP('Lotações convertidas'!A6769,'Lista de conversão'!B:B,1,0),""))</f>
        <v/>
      </c>
    </row>
    <row r="6770" spans="1:2" x14ac:dyDescent="0.25">
      <c r="A6770" t="str">
        <f>TRIM(BC!F6768)</f>
        <v/>
      </c>
      <c r="B6770" t="str">
        <f>IFERROR(VLOOKUP('Lotações convertidas'!A6770,'Lista de conversão'!A:B,2,0),IFERROR(VLOOKUP('Lotações convertidas'!A6770,'Lista de conversão'!B:B,1,0),""))</f>
        <v/>
      </c>
    </row>
    <row r="6771" spans="1:2" x14ac:dyDescent="0.25">
      <c r="A6771" t="str">
        <f>TRIM(BC!F6769)</f>
        <v/>
      </c>
      <c r="B6771" t="str">
        <f>IFERROR(VLOOKUP('Lotações convertidas'!A6771,'Lista de conversão'!A:B,2,0),IFERROR(VLOOKUP('Lotações convertidas'!A6771,'Lista de conversão'!B:B,1,0),""))</f>
        <v/>
      </c>
    </row>
    <row r="6772" spans="1:2" x14ac:dyDescent="0.25">
      <c r="A6772" t="str">
        <f>TRIM(BC!F6770)</f>
        <v/>
      </c>
      <c r="B6772" t="str">
        <f>IFERROR(VLOOKUP('Lotações convertidas'!A6772,'Lista de conversão'!A:B,2,0),IFERROR(VLOOKUP('Lotações convertidas'!A6772,'Lista de conversão'!B:B,1,0),""))</f>
        <v/>
      </c>
    </row>
    <row r="6773" spans="1:2" x14ac:dyDescent="0.25">
      <c r="A6773" t="str">
        <f>TRIM(BC!F6771)</f>
        <v/>
      </c>
      <c r="B6773" t="str">
        <f>IFERROR(VLOOKUP('Lotações convertidas'!A6773,'Lista de conversão'!A:B,2,0),IFERROR(VLOOKUP('Lotações convertidas'!A6773,'Lista de conversão'!B:B,1,0),""))</f>
        <v/>
      </c>
    </row>
    <row r="6774" spans="1:2" x14ac:dyDescent="0.25">
      <c r="A6774" t="str">
        <f>TRIM(BC!F6772)</f>
        <v/>
      </c>
      <c r="B6774" t="str">
        <f>IFERROR(VLOOKUP('Lotações convertidas'!A6774,'Lista de conversão'!A:B,2,0),IFERROR(VLOOKUP('Lotações convertidas'!A6774,'Lista de conversão'!B:B,1,0),""))</f>
        <v/>
      </c>
    </row>
    <row r="6775" spans="1:2" x14ac:dyDescent="0.25">
      <c r="A6775" t="str">
        <f>TRIM(BC!F6773)</f>
        <v/>
      </c>
      <c r="B6775" t="str">
        <f>IFERROR(VLOOKUP('Lotações convertidas'!A6775,'Lista de conversão'!A:B,2,0),IFERROR(VLOOKUP('Lotações convertidas'!A6775,'Lista de conversão'!B:B,1,0),""))</f>
        <v/>
      </c>
    </row>
    <row r="6776" spans="1:2" x14ac:dyDescent="0.25">
      <c r="A6776" t="str">
        <f>TRIM(BC!F6774)</f>
        <v/>
      </c>
      <c r="B6776" t="str">
        <f>IFERROR(VLOOKUP('Lotações convertidas'!A6776,'Lista de conversão'!A:B,2,0),IFERROR(VLOOKUP('Lotações convertidas'!A6776,'Lista de conversão'!B:B,1,0),""))</f>
        <v/>
      </c>
    </row>
    <row r="6777" spans="1:2" x14ac:dyDescent="0.25">
      <c r="A6777" t="str">
        <f>TRIM(BC!F6775)</f>
        <v/>
      </c>
      <c r="B6777" t="str">
        <f>IFERROR(VLOOKUP('Lotações convertidas'!A6777,'Lista de conversão'!A:B,2,0),IFERROR(VLOOKUP('Lotações convertidas'!A6777,'Lista de conversão'!B:B,1,0),""))</f>
        <v/>
      </c>
    </row>
    <row r="6778" spans="1:2" x14ac:dyDescent="0.25">
      <c r="A6778" t="str">
        <f>TRIM(BC!F6776)</f>
        <v/>
      </c>
      <c r="B6778" t="str">
        <f>IFERROR(VLOOKUP('Lotações convertidas'!A6778,'Lista de conversão'!A:B,2,0),IFERROR(VLOOKUP('Lotações convertidas'!A6778,'Lista de conversão'!B:B,1,0),""))</f>
        <v/>
      </c>
    </row>
    <row r="6779" spans="1:2" x14ac:dyDescent="0.25">
      <c r="A6779" t="str">
        <f>TRIM(BC!F6777)</f>
        <v/>
      </c>
      <c r="B6779" t="str">
        <f>IFERROR(VLOOKUP('Lotações convertidas'!A6779,'Lista de conversão'!A:B,2,0),IFERROR(VLOOKUP('Lotações convertidas'!A6779,'Lista de conversão'!B:B,1,0),""))</f>
        <v/>
      </c>
    </row>
    <row r="6780" spans="1:2" x14ac:dyDescent="0.25">
      <c r="A6780" t="str">
        <f>TRIM(BC!F6778)</f>
        <v/>
      </c>
      <c r="B6780" t="str">
        <f>IFERROR(VLOOKUP('Lotações convertidas'!A6780,'Lista de conversão'!A:B,2,0),IFERROR(VLOOKUP('Lotações convertidas'!A6780,'Lista de conversão'!B:B,1,0),""))</f>
        <v/>
      </c>
    </row>
    <row r="6781" spans="1:2" x14ac:dyDescent="0.25">
      <c r="A6781" t="str">
        <f>TRIM(BC!F6779)</f>
        <v/>
      </c>
      <c r="B6781" t="str">
        <f>IFERROR(VLOOKUP('Lotações convertidas'!A6781,'Lista de conversão'!A:B,2,0),IFERROR(VLOOKUP('Lotações convertidas'!A6781,'Lista de conversão'!B:B,1,0),""))</f>
        <v/>
      </c>
    </row>
    <row r="6782" spans="1:2" x14ac:dyDescent="0.25">
      <c r="A6782" t="str">
        <f>TRIM(BC!F6780)</f>
        <v/>
      </c>
      <c r="B6782" t="str">
        <f>IFERROR(VLOOKUP('Lotações convertidas'!A6782,'Lista de conversão'!A:B,2,0),IFERROR(VLOOKUP('Lotações convertidas'!A6782,'Lista de conversão'!B:B,1,0),""))</f>
        <v/>
      </c>
    </row>
    <row r="6783" spans="1:2" x14ac:dyDescent="0.25">
      <c r="A6783" t="str">
        <f>TRIM(BC!F6781)</f>
        <v/>
      </c>
      <c r="B6783" t="str">
        <f>IFERROR(VLOOKUP('Lotações convertidas'!A6783,'Lista de conversão'!A:B,2,0),IFERROR(VLOOKUP('Lotações convertidas'!A6783,'Lista de conversão'!B:B,1,0),""))</f>
        <v/>
      </c>
    </row>
    <row r="6784" spans="1:2" x14ac:dyDescent="0.25">
      <c r="A6784" t="str">
        <f>TRIM(BC!F6782)</f>
        <v/>
      </c>
      <c r="B6784" t="str">
        <f>IFERROR(VLOOKUP('Lotações convertidas'!A6784,'Lista de conversão'!A:B,2,0),IFERROR(VLOOKUP('Lotações convertidas'!A6784,'Lista de conversão'!B:B,1,0),""))</f>
        <v/>
      </c>
    </row>
    <row r="6785" spans="1:2" x14ac:dyDescent="0.25">
      <c r="A6785" t="str">
        <f>TRIM(BC!F6783)</f>
        <v/>
      </c>
      <c r="B6785" t="str">
        <f>IFERROR(VLOOKUP('Lotações convertidas'!A6785,'Lista de conversão'!A:B,2,0),IFERROR(VLOOKUP('Lotações convertidas'!A6785,'Lista de conversão'!B:B,1,0),""))</f>
        <v/>
      </c>
    </row>
    <row r="6786" spans="1:2" x14ac:dyDescent="0.25">
      <c r="A6786" t="str">
        <f>TRIM(BC!F6784)</f>
        <v/>
      </c>
      <c r="B6786" t="str">
        <f>IFERROR(VLOOKUP('Lotações convertidas'!A6786,'Lista de conversão'!A:B,2,0),IFERROR(VLOOKUP('Lotações convertidas'!A6786,'Lista de conversão'!B:B,1,0),""))</f>
        <v/>
      </c>
    </row>
    <row r="6787" spans="1:2" x14ac:dyDescent="0.25">
      <c r="A6787" t="str">
        <f>TRIM(BC!F6785)</f>
        <v/>
      </c>
      <c r="B6787" t="str">
        <f>IFERROR(VLOOKUP('Lotações convertidas'!A6787,'Lista de conversão'!A:B,2,0),IFERROR(VLOOKUP('Lotações convertidas'!A6787,'Lista de conversão'!B:B,1,0),""))</f>
        <v/>
      </c>
    </row>
    <row r="6788" spans="1:2" x14ac:dyDescent="0.25">
      <c r="A6788" t="str">
        <f>TRIM(BC!F6786)</f>
        <v/>
      </c>
      <c r="B6788" t="str">
        <f>IFERROR(VLOOKUP('Lotações convertidas'!A6788,'Lista de conversão'!A:B,2,0),IFERROR(VLOOKUP('Lotações convertidas'!A6788,'Lista de conversão'!B:B,1,0),""))</f>
        <v/>
      </c>
    </row>
    <row r="6789" spans="1:2" x14ac:dyDescent="0.25">
      <c r="A6789" t="str">
        <f>TRIM(BC!F6787)</f>
        <v/>
      </c>
      <c r="B6789" t="str">
        <f>IFERROR(VLOOKUP('Lotações convertidas'!A6789,'Lista de conversão'!A:B,2,0),IFERROR(VLOOKUP('Lotações convertidas'!A6789,'Lista de conversão'!B:B,1,0),""))</f>
        <v/>
      </c>
    </row>
    <row r="6790" spans="1:2" x14ac:dyDescent="0.25">
      <c r="A6790" t="str">
        <f>TRIM(BC!F6788)</f>
        <v/>
      </c>
      <c r="B6790" t="str">
        <f>IFERROR(VLOOKUP('Lotações convertidas'!A6790,'Lista de conversão'!A:B,2,0),IFERROR(VLOOKUP('Lotações convertidas'!A6790,'Lista de conversão'!B:B,1,0),""))</f>
        <v/>
      </c>
    </row>
    <row r="6791" spans="1:2" x14ac:dyDescent="0.25">
      <c r="A6791" t="str">
        <f>TRIM(BC!F6789)</f>
        <v/>
      </c>
      <c r="B6791" t="str">
        <f>IFERROR(VLOOKUP('Lotações convertidas'!A6791,'Lista de conversão'!A:B,2,0),IFERROR(VLOOKUP('Lotações convertidas'!A6791,'Lista de conversão'!B:B,1,0),""))</f>
        <v/>
      </c>
    </row>
    <row r="6792" spans="1:2" x14ac:dyDescent="0.25">
      <c r="A6792" t="str">
        <f>TRIM(BC!F6790)</f>
        <v/>
      </c>
      <c r="B6792" t="str">
        <f>IFERROR(VLOOKUP('Lotações convertidas'!A6792,'Lista de conversão'!A:B,2,0),IFERROR(VLOOKUP('Lotações convertidas'!A6792,'Lista de conversão'!B:B,1,0),""))</f>
        <v/>
      </c>
    </row>
    <row r="6793" spans="1:2" x14ac:dyDescent="0.25">
      <c r="A6793" t="str">
        <f>TRIM(BC!F6791)</f>
        <v/>
      </c>
      <c r="B6793" t="str">
        <f>IFERROR(VLOOKUP('Lotações convertidas'!A6793,'Lista de conversão'!A:B,2,0),IFERROR(VLOOKUP('Lotações convertidas'!A6793,'Lista de conversão'!B:B,1,0),""))</f>
        <v/>
      </c>
    </row>
    <row r="6794" spans="1:2" x14ac:dyDescent="0.25">
      <c r="A6794" t="str">
        <f>TRIM(BC!F6792)</f>
        <v/>
      </c>
      <c r="B6794" t="str">
        <f>IFERROR(VLOOKUP('Lotações convertidas'!A6794,'Lista de conversão'!A:B,2,0),IFERROR(VLOOKUP('Lotações convertidas'!A6794,'Lista de conversão'!B:B,1,0),""))</f>
        <v/>
      </c>
    </row>
    <row r="6795" spans="1:2" x14ac:dyDescent="0.25">
      <c r="A6795" t="str">
        <f>TRIM(BC!F6793)</f>
        <v/>
      </c>
      <c r="B6795" t="str">
        <f>IFERROR(VLOOKUP('Lotações convertidas'!A6795,'Lista de conversão'!A:B,2,0),IFERROR(VLOOKUP('Lotações convertidas'!A6795,'Lista de conversão'!B:B,1,0),""))</f>
        <v/>
      </c>
    </row>
    <row r="6796" spans="1:2" x14ac:dyDescent="0.25">
      <c r="A6796" t="str">
        <f>TRIM(BC!F6794)</f>
        <v/>
      </c>
      <c r="B6796" t="str">
        <f>IFERROR(VLOOKUP('Lotações convertidas'!A6796,'Lista de conversão'!A:B,2,0),IFERROR(VLOOKUP('Lotações convertidas'!A6796,'Lista de conversão'!B:B,1,0),""))</f>
        <v/>
      </c>
    </row>
    <row r="6797" spans="1:2" x14ac:dyDescent="0.25">
      <c r="A6797" t="str">
        <f>TRIM(BC!F6795)</f>
        <v/>
      </c>
      <c r="B6797" t="str">
        <f>IFERROR(VLOOKUP('Lotações convertidas'!A6797,'Lista de conversão'!A:B,2,0),IFERROR(VLOOKUP('Lotações convertidas'!A6797,'Lista de conversão'!B:B,1,0),""))</f>
        <v/>
      </c>
    </row>
    <row r="6798" spans="1:2" x14ac:dyDescent="0.25">
      <c r="A6798" t="str">
        <f>TRIM(BC!F6796)</f>
        <v/>
      </c>
      <c r="B6798" t="str">
        <f>IFERROR(VLOOKUP('Lotações convertidas'!A6798,'Lista de conversão'!A:B,2,0),IFERROR(VLOOKUP('Lotações convertidas'!A6798,'Lista de conversão'!B:B,1,0),""))</f>
        <v/>
      </c>
    </row>
    <row r="6799" spans="1:2" x14ac:dyDescent="0.25">
      <c r="A6799" t="str">
        <f>TRIM(BC!F6797)</f>
        <v/>
      </c>
      <c r="B6799" t="str">
        <f>IFERROR(VLOOKUP('Lotações convertidas'!A6799,'Lista de conversão'!A:B,2,0),IFERROR(VLOOKUP('Lotações convertidas'!A6799,'Lista de conversão'!B:B,1,0),""))</f>
        <v/>
      </c>
    </row>
    <row r="6800" spans="1:2" x14ac:dyDescent="0.25">
      <c r="A6800" t="str">
        <f>TRIM(BC!F6798)</f>
        <v/>
      </c>
      <c r="B6800" t="str">
        <f>IFERROR(VLOOKUP('Lotações convertidas'!A6800,'Lista de conversão'!A:B,2,0),IFERROR(VLOOKUP('Lotações convertidas'!A6800,'Lista de conversão'!B:B,1,0),""))</f>
        <v/>
      </c>
    </row>
    <row r="6801" spans="1:2" x14ac:dyDescent="0.25">
      <c r="A6801" t="str">
        <f>TRIM(BC!F6799)</f>
        <v/>
      </c>
      <c r="B6801" t="str">
        <f>IFERROR(VLOOKUP('Lotações convertidas'!A6801,'Lista de conversão'!A:B,2,0),IFERROR(VLOOKUP('Lotações convertidas'!A6801,'Lista de conversão'!B:B,1,0),""))</f>
        <v/>
      </c>
    </row>
    <row r="6802" spans="1:2" x14ac:dyDescent="0.25">
      <c r="A6802" t="str">
        <f>TRIM(BC!F6800)</f>
        <v/>
      </c>
      <c r="B6802" t="str">
        <f>IFERROR(VLOOKUP('Lotações convertidas'!A6802,'Lista de conversão'!A:B,2,0),IFERROR(VLOOKUP('Lotações convertidas'!A6802,'Lista de conversão'!B:B,1,0),""))</f>
        <v/>
      </c>
    </row>
    <row r="6803" spans="1:2" x14ac:dyDescent="0.25">
      <c r="A6803" t="str">
        <f>TRIM(BC!F6801)</f>
        <v/>
      </c>
      <c r="B6803" t="str">
        <f>IFERROR(VLOOKUP('Lotações convertidas'!A6803,'Lista de conversão'!A:B,2,0),IFERROR(VLOOKUP('Lotações convertidas'!A6803,'Lista de conversão'!B:B,1,0),""))</f>
        <v/>
      </c>
    </row>
    <row r="6804" spans="1:2" x14ac:dyDescent="0.25">
      <c r="A6804" t="str">
        <f>TRIM(BC!F6802)</f>
        <v/>
      </c>
      <c r="B6804" t="str">
        <f>IFERROR(VLOOKUP('Lotações convertidas'!A6804,'Lista de conversão'!A:B,2,0),IFERROR(VLOOKUP('Lotações convertidas'!A6804,'Lista de conversão'!B:B,1,0),""))</f>
        <v/>
      </c>
    </row>
    <row r="6805" spans="1:2" x14ac:dyDescent="0.25">
      <c r="A6805" t="str">
        <f>TRIM(BC!F6803)</f>
        <v/>
      </c>
      <c r="B6805" t="str">
        <f>IFERROR(VLOOKUP('Lotações convertidas'!A6805,'Lista de conversão'!A:B,2,0),IFERROR(VLOOKUP('Lotações convertidas'!A6805,'Lista de conversão'!B:B,1,0),""))</f>
        <v/>
      </c>
    </row>
    <row r="6806" spans="1:2" x14ac:dyDescent="0.25">
      <c r="A6806" t="str">
        <f>TRIM(BC!F6804)</f>
        <v/>
      </c>
      <c r="B6806" t="str">
        <f>IFERROR(VLOOKUP('Lotações convertidas'!A6806,'Lista de conversão'!A:B,2,0),IFERROR(VLOOKUP('Lotações convertidas'!A6806,'Lista de conversão'!B:B,1,0),""))</f>
        <v/>
      </c>
    </row>
    <row r="6807" spans="1:2" x14ac:dyDescent="0.25">
      <c r="A6807" t="str">
        <f>TRIM(BC!F6805)</f>
        <v/>
      </c>
      <c r="B6807" t="str">
        <f>IFERROR(VLOOKUP('Lotações convertidas'!A6807,'Lista de conversão'!A:B,2,0),IFERROR(VLOOKUP('Lotações convertidas'!A6807,'Lista de conversão'!B:B,1,0),""))</f>
        <v/>
      </c>
    </row>
    <row r="6808" spans="1:2" x14ac:dyDescent="0.25">
      <c r="A6808" t="str">
        <f>TRIM(BC!F6806)</f>
        <v/>
      </c>
      <c r="B6808" t="str">
        <f>IFERROR(VLOOKUP('Lotações convertidas'!A6808,'Lista de conversão'!A:B,2,0),IFERROR(VLOOKUP('Lotações convertidas'!A6808,'Lista de conversão'!B:B,1,0),""))</f>
        <v/>
      </c>
    </row>
    <row r="6809" spans="1:2" x14ac:dyDescent="0.25">
      <c r="A6809" t="str">
        <f>TRIM(BC!F6807)</f>
        <v/>
      </c>
      <c r="B6809" t="str">
        <f>IFERROR(VLOOKUP('Lotações convertidas'!A6809,'Lista de conversão'!A:B,2,0),IFERROR(VLOOKUP('Lotações convertidas'!A6809,'Lista de conversão'!B:B,1,0),""))</f>
        <v/>
      </c>
    </row>
    <row r="6810" spans="1:2" x14ac:dyDescent="0.25">
      <c r="A6810" t="str">
        <f>TRIM(BC!F6808)</f>
        <v/>
      </c>
      <c r="B6810" t="str">
        <f>IFERROR(VLOOKUP('Lotações convertidas'!A6810,'Lista de conversão'!A:B,2,0),IFERROR(VLOOKUP('Lotações convertidas'!A6810,'Lista de conversão'!B:B,1,0),""))</f>
        <v/>
      </c>
    </row>
    <row r="6811" spans="1:2" x14ac:dyDescent="0.25">
      <c r="A6811" t="str">
        <f>TRIM(BC!F6809)</f>
        <v/>
      </c>
      <c r="B6811" t="str">
        <f>IFERROR(VLOOKUP('Lotações convertidas'!A6811,'Lista de conversão'!A:B,2,0),IFERROR(VLOOKUP('Lotações convertidas'!A6811,'Lista de conversão'!B:B,1,0),""))</f>
        <v/>
      </c>
    </row>
    <row r="6812" spans="1:2" x14ac:dyDescent="0.25">
      <c r="A6812" t="str">
        <f>TRIM(BC!F6810)</f>
        <v/>
      </c>
      <c r="B6812" t="str">
        <f>IFERROR(VLOOKUP('Lotações convertidas'!A6812,'Lista de conversão'!A:B,2,0),IFERROR(VLOOKUP('Lotações convertidas'!A6812,'Lista de conversão'!B:B,1,0),""))</f>
        <v/>
      </c>
    </row>
    <row r="6813" spans="1:2" x14ac:dyDescent="0.25">
      <c r="A6813" t="str">
        <f>TRIM(BC!F6811)</f>
        <v/>
      </c>
      <c r="B6813" t="str">
        <f>IFERROR(VLOOKUP('Lotações convertidas'!A6813,'Lista de conversão'!A:B,2,0),IFERROR(VLOOKUP('Lotações convertidas'!A6813,'Lista de conversão'!B:B,1,0),""))</f>
        <v/>
      </c>
    </row>
    <row r="6814" spans="1:2" x14ac:dyDescent="0.25">
      <c r="A6814" t="str">
        <f>TRIM(BC!F6812)</f>
        <v/>
      </c>
      <c r="B6814" t="str">
        <f>IFERROR(VLOOKUP('Lotações convertidas'!A6814,'Lista de conversão'!A:B,2,0),IFERROR(VLOOKUP('Lotações convertidas'!A6814,'Lista de conversão'!B:B,1,0),""))</f>
        <v/>
      </c>
    </row>
    <row r="6815" spans="1:2" x14ac:dyDescent="0.25">
      <c r="A6815" t="str">
        <f>TRIM(BC!F6813)</f>
        <v/>
      </c>
      <c r="B6815" t="str">
        <f>IFERROR(VLOOKUP('Lotações convertidas'!A6815,'Lista de conversão'!A:B,2,0),IFERROR(VLOOKUP('Lotações convertidas'!A6815,'Lista de conversão'!B:B,1,0),""))</f>
        <v/>
      </c>
    </row>
    <row r="6816" spans="1:2" x14ac:dyDescent="0.25">
      <c r="A6816" t="str">
        <f>TRIM(BC!F6814)</f>
        <v/>
      </c>
      <c r="B6816" t="str">
        <f>IFERROR(VLOOKUP('Lotações convertidas'!A6816,'Lista de conversão'!A:B,2,0),IFERROR(VLOOKUP('Lotações convertidas'!A6816,'Lista de conversão'!B:B,1,0),""))</f>
        <v/>
      </c>
    </row>
    <row r="6817" spans="1:2" x14ac:dyDescent="0.25">
      <c r="A6817" t="str">
        <f>TRIM(BC!F6815)</f>
        <v/>
      </c>
      <c r="B6817" t="str">
        <f>IFERROR(VLOOKUP('Lotações convertidas'!A6817,'Lista de conversão'!A:B,2,0),IFERROR(VLOOKUP('Lotações convertidas'!A6817,'Lista de conversão'!B:B,1,0),""))</f>
        <v/>
      </c>
    </row>
    <row r="6818" spans="1:2" x14ac:dyDescent="0.25">
      <c r="A6818" t="str">
        <f>TRIM(BC!F6816)</f>
        <v/>
      </c>
      <c r="B6818" t="str">
        <f>IFERROR(VLOOKUP('Lotações convertidas'!A6818,'Lista de conversão'!A:B,2,0),IFERROR(VLOOKUP('Lotações convertidas'!A6818,'Lista de conversão'!B:B,1,0),""))</f>
        <v/>
      </c>
    </row>
    <row r="6819" spans="1:2" x14ac:dyDescent="0.25">
      <c r="A6819" t="str">
        <f>TRIM(BC!F6817)</f>
        <v/>
      </c>
      <c r="B6819" t="str">
        <f>IFERROR(VLOOKUP('Lotações convertidas'!A6819,'Lista de conversão'!A:B,2,0),IFERROR(VLOOKUP('Lotações convertidas'!A6819,'Lista de conversão'!B:B,1,0),""))</f>
        <v/>
      </c>
    </row>
    <row r="6820" spans="1:2" x14ac:dyDescent="0.25">
      <c r="A6820" t="str">
        <f>TRIM(BC!F6818)</f>
        <v/>
      </c>
      <c r="B6820" t="str">
        <f>IFERROR(VLOOKUP('Lotações convertidas'!A6820,'Lista de conversão'!A:B,2,0),IFERROR(VLOOKUP('Lotações convertidas'!A6820,'Lista de conversão'!B:B,1,0),""))</f>
        <v/>
      </c>
    </row>
    <row r="6821" spans="1:2" x14ac:dyDescent="0.25">
      <c r="A6821" t="str">
        <f>TRIM(BC!F6819)</f>
        <v/>
      </c>
      <c r="B6821" t="str">
        <f>IFERROR(VLOOKUP('Lotações convertidas'!A6821,'Lista de conversão'!A:B,2,0),IFERROR(VLOOKUP('Lotações convertidas'!A6821,'Lista de conversão'!B:B,1,0),""))</f>
        <v/>
      </c>
    </row>
    <row r="6822" spans="1:2" x14ac:dyDescent="0.25">
      <c r="A6822" t="str">
        <f>TRIM(BC!F6820)</f>
        <v/>
      </c>
      <c r="B6822" t="str">
        <f>IFERROR(VLOOKUP('Lotações convertidas'!A6822,'Lista de conversão'!A:B,2,0),IFERROR(VLOOKUP('Lotações convertidas'!A6822,'Lista de conversão'!B:B,1,0),""))</f>
        <v/>
      </c>
    </row>
    <row r="6823" spans="1:2" x14ac:dyDescent="0.25">
      <c r="A6823" t="str">
        <f>TRIM(BC!F6821)</f>
        <v/>
      </c>
      <c r="B6823" t="str">
        <f>IFERROR(VLOOKUP('Lotações convertidas'!A6823,'Lista de conversão'!A:B,2,0),IFERROR(VLOOKUP('Lotações convertidas'!A6823,'Lista de conversão'!B:B,1,0),""))</f>
        <v/>
      </c>
    </row>
    <row r="6824" spans="1:2" x14ac:dyDescent="0.25">
      <c r="A6824" t="str">
        <f>TRIM(BC!F6822)</f>
        <v/>
      </c>
      <c r="B6824" t="str">
        <f>IFERROR(VLOOKUP('Lotações convertidas'!A6824,'Lista de conversão'!A:B,2,0),IFERROR(VLOOKUP('Lotações convertidas'!A6824,'Lista de conversão'!B:B,1,0),""))</f>
        <v/>
      </c>
    </row>
    <row r="6825" spans="1:2" x14ac:dyDescent="0.25">
      <c r="A6825" t="str">
        <f>TRIM(BC!F6823)</f>
        <v/>
      </c>
      <c r="B6825" t="str">
        <f>IFERROR(VLOOKUP('Lotações convertidas'!A6825,'Lista de conversão'!A:B,2,0),IFERROR(VLOOKUP('Lotações convertidas'!A6825,'Lista de conversão'!B:B,1,0),""))</f>
        <v/>
      </c>
    </row>
    <row r="6826" spans="1:2" x14ac:dyDescent="0.25">
      <c r="A6826" t="str">
        <f>TRIM(BC!F6824)</f>
        <v/>
      </c>
      <c r="B6826" t="str">
        <f>IFERROR(VLOOKUP('Lotações convertidas'!A6826,'Lista de conversão'!A:B,2,0),IFERROR(VLOOKUP('Lotações convertidas'!A6826,'Lista de conversão'!B:B,1,0),""))</f>
        <v/>
      </c>
    </row>
    <row r="6827" spans="1:2" x14ac:dyDescent="0.25">
      <c r="A6827" t="str">
        <f>TRIM(BC!F6825)</f>
        <v/>
      </c>
      <c r="B6827" t="str">
        <f>IFERROR(VLOOKUP('Lotações convertidas'!A6827,'Lista de conversão'!A:B,2,0),IFERROR(VLOOKUP('Lotações convertidas'!A6827,'Lista de conversão'!B:B,1,0),""))</f>
        <v/>
      </c>
    </row>
    <row r="6828" spans="1:2" x14ac:dyDescent="0.25">
      <c r="A6828" t="str">
        <f>TRIM(BC!F6826)</f>
        <v/>
      </c>
      <c r="B6828" t="str">
        <f>IFERROR(VLOOKUP('Lotações convertidas'!A6828,'Lista de conversão'!A:B,2,0),IFERROR(VLOOKUP('Lotações convertidas'!A6828,'Lista de conversão'!B:B,1,0),""))</f>
        <v/>
      </c>
    </row>
    <row r="6829" spans="1:2" x14ac:dyDescent="0.25">
      <c r="A6829" t="str">
        <f>TRIM(BC!F6827)</f>
        <v/>
      </c>
      <c r="B6829" t="str">
        <f>IFERROR(VLOOKUP('Lotações convertidas'!A6829,'Lista de conversão'!A:B,2,0),IFERROR(VLOOKUP('Lotações convertidas'!A6829,'Lista de conversão'!B:B,1,0),""))</f>
        <v/>
      </c>
    </row>
    <row r="6830" spans="1:2" x14ac:dyDescent="0.25">
      <c r="A6830" t="str">
        <f>TRIM(BC!F6828)</f>
        <v/>
      </c>
      <c r="B6830" t="str">
        <f>IFERROR(VLOOKUP('Lotações convertidas'!A6830,'Lista de conversão'!A:B,2,0),IFERROR(VLOOKUP('Lotações convertidas'!A6830,'Lista de conversão'!B:B,1,0),""))</f>
        <v/>
      </c>
    </row>
    <row r="6831" spans="1:2" x14ac:dyDescent="0.25">
      <c r="A6831" t="str">
        <f>TRIM(BC!F6829)</f>
        <v/>
      </c>
      <c r="B6831" t="str">
        <f>IFERROR(VLOOKUP('Lotações convertidas'!A6831,'Lista de conversão'!A:B,2,0),IFERROR(VLOOKUP('Lotações convertidas'!A6831,'Lista de conversão'!B:B,1,0),""))</f>
        <v/>
      </c>
    </row>
    <row r="6832" spans="1:2" x14ac:dyDescent="0.25">
      <c r="A6832" t="str">
        <f>TRIM(BC!F6830)</f>
        <v/>
      </c>
      <c r="B6832" t="str">
        <f>IFERROR(VLOOKUP('Lotações convertidas'!A6832,'Lista de conversão'!A:B,2,0),IFERROR(VLOOKUP('Lotações convertidas'!A6832,'Lista de conversão'!B:B,1,0),""))</f>
        <v/>
      </c>
    </row>
    <row r="6833" spans="1:2" x14ac:dyDescent="0.25">
      <c r="A6833" t="str">
        <f>TRIM(BC!F6831)</f>
        <v/>
      </c>
      <c r="B6833" t="str">
        <f>IFERROR(VLOOKUP('Lotações convertidas'!A6833,'Lista de conversão'!A:B,2,0),IFERROR(VLOOKUP('Lotações convertidas'!A6833,'Lista de conversão'!B:B,1,0),""))</f>
        <v/>
      </c>
    </row>
    <row r="6834" spans="1:2" x14ac:dyDescent="0.25">
      <c r="A6834" t="str">
        <f>TRIM(BC!F6832)</f>
        <v/>
      </c>
      <c r="B6834" t="str">
        <f>IFERROR(VLOOKUP('Lotações convertidas'!A6834,'Lista de conversão'!A:B,2,0),IFERROR(VLOOKUP('Lotações convertidas'!A6834,'Lista de conversão'!B:B,1,0),""))</f>
        <v/>
      </c>
    </row>
    <row r="6835" spans="1:2" x14ac:dyDescent="0.25">
      <c r="A6835" t="str">
        <f>TRIM(BC!F6833)</f>
        <v/>
      </c>
      <c r="B6835" t="str">
        <f>IFERROR(VLOOKUP('Lotações convertidas'!A6835,'Lista de conversão'!A:B,2,0),IFERROR(VLOOKUP('Lotações convertidas'!A6835,'Lista de conversão'!B:B,1,0),""))</f>
        <v/>
      </c>
    </row>
    <row r="6836" spans="1:2" x14ac:dyDescent="0.25">
      <c r="A6836" t="str">
        <f>TRIM(BC!F6834)</f>
        <v/>
      </c>
      <c r="B6836" t="str">
        <f>IFERROR(VLOOKUP('Lotações convertidas'!A6836,'Lista de conversão'!A:B,2,0),IFERROR(VLOOKUP('Lotações convertidas'!A6836,'Lista de conversão'!B:B,1,0),""))</f>
        <v/>
      </c>
    </row>
    <row r="6837" spans="1:2" x14ac:dyDescent="0.25">
      <c r="A6837" t="str">
        <f>TRIM(BC!F6835)</f>
        <v/>
      </c>
      <c r="B6837" t="str">
        <f>IFERROR(VLOOKUP('Lotações convertidas'!A6837,'Lista de conversão'!A:B,2,0),IFERROR(VLOOKUP('Lotações convertidas'!A6837,'Lista de conversão'!B:B,1,0),""))</f>
        <v/>
      </c>
    </row>
    <row r="6838" spans="1:2" x14ac:dyDescent="0.25">
      <c r="A6838" t="str">
        <f>TRIM(BC!F6836)</f>
        <v/>
      </c>
      <c r="B6838" t="str">
        <f>IFERROR(VLOOKUP('Lotações convertidas'!A6838,'Lista de conversão'!A:B,2,0),IFERROR(VLOOKUP('Lotações convertidas'!A6838,'Lista de conversão'!B:B,1,0),""))</f>
        <v/>
      </c>
    </row>
    <row r="6839" spans="1:2" x14ac:dyDescent="0.25">
      <c r="A6839" t="str">
        <f>TRIM(BC!F6837)</f>
        <v/>
      </c>
      <c r="B6839" t="str">
        <f>IFERROR(VLOOKUP('Lotações convertidas'!A6839,'Lista de conversão'!A:B,2,0),IFERROR(VLOOKUP('Lotações convertidas'!A6839,'Lista de conversão'!B:B,1,0),""))</f>
        <v/>
      </c>
    </row>
    <row r="6840" spans="1:2" x14ac:dyDescent="0.25">
      <c r="A6840" t="str">
        <f>TRIM(BC!F6838)</f>
        <v/>
      </c>
      <c r="B6840" t="str">
        <f>IFERROR(VLOOKUP('Lotações convertidas'!A6840,'Lista de conversão'!A:B,2,0),IFERROR(VLOOKUP('Lotações convertidas'!A6840,'Lista de conversão'!B:B,1,0),""))</f>
        <v/>
      </c>
    </row>
    <row r="6841" spans="1:2" x14ac:dyDescent="0.25">
      <c r="A6841" t="str">
        <f>TRIM(BC!F6839)</f>
        <v/>
      </c>
      <c r="B6841" t="str">
        <f>IFERROR(VLOOKUP('Lotações convertidas'!A6841,'Lista de conversão'!A:B,2,0),IFERROR(VLOOKUP('Lotações convertidas'!A6841,'Lista de conversão'!B:B,1,0),""))</f>
        <v/>
      </c>
    </row>
    <row r="6842" spans="1:2" x14ac:dyDescent="0.25">
      <c r="A6842" t="str">
        <f>TRIM(BC!F6840)</f>
        <v/>
      </c>
      <c r="B6842" t="str">
        <f>IFERROR(VLOOKUP('Lotações convertidas'!A6842,'Lista de conversão'!A:B,2,0),IFERROR(VLOOKUP('Lotações convertidas'!A6842,'Lista de conversão'!B:B,1,0),""))</f>
        <v/>
      </c>
    </row>
    <row r="6843" spans="1:2" x14ac:dyDescent="0.25">
      <c r="A6843" t="str">
        <f>TRIM(BC!F6841)</f>
        <v/>
      </c>
      <c r="B6843" t="str">
        <f>IFERROR(VLOOKUP('Lotações convertidas'!A6843,'Lista de conversão'!A:B,2,0),IFERROR(VLOOKUP('Lotações convertidas'!A6843,'Lista de conversão'!B:B,1,0),""))</f>
        <v/>
      </c>
    </row>
    <row r="6844" spans="1:2" x14ac:dyDescent="0.25">
      <c r="A6844" t="str">
        <f>TRIM(BC!F6842)</f>
        <v/>
      </c>
      <c r="B6844" t="str">
        <f>IFERROR(VLOOKUP('Lotações convertidas'!A6844,'Lista de conversão'!A:B,2,0),IFERROR(VLOOKUP('Lotações convertidas'!A6844,'Lista de conversão'!B:B,1,0),""))</f>
        <v/>
      </c>
    </row>
    <row r="6845" spans="1:2" x14ac:dyDescent="0.25">
      <c r="A6845" t="str">
        <f>TRIM(BC!F6843)</f>
        <v/>
      </c>
      <c r="B6845" t="str">
        <f>IFERROR(VLOOKUP('Lotações convertidas'!A6845,'Lista de conversão'!A:B,2,0),IFERROR(VLOOKUP('Lotações convertidas'!A6845,'Lista de conversão'!B:B,1,0),""))</f>
        <v/>
      </c>
    </row>
    <row r="6846" spans="1:2" x14ac:dyDescent="0.25">
      <c r="A6846" t="str">
        <f>TRIM(BC!F6844)</f>
        <v/>
      </c>
      <c r="B6846" t="str">
        <f>IFERROR(VLOOKUP('Lotações convertidas'!A6846,'Lista de conversão'!A:B,2,0),IFERROR(VLOOKUP('Lotações convertidas'!A6846,'Lista de conversão'!B:B,1,0),""))</f>
        <v/>
      </c>
    </row>
    <row r="6847" spans="1:2" x14ac:dyDescent="0.25">
      <c r="A6847" t="str">
        <f>TRIM(BC!F6845)</f>
        <v/>
      </c>
      <c r="B6847" t="str">
        <f>IFERROR(VLOOKUP('Lotações convertidas'!A6847,'Lista de conversão'!A:B,2,0),IFERROR(VLOOKUP('Lotações convertidas'!A6847,'Lista de conversão'!B:B,1,0),""))</f>
        <v/>
      </c>
    </row>
    <row r="6848" spans="1:2" x14ac:dyDescent="0.25">
      <c r="A6848" t="str">
        <f>TRIM(BC!F6846)</f>
        <v/>
      </c>
      <c r="B6848" t="str">
        <f>IFERROR(VLOOKUP('Lotações convertidas'!A6848,'Lista de conversão'!A:B,2,0),IFERROR(VLOOKUP('Lotações convertidas'!A6848,'Lista de conversão'!B:B,1,0),""))</f>
        <v/>
      </c>
    </row>
    <row r="6849" spans="1:2" x14ac:dyDescent="0.25">
      <c r="A6849" t="str">
        <f>TRIM(BC!F6847)</f>
        <v/>
      </c>
      <c r="B6849" t="str">
        <f>IFERROR(VLOOKUP('Lotações convertidas'!A6849,'Lista de conversão'!A:B,2,0),IFERROR(VLOOKUP('Lotações convertidas'!A6849,'Lista de conversão'!B:B,1,0),""))</f>
        <v/>
      </c>
    </row>
    <row r="6850" spans="1:2" x14ac:dyDescent="0.25">
      <c r="A6850" t="str">
        <f>TRIM(BC!F6848)</f>
        <v/>
      </c>
      <c r="B6850" t="str">
        <f>IFERROR(VLOOKUP('Lotações convertidas'!A6850,'Lista de conversão'!A:B,2,0),IFERROR(VLOOKUP('Lotações convertidas'!A6850,'Lista de conversão'!B:B,1,0),""))</f>
        <v/>
      </c>
    </row>
    <row r="6851" spans="1:2" x14ac:dyDescent="0.25">
      <c r="A6851" t="str">
        <f>TRIM(BC!F6849)</f>
        <v/>
      </c>
      <c r="B6851" t="str">
        <f>IFERROR(VLOOKUP('Lotações convertidas'!A6851,'Lista de conversão'!A:B,2,0),IFERROR(VLOOKUP('Lotações convertidas'!A6851,'Lista de conversão'!B:B,1,0),""))</f>
        <v/>
      </c>
    </row>
    <row r="6852" spans="1:2" x14ac:dyDescent="0.25">
      <c r="A6852" t="str">
        <f>TRIM(BC!F6850)</f>
        <v/>
      </c>
      <c r="B6852" t="str">
        <f>IFERROR(VLOOKUP('Lotações convertidas'!A6852,'Lista de conversão'!A:B,2,0),IFERROR(VLOOKUP('Lotações convertidas'!A6852,'Lista de conversão'!B:B,1,0),""))</f>
        <v/>
      </c>
    </row>
    <row r="6853" spans="1:2" x14ac:dyDescent="0.25">
      <c r="A6853" t="str">
        <f>TRIM(BC!F6851)</f>
        <v/>
      </c>
      <c r="B6853" t="str">
        <f>IFERROR(VLOOKUP('Lotações convertidas'!A6853,'Lista de conversão'!A:B,2,0),IFERROR(VLOOKUP('Lotações convertidas'!A6853,'Lista de conversão'!B:B,1,0),""))</f>
        <v/>
      </c>
    </row>
    <row r="6854" spans="1:2" x14ac:dyDescent="0.25">
      <c r="A6854" t="str">
        <f>TRIM(BC!F6852)</f>
        <v/>
      </c>
      <c r="B6854" t="str">
        <f>IFERROR(VLOOKUP('Lotações convertidas'!A6854,'Lista de conversão'!A:B,2,0),IFERROR(VLOOKUP('Lotações convertidas'!A6854,'Lista de conversão'!B:B,1,0),""))</f>
        <v/>
      </c>
    </row>
    <row r="6855" spans="1:2" x14ac:dyDescent="0.25">
      <c r="A6855" t="str">
        <f>TRIM(BC!F6853)</f>
        <v/>
      </c>
      <c r="B6855" t="str">
        <f>IFERROR(VLOOKUP('Lotações convertidas'!A6855,'Lista de conversão'!A:B,2,0),IFERROR(VLOOKUP('Lotações convertidas'!A6855,'Lista de conversão'!B:B,1,0),""))</f>
        <v/>
      </c>
    </row>
    <row r="6856" spans="1:2" x14ac:dyDescent="0.25">
      <c r="A6856" t="str">
        <f>TRIM(BC!F6854)</f>
        <v/>
      </c>
      <c r="B6856" t="str">
        <f>IFERROR(VLOOKUP('Lotações convertidas'!A6856,'Lista de conversão'!A:B,2,0),IFERROR(VLOOKUP('Lotações convertidas'!A6856,'Lista de conversão'!B:B,1,0),""))</f>
        <v/>
      </c>
    </row>
    <row r="6857" spans="1:2" x14ac:dyDescent="0.25">
      <c r="A6857" t="str">
        <f>TRIM(BC!F6855)</f>
        <v/>
      </c>
      <c r="B6857" t="str">
        <f>IFERROR(VLOOKUP('Lotações convertidas'!A6857,'Lista de conversão'!A:B,2,0),IFERROR(VLOOKUP('Lotações convertidas'!A6857,'Lista de conversão'!B:B,1,0),""))</f>
        <v/>
      </c>
    </row>
    <row r="6858" spans="1:2" x14ac:dyDescent="0.25">
      <c r="A6858" t="str">
        <f>TRIM(BC!F6856)</f>
        <v/>
      </c>
      <c r="B6858" t="str">
        <f>IFERROR(VLOOKUP('Lotações convertidas'!A6858,'Lista de conversão'!A:B,2,0),IFERROR(VLOOKUP('Lotações convertidas'!A6858,'Lista de conversão'!B:B,1,0),""))</f>
        <v/>
      </c>
    </row>
    <row r="6859" spans="1:2" x14ac:dyDescent="0.25">
      <c r="A6859" t="str">
        <f>TRIM(BC!F6857)</f>
        <v/>
      </c>
      <c r="B6859" t="str">
        <f>IFERROR(VLOOKUP('Lotações convertidas'!A6859,'Lista de conversão'!A:B,2,0),IFERROR(VLOOKUP('Lotações convertidas'!A6859,'Lista de conversão'!B:B,1,0),""))</f>
        <v/>
      </c>
    </row>
    <row r="6860" spans="1:2" x14ac:dyDescent="0.25">
      <c r="A6860" t="str">
        <f>TRIM(BC!F6858)</f>
        <v/>
      </c>
      <c r="B6860" t="str">
        <f>IFERROR(VLOOKUP('Lotações convertidas'!A6860,'Lista de conversão'!A:B,2,0),IFERROR(VLOOKUP('Lotações convertidas'!A6860,'Lista de conversão'!B:B,1,0),""))</f>
        <v/>
      </c>
    </row>
    <row r="6861" spans="1:2" x14ac:dyDescent="0.25">
      <c r="A6861" t="str">
        <f>TRIM(BC!F6859)</f>
        <v/>
      </c>
      <c r="B6861" t="str">
        <f>IFERROR(VLOOKUP('Lotações convertidas'!A6861,'Lista de conversão'!A:B,2,0),IFERROR(VLOOKUP('Lotações convertidas'!A6861,'Lista de conversão'!B:B,1,0),""))</f>
        <v/>
      </c>
    </row>
    <row r="6862" spans="1:2" x14ac:dyDescent="0.25">
      <c r="A6862" t="str">
        <f>TRIM(BC!F6860)</f>
        <v/>
      </c>
      <c r="B6862" t="str">
        <f>IFERROR(VLOOKUP('Lotações convertidas'!A6862,'Lista de conversão'!A:B,2,0),IFERROR(VLOOKUP('Lotações convertidas'!A6862,'Lista de conversão'!B:B,1,0),""))</f>
        <v/>
      </c>
    </row>
    <row r="6863" spans="1:2" x14ac:dyDescent="0.25">
      <c r="A6863" t="str">
        <f>TRIM(BC!F6861)</f>
        <v/>
      </c>
      <c r="B6863" t="str">
        <f>IFERROR(VLOOKUP('Lotações convertidas'!A6863,'Lista de conversão'!A:B,2,0),IFERROR(VLOOKUP('Lotações convertidas'!A6863,'Lista de conversão'!B:B,1,0),""))</f>
        <v/>
      </c>
    </row>
    <row r="6864" spans="1:2" x14ac:dyDescent="0.25">
      <c r="A6864" t="str">
        <f>TRIM(BC!F6862)</f>
        <v/>
      </c>
      <c r="B6864" t="str">
        <f>IFERROR(VLOOKUP('Lotações convertidas'!A6864,'Lista de conversão'!A:B,2,0),IFERROR(VLOOKUP('Lotações convertidas'!A6864,'Lista de conversão'!B:B,1,0),""))</f>
        <v/>
      </c>
    </row>
    <row r="6865" spans="1:2" x14ac:dyDescent="0.25">
      <c r="A6865" t="str">
        <f>TRIM(BC!F6863)</f>
        <v/>
      </c>
      <c r="B6865" t="str">
        <f>IFERROR(VLOOKUP('Lotações convertidas'!A6865,'Lista de conversão'!A:B,2,0),IFERROR(VLOOKUP('Lotações convertidas'!A6865,'Lista de conversão'!B:B,1,0),""))</f>
        <v/>
      </c>
    </row>
    <row r="6866" spans="1:2" x14ac:dyDescent="0.25">
      <c r="A6866" t="str">
        <f>TRIM(BC!F6864)</f>
        <v/>
      </c>
      <c r="B6866" t="str">
        <f>IFERROR(VLOOKUP('Lotações convertidas'!A6866,'Lista de conversão'!A:B,2,0),IFERROR(VLOOKUP('Lotações convertidas'!A6866,'Lista de conversão'!B:B,1,0),""))</f>
        <v/>
      </c>
    </row>
    <row r="6867" spans="1:2" x14ac:dyDescent="0.25">
      <c r="A6867" t="str">
        <f>TRIM(BC!F6865)</f>
        <v/>
      </c>
      <c r="B6867" t="str">
        <f>IFERROR(VLOOKUP('Lotações convertidas'!A6867,'Lista de conversão'!A:B,2,0),IFERROR(VLOOKUP('Lotações convertidas'!A6867,'Lista de conversão'!B:B,1,0),""))</f>
        <v/>
      </c>
    </row>
    <row r="6868" spans="1:2" x14ac:dyDescent="0.25">
      <c r="A6868" t="str">
        <f>TRIM(BC!F6866)</f>
        <v/>
      </c>
      <c r="B6868" t="str">
        <f>IFERROR(VLOOKUP('Lotações convertidas'!A6868,'Lista de conversão'!A:B,2,0),IFERROR(VLOOKUP('Lotações convertidas'!A6868,'Lista de conversão'!B:B,1,0),""))</f>
        <v/>
      </c>
    </row>
    <row r="6869" spans="1:2" x14ac:dyDescent="0.25">
      <c r="A6869" t="str">
        <f>TRIM(BC!F6867)</f>
        <v/>
      </c>
      <c r="B6869" t="str">
        <f>IFERROR(VLOOKUP('Lotações convertidas'!A6869,'Lista de conversão'!A:B,2,0),IFERROR(VLOOKUP('Lotações convertidas'!A6869,'Lista de conversão'!B:B,1,0),""))</f>
        <v/>
      </c>
    </row>
    <row r="6870" spans="1:2" x14ac:dyDescent="0.25">
      <c r="A6870" t="str">
        <f>TRIM(BC!F6868)</f>
        <v/>
      </c>
      <c r="B6870" t="str">
        <f>IFERROR(VLOOKUP('Lotações convertidas'!A6870,'Lista de conversão'!A:B,2,0),IFERROR(VLOOKUP('Lotações convertidas'!A6870,'Lista de conversão'!B:B,1,0),""))</f>
        <v/>
      </c>
    </row>
    <row r="6871" spans="1:2" x14ac:dyDescent="0.25">
      <c r="A6871" t="str">
        <f>TRIM(BC!F6869)</f>
        <v/>
      </c>
      <c r="B6871" t="str">
        <f>IFERROR(VLOOKUP('Lotações convertidas'!A6871,'Lista de conversão'!A:B,2,0),IFERROR(VLOOKUP('Lotações convertidas'!A6871,'Lista de conversão'!B:B,1,0),""))</f>
        <v/>
      </c>
    </row>
    <row r="6872" spans="1:2" x14ac:dyDescent="0.25">
      <c r="A6872" t="str">
        <f>TRIM(BC!F6870)</f>
        <v/>
      </c>
      <c r="B6872" t="str">
        <f>IFERROR(VLOOKUP('Lotações convertidas'!A6872,'Lista de conversão'!A:B,2,0),IFERROR(VLOOKUP('Lotações convertidas'!A6872,'Lista de conversão'!B:B,1,0),""))</f>
        <v/>
      </c>
    </row>
    <row r="6873" spans="1:2" x14ac:dyDescent="0.25">
      <c r="A6873" t="str">
        <f>TRIM(BC!F6871)</f>
        <v/>
      </c>
      <c r="B6873" t="str">
        <f>IFERROR(VLOOKUP('Lotações convertidas'!A6873,'Lista de conversão'!A:B,2,0),IFERROR(VLOOKUP('Lotações convertidas'!A6873,'Lista de conversão'!B:B,1,0),""))</f>
        <v/>
      </c>
    </row>
    <row r="6874" spans="1:2" x14ac:dyDescent="0.25">
      <c r="A6874" t="str">
        <f>TRIM(BC!F6872)</f>
        <v/>
      </c>
      <c r="B6874" t="str">
        <f>IFERROR(VLOOKUP('Lotações convertidas'!A6874,'Lista de conversão'!A:B,2,0),IFERROR(VLOOKUP('Lotações convertidas'!A6874,'Lista de conversão'!B:B,1,0),""))</f>
        <v/>
      </c>
    </row>
    <row r="6875" spans="1:2" x14ac:dyDescent="0.25">
      <c r="A6875" t="str">
        <f>TRIM(BC!F6873)</f>
        <v/>
      </c>
      <c r="B6875" t="str">
        <f>IFERROR(VLOOKUP('Lotações convertidas'!A6875,'Lista de conversão'!A:B,2,0),IFERROR(VLOOKUP('Lotações convertidas'!A6875,'Lista de conversão'!B:B,1,0),""))</f>
        <v/>
      </c>
    </row>
    <row r="6876" spans="1:2" x14ac:dyDescent="0.25">
      <c r="A6876" t="str">
        <f>TRIM(BC!F6874)</f>
        <v/>
      </c>
      <c r="B6876" t="str">
        <f>IFERROR(VLOOKUP('Lotações convertidas'!A6876,'Lista de conversão'!A:B,2,0),IFERROR(VLOOKUP('Lotações convertidas'!A6876,'Lista de conversão'!B:B,1,0),""))</f>
        <v/>
      </c>
    </row>
    <row r="6877" spans="1:2" x14ac:dyDescent="0.25">
      <c r="A6877" t="str">
        <f>TRIM(BC!F6875)</f>
        <v/>
      </c>
      <c r="B6877" t="str">
        <f>IFERROR(VLOOKUP('Lotações convertidas'!A6877,'Lista de conversão'!A:B,2,0),IFERROR(VLOOKUP('Lotações convertidas'!A6877,'Lista de conversão'!B:B,1,0),""))</f>
        <v/>
      </c>
    </row>
    <row r="6878" spans="1:2" x14ac:dyDescent="0.25">
      <c r="A6878" t="str">
        <f>TRIM(BC!F6876)</f>
        <v/>
      </c>
      <c r="B6878" t="str">
        <f>IFERROR(VLOOKUP('Lotações convertidas'!A6878,'Lista de conversão'!A:B,2,0),IFERROR(VLOOKUP('Lotações convertidas'!A6878,'Lista de conversão'!B:B,1,0),""))</f>
        <v/>
      </c>
    </row>
    <row r="6879" spans="1:2" x14ac:dyDescent="0.25">
      <c r="A6879" t="str">
        <f>TRIM(BC!F6877)</f>
        <v/>
      </c>
      <c r="B6879" t="str">
        <f>IFERROR(VLOOKUP('Lotações convertidas'!A6879,'Lista de conversão'!A:B,2,0),IFERROR(VLOOKUP('Lotações convertidas'!A6879,'Lista de conversão'!B:B,1,0),""))</f>
        <v/>
      </c>
    </row>
    <row r="6880" spans="1:2" x14ac:dyDescent="0.25">
      <c r="A6880" t="str">
        <f>TRIM(BC!F6878)</f>
        <v/>
      </c>
      <c r="B6880" t="str">
        <f>IFERROR(VLOOKUP('Lotações convertidas'!A6880,'Lista de conversão'!A:B,2,0),IFERROR(VLOOKUP('Lotações convertidas'!A6880,'Lista de conversão'!B:B,1,0),""))</f>
        <v/>
      </c>
    </row>
    <row r="6881" spans="1:2" x14ac:dyDescent="0.25">
      <c r="A6881" t="str">
        <f>TRIM(BC!F6879)</f>
        <v/>
      </c>
      <c r="B6881" t="str">
        <f>IFERROR(VLOOKUP('Lotações convertidas'!A6881,'Lista de conversão'!A:B,2,0),IFERROR(VLOOKUP('Lotações convertidas'!A6881,'Lista de conversão'!B:B,1,0),""))</f>
        <v/>
      </c>
    </row>
    <row r="6882" spans="1:2" x14ac:dyDescent="0.25">
      <c r="A6882" t="str">
        <f>TRIM(BC!F6880)</f>
        <v/>
      </c>
      <c r="B6882" t="str">
        <f>IFERROR(VLOOKUP('Lotações convertidas'!A6882,'Lista de conversão'!A:B,2,0),IFERROR(VLOOKUP('Lotações convertidas'!A6882,'Lista de conversão'!B:B,1,0),""))</f>
        <v/>
      </c>
    </row>
    <row r="6883" spans="1:2" x14ac:dyDescent="0.25">
      <c r="A6883" t="str">
        <f>TRIM(BC!F6881)</f>
        <v/>
      </c>
      <c r="B6883" t="str">
        <f>IFERROR(VLOOKUP('Lotações convertidas'!A6883,'Lista de conversão'!A:B,2,0),IFERROR(VLOOKUP('Lotações convertidas'!A6883,'Lista de conversão'!B:B,1,0),""))</f>
        <v/>
      </c>
    </row>
    <row r="6884" spans="1:2" x14ac:dyDescent="0.25">
      <c r="A6884" t="str">
        <f>TRIM(BC!F6882)</f>
        <v/>
      </c>
      <c r="B6884" t="str">
        <f>IFERROR(VLOOKUP('Lotações convertidas'!A6884,'Lista de conversão'!A:B,2,0),IFERROR(VLOOKUP('Lotações convertidas'!A6884,'Lista de conversão'!B:B,1,0),""))</f>
        <v/>
      </c>
    </row>
    <row r="6885" spans="1:2" x14ac:dyDescent="0.25">
      <c r="A6885" t="str">
        <f>TRIM(BC!F6883)</f>
        <v/>
      </c>
      <c r="B6885" t="str">
        <f>IFERROR(VLOOKUP('Lotações convertidas'!A6885,'Lista de conversão'!A:B,2,0),IFERROR(VLOOKUP('Lotações convertidas'!A6885,'Lista de conversão'!B:B,1,0),""))</f>
        <v/>
      </c>
    </row>
    <row r="6886" spans="1:2" x14ac:dyDescent="0.25">
      <c r="A6886" t="str">
        <f>TRIM(BC!F6884)</f>
        <v/>
      </c>
      <c r="B6886" t="str">
        <f>IFERROR(VLOOKUP('Lotações convertidas'!A6886,'Lista de conversão'!A:B,2,0),IFERROR(VLOOKUP('Lotações convertidas'!A6886,'Lista de conversão'!B:B,1,0),""))</f>
        <v/>
      </c>
    </row>
    <row r="6887" spans="1:2" x14ac:dyDescent="0.25">
      <c r="A6887" t="str">
        <f>TRIM(BC!F6885)</f>
        <v/>
      </c>
      <c r="B6887" t="str">
        <f>IFERROR(VLOOKUP('Lotações convertidas'!A6887,'Lista de conversão'!A:B,2,0),IFERROR(VLOOKUP('Lotações convertidas'!A6887,'Lista de conversão'!B:B,1,0),""))</f>
        <v/>
      </c>
    </row>
    <row r="6888" spans="1:2" x14ac:dyDescent="0.25">
      <c r="A6888" t="str">
        <f>TRIM(BC!F6886)</f>
        <v/>
      </c>
      <c r="B6888" t="str">
        <f>IFERROR(VLOOKUP('Lotações convertidas'!A6888,'Lista de conversão'!A:B,2,0),IFERROR(VLOOKUP('Lotações convertidas'!A6888,'Lista de conversão'!B:B,1,0),""))</f>
        <v/>
      </c>
    </row>
    <row r="6889" spans="1:2" x14ac:dyDescent="0.25">
      <c r="A6889" t="str">
        <f>TRIM(BC!F6887)</f>
        <v/>
      </c>
      <c r="B6889" t="str">
        <f>IFERROR(VLOOKUP('Lotações convertidas'!A6889,'Lista de conversão'!A:B,2,0),IFERROR(VLOOKUP('Lotações convertidas'!A6889,'Lista de conversão'!B:B,1,0),""))</f>
        <v/>
      </c>
    </row>
    <row r="6890" spans="1:2" x14ac:dyDescent="0.25">
      <c r="A6890" t="str">
        <f>TRIM(BC!F6888)</f>
        <v/>
      </c>
      <c r="B6890" t="str">
        <f>IFERROR(VLOOKUP('Lotações convertidas'!A6890,'Lista de conversão'!A:B,2,0),IFERROR(VLOOKUP('Lotações convertidas'!A6890,'Lista de conversão'!B:B,1,0),""))</f>
        <v/>
      </c>
    </row>
    <row r="6891" spans="1:2" x14ac:dyDescent="0.25">
      <c r="A6891" t="str">
        <f>TRIM(BC!F6889)</f>
        <v/>
      </c>
      <c r="B6891" t="str">
        <f>IFERROR(VLOOKUP('Lotações convertidas'!A6891,'Lista de conversão'!A:B,2,0),IFERROR(VLOOKUP('Lotações convertidas'!A6891,'Lista de conversão'!B:B,1,0),""))</f>
        <v/>
      </c>
    </row>
    <row r="6892" spans="1:2" x14ac:dyDescent="0.25">
      <c r="A6892" t="str">
        <f>TRIM(BC!F6890)</f>
        <v/>
      </c>
      <c r="B6892" t="str">
        <f>IFERROR(VLOOKUP('Lotações convertidas'!A6892,'Lista de conversão'!A:B,2,0),IFERROR(VLOOKUP('Lotações convertidas'!A6892,'Lista de conversão'!B:B,1,0),""))</f>
        <v/>
      </c>
    </row>
    <row r="6893" spans="1:2" x14ac:dyDescent="0.25">
      <c r="A6893" t="str">
        <f>TRIM(BC!F6891)</f>
        <v/>
      </c>
      <c r="B6893" t="str">
        <f>IFERROR(VLOOKUP('Lotações convertidas'!A6893,'Lista de conversão'!A:B,2,0),IFERROR(VLOOKUP('Lotações convertidas'!A6893,'Lista de conversão'!B:B,1,0),""))</f>
        <v/>
      </c>
    </row>
    <row r="6894" spans="1:2" x14ac:dyDescent="0.25">
      <c r="A6894" t="str">
        <f>TRIM(BC!F6892)</f>
        <v/>
      </c>
      <c r="B6894" t="str">
        <f>IFERROR(VLOOKUP('Lotações convertidas'!A6894,'Lista de conversão'!A:B,2,0),IFERROR(VLOOKUP('Lotações convertidas'!A6894,'Lista de conversão'!B:B,1,0),""))</f>
        <v/>
      </c>
    </row>
    <row r="6895" spans="1:2" x14ac:dyDescent="0.25">
      <c r="A6895" t="str">
        <f>TRIM(BC!F6893)</f>
        <v/>
      </c>
      <c r="B6895" t="str">
        <f>IFERROR(VLOOKUP('Lotações convertidas'!A6895,'Lista de conversão'!A:B,2,0),IFERROR(VLOOKUP('Lotações convertidas'!A6895,'Lista de conversão'!B:B,1,0),""))</f>
        <v/>
      </c>
    </row>
    <row r="6896" spans="1:2" x14ac:dyDescent="0.25">
      <c r="A6896" t="str">
        <f>TRIM(BC!F6894)</f>
        <v/>
      </c>
      <c r="B6896" t="str">
        <f>IFERROR(VLOOKUP('Lotações convertidas'!A6896,'Lista de conversão'!A:B,2,0),IFERROR(VLOOKUP('Lotações convertidas'!A6896,'Lista de conversão'!B:B,1,0),""))</f>
        <v/>
      </c>
    </row>
    <row r="6897" spans="1:2" x14ac:dyDescent="0.25">
      <c r="A6897" t="str">
        <f>TRIM(BC!F6895)</f>
        <v/>
      </c>
      <c r="B6897" t="str">
        <f>IFERROR(VLOOKUP('Lotações convertidas'!A6897,'Lista de conversão'!A:B,2,0),IFERROR(VLOOKUP('Lotações convertidas'!A6897,'Lista de conversão'!B:B,1,0),""))</f>
        <v/>
      </c>
    </row>
    <row r="6898" spans="1:2" x14ac:dyDescent="0.25">
      <c r="A6898" t="str">
        <f>TRIM(BC!F6896)</f>
        <v/>
      </c>
      <c r="B6898" t="str">
        <f>IFERROR(VLOOKUP('Lotações convertidas'!A6898,'Lista de conversão'!A:B,2,0),IFERROR(VLOOKUP('Lotações convertidas'!A6898,'Lista de conversão'!B:B,1,0),""))</f>
        <v/>
      </c>
    </row>
    <row r="6899" spans="1:2" x14ac:dyDescent="0.25">
      <c r="A6899" t="str">
        <f>TRIM(BC!F6897)</f>
        <v/>
      </c>
      <c r="B6899" t="str">
        <f>IFERROR(VLOOKUP('Lotações convertidas'!A6899,'Lista de conversão'!A:B,2,0),IFERROR(VLOOKUP('Lotações convertidas'!A6899,'Lista de conversão'!B:B,1,0),""))</f>
        <v/>
      </c>
    </row>
    <row r="6900" spans="1:2" x14ac:dyDescent="0.25">
      <c r="A6900" t="str">
        <f>TRIM(BC!F6898)</f>
        <v/>
      </c>
      <c r="B6900" t="str">
        <f>IFERROR(VLOOKUP('Lotações convertidas'!A6900,'Lista de conversão'!A:B,2,0),IFERROR(VLOOKUP('Lotações convertidas'!A6900,'Lista de conversão'!B:B,1,0),""))</f>
        <v/>
      </c>
    </row>
    <row r="6901" spans="1:2" x14ac:dyDescent="0.25">
      <c r="A6901" t="str">
        <f>TRIM(BC!F6899)</f>
        <v/>
      </c>
      <c r="B6901" t="str">
        <f>IFERROR(VLOOKUP('Lotações convertidas'!A6901,'Lista de conversão'!A:B,2,0),IFERROR(VLOOKUP('Lotações convertidas'!A6901,'Lista de conversão'!B:B,1,0),""))</f>
        <v/>
      </c>
    </row>
    <row r="6902" spans="1:2" x14ac:dyDescent="0.25">
      <c r="A6902" t="str">
        <f>TRIM(BC!F6900)</f>
        <v/>
      </c>
      <c r="B6902" t="str">
        <f>IFERROR(VLOOKUP('Lotações convertidas'!A6902,'Lista de conversão'!A:B,2,0),IFERROR(VLOOKUP('Lotações convertidas'!A6902,'Lista de conversão'!B:B,1,0),""))</f>
        <v/>
      </c>
    </row>
    <row r="6903" spans="1:2" x14ac:dyDescent="0.25">
      <c r="A6903" t="str">
        <f>TRIM(BC!F6901)</f>
        <v/>
      </c>
      <c r="B6903" t="str">
        <f>IFERROR(VLOOKUP('Lotações convertidas'!A6903,'Lista de conversão'!A:B,2,0),IFERROR(VLOOKUP('Lotações convertidas'!A6903,'Lista de conversão'!B:B,1,0),""))</f>
        <v/>
      </c>
    </row>
    <row r="6904" spans="1:2" x14ac:dyDescent="0.25">
      <c r="A6904" t="str">
        <f>TRIM(BC!F6902)</f>
        <v/>
      </c>
      <c r="B6904" t="str">
        <f>IFERROR(VLOOKUP('Lotações convertidas'!A6904,'Lista de conversão'!A:B,2,0),IFERROR(VLOOKUP('Lotações convertidas'!A6904,'Lista de conversão'!B:B,1,0),""))</f>
        <v/>
      </c>
    </row>
    <row r="6905" spans="1:2" x14ac:dyDescent="0.25">
      <c r="A6905" t="str">
        <f>TRIM(BC!F6903)</f>
        <v/>
      </c>
      <c r="B6905" t="str">
        <f>IFERROR(VLOOKUP('Lotações convertidas'!A6905,'Lista de conversão'!A:B,2,0),IFERROR(VLOOKUP('Lotações convertidas'!A6905,'Lista de conversão'!B:B,1,0),""))</f>
        <v/>
      </c>
    </row>
    <row r="6906" spans="1:2" x14ac:dyDescent="0.25">
      <c r="A6906" t="str">
        <f>TRIM(BC!F6904)</f>
        <v/>
      </c>
      <c r="B6906" t="str">
        <f>IFERROR(VLOOKUP('Lotações convertidas'!A6906,'Lista de conversão'!A:B,2,0),IFERROR(VLOOKUP('Lotações convertidas'!A6906,'Lista de conversão'!B:B,1,0),""))</f>
        <v/>
      </c>
    </row>
    <row r="6907" spans="1:2" x14ac:dyDescent="0.25">
      <c r="A6907" t="str">
        <f>TRIM(BC!F6905)</f>
        <v/>
      </c>
      <c r="B6907" t="str">
        <f>IFERROR(VLOOKUP('Lotações convertidas'!A6907,'Lista de conversão'!A:B,2,0),IFERROR(VLOOKUP('Lotações convertidas'!A6907,'Lista de conversão'!B:B,1,0),""))</f>
        <v/>
      </c>
    </row>
    <row r="6908" spans="1:2" x14ac:dyDescent="0.25">
      <c r="A6908" t="str">
        <f>TRIM(BC!F6906)</f>
        <v/>
      </c>
      <c r="B6908" t="str">
        <f>IFERROR(VLOOKUP('Lotações convertidas'!A6908,'Lista de conversão'!A:B,2,0),IFERROR(VLOOKUP('Lotações convertidas'!A6908,'Lista de conversão'!B:B,1,0),""))</f>
        <v/>
      </c>
    </row>
    <row r="6909" spans="1:2" x14ac:dyDescent="0.25">
      <c r="A6909" t="str">
        <f>TRIM(BC!F6907)</f>
        <v/>
      </c>
      <c r="B6909" t="str">
        <f>IFERROR(VLOOKUP('Lotações convertidas'!A6909,'Lista de conversão'!A:B,2,0),IFERROR(VLOOKUP('Lotações convertidas'!A6909,'Lista de conversão'!B:B,1,0),""))</f>
        <v/>
      </c>
    </row>
    <row r="6910" spans="1:2" x14ac:dyDescent="0.25">
      <c r="A6910" t="str">
        <f>TRIM(BC!F6908)</f>
        <v/>
      </c>
      <c r="B6910" t="str">
        <f>IFERROR(VLOOKUP('Lotações convertidas'!A6910,'Lista de conversão'!A:B,2,0),IFERROR(VLOOKUP('Lotações convertidas'!A6910,'Lista de conversão'!B:B,1,0),""))</f>
        <v/>
      </c>
    </row>
    <row r="6911" spans="1:2" x14ac:dyDescent="0.25">
      <c r="A6911" t="str">
        <f>TRIM(BC!F6909)</f>
        <v/>
      </c>
      <c r="B6911" t="str">
        <f>IFERROR(VLOOKUP('Lotações convertidas'!A6911,'Lista de conversão'!A:B,2,0),IFERROR(VLOOKUP('Lotações convertidas'!A6911,'Lista de conversão'!B:B,1,0),""))</f>
        <v/>
      </c>
    </row>
    <row r="6912" spans="1:2" x14ac:dyDescent="0.25">
      <c r="A6912" t="str">
        <f>TRIM(BC!F6910)</f>
        <v/>
      </c>
      <c r="B6912" t="str">
        <f>IFERROR(VLOOKUP('Lotações convertidas'!A6912,'Lista de conversão'!A:B,2,0),IFERROR(VLOOKUP('Lotações convertidas'!A6912,'Lista de conversão'!B:B,1,0),""))</f>
        <v/>
      </c>
    </row>
    <row r="6913" spans="1:2" x14ac:dyDescent="0.25">
      <c r="A6913" t="str">
        <f>TRIM(BC!F6911)</f>
        <v/>
      </c>
      <c r="B6913" t="str">
        <f>IFERROR(VLOOKUP('Lotações convertidas'!A6913,'Lista de conversão'!A:B,2,0),IFERROR(VLOOKUP('Lotações convertidas'!A6913,'Lista de conversão'!B:B,1,0),""))</f>
        <v/>
      </c>
    </row>
    <row r="6914" spans="1:2" x14ac:dyDescent="0.25">
      <c r="A6914" t="str">
        <f>TRIM(BC!F6912)</f>
        <v/>
      </c>
      <c r="B6914" t="str">
        <f>IFERROR(VLOOKUP('Lotações convertidas'!A6914,'Lista de conversão'!A:B,2,0),IFERROR(VLOOKUP('Lotações convertidas'!A6914,'Lista de conversão'!B:B,1,0),""))</f>
        <v/>
      </c>
    </row>
    <row r="6915" spans="1:2" x14ac:dyDescent="0.25">
      <c r="A6915" t="str">
        <f>TRIM(BC!F6913)</f>
        <v/>
      </c>
      <c r="B6915" t="str">
        <f>IFERROR(VLOOKUP('Lotações convertidas'!A6915,'Lista de conversão'!A:B,2,0),IFERROR(VLOOKUP('Lotações convertidas'!A6915,'Lista de conversão'!B:B,1,0),""))</f>
        <v/>
      </c>
    </row>
    <row r="6916" spans="1:2" x14ac:dyDescent="0.25">
      <c r="A6916" t="str">
        <f>TRIM(BC!F6914)</f>
        <v/>
      </c>
      <c r="B6916" t="str">
        <f>IFERROR(VLOOKUP('Lotações convertidas'!A6916,'Lista de conversão'!A:B,2,0),IFERROR(VLOOKUP('Lotações convertidas'!A6916,'Lista de conversão'!B:B,1,0),""))</f>
        <v/>
      </c>
    </row>
    <row r="6917" spans="1:2" x14ac:dyDescent="0.25">
      <c r="A6917" t="str">
        <f>TRIM(BC!F6915)</f>
        <v/>
      </c>
      <c r="B6917" t="str">
        <f>IFERROR(VLOOKUP('Lotações convertidas'!A6917,'Lista de conversão'!A:B,2,0),IFERROR(VLOOKUP('Lotações convertidas'!A6917,'Lista de conversão'!B:B,1,0),""))</f>
        <v/>
      </c>
    </row>
    <row r="6918" spans="1:2" x14ac:dyDescent="0.25">
      <c r="A6918" t="str">
        <f>TRIM(BC!F6916)</f>
        <v/>
      </c>
      <c r="B6918" t="str">
        <f>IFERROR(VLOOKUP('Lotações convertidas'!A6918,'Lista de conversão'!A:B,2,0),IFERROR(VLOOKUP('Lotações convertidas'!A6918,'Lista de conversão'!B:B,1,0),""))</f>
        <v/>
      </c>
    </row>
    <row r="6919" spans="1:2" x14ac:dyDescent="0.25">
      <c r="A6919" t="str">
        <f>TRIM(BC!F6917)</f>
        <v/>
      </c>
      <c r="B6919" t="str">
        <f>IFERROR(VLOOKUP('Lotações convertidas'!A6919,'Lista de conversão'!A:B,2,0),IFERROR(VLOOKUP('Lotações convertidas'!A6919,'Lista de conversão'!B:B,1,0),""))</f>
        <v/>
      </c>
    </row>
    <row r="6920" spans="1:2" x14ac:dyDescent="0.25">
      <c r="A6920" t="str">
        <f>TRIM(BC!F6918)</f>
        <v/>
      </c>
      <c r="B6920" t="str">
        <f>IFERROR(VLOOKUP('Lotações convertidas'!A6920,'Lista de conversão'!A:B,2,0),IFERROR(VLOOKUP('Lotações convertidas'!A6920,'Lista de conversão'!B:B,1,0),""))</f>
        <v/>
      </c>
    </row>
    <row r="6921" spans="1:2" x14ac:dyDescent="0.25">
      <c r="A6921" t="str">
        <f>TRIM(BC!F6919)</f>
        <v/>
      </c>
      <c r="B6921" t="str">
        <f>IFERROR(VLOOKUP('Lotações convertidas'!A6921,'Lista de conversão'!A:B,2,0),IFERROR(VLOOKUP('Lotações convertidas'!A6921,'Lista de conversão'!B:B,1,0),""))</f>
        <v/>
      </c>
    </row>
    <row r="6922" spans="1:2" x14ac:dyDescent="0.25">
      <c r="A6922" t="str">
        <f>TRIM(BC!F6920)</f>
        <v/>
      </c>
      <c r="B6922" t="str">
        <f>IFERROR(VLOOKUP('Lotações convertidas'!A6922,'Lista de conversão'!A:B,2,0),IFERROR(VLOOKUP('Lotações convertidas'!A6922,'Lista de conversão'!B:B,1,0),""))</f>
        <v/>
      </c>
    </row>
    <row r="6923" spans="1:2" x14ac:dyDescent="0.25">
      <c r="A6923" t="str">
        <f>TRIM(BC!F6921)</f>
        <v/>
      </c>
      <c r="B6923" t="str">
        <f>IFERROR(VLOOKUP('Lotações convertidas'!A6923,'Lista de conversão'!A:B,2,0),IFERROR(VLOOKUP('Lotações convertidas'!A6923,'Lista de conversão'!B:B,1,0),""))</f>
        <v/>
      </c>
    </row>
    <row r="6924" spans="1:2" x14ac:dyDescent="0.25">
      <c r="A6924" t="str">
        <f>TRIM(BC!F6922)</f>
        <v/>
      </c>
      <c r="B6924" t="str">
        <f>IFERROR(VLOOKUP('Lotações convertidas'!A6924,'Lista de conversão'!A:B,2,0),IFERROR(VLOOKUP('Lotações convertidas'!A6924,'Lista de conversão'!B:B,1,0),""))</f>
        <v/>
      </c>
    </row>
    <row r="6925" spans="1:2" x14ac:dyDescent="0.25">
      <c r="A6925" t="str">
        <f>TRIM(BC!F6923)</f>
        <v/>
      </c>
      <c r="B6925" t="str">
        <f>IFERROR(VLOOKUP('Lotações convertidas'!A6925,'Lista de conversão'!A:B,2,0),IFERROR(VLOOKUP('Lotações convertidas'!A6925,'Lista de conversão'!B:B,1,0),""))</f>
        <v/>
      </c>
    </row>
    <row r="6926" spans="1:2" x14ac:dyDescent="0.25">
      <c r="A6926" t="str">
        <f>TRIM(BC!F6924)</f>
        <v/>
      </c>
      <c r="B6926" t="str">
        <f>IFERROR(VLOOKUP('Lotações convertidas'!A6926,'Lista de conversão'!A:B,2,0),IFERROR(VLOOKUP('Lotações convertidas'!A6926,'Lista de conversão'!B:B,1,0),""))</f>
        <v/>
      </c>
    </row>
    <row r="6927" spans="1:2" x14ac:dyDescent="0.25">
      <c r="A6927" t="str">
        <f>TRIM(BC!F6925)</f>
        <v/>
      </c>
      <c r="B6927" t="str">
        <f>IFERROR(VLOOKUP('Lotações convertidas'!A6927,'Lista de conversão'!A:B,2,0),IFERROR(VLOOKUP('Lotações convertidas'!A6927,'Lista de conversão'!B:B,1,0),""))</f>
        <v/>
      </c>
    </row>
    <row r="6928" spans="1:2" x14ac:dyDescent="0.25">
      <c r="A6928" t="str">
        <f>TRIM(BC!F6926)</f>
        <v/>
      </c>
      <c r="B6928" t="str">
        <f>IFERROR(VLOOKUP('Lotações convertidas'!A6928,'Lista de conversão'!A:B,2,0),IFERROR(VLOOKUP('Lotações convertidas'!A6928,'Lista de conversão'!B:B,1,0),""))</f>
        <v/>
      </c>
    </row>
    <row r="6929" spans="1:2" x14ac:dyDescent="0.25">
      <c r="A6929" t="str">
        <f>TRIM(BC!F6927)</f>
        <v/>
      </c>
      <c r="B6929" t="str">
        <f>IFERROR(VLOOKUP('Lotações convertidas'!A6929,'Lista de conversão'!A:B,2,0),IFERROR(VLOOKUP('Lotações convertidas'!A6929,'Lista de conversão'!B:B,1,0),""))</f>
        <v/>
      </c>
    </row>
    <row r="6930" spans="1:2" x14ac:dyDescent="0.25">
      <c r="A6930" t="str">
        <f>TRIM(BC!F6928)</f>
        <v/>
      </c>
      <c r="B6930" t="str">
        <f>IFERROR(VLOOKUP('Lotações convertidas'!A6930,'Lista de conversão'!A:B,2,0),IFERROR(VLOOKUP('Lotações convertidas'!A6930,'Lista de conversão'!B:B,1,0),""))</f>
        <v/>
      </c>
    </row>
    <row r="6931" spans="1:2" x14ac:dyDescent="0.25">
      <c r="A6931" t="str">
        <f>TRIM(BC!F6929)</f>
        <v/>
      </c>
      <c r="B6931" t="str">
        <f>IFERROR(VLOOKUP('Lotações convertidas'!A6931,'Lista de conversão'!A:B,2,0),IFERROR(VLOOKUP('Lotações convertidas'!A6931,'Lista de conversão'!B:B,1,0),""))</f>
        <v/>
      </c>
    </row>
    <row r="6932" spans="1:2" x14ac:dyDescent="0.25">
      <c r="A6932" t="str">
        <f>TRIM(BC!F6930)</f>
        <v/>
      </c>
      <c r="B6932" t="str">
        <f>IFERROR(VLOOKUP('Lotações convertidas'!A6932,'Lista de conversão'!A:B,2,0),IFERROR(VLOOKUP('Lotações convertidas'!A6932,'Lista de conversão'!B:B,1,0),""))</f>
        <v/>
      </c>
    </row>
    <row r="6933" spans="1:2" x14ac:dyDescent="0.25">
      <c r="A6933" t="str">
        <f>TRIM(BC!F6931)</f>
        <v/>
      </c>
      <c r="B6933" t="str">
        <f>IFERROR(VLOOKUP('Lotações convertidas'!A6933,'Lista de conversão'!A:B,2,0),IFERROR(VLOOKUP('Lotações convertidas'!A6933,'Lista de conversão'!B:B,1,0),""))</f>
        <v/>
      </c>
    </row>
    <row r="6934" spans="1:2" x14ac:dyDescent="0.25">
      <c r="A6934" t="str">
        <f>TRIM(BC!F6932)</f>
        <v/>
      </c>
      <c r="B6934" t="str">
        <f>IFERROR(VLOOKUP('Lotações convertidas'!A6934,'Lista de conversão'!A:B,2,0),IFERROR(VLOOKUP('Lotações convertidas'!A6934,'Lista de conversão'!B:B,1,0),""))</f>
        <v/>
      </c>
    </row>
    <row r="6935" spans="1:2" x14ac:dyDescent="0.25">
      <c r="A6935" t="str">
        <f>TRIM(BC!F6933)</f>
        <v/>
      </c>
      <c r="B6935" t="str">
        <f>IFERROR(VLOOKUP('Lotações convertidas'!A6935,'Lista de conversão'!A:B,2,0),IFERROR(VLOOKUP('Lotações convertidas'!A6935,'Lista de conversão'!B:B,1,0),""))</f>
        <v/>
      </c>
    </row>
    <row r="6936" spans="1:2" x14ac:dyDescent="0.25">
      <c r="A6936" t="str">
        <f>TRIM(BC!F6934)</f>
        <v/>
      </c>
      <c r="B6936" t="str">
        <f>IFERROR(VLOOKUP('Lotações convertidas'!A6936,'Lista de conversão'!A:B,2,0),IFERROR(VLOOKUP('Lotações convertidas'!A6936,'Lista de conversão'!B:B,1,0),""))</f>
        <v/>
      </c>
    </row>
    <row r="6937" spans="1:2" x14ac:dyDescent="0.25">
      <c r="A6937" t="str">
        <f>TRIM(BC!F6935)</f>
        <v/>
      </c>
      <c r="B6937" t="str">
        <f>IFERROR(VLOOKUP('Lotações convertidas'!A6937,'Lista de conversão'!A:B,2,0),IFERROR(VLOOKUP('Lotações convertidas'!A6937,'Lista de conversão'!B:B,1,0),""))</f>
        <v/>
      </c>
    </row>
    <row r="6938" spans="1:2" x14ac:dyDescent="0.25">
      <c r="A6938" t="str">
        <f>TRIM(BC!F6936)</f>
        <v/>
      </c>
      <c r="B6938" t="str">
        <f>IFERROR(VLOOKUP('Lotações convertidas'!A6938,'Lista de conversão'!A:B,2,0),IFERROR(VLOOKUP('Lotações convertidas'!A6938,'Lista de conversão'!B:B,1,0),""))</f>
        <v/>
      </c>
    </row>
    <row r="6939" spans="1:2" x14ac:dyDescent="0.25">
      <c r="A6939" t="str">
        <f>TRIM(BC!F6937)</f>
        <v/>
      </c>
      <c r="B6939" t="str">
        <f>IFERROR(VLOOKUP('Lotações convertidas'!A6939,'Lista de conversão'!A:B,2,0),IFERROR(VLOOKUP('Lotações convertidas'!A6939,'Lista de conversão'!B:B,1,0),""))</f>
        <v/>
      </c>
    </row>
    <row r="6940" spans="1:2" x14ac:dyDescent="0.25">
      <c r="A6940" t="str">
        <f>TRIM(BC!F6938)</f>
        <v/>
      </c>
      <c r="B6940" t="str">
        <f>IFERROR(VLOOKUP('Lotações convertidas'!A6940,'Lista de conversão'!A:B,2,0),IFERROR(VLOOKUP('Lotações convertidas'!A6940,'Lista de conversão'!B:B,1,0),""))</f>
        <v/>
      </c>
    </row>
    <row r="6941" spans="1:2" x14ac:dyDescent="0.25">
      <c r="A6941" t="str">
        <f>TRIM(BC!F6939)</f>
        <v/>
      </c>
      <c r="B6941" t="str">
        <f>IFERROR(VLOOKUP('Lotações convertidas'!A6941,'Lista de conversão'!A:B,2,0),IFERROR(VLOOKUP('Lotações convertidas'!A6941,'Lista de conversão'!B:B,1,0),""))</f>
        <v/>
      </c>
    </row>
    <row r="6942" spans="1:2" x14ac:dyDescent="0.25">
      <c r="A6942" t="str">
        <f>TRIM(BC!F6940)</f>
        <v/>
      </c>
      <c r="B6942" t="str">
        <f>IFERROR(VLOOKUP('Lotações convertidas'!A6942,'Lista de conversão'!A:B,2,0),IFERROR(VLOOKUP('Lotações convertidas'!A6942,'Lista de conversão'!B:B,1,0),""))</f>
        <v/>
      </c>
    </row>
    <row r="6943" spans="1:2" x14ac:dyDescent="0.25">
      <c r="A6943" t="str">
        <f>TRIM(BC!F6941)</f>
        <v/>
      </c>
      <c r="B6943" t="str">
        <f>IFERROR(VLOOKUP('Lotações convertidas'!A6943,'Lista de conversão'!A:B,2,0),IFERROR(VLOOKUP('Lotações convertidas'!A6943,'Lista de conversão'!B:B,1,0),""))</f>
        <v/>
      </c>
    </row>
    <row r="6944" spans="1:2" x14ac:dyDescent="0.25">
      <c r="A6944" t="str">
        <f>TRIM(BC!F6942)</f>
        <v/>
      </c>
      <c r="B6944" t="str">
        <f>IFERROR(VLOOKUP('Lotações convertidas'!A6944,'Lista de conversão'!A:B,2,0),IFERROR(VLOOKUP('Lotações convertidas'!A6944,'Lista de conversão'!B:B,1,0),""))</f>
        <v/>
      </c>
    </row>
    <row r="6945" spans="1:2" x14ac:dyDescent="0.25">
      <c r="A6945" t="str">
        <f>TRIM(BC!F6943)</f>
        <v/>
      </c>
      <c r="B6945" t="str">
        <f>IFERROR(VLOOKUP('Lotações convertidas'!A6945,'Lista de conversão'!A:B,2,0),IFERROR(VLOOKUP('Lotações convertidas'!A6945,'Lista de conversão'!B:B,1,0),""))</f>
        <v/>
      </c>
    </row>
    <row r="6946" spans="1:2" x14ac:dyDescent="0.25">
      <c r="A6946" t="str">
        <f>TRIM(BC!F6944)</f>
        <v/>
      </c>
      <c r="B6946" t="str">
        <f>IFERROR(VLOOKUP('Lotações convertidas'!A6946,'Lista de conversão'!A:B,2,0),IFERROR(VLOOKUP('Lotações convertidas'!A6946,'Lista de conversão'!B:B,1,0),""))</f>
        <v/>
      </c>
    </row>
    <row r="6947" spans="1:2" x14ac:dyDescent="0.25">
      <c r="A6947" t="str">
        <f>TRIM(BC!F6945)</f>
        <v/>
      </c>
      <c r="B6947" t="str">
        <f>IFERROR(VLOOKUP('Lotações convertidas'!A6947,'Lista de conversão'!A:B,2,0),IFERROR(VLOOKUP('Lotações convertidas'!A6947,'Lista de conversão'!B:B,1,0),""))</f>
        <v/>
      </c>
    </row>
    <row r="6948" spans="1:2" x14ac:dyDescent="0.25">
      <c r="A6948" t="str">
        <f>TRIM(BC!F6946)</f>
        <v/>
      </c>
      <c r="B6948" t="str">
        <f>IFERROR(VLOOKUP('Lotações convertidas'!A6948,'Lista de conversão'!A:B,2,0),IFERROR(VLOOKUP('Lotações convertidas'!A6948,'Lista de conversão'!B:B,1,0),""))</f>
        <v/>
      </c>
    </row>
    <row r="6949" spans="1:2" x14ac:dyDescent="0.25">
      <c r="A6949" t="str">
        <f>TRIM(BC!F6947)</f>
        <v/>
      </c>
      <c r="B6949" t="str">
        <f>IFERROR(VLOOKUP('Lotações convertidas'!A6949,'Lista de conversão'!A:B,2,0),IFERROR(VLOOKUP('Lotações convertidas'!A6949,'Lista de conversão'!B:B,1,0),""))</f>
        <v/>
      </c>
    </row>
    <row r="6950" spans="1:2" x14ac:dyDescent="0.25">
      <c r="A6950" t="str">
        <f>TRIM(BC!F6948)</f>
        <v/>
      </c>
      <c r="B6950" t="str">
        <f>IFERROR(VLOOKUP('Lotações convertidas'!A6950,'Lista de conversão'!A:B,2,0),IFERROR(VLOOKUP('Lotações convertidas'!A6950,'Lista de conversão'!B:B,1,0),""))</f>
        <v/>
      </c>
    </row>
    <row r="6951" spans="1:2" x14ac:dyDescent="0.25">
      <c r="A6951" t="str">
        <f>TRIM(BC!F6949)</f>
        <v/>
      </c>
      <c r="B6951" t="str">
        <f>IFERROR(VLOOKUP('Lotações convertidas'!A6951,'Lista de conversão'!A:B,2,0),IFERROR(VLOOKUP('Lotações convertidas'!A6951,'Lista de conversão'!B:B,1,0),""))</f>
        <v/>
      </c>
    </row>
    <row r="6952" spans="1:2" x14ac:dyDescent="0.25">
      <c r="A6952" t="str">
        <f>TRIM(BC!F6950)</f>
        <v/>
      </c>
      <c r="B6952" t="str">
        <f>IFERROR(VLOOKUP('Lotações convertidas'!A6952,'Lista de conversão'!A:B,2,0),IFERROR(VLOOKUP('Lotações convertidas'!A6952,'Lista de conversão'!B:B,1,0),""))</f>
        <v/>
      </c>
    </row>
    <row r="6953" spans="1:2" x14ac:dyDescent="0.25">
      <c r="A6953" t="str">
        <f>TRIM(BC!F6951)</f>
        <v/>
      </c>
      <c r="B6953" t="str">
        <f>IFERROR(VLOOKUP('Lotações convertidas'!A6953,'Lista de conversão'!A:B,2,0),IFERROR(VLOOKUP('Lotações convertidas'!A6953,'Lista de conversão'!B:B,1,0),""))</f>
        <v/>
      </c>
    </row>
    <row r="6954" spans="1:2" x14ac:dyDescent="0.25">
      <c r="A6954" t="str">
        <f>TRIM(BC!F6952)</f>
        <v/>
      </c>
      <c r="B6954" t="str">
        <f>IFERROR(VLOOKUP('Lotações convertidas'!A6954,'Lista de conversão'!A:B,2,0),IFERROR(VLOOKUP('Lotações convertidas'!A6954,'Lista de conversão'!B:B,1,0),""))</f>
        <v/>
      </c>
    </row>
    <row r="6955" spans="1:2" x14ac:dyDescent="0.25">
      <c r="A6955" t="str">
        <f>TRIM(BC!F6953)</f>
        <v/>
      </c>
      <c r="B6955" t="str">
        <f>IFERROR(VLOOKUP('Lotações convertidas'!A6955,'Lista de conversão'!A:B,2,0),IFERROR(VLOOKUP('Lotações convertidas'!A6955,'Lista de conversão'!B:B,1,0),""))</f>
        <v/>
      </c>
    </row>
    <row r="6956" spans="1:2" x14ac:dyDescent="0.25">
      <c r="A6956" t="str">
        <f>TRIM(BC!F6954)</f>
        <v/>
      </c>
      <c r="B6956" t="str">
        <f>IFERROR(VLOOKUP('Lotações convertidas'!A6956,'Lista de conversão'!A:B,2,0),IFERROR(VLOOKUP('Lotações convertidas'!A6956,'Lista de conversão'!B:B,1,0),""))</f>
        <v/>
      </c>
    </row>
    <row r="6957" spans="1:2" x14ac:dyDescent="0.25">
      <c r="A6957" t="str">
        <f>TRIM(BC!F6955)</f>
        <v/>
      </c>
      <c r="B6957" t="str">
        <f>IFERROR(VLOOKUP('Lotações convertidas'!A6957,'Lista de conversão'!A:B,2,0),IFERROR(VLOOKUP('Lotações convertidas'!A6957,'Lista de conversão'!B:B,1,0),""))</f>
        <v/>
      </c>
    </row>
    <row r="6958" spans="1:2" x14ac:dyDescent="0.25">
      <c r="A6958" t="str">
        <f>TRIM(BC!F6956)</f>
        <v/>
      </c>
      <c r="B6958" t="str">
        <f>IFERROR(VLOOKUP('Lotações convertidas'!A6958,'Lista de conversão'!A:B,2,0),IFERROR(VLOOKUP('Lotações convertidas'!A6958,'Lista de conversão'!B:B,1,0),""))</f>
        <v/>
      </c>
    </row>
    <row r="6959" spans="1:2" x14ac:dyDescent="0.25">
      <c r="A6959" t="str">
        <f>TRIM(BC!F6957)</f>
        <v/>
      </c>
      <c r="B6959" t="str">
        <f>IFERROR(VLOOKUP('Lotações convertidas'!A6959,'Lista de conversão'!A:B,2,0),IFERROR(VLOOKUP('Lotações convertidas'!A6959,'Lista de conversão'!B:B,1,0),""))</f>
        <v/>
      </c>
    </row>
    <row r="6960" spans="1:2" x14ac:dyDescent="0.25">
      <c r="A6960" t="str">
        <f>TRIM(BC!F6958)</f>
        <v/>
      </c>
      <c r="B6960" t="str">
        <f>IFERROR(VLOOKUP('Lotações convertidas'!A6960,'Lista de conversão'!A:B,2,0),IFERROR(VLOOKUP('Lotações convertidas'!A6960,'Lista de conversão'!B:B,1,0),""))</f>
        <v/>
      </c>
    </row>
    <row r="6961" spans="1:2" x14ac:dyDescent="0.25">
      <c r="A6961" t="str">
        <f>TRIM(BC!F6959)</f>
        <v/>
      </c>
      <c r="B6961" t="str">
        <f>IFERROR(VLOOKUP('Lotações convertidas'!A6961,'Lista de conversão'!A:B,2,0),IFERROR(VLOOKUP('Lotações convertidas'!A6961,'Lista de conversão'!B:B,1,0),""))</f>
        <v/>
      </c>
    </row>
    <row r="6962" spans="1:2" x14ac:dyDescent="0.25">
      <c r="A6962" t="str">
        <f>TRIM(BC!F6960)</f>
        <v/>
      </c>
      <c r="B6962" t="str">
        <f>IFERROR(VLOOKUP('Lotações convertidas'!A6962,'Lista de conversão'!A:B,2,0),IFERROR(VLOOKUP('Lotações convertidas'!A6962,'Lista de conversão'!B:B,1,0),""))</f>
        <v/>
      </c>
    </row>
    <row r="6963" spans="1:2" x14ac:dyDescent="0.25">
      <c r="A6963" t="str">
        <f>TRIM(BC!F6961)</f>
        <v/>
      </c>
      <c r="B6963" t="str">
        <f>IFERROR(VLOOKUP('Lotações convertidas'!A6963,'Lista de conversão'!A:B,2,0),IFERROR(VLOOKUP('Lotações convertidas'!A6963,'Lista de conversão'!B:B,1,0),""))</f>
        <v/>
      </c>
    </row>
    <row r="6964" spans="1:2" x14ac:dyDescent="0.25">
      <c r="A6964" t="str">
        <f>TRIM(BC!F6962)</f>
        <v/>
      </c>
      <c r="B6964" t="str">
        <f>IFERROR(VLOOKUP('Lotações convertidas'!A6964,'Lista de conversão'!A:B,2,0),IFERROR(VLOOKUP('Lotações convertidas'!A6964,'Lista de conversão'!B:B,1,0),""))</f>
        <v/>
      </c>
    </row>
    <row r="6965" spans="1:2" x14ac:dyDescent="0.25">
      <c r="A6965" t="str">
        <f>TRIM(BC!F6963)</f>
        <v/>
      </c>
      <c r="B6965" t="str">
        <f>IFERROR(VLOOKUP('Lotações convertidas'!A6965,'Lista de conversão'!A:B,2,0),IFERROR(VLOOKUP('Lotações convertidas'!A6965,'Lista de conversão'!B:B,1,0),""))</f>
        <v/>
      </c>
    </row>
    <row r="6966" spans="1:2" x14ac:dyDescent="0.25">
      <c r="A6966" t="str">
        <f>TRIM(BC!F6964)</f>
        <v/>
      </c>
      <c r="B6966" t="str">
        <f>IFERROR(VLOOKUP('Lotações convertidas'!A6966,'Lista de conversão'!A:B,2,0),IFERROR(VLOOKUP('Lotações convertidas'!A6966,'Lista de conversão'!B:B,1,0),""))</f>
        <v/>
      </c>
    </row>
    <row r="6967" spans="1:2" x14ac:dyDescent="0.25">
      <c r="A6967" t="str">
        <f>TRIM(BC!F6965)</f>
        <v/>
      </c>
      <c r="B6967" t="str">
        <f>IFERROR(VLOOKUP('Lotações convertidas'!A6967,'Lista de conversão'!A:B,2,0),IFERROR(VLOOKUP('Lotações convertidas'!A6967,'Lista de conversão'!B:B,1,0),""))</f>
        <v/>
      </c>
    </row>
    <row r="6968" spans="1:2" x14ac:dyDescent="0.25">
      <c r="A6968" t="str">
        <f>TRIM(BC!F6966)</f>
        <v/>
      </c>
      <c r="B6968" t="str">
        <f>IFERROR(VLOOKUP('Lotações convertidas'!A6968,'Lista de conversão'!A:B,2,0),IFERROR(VLOOKUP('Lotações convertidas'!A6968,'Lista de conversão'!B:B,1,0),""))</f>
        <v/>
      </c>
    </row>
    <row r="6969" spans="1:2" x14ac:dyDescent="0.25">
      <c r="A6969" t="str">
        <f>TRIM(BC!F6967)</f>
        <v/>
      </c>
      <c r="B6969" t="str">
        <f>IFERROR(VLOOKUP('Lotações convertidas'!A6969,'Lista de conversão'!A:B,2,0),IFERROR(VLOOKUP('Lotações convertidas'!A6969,'Lista de conversão'!B:B,1,0),""))</f>
        <v/>
      </c>
    </row>
    <row r="6970" spans="1:2" x14ac:dyDescent="0.25">
      <c r="A6970" t="str">
        <f>TRIM(BC!F6968)</f>
        <v/>
      </c>
      <c r="B6970" t="str">
        <f>IFERROR(VLOOKUP('Lotações convertidas'!A6970,'Lista de conversão'!A:B,2,0),IFERROR(VLOOKUP('Lotações convertidas'!A6970,'Lista de conversão'!B:B,1,0),""))</f>
        <v/>
      </c>
    </row>
    <row r="6971" spans="1:2" x14ac:dyDescent="0.25">
      <c r="A6971" t="str">
        <f>TRIM(BC!F6969)</f>
        <v/>
      </c>
      <c r="B6971" t="str">
        <f>IFERROR(VLOOKUP('Lotações convertidas'!A6971,'Lista de conversão'!A:B,2,0),IFERROR(VLOOKUP('Lotações convertidas'!A6971,'Lista de conversão'!B:B,1,0),""))</f>
        <v/>
      </c>
    </row>
    <row r="6972" spans="1:2" x14ac:dyDescent="0.25">
      <c r="A6972" t="str">
        <f>TRIM(BC!F6970)</f>
        <v/>
      </c>
      <c r="B6972" t="str">
        <f>IFERROR(VLOOKUP('Lotações convertidas'!A6972,'Lista de conversão'!A:B,2,0),IFERROR(VLOOKUP('Lotações convertidas'!A6972,'Lista de conversão'!B:B,1,0),""))</f>
        <v/>
      </c>
    </row>
    <row r="6973" spans="1:2" x14ac:dyDescent="0.25">
      <c r="A6973" t="str">
        <f>TRIM(BC!F6971)</f>
        <v/>
      </c>
      <c r="B6973" t="str">
        <f>IFERROR(VLOOKUP('Lotações convertidas'!A6973,'Lista de conversão'!A:B,2,0),IFERROR(VLOOKUP('Lotações convertidas'!A6973,'Lista de conversão'!B:B,1,0),""))</f>
        <v/>
      </c>
    </row>
    <row r="6974" spans="1:2" x14ac:dyDescent="0.25">
      <c r="A6974" t="str">
        <f>TRIM(BC!F6972)</f>
        <v/>
      </c>
      <c r="B6974" t="str">
        <f>IFERROR(VLOOKUP('Lotações convertidas'!A6974,'Lista de conversão'!A:B,2,0),IFERROR(VLOOKUP('Lotações convertidas'!A6974,'Lista de conversão'!B:B,1,0),""))</f>
        <v/>
      </c>
    </row>
    <row r="6975" spans="1:2" x14ac:dyDescent="0.25">
      <c r="A6975" t="str">
        <f>TRIM(BC!F6973)</f>
        <v/>
      </c>
      <c r="B6975" t="str">
        <f>IFERROR(VLOOKUP('Lotações convertidas'!A6975,'Lista de conversão'!A:B,2,0),IFERROR(VLOOKUP('Lotações convertidas'!A6975,'Lista de conversão'!B:B,1,0),""))</f>
        <v/>
      </c>
    </row>
    <row r="6976" spans="1:2" x14ac:dyDescent="0.25">
      <c r="A6976" t="str">
        <f>TRIM(BC!F6974)</f>
        <v/>
      </c>
      <c r="B6976" t="str">
        <f>IFERROR(VLOOKUP('Lotações convertidas'!A6976,'Lista de conversão'!A:B,2,0),IFERROR(VLOOKUP('Lotações convertidas'!A6976,'Lista de conversão'!B:B,1,0),""))</f>
        <v/>
      </c>
    </row>
    <row r="6977" spans="1:2" x14ac:dyDescent="0.25">
      <c r="A6977" t="str">
        <f>TRIM(BC!F6975)</f>
        <v/>
      </c>
      <c r="B6977" t="str">
        <f>IFERROR(VLOOKUP('Lotações convertidas'!A6977,'Lista de conversão'!A:B,2,0),IFERROR(VLOOKUP('Lotações convertidas'!A6977,'Lista de conversão'!B:B,1,0),""))</f>
        <v/>
      </c>
    </row>
    <row r="6978" spans="1:2" x14ac:dyDescent="0.25">
      <c r="A6978" t="str">
        <f>TRIM(BC!F6976)</f>
        <v/>
      </c>
      <c r="B6978" t="str">
        <f>IFERROR(VLOOKUP('Lotações convertidas'!A6978,'Lista de conversão'!A:B,2,0),IFERROR(VLOOKUP('Lotações convertidas'!A6978,'Lista de conversão'!B:B,1,0),""))</f>
        <v/>
      </c>
    </row>
    <row r="6979" spans="1:2" x14ac:dyDescent="0.25">
      <c r="A6979" t="str">
        <f>TRIM(BC!F6977)</f>
        <v/>
      </c>
      <c r="B6979" t="str">
        <f>IFERROR(VLOOKUP('Lotações convertidas'!A6979,'Lista de conversão'!A:B,2,0),IFERROR(VLOOKUP('Lotações convertidas'!A6979,'Lista de conversão'!B:B,1,0),""))</f>
        <v/>
      </c>
    </row>
    <row r="6980" spans="1:2" x14ac:dyDescent="0.25">
      <c r="A6980" t="str">
        <f>TRIM(BC!F6978)</f>
        <v/>
      </c>
      <c r="B6980" t="str">
        <f>IFERROR(VLOOKUP('Lotações convertidas'!A6980,'Lista de conversão'!A:B,2,0),IFERROR(VLOOKUP('Lotações convertidas'!A6980,'Lista de conversão'!B:B,1,0),""))</f>
        <v/>
      </c>
    </row>
    <row r="6981" spans="1:2" x14ac:dyDescent="0.25">
      <c r="A6981" t="str">
        <f>TRIM(BC!F6979)</f>
        <v/>
      </c>
      <c r="B6981" t="str">
        <f>IFERROR(VLOOKUP('Lotações convertidas'!A6981,'Lista de conversão'!A:B,2,0),IFERROR(VLOOKUP('Lotações convertidas'!A6981,'Lista de conversão'!B:B,1,0),""))</f>
        <v/>
      </c>
    </row>
    <row r="6982" spans="1:2" x14ac:dyDescent="0.25">
      <c r="A6982" t="str">
        <f>TRIM(BC!F6980)</f>
        <v/>
      </c>
      <c r="B6982" t="str">
        <f>IFERROR(VLOOKUP('Lotações convertidas'!A6982,'Lista de conversão'!A:B,2,0),IFERROR(VLOOKUP('Lotações convertidas'!A6982,'Lista de conversão'!B:B,1,0),""))</f>
        <v/>
      </c>
    </row>
    <row r="6983" spans="1:2" x14ac:dyDescent="0.25">
      <c r="A6983" t="str">
        <f>TRIM(BC!F6981)</f>
        <v/>
      </c>
      <c r="B6983" t="str">
        <f>IFERROR(VLOOKUP('Lotações convertidas'!A6983,'Lista de conversão'!A:B,2,0),IFERROR(VLOOKUP('Lotações convertidas'!A6983,'Lista de conversão'!B:B,1,0),""))</f>
        <v/>
      </c>
    </row>
    <row r="6984" spans="1:2" x14ac:dyDescent="0.25">
      <c r="A6984" t="str">
        <f>TRIM(BC!F6982)</f>
        <v/>
      </c>
      <c r="B6984" t="str">
        <f>IFERROR(VLOOKUP('Lotações convertidas'!A6984,'Lista de conversão'!A:B,2,0),IFERROR(VLOOKUP('Lotações convertidas'!A6984,'Lista de conversão'!B:B,1,0),""))</f>
        <v/>
      </c>
    </row>
    <row r="6985" spans="1:2" x14ac:dyDescent="0.25">
      <c r="A6985" t="str">
        <f>TRIM(BC!F6983)</f>
        <v/>
      </c>
      <c r="B6985" t="str">
        <f>IFERROR(VLOOKUP('Lotações convertidas'!A6985,'Lista de conversão'!A:B,2,0),IFERROR(VLOOKUP('Lotações convertidas'!A6985,'Lista de conversão'!B:B,1,0),""))</f>
        <v/>
      </c>
    </row>
    <row r="6986" spans="1:2" x14ac:dyDescent="0.25">
      <c r="A6986" t="str">
        <f>TRIM(BC!F6984)</f>
        <v/>
      </c>
      <c r="B6986" t="str">
        <f>IFERROR(VLOOKUP('Lotações convertidas'!A6986,'Lista de conversão'!A:B,2,0),IFERROR(VLOOKUP('Lotações convertidas'!A6986,'Lista de conversão'!B:B,1,0),""))</f>
        <v/>
      </c>
    </row>
    <row r="6987" spans="1:2" x14ac:dyDescent="0.25">
      <c r="A6987" t="str">
        <f>TRIM(BC!F6985)</f>
        <v/>
      </c>
      <c r="B6987" t="str">
        <f>IFERROR(VLOOKUP('Lotações convertidas'!A6987,'Lista de conversão'!A:B,2,0),IFERROR(VLOOKUP('Lotações convertidas'!A6987,'Lista de conversão'!B:B,1,0),""))</f>
        <v/>
      </c>
    </row>
    <row r="6988" spans="1:2" x14ac:dyDescent="0.25">
      <c r="A6988" t="str">
        <f>TRIM(BC!F6986)</f>
        <v/>
      </c>
      <c r="B6988" t="str">
        <f>IFERROR(VLOOKUP('Lotações convertidas'!A6988,'Lista de conversão'!A:B,2,0),IFERROR(VLOOKUP('Lotações convertidas'!A6988,'Lista de conversão'!B:B,1,0),""))</f>
        <v/>
      </c>
    </row>
    <row r="6989" spans="1:2" x14ac:dyDescent="0.25">
      <c r="A6989" t="str">
        <f>TRIM(BC!F6987)</f>
        <v/>
      </c>
      <c r="B6989" t="str">
        <f>IFERROR(VLOOKUP('Lotações convertidas'!A6989,'Lista de conversão'!A:B,2,0),IFERROR(VLOOKUP('Lotações convertidas'!A6989,'Lista de conversão'!B:B,1,0),""))</f>
        <v/>
      </c>
    </row>
    <row r="6990" spans="1:2" x14ac:dyDescent="0.25">
      <c r="A6990" t="str">
        <f>TRIM(BC!F6988)</f>
        <v/>
      </c>
      <c r="B6990" t="str">
        <f>IFERROR(VLOOKUP('Lotações convertidas'!A6990,'Lista de conversão'!A:B,2,0),IFERROR(VLOOKUP('Lotações convertidas'!A6990,'Lista de conversão'!B:B,1,0),""))</f>
        <v/>
      </c>
    </row>
    <row r="6991" spans="1:2" x14ac:dyDescent="0.25">
      <c r="A6991" t="str">
        <f>TRIM(BC!F6989)</f>
        <v/>
      </c>
      <c r="B6991" t="str">
        <f>IFERROR(VLOOKUP('Lotações convertidas'!A6991,'Lista de conversão'!A:B,2,0),IFERROR(VLOOKUP('Lotações convertidas'!A6991,'Lista de conversão'!B:B,1,0),""))</f>
        <v/>
      </c>
    </row>
    <row r="6992" spans="1:2" x14ac:dyDescent="0.25">
      <c r="A6992" t="str">
        <f>TRIM(BC!F6990)</f>
        <v/>
      </c>
      <c r="B6992" t="str">
        <f>IFERROR(VLOOKUP('Lotações convertidas'!A6992,'Lista de conversão'!A:B,2,0),IFERROR(VLOOKUP('Lotações convertidas'!A6992,'Lista de conversão'!B:B,1,0),""))</f>
        <v/>
      </c>
    </row>
    <row r="6993" spans="1:2" x14ac:dyDescent="0.25">
      <c r="A6993" t="str">
        <f>TRIM(BC!F6991)</f>
        <v/>
      </c>
      <c r="B6993" t="str">
        <f>IFERROR(VLOOKUP('Lotações convertidas'!A6993,'Lista de conversão'!A:B,2,0),IFERROR(VLOOKUP('Lotações convertidas'!A6993,'Lista de conversão'!B:B,1,0),""))</f>
        <v/>
      </c>
    </row>
    <row r="6994" spans="1:2" x14ac:dyDescent="0.25">
      <c r="A6994" t="str">
        <f>TRIM(BC!F6992)</f>
        <v/>
      </c>
      <c r="B6994" t="str">
        <f>IFERROR(VLOOKUP('Lotações convertidas'!A6994,'Lista de conversão'!A:B,2,0),IFERROR(VLOOKUP('Lotações convertidas'!A6994,'Lista de conversão'!B:B,1,0),""))</f>
        <v/>
      </c>
    </row>
    <row r="6995" spans="1:2" x14ac:dyDescent="0.25">
      <c r="A6995" t="str">
        <f>TRIM(BC!F6993)</f>
        <v/>
      </c>
      <c r="B6995" t="str">
        <f>IFERROR(VLOOKUP('Lotações convertidas'!A6995,'Lista de conversão'!A:B,2,0),IFERROR(VLOOKUP('Lotações convertidas'!A6995,'Lista de conversão'!B:B,1,0),""))</f>
        <v/>
      </c>
    </row>
    <row r="6996" spans="1:2" x14ac:dyDescent="0.25">
      <c r="A6996" t="str">
        <f>TRIM(BC!F6994)</f>
        <v/>
      </c>
      <c r="B6996" t="str">
        <f>IFERROR(VLOOKUP('Lotações convertidas'!A6996,'Lista de conversão'!A:B,2,0),IFERROR(VLOOKUP('Lotações convertidas'!A6996,'Lista de conversão'!B:B,1,0),""))</f>
        <v/>
      </c>
    </row>
    <row r="6997" spans="1:2" x14ac:dyDescent="0.25">
      <c r="A6997" t="str">
        <f>TRIM(BC!F6995)</f>
        <v/>
      </c>
      <c r="B6997" t="str">
        <f>IFERROR(VLOOKUP('Lotações convertidas'!A6997,'Lista de conversão'!A:B,2,0),IFERROR(VLOOKUP('Lotações convertidas'!A6997,'Lista de conversão'!B:B,1,0),""))</f>
        <v/>
      </c>
    </row>
    <row r="6998" spans="1:2" x14ac:dyDescent="0.25">
      <c r="A6998" t="str">
        <f>TRIM(BC!F6996)</f>
        <v/>
      </c>
      <c r="B6998" t="str">
        <f>IFERROR(VLOOKUP('Lotações convertidas'!A6998,'Lista de conversão'!A:B,2,0),IFERROR(VLOOKUP('Lotações convertidas'!A6998,'Lista de conversão'!B:B,1,0),""))</f>
        <v/>
      </c>
    </row>
    <row r="6999" spans="1:2" x14ac:dyDescent="0.25">
      <c r="A6999" t="str">
        <f>TRIM(BC!F6997)</f>
        <v/>
      </c>
      <c r="B6999" t="str">
        <f>IFERROR(VLOOKUP('Lotações convertidas'!A6999,'Lista de conversão'!A:B,2,0),IFERROR(VLOOKUP('Lotações convertidas'!A6999,'Lista de conversão'!B:B,1,0),""))</f>
        <v/>
      </c>
    </row>
    <row r="7000" spans="1:2" x14ac:dyDescent="0.25">
      <c r="A7000" t="str">
        <f>TRIM(BC!F6998)</f>
        <v/>
      </c>
      <c r="B7000" t="str">
        <f>IFERROR(VLOOKUP('Lotações convertidas'!A7000,'Lista de conversão'!A:B,2,0),IFERROR(VLOOKUP('Lotações convertidas'!A7000,'Lista de conversão'!B:B,1,0),""))</f>
        <v/>
      </c>
    </row>
    <row r="7001" spans="1:2" x14ac:dyDescent="0.25">
      <c r="A7001" t="str">
        <f>TRIM(BC!F6999)</f>
        <v/>
      </c>
      <c r="B7001" t="str">
        <f>IFERROR(VLOOKUP('Lotações convertidas'!A7001,'Lista de conversão'!A:B,2,0),IFERROR(VLOOKUP('Lotações convertidas'!A7001,'Lista de conversão'!B:B,1,0),""))</f>
        <v/>
      </c>
    </row>
    <row r="7002" spans="1:2" x14ac:dyDescent="0.25">
      <c r="A7002" t="str">
        <f>TRIM(BC!F7000)</f>
        <v/>
      </c>
      <c r="B7002" t="str">
        <f>IFERROR(VLOOKUP('Lotações convertidas'!A7002,'Lista de conversão'!A:B,2,0),IFERROR(VLOOKUP('Lotações convertidas'!A7002,'Lista de conversão'!B:B,1,0),""))</f>
        <v/>
      </c>
    </row>
    <row r="7003" spans="1:2" x14ac:dyDescent="0.25">
      <c r="A7003" t="str">
        <f>TRIM(BC!F7001)</f>
        <v/>
      </c>
      <c r="B7003" t="str">
        <f>IFERROR(VLOOKUP('Lotações convertidas'!A7003,'Lista de conversão'!A:B,2,0),IFERROR(VLOOKUP('Lotações convertidas'!A7003,'Lista de conversão'!B:B,1,0),""))</f>
        <v/>
      </c>
    </row>
    <row r="7004" spans="1:2" x14ac:dyDescent="0.25">
      <c r="A7004" t="str">
        <f>TRIM(BC!F7002)</f>
        <v/>
      </c>
      <c r="B7004" t="str">
        <f>IFERROR(VLOOKUP('Lotações convertidas'!A7004,'Lista de conversão'!A:B,2,0),IFERROR(VLOOKUP('Lotações convertidas'!A7004,'Lista de conversão'!B:B,1,0),""))</f>
        <v/>
      </c>
    </row>
    <row r="7005" spans="1:2" x14ac:dyDescent="0.25">
      <c r="A7005" t="str">
        <f>TRIM(BC!F7003)</f>
        <v/>
      </c>
      <c r="B7005" t="str">
        <f>IFERROR(VLOOKUP('Lotações convertidas'!A7005,'Lista de conversão'!A:B,2,0),IFERROR(VLOOKUP('Lotações convertidas'!A7005,'Lista de conversão'!B:B,1,0),""))</f>
        <v/>
      </c>
    </row>
    <row r="7006" spans="1:2" x14ac:dyDescent="0.25">
      <c r="A7006" t="str">
        <f>TRIM(BC!F7004)</f>
        <v/>
      </c>
      <c r="B7006" t="str">
        <f>IFERROR(VLOOKUP('Lotações convertidas'!A7006,'Lista de conversão'!A:B,2,0),IFERROR(VLOOKUP('Lotações convertidas'!A7006,'Lista de conversão'!B:B,1,0),""))</f>
        <v/>
      </c>
    </row>
    <row r="7007" spans="1:2" x14ac:dyDescent="0.25">
      <c r="A7007" t="str">
        <f>TRIM(BC!F7005)</f>
        <v/>
      </c>
      <c r="B7007" t="str">
        <f>IFERROR(VLOOKUP('Lotações convertidas'!A7007,'Lista de conversão'!A:B,2,0),IFERROR(VLOOKUP('Lotações convertidas'!A7007,'Lista de conversão'!B:B,1,0),""))</f>
        <v/>
      </c>
    </row>
    <row r="7008" spans="1:2" x14ac:dyDescent="0.25">
      <c r="A7008" t="str">
        <f>TRIM(BC!F7006)</f>
        <v/>
      </c>
      <c r="B7008" t="str">
        <f>IFERROR(VLOOKUP('Lotações convertidas'!A7008,'Lista de conversão'!A:B,2,0),IFERROR(VLOOKUP('Lotações convertidas'!A7008,'Lista de conversão'!B:B,1,0),""))</f>
        <v/>
      </c>
    </row>
    <row r="7009" spans="1:2" x14ac:dyDescent="0.25">
      <c r="A7009" t="str">
        <f>TRIM(BC!F7007)</f>
        <v/>
      </c>
      <c r="B7009" t="str">
        <f>IFERROR(VLOOKUP('Lotações convertidas'!A7009,'Lista de conversão'!A:B,2,0),IFERROR(VLOOKUP('Lotações convertidas'!A7009,'Lista de conversão'!B:B,1,0),""))</f>
        <v/>
      </c>
    </row>
    <row r="7010" spans="1:2" x14ac:dyDescent="0.25">
      <c r="A7010" t="str">
        <f>TRIM(BC!F7008)</f>
        <v/>
      </c>
      <c r="B7010" t="str">
        <f>IFERROR(VLOOKUP('Lotações convertidas'!A7010,'Lista de conversão'!A:B,2,0),IFERROR(VLOOKUP('Lotações convertidas'!A7010,'Lista de conversão'!B:B,1,0),""))</f>
        <v/>
      </c>
    </row>
    <row r="7011" spans="1:2" x14ac:dyDescent="0.25">
      <c r="A7011" t="str">
        <f>TRIM(BC!F7009)</f>
        <v/>
      </c>
      <c r="B7011" t="str">
        <f>IFERROR(VLOOKUP('Lotações convertidas'!A7011,'Lista de conversão'!A:B,2,0),IFERROR(VLOOKUP('Lotações convertidas'!A7011,'Lista de conversão'!B:B,1,0),""))</f>
        <v/>
      </c>
    </row>
    <row r="7012" spans="1:2" x14ac:dyDescent="0.25">
      <c r="A7012" t="str">
        <f>TRIM(BC!F7010)</f>
        <v/>
      </c>
      <c r="B7012" t="str">
        <f>IFERROR(VLOOKUP('Lotações convertidas'!A7012,'Lista de conversão'!A:B,2,0),IFERROR(VLOOKUP('Lotações convertidas'!A7012,'Lista de conversão'!B:B,1,0),""))</f>
        <v/>
      </c>
    </row>
    <row r="7013" spans="1:2" x14ac:dyDescent="0.25">
      <c r="A7013" t="str">
        <f>TRIM(BC!F7011)</f>
        <v/>
      </c>
      <c r="B7013" t="str">
        <f>IFERROR(VLOOKUP('Lotações convertidas'!A7013,'Lista de conversão'!A:B,2,0),IFERROR(VLOOKUP('Lotações convertidas'!A7013,'Lista de conversão'!B:B,1,0),""))</f>
        <v/>
      </c>
    </row>
    <row r="7014" spans="1:2" x14ac:dyDescent="0.25">
      <c r="A7014" t="str">
        <f>TRIM(BC!F7012)</f>
        <v/>
      </c>
      <c r="B7014" t="str">
        <f>IFERROR(VLOOKUP('Lotações convertidas'!A7014,'Lista de conversão'!A:B,2,0),IFERROR(VLOOKUP('Lotações convertidas'!A7014,'Lista de conversão'!B:B,1,0),""))</f>
        <v/>
      </c>
    </row>
    <row r="7015" spans="1:2" x14ac:dyDescent="0.25">
      <c r="A7015" t="str">
        <f>TRIM(BC!F7013)</f>
        <v/>
      </c>
      <c r="B7015" t="str">
        <f>IFERROR(VLOOKUP('Lotações convertidas'!A7015,'Lista de conversão'!A:B,2,0),IFERROR(VLOOKUP('Lotações convertidas'!A7015,'Lista de conversão'!B:B,1,0),""))</f>
        <v/>
      </c>
    </row>
    <row r="7016" spans="1:2" x14ac:dyDescent="0.25">
      <c r="A7016" t="str">
        <f>TRIM(BC!F7014)</f>
        <v/>
      </c>
      <c r="B7016" t="str">
        <f>IFERROR(VLOOKUP('Lotações convertidas'!A7016,'Lista de conversão'!A:B,2,0),IFERROR(VLOOKUP('Lotações convertidas'!A7016,'Lista de conversão'!B:B,1,0),""))</f>
        <v/>
      </c>
    </row>
    <row r="7017" spans="1:2" x14ac:dyDescent="0.25">
      <c r="A7017" t="str">
        <f>TRIM(BC!F7015)</f>
        <v/>
      </c>
      <c r="B7017" t="str">
        <f>IFERROR(VLOOKUP('Lotações convertidas'!A7017,'Lista de conversão'!A:B,2,0),IFERROR(VLOOKUP('Lotações convertidas'!A7017,'Lista de conversão'!B:B,1,0),""))</f>
        <v/>
      </c>
    </row>
    <row r="7018" spans="1:2" x14ac:dyDescent="0.25">
      <c r="A7018" t="str">
        <f>TRIM(BC!F7016)</f>
        <v/>
      </c>
      <c r="B7018" t="str">
        <f>IFERROR(VLOOKUP('Lotações convertidas'!A7018,'Lista de conversão'!A:B,2,0),IFERROR(VLOOKUP('Lotações convertidas'!A7018,'Lista de conversão'!B:B,1,0),""))</f>
        <v/>
      </c>
    </row>
    <row r="7019" spans="1:2" x14ac:dyDescent="0.25">
      <c r="A7019" t="str">
        <f>TRIM(BC!F7017)</f>
        <v/>
      </c>
      <c r="B7019" t="str">
        <f>IFERROR(VLOOKUP('Lotações convertidas'!A7019,'Lista de conversão'!A:B,2,0),IFERROR(VLOOKUP('Lotações convertidas'!A7019,'Lista de conversão'!B:B,1,0),""))</f>
        <v/>
      </c>
    </row>
    <row r="7020" spans="1:2" x14ac:dyDescent="0.25">
      <c r="A7020" t="str">
        <f>TRIM(BC!F7018)</f>
        <v/>
      </c>
      <c r="B7020" t="str">
        <f>IFERROR(VLOOKUP('Lotações convertidas'!A7020,'Lista de conversão'!A:B,2,0),IFERROR(VLOOKUP('Lotações convertidas'!A7020,'Lista de conversão'!B:B,1,0),""))</f>
        <v/>
      </c>
    </row>
    <row r="7021" spans="1:2" x14ac:dyDescent="0.25">
      <c r="A7021" t="str">
        <f>TRIM(BC!F7019)</f>
        <v/>
      </c>
      <c r="B7021" t="str">
        <f>IFERROR(VLOOKUP('Lotações convertidas'!A7021,'Lista de conversão'!A:B,2,0),IFERROR(VLOOKUP('Lotações convertidas'!A7021,'Lista de conversão'!B:B,1,0),""))</f>
        <v/>
      </c>
    </row>
    <row r="7022" spans="1:2" x14ac:dyDescent="0.25">
      <c r="A7022" t="str">
        <f>TRIM(BC!F7020)</f>
        <v/>
      </c>
      <c r="B7022" t="str">
        <f>IFERROR(VLOOKUP('Lotações convertidas'!A7022,'Lista de conversão'!A:B,2,0),IFERROR(VLOOKUP('Lotações convertidas'!A7022,'Lista de conversão'!B:B,1,0),""))</f>
        <v/>
      </c>
    </row>
    <row r="7023" spans="1:2" x14ac:dyDescent="0.25">
      <c r="A7023" t="str">
        <f>TRIM(BC!F7021)</f>
        <v/>
      </c>
      <c r="B7023" t="str">
        <f>IFERROR(VLOOKUP('Lotações convertidas'!A7023,'Lista de conversão'!A:B,2,0),IFERROR(VLOOKUP('Lotações convertidas'!A7023,'Lista de conversão'!B:B,1,0),""))</f>
        <v/>
      </c>
    </row>
    <row r="7024" spans="1:2" x14ac:dyDescent="0.25">
      <c r="A7024" t="str">
        <f>TRIM(BC!F7022)</f>
        <v/>
      </c>
      <c r="B7024" t="str">
        <f>IFERROR(VLOOKUP('Lotações convertidas'!A7024,'Lista de conversão'!A:B,2,0),IFERROR(VLOOKUP('Lotações convertidas'!A7024,'Lista de conversão'!B:B,1,0),""))</f>
        <v/>
      </c>
    </row>
    <row r="7025" spans="1:2" x14ac:dyDescent="0.25">
      <c r="A7025" t="str">
        <f>TRIM(BC!F7023)</f>
        <v/>
      </c>
      <c r="B7025" t="str">
        <f>IFERROR(VLOOKUP('Lotações convertidas'!A7025,'Lista de conversão'!A:B,2,0),IFERROR(VLOOKUP('Lotações convertidas'!A7025,'Lista de conversão'!B:B,1,0),""))</f>
        <v/>
      </c>
    </row>
    <row r="7026" spans="1:2" x14ac:dyDescent="0.25">
      <c r="A7026" t="str">
        <f>TRIM(BC!F7024)</f>
        <v/>
      </c>
      <c r="B7026" t="str">
        <f>IFERROR(VLOOKUP('Lotações convertidas'!A7026,'Lista de conversão'!A:B,2,0),IFERROR(VLOOKUP('Lotações convertidas'!A7026,'Lista de conversão'!B:B,1,0),""))</f>
        <v/>
      </c>
    </row>
    <row r="7027" spans="1:2" x14ac:dyDescent="0.25">
      <c r="A7027" t="str">
        <f>TRIM(BC!F7025)</f>
        <v/>
      </c>
      <c r="B7027" t="str">
        <f>IFERROR(VLOOKUP('Lotações convertidas'!A7027,'Lista de conversão'!A:B,2,0),IFERROR(VLOOKUP('Lotações convertidas'!A7027,'Lista de conversão'!B:B,1,0),""))</f>
        <v/>
      </c>
    </row>
    <row r="7028" spans="1:2" x14ac:dyDescent="0.25">
      <c r="A7028" t="str">
        <f>TRIM(BC!F7026)</f>
        <v/>
      </c>
      <c r="B7028" t="str">
        <f>IFERROR(VLOOKUP('Lotações convertidas'!A7028,'Lista de conversão'!A:B,2,0),IFERROR(VLOOKUP('Lotações convertidas'!A7028,'Lista de conversão'!B:B,1,0),""))</f>
        <v/>
      </c>
    </row>
    <row r="7029" spans="1:2" x14ac:dyDescent="0.25">
      <c r="A7029" t="str">
        <f>TRIM(BC!F7027)</f>
        <v/>
      </c>
      <c r="B7029" t="str">
        <f>IFERROR(VLOOKUP('Lotações convertidas'!A7029,'Lista de conversão'!A:B,2,0),IFERROR(VLOOKUP('Lotações convertidas'!A7029,'Lista de conversão'!B:B,1,0),""))</f>
        <v/>
      </c>
    </row>
    <row r="7030" spans="1:2" x14ac:dyDescent="0.25">
      <c r="A7030" t="str">
        <f>TRIM(BC!F7028)</f>
        <v/>
      </c>
      <c r="B7030" t="str">
        <f>IFERROR(VLOOKUP('Lotações convertidas'!A7030,'Lista de conversão'!A:B,2,0),IFERROR(VLOOKUP('Lotações convertidas'!A7030,'Lista de conversão'!B:B,1,0),""))</f>
        <v/>
      </c>
    </row>
    <row r="7031" spans="1:2" x14ac:dyDescent="0.25">
      <c r="A7031" t="str">
        <f>TRIM(BC!F7029)</f>
        <v/>
      </c>
      <c r="B7031" t="str">
        <f>IFERROR(VLOOKUP('Lotações convertidas'!A7031,'Lista de conversão'!A:B,2,0),IFERROR(VLOOKUP('Lotações convertidas'!A7031,'Lista de conversão'!B:B,1,0),""))</f>
        <v/>
      </c>
    </row>
    <row r="7032" spans="1:2" x14ac:dyDescent="0.25">
      <c r="A7032" t="str">
        <f>TRIM(BC!F7030)</f>
        <v/>
      </c>
      <c r="B7032" t="str">
        <f>IFERROR(VLOOKUP('Lotações convertidas'!A7032,'Lista de conversão'!A:B,2,0),IFERROR(VLOOKUP('Lotações convertidas'!A7032,'Lista de conversão'!B:B,1,0),""))</f>
        <v/>
      </c>
    </row>
    <row r="7033" spans="1:2" x14ac:dyDescent="0.25">
      <c r="A7033" t="str">
        <f>TRIM(BC!F7031)</f>
        <v/>
      </c>
      <c r="B7033" t="str">
        <f>IFERROR(VLOOKUP('Lotações convertidas'!A7033,'Lista de conversão'!A:B,2,0),IFERROR(VLOOKUP('Lotações convertidas'!A7033,'Lista de conversão'!B:B,1,0),""))</f>
        <v/>
      </c>
    </row>
    <row r="7034" spans="1:2" x14ac:dyDescent="0.25">
      <c r="A7034" t="str">
        <f>TRIM(BC!F7032)</f>
        <v/>
      </c>
      <c r="B7034" t="str">
        <f>IFERROR(VLOOKUP('Lotações convertidas'!A7034,'Lista de conversão'!A:B,2,0),IFERROR(VLOOKUP('Lotações convertidas'!A7034,'Lista de conversão'!B:B,1,0),""))</f>
        <v/>
      </c>
    </row>
    <row r="7035" spans="1:2" x14ac:dyDescent="0.25">
      <c r="A7035" t="str">
        <f>TRIM(BC!F7033)</f>
        <v/>
      </c>
      <c r="B7035" t="str">
        <f>IFERROR(VLOOKUP('Lotações convertidas'!A7035,'Lista de conversão'!A:B,2,0),IFERROR(VLOOKUP('Lotações convertidas'!A7035,'Lista de conversão'!B:B,1,0),""))</f>
        <v/>
      </c>
    </row>
    <row r="7036" spans="1:2" x14ac:dyDescent="0.25">
      <c r="A7036" t="str">
        <f>TRIM(BC!F7034)</f>
        <v/>
      </c>
      <c r="B7036" t="str">
        <f>IFERROR(VLOOKUP('Lotações convertidas'!A7036,'Lista de conversão'!A:B,2,0),IFERROR(VLOOKUP('Lotações convertidas'!A7036,'Lista de conversão'!B:B,1,0),""))</f>
        <v/>
      </c>
    </row>
    <row r="7037" spans="1:2" x14ac:dyDescent="0.25">
      <c r="A7037" t="str">
        <f>TRIM(BC!F7035)</f>
        <v/>
      </c>
      <c r="B7037" t="str">
        <f>IFERROR(VLOOKUP('Lotações convertidas'!A7037,'Lista de conversão'!A:B,2,0),IFERROR(VLOOKUP('Lotações convertidas'!A7037,'Lista de conversão'!B:B,1,0),""))</f>
        <v/>
      </c>
    </row>
    <row r="7038" spans="1:2" x14ac:dyDescent="0.25">
      <c r="A7038" t="str">
        <f>TRIM(BC!F7036)</f>
        <v/>
      </c>
      <c r="B7038" t="str">
        <f>IFERROR(VLOOKUP('Lotações convertidas'!A7038,'Lista de conversão'!A:B,2,0),IFERROR(VLOOKUP('Lotações convertidas'!A7038,'Lista de conversão'!B:B,1,0),""))</f>
        <v/>
      </c>
    </row>
    <row r="7039" spans="1:2" x14ac:dyDescent="0.25">
      <c r="A7039" t="str">
        <f>TRIM(BC!F7037)</f>
        <v/>
      </c>
      <c r="B7039" t="str">
        <f>IFERROR(VLOOKUP('Lotações convertidas'!A7039,'Lista de conversão'!A:B,2,0),IFERROR(VLOOKUP('Lotações convertidas'!A7039,'Lista de conversão'!B:B,1,0),""))</f>
        <v/>
      </c>
    </row>
    <row r="7040" spans="1:2" x14ac:dyDescent="0.25">
      <c r="A7040" t="str">
        <f>TRIM(BC!F7038)</f>
        <v/>
      </c>
      <c r="B7040" t="str">
        <f>IFERROR(VLOOKUP('Lotações convertidas'!A7040,'Lista de conversão'!A:B,2,0),IFERROR(VLOOKUP('Lotações convertidas'!A7040,'Lista de conversão'!B:B,1,0),""))</f>
        <v/>
      </c>
    </row>
    <row r="7041" spans="1:2" x14ac:dyDescent="0.25">
      <c r="A7041" t="str">
        <f>TRIM(BC!F7039)</f>
        <v/>
      </c>
      <c r="B7041" t="str">
        <f>IFERROR(VLOOKUP('Lotações convertidas'!A7041,'Lista de conversão'!A:B,2,0),IFERROR(VLOOKUP('Lotações convertidas'!A7041,'Lista de conversão'!B:B,1,0),""))</f>
        <v/>
      </c>
    </row>
    <row r="7042" spans="1:2" x14ac:dyDescent="0.25">
      <c r="A7042" t="str">
        <f>TRIM(BC!F7040)</f>
        <v/>
      </c>
      <c r="B7042" t="str">
        <f>IFERROR(VLOOKUP('Lotações convertidas'!A7042,'Lista de conversão'!A:B,2,0),IFERROR(VLOOKUP('Lotações convertidas'!A7042,'Lista de conversão'!B:B,1,0),""))</f>
        <v/>
      </c>
    </row>
    <row r="7043" spans="1:2" x14ac:dyDescent="0.25">
      <c r="A7043" t="str">
        <f>TRIM(BC!F7041)</f>
        <v/>
      </c>
      <c r="B7043" t="str">
        <f>IFERROR(VLOOKUP('Lotações convertidas'!A7043,'Lista de conversão'!A:B,2,0),IFERROR(VLOOKUP('Lotações convertidas'!A7043,'Lista de conversão'!B:B,1,0),""))</f>
        <v/>
      </c>
    </row>
    <row r="7044" spans="1:2" x14ac:dyDescent="0.25">
      <c r="A7044" t="str">
        <f>TRIM(BC!F7042)</f>
        <v/>
      </c>
      <c r="B7044" t="str">
        <f>IFERROR(VLOOKUP('Lotações convertidas'!A7044,'Lista de conversão'!A:B,2,0),IFERROR(VLOOKUP('Lotações convertidas'!A7044,'Lista de conversão'!B:B,1,0),""))</f>
        <v/>
      </c>
    </row>
    <row r="7045" spans="1:2" x14ac:dyDescent="0.25">
      <c r="A7045" t="str">
        <f>TRIM(BC!F7043)</f>
        <v/>
      </c>
      <c r="B7045" t="str">
        <f>IFERROR(VLOOKUP('Lotações convertidas'!A7045,'Lista de conversão'!A:B,2,0),IFERROR(VLOOKUP('Lotações convertidas'!A7045,'Lista de conversão'!B:B,1,0),""))</f>
        <v/>
      </c>
    </row>
    <row r="7046" spans="1:2" x14ac:dyDescent="0.25">
      <c r="A7046" t="str">
        <f>TRIM(BC!F7044)</f>
        <v/>
      </c>
      <c r="B7046" t="str">
        <f>IFERROR(VLOOKUP('Lotações convertidas'!A7046,'Lista de conversão'!A:B,2,0),IFERROR(VLOOKUP('Lotações convertidas'!A7046,'Lista de conversão'!B:B,1,0),""))</f>
        <v/>
      </c>
    </row>
    <row r="7047" spans="1:2" x14ac:dyDescent="0.25">
      <c r="A7047" t="str">
        <f>TRIM(BC!F7045)</f>
        <v/>
      </c>
      <c r="B7047" t="str">
        <f>IFERROR(VLOOKUP('Lotações convertidas'!A7047,'Lista de conversão'!A:B,2,0),IFERROR(VLOOKUP('Lotações convertidas'!A7047,'Lista de conversão'!B:B,1,0),""))</f>
        <v/>
      </c>
    </row>
    <row r="7048" spans="1:2" x14ac:dyDescent="0.25">
      <c r="A7048" t="str">
        <f>TRIM(BC!F7046)</f>
        <v/>
      </c>
      <c r="B7048" t="str">
        <f>IFERROR(VLOOKUP('Lotações convertidas'!A7048,'Lista de conversão'!A:B,2,0),IFERROR(VLOOKUP('Lotações convertidas'!A7048,'Lista de conversão'!B:B,1,0),""))</f>
        <v/>
      </c>
    </row>
    <row r="7049" spans="1:2" x14ac:dyDescent="0.25">
      <c r="A7049" t="str">
        <f>TRIM(BC!F7047)</f>
        <v/>
      </c>
      <c r="B7049" t="str">
        <f>IFERROR(VLOOKUP('Lotações convertidas'!A7049,'Lista de conversão'!A:B,2,0),IFERROR(VLOOKUP('Lotações convertidas'!A7049,'Lista de conversão'!B:B,1,0),""))</f>
        <v/>
      </c>
    </row>
    <row r="7050" spans="1:2" x14ac:dyDescent="0.25">
      <c r="A7050" t="str">
        <f>TRIM(BC!F7048)</f>
        <v/>
      </c>
      <c r="B7050" t="str">
        <f>IFERROR(VLOOKUP('Lotações convertidas'!A7050,'Lista de conversão'!A:B,2,0),IFERROR(VLOOKUP('Lotações convertidas'!A7050,'Lista de conversão'!B:B,1,0),""))</f>
        <v/>
      </c>
    </row>
    <row r="7051" spans="1:2" x14ac:dyDescent="0.25">
      <c r="A7051" t="str">
        <f>TRIM(BC!F7049)</f>
        <v/>
      </c>
      <c r="B7051" t="str">
        <f>IFERROR(VLOOKUP('Lotações convertidas'!A7051,'Lista de conversão'!A:B,2,0),IFERROR(VLOOKUP('Lotações convertidas'!A7051,'Lista de conversão'!B:B,1,0),""))</f>
        <v/>
      </c>
    </row>
    <row r="7052" spans="1:2" x14ac:dyDescent="0.25">
      <c r="A7052" t="str">
        <f>TRIM(BC!F7050)</f>
        <v/>
      </c>
      <c r="B7052" t="str">
        <f>IFERROR(VLOOKUP('Lotações convertidas'!A7052,'Lista de conversão'!A:B,2,0),IFERROR(VLOOKUP('Lotações convertidas'!A7052,'Lista de conversão'!B:B,1,0),""))</f>
        <v/>
      </c>
    </row>
    <row r="7053" spans="1:2" x14ac:dyDescent="0.25">
      <c r="A7053" t="str">
        <f>TRIM(BC!F7051)</f>
        <v/>
      </c>
      <c r="B7053" t="str">
        <f>IFERROR(VLOOKUP('Lotações convertidas'!A7053,'Lista de conversão'!A:B,2,0),IFERROR(VLOOKUP('Lotações convertidas'!A7053,'Lista de conversão'!B:B,1,0),""))</f>
        <v/>
      </c>
    </row>
    <row r="7054" spans="1:2" x14ac:dyDescent="0.25">
      <c r="A7054" t="str">
        <f>TRIM(BC!F7052)</f>
        <v/>
      </c>
      <c r="B7054" t="str">
        <f>IFERROR(VLOOKUP('Lotações convertidas'!A7054,'Lista de conversão'!A:B,2,0),IFERROR(VLOOKUP('Lotações convertidas'!A7054,'Lista de conversão'!B:B,1,0),""))</f>
        <v/>
      </c>
    </row>
    <row r="7055" spans="1:2" x14ac:dyDescent="0.25">
      <c r="A7055" t="str">
        <f>TRIM(BC!F7053)</f>
        <v/>
      </c>
      <c r="B7055" t="str">
        <f>IFERROR(VLOOKUP('Lotações convertidas'!A7055,'Lista de conversão'!A:B,2,0),IFERROR(VLOOKUP('Lotações convertidas'!A7055,'Lista de conversão'!B:B,1,0),""))</f>
        <v/>
      </c>
    </row>
    <row r="7056" spans="1:2" x14ac:dyDescent="0.25">
      <c r="A7056" t="str">
        <f>TRIM(BC!F7054)</f>
        <v/>
      </c>
      <c r="B7056" t="str">
        <f>IFERROR(VLOOKUP('Lotações convertidas'!A7056,'Lista de conversão'!A:B,2,0),IFERROR(VLOOKUP('Lotações convertidas'!A7056,'Lista de conversão'!B:B,1,0),""))</f>
        <v/>
      </c>
    </row>
    <row r="7057" spans="1:2" x14ac:dyDescent="0.25">
      <c r="A7057" t="str">
        <f>TRIM(BC!F7055)</f>
        <v/>
      </c>
      <c r="B7057" t="str">
        <f>IFERROR(VLOOKUP('Lotações convertidas'!A7057,'Lista de conversão'!A:B,2,0),IFERROR(VLOOKUP('Lotações convertidas'!A7057,'Lista de conversão'!B:B,1,0),""))</f>
        <v/>
      </c>
    </row>
    <row r="7058" spans="1:2" x14ac:dyDescent="0.25">
      <c r="A7058" t="str">
        <f>TRIM(BC!F7056)</f>
        <v/>
      </c>
      <c r="B7058" t="str">
        <f>IFERROR(VLOOKUP('Lotações convertidas'!A7058,'Lista de conversão'!A:B,2,0),IFERROR(VLOOKUP('Lotações convertidas'!A7058,'Lista de conversão'!B:B,1,0),""))</f>
        <v/>
      </c>
    </row>
    <row r="7059" spans="1:2" x14ac:dyDescent="0.25">
      <c r="A7059" t="str">
        <f>TRIM(BC!F7057)</f>
        <v/>
      </c>
      <c r="B7059" t="str">
        <f>IFERROR(VLOOKUP('Lotações convertidas'!A7059,'Lista de conversão'!A:B,2,0),IFERROR(VLOOKUP('Lotações convertidas'!A7059,'Lista de conversão'!B:B,1,0),""))</f>
        <v/>
      </c>
    </row>
    <row r="7060" spans="1:2" x14ac:dyDescent="0.25">
      <c r="A7060" t="str">
        <f>TRIM(BC!F7058)</f>
        <v/>
      </c>
      <c r="B7060" t="str">
        <f>IFERROR(VLOOKUP('Lotações convertidas'!A7060,'Lista de conversão'!A:B,2,0),IFERROR(VLOOKUP('Lotações convertidas'!A7060,'Lista de conversão'!B:B,1,0),""))</f>
        <v/>
      </c>
    </row>
    <row r="7061" spans="1:2" x14ac:dyDescent="0.25">
      <c r="A7061" t="str">
        <f>TRIM(BC!F7059)</f>
        <v/>
      </c>
      <c r="B7061" t="str">
        <f>IFERROR(VLOOKUP('Lotações convertidas'!A7061,'Lista de conversão'!A:B,2,0),IFERROR(VLOOKUP('Lotações convertidas'!A7061,'Lista de conversão'!B:B,1,0),""))</f>
        <v/>
      </c>
    </row>
    <row r="7062" spans="1:2" x14ac:dyDescent="0.25">
      <c r="A7062" t="str">
        <f>TRIM(BC!F7060)</f>
        <v/>
      </c>
      <c r="B7062" t="str">
        <f>IFERROR(VLOOKUP('Lotações convertidas'!A7062,'Lista de conversão'!A:B,2,0),IFERROR(VLOOKUP('Lotações convertidas'!A7062,'Lista de conversão'!B:B,1,0),""))</f>
        <v/>
      </c>
    </row>
    <row r="7063" spans="1:2" x14ac:dyDescent="0.25">
      <c r="A7063" t="str">
        <f>TRIM(BC!F7061)</f>
        <v/>
      </c>
      <c r="B7063" t="str">
        <f>IFERROR(VLOOKUP('Lotações convertidas'!A7063,'Lista de conversão'!A:B,2,0),IFERROR(VLOOKUP('Lotações convertidas'!A7063,'Lista de conversão'!B:B,1,0),""))</f>
        <v/>
      </c>
    </row>
    <row r="7064" spans="1:2" x14ac:dyDescent="0.25">
      <c r="A7064" t="str">
        <f>TRIM(BC!F7062)</f>
        <v/>
      </c>
      <c r="B7064" t="str">
        <f>IFERROR(VLOOKUP('Lotações convertidas'!A7064,'Lista de conversão'!A:B,2,0),IFERROR(VLOOKUP('Lotações convertidas'!A7064,'Lista de conversão'!B:B,1,0),""))</f>
        <v/>
      </c>
    </row>
    <row r="7065" spans="1:2" x14ac:dyDescent="0.25">
      <c r="A7065" t="str">
        <f>TRIM(BC!F7063)</f>
        <v/>
      </c>
      <c r="B7065" t="str">
        <f>IFERROR(VLOOKUP('Lotações convertidas'!A7065,'Lista de conversão'!A:B,2,0),IFERROR(VLOOKUP('Lotações convertidas'!A7065,'Lista de conversão'!B:B,1,0),""))</f>
        <v/>
      </c>
    </row>
    <row r="7066" spans="1:2" x14ac:dyDescent="0.25">
      <c r="A7066" t="str">
        <f>TRIM(BC!F7064)</f>
        <v/>
      </c>
      <c r="B7066" t="str">
        <f>IFERROR(VLOOKUP('Lotações convertidas'!A7066,'Lista de conversão'!A:B,2,0),IFERROR(VLOOKUP('Lotações convertidas'!A7066,'Lista de conversão'!B:B,1,0),""))</f>
        <v/>
      </c>
    </row>
    <row r="7067" spans="1:2" x14ac:dyDescent="0.25">
      <c r="A7067" t="str">
        <f>TRIM(BC!F7065)</f>
        <v/>
      </c>
      <c r="B7067" t="str">
        <f>IFERROR(VLOOKUP('Lotações convertidas'!A7067,'Lista de conversão'!A:B,2,0),IFERROR(VLOOKUP('Lotações convertidas'!A7067,'Lista de conversão'!B:B,1,0),""))</f>
        <v/>
      </c>
    </row>
    <row r="7068" spans="1:2" x14ac:dyDescent="0.25">
      <c r="A7068" t="str">
        <f>TRIM(BC!F7066)</f>
        <v/>
      </c>
      <c r="B7068" t="str">
        <f>IFERROR(VLOOKUP('Lotações convertidas'!A7068,'Lista de conversão'!A:B,2,0),IFERROR(VLOOKUP('Lotações convertidas'!A7068,'Lista de conversão'!B:B,1,0),""))</f>
        <v/>
      </c>
    </row>
    <row r="7069" spans="1:2" x14ac:dyDescent="0.25">
      <c r="A7069" t="str">
        <f>TRIM(BC!F7067)</f>
        <v/>
      </c>
      <c r="B7069" t="str">
        <f>IFERROR(VLOOKUP('Lotações convertidas'!A7069,'Lista de conversão'!A:B,2,0),IFERROR(VLOOKUP('Lotações convertidas'!A7069,'Lista de conversão'!B:B,1,0),""))</f>
        <v/>
      </c>
    </row>
    <row r="7070" spans="1:2" x14ac:dyDescent="0.25">
      <c r="A7070" t="str">
        <f>TRIM(BC!F7068)</f>
        <v/>
      </c>
      <c r="B7070" t="str">
        <f>IFERROR(VLOOKUP('Lotações convertidas'!A7070,'Lista de conversão'!A:B,2,0),IFERROR(VLOOKUP('Lotações convertidas'!A7070,'Lista de conversão'!B:B,1,0),""))</f>
        <v/>
      </c>
    </row>
    <row r="7071" spans="1:2" x14ac:dyDescent="0.25">
      <c r="A7071" t="str">
        <f>TRIM(BC!F7069)</f>
        <v/>
      </c>
      <c r="B7071" t="str">
        <f>IFERROR(VLOOKUP('Lotações convertidas'!A7071,'Lista de conversão'!A:B,2,0),IFERROR(VLOOKUP('Lotações convertidas'!A7071,'Lista de conversão'!B:B,1,0),""))</f>
        <v/>
      </c>
    </row>
    <row r="7072" spans="1:2" x14ac:dyDescent="0.25">
      <c r="A7072" t="str">
        <f>TRIM(BC!F7070)</f>
        <v/>
      </c>
      <c r="B7072" t="str">
        <f>IFERROR(VLOOKUP('Lotações convertidas'!A7072,'Lista de conversão'!A:B,2,0),IFERROR(VLOOKUP('Lotações convertidas'!A7072,'Lista de conversão'!B:B,1,0),""))</f>
        <v/>
      </c>
    </row>
    <row r="7073" spans="1:2" x14ac:dyDescent="0.25">
      <c r="A7073" t="str">
        <f>TRIM(BC!F7071)</f>
        <v/>
      </c>
      <c r="B7073" t="str">
        <f>IFERROR(VLOOKUP('Lotações convertidas'!A7073,'Lista de conversão'!A:B,2,0),IFERROR(VLOOKUP('Lotações convertidas'!A7073,'Lista de conversão'!B:B,1,0),""))</f>
        <v/>
      </c>
    </row>
    <row r="7074" spans="1:2" x14ac:dyDescent="0.25">
      <c r="A7074" t="str">
        <f>TRIM(BC!F7072)</f>
        <v/>
      </c>
      <c r="B7074" t="str">
        <f>IFERROR(VLOOKUP('Lotações convertidas'!A7074,'Lista de conversão'!A:B,2,0),IFERROR(VLOOKUP('Lotações convertidas'!A7074,'Lista de conversão'!B:B,1,0),""))</f>
        <v/>
      </c>
    </row>
    <row r="7075" spans="1:2" x14ac:dyDescent="0.25">
      <c r="A7075" t="str">
        <f>TRIM(BC!F7073)</f>
        <v/>
      </c>
      <c r="B7075" t="str">
        <f>IFERROR(VLOOKUP('Lotações convertidas'!A7075,'Lista de conversão'!A:B,2,0),IFERROR(VLOOKUP('Lotações convertidas'!A7075,'Lista de conversão'!B:B,1,0),""))</f>
        <v/>
      </c>
    </row>
    <row r="7076" spans="1:2" x14ac:dyDescent="0.25">
      <c r="A7076" t="str">
        <f>TRIM(BC!F7074)</f>
        <v/>
      </c>
      <c r="B7076" t="str">
        <f>IFERROR(VLOOKUP('Lotações convertidas'!A7076,'Lista de conversão'!A:B,2,0),IFERROR(VLOOKUP('Lotações convertidas'!A7076,'Lista de conversão'!B:B,1,0),""))</f>
        <v/>
      </c>
    </row>
    <row r="7077" spans="1:2" x14ac:dyDescent="0.25">
      <c r="A7077" t="str">
        <f>TRIM(BC!F7075)</f>
        <v/>
      </c>
      <c r="B7077" t="str">
        <f>IFERROR(VLOOKUP('Lotações convertidas'!A7077,'Lista de conversão'!A:B,2,0),IFERROR(VLOOKUP('Lotações convertidas'!A7077,'Lista de conversão'!B:B,1,0),""))</f>
        <v/>
      </c>
    </row>
    <row r="7078" spans="1:2" x14ac:dyDescent="0.25">
      <c r="A7078" t="str">
        <f>TRIM(BC!F7076)</f>
        <v/>
      </c>
      <c r="B7078" t="str">
        <f>IFERROR(VLOOKUP('Lotações convertidas'!A7078,'Lista de conversão'!A:B,2,0),IFERROR(VLOOKUP('Lotações convertidas'!A7078,'Lista de conversão'!B:B,1,0),""))</f>
        <v/>
      </c>
    </row>
    <row r="7079" spans="1:2" x14ac:dyDescent="0.25">
      <c r="A7079" t="str">
        <f>TRIM(BC!F7077)</f>
        <v/>
      </c>
      <c r="B7079" t="str">
        <f>IFERROR(VLOOKUP('Lotações convertidas'!A7079,'Lista de conversão'!A:B,2,0),IFERROR(VLOOKUP('Lotações convertidas'!A7079,'Lista de conversão'!B:B,1,0),""))</f>
        <v/>
      </c>
    </row>
    <row r="7080" spans="1:2" x14ac:dyDescent="0.25">
      <c r="A7080" t="str">
        <f>TRIM(BC!F7078)</f>
        <v/>
      </c>
      <c r="B7080" t="str">
        <f>IFERROR(VLOOKUP('Lotações convertidas'!A7080,'Lista de conversão'!A:B,2,0),IFERROR(VLOOKUP('Lotações convertidas'!A7080,'Lista de conversão'!B:B,1,0),""))</f>
        <v/>
      </c>
    </row>
    <row r="7081" spans="1:2" x14ac:dyDescent="0.25">
      <c r="A7081" t="str">
        <f>TRIM(BC!F7079)</f>
        <v/>
      </c>
      <c r="B7081" t="str">
        <f>IFERROR(VLOOKUP('Lotações convertidas'!A7081,'Lista de conversão'!A:B,2,0),IFERROR(VLOOKUP('Lotações convertidas'!A7081,'Lista de conversão'!B:B,1,0),""))</f>
        <v/>
      </c>
    </row>
    <row r="7082" spans="1:2" x14ac:dyDescent="0.25">
      <c r="A7082" t="str">
        <f>TRIM(BC!F7080)</f>
        <v/>
      </c>
      <c r="B7082" t="str">
        <f>IFERROR(VLOOKUP('Lotações convertidas'!A7082,'Lista de conversão'!A:B,2,0),IFERROR(VLOOKUP('Lotações convertidas'!A7082,'Lista de conversão'!B:B,1,0),""))</f>
        <v/>
      </c>
    </row>
    <row r="7083" spans="1:2" x14ac:dyDescent="0.25">
      <c r="A7083" t="str">
        <f>TRIM(BC!F7081)</f>
        <v/>
      </c>
      <c r="B7083" t="str">
        <f>IFERROR(VLOOKUP('Lotações convertidas'!A7083,'Lista de conversão'!A:B,2,0),IFERROR(VLOOKUP('Lotações convertidas'!A7083,'Lista de conversão'!B:B,1,0),""))</f>
        <v/>
      </c>
    </row>
    <row r="7084" spans="1:2" x14ac:dyDescent="0.25">
      <c r="A7084" t="str">
        <f>TRIM(BC!F7082)</f>
        <v/>
      </c>
      <c r="B7084" t="str">
        <f>IFERROR(VLOOKUP('Lotações convertidas'!A7084,'Lista de conversão'!A:B,2,0),IFERROR(VLOOKUP('Lotações convertidas'!A7084,'Lista de conversão'!B:B,1,0),""))</f>
        <v/>
      </c>
    </row>
    <row r="7085" spans="1:2" x14ac:dyDescent="0.25">
      <c r="A7085" t="str">
        <f>TRIM(BC!F7083)</f>
        <v/>
      </c>
      <c r="B7085" t="str">
        <f>IFERROR(VLOOKUP('Lotações convertidas'!A7085,'Lista de conversão'!A:B,2,0),IFERROR(VLOOKUP('Lotações convertidas'!A7085,'Lista de conversão'!B:B,1,0),""))</f>
        <v/>
      </c>
    </row>
    <row r="7086" spans="1:2" x14ac:dyDescent="0.25">
      <c r="A7086" t="str">
        <f>TRIM(BC!F7084)</f>
        <v/>
      </c>
      <c r="B7086" t="str">
        <f>IFERROR(VLOOKUP('Lotações convertidas'!A7086,'Lista de conversão'!A:B,2,0),IFERROR(VLOOKUP('Lotações convertidas'!A7086,'Lista de conversão'!B:B,1,0),""))</f>
        <v/>
      </c>
    </row>
    <row r="7087" spans="1:2" x14ac:dyDescent="0.25">
      <c r="A7087" t="str">
        <f>TRIM(BC!F7085)</f>
        <v/>
      </c>
      <c r="B7087" t="str">
        <f>IFERROR(VLOOKUP('Lotações convertidas'!A7087,'Lista de conversão'!A:B,2,0),IFERROR(VLOOKUP('Lotações convertidas'!A7087,'Lista de conversão'!B:B,1,0),""))</f>
        <v/>
      </c>
    </row>
    <row r="7088" spans="1:2" x14ac:dyDescent="0.25">
      <c r="A7088" t="str">
        <f>TRIM(BC!F7086)</f>
        <v/>
      </c>
      <c r="B7088" t="str">
        <f>IFERROR(VLOOKUP('Lotações convertidas'!A7088,'Lista de conversão'!A:B,2,0),IFERROR(VLOOKUP('Lotações convertidas'!A7088,'Lista de conversão'!B:B,1,0),""))</f>
        <v/>
      </c>
    </row>
    <row r="7089" spans="1:2" x14ac:dyDescent="0.25">
      <c r="A7089" t="str">
        <f>TRIM(BC!F7087)</f>
        <v/>
      </c>
      <c r="B7089" t="str">
        <f>IFERROR(VLOOKUP('Lotações convertidas'!A7089,'Lista de conversão'!A:B,2,0),IFERROR(VLOOKUP('Lotações convertidas'!A7089,'Lista de conversão'!B:B,1,0),""))</f>
        <v/>
      </c>
    </row>
    <row r="7090" spans="1:2" x14ac:dyDescent="0.25">
      <c r="A7090" t="str">
        <f>TRIM(BC!F7088)</f>
        <v/>
      </c>
      <c r="B7090" t="str">
        <f>IFERROR(VLOOKUP('Lotações convertidas'!A7090,'Lista de conversão'!A:B,2,0),IFERROR(VLOOKUP('Lotações convertidas'!A7090,'Lista de conversão'!B:B,1,0),""))</f>
        <v/>
      </c>
    </row>
    <row r="7091" spans="1:2" x14ac:dyDescent="0.25">
      <c r="A7091" t="str">
        <f>TRIM(BC!F7089)</f>
        <v/>
      </c>
      <c r="B7091" t="str">
        <f>IFERROR(VLOOKUP('Lotações convertidas'!A7091,'Lista de conversão'!A:B,2,0),IFERROR(VLOOKUP('Lotações convertidas'!A7091,'Lista de conversão'!B:B,1,0),""))</f>
        <v/>
      </c>
    </row>
    <row r="7092" spans="1:2" x14ac:dyDescent="0.25">
      <c r="A7092" t="str">
        <f>TRIM(BC!F7090)</f>
        <v/>
      </c>
      <c r="B7092" t="str">
        <f>IFERROR(VLOOKUP('Lotações convertidas'!A7092,'Lista de conversão'!A:B,2,0),IFERROR(VLOOKUP('Lotações convertidas'!A7092,'Lista de conversão'!B:B,1,0),""))</f>
        <v/>
      </c>
    </row>
    <row r="7093" spans="1:2" x14ac:dyDescent="0.25">
      <c r="A7093" t="str">
        <f>TRIM(BC!F7091)</f>
        <v/>
      </c>
      <c r="B7093" t="str">
        <f>IFERROR(VLOOKUP('Lotações convertidas'!A7093,'Lista de conversão'!A:B,2,0),IFERROR(VLOOKUP('Lotações convertidas'!A7093,'Lista de conversão'!B:B,1,0),""))</f>
        <v/>
      </c>
    </row>
    <row r="7094" spans="1:2" x14ac:dyDescent="0.25">
      <c r="A7094" t="str">
        <f>TRIM(BC!F7092)</f>
        <v/>
      </c>
      <c r="B7094" t="str">
        <f>IFERROR(VLOOKUP('Lotações convertidas'!A7094,'Lista de conversão'!A:B,2,0),IFERROR(VLOOKUP('Lotações convertidas'!A7094,'Lista de conversão'!B:B,1,0),""))</f>
        <v/>
      </c>
    </row>
    <row r="7095" spans="1:2" x14ac:dyDescent="0.25">
      <c r="A7095" t="str">
        <f>TRIM(BC!F7093)</f>
        <v/>
      </c>
      <c r="B7095" t="str">
        <f>IFERROR(VLOOKUP('Lotações convertidas'!A7095,'Lista de conversão'!A:B,2,0),IFERROR(VLOOKUP('Lotações convertidas'!A7095,'Lista de conversão'!B:B,1,0),""))</f>
        <v/>
      </c>
    </row>
    <row r="7096" spans="1:2" x14ac:dyDescent="0.25">
      <c r="A7096" t="str">
        <f>TRIM(BC!F7094)</f>
        <v/>
      </c>
      <c r="B7096" t="str">
        <f>IFERROR(VLOOKUP('Lotações convertidas'!A7096,'Lista de conversão'!A:B,2,0),IFERROR(VLOOKUP('Lotações convertidas'!A7096,'Lista de conversão'!B:B,1,0),""))</f>
        <v/>
      </c>
    </row>
    <row r="7097" spans="1:2" x14ac:dyDescent="0.25">
      <c r="A7097" t="str">
        <f>TRIM(BC!F7095)</f>
        <v/>
      </c>
      <c r="B7097" t="str">
        <f>IFERROR(VLOOKUP('Lotações convertidas'!A7097,'Lista de conversão'!A:B,2,0),IFERROR(VLOOKUP('Lotações convertidas'!A7097,'Lista de conversão'!B:B,1,0),""))</f>
        <v/>
      </c>
    </row>
    <row r="7098" spans="1:2" x14ac:dyDescent="0.25">
      <c r="A7098" t="str">
        <f>TRIM(BC!F7096)</f>
        <v/>
      </c>
      <c r="B7098" t="str">
        <f>IFERROR(VLOOKUP('Lotações convertidas'!A7098,'Lista de conversão'!A:B,2,0),IFERROR(VLOOKUP('Lotações convertidas'!A7098,'Lista de conversão'!B:B,1,0),""))</f>
        <v/>
      </c>
    </row>
    <row r="7099" spans="1:2" x14ac:dyDescent="0.25">
      <c r="A7099" t="str">
        <f>TRIM(BC!F7097)</f>
        <v/>
      </c>
      <c r="B7099" t="str">
        <f>IFERROR(VLOOKUP('Lotações convertidas'!A7099,'Lista de conversão'!A:B,2,0),IFERROR(VLOOKUP('Lotações convertidas'!A7099,'Lista de conversão'!B:B,1,0),""))</f>
        <v/>
      </c>
    </row>
    <row r="7100" spans="1:2" x14ac:dyDescent="0.25">
      <c r="A7100" t="str">
        <f>TRIM(BC!F7098)</f>
        <v/>
      </c>
      <c r="B7100" t="str">
        <f>IFERROR(VLOOKUP('Lotações convertidas'!A7100,'Lista de conversão'!A:B,2,0),IFERROR(VLOOKUP('Lotações convertidas'!A7100,'Lista de conversão'!B:B,1,0),""))</f>
        <v/>
      </c>
    </row>
    <row r="7101" spans="1:2" x14ac:dyDescent="0.25">
      <c r="A7101" t="str">
        <f>TRIM(BC!F7099)</f>
        <v/>
      </c>
      <c r="B7101" t="str">
        <f>IFERROR(VLOOKUP('Lotações convertidas'!A7101,'Lista de conversão'!A:B,2,0),IFERROR(VLOOKUP('Lotações convertidas'!A7101,'Lista de conversão'!B:B,1,0),""))</f>
        <v/>
      </c>
    </row>
    <row r="7102" spans="1:2" x14ac:dyDescent="0.25">
      <c r="A7102" t="str">
        <f>TRIM(BC!F7100)</f>
        <v/>
      </c>
      <c r="B7102" t="str">
        <f>IFERROR(VLOOKUP('Lotações convertidas'!A7102,'Lista de conversão'!A:B,2,0),IFERROR(VLOOKUP('Lotações convertidas'!A7102,'Lista de conversão'!B:B,1,0),""))</f>
        <v/>
      </c>
    </row>
    <row r="7103" spans="1:2" x14ac:dyDescent="0.25">
      <c r="A7103" t="str">
        <f>TRIM(BC!F7101)</f>
        <v/>
      </c>
      <c r="B7103" t="str">
        <f>IFERROR(VLOOKUP('Lotações convertidas'!A7103,'Lista de conversão'!A:B,2,0),IFERROR(VLOOKUP('Lotações convertidas'!A7103,'Lista de conversão'!B:B,1,0),""))</f>
        <v/>
      </c>
    </row>
    <row r="7104" spans="1:2" x14ac:dyDescent="0.25">
      <c r="A7104" t="str">
        <f>TRIM(BC!F7102)</f>
        <v/>
      </c>
      <c r="B7104" t="str">
        <f>IFERROR(VLOOKUP('Lotações convertidas'!A7104,'Lista de conversão'!A:B,2,0),IFERROR(VLOOKUP('Lotações convertidas'!A7104,'Lista de conversão'!B:B,1,0),""))</f>
        <v/>
      </c>
    </row>
    <row r="7105" spans="1:2" x14ac:dyDescent="0.25">
      <c r="A7105" t="str">
        <f>TRIM(BC!F7103)</f>
        <v/>
      </c>
      <c r="B7105" t="str">
        <f>IFERROR(VLOOKUP('Lotações convertidas'!A7105,'Lista de conversão'!A:B,2,0),IFERROR(VLOOKUP('Lotações convertidas'!A7105,'Lista de conversão'!B:B,1,0),""))</f>
        <v/>
      </c>
    </row>
    <row r="7106" spans="1:2" x14ac:dyDescent="0.25">
      <c r="A7106" t="str">
        <f>TRIM(BC!F7104)</f>
        <v/>
      </c>
      <c r="B7106" t="str">
        <f>IFERROR(VLOOKUP('Lotações convertidas'!A7106,'Lista de conversão'!A:B,2,0),IFERROR(VLOOKUP('Lotações convertidas'!A7106,'Lista de conversão'!B:B,1,0),""))</f>
        <v/>
      </c>
    </row>
    <row r="7107" spans="1:2" x14ac:dyDescent="0.25">
      <c r="A7107" t="str">
        <f>TRIM(BC!F7105)</f>
        <v/>
      </c>
      <c r="B7107" t="str">
        <f>IFERROR(VLOOKUP('Lotações convertidas'!A7107,'Lista de conversão'!A:B,2,0),IFERROR(VLOOKUP('Lotações convertidas'!A7107,'Lista de conversão'!B:B,1,0),""))</f>
        <v/>
      </c>
    </row>
    <row r="7108" spans="1:2" x14ac:dyDescent="0.25">
      <c r="A7108" t="str">
        <f>TRIM(BC!F7106)</f>
        <v/>
      </c>
      <c r="B7108" t="str">
        <f>IFERROR(VLOOKUP('Lotações convertidas'!A7108,'Lista de conversão'!A:B,2,0),IFERROR(VLOOKUP('Lotações convertidas'!A7108,'Lista de conversão'!B:B,1,0),""))</f>
        <v/>
      </c>
    </row>
    <row r="7109" spans="1:2" x14ac:dyDescent="0.25">
      <c r="A7109" t="str">
        <f>TRIM(BC!F7107)</f>
        <v/>
      </c>
      <c r="B7109" t="str">
        <f>IFERROR(VLOOKUP('Lotações convertidas'!A7109,'Lista de conversão'!A:B,2,0),IFERROR(VLOOKUP('Lotações convertidas'!A7109,'Lista de conversão'!B:B,1,0),""))</f>
        <v/>
      </c>
    </row>
    <row r="7110" spans="1:2" x14ac:dyDescent="0.25">
      <c r="A7110" t="str">
        <f>TRIM(BC!F7108)</f>
        <v/>
      </c>
      <c r="B7110" t="str">
        <f>IFERROR(VLOOKUP('Lotações convertidas'!A7110,'Lista de conversão'!A:B,2,0),IFERROR(VLOOKUP('Lotações convertidas'!A7110,'Lista de conversão'!B:B,1,0),""))</f>
        <v/>
      </c>
    </row>
    <row r="7111" spans="1:2" x14ac:dyDescent="0.25">
      <c r="A7111" t="str">
        <f>TRIM(BC!F7109)</f>
        <v/>
      </c>
      <c r="B7111" t="str">
        <f>IFERROR(VLOOKUP('Lotações convertidas'!A7111,'Lista de conversão'!A:B,2,0),IFERROR(VLOOKUP('Lotações convertidas'!A7111,'Lista de conversão'!B:B,1,0),""))</f>
        <v/>
      </c>
    </row>
    <row r="7112" spans="1:2" x14ac:dyDescent="0.25">
      <c r="A7112" t="str">
        <f>TRIM(BC!F7110)</f>
        <v/>
      </c>
      <c r="B7112" t="str">
        <f>IFERROR(VLOOKUP('Lotações convertidas'!A7112,'Lista de conversão'!A:B,2,0),IFERROR(VLOOKUP('Lotações convertidas'!A7112,'Lista de conversão'!B:B,1,0),""))</f>
        <v/>
      </c>
    </row>
    <row r="7113" spans="1:2" x14ac:dyDescent="0.25">
      <c r="A7113" t="str">
        <f>TRIM(BC!F7111)</f>
        <v/>
      </c>
      <c r="B7113" t="str">
        <f>IFERROR(VLOOKUP('Lotações convertidas'!A7113,'Lista de conversão'!A:B,2,0),IFERROR(VLOOKUP('Lotações convertidas'!A7113,'Lista de conversão'!B:B,1,0),""))</f>
        <v/>
      </c>
    </row>
    <row r="7114" spans="1:2" x14ac:dyDescent="0.25">
      <c r="A7114" t="str">
        <f>TRIM(BC!F7112)</f>
        <v/>
      </c>
      <c r="B7114" t="str">
        <f>IFERROR(VLOOKUP('Lotações convertidas'!A7114,'Lista de conversão'!A:B,2,0),IFERROR(VLOOKUP('Lotações convertidas'!A7114,'Lista de conversão'!B:B,1,0),""))</f>
        <v/>
      </c>
    </row>
    <row r="7115" spans="1:2" x14ac:dyDescent="0.25">
      <c r="A7115" t="str">
        <f>TRIM(BC!F7113)</f>
        <v/>
      </c>
      <c r="B7115" t="str">
        <f>IFERROR(VLOOKUP('Lotações convertidas'!A7115,'Lista de conversão'!A:B,2,0),IFERROR(VLOOKUP('Lotações convertidas'!A7115,'Lista de conversão'!B:B,1,0),""))</f>
        <v/>
      </c>
    </row>
    <row r="7116" spans="1:2" x14ac:dyDescent="0.25">
      <c r="A7116" t="str">
        <f>TRIM(BC!F7114)</f>
        <v/>
      </c>
      <c r="B7116" t="str">
        <f>IFERROR(VLOOKUP('Lotações convertidas'!A7116,'Lista de conversão'!A:B,2,0),IFERROR(VLOOKUP('Lotações convertidas'!A7116,'Lista de conversão'!B:B,1,0),""))</f>
        <v/>
      </c>
    </row>
    <row r="7117" spans="1:2" x14ac:dyDescent="0.25">
      <c r="A7117" t="str">
        <f>TRIM(BC!F7115)</f>
        <v/>
      </c>
      <c r="B7117" t="str">
        <f>IFERROR(VLOOKUP('Lotações convertidas'!A7117,'Lista de conversão'!A:B,2,0),IFERROR(VLOOKUP('Lotações convertidas'!A7117,'Lista de conversão'!B:B,1,0),""))</f>
        <v/>
      </c>
    </row>
    <row r="7118" spans="1:2" x14ac:dyDescent="0.25">
      <c r="A7118" t="str">
        <f>TRIM(BC!F7116)</f>
        <v/>
      </c>
      <c r="B7118" t="str">
        <f>IFERROR(VLOOKUP('Lotações convertidas'!A7118,'Lista de conversão'!A:B,2,0),IFERROR(VLOOKUP('Lotações convertidas'!A7118,'Lista de conversão'!B:B,1,0),""))</f>
        <v/>
      </c>
    </row>
    <row r="7119" spans="1:2" x14ac:dyDescent="0.25">
      <c r="A7119" t="str">
        <f>TRIM(BC!F7117)</f>
        <v/>
      </c>
      <c r="B7119" t="str">
        <f>IFERROR(VLOOKUP('Lotações convertidas'!A7119,'Lista de conversão'!A:B,2,0),IFERROR(VLOOKUP('Lotações convertidas'!A7119,'Lista de conversão'!B:B,1,0),""))</f>
        <v/>
      </c>
    </row>
    <row r="7120" spans="1:2" x14ac:dyDescent="0.25">
      <c r="A7120" t="str">
        <f>TRIM(BC!F7118)</f>
        <v/>
      </c>
      <c r="B7120" t="str">
        <f>IFERROR(VLOOKUP('Lotações convertidas'!A7120,'Lista de conversão'!A:B,2,0),IFERROR(VLOOKUP('Lotações convertidas'!A7120,'Lista de conversão'!B:B,1,0),""))</f>
        <v/>
      </c>
    </row>
    <row r="7121" spans="1:2" x14ac:dyDescent="0.25">
      <c r="A7121" t="str">
        <f>TRIM(BC!F7119)</f>
        <v/>
      </c>
      <c r="B7121" t="str">
        <f>IFERROR(VLOOKUP('Lotações convertidas'!A7121,'Lista de conversão'!A:B,2,0),IFERROR(VLOOKUP('Lotações convertidas'!A7121,'Lista de conversão'!B:B,1,0),""))</f>
        <v/>
      </c>
    </row>
    <row r="7122" spans="1:2" x14ac:dyDescent="0.25">
      <c r="A7122" t="str">
        <f>TRIM(BC!F7120)</f>
        <v/>
      </c>
      <c r="B7122" t="str">
        <f>IFERROR(VLOOKUP('Lotações convertidas'!A7122,'Lista de conversão'!A:B,2,0),IFERROR(VLOOKUP('Lotações convertidas'!A7122,'Lista de conversão'!B:B,1,0),""))</f>
        <v/>
      </c>
    </row>
    <row r="7123" spans="1:2" x14ac:dyDescent="0.25">
      <c r="A7123" t="str">
        <f>TRIM(BC!F7121)</f>
        <v/>
      </c>
      <c r="B7123" t="str">
        <f>IFERROR(VLOOKUP('Lotações convertidas'!A7123,'Lista de conversão'!A:B,2,0),IFERROR(VLOOKUP('Lotações convertidas'!A7123,'Lista de conversão'!B:B,1,0),""))</f>
        <v/>
      </c>
    </row>
    <row r="7124" spans="1:2" x14ac:dyDescent="0.25">
      <c r="A7124" t="str">
        <f>TRIM(BC!F7122)</f>
        <v/>
      </c>
      <c r="B7124" t="str">
        <f>IFERROR(VLOOKUP('Lotações convertidas'!A7124,'Lista de conversão'!A:B,2,0),IFERROR(VLOOKUP('Lotações convertidas'!A7124,'Lista de conversão'!B:B,1,0),""))</f>
        <v/>
      </c>
    </row>
    <row r="7125" spans="1:2" x14ac:dyDescent="0.25">
      <c r="A7125" t="str">
        <f>TRIM(BC!F7123)</f>
        <v/>
      </c>
      <c r="B7125" t="str">
        <f>IFERROR(VLOOKUP('Lotações convertidas'!A7125,'Lista de conversão'!A:B,2,0),IFERROR(VLOOKUP('Lotações convertidas'!A7125,'Lista de conversão'!B:B,1,0),""))</f>
        <v/>
      </c>
    </row>
    <row r="7126" spans="1:2" x14ac:dyDescent="0.25">
      <c r="A7126" t="str">
        <f>TRIM(BC!F7124)</f>
        <v/>
      </c>
      <c r="B7126" t="str">
        <f>IFERROR(VLOOKUP('Lotações convertidas'!A7126,'Lista de conversão'!A:B,2,0),IFERROR(VLOOKUP('Lotações convertidas'!A7126,'Lista de conversão'!B:B,1,0),""))</f>
        <v/>
      </c>
    </row>
    <row r="7127" spans="1:2" x14ac:dyDescent="0.25">
      <c r="A7127" t="str">
        <f>TRIM(BC!F7125)</f>
        <v/>
      </c>
      <c r="B7127" t="str">
        <f>IFERROR(VLOOKUP('Lotações convertidas'!A7127,'Lista de conversão'!A:B,2,0),IFERROR(VLOOKUP('Lotações convertidas'!A7127,'Lista de conversão'!B:B,1,0),""))</f>
        <v/>
      </c>
    </row>
    <row r="7128" spans="1:2" x14ac:dyDescent="0.25">
      <c r="A7128" t="str">
        <f>TRIM(BC!F7126)</f>
        <v/>
      </c>
      <c r="B7128" t="str">
        <f>IFERROR(VLOOKUP('Lotações convertidas'!A7128,'Lista de conversão'!A:B,2,0),IFERROR(VLOOKUP('Lotações convertidas'!A7128,'Lista de conversão'!B:B,1,0),""))</f>
        <v/>
      </c>
    </row>
    <row r="7129" spans="1:2" x14ac:dyDescent="0.25">
      <c r="A7129" t="str">
        <f>TRIM(BC!F7127)</f>
        <v/>
      </c>
      <c r="B7129" t="str">
        <f>IFERROR(VLOOKUP('Lotações convertidas'!A7129,'Lista de conversão'!A:B,2,0),IFERROR(VLOOKUP('Lotações convertidas'!A7129,'Lista de conversão'!B:B,1,0),""))</f>
        <v/>
      </c>
    </row>
    <row r="7130" spans="1:2" x14ac:dyDescent="0.25">
      <c r="A7130" t="str">
        <f>TRIM(BC!F7128)</f>
        <v/>
      </c>
      <c r="B7130" t="str">
        <f>IFERROR(VLOOKUP('Lotações convertidas'!A7130,'Lista de conversão'!A:B,2,0),IFERROR(VLOOKUP('Lotações convertidas'!A7130,'Lista de conversão'!B:B,1,0),""))</f>
        <v/>
      </c>
    </row>
    <row r="7131" spans="1:2" x14ac:dyDescent="0.25">
      <c r="A7131" t="str">
        <f>TRIM(BC!F7129)</f>
        <v/>
      </c>
      <c r="B7131" t="str">
        <f>IFERROR(VLOOKUP('Lotações convertidas'!A7131,'Lista de conversão'!A:B,2,0),IFERROR(VLOOKUP('Lotações convertidas'!A7131,'Lista de conversão'!B:B,1,0),""))</f>
        <v/>
      </c>
    </row>
    <row r="7132" spans="1:2" x14ac:dyDescent="0.25">
      <c r="A7132" t="str">
        <f>TRIM(BC!F7130)</f>
        <v/>
      </c>
      <c r="B7132" t="str">
        <f>IFERROR(VLOOKUP('Lotações convertidas'!A7132,'Lista de conversão'!A:B,2,0),IFERROR(VLOOKUP('Lotações convertidas'!A7132,'Lista de conversão'!B:B,1,0),""))</f>
        <v/>
      </c>
    </row>
    <row r="7133" spans="1:2" x14ac:dyDescent="0.25">
      <c r="A7133" t="str">
        <f>TRIM(BC!F7131)</f>
        <v/>
      </c>
      <c r="B7133" t="str">
        <f>IFERROR(VLOOKUP('Lotações convertidas'!A7133,'Lista de conversão'!A:B,2,0),IFERROR(VLOOKUP('Lotações convertidas'!A7133,'Lista de conversão'!B:B,1,0),""))</f>
        <v/>
      </c>
    </row>
    <row r="7134" spans="1:2" x14ac:dyDescent="0.25">
      <c r="A7134" t="str">
        <f>TRIM(BC!F7132)</f>
        <v/>
      </c>
      <c r="B7134" t="str">
        <f>IFERROR(VLOOKUP('Lotações convertidas'!A7134,'Lista de conversão'!A:B,2,0),IFERROR(VLOOKUP('Lotações convertidas'!A7134,'Lista de conversão'!B:B,1,0),""))</f>
        <v/>
      </c>
    </row>
    <row r="7135" spans="1:2" x14ac:dyDescent="0.25">
      <c r="A7135" t="str">
        <f>TRIM(BC!F7133)</f>
        <v/>
      </c>
      <c r="B7135" t="str">
        <f>IFERROR(VLOOKUP('Lotações convertidas'!A7135,'Lista de conversão'!A:B,2,0),IFERROR(VLOOKUP('Lotações convertidas'!A7135,'Lista de conversão'!B:B,1,0),""))</f>
        <v/>
      </c>
    </row>
    <row r="7136" spans="1:2" x14ac:dyDescent="0.25">
      <c r="A7136" t="str">
        <f>TRIM(BC!F7134)</f>
        <v/>
      </c>
      <c r="B7136" t="str">
        <f>IFERROR(VLOOKUP('Lotações convertidas'!A7136,'Lista de conversão'!A:B,2,0),IFERROR(VLOOKUP('Lotações convertidas'!A7136,'Lista de conversão'!B:B,1,0),""))</f>
        <v/>
      </c>
    </row>
    <row r="7137" spans="1:2" x14ac:dyDescent="0.25">
      <c r="A7137" t="str">
        <f>TRIM(BC!F7135)</f>
        <v/>
      </c>
      <c r="B7137" t="str">
        <f>IFERROR(VLOOKUP('Lotações convertidas'!A7137,'Lista de conversão'!A:B,2,0),IFERROR(VLOOKUP('Lotações convertidas'!A7137,'Lista de conversão'!B:B,1,0),""))</f>
        <v/>
      </c>
    </row>
    <row r="7138" spans="1:2" x14ac:dyDescent="0.25">
      <c r="A7138" t="str">
        <f>TRIM(BC!F7136)</f>
        <v/>
      </c>
      <c r="B7138" t="str">
        <f>IFERROR(VLOOKUP('Lotações convertidas'!A7138,'Lista de conversão'!A:B,2,0),IFERROR(VLOOKUP('Lotações convertidas'!A7138,'Lista de conversão'!B:B,1,0),""))</f>
        <v/>
      </c>
    </row>
    <row r="7139" spans="1:2" x14ac:dyDescent="0.25">
      <c r="A7139" t="str">
        <f>TRIM(BC!F7137)</f>
        <v/>
      </c>
      <c r="B7139" t="str">
        <f>IFERROR(VLOOKUP('Lotações convertidas'!A7139,'Lista de conversão'!A:B,2,0),IFERROR(VLOOKUP('Lotações convertidas'!A7139,'Lista de conversão'!B:B,1,0),""))</f>
        <v/>
      </c>
    </row>
    <row r="7140" spans="1:2" x14ac:dyDescent="0.25">
      <c r="A7140" t="str">
        <f>TRIM(BC!F7138)</f>
        <v/>
      </c>
      <c r="B7140" t="str">
        <f>IFERROR(VLOOKUP('Lotações convertidas'!A7140,'Lista de conversão'!A:B,2,0),IFERROR(VLOOKUP('Lotações convertidas'!A7140,'Lista de conversão'!B:B,1,0),""))</f>
        <v/>
      </c>
    </row>
    <row r="7141" spans="1:2" x14ac:dyDescent="0.25">
      <c r="A7141" t="str">
        <f>TRIM(BC!F7139)</f>
        <v/>
      </c>
      <c r="B7141" t="str">
        <f>IFERROR(VLOOKUP('Lotações convertidas'!A7141,'Lista de conversão'!A:B,2,0),IFERROR(VLOOKUP('Lotações convertidas'!A7141,'Lista de conversão'!B:B,1,0),""))</f>
        <v/>
      </c>
    </row>
    <row r="7142" spans="1:2" x14ac:dyDescent="0.25">
      <c r="A7142" t="str">
        <f>TRIM(BC!F7140)</f>
        <v/>
      </c>
      <c r="B7142" t="str">
        <f>IFERROR(VLOOKUP('Lotações convertidas'!A7142,'Lista de conversão'!A:B,2,0),IFERROR(VLOOKUP('Lotações convertidas'!A7142,'Lista de conversão'!B:B,1,0),""))</f>
        <v/>
      </c>
    </row>
    <row r="7143" spans="1:2" x14ac:dyDescent="0.25">
      <c r="A7143" t="str">
        <f>TRIM(BC!F7141)</f>
        <v/>
      </c>
      <c r="B7143" t="str">
        <f>IFERROR(VLOOKUP('Lotações convertidas'!A7143,'Lista de conversão'!A:B,2,0),IFERROR(VLOOKUP('Lotações convertidas'!A7143,'Lista de conversão'!B:B,1,0),""))</f>
        <v/>
      </c>
    </row>
    <row r="7144" spans="1:2" x14ac:dyDescent="0.25">
      <c r="A7144" t="str">
        <f>TRIM(BC!F7142)</f>
        <v/>
      </c>
      <c r="B7144" t="str">
        <f>IFERROR(VLOOKUP('Lotações convertidas'!A7144,'Lista de conversão'!A:B,2,0),IFERROR(VLOOKUP('Lotações convertidas'!A7144,'Lista de conversão'!B:B,1,0),""))</f>
        <v/>
      </c>
    </row>
    <row r="7145" spans="1:2" x14ac:dyDescent="0.25">
      <c r="A7145" t="str">
        <f>TRIM(BC!F7143)</f>
        <v/>
      </c>
      <c r="B7145" t="str">
        <f>IFERROR(VLOOKUP('Lotações convertidas'!A7145,'Lista de conversão'!A:B,2,0),IFERROR(VLOOKUP('Lotações convertidas'!A7145,'Lista de conversão'!B:B,1,0),""))</f>
        <v/>
      </c>
    </row>
    <row r="7146" spans="1:2" x14ac:dyDescent="0.25">
      <c r="A7146" t="str">
        <f>TRIM(BC!F7144)</f>
        <v/>
      </c>
      <c r="B7146" t="str">
        <f>IFERROR(VLOOKUP('Lotações convertidas'!A7146,'Lista de conversão'!A:B,2,0),IFERROR(VLOOKUP('Lotações convertidas'!A7146,'Lista de conversão'!B:B,1,0),""))</f>
        <v/>
      </c>
    </row>
    <row r="7147" spans="1:2" x14ac:dyDescent="0.25">
      <c r="A7147" t="str">
        <f>TRIM(BC!F7145)</f>
        <v/>
      </c>
      <c r="B7147" t="str">
        <f>IFERROR(VLOOKUP('Lotações convertidas'!A7147,'Lista de conversão'!A:B,2,0),IFERROR(VLOOKUP('Lotações convertidas'!A7147,'Lista de conversão'!B:B,1,0),""))</f>
        <v/>
      </c>
    </row>
    <row r="7148" spans="1:2" x14ac:dyDescent="0.25">
      <c r="A7148" t="str">
        <f>TRIM(BC!F7146)</f>
        <v/>
      </c>
      <c r="B7148" t="str">
        <f>IFERROR(VLOOKUP('Lotações convertidas'!A7148,'Lista de conversão'!A:B,2,0),IFERROR(VLOOKUP('Lotações convertidas'!A7148,'Lista de conversão'!B:B,1,0),""))</f>
        <v/>
      </c>
    </row>
    <row r="7149" spans="1:2" x14ac:dyDescent="0.25">
      <c r="A7149" t="str">
        <f>TRIM(BC!F7147)</f>
        <v/>
      </c>
      <c r="B7149" t="str">
        <f>IFERROR(VLOOKUP('Lotações convertidas'!A7149,'Lista de conversão'!A:B,2,0),IFERROR(VLOOKUP('Lotações convertidas'!A7149,'Lista de conversão'!B:B,1,0),""))</f>
        <v/>
      </c>
    </row>
    <row r="7150" spans="1:2" x14ac:dyDescent="0.25">
      <c r="A7150" t="str">
        <f>TRIM(BC!F7148)</f>
        <v/>
      </c>
      <c r="B7150" t="str">
        <f>IFERROR(VLOOKUP('Lotações convertidas'!A7150,'Lista de conversão'!A:B,2,0),IFERROR(VLOOKUP('Lotações convertidas'!A7150,'Lista de conversão'!B:B,1,0),""))</f>
        <v/>
      </c>
    </row>
    <row r="7151" spans="1:2" x14ac:dyDescent="0.25">
      <c r="A7151" t="str">
        <f>TRIM(BC!F7149)</f>
        <v/>
      </c>
      <c r="B7151" t="str">
        <f>IFERROR(VLOOKUP('Lotações convertidas'!A7151,'Lista de conversão'!A:B,2,0),IFERROR(VLOOKUP('Lotações convertidas'!A7151,'Lista de conversão'!B:B,1,0),""))</f>
        <v/>
      </c>
    </row>
    <row r="7152" spans="1:2" x14ac:dyDescent="0.25">
      <c r="A7152" t="str">
        <f>TRIM(BC!F7150)</f>
        <v/>
      </c>
      <c r="B7152" t="str">
        <f>IFERROR(VLOOKUP('Lotações convertidas'!A7152,'Lista de conversão'!A:B,2,0),IFERROR(VLOOKUP('Lotações convertidas'!A7152,'Lista de conversão'!B:B,1,0),""))</f>
        <v/>
      </c>
    </row>
    <row r="7153" spans="1:2" x14ac:dyDescent="0.25">
      <c r="A7153" t="str">
        <f>TRIM(BC!F7151)</f>
        <v/>
      </c>
      <c r="B7153" t="str">
        <f>IFERROR(VLOOKUP('Lotações convertidas'!A7153,'Lista de conversão'!A:B,2,0),IFERROR(VLOOKUP('Lotações convertidas'!A7153,'Lista de conversão'!B:B,1,0),""))</f>
        <v/>
      </c>
    </row>
    <row r="7154" spans="1:2" x14ac:dyDescent="0.25">
      <c r="A7154" t="str">
        <f>TRIM(BC!F7152)</f>
        <v/>
      </c>
      <c r="B7154" t="str">
        <f>IFERROR(VLOOKUP('Lotações convertidas'!A7154,'Lista de conversão'!A:B,2,0),IFERROR(VLOOKUP('Lotações convertidas'!A7154,'Lista de conversão'!B:B,1,0),""))</f>
        <v/>
      </c>
    </row>
    <row r="7155" spans="1:2" x14ac:dyDescent="0.25">
      <c r="A7155" t="str">
        <f>TRIM(BC!F7153)</f>
        <v/>
      </c>
      <c r="B7155" t="str">
        <f>IFERROR(VLOOKUP('Lotações convertidas'!A7155,'Lista de conversão'!A:B,2,0),IFERROR(VLOOKUP('Lotações convertidas'!A7155,'Lista de conversão'!B:B,1,0),""))</f>
        <v/>
      </c>
    </row>
    <row r="7156" spans="1:2" x14ac:dyDescent="0.25">
      <c r="A7156" t="str">
        <f>TRIM(BC!F7154)</f>
        <v/>
      </c>
      <c r="B7156" t="str">
        <f>IFERROR(VLOOKUP('Lotações convertidas'!A7156,'Lista de conversão'!A:B,2,0),IFERROR(VLOOKUP('Lotações convertidas'!A7156,'Lista de conversão'!B:B,1,0),""))</f>
        <v/>
      </c>
    </row>
    <row r="7157" spans="1:2" x14ac:dyDescent="0.25">
      <c r="A7157" t="str">
        <f>TRIM(BC!F7155)</f>
        <v/>
      </c>
      <c r="B7157" t="str">
        <f>IFERROR(VLOOKUP('Lotações convertidas'!A7157,'Lista de conversão'!A:B,2,0),IFERROR(VLOOKUP('Lotações convertidas'!A7157,'Lista de conversão'!B:B,1,0),""))</f>
        <v/>
      </c>
    </row>
    <row r="7158" spans="1:2" x14ac:dyDescent="0.25">
      <c r="A7158" t="str">
        <f>TRIM(BC!F7156)</f>
        <v/>
      </c>
      <c r="B7158" t="str">
        <f>IFERROR(VLOOKUP('Lotações convertidas'!A7158,'Lista de conversão'!A:B,2,0),IFERROR(VLOOKUP('Lotações convertidas'!A7158,'Lista de conversão'!B:B,1,0),""))</f>
        <v/>
      </c>
    </row>
    <row r="7159" spans="1:2" x14ac:dyDescent="0.25">
      <c r="A7159" t="str">
        <f>TRIM(BC!F7157)</f>
        <v/>
      </c>
      <c r="B7159" t="str">
        <f>IFERROR(VLOOKUP('Lotações convertidas'!A7159,'Lista de conversão'!A:B,2,0),IFERROR(VLOOKUP('Lotações convertidas'!A7159,'Lista de conversão'!B:B,1,0),""))</f>
        <v/>
      </c>
    </row>
    <row r="7160" spans="1:2" x14ac:dyDescent="0.25">
      <c r="A7160" t="str">
        <f>TRIM(BC!F7158)</f>
        <v/>
      </c>
      <c r="B7160" t="str">
        <f>IFERROR(VLOOKUP('Lotações convertidas'!A7160,'Lista de conversão'!A:B,2,0),IFERROR(VLOOKUP('Lotações convertidas'!A7160,'Lista de conversão'!B:B,1,0),""))</f>
        <v/>
      </c>
    </row>
    <row r="7161" spans="1:2" x14ac:dyDescent="0.25">
      <c r="A7161" t="str">
        <f>TRIM(BC!F7159)</f>
        <v/>
      </c>
      <c r="B7161" t="str">
        <f>IFERROR(VLOOKUP('Lotações convertidas'!A7161,'Lista de conversão'!A:B,2,0),IFERROR(VLOOKUP('Lotações convertidas'!A7161,'Lista de conversão'!B:B,1,0),""))</f>
        <v/>
      </c>
    </row>
    <row r="7162" spans="1:2" x14ac:dyDescent="0.25">
      <c r="A7162" t="str">
        <f>TRIM(BC!F7160)</f>
        <v/>
      </c>
      <c r="B7162" t="str">
        <f>IFERROR(VLOOKUP('Lotações convertidas'!A7162,'Lista de conversão'!A:B,2,0),IFERROR(VLOOKUP('Lotações convertidas'!A7162,'Lista de conversão'!B:B,1,0),""))</f>
        <v/>
      </c>
    </row>
    <row r="7163" spans="1:2" x14ac:dyDescent="0.25">
      <c r="A7163" t="str">
        <f>TRIM(BC!F7161)</f>
        <v/>
      </c>
      <c r="B7163" t="str">
        <f>IFERROR(VLOOKUP('Lotações convertidas'!A7163,'Lista de conversão'!A:B,2,0),IFERROR(VLOOKUP('Lotações convertidas'!A7163,'Lista de conversão'!B:B,1,0),""))</f>
        <v/>
      </c>
    </row>
    <row r="7164" spans="1:2" x14ac:dyDescent="0.25">
      <c r="A7164" t="str">
        <f>TRIM(BC!F7162)</f>
        <v/>
      </c>
      <c r="B7164" t="str">
        <f>IFERROR(VLOOKUP('Lotações convertidas'!A7164,'Lista de conversão'!A:B,2,0),IFERROR(VLOOKUP('Lotações convertidas'!A7164,'Lista de conversão'!B:B,1,0),""))</f>
        <v/>
      </c>
    </row>
    <row r="7165" spans="1:2" x14ac:dyDescent="0.25">
      <c r="A7165" t="str">
        <f>TRIM(BC!F7163)</f>
        <v/>
      </c>
      <c r="B7165" t="str">
        <f>IFERROR(VLOOKUP('Lotações convertidas'!A7165,'Lista de conversão'!A:B,2,0),IFERROR(VLOOKUP('Lotações convertidas'!A7165,'Lista de conversão'!B:B,1,0),""))</f>
        <v/>
      </c>
    </row>
    <row r="7166" spans="1:2" x14ac:dyDescent="0.25">
      <c r="A7166" t="str">
        <f>TRIM(BC!F7164)</f>
        <v/>
      </c>
      <c r="B7166" t="str">
        <f>IFERROR(VLOOKUP('Lotações convertidas'!A7166,'Lista de conversão'!A:B,2,0),IFERROR(VLOOKUP('Lotações convertidas'!A7166,'Lista de conversão'!B:B,1,0),""))</f>
        <v/>
      </c>
    </row>
    <row r="7167" spans="1:2" x14ac:dyDescent="0.25">
      <c r="A7167" t="str">
        <f>TRIM(BC!F7165)</f>
        <v/>
      </c>
      <c r="B7167" t="str">
        <f>IFERROR(VLOOKUP('Lotações convertidas'!A7167,'Lista de conversão'!A:B,2,0),IFERROR(VLOOKUP('Lotações convertidas'!A7167,'Lista de conversão'!B:B,1,0),""))</f>
        <v/>
      </c>
    </row>
    <row r="7168" spans="1:2" x14ac:dyDescent="0.25">
      <c r="A7168" t="str">
        <f>TRIM(BC!F7166)</f>
        <v/>
      </c>
      <c r="B7168" t="str">
        <f>IFERROR(VLOOKUP('Lotações convertidas'!A7168,'Lista de conversão'!A:B,2,0),IFERROR(VLOOKUP('Lotações convertidas'!A7168,'Lista de conversão'!B:B,1,0),""))</f>
        <v/>
      </c>
    </row>
    <row r="7169" spans="1:2" x14ac:dyDescent="0.25">
      <c r="A7169" t="str">
        <f>TRIM(BC!F7167)</f>
        <v/>
      </c>
      <c r="B7169" t="str">
        <f>IFERROR(VLOOKUP('Lotações convertidas'!A7169,'Lista de conversão'!A:B,2,0),IFERROR(VLOOKUP('Lotações convertidas'!A7169,'Lista de conversão'!B:B,1,0),""))</f>
        <v/>
      </c>
    </row>
    <row r="7170" spans="1:2" x14ac:dyDescent="0.25">
      <c r="A7170" t="str">
        <f>TRIM(BC!F7168)</f>
        <v/>
      </c>
      <c r="B7170" t="str">
        <f>IFERROR(VLOOKUP('Lotações convertidas'!A7170,'Lista de conversão'!A:B,2,0),IFERROR(VLOOKUP('Lotações convertidas'!A7170,'Lista de conversão'!B:B,1,0),""))</f>
        <v/>
      </c>
    </row>
    <row r="7171" spans="1:2" x14ac:dyDescent="0.25">
      <c r="A7171" t="str">
        <f>TRIM(BC!F7169)</f>
        <v/>
      </c>
      <c r="B7171" t="str">
        <f>IFERROR(VLOOKUP('Lotações convertidas'!A7171,'Lista de conversão'!A:B,2,0),IFERROR(VLOOKUP('Lotações convertidas'!A7171,'Lista de conversão'!B:B,1,0),""))</f>
        <v/>
      </c>
    </row>
    <row r="7172" spans="1:2" x14ac:dyDescent="0.25">
      <c r="A7172" t="str">
        <f>TRIM(BC!F7170)</f>
        <v/>
      </c>
      <c r="B7172" t="str">
        <f>IFERROR(VLOOKUP('Lotações convertidas'!A7172,'Lista de conversão'!A:B,2,0),IFERROR(VLOOKUP('Lotações convertidas'!A7172,'Lista de conversão'!B:B,1,0),""))</f>
        <v/>
      </c>
    </row>
    <row r="7173" spans="1:2" x14ac:dyDescent="0.25">
      <c r="A7173" t="str">
        <f>TRIM(BC!F7171)</f>
        <v/>
      </c>
      <c r="B7173" t="str">
        <f>IFERROR(VLOOKUP('Lotações convertidas'!A7173,'Lista de conversão'!A:B,2,0),IFERROR(VLOOKUP('Lotações convertidas'!A7173,'Lista de conversão'!B:B,1,0),""))</f>
        <v/>
      </c>
    </row>
    <row r="7174" spans="1:2" x14ac:dyDescent="0.25">
      <c r="A7174" t="str">
        <f>TRIM(BC!F7172)</f>
        <v/>
      </c>
      <c r="B7174" t="str">
        <f>IFERROR(VLOOKUP('Lotações convertidas'!A7174,'Lista de conversão'!A:B,2,0),IFERROR(VLOOKUP('Lotações convertidas'!A7174,'Lista de conversão'!B:B,1,0),""))</f>
        <v/>
      </c>
    </row>
    <row r="7175" spans="1:2" x14ac:dyDescent="0.25">
      <c r="A7175" t="str">
        <f>TRIM(BC!F7173)</f>
        <v/>
      </c>
      <c r="B7175" t="str">
        <f>IFERROR(VLOOKUP('Lotações convertidas'!A7175,'Lista de conversão'!A:B,2,0),IFERROR(VLOOKUP('Lotações convertidas'!A7175,'Lista de conversão'!B:B,1,0),""))</f>
        <v/>
      </c>
    </row>
    <row r="7176" spans="1:2" x14ac:dyDescent="0.25">
      <c r="A7176" t="str">
        <f>TRIM(BC!F7174)</f>
        <v/>
      </c>
      <c r="B7176" t="str">
        <f>IFERROR(VLOOKUP('Lotações convertidas'!A7176,'Lista de conversão'!A:B,2,0),IFERROR(VLOOKUP('Lotações convertidas'!A7176,'Lista de conversão'!B:B,1,0),""))</f>
        <v/>
      </c>
    </row>
    <row r="7177" spans="1:2" x14ac:dyDescent="0.25">
      <c r="A7177" t="str">
        <f>TRIM(BC!F7175)</f>
        <v/>
      </c>
      <c r="B7177" t="str">
        <f>IFERROR(VLOOKUP('Lotações convertidas'!A7177,'Lista de conversão'!A:B,2,0),IFERROR(VLOOKUP('Lotações convertidas'!A7177,'Lista de conversão'!B:B,1,0),""))</f>
        <v/>
      </c>
    </row>
    <row r="7178" spans="1:2" x14ac:dyDescent="0.25">
      <c r="A7178" t="str">
        <f>TRIM(BC!F7176)</f>
        <v/>
      </c>
      <c r="B7178" t="str">
        <f>IFERROR(VLOOKUP('Lotações convertidas'!A7178,'Lista de conversão'!A:B,2,0),IFERROR(VLOOKUP('Lotações convertidas'!A7178,'Lista de conversão'!B:B,1,0),""))</f>
        <v/>
      </c>
    </row>
    <row r="7179" spans="1:2" x14ac:dyDescent="0.25">
      <c r="A7179" t="str">
        <f>TRIM(BC!F7177)</f>
        <v/>
      </c>
      <c r="B7179" t="str">
        <f>IFERROR(VLOOKUP('Lotações convertidas'!A7179,'Lista de conversão'!A:B,2,0),IFERROR(VLOOKUP('Lotações convertidas'!A7179,'Lista de conversão'!B:B,1,0),""))</f>
        <v/>
      </c>
    </row>
    <row r="7180" spans="1:2" x14ac:dyDescent="0.25">
      <c r="A7180" t="str">
        <f>TRIM(BC!F7178)</f>
        <v/>
      </c>
      <c r="B7180" t="str">
        <f>IFERROR(VLOOKUP('Lotações convertidas'!A7180,'Lista de conversão'!A:B,2,0),IFERROR(VLOOKUP('Lotações convertidas'!A7180,'Lista de conversão'!B:B,1,0),""))</f>
        <v/>
      </c>
    </row>
    <row r="7181" spans="1:2" x14ac:dyDescent="0.25">
      <c r="A7181" t="str">
        <f>TRIM(BC!F7179)</f>
        <v/>
      </c>
      <c r="B7181" t="str">
        <f>IFERROR(VLOOKUP('Lotações convertidas'!A7181,'Lista de conversão'!A:B,2,0),IFERROR(VLOOKUP('Lotações convertidas'!A7181,'Lista de conversão'!B:B,1,0),""))</f>
        <v/>
      </c>
    </row>
    <row r="7182" spans="1:2" x14ac:dyDescent="0.25">
      <c r="A7182" t="str">
        <f>TRIM(BC!F7180)</f>
        <v/>
      </c>
      <c r="B7182" t="str">
        <f>IFERROR(VLOOKUP('Lotações convertidas'!A7182,'Lista de conversão'!A:B,2,0),IFERROR(VLOOKUP('Lotações convertidas'!A7182,'Lista de conversão'!B:B,1,0),""))</f>
        <v/>
      </c>
    </row>
    <row r="7183" spans="1:2" x14ac:dyDescent="0.25">
      <c r="A7183" t="str">
        <f>TRIM(BC!F7181)</f>
        <v/>
      </c>
      <c r="B7183" t="str">
        <f>IFERROR(VLOOKUP('Lotações convertidas'!A7183,'Lista de conversão'!A:B,2,0),IFERROR(VLOOKUP('Lotações convertidas'!A7183,'Lista de conversão'!B:B,1,0),""))</f>
        <v/>
      </c>
    </row>
    <row r="7184" spans="1:2" x14ac:dyDescent="0.25">
      <c r="A7184" t="str">
        <f>TRIM(BC!F7182)</f>
        <v/>
      </c>
      <c r="B7184" t="str">
        <f>IFERROR(VLOOKUP('Lotações convertidas'!A7184,'Lista de conversão'!A:B,2,0),IFERROR(VLOOKUP('Lotações convertidas'!A7184,'Lista de conversão'!B:B,1,0),""))</f>
        <v/>
      </c>
    </row>
    <row r="7185" spans="1:2" x14ac:dyDescent="0.25">
      <c r="A7185" t="str">
        <f>TRIM(BC!F7183)</f>
        <v/>
      </c>
      <c r="B7185" t="str">
        <f>IFERROR(VLOOKUP('Lotações convertidas'!A7185,'Lista de conversão'!A:B,2,0),IFERROR(VLOOKUP('Lotações convertidas'!A7185,'Lista de conversão'!B:B,1,0),""))</f>
        <v/>
      </c>
    </row>
    <row r="7186" spans="1:2" x14ac:dyDescent="0.25">
      <c r="A7186" t="str">
        <f>TRIM(BC!F7184)</f>
        <v/>
      </c>
      <c r="B7186" t="str">
        <f>IFERROR(VLOOKUP('Lotações convertidas'!A7186,'Lista de conversão'!A:B,2,0),IFERROR(VLOOKUP('Lotações convertidas'!A7186,'Lista de conversão'!B:B,1,0),""))</f>
        <v/>
      </c>
    </row>
    <row r="7187" spans="1:2" x14ac:dyDescent="0.25">
      <c r="A7187" t="str">
        <f>TRIM(BC!F7185)</f>
        <v/>
      </c>
      <c r="B7187" t="str">
        <f>IFERROR(VLOOKUP('Lotações convertidas'!A7187,'Lista de conversão'!A:B,2,0),IFERROR(VLOOKUP('Lotações convertidas'!A7187,'Lista de conversão'!B:B,1,0),""))</f>
        <v/>
      </c>
    </row>
    <row r="7188" spans="1:2" x14ac:dyDescent="0.25">
      <c r="A7188" t="str">
        <f>TRIM(BC!F7186)</f>
        <v/>
      </c>
      <c r="B7188" t="str">
        <f>IFERROR(VLOOKUP('Lotações convertidas'!A7188,'Lista de conversão'!A:B,2,0),IFERROR(VLOOKUP('Lotações convertidas'!A7188,'Lista de conversão'!B:B,1,0),""))</f>
        <v/>
      </c>
    </row>
    <row r="7189" spans="1:2" x14ac:dyDescent="0.25">
      <c r="A7189" t="str">
        <f>TRIM(BC!F7187)</f>
        <v/>
      </c>
      <c r="B7189" t="str">
        <f>IFERROR(VLOOKUP('Lotações convertidas'!A7189,'Lista de conversão'!A:B,2,0),IFERROR(VLOOKUP('Lotações convertidas'!A7189,'Lista de conversão'!B:B,1,0),""))</f>
        <v/>
      </c>
    </row>
    <row r="7190" spans="1:2" x14ac:dyDescent="0.25">
      <c r="A7190" t="str">
        <f>TRIM(BC!F7188)</f>
        <v/>
      </c>
      <c r="B7190" t="str">
        <f>IFERROR(VLOOKUP('Lotações convertidas'!A7190,'Lista de conversão'!A:B,2,0),IFERROR(VLOOKUP('Lotações convertidas'!A7190,'Lista de conversão'!B:B,1,0),""))</f>
        <v/>
      </c>
    </row>
    <row r="7191" spans="1:2" x14ac:dyDescent="0.25">
      <c r="A7191" t="str">
        <f>TRIM(BC!F7189)</f>
        <v/>
      </c>
      <c r="B7191" t="str">
        <f>IFERROR(VLOOKUP('Lotações convertidas'!A7191,'Lista de conversão'!A:B,2,0),IFERROR(VLOOKUP('Lotações convertidas'!A7191,'Lista de conversão'!B:B,1,0),""))</f>
        <v/>
      </c>
    </row>
    <row r="7192" spans="1:2" x14ac:dyDescent="0.25">
      <c r="A7192" t="str">
        <f>TRIM(BC!F7190)</f>
        <v/>
      </c>
      <c r="B7192" t="str">
        <f>IFERROR(VLOOKUP('Lotações convertidas'!A7192,'Lista de conversão'!A:B,2,0),IFERROR(VLOOKUP('Lotações convertidas'!A7192,'Lista de conversão'!B:B,1,0),""))</f>
        <v/>
      </c>
    </row>
    <row r="7193" spans="1:2" x14ac:dyDescent="0.25">
      <c r="A7193" t="str">
        <f>TRIM(BC!F7191)</f>
        <v/>
      </c>
      <c r="B7193" t="str">
        <f>IFERROR(VLOOKUP('Lotações convertidas'!A7193,'Lista de conversão'!A:B,2,0),IFERROR(VLOOKUP('Lotações convertidas'!A7193,'Lista de conversão'!B:B,1,0),""))</f>
        <v/>
      </c>
    </row>
    <row r="7194" spans="1:2" x14ac:dyDescent="0.25">
      <c r="A7194" t="str">
        <f>TRIM(BC!F7192)</f>
        <v/>
      </c>
      <c r="B7194" t="str">
        <f>IFERROR(VLOOKUP('Lotações convertidas'!A7194,'Lista de conversão'!A:B,2,0),IFERROR(VLOOKUP('Lotações convertidas'!A7194,'Lista de conversão'!B:B,1,0),""))</f>
        <v/>
      </c>
    </row>
    <row r="7195" spans="1:2" x14ac:dyDescent="0.25">
      <c r="A7195" t="str">
        <f>TRIM(BC!F7193)</f>
        <v/>
      </c>
      <c r="B7195" t="str">
        <f>IFERROR(VLOOKUP('Lotações convertidas'!A7195,'Lista de conversão'!A:B,2,0),IFERROR(VLOOKUP('Lotações convertidas'!A7195,'Lista de conversão'!B:B,1,0),""))</f>
        <v/>
      </c>
    </row>
    <row r="7196" spans="1:2" x14ac:dyDescent="0.25">
      <c r="A7196" t="str">
        <f>TRIM(BC!F7194)</f>
        <v/>
      </c>
      <c r="B7196" t="str">
        <f>IFERROR(VLOOKUP('Lotações convertidas'!A7196,'Lista de conversão'!A:B,2,0),IFERROR(VLOOKUP('Lotações convertidas'!A7196,'Lista de conversão'!B:B,1,0),""))</f>
        <v/>
      </c>
    </row>
    <row r="7197" spans="1:2" x14ac:dyDescent="0.25">
      <c r="A7197" t="str">
        <f>TRIM(BC!F7195)</f>
        <v/>
      </c>
      <c r="B7197" t="str">
        <f>IFERROR(VLOOKUP('Lotações convertidas'!A7197,'Lista de conversão'!A:B,2,0),IFERROR(VLOOKUP('Lotações convertidas'!A7197,'Lista de conversão'!B:B,1,0),""))</f>
        <v/>
      </c>
    </row>
    <row r="7198" spans="1:2" x14ac:dyDescent="0.25">
      <c r="A7198" t="str">
        <f>TRIM(BC!F7196)</f>
        <v/>
      </c>
      <c r="B7198" t="str">
        <f>IFERROR(VLOOKUP('Lotações convertidas'!A7198,'Lista de conversão'!A:B,2,0),IFERROR(VLOOKUP('Lotações convertidas'!A7198,'Lista de conversão'!B:B,1,0),""))</f>
        <v/>
      </c>
    </row>
    <row r="7199" spans="1:2" x14ac:dyDescent="0.25">
      <c r="A7199" t="str">
        <f>TRIM(BC!F7197)</f>
        <v/>
      </c>
      <c r="B7199" t="str">
        <f>IFERROR(VLOOKUP('Lotações convertidas'!A7199,'Lista de conversão'!A:B,2,0),IFERROR(VLOOKUP('Lotações convertidas'!A7199,'Lista de conversão'!B:B,1,0),""))</f>
        <v/>
      </c>
    </row>
    <row r="7200" spans="1:2" x14ac:dyDescent="0.25">
      <c r="A7200" t="str">
        <f>TRIM(BC!F7198)</f>
        <v/>
      </c>
      <c r="B7200" t="str">
        <f>IFERROR(VLOOKUP('Lotações convertidas'!A7200,'Lista de conversão'!A:B,2,0),IFERROR(VLOOKUP('Lotações convertidas'!A7200,'Lista de conversão'!B:B,1,0),""))</f>
        <v/>
      </c>
    </row>
    <row r="7201" spans="1:2" x14ac:dyDescent="0.25">
      <c r="A7201" t="str">
        <f>TRIM(BC!F7199)</f>
        <v/>
      </c>
      <c r="B7201" t="str">
        <f>IFERROR(VLOOKUP('Lotações convertidas'!A7201,'Lista de conversão'!A:B,2,0),IFERROR(VLOOKUP('Lotações convertidas'!A7201,'Lista de conversão'!B:B,1,0),""))</f>
        <v/>
      </c>
    </row>
    <row r="7202" spans="1:2" x14ac:dyDescent="0.25">
      <c r="A7202" t="str">
        <f>TRIM(BC!F7200)</f>
        <v/>
      </c>
      <c r="B7202" t="str">
        <f>IFERROR(VLOOKUP('Lotações convertidas'!A7202,'Lista de conversão'!A:B,2,0),IFERROR(VLOOKUP('Lotações convertidas'!A7202,'Lista de conversão'!B:B,1,0),""))</f>
        <v/>
      </c>
    </row>
    <row r="7203" spans="1:2" x14ac:dyDescent="0.25">
      <c r="A7203" t="str">
        <f>TRIM(BC!F7201)</f>
        <v/>
      </c>
      <c r="B7203" t="str">
        <f>IFERROR(VLOOKUP('Lotações convertidas'!A7203,'Lista de conversão'!A:B,2,0),IFERROR(VLOOKUP('Lotações convertidas'!A7203,'Lista de conversão'!B:B,1,0),""))</f>
        <v/>
      </c>
    </row>
    <row r="7204" spans="1:2" x14ac:dyDescent="0.25">
      <c r="A7204" t="str">
        <f>TRIM(BC!F7202)</f>
        <v/>
      </c>
      <c r="B7204" t="str">
        <f>IFERROR(VLOOKUP('Lotações convertidas'!A7204,'Lista de conversão'!A:B,2,0),IFERROR(VLOOKUP('Lotações convertidas'!A7204,'Lista de conversão'!B:B,1,0),""))</f>
        <v/>
      </c>
    </row>
    <row r="7205" spans="1:2" x14ac:dyDescent="0.25">
      <c r="A7205" t="str">
        <f>TRIM(BC!F7203)</f>
        <v/>
      </c>
      <c r="B7205" t="str">
        <f>IFERROR(VLOOKUP('Lotações convertidas'!A7205,'Lista de conversão'!A:B,2,0),IFERROR(VLOOKUP('Lotações convertidas'!A7205,'Lista de conversão'!B:B,1,0),""))</f>
        <v/>
      </c>
    </row>
    <row r="7206" spans="1:2" x14ac:dyDescent="0.25">
      <c r="A7206" t="str">
        <f>TRIM(BC!F7204)</f>
        <v/>
      </c>
      <c r="B7206" t="str">
        <f>IFERROR(VLOOKUP('Lotações convertidas'!A7206,'Lista de conversão'!A:B,2,0),IFERROR(VLOOKUP('Lotações convertidas'!A7206,'Lista de conversão'!B:B,1,0),""))</f>
        <v/>
      </c>
    </row>
    <row r="7207" spans="1:2" x14ac:dyDescent="0.25">
      <c r="A7207" t="str">
        <f>TRIM(BC!F7205)</f>
        <v/>
      </c>
      <c r="B7207" t="str">
        <f>IFERROR(VLOOKUP('Lotações convertidas'!A7207,'Lista de conversão'!A:B,2,0),IFERROR(VLOOKUP('Lotações convertidas'!A7207,'Lista de conversão'!B:B,1,0),""))</f>
        <v/>
      </c>
    </row>
    <row r="7208" spans="1:2" x14ac:dyDescent="0.25">
      <c r="A7208" t="str">
        <f>TRIM(BC!F7206)</f>
        <v/>
      </c>
      <c r="B7208" t="str">
        <f>IFERROR(VLOOKUP('Lotações convertidas'!A7208,'Lista de conversão'!A:B,2,0),IFERROR(VLOOKUP('Lotações convertidas'!A7208,'Lista de conversão'!B:B,1,0),""))</f>
        <v/>
      </c>
    </row>
    <row r="7209" spans="1:2" x14ac:dyDescent="0.25">
      <c r="A7209" t="str">
        <f>TRIM(BC!F7207)</f>
        <v/>
      </c>
      <c r="B7209" t="str">
        <f>IFERROR(VLOOKUP('Lotações convertidas'!A7209,'Lista de conversão'!A:B,2,0),IFERROR(VLOOKUP('Lotações convertidas'!A7209,'Lista de conversão'!B:B,1,0),""))</f>
        <v/>
      </c>
    </row>
    <row r="7210" spans="1:2" x14ac:dyDescent="0.25">
      <c r="A7210" t="str">
        <f>TRIM(BC!F7208)</f>
        <v/>
      </c>
      <c r="B7210" t="str">
        <f>IFERROR(VLOOKUP('Lotações convertidas'!A7210,'Lista de conversão'!A:B,2,0),IFERROR(VLOOKUP('Lotações convertidas'!A7210,'Lista de conversão'!B:B,1,0),""))</f>
        <v/>
      </c>
    </row>
    <row r="7211" spans="1:2" x14ac:dyDescent="0.25">
      <c r="A7211" t="str">
        <f>TRIM(BC!F7209)</f>
        <v/>
      </c>
      <c r="B7211" t="str">
        <f>IFERROR(VLOOKUP('Lotações convertidas'!A7211,'Lista de conversão'!A:B,2,0),IFERROR(VLOOKUP('Lotações convertidas'!A7211,'Lista de conversão'!B:B,1,0),""))</f>
        <v/>
      </c>
    </row>
    <row r="7212" spans="1:2" x14ac:dyDescent="0.25">
      <c r="A7212" t="str">
        <f>TRIM(BC!F7210)</f>
        <v/>
      </c>
      <c r="B7212" t="str">
        <f>IFERROR(VLOOKUP('Lotações convertidas'!A7212,'Lista de conversão'!A:B,2,0),IFERROR(VLOOKUP('Lotações convertidas'!A7212,'Lista de conversão'!B:B,1,0),""))</f>
        <v/>
      </c>
    </row>
    <row r="7213" spans="1:2" x14ac:dyDescent="0.25">
      <c r="A7213" t="str">
        <f>TRIM(BC!F7211)</f>
        <v/>
      </c>
      <c r="B7213" t="str">
        <f>IFERROR(VLOOKUP('Lotações convertidas'!A7213,'Lista de conversão'!A:B,2,0),IFERROR(VLOOKUP('Lotações convertidas'!A7213,'Lista de conversão'!B:B,1,0),""))</f>
        <v/>
      </c>
    </row>
    <row r="7214" spans="1:2" x14ac:dyDescent="0.25">
      <c r="A7214" t="str">
        <f>TRIM(BC!F7212)</f>
        <v/>
      </c>
      <c r="B7214" t="str">
        <f>IFERROR(VLOOKUP('Lotações convertidas'!A7214,'Lista de conversão'!A:B,2,0),IFERROR(VLOOKUP('Lotações convertidas'!A7214,'Lista de conversão'!B:B,1,0),""))</f>
        <v/>
      </c>
    </row>
    <row r="7215" spans="1:2" x14ac:dyDescent="0.25">
      <c r="A7215" t="str">
        <f>TRIM(BC!F7213)</f>
        <v/>
      </c>
      <c r="B7215" t="str">
        <f>IFERROR(VLOOKUP('Lotações convertidas'!A7215,'Lista de conversão'!A:B,2,0),IFERROR(VLOOKUP('Lotações convertidas'!A7215,'Lista de conversão'!B:B,1,0),""))</f>
        <v/>
      </c>
    </row>
    <row r="7216" spans="1:2" x14ac:dyDescent="0.25">
      <c r="A7216" t="str">
        <f>TRIM(BC!F7214)</f>
        <v/>
      </c>
      <c r="B7216" t="str">
        <f>IFERROR(VLOOKUP('Lotações convertidas'!A7216,'Lista de conversão'!A:B,2,0),IFERROR(VLOOKUP('Lotações convertidas'!A7216,'Lista de conversão'!B:B,1,0),""))</f>
        <v/>
      </c>
    </row>
    <row r="7217" spans="1:2" x14ac:dyDescent="0.25">
      <c r="A7217" t="str">
        <f>TRIM(BC!F7215)</f>
        <v/>
      </c>
      <c r="B7217" t="str">
        <f>IFERROR(VLOOKUP('Lotações convertidas'!A7217,'Lista de conversão'!A:B,2,0),IFERROR(VLOOKUP('Lotações convertidas'!A7217,'Lista de conversão'!B:B,1,0),""))</f>
        <v/>
      </c>
    </row>
    <row r="7218" spans="1:2" x14ac:dyDescent="0.25">
      <c r="A7218" t="str">
        <f>TRIM(BC!F7216)</f>
        <v/>
      </c>
      <c r="B7218" t="str">
        <f>IFERROR(VLOOKUP('Lotações convertidas'!A7218,'Lista de conversão'!A:B,2,0),IFERROR(VLOOKUP('Lotações convertidas'!A7218,'Lista de conversão'!B:B,1,0),""))</f>
        <v/>
      </c>
    </row>
    <row r="7219" spans="1:2" x14ac:dyDescent="0.25">
      <c r="A7219" t="str">
        <f>TRIM(BC!F7217)</f>
        <v/>
      </c>
      <c r="B7219" t="str">
        <f>IFERROR(VLOOKUP('Lotações convertidas'!A7219,'Lista de conversão'!A:B,2,0),IFERROR(VLOOKUP('Lotações convertidas'!A7219,'Lista de conversão'!B:B,1,0),""))</f>
        <v/>
      </c>
    </row>
    <row r="7220" spans="1:2" x14ac:dyDescent="0.25">
      <c r="A7220" t="str">
        <f>TRIM(BC!F7218)</f>
        <v/>
      </c>
      <c r="B7220" t="str">
        <f>IFERROR(VLOOKUP('Lotações convertidas'!A7220,'Lista de conversão'!A:B,2,0),IFERROR(VLOOKUP('Lotações convertidas'!A7220,'Lista de conversão'!B:B,1,0),""))</f>
        <v/>
      </c>
    </row>
    <row r="7221" spans="1:2" x14ac:dyDescent="0.25">
      <c r="A7221" t="str">
        <f>TRIM(BC!F7219)</f>
        <v/>
      </c>
      <c r="B7221" t="str">
        <f>IFERROR(VLOOKUP('Lotações convertidas'!A7221,'Lista de conversão'!A:B,2,0),IFERROR(VLOOKUP('Lotações convertidas'!A7221,'Lista de conversão'!B:B,1,0),""))</f>
        <v/>
      </c>
    </row>
    <row r="7222" spans="1:2" x14ac:dyDescent="0.25">
      <c r="A7222" t="str">
        <f>TRIM(BC!F7220)</f>
        <v/>
      </c>
      <c r="B7222" t="str">
        <f>IFERROR(VLOOKUP('Lotações convertidas'!A7222,'Lista de conversão'!A:B,2,0),IFERROR(VLOOKUP('Lotações convertidas'!A7222,'Lista de conversão'!B:B,1,0),""))</f>
        <v/>
      </c>
    </row>
    <row r="7223" spans="1:2" x14ac:dyDescent="0.25">
      <c r="A7223" t="str">
        <f>TRIM(BC!F7221)</f>
        <v/>
      </c>
      <c r="B7223" t="str">
        <f>IFERROR(VLOOKUP('Lotações convertidas'!A7223,'Lista de conversão'!A:B,2,0),IFERROR(VLOOKUP('Lotações convertidas'!A7223,'Lista de conversão'!B:B,1,0),""))</f>
        <v/>
      </c>
    </row>
    <row r="7224" spans="1:2" x14ac:dyDescent="0.25">
      <c r="A7224" t="str">
        <f>TRIM(BC!F7222)</f>
        <v/>
      </c>
      <c r="B7224" t="str">
        <f>IFERROR(VLOOKUP('Lotações convertidas'!A7224,'Lista de conversão'!A:B,2,0),IFERROR(VLOOKUP('Lotações convertidas'!A7224,'Lista de conversão'!B:B,1,0),""))</f>
        <v/>
      </c>
    </row>
    <row r="7225" spans="1:2" x14ac:dyDescent="0.25">
      <c r="A7225" t="str">
        <f>TRIM(BC!F7223)</f>
        <v/>
      </c>
      <c r="B7225" t="str">
        <f>IFERROR(VLOOKUP('Lotações convertidas'!A7225,'Lista de conversão'!A:B,2,0),IFERROR(VLOOKUP('Lotações convertidas'!A7225,'Lista de conversão'!B:B,1,0),""))</f>
        <v/>
      </c>
    </row>
    <row r="7226" spans="1:2" x14ac:dyDescent="0.25">
      <c r="A7226" t="str">
        <f>TRIM(BC!F7224)</f>
        <v/>
      </c>
      <c r="B7226" t="str">
        <f>IFERROR(VLOOKUP('Lotações convertidas'!A7226,'Lista de conversão'!A:B,2,0),IFERROR(VLOOKUP('Lotações convertidas'!A7226,'Lista de conversão'!B:B,1,0),""))</f>
        <v/>
      </c>
    </row>
    <row r="7227" spans="1:2" x14ac:dyDescent="0.25">
      <c r="A7227" t="str">
        <f>TRIM(BC!F7225)</f>
        <v/>
      </c>
      <c r="B7227" t="str">
        <f>IFERROR(VLOOKUP('Lotações convertidas'!A7227,'Lista de conversão'!A:B,2,0),IFERROR(VLOOKUP('Lotações convertidas'!A7227,'Lista de conversão'!B:B,1,0),""))</f>
        <v/>
      </c>
    </row>
    <row r="7228" spans="1:2" x14ac:dyDescent="0.25">
      <c r="A7228" t="str">
        <f>TRIM(BC!F7226)</f>
        <v/>
      </c>
      <c r="B7228" t="str">
        <f>IFERROR(VLOOKUP('Lotações convertidas'!A7228,'Lista de conversão'!A:B,2,0),IFERROR(VLOOKUP('Lotações convertidas'!A7228,'Lista de conversão'!B:B,1,0),""))</f>
        <v/>
      </c>
    </row>
    <row r="7229" spans="1:2" x14ac:dyDescent="0.25">
      <c r="A7229" t="str">
        <f>TRIM(BC!F7227)</f>
        <v/>
      </c>
      <c r="B7229" t="str">
        <f>IFERROR(VLOOKUP('Lotações convertidas'!A7229,'Lista de conversão'!A:B,2,0),IFERROR(VLOOKUP('Lotações convertidas'!A7229,'Lista de conversão'!B:B,1,0),""))</f>
        <v/>
      </c>
    </row>
    <row r="7230" spans="1:2" x14ac:dyDescent="0.25">
      <c r="A7230" t="str">
        <f>TRIM(BC!F7228)</f>
        <v/>
      </c>
      <c r="B7230" t="str">
        <f>IFERROR(VLOOKUP('Lotações convertidas'!A7230,'Lista de conversão'!A:B,2,0),IFERROR(VLOOKUP('Lotações convertidas'!A7230,'Lista de conversão'!B:B,1,0),""))</f>
        <v/>
      </c>
    </row>
    <row r="7231" spans="1:2" x14ac:dyDescent="0.25">
      <c r="A7231" t="str">
        <f>TRIM(BC!F7229)</f>
        <v/>
      </c>
      <c r="B7231" t="str">
        <f>IFERROR(VLOOKUP('Lotações convertidas'!A7231,'Lista de conversão'!A:B,2,0),IFERROR(VLOOKUP('Lotações convertidas'!A7231,'Lista de conversão'!B:B,1,0),""))</f>
        <v/>
      </c>
    </row>
    <row r="7232" spans="1:2" x14ac:dyDescent="0.25">
      <c r="A7232" t="str">
        <f>TRIM(BC!F7230)</f>
        <v/>
      </c>
      <c r="B7232" t="str">
        <f>IFERROR(VLOOKUP('Lotações convertidas'!A7232,'Lista de conversão'!A:B,2,0),IFERROR(VLOOKUP('Lotações convertidas'!A7232,'Lista de conversão'!B:B,1,0),""))</f>
        <v/>
      </c>
    </row>
    <row r="7233" spans="1:2" x14ac:dyDescent="0.25">
      <c r="A7233" t="str">
        <f>TRIM(BC!F7231)</f>
        <v/>
      </c>
      <c r="B7233" t="str">
        <f>IFERROR(VLOOKUP('Lotações convertidas'!A7233,'Lista de conversão'!A:B,2,0),IFERROR(VLOOKUP('Lotações convertidas'!A7233,'Lista de conversão'!B:B,1,0),""))</f>
        <v/>
      </c>
    </row>
    <row r="7234" spans="1:2" x14ac:dyDescent="0.25">
      <c r="A7234" t="str">
        <f>TRIM(BC!F7232)</f>
        <v/>
      </c>
      <c r="B7234" t="str">
        <f>IFERROR(VLOOKUP('Lotações convertidas'!A7234,'Lista de conversão'!A:B,2,0),IFERROR(VLOOKUP('Lotações convertidas'!A7234,'Lista de conversão'!B:B,1,0),""))</f>
        <v/>
      </c>
    </row>
    <row r="7235" spans="1:2" x14ac:dyDescent="0.25">
      <c r="A7235" t="str">
        <f>TRIM(BC!F7233)</f>
        <v/>
      </c>
      <c r="B7235" t="str">
        <f>IFERROR(VLOOKUP('Lotações convertidas'!A7235,'Lista de conversão'!A:B,2,0),IFERROR(VLOOKUP('Lotações convertidas'!A7235,'Lista de conversão'!B:B,1,0),""))</f>
        <v/>
      </c>
    </row>
    <row r="7236" spans="1:2" x14ac:dyDescent="0.25">
      <c r="A7236" t="str">
        <f>TRIM(BC!F7234)</f>
        <v/>
      </c>
      <c r="B7236" t="str">
        <f>IFERROR(VLOOKUP('Lotações convertidas'!A7236,'Lista de conversão'!A:B,2,0),IFERROR(VLOOKUP('Lotações convertidas'!A7236,'Lista de conversão'!B:B,1,0),""))</f>
        <v/>
      </c>
    </row>
    <row r="7237" spans="1:2" x14ac:dyDescent="0.25">
      <c r="A7237" t="str">
        <f>TRIM(BC!F7235)</f>
        <v/>
      </c>
      <c r="B7237" t="str">
        <f>IFERROR(VLOOKUP('Lotações convertidas'!A7237,'Lista de conversão'!A:B,2,0),IFERROR(VLOOKUP('Lotações convertidas'!A7237,'Lista de conversão'!B:B,1,0),""))</f>
        <v/>
      </c>
    </row>
    <row r="7238" spans="1:2" x14ac:dyDescent="0.25">
      <c r="A7238" t="str">
        <f>TRIM(BC!F7236)</f>
        <v/>
      </c>
      <c r="B7238" t="str">
        <f>IFERROR(VLOOKUP('Lotações convertidas'!A7238,'Lista de conversão'!A:B,2,0),IFERROR(VLOOKUP('Lotações convertidas'!A7238,'Lista de conversão'!B:B,1,0),""))</f>
        <v/>
      </c>
    </row>
    <row r="7239" spans="1:2" x14ac:dyDescent="0.25">
      <c r="A7239" t="str">
        <f>TRIM(BC!F7237)</f>
        <v/>
      </c>
      <c r="B7239" t="str">
        <f>IFERROR(VLOOKUP('Lotações convertidas'!A7239,'Lista de conversão'!A:B,2,0),IFERROR(VLOOKUP('Lotações convertidas'!A7239,'Lista de conversão'!B:B,1,0),""))</f>
        <v/>
      </c>
    </row>
    <row r="7240" spans="1:2" x14ac:dyDescent="0.25">
      <c r="A7240" t="str">
        <f>TRIM(BC!F7238)</f>
        <v/>
      </c>
      <c r="B7240" t="str">
        <f>IFERROR(VLOOKUP('Lotações convertidas'!A7240,'Lista de conversão'!A:B,2,0),IFERROR(VLOOKUP('Lotações convertidas'!A7240,'Lista de conversão'!B:B,1,0),""))</f>
        <v/>
      </c>
    </row>
    <row r="7241" spans="1:2" x14ac:dyDescent="0.25">
      <c r="A7241" t="str">
        <f>TRIM(BC!F7239)</f>
        <v/>
      </c>
      <c r="B7241" t="str">
        <f>IFERROR(VLOOKUP('Lotações convertidas'!A7241,'Lista de conversão'!A:B,2,0),IFERROR(VLOOKUP('Lotações convertidas'!A7241,'Lista de conversão'!B:B,1,0),""))</f>
        <v/>
      </c>
    </row>
    <row r="7242" spans="1:2" x14ac:dyDescent="0.25">
      <c r="A7242" t="str">
        <f>TRIM(BC!F7240)</f>
        <v/>
      </c>
      <c r="B7242" t="str">
        <f>IFERROR(VLOOKUP('Lotações convertidas'!A7242,'Lista de conversão'!A:B,2,0),IFERROR(VLOOKUP('Lotações convertidas'!A7242,'Lista de conversão'!B:B,1,0),""))</f>
        <v/>
      </c>
    </row>
    <row r="7243" spans="1:2" x14ac:dyDescent="0.25">
      <c r="A7243" t="str">
        <f>TRIM(BC!F7241)</f>
        <v/>
      </c>
      <c r="B7243" t="str">
        <f>IFERROR(VLOOKUP('Lotações convertidas'!A7243,'Lista de conversão'!A:B,2,0),IFERROR(VLOOKUP('Lotações convertidas'!A7243,'Lista de conversão'!B:B,1,0),""))</f>
        <v/>
      </c>
    </row>
    <row r="7244" spans="1:2" x14ac:dyDescent="0.25">
      <c r="A7244" t="str">
        <f>TRIM(BC!F7242)</f>
        <v/>
      </c>
      <c r="B7244" t="str">
        <f>IFERROR(VLOOKUP('Lotações convertidas'!A7244,'Lista de conversão'!A:B,2,0),IFERROR(VLOOKUP('Lotações convertidas'!A7244,'Lista de conversão'!B:B,1,0),""))</f>
        <v/>
      </c>
    </row>
    <row r="7245" spans="1:2" x14ac:dyDescent="0.25">
      <c r="A7245" t="str">
        <f>TRIM(BC!F7243)</f>
        <v/>
      </c>
      <c r="B7245" t="str">
        <f>IFERROR(VLOOKUP('Lotações convertidas'!A7245,'Lista de conversão'!A:B,2,0),IFERROR(VLOOKUP('Lotações convertidas'!A7245,'Lista de conversão'!B:B,1,0),""))</f>
        <v/>
      </c>
    </row>
    <row r="7246" spans="1:2" x14ac:dyDescent="0.25">
      <c r="A7246" t="str">
        <f>TRIM(BC!F7244)</f>
        <v/>
      </c>
      <c r="B7246" t="str">
        <f>IFERROR(VLOOKUP('Lotações convertidas'!A7246,'Lista de conversão'!A:B,2,0),IFERROR(VLOOKUP('Lotações convertidas'!A7246,'Lista de conversão'!B:B,1,0),""))</f>
        <v/>
      </c>
    </row>
    <row r="7247" spans="1:2" x14ac:dyDescent="0.25">
      <c r="A7247" t="str">
        <f>TRIM(BC!F7245)</f>
        <v/>
      </c>
      <c r="B7247" t="str">
        <f>IFERROR(VLOOKUP('Lotações convertidas'!A7247,'Lista de conversão'!A:B,2,0),IFERROR(VLOOKUP('Lotações convertidas'!A7247,'Lista de conversão'!B:B,1,0),""))</f>
        <v/>
      </c>
    </row>
    <row r="7248" spans="1:2" x14ac:dyDescent="0.25">
      <c r="A7248" t="str">
        <f>TRIM(BC!F7246)</f>
        <v/>
      </c>
      <c r="B7248" t="str">
        <f>IFERROR(VLOOKUP('Lotações convertidas'!A7248,'Lista de conversão'!A:B,2,0),IFERROR(VLOOKUP('Lotações convertidas'!A7248,'Lista de conversão'!B:B,1,0),""))</f>
        <v/>
      </c>
    </row>
    <row r="7249" spans="1:2" x14ac:dyDescent="0.25">
      <c r="A7249" t="str">
        <f>TRIM(BC!F7247)</f>
        <v/>
      </c>
      <c r="B7249" t="str">
        <f>IFERROR(VLOOKUP('Lotações convertidas'!A7249,'Lista de conversão'!A:B,2,0),IFERROR(VLOOKUP('Lotações convertidas'!A7249,'Lista de conversão'!B:B,1,0),""))</f>
        <v/>
      </c>
    </row>
    <row r="7250" spans="1:2" x14ac:dyDescent="0.25">
      <c r="A7250" t="str">
        <f>TRIM(BC!F7248)</f>
        <v/>
      </c>
      <c r="B7250" t="str">
        <f>IFERROR(VLOOKUP('Lotações convertidas'!A7250,'Lista de conversão'!A:B,2,0),IFERROR(VLOOKUP('Lotações convertidas'!A7250,'Lista de conversão'!B:B,1,0),""))</f>
        <v/>
      </c>
    </row>
    <row r="7251" spans="1:2" x14ac:dyDescent="0.25">
      <c r="A7251" t="str">
        <f>TRIM(BC!F7249)</f>
        <v/>
      </c>
      <c r="B7251" t="str">
        <f>IFERROR(VLOOKUP('Lotações convertidas'!A7251,'Lista de conversão'!A:B,2,0),IFERROR(VLOOKUP('Lotações convertidas'!A7251,'Lista de conversão'!B:B,1,0),""))</f>
        <v/>
      </c>
    </row>
    <row r="7252" spans="1:2" x14ac:dyDescent="0.25">
      <c r="A7252" t="str">
        <f>TRIM(BC!F7250)</f>
        <v/>
      </c>
      <c r="B7252" t="str">
        <f>IFERROR(VLOOKUP('Lotações convertidas'!A7252,'Lista de conversão'!A:B,2,0),IFERROR(VLOOKUP('Lotações convertidas'!A7252,'Lista de conversão'!B:B,1,0),""))</f>
        <v/>
      </c>
    </row>
    <row r="7253" spans="1:2" x14ac:dyDescent="0.25">
      <c r="A7253" t="str">
        <f>TRIM(BC!F7251)</f>
        <v/>
      </c>
      <c r="B7253" t="str">
        <f>IFERROR(VLOOKUP('Lotações convertidas'!A7253,'Lista de conversão'!A:B,2,0),IFERROR(VLOOKUP('Lotações convertidas'!A7253,'Lista de conversão'!B:B,1,0),""))</f>
        <v/>
      </c>
    </row>
    <row r="7254" spans="1:2" x14ac:dyDescent="0.25">
      <c r="A7254" t="str">
        <f>TRIM(BC!F7252)</f>
        <v/>
      </c>
      <c r="B7254" t="str">
        <f>IFERROR(VLOOKUP('Lotações convertidas'!A7254,'Lista de conversão'!A:B,2,0),IFERROR(VLOOKUP('Lotações convertidas'!A7254,'Lista de conversão'!B:B,1,0),""))</f>
        <v/>
      </c>
    </row>
    <row r="7255" spans="1:2" x14ac:dyDescent="0.25">
      <c r="A7255" t="str">
        <f>TRIM(BC!F7253)</f>
        <v/>
      </c>
      <c r="B7255" t="str">
        <f>IFERROR(VLOOKUP('Lotações convertidas'!A7255,'Lista de conversão'!A:B,2,0),IFERROR(VLOOKUP('Lotações convertidas'!A7255,'Lista de conversão'!B:B,1,0),""))</f>
        <v/>
      </c>
    </row>
    <row r="7256" spans="1:2" x14ac:dyDescent="0.25">
      <c r="A7256" t="str">
        <f>TRIM(BC!F7254)</f>
        <v/>
      </c>
      <c r="B7256" t="str">
        <f>IFERROR(VLOOKUP('Lotações convertidas'!A7256,'Lista de conversão'!A:B,2,0),IFERROR(VLOOKUP('Lotações convertidas'!A7256,'Lista de conversão'!B:B,1,0),""))</f>
        <v/>
      </c>
    </row>
    <row r="7257" spans="1:2" x14ac:dyDescent="0.25">
      <c r="A7257" t="str">
        <f>TRIM(BC!F7255)</f>
        <v/>
      </c>
      <c r="B7257" t="str">
        <f>IFERROR(VLOOKUP('Lotações convertidas'!A7257,'Lista de conversão'!A:B,2,0),IFERROR(VLOOKUP('Lotações convertidas'!A7257,'Lista de conversão'!B:B,1,0),""))</f>
        <v/>
      </c>
    </row>
    <row r="7258" spans="1:2" x14ac:dyDescent="0.25">
      <c r="A7258" t="str">
        <f>TRIM(BC!F7256)</f>
        <v/>
      </c>
      <c r="B7258" t="str">
        <f>IFERROR(VLOOKUP('Lotações convertidas'!A7258,'Lista de conversão'!A:B,2,0),IFERROR(VLOOKUP('Lotações convertidas'!A7258,'Lista de conversão'!B:B,1,0),""))</f>
        <v/>
      </c>
    </row>
    <row r="7259" spans="1:2" x14ac:dyDescent="0.25">
      <c r="A7259" t="str">
        <f>TRIM(BC!F7257)</f>
        <v/>
      </c>
      <c r="B7259" t="str">
        <f>IFERROR(VLOOKUP('Lotações convertidas'!A7259,'Lista de conversão'!A:B,2,0),IFERROR(VLOOKUP('Lotações convertidas'!A7259,'Lista de conversão'!B:B,1,0),""))</f>
        <v/>
      </c>
    </row>
    <row r="7260" spans="1:2" x14ac:dyDescent="0.25">
      <c r="A7260" t="str">
        <f>TRIM(BC!F7258)</f>
        <v/>
      </c>
      <c r="B7260" t="str">
        <f>IFERROR(VLOOKUP('Lotações convertidas'!A7260,'Lista de conversão'!A:B,2,0),IFERROR(VLOOKUP('Lotações convertidas'!A7260,'Lista de conversão'!B:B,1,0),""))</f>
        <v/>
      </c>
    </row>
    <row r="7261" spans="1:2" x14ac:dyDescent="0.25">
      <c r="A7261" t="str">
        <f>TRIM(BC!F7259)</f>
        <v/>
      </c>
      <c r="B7261" t="str">
        <f>IFERROR(VLOOKUP('Lotações convertidas'!A7261,'Lista de conversão'!A:B,2,0),IFERROR(VLOOKUP('Lotações convertidas'!A7261,'Lista de conversão'!B:B,1,0),""))</f>
        <v/>
      </c>
    </row>
    <row r="7262" spans="1:2" x14ac:dyDescent="0.25">
      <c r="A7262" t="str">
        <f>TRIM(BC!F7260)</f>
        <v/>
      </c>
      <c r="B7262" t="str">
        <f>IFERROR(VLOOKUP('Lotações convertidas'!A7262,'Lista de conversão'!A:B,2,0),IFERROR(VLOOKUP('Lotações convertidas'!A7262,'Lista de conversão'!B:B,1,0),""))</f>
        <v/>
      </c>
    </row>
    <row r="7263" spans="1:2" x14ac:dyDescent="0.25">
      <c r="A7263" t="str">
        <f>TRIM(BC!F7261)</f>
        <v/>
      </c>
      <c r="B7263" t="str">
        <f>IFERROR(VLOOKUP('Lotações convertidas'!A7263,'Lista de conversão'!A:B,2,0),IFERROR(VLOOKUP('Lotações convertidas'!A7263,'Lista de conversão'!B:B,1,0),""))</f>
        <v/>
      </c>
    </row>
    <row r="7264" spans="1:2" x14ac:dyDescent="0.25">
      <c r="A7264" t="str">
        <f>TRIM(BC!F7262)</f>
        <v/>
      </c>
      <c r="B7264" t="str">
        <f>IFERROR(VLOOKUP('Lotações convertidas'!A7264,'Lista de conversão'!A:B,2,0),IFERROR(VLOOKUP('Lotações convertidas'!A7264,'Lista de conversão'!B:B,1,0),""))</f>
        <v/>
      </c>
    </row>
    <row r="7265" spans="1:2" x14ac:dyDescent="0.25">
      <c r="A7265" t="str">
        <f>TRIM(BC!F7263)</f>
        <v/>
      </c>
      <c r="B7265" t="str">
        <f>IFERROR(VLOOKUP('Lotações convertidas'!A7265,'Lista de conversão'!A:B,2,0),IFERROR(VLOOKUP('Lotações convertidas'!A7265,'Lista de conversão'!B:B,1,0),""))</f>
        <v/>
      </c>
    </row>
    <row r="7266" spans="1:2" x14ac:dyDescent="0.25">
      <c r="A7266" t="str">
        <f>TRIM(BC!F7264)</f>
        <v/>
      </c>
      <c r="B7266" t="str">
        <f>IFERROR(VLOOKUP('Lotações convertidas'!A7266,'Lista de conversão'!A:B,2,0),IFERROR(VLOOKUP('Lotações convertidas'!A7266,'Lista de conversão'!B:B,1,0),""))</f>
        <v/>
      </c>
    </row>
    <row r="7267" spans="1:2" x14ac:dyDescent="0.25">
      <c r="A7267" t="str">
        <f>TRIM(BC!F7265)</f>
        <v/>
      </c>
      <c r="B7267" t="str">
        <f>IFERROR(VLOOKUP('Lotações convertidas'!A7267,'Lista de conversão'!A:B,2,0),IFERROR(VLOOKUP('Lotações convertidas'!A7267,'Lista de conversão'!B:B,1,0),""))</f>
        <v/>
      </c>
    </row>
    <row r="7268" spans="1:2" x14ac:dyDescent="0.25">
      <c r="A7268" t="str">
        <f>TRIM(BC!F7266)</f>
        <v/>
      </c>
      <c r="B7268" t="str">
        <f>IFERROR(VLOOKUP('Lotações convertidas'!A7268,'Lista de conversão'!A:B,2,0),IFERROR(VLOOKUP('Lotações convertidas'!A7268,'Lista de conversão'!B:B,1,0),""))</f>
        <v/>
      </c>
    </row>
    <row r="7269" spans="1:2" x14ac:dyDescent="0.25">
      <c r="A7269" t="str">
        <f>TRIM(BC!F7267)</f>
        <v/>
      </c>
      <c r="B7269" t="str">
        <f>IFERROR(VLOOKUP('Lotações convertidas'!A7269,'Lista de conversão'!A:B,2,0),IFERROR(VLOOKUP('Lotações convertidas'!A7269,'Lista de conversão'!B:B,1,0),""))</f>
        <v/>
      </c>
    </row>
    <row r="7270" spans="1:2" x14ac:dyDescent="0.25">
      <c r="A7270" t="str">
        <f>TRIM(BC!F7268)</f>
        <v/>
      </c>
      <c r="B7270" t="str">
        <f>IFERROR(VLOOKUP('Lotações convertidas'!A7270,'Lista de conversão'!A:B,2,0),IFERROR(VLOOKUP('Lotações convertidas'!A7270,'Lista de conversão'!B:B,1,0),""))</f>
        <v/>
      </c>
    </row>
    <row r="7271" spans="1:2" x14ac:dyDescent="0.25">
      <c r="A7271" t="str">
        <f>TRIM(BC!F7269)</f>
        <v/>
      </c>
      <c r="B7271" t="str">
        <f>IFERROR(VLOOKUP('Lotações convertidas'!A7271,'Lista de conversão'!A:B,2,0),IFERROR(VLOOKUP('Lotações convertidas'!A7271,'Lista de conversão'!B:B,1,0),""))</f>
        <v/>
      </c>
    </row>
    <row r="7272" spans="1:2" x14ac:dyDescent="0.25">
      <c r="A7272" t="str">
        <f>TRIM(BC!F7270)</f>
        <v/>
      </c>
      <c r="B7272" t="str">
        <f>IFERROR(VLOOKUP('Lotações convertidas'!A7272,'Lista de conversão'!A:B,2,0),IFERROR(VLOOKUP('Lotações convertidas'!A7272,'Lista de conversão'!B:B,1,0),""))</f>
        <v/>
      </c>
    </row>
    <row r="7273" spans="1:2" x14ac:dyDescent="0.25">
      <c r="A7273" t="str">
        <f>TRIM(BC!F7271)</f>
        <v/>
      </c>
      <c r="B7273" t="str">
        <f>IFERROR(VLOOKUP('Lotações convertidas'!A7273,'Lista de conversão'!A:B,2,0),IFERROR(VLOOKUP('Lotações convertidas'!A7273,'Lista de conversão'!B:B,1,0),""))</f>
        <v/>
      </c>
    </row>
    <row r="7274" spans="1:2" x14ac:dyDescent="0.25">
      <c r="A7274" t="str">
        <f>TRIM(BC!F7272)</f>
        <v/>
      </c>
      <c r="B7274" t="str">
        <f>IFERROR(VLOOKUP('Lotações convertidas'!A7274,'Lista de conversão'!A:B,2,0),IFERROR(VLOOKUP('Lotações convertidas'!A7274,'Lista de conversão'!B:B,1,0),""))</f>
        <v/>
      </c>
    </row>
    <row r="7275" spans="1:2" x14ac:dyDescent="0.25">
      <c r="A7275" t="str">
        <f>TRIM(BC!F7273)</f>
        <v/>
      </c>
      <c r="B7275" t="str">
        <f>IFERROR(VLOOKUP('Lotações convertidas'!A7275,'Lista de conversão'!A:B,2,0),IFERROR(VLOOKUP('Lotações convertidas'!A7275,'Lista de conversão'!B:B,1,0),""))</f>
        <v/>
      </c>
    </row>
    <row r="7276" spans="1:2" x14ac:dyDescent="0.25">
      <c r="A7276" t="str">
        <f>TRIM(BC!F7274)</f>
        <v/>
      </c>
      <c r="B7276" t="str">
        <f>IFERROR(VLOOKUP('Lotações convertidas'!A7276,'Lista de conversão'!A:B,2,0),IFERROR(VLOOKUP('Lotações convertidas'!A7276,'Lista de conversão'!B:B,1,0),""))</f>
        <v/>
      </c>
    </row>
    <row r="7277" spans="1:2" x14ac:dyDescent="0.25">
      <c r="A7277" t="str">
        <f>TRIM(BC!F7275)</f>
        <v/>
      </c>
      <c r="B7277" t="str">
        <f>IFERROR(VLOOKUP('Lotações convertidas'!A7277,'Lista de conversão'!A:B,2,0),IFERROR(VLOOKUP('Lotações convertidas'!A7277,'Lista de conversão'!B:B,1,0),""))</f>
        <v/>
      </c>
    </row>
    <row r="7278" spans="1:2" x14ac:dyDescent="0.25">
      <c r="A7278" t="str">
        <f>TRIM(BC!F7276)</f>
        <v/>
      </c>
      <c r="B7278" t="str">
        <f>IFERROR(VLOOKUP('Lotações convertidas'!A7278,'Lista de conversão'!A:B,2,0),IFERROR(VLOOKUP('Lotações convertidas'!A7278,'Lista de conversão'!B:B,1,0),""))</f>
        <v/>
      </c>
    </row>
    <row r="7279" spans="1:2" x14ac:dyDescent="0.25">
      <c r="A7279" t="str">
        <f>TRIM(BC!F7277)</f>
        <v/>
      </c>
      <c r="B7279" t="str">
        <f>IFERROR(VLOOKUP('Lotações convertidas'!A7279,'Lista de conversão'!A:B,2,0),IFERROR(VLOOKUP('Lotações convertidas'!A7279,'Lista de conversão'!B:B,1,0),""))</f>
        <v/>
      </c>
    </row>
    <row r="7280" spans="1:2" x14ac:dyDescent="0.25">
      <c r="A7280" t="str">
        <f>TRIM(BC!F7278)</f>
        <v/>
      </c>
      <c r="B7280" t="str">
        <f>IFERROR(VLOOKUP('Lotações convertidas'!A7280,'Lista de conversão'!A:B,2,0),IFERROR(VLOOKUP('Lotações convertidas'!A7280,'Lista de conversão'!B:B,1,0),""))</f>
        <v/>
      </c>
    </row>
    <row r="7281" spans="1:2" x14ac:dyDescent="0.25">
      <c r="A7281" t="str">
        <f>TRIM(BC!F7279)</f>
        <v/>
      </c>
      <c r="B7281" t="str">
        <f>IFERROR(VLOOKUP('Lotações convertidas'!A7281,'Lista de conversão'!A:B,2,0),IFERROR(VLOOKUP('Lotações convertidas'!A7281,'Lista de conversão'!B:B,1,0),""))</f>
        <v/>
      </c>
    </row>
    <row r="7282" spans="1:2" x14ac:dyDescent="0.25">
      <c r="A7282" t="str">
        <f>TRIM(BC!F7280)</f>
        <v/>
      </c>
      <c r="B7282" t="str">
        <f>IFERROR(VLOOKUP('Lotações convertidas'!A7282,'Lista de conversão'!A:B,2,0),IFERROR(VLOOKUP('Lotações convertidas'!A7282,'Lista de conversão'!B:B,1,0),""))</f>
        <v/>
      </c>
    </row>
    <row r="7283" spans="1:2" x14ac:dyDescent="0.25">
      <c r="A7283" t="str">
        <f>TRIM(BC!F7281)</f>
        <v/>
      </c>
      <c r="B7283" t="str">
        <f>IFERROR(VLOOKUP('Lotações convertidas'!A7283,'Lista de conversão'!A:B,2,0),IFERROR(VLOOKUP('Lotações convertidas'!A7283,'Lista de conversão'!B:B,1,0),""))</f>
        <v/>
      </c>
    </row>
    <row r="7284" spans="1:2" x14ac:dyDescent="0.25">
      <c r="A7284" t="str">
        <f>TRIM(BC!F7282)</f>
        <v/>
      </c>
      <c r="B7284" t="str">
        <f>IFERROR(VLOOKUP('Lotações convertidas'!A7284,'Lista de conversão'!A:B,2,0),IFERROR(VLOOKUP('Lotações convertidas'!A7284,'Lista de conversão'!B:B,1,0),""))</f>
        <v/>
      </c>
    </row>
    <row r="7285" spans="1:2" x14ac:dyDescent="0.25">
      <c r="A7285" t="str">
        <f>TRIM(BC!F7283)</f>
        <v/>
      </c>
      <c r="B7285" t="str">
        <f>IFERROR(VLOOKUP('Lotações convertidas'!A7285,'Lista de conversão'!A:B,2,0),IFERROR(VLOOKUP('Lotações convertidas'!A7285,'Lista de conversão'!B:B,1,0),""))</f>
        <v/>
      </c>
    </row>
    <row r="7286" spans="1:2" x14ac:dyDescent="0.25">
      <c r="A7286" t="str">
        <f>TRIM(BC!F7284)</f>
        <v/>
      </c>
      <c r="B7286" t="str">
        <f>IFERROR(VLOOKUP('Lotações convertidas'!A7286,'Lista de conversão'!A:B,2,0),IFERROR(VLOOKUP('Lotações convertidas'!A7286,'Lista de conversão'!B:B,1,0),""))</f>
        <v/>
      </c>
    </row>
    <row r="7287" spans="1:2" x14ac:dyDescent="0.25">
      <c r="A7287" t="str">
        <f>TRIM(BC!F7285)</f>
        <v/>
      </c>
      <c r="B7287" t="str">
        <f>IFERROR(VLOOKUP('Lotações convertidas'!A7287,'Lista de conversão'!A:B,2,0),IFERROR(VLOOKUP('Lotações convertidas'!A7287,'Lista de conversão'!B:B,1,0),""))</f>
        <v/>
      </c>
    </row>
    <row r="7288" spans="1:2" x14ac:dyDescent="0.25">
      <c r="A7288" t="str">
        <f>TRIM(BC!F7286)</f>
        <v/>
      </c>
      <c r="B7288" t="str">
        <f>IFERROR(VLOOKUP('Lotações convertidas'!A7288,'Lista de conversão'!A:B,2,0),IFERROR(VLOOKUP('Lotações convertidas'!A7288,'Lista de conversão'!B:B,1,0),""))</f>
        <v/>
      </c>
    </row>
    <row r="7289" spans="1:2" x14ac:dyDescent="0.25">
      <c r="A7289" t="str">
        <f>TRIM(BC!F7287)</f>
        <v/>
      </c>
      <c r="B7289" t="str">
        <f>IFERROR(VLOOKUP('Lotações convertidas'!A7289,'Lista de conversão'!A:B,2,0),IFERROR(VLOOKUP('Lotações convertidas'!A7289,'Lista de conversão'!B:B,1,0),""))</f>
        <v/>
      </c>
    </row>
    <row r="7290" spans="1:2" x14ac:dyDescent="0.25">
      <c r="A7290" t="str">
        <f>TRIM(BC!F7288)</f>
        <v/>
      </c>
      <c r="B7290" t="str">
        <f>IFERROR(VLOOKUP('Lotações convertidas'!A7290,'Lista de conversão'!A:B,2,0),IFERROR(VLOOKUP('Lotações convertidas'!A7290,'Lista de conversão'!B:B,1,0),""))</f>
        <v/>
      </c>
    </row>
    <row r="7291" spans="1:2" x14ac:dyDescent="0.25">
      <c r="A7291" t="str">
        <f>TRIM(BC!F7289)</f>
        <v/>
      </c>
      <c r="B7291" t="str">
        <f>IFERROR(VLOOKUP('Lotações convertidas'!A7291,'Lista de conversão'!A:B,2,0),IFERROR(VLOOKUP('Lotações convertidas'!A7291,'Lista de conversão'!B:B,1,0),""))</f>
        <v/>
      </c>
    </row>
    <row r="7292" spans="1:2" x14ac:dyDescent="0.25">
      <c r="A7292" t="str">
        <f>TRIM(BC!F7290)</f>
        <v/>
      </c>
      <c r="B7292" t="str">
        <f>IFERROR(VLOOKUP('Lotações convertidas'!A7292,'Lista de conversão'!A:B,2,0),IFERROR(VLOOKUP('Lotações convertidas'!A7292,'Lista de conversão'!B:B,1,0),""))</f>
        <v/>
      </c>
    </row>
    <row r="7293" spans="1:2" x14ac:dyDescent="0.25">
      <c r="A7293" t="str">
        <f>TRIM(BC!F7291)</f>
        <v/>
      </c>
      <c r="B7293" t="str">
        <f>IFERROR(VLOOKUP('Lotações convertidas'!A7293,'Lista de conversão'!A:B,2,0),IFERROR(VLOOKUP('Lotações convertidas'!A7293,'Lista de conversão'!B:B,1,0),""))</f>
        <v/>
      </c>
    </row>
    <row r="7294" spans="1:2" x14ac:dyDescent="0.25">
      <c r="A7294" t="str">
        <f>TRIM(BC!F7292)</f>
        <v/>
      </c>
      <c r="B7294" t="str">
        <f>IFERROR(VLOOKUP('Lotações convertidas'!A7294,'Lista de conversão'!A:B,2,0),IFERROR(VLOOKUP('Lotações convertidas'!A7294,'Lista de conversão'!B:B,1,0),""))</f>
        <v/>
      </c>
    </row>
    <row r="7295" spans="1:2" x14ac:dyDescent="0.25">
      <c r="A7295" t="str">
        <f>TRIM(BC!F7293)</f>
        <v/>
      </c>
      <c r="B7295" t="str">
        <f>IFERROR(VLOOKUP('Lotações convertidas'!A7295,'Lista de conversão'!A:B,2,0),IFERROR(VLOOKUP('Lotações convertidas'!A7295,'Lista de conversão'!B:B,1,0),""))</f>
        <v/>
      </c>
    </row>
    <row r="7296" spans="1:2" x14ac:dyDescent="0.25">
      <c r="A7296" t="str">
        <f>TRIM(BC!F7294)</f>
        <v/>
      </c>
      <c r="B7296" t="str">
        <f>IFERROR(VLOOKUP('Lotações convertidas'!A7296,'Lista de conversão'!A:B,2,0),IFERROR(VLOOKUP('Lotações convertidas'!A7296,'Lista de conversão'!B:B,1,0),""))</f>
        <v/>
      </c>
    </row>
    <row r="7297" spans="1:2" x14ac:dyDescent="0.25">
      <c r="A7297" t="str">
        <f>TRIM(BC!F7295)</f>
        <v/>
      </c>
      <c r="B7297" t="str">
        <f>IFERROR(VLOOKUP('Lotações convertidas'!A7297,'Lista de conversão'!A:B,2,0),IFERROR(VLOOKUP('Lotações convertidas'!A7297,'Lista de conversão'!B:B,1,0),""))</f>
        <v/>
      </c>
    </row>
    <row r="7298" spans="1:2" x14ac:dyDescent="0.25">
      <c r="A7298" t="str">
        <f>TRIM(BC!F7296)</f>
        <v/>
      </c>
      <c r="B7298" t="str">
        <f>IFERROR(VLOOKUP('Lotações convertidas'!A7298,'Lista de conversão'!A:B,2,0),IFERROR(VLOOKUP('Lotações convertidas'!A7298,'Lista de conversão'!B:B,1,0),""))</f>
        <v/>
      </c>
    </row>
    <row r="7299" spans="1:2" x14ac:dyDescent="0.25">
      <c r="A7299" t="str">
        <f>TRIM(BC!F7297)</f>
        <v/>
      </c>
      <c r="B7299" t="str">
        <f>IFERROR(VLOOKUP('Lotações convertidas'!A7299,'Lista de conversão'!A:B,2,0),IFERROR(VLOOKUP('Lotações convertidas'!A7299,'Lista de conversão'!B:B,1,0),""))</f>
        <v/>
      </c>
    </row>
    <row r="7300" spans="1:2" x14ac:dyDescent="0.25">
      <c r="A7300" t="str">
        <f>TRIM(BC!F7298)</f>
        <v/>
      </c>
      <c r="B7300" t="str">
        <f>IFERROR(VLOOKUP('Lotações convertidas'!A7300,'Lista de conversão'!A:B,2,0),IFERROR(VLOOKUP('Lotações convertidas'!A7300,'Lista de conversão'!B:B,1,0),""))</f>
        <v/>
      </c>
    </row>
    <row r="7301" spans="1:2" x14ac:dyDescent="0.25">
      <c r="A7301" t="str">
        <f>TRIM(BC!F7299)</f>
        <v/>
      </c>
      <c r="B7301" t="str">
        <f>IFERROR(VLOOKUP('Lotações convertidas'!A7301,'Lista de conversão'!A:B,2,0),IFERROR(VLOOKUP('Lotações convertidas'!A7301,'Lista de conversão'!B:B,1,0),""))</f>
        <v/>
      </c>
    </row>
    <row r="7302" spans="1:2" x14ac:dyDescent="0.25">
      <c r="A7302" t="str">
        <f>TRIM(BC!F7300)</f>
        <v/>
      </c>
      <c r="B7302" t="str">
        <f>IFERROR(VLOOKUP('Lotações convertidas'!A7302,'Lista de conversão'!A:B,2,0),IFERROR(VLOOKUP('Lotações convertidas'!A7302,'Lista de conversão'!B:B,1,0),""))</f>
        <v/>
      </c>
    </row>
    <row r="7303" spans="1:2" x14ac:dyDescent="0.25">
      <c r="A7303" t="str">
        <f>TRIM(BC!F7301)</f>
        <v/>
      </c>
      <c r="B7303" t="str">
        <f>IFERROR(VLOOKUP('Lotações convertidas'!A7303,'Lista de conversão'!A:B,2,0),IFERROR(VLOOKUP('Lotações convertidas'!A7303,'Lista de conversão'!B:B,1,0),""))</f>
        <v/>
      </c>
    </row>
    <row r="7304" spans="1:2" x14ac:dyDescent="0.25">
      <c r="A7304" t="str">
        <f>TRIM(BC!F7302)</f>
        <v/>
      </c>
      <c r="B7304" t="str">
        <f>IFERROR(VLOOKUP('Lotações convertidas'!A7304,'Lista de conversão'!A:B,2,0),IFERROR(VLOOKUP('Lotações convertidas'!A7304,'Lista de conversão'!B:B,1,0),""))</f>
        <v/>
      </c>
    </row>
    <row r="7305" spans="1:2" x14ac:dyDescent="0.25">
      <c r="A7305" t="str">
        <f>TRIM(BC!F7303)</f>
        <v/>
      </c>
      <c r="B7305" t="str">
        <f>IFERROR(VLOOKUP('Lotações convertidas'!A7305,'Lista de conversão'!A:B,2,0),IFERROR(VLOOKUP('Lotações convertidas'!A7305,'Lista de conversão'!B:B,1,0),""))</f>
        <v/>
      </c>
    </row>
    <row r="7306" spans="1:2" x14ac:dyDescent="0.25">
      <c r="A7306" t="str">
        <f>TRIM(BC!F7304)</f>
        <v/>
      </c>
      <c r="B7306" t="str">
        <f>IFERROR(VLOOKUP('Lotações convertidas'!A7306,'Lista de conversão'!A:B,2,0),IFERROR(VLOOKUP('Lotações convertidas'!A7306,'Lista de conversão'!B:B,1,0),""))</f>
        <v/>
      </c>
    </row>
    <row r="7307" spans="1:2" x14ac:dyDescent="0.25">
      <c r="A7307" t="str">
        <f>TRIM(BC!F7305)</f>
        <v/>
      </c>
      <c r="B7307" t="str">
        <f>IFERROR(VLOOKUP('Lotações convertidas'!A7307,'Lista de conversão'!A:B,2,0),IFERROR(VLOOKUP('Lotações convertidas'!A7307,'Lista de conversão'!B:B,1,0),""))</f>
        <v/>
      </c>
    </row>
    <row r="7308" spans="1:2" x14ac:dyDescent="0.25">
      <c r="A7308" t="str">
        <f>TRIM(BC!F7306)</f>
        <v/>
      </c>
      <c r="B7308" t="str">
        <f>IFERROR(VLOOKUP('Lotações convertidas'!A7308,'Lista de conversão'!A:B,2,0),IFERROR(VLOOKUP('Lotações convertidas'!A7308,'Lista de conversão'!B:B,1,0),""))</f>
        <v/>
      </c>
    </row>
    <row r="7309" spans="1:2" x14ac:dyDescent="0.25">
      <c r="A7309" t="str">
        <f>TRIM(BC!F7307)</f>
        <v/>
      </c>
      <c r="B7309" t="str">
        <f>IFERROR(VLOOKUP('Lotações convertidas'!A7309,'Lista de conversão'!A:B,2,0),IFERROR(VLOOKUP('Lotações convertidas'!A7309,'Lista de conversão'!B:B,1,0),""))</f>
        <v/>
      </c>
    </row>
    <row r="7310" spans="1:2" x14ac:dyDescent="0.25">
      <c r="A7310" t="str">
        <f>TRIM(BC!F7308)</f>
        <v/>
      </c>
      <c r="B7310" t="str">
        <f>IFERROR(VLOOKUP('Lotações convertidas'!A7310,'Lista de conversão'!A:B,2,0),IFERROR(VLOOKUP('Lotações convertidas'!A7310,'Lista de conversão'!B:B,1,0),""))</f>
        <v/>
      </c>
    </row>
    <row r="7311" spans="1:2" x14ac:dyDescent="0.25">
      <c r="A7311" t="str">
        <f>TRIM(BC!F7309)</f>
        <v/>
      </c>
      <c r="B7311" t="str">
        <f>IFERROR(VLOOKUP('Lotações convertidas'!A7311,'Lista de conversão'!A:B,2,0),IFERROR(VLOOKUP('Lotações convertidas'!A7311,'Lista de conversão'!B:B,1,0),""))</f>
        <v/>
      </c>
    </row>
    <row r="7312" spans="1:2" x14ac:dyDescent="0.25">
      <c r="A7312" t="str">
        <f>TRIM(BC!F7310)</f>
        <v/>
      </c>
      <c r="B7312" t="str">
        <f>IFERROR(VLOOKUP('Lotações convertidas'!A7312,'Lista de conversão'!A:B,2,0),IFERROR(VLOOKUP('Lotações convertidas'!A7312,'Lista de conversão'!B:B,1,0),""))</f>
        <v/>
      </c>
    </row>
    <row r="7313" spans="1:2" x14ac:dyDescent="0.25">
      <c r="A7313" t="str">
        <f>TRIM(BC!F7311)</f>
        <v/>
      </c>
      <c r="B7313" t="str">
        <f>IFERROR(VLOOKUP('Lotações convertidas'!A7313,'Lista de conversão'!A:B,2,0),IFERROR(VLOOKUP('Lotações convertidas'!A7313,'Lista de conversão'!B:B,1,0),""))</f>
        <v/>
      </c>
    </row>
    <row r="7314" spans="1:2" x14ac:dyDescent="0.25">
      <c r="A7314" t="str">
        <f>TRIM(BC!F7312)</f>
        <v/>
      </c>
      <c r="B7314" t="str">
        <f>IFERROR(VLOOKUP('Lotações convertidas'!A7314,'Lista de conversão'!A:B,2,0),IFERROR(VLOOKUP('Lotações convertidas'!A7314,'Lista de conversão'!B:B,1,0),""))</f>
        <v/>
      </c>
    </row>
    <row r="7315" spans="1:2" x14ac:dyDescent="0.25">
      <c r="A7315" t="str">
        <f>TRIM(BC!F7313)</f>
        <v/>
      </c>
      <c r="B7315" t="str">
        <f>IFERROR(VLOOKUP('Lotações convertidas'!A7315,'Lista de conversão'!A:B,2,0),IFERROR(VLOOKUP('Lotações convertidas'!A7315,'Lista de conversão'!B:B,1,0),""))</f>
        <v/>
      </c>
    </row>
    <row r="7316" spans="1:2" x14ac:dyDescent="0.25">
      <c r="A7316" t="str">
        <f>TRIM(BC!F7314)</f>
        <v/>
      </c>
      <c r="B7316" t="str">
        <f>IFERROR(VLOOKUP('Lotações convertidas'!A7316,'Lista de conversão'!A:B,2,0),IFERROR(VLOOKUP('Lotações convertidas'!A7316,'Lista de conversão'!B:B,1,0),""))</f>
        <v/>
      </c>
    </row>
    <row r="7317" spans="1:2" x14ac:dyDescent="0.25">
      <c r="A7317" t="str">
        <f>TRIM(BC!F7315)</f>
        <v/>
      </c>
      <c r="B7317" t="str">
        <f>IFERROR(VLOOKUP('Lotações convertidas'!A7317,'Lista de conversão'!A:B,2,0),IFERROR(VLOOKUP('Lotações convertidas'!A7317,'Lista de conversão'!B:B,1,0),""))</f>
        <v/>
      </c>
    </row>
    <row r="7318" spans="1:2" x14ac:dyDescent="0.25">
      <c r="A7318" t="str">
        <f>TRIM(BC!F7316)</f>
        <v/>
      </c>
      <c r="B7318" t="str">
        <f>IFERROR(VLOOKUP('Lotações convertidas'!A7318,'Lista de conversão'!A:B,2,0),IFERROR(VLOOKUP('Lotações convertidas'!A7318,'Lista de conversão'!B:B,1,0),""))</f>
        <v/>
      </c>
    </row>
    <row r="7319" spans="1:2" x14ac:dyDescent="0.25">
      <c r="A7319" t="str">
        <f>TRIM(BC!F7317)</f>
        <v/>
      </c>
      <c r="B7319" t="str">
        <f>IFERROR(VLOOKUP('Lotações convertidas'!A7319,'Lista de conversão'!A:B,2,0),IFERROR(VLOOKUP('Lotações convertidas'!A7319,'Lista de conversão'!B:B,1,0),""))</f>
        <v/>
      </c>
    </row>
    <row r="7320" spans="1:2" x14ac:dyDescent="0.25">
      <c r="A7320" t="str">
        <f>TRIM(BC!F7318)</f>
        <v/>
      </c>
      <c r="B7320" t="str">
        <f>IFERROR(VLOOKUP('Lotações convertidas'!A7320,'Lista de conversão'!A:B,2,0),IFERROR(VLOOKUP('Lotações convertidas'!A7320,'Lista de conversão'!B:B,1,0),""))</f>
        <v/>
      </c>
    </row>
    <row r="7321" spans="1:2" x14ac:dyDescent="0.25">
      <c r="A7321" t="str">
        <f>TRIM(BC!F7319)</f>
        <v/>
      </c>
      <c r="B7321" t="str">
        <f>IFERROR(VLOOKUP('Lotações convertidas'!A7321,'Lista de conversão'!A:B,2,0),IFERROR(VLOOKUP('Lotações convertidas'!A7321,'Lista de conversão'!B:B,1,0),""))</f>
        <v/>
      </c>
    </row>
    <row r="7322" spans="1:2" x14ac:dyDescent="0.25">
      <c r="A7322" t="str">
        <f>TRIM(BC!F7320)</f>
        <v/>
      </c>
      <c r="B7322" t="str">
        <f>IFERROR(VLOOKUP('Lotações convertidas'!A7322,'Lista de conversão'!A:B,2,0),IFERROR(VLOOKUP('Lotações convertidas'!A7322,'Lista de conversão'!B:B,1,0),""))</f>
        <v/>
      </c>
    </row>
    <row r="7323" spans="1:2" x14ac:dyDescent="0.25">
      <c r="A7323" t="str">
        <f>TRIM(BC!F7321)</f>
        <v/>
      </c>
      <c r="B7323" t="str">
        <f>IFERROR(VLOOKUP('Lotações convertidas'!A7323,'Lista de conversão'!A:B,2,0),IFERROR(VLOOKUP('Lotações convertidas'!A7323,'Lista de conversão'!B:B,1,0),""))</f>
        <v/>
      </c>
    </row>
    <row r="7324" spans="1:2" x14ac:dyDescent="0.25">
      <c r="A7324" t="str">
        <f>TRIM(BC!F7322)</f>
        <v/>
      </c>
      <c r="B7324" t="str">
        <f>IFERROR(VLOOKUP('Lotações convertidas'!A7324,'Lista de conversão'!A:B,2,0),IFERROR(VLOOKUP('Lotações convertidas'!A7324,'Lista de conversão'!B:B,1,0),""))</f>
        <v/>
      </c>
    </row>
    <row r="7325" spans="1:2" x14ac:dyDescent="0.25">
      <c r="A7325" t="str">
        <f>TRIM(BC!F7323)</f>
        <v/>
      </c>
      <c r="B7325" t="str">
        <f>IFERROR(VLOOKUP('Lotações convertidas'!A7325,'Lista de conversão'!A:B,2,0),IFERROR(VLOOKUP('Lotações convertidas'!A7325,'Lista de conversão'!B:B,1,0),""))</f>
        <v/>
      </c>
    </row>
    <row r="7326" spans="1:2" x14ac:dyDescent="0.25">
      <c r="A7326" t="str">
        <f>TRIM(BC!F7324)</f>
        <v/>
      </c>
      <c r="B7326" t="str">
        <f>IFERROR(VLOOKUP('Lotações convertidas'!A7326,'Lista de conversão'!A:B,2,0),IFERROR(VLOOKUP('Lotações convertidas'!A7326,'Lista de conversão'!B:B,1,0),""))</f>
        <v/>
      </c>
    </row>
    <row r="7327" spans="1:2" x14ac:dyDescent="0.25">
      <c r="A7327" t="str">
        <f>TRIM(BC!F7325)</f>
        <v/>
      </c>
      <c r="B7327" t="str">
        <f>IFERROR(VLOOKUP('Lotações convertidas'!A7327,'Lista de conversão'!A:B,2,0),IFERROR(VLOOKUP('Lotações convertidas'!A7327,'Lista de conversão'!B:B,1,0),""))</f>
        <v/>
      </c>
    </row>
    <row r="7328" spans="1:2" x14ac:dyDescent="0.25">
      <c r="A7328" t="str">
        <f>TRIM(BC!F7326)</f>
        <v/>
      </c>
      <c r="B7328" t="str">
        <f>IFERROR(VLOOKUP('Lotações convertidas'!A7328,'Lista de conversão'!A:B,2,0),IFERROR(VLOOKUP('Lotações convertidas'!A7328,'Lista de conversão'!B:B,1,0),""))</f>
        <v/>
      </c>
    </row>
    <row r="7329" spans="1:2" x14ac:dyDescent="0.25">
      <c r="A7329" t="str">
        <f>TRIM(BC!F7327)</f>
        <v/>
      </c>
      <c r="B7329" t="str">
        <f>IFERROR(VLOOKUP('Lotações convertidas'!A7329,'Lista de conversão'!A:B,2,0),IFERROR(VLOOKUP('Lotações convertidas'!A7329,'Lista de conversão'!B:B,1,0),""))</f>
        <v/>
      </c>
    </row>
    <row r="7330" spans="1:2" x14ac:dyDescent="0.25">
      <c r="A7330" t="str">
        <f>TRIM(BC!F7328)</f>
        <v/>
      </c>
      <c r="B7330" t="str">
        <f>IFERROR(VLOOKUP('Lotações convertidas'!A7330,'Lista de conversão'!A:B,2,0),IFERROR(VLOOKUP('Lotações convertidas'!A7330,'Lista de conversão'!B:B,1,0),""))</f>
        <v/>
      </c>
    </row>
    <row r="7331" spans="1:2" x14ac:dyDescent="0.25">
      <c r="A7331" t="str">
        <f>TRIM(BC!F7329)</f>
        <v/>
      </c>
      <c r="B7331" t="str">
        <f>IFERROR(VLOOKUP('Lotações convertidas'!A7331,'Lista de conversão'!A:B,2,0),IFERROR(VLOOKUP('Lotações convertidas'!A7331,'Lista de conversão'!B:B,1,0),""))</f>
        <v/>
      </c>
    </row>
    <row r="7332" spans="1:2" x14ac:dyDescent="0.25">
      <c r="A7332" t="str">
        <f>TRIM(BC!F7330)</f>
        <v/>
      </c>
      <c r="B7332" t="str">
        <f>IFERROR(VLOOKUP('Lotações convertidas'!A7332,'Lista de conversão'!A:B,2,0),IFERROR(VLOOKUP('Lotações convertidas'!A7332,'Lista de conversão'!B:B,1,0),""))</f>
        <v/>
      </c>
    </row>
    <row r="7333" spans="1:2" x14ac:dyDescent="0.25">
      <c r="A7333" t="str">
        <f>TRIM(BC!F7331)</f>
        <v/>
      </c>
      <c r="B7333" t="str">
        <f>IFERROR(VLOOKUP('Lotações convertidas'!A7333,'Lista de conversão'!A:B,2,0),IFERROR(VLOOKUP('Lotações convertidas'!A7333,'Lista de conversão'!B:B,1,0),""))</f>
        <v/>
      </c>
    </row>
    <row r="7334" spans="1:2" x14ac:dyDescent="0.25">
      <c r="A7334" t="str">
        <f>TRIM(BC!F7332)</f>
        <v/>
      </c>
      <c r="B7334" t="str">
        <f>IFERROR(VLOOKUP('Lotações convertidas'!A7334,'Lista de conversão'!A:B,2,0),IFERROR(VLOOKUP('Lotações convertidas'!A7334,'Lista de conversão'!B:B,1,0),""))</f>
        <v/>
      </c>
    </row>
    <row r="7335" spans="1:2" x14ac:dyDescent="0.25">
      <c r="A7335" t="str">
        <f>TRIM(BC!F7333)</f>
        <v/>
      </c>
      <c r="B7335" t="str">
        <f>IFERROR(VLOOKUP('Lotações convertidas'!A7335,'Lista de conversão'!A:B,2,0),IFERROR(VLOOKUP('Lotações convertidas'!A7335,'Lista de conversão'!B:B,1,0),""))</f>
        <v/>
      </c>
    </row>
    <row r="7336" spans="1:2" x14ac:dyDescent="0.25">
      <c r="A7336" t="str">
        <f>TRIM(BC!F7334)</f>
        <v/>
      </c>
      <c r="B7336" t="str">
        <f>IFERROR(VLOOKUP('Lotações convertidas'!A7336,'Lista de conversão'!A:B,2,0),IFERROR(VLOOKUP('Lotações convertidas'!A7336,'Lista de conversão'!B:B,1,0),""))</f>
        <v/>
      </c>
    </row>
    <row r="7337" spans="1:2" x14ac:dyDescent="0.25">
      <c r="A7337" t="str">
        <f>TRIM(BC!F7335)</f>
        <v/>
      </c>
      <c r="B7337" t="str">
        <f>IFERROR(VLOOKUP('Lotações convertidas'!A7337,'Lista de conversão'!A:B,2,0),IFERROR(VLOOKUP('Lotações convertidas'!A7337,'Lista de conversão'!B:B,1,0),""))</f>
        <v/>
      </c>
    </row>
    <row r="7338" spans="1:2" x14ac:dyDescent="0.25">
      <c r="A7338" t="str">
        <f>TRIM(BC!F7336)</f>
        <v/>
      </c>
      <c r="B7338" t="str">
        <f>IFERROR(VLOOKUP('Lotações convertidas'!A7338,'Lista de conversão'!A:B,2,0),IFERROR(VLOOKUP('Lotações convertidas'!A7338,'Lista de conversão'!B:B,1,0),""))</f>
        <v/>
      </c>
    </row>
    <row r="7339" spans="1:2" x14ac:dyDescent="0.25">
      <c r="A7339" t="str">
        <f>TRIM(BC!F7337)</f>
        <v/>
      </c>
      <c r="B7339" t="str">
        <f>IFERROR(VLOOKUP('Lotações convertidas'!A7339,'Lista de conversão'!A:B,2,0),IFERROR(VLOOKUP('Lotações convertidas'!A7339,'Lista de conversão'!B:B,1,0),""))</f>
        <v/>
      </c>
    </row>
    <row r="7340" spans="1:2" x14ac:dyDescent="0.25">
      <c r="A7340" t="str">
        <f>TRIM(BC!F7338)</f>
        <v/>
      </c>
      <c r="B7340" t="str">
        <f>IFERROR(VLOOKUP('Lotações convertidas'!A7340,'Lista de conversão'!A:B,2,0),IFERROR(VLOOKUP('Lotações convertidas'!A7340,'Lista de conversão'!B:B,1,0),""))</f>
        <v/>
      </c>
    </row>
    <row r="7341" spans="1:2" x14ac:dyDescent="0.25">
      <c r="A7341" t="str">
        <f>TRIM(BC!F7339)</f>
        <v/>
      </c>
      <c r="B7341" t="str">
        <f>IFERROR(VLOOKUP('Lotações convertidas'!A7341,'Lista de conversão'!A:B,2,0),IFERROR(VLOOKUP('Lotações convertidas'!A7341,'Lista de conversão'!B:B,1,0),""))</f>
        <v/>
      </c>
    </row>
    <row r="7342" spans="1:2" x14ac:dyDescent="0.25">
      <c r="A7342" t="str">
        <f>TRIM(BC!F7340)</f>
        <v/>
      </c>
      <c r="B7342" t="str">
        <f>IFERROR(VLOOKUP('Lotações convertidas'!A7342,'Lista de conversão'!A:B,2,0),IFERROR(VLOOKUP('Lotações convertidas'!A7342,'Lista de conversão'!B:B,1,0),""))</f>
        <v/>
      </c>
    </row>
    <row r="7343" spans="1:2" x14ac:dyDescent="0.25">
      <c r="A7343" t="str">
        <f>TRIM(BC!F7341)</f>
        <v/>
      </c>
      <c r="B7343" t="str">
        <f>IFERROR(VLOOKUP('Lotações convertidas'!A7343,'Lista de conversão'!A:B,2,0),IFERROR(VLOOKUP('Lotações convertidas'!A7343,'Lista de conversão'!B:B,1,0),""))</f>
        <v/>
      </c>
    </row>
    <row r="7344" spans="1:2" x14ac:dyDescent="0.25">
      <c r="A7344" t="str">
        <f>TRIM(BC!F7342)</f>
        <v/>
      </c>
      <c r="B7344" t="str">
        <f>IFERROR(VLOOKUP('Lotações convertidas'!A7344,'Lista de conversão'!A:B,2,0),IFERROR(VLOOKUP('Lotações convertidas'!A7344,'Lista de conversão'!B:B,1,0),""))</f>
        <v/>
      </c>
    </row>
    <row r="7345" spans="1:2" x14ac:dyDescent="0.25">
      <c r="A7345" t="str">
        <f>TRIM(BC!F7343)</f>
        <v/>
      </c>
      <c r="B7345" t="str">
        <f>IFERROR(VLOOKUP('Lotações convertidas'!A7345,'Lista de conversão'!A:B,2,0),IFERROR(VLOOKUP('Lotações convertidas'!A7345,'Lista de conversão'!B:B,1,0),""))</f>
        <v/>
      </c>
    </row>
    <row r="7346" spans="1:2" x14ac:dyDescent="0.25">
      <c r="A7346" t="str">
        <f>TRIM(BC!F7344)</f>
        <v/>
      </c>
      <c r="B7346" t="str">
        <f>IFERROR(VLOOKUP('Lotações convertidas'!A7346,'Lista de conversão'!A:B,2,0),IFERROR(VLOOKUP('Lotações convertidas'!A7346,'Lista de conversão'!B:B,1,0),""))</f>
        <v/>
      </c>
    </row>
    <row r="7347" spans="1:2" x14ac:dyDescent="0.25">
      <c r="A7347" t="str">
        <f>TRIM(BC!F7345)</f>
        <v/>
      </c>
      <c r="B7347" t="str">
        <f>IFERROR(VLOOKUP('Lotações convertidas'!A7347,'Lista de conversão'!A:B,2,0),IFERROR(VLOOKUP('Lotações convertidas'!A7347,'Lista de conversão'!B:B,1,0),""))</f>
        <v/>
      </c>
    </row>
    <row r="7348" spans="1:2" x14ac:dyDescent="0.25">
      <c r="A7348" t="str">
        <f>TRIM(BC!F7346)</f>
        <v/>
      </c>
      <c r="B7348" t="str">
        <f>IFERROR(VLOOKUP('Lotações convertidas'!A7348,'Lista de conversão'!A:B,2,0),IFERROR(VLOOKUP('Lotações convertidas'!A7348,'Lista de conversão'!B:B,1,0),""))</f>
        <v/>
      </c>
    </row>
    <row r="7349" spans="1:2" x14ac:dyDescent="0.25">
      <c r="A7349" t="str">
        <f>TRIM(BC!F7347)</f>
        <v/>
      </c>
      <c r="B7349" t="str">
        <f>IFERROR(VLOOKUP('Lotações convertidas'!A7349,'Lista de conversão'!A:B,2,0),IFERROR(VLOOKUP('Lotações convertidas'!A7349,'Lista de conversão'!B:B,1,0),""))</f>
        <v/>
      </c>
    </row>
    <row r="7350" spans="1:2" x14ac:dyDescent="0.25">
      <c r="A7350" t="str">
        <f>TRIM(BC!F7348)</f>
        <v/>
      </c>
      <c r="B7350" t="str">
        <f>IFERROR(VLOOKUP('Lotações convertidas'!A7350,'Lista de conversão'!A:B,2,0),IFERROR(VLOOKUP('Lotações convertidas'!A7350,'Lista de conversão'!B:B,1,0),""))</f>
        <v/>
      </c>
    </row>
    <row r="7351" spans="1:2" x14ac:dyDescent="0.25">
      <c r="A7351" t="str">
        <f>TRIM(BC!F7349)</f>
        <v/>
      </c>
      <c r="B7351" t="str">
        <f>IFERROR(VLOOKUP('Lotações convertidas'!A7351,'Lista de conversão'!A:B,2,0),IFERROR(VLOOKUP('Lotações convertidas'!A7351,'Lista de conversão'!B:B,1,0),""))</f>
        <v/>
      </c>
    </row>
    <row r="7352" spans="1:2" x14ac:dyDescent="0.25">
      <c r="A7352" t="str">
        <f>TRIM(BC!F7350)</f>
        <v/>
      </c>
      <c r="B7352" t="str">
        <f>IFERROR(VLOOKUP('Lotações convertidas'!A7352,'Lista de conversão'!A:B,2,0),IFERROR(VLOOKUP('Lotações convertidas'!A7352,'Lista de conversão'!B:B,1,0),""))</f>
        <v/>
      </c>
    </row>
    <row r="7353" spans="1:2" x14ac:dyDescent="0.25">
      <c r="A7353" t="str">
        <f>TRIM(BC!F7351)</f>
        <v/>
      </c>
      <c r="B7353" t="str">
        <f>IFERROR(VLOOKUP('Lotações convertidas'!A7353,'Lista de conversão'!A:B,2,0),IFERROR(VLOOKUP('Lotações convertidas'!A7353,'Lista de conversão'!B:B,1,0),""))</f>
        <v/>
      </c>
    </row>
    <row r="7354" spans="1:2" x14ac:dyDescent="0.25">
      <c r="A7354" t="str">
        <f>TRIM(BC!F7352)</f>
        <v/>
      </c>
      <c r="B7354" t="str">
        <f>IFERROR(VLOOKUP('Lotações convertidas'!A7354,'Lista de conversão'!A:B,2,0),IFERROR(VLOOKUP('Lotações convertidas'!A7354,'Lista de conversão'!B:B,1,0),""))</f>
        <v/>
      </c>
    </row>
    <row r="7355" spans="1:2" x14ac:dyDescent="0.25">
      <c r="A7355" t="str">
        <f>TRIM(BC!F7353)</f>
        <v/>
      </c>
      <c r="B7355" t="str">
        <f>IFERROR(VLOOKUP('Lotações convertidas'!A7355,'Lista de conversão'!A:B,2,0),IFERROR(VLOOKUP('Lotações convertidas'!A7355,'Lista de conversão'!B:B,1,0),""))</f>
        <v/>
      </c>
    </row>
    <row r="7356" spans="1:2" x14ac:dyDescent="0.25">
      <c r="A7356" t="str">
        <f>TRIM(BC!F7354)</f>
        <v/>
      </c>
      <c r="B7356" t="str">
        <f>IFERROR(VLOOKUP('Lotações convertidas'!A7356,'Lista de conversão'!A:B,2,0),IFERROR(VLOOKUP('Lotações convertidas'!A7356,'Lista de conversão'!B:B,1,0),""))</f>
        <v/>
      </c>
    </row>
    <row r="7357" spans="1:2" x14ac:dyDescent="0.25">
      <c r="A7357" t="str">
        <f>TRIM(BC!F7355)</f>
        <v/>
      </c>
      <c r="B7357" t="str">
        <f>IFERROR(VLOOKUP('Lotações convertidas'!A7357,'Lista de conversão'!A:B,2,0),IFERROR(VLOOKUP('Lotações convertidas'!A7357,'Lista de conversão'!B:B,1,0),""))</f>
        <v/>
      </c>
    </row>
    <row r="7358" spans="1:2" x14ac:dyDescent="0.25">
      <c r="A7358" t="str">
        <f>TRIM(BC!F7356)</f>
        <v/>
      </c>
      <c r="B7358" t="str">
        <f>IFERROR(VLOOKUP('Lotações convertidas'!A7358,'Lista de conversão'!A:B,2,0),IFERROR(VLOOKUP('Lotações convertidas'!A7358,'Lista de conversão'!B:B,1,0),""))</f>
        <v/>
      </c>
    </row>
    <row r="7359" spans="1:2" x14ac:dyDescent="0.25">
      <c r="A7359" t="str">
        <f>TRIM(BC!F7357)</f>
        <v/>
      </c>
      <c r="B7359" t="str">
        <f>IFERROR(VLOOKUP('Lotações convertidas'!A7359,'Lista de conversão'!A:B,2,0),IFERROR(VLOOKUP('Lotações convertidas'!A7359,'Lista de conversão'!B:B,1,0),""))</f>
        <v/>
      </c>
    </row>
    <row r="7360" spans="1:2" x14ac:dyDescent="0.25">
      <c r="A7360" t="str">
        <f>TRIM(BC!F7358)</f>
        <v/>
      </c>
      <c r="B7360" t="str">
        <f>IFERROR(VLOOKUP('Lotações convertidas'!A7360,'Lista de conversão'!A:B,2,0),IFERROR(VLOOKUP('Lotações convertidas'!A7360,'Lista de conversão'!B:B,1,0),""))</f>
        <v/>
      </c>
    </row>
    <row r="7361" spans="1:2" x14ac:dyDescent="0.25">
      <c r="A7361" t="str">
        <f>TRIM(BC!F7359)</f>
        <v/>
      </c>
      <c r="B7361" t="str">
        <f>IFERROR(VLOOKUP('Lotações convertidas'!A7361,'Lista de conversão'!A:B,2,0),IFERROR(VLOOKUP('Lotações convertidas'!A7361,'Lista de conversão'!B:B,1,0),""))</f>
        <v/>
      </c>
    </row>
    <row r="7362" spans="1:2" x14ac:dyDescent="0.25">
      <c r="A7362" t="str">
        <f>TRIM(BC!F7360)</f>
        <v/>
      </c>
      <c r="B7362" t="str">
        <f>IFERROR(VLOOKUP('Lotações convertidas'!A7362,'Lista de conversão'!A:B,2,0),IFERROR(VLOOKUP('Lotações convertidas'!A7362,'Lista de conversão'!B:B,1,0),""))</f>
        <v/>
      </c>
    </row>
    <row r="7363" spans="1:2" x14ac:dyDescent="0.25">
      <c r="A7363" t="str">
        <f>TRIM(BC!F7361)</f>
        <v/>
      </c>
      <c r="B7363" t="str">
        <f>IFERROR(VLOOKUP('Lotações convertidas'!A7363,'Lista de conversão'!A:B,2,0),IFERROR(VLOOKUP('Lotações convertidas'!A7363,'Lista de conversão'!B:B,1,0),""))</f>
        <v/>
      </c>
    </row>
    <row r="7364" spans="1:2" x14ac:dyDescent="0.25">
      <c r="A7364" t="str">
        <f>TRIM(BC!F7362)</f>
        <v/>
      </c>
      <c r="B7364" t="str">
        <f>IFERROR(VLOOKUP('Lotações convertidas'!A7364,'Lista de conversão'!A:B,2,0),IFERROR(VLOOKUP('Lotações convertidas'!A7364,'Lista de conversão'!B:B,1,0),""))</f>
        <v/>
      </c>
    </row>
    <row r="7365" spans="1:2" x14ac:dyDescent="0.25">
      <c r="A7365" t="str">
        <f>TRIM(BC!F7363)</f>
        <v/>
      </c>
      <c r="B7365" t="str">
        <f>IFERROR(VLOOKUP('Lotações convertidas'!A7365,'Lista de conversão'!A:B,2,0),IFERROR(VLOOKUP('Lotações convertidas'!A7365,'Lista de conversão'!B:B,1,0),""))</f>
        <v/>
      </c>
    </row>
    <row r="7366" spans="1:2" x14ac:dyDescent="0.25">
      <c r="A7366" t="str">
        <f>TRIM(BC!F7364)</f>
        <v/>
      </c>
      <c r="B7366" t="str">
        <f>IFERROR(VLOOKUP('Lotações convertidas'!A7366,'Lista de conversão'!A:B,2,0),IFERROR(VLOOKUP('Lotações convertidas'!A7366,'Lista de conversão'!B:B,1,0),""))</f>
        <v/>
      </c>
    </row>
    <row r="7367" spans="1:2" x14ac:dyDescent="0.25">
      <c r="A7367" t="str">
        <f>TRIM(BC!F7365)</f>
        <v/>
      </c>
      <c r="B7367" t="str">
        <f>IFERROR(VLOOKUP('Lotações convertidas'!A7367,'Lista de conversão'!A:B,2,0),IFERROR(VLOOKUP('Lotações convertidas'!A7367,'Lista de conversão'!B:B,1,0),""))</f>
        <v/>
      </c>
    </row>
    <row r="7368" spans="1:2" x14ac:dyDescent="0.25">
      <c r="A7368" t="str">
        <f>TRIM(BC!F7366)</f>
        <v/>
      </c>
      <c r="B7368" t="str">
        <f>IFERROR(VLOOKUP('Lotações convertidas'!A7368,'Lista de conversão'!A:B,2,0),IFERROR(VLOOKUP('Lotações convertidas'!A7368,'Lista de conversão'!B:B,1,0),""))</f>
        <v/>
      </c>
    </row>
    <row r="7369" spans="1:2" x14ac:dyDescent="0.25">
      <c r="A7369" t="str">
        <f>TRIM(BC!F7367)</f>
        <v/>
      </c>
      <c r="B7369" t="str">
        <f>IFERROR(VLOOKUP('Lotações convertidas'!A7369,'Lista de conversão'!A:B,2,0),IFERROR(VLOOKUP('Lotações convertidas'!A7369,'Lista de conversão'!B:B,1,0),""))</f>
        <v/>
      </c>
    </row>
    <row r="7370" spans="1:2" x14ac:dyDescent="0.25">
      <c r="A7370" t="str">
        <f>TRIM(BC!F7368)</f>
        <v/>
      </c>
      <c r="B7370" t="str">
        <f>IFERROR(VLOOKUP('Lotações convertidas'!A7370,'Lista de conversão'!A:B,2,0),IFERROR(VLOOKUP('Lotações convertidas'!A7370,'Lista de conversão'!B:B,1,0),""))</f>
        <v/>
      </c>
    </row>
    <row r="7371" spans="1:2" x14ac:dyDescent="0.25">
      <c r="A7371" t="str">
        <f>TRIM(BC!F7369)</f>
        <v/>
      </c>
      <c r="B7371" t="str">
        <f>IFERROR(VLOOKUP('Lotações convertidas'!A7371,'Lista de conversão'!A:B,2,0),IFERROR(VLOOKUP('Lotações convertidas'!A7371,'Lista de conversão'!B:B,1,0),""))</f>
        <v/>
      </c>
    </row>
    <row r="7372" spans="1:2" x14ac:dyDescent="0.25">
      <c r="A7372" t="str">
        <f>TRIM(BC!F7370)</f>
        <v/>
      </c>
      <c r="B7372" t="str">
        <f>IFERROR(VLOOKUP('Lotações convertidas'!A7372,'Lista de conversão'!A:B,2,0),IFERROR(VLOOKUP('Lotações convertidas'!A7372,'Lista de conversão'!B:B,1,0),""))</f>
        <v/>
      </c>
    </row>
    <row r="7373" spans="1:2" x14ac:dyDescent="0.25">
      <c r="A7373" t="str">
        <f>TRIM(BC!F7371)</f>
        <v/>
      </c>
      <c r="B7373" t="str">
        <f>IFERROR(VLOOKUP('Lotações convertidas'!A7373,'Lista de conversão'!A:B,2,0),IFERROR(VLOOKUP('Lotações convertidas'!A7373,'Lista de conversão'!B:B,1,0),""))</f>
        <v/>
      </c>
    </row>
    <row r="7374" spans="1:2" x14ac:dyDescent="0.25">
      <c r="A7374" t="str">
        <f>TRIM(BC!F7372)</f>
        <v/>
      </c>
      <c r="B7374" t="str">
        <f>IFERROR(VLOOKUP('Lotações convertidas'!A7374,'Lista de conversão'!A:B,2,0),IFERROR(VLOOKUP('Lotações convertidas'!A7374,'Lista de conversão'!B:B,1,0),""))</f>
        <v/>
      </c>
    </row>
    <row r="7375" spans="1:2" x14ac:dyDescent="0.25">
      <c r="A7375" t="str">
        <f>TRIM(BC!F7373)</f>
        <v/>
      </c>
      <c r="B7375" t="str">
        <f>IFERROR(VLOOKUP('Lotações convertidas'!A7375,'Lista de conversão'!A:B,2,0),IFERROR(VLOOKUP('Lotações convertidas'!A7375,'Lista de conversão'!B:B,1,0),""))</f>
        <v/>
      </c>
    </row>
    <row r="7376" spans="1:2" x14ac:dyDescent="0.25">
      <c r="A7376" t="str">
        <f>TRIM(BC!F7374)</f>
        <v/>
      </c>
      <c r="B7376" t="str">
        <f>IFERROR(VLOOKUP('Lotações convertidas'!A7376,'Lista de conversão'!A:B,2,0),IFERROR(VLOOKUP('Lotações convertidas'!A7376,'Lista de conversão'!B:B,1,0),""))</f>
        <v/>
      </c>
    </row>
    <row r="7377" spans="1:2" x14ac:dyDescent="0.25">
      <c r="A7377" t="str">
        <f>TRIM(BC!F7375)</f>
        <v/>
      </c>
      <c r="B7377" t="str">
        <f>IFERROR(VLOOKUP('Lotações convertidas'!A7377,'Lista de conversão'!A:B,2,0),IFERROR(VLOOKUP('Lotações convertidas'!A7377,'Lista de conversão'!B:B,1,0),""))</f>
        <v/>
      </c>
    </row>
    <row r="7378" spans="1:2" x14ac:dyDescent="0.25">
      <c r="A7378" t="str">
        <f>TRIM(BC!F7376)</f>
        <v/>
      </c>
      <c r="B7378" t="str">
        <f>IFERROR(VLOOKUP('Lotações convertidas'!A7378,'Lista de conversão'!A:B,2,0),IFERROR(VLOOKUP('Lotações convertidas'!A7378,'Lista de conversão'!B:B,1,0),""))</f>
        <v/>
      </c>
    </row>
    <row r="7379" spans="1:2" x14ac:dyDescent="0.25">
      <c r="A7379" t="str">
        <f>TRIM(BC!F7377)</f>
        <v/>
      </c>
      <c r="B7379" t="str">
        <f>IFERROR(VLOOKUP('Lotações convertidas'!A7379,'Lista de conversão'!A:B,2,0),IFERROR(VLOOKUP('Lotações convertidas'!A7379,'Lista de conversão'!B:B,1,0),""))</f>
        <v/>
      </c>
    </row>
    <row r="7380" spans="1:2" x14ac:dyDescent="0.25">
      <c r="A7380" t="str">
        <f>TRIM(BC!F7378)</f>
        <v/>
      </c>
      <c r="B7380" t="str">
        <f>IFERROR(VLOOKUP('Lotações convertidas'!A7380,'Lista de conversão'!A:B,2,0),IFERROR(VLOOKUP('Lotações convertidas'!A7380,'Lista de conversão'!B:B,1,0),""))</f>
        <v/>
      </c>
    </row>
    <row r="7381" spans="1:2" x14ac:dyDescent="0.25">
      <c r="A7381" t="str">
        <f>TRIM(BC!F7379)</f>
        <v/>
      </c>
      <c r="B7381" t="str">
        <f>IFERROR(VLOOKUP('Lotações convertidas'!A7381,'Lista de conversão'!A:B,2,0),IFERROR(VLOOKUP('Lotações convertidas'!A7381,'Lista de conversão'!B:B,1,0),""))</f>
        <v/>
      </c>
    </row>
    <row r="7382" spans="1:2" x14ac:dyDescent="0.25">
      <c r="A7382" t="str">
        <f>TRIM(BC!F7380)</f>
        <v/>
      </c>
      <c r="B7382" t="str">
        <f>IFERROR(VLOOKUP('Lotações convertidas'!A7382,'Lista de conversão'!A:B,2,0),IFERROR(VLOOKUP('Lotações convertidas'!A7382,'Lista de conversão'!B:B,1,0),""))</f>
        <v/>
      </c>
    </row>
    <row r="7383" spans="1:2" x14ac:dyDescent="0.25">
      <c r="A7383" t="str">
        <f>TRIM(BC!F7381)</f>
        <v/>
      </c>
      <c r="B7383" t="str">
        <f>IFERROR(VLOOKUP('Lotações convertidas'!A7383,'Lista de conversão'!A:B,2,0),IFERROR(VLOOKUP('Lotações convertidas'!A7383,'Lista de conversão'!B:B,1,0),""))</f>
        <v/>
      </c>
    </row>
    <row r="7384" spans="1:2" x14ac:dyDescent="0.25">
      <c r="A7384" t="str">
        <f>TRIM(BC!F7382)</f>
        <v/>
      </c>
      <c r="B7384" t="str">
        <f>IFERROR(VLOOKUP('Lotações convertidas'!A7384,'Lista de conversão'!A:B,2,0),IFERROR(VLOOKUP('Lotações convertidas'!A7384,'Lista de conversão'!B:B,1,0),""))</f>
        <v/>
      </c>
    </row>
    <row r="7385" spans="1:2" x14ac:dyDescent="0.25">
      <c r="A7385" t="str">
        <f>TRIM(BC!F7383)</f>
        <v/>
      </c>
      <c r="B7385" t="str">
        <f>IFERROR(VLOOKUP('Lotações convertidas'!A7385,'Lista de conversão'!A:B,2,0),IFERROR(VLOOKUP('Lotações convertidas'!A7385,'Lista de conversão'!B:B,1,0),""))</f>
        <v/>
      </c>
    </row>
    <row r="7386" spans="1:2" x14ac:dyDescent="0.25">
      <c r="A7386" t="str">
        <f>TRIM(BC!F7384)</f>
        <v/>
      </c>
      <c r="B7386" t="str">
        <f>IFERROR(VLOOKUP('Lotações convertidas'!A7386,'Lista de conversão'!A:B,2,0),IFERROR(VLOOKUP('Lotações convertidas'!A7386,'Lista de conversão'!B:B,1,0),""))</f>
        <v/>
      </c>
    </row>
    <row r="7387" spans="1:2" x14ac:dyDescent="0.25">
      <c r="A7387" t="str">
        <f>TRIM(BC!F7385)</f>
        <v/>
      </c>
      <c r="B7387" t="str">
        <f>IFERROR(VLOOKUP('Lotações convertidas'!A7387,'Lista de conversão'!A:B,2,0),IFERROR(VLOOKUP('Lotações convertidas'!A7387,'Lista de conversão'!B:B,1,0),""))</f>
        <v/>
      </c>
    </row>
    <row r="7388" spans="1:2" x14ac:dyDescent="0.25">
      <c r="A7388" t="str">
        <f>TRIM(BC!F7386)</f>
        <v/>
      </c>
      <c r="B7388" t="str">
        <f>IFERROR(VLOOKUP('Lotações convertidas'!A7388,'Lista de conversão'!A:B,2,0),IFERROR(VLOOKUP('Lotações convertidas'!A7388,'Lista de conversão'!B:B,1,0),""))</f>
        <v/>
      </c>
    </row>
    <row r="7389" spans="1:2" x14ac:dyDescent="0.25">
      <c r="A7389" t="str">
        <f>TRIM(BC!F7387)</f>
        <v/>
      </c>
      <c r="B7389" t="str">
        <f>IFERROR(VLOOKUP('Lotações convertidas'!A7389,'Lista de conversão'!A:B,2,0),IFERROR(VLOOKUP('Lotações convertidas'!A7389,'Lista de conversão'!B:B,1,0),""))</f>
        <v/>
      </c>
    </row>
    <row r="7390" spans="1:2" x14ac:dyDescent="0.25">
      <c r="A7390" t="str">
        <f>TRIM(BC!F7388)</f>
        <v/>
      </c>
      <c r="B7390" t="str">
        <f>IFERROR(VLOOKUP('Lotações convertidas'!A7390,'Lista de conversão'!A:B,2,0),IFERROR(VLOOKUP('Lotações convertidas'!A7390,'Lista de conversão'!B:B,1,0),""))</f>
        <v/>
      </c>
    </row>
    <row r="7391" spans="1:2" x14ac:dyDescent="0.25">
      <c r="A7391" t="str">
        <f>TRIM(BC!F7389)</f>
        <v/>
      </c>
      <c r="B7391" t="str">
        <f>IFERROR(VLOOKUP('Lotações convertidas'!A7391,'Lista de conversão'!A:B,2,0),IFERROR(VLOOKUP('Lotações convertidas'!A7391,'Lista de conversão'!B:B,1,0),""))</f>
        <v/>
      </c>
    </row>
    <row r="7392" spans="1:2" x14ac:dyDescent="0.25">
      <c r="A7392" t="str">
        <f>TRIM(BC!F7390)</f>
        <v/>
      </c>
      <c r="B7392" t="str">
        <f>IFERROR(VLOOKUP('Lotações convertidas'!A7392,'Lista de conversão'!A:B,2,0),IFERROR(VLOOKUP('Lotações convertidas'!A7392,'Lista de conversão'!B:B,1,0),""))</f>
        <v/>
      </c>
    </row>
    <row r="7393" spans="1:2" x14ac:dyDescent="0.25">
      <c r="A7393" t="str">
        <f>TRIM(BC!F7391)</f>
        <v/>
      </c>
      <c r="B7393" t="str">
        <f>IFERROR(VLOOKUP('Lotações convertidas'!A7393,'Lista de conversão'!A:B,2,0),IFERROR(VLOOKUP('Lotações convertidas'!A7393,'Lista de conversão'!B:B,1,0),""))</f>
        <v/>
      </c>
    </row>
    <row r="7394" spans="1:2" x14ac:dyDescent="0.25">
      <c r="A7394" t="str">
        <f>TRIM(BC!F7392)</f>
        <v/>
      </c>
      <c r="B7394" t="str">
        <f>IFERROR(VLOOKUP('Lotações convertidas'!A7394,'Lista de conversão'!A:B,2,0),IFERROR(VLOOKUP('Lotações convertidas'!A7394,'Lista de conversão'!B:B,1,0),""))</f>
        <v/>
      </c>
    </row>
    <row r="7395" spans="1:2" x14ac:dyDescent="0.25">
      <c r="A7395" t="str">
        <f>TRIM(BC!F7393)</f>
        <v/>
      </c>
      <c r="B7395" t="str">
        <f>IFERROR(VLOOKUP('Lotações convertidas'!A7395,'Lista de conversão'!A:B,2,0),IFERROR(VLOOKUP('Lotações convertidas'!A7395,'Lista de conversão'!B:B,1,0),""))</f>
        <v/>
      </c>
    </row>
    <row r="7396" spans="1:2" x14ac:dyDescent="0.25">
      <c r="A7396" t="str">
        <f>TRIM(BC!F7394)</f>
        <v/>
      </c>
      <c r="B7396" t="str">
        <f>IFERROR(VLOOKUP('Lotações convertidas'!A7396,'Lista de conversão'!A:B,2,0),IFERROR(VLOOKUP('Lotações convertidas'!A7396,'Lista de conversão'!B:B,1,0),""))</f>
        <v/>
      </c>
    </row>
    <row r="7397" spans="1:2" x14ac:dyDescent="0.25">
      <c r="A7397" t="str">
        <f>TRIM(BC!F7395)</f>
        <v/>
      </c>
      <c r="B7397" t="str">
        <f>IFERROR(VLOOKUP('Lotações convertidas'!A7397,'Lista de conversão'!A:B,2,0),IFERROR(VLOOKUP('Lotações convertidas'!A7397,'Lista de conversão'!B:B,1,0),""))</f>
        <v/>
      </c>
    </row>
    <row r="7398" spans="1:2" x14ac:dyDescent="0.25">
      <c r="A7398" t="str">
        <f>TRIM(BC!F7396)</f>
        <v/>
      </c>
      <c r="B7398" t="str">
        <f>IFERROR(VLOOKUP('Lotações convertidas'!A7398,'Lista de conversão'!A:B,2,0),IFERROR(VLOOKUP('Lotações convertidas'!A7398,'Lista de conversão'!B:B,1,0),""))</f>
        <v/>
      </c>
    </row>
    <row r="7399" spans="1:2" x14ac:dyDescent="0.25">
      <c r="A7399" t="str">
        <f>TRIM(BC!F7397)</f>
        <v/>
      </c>
      <c r="B7399" t="str">
        <f>IFERROR(VLOOKUP('Lotações convertidas'!A7399,'Lista de conversão'!A:B,2,0),IFERROR(VLOOKUP('Lotações convertidas'!A7399,'Lista de conversão'!B:B,1,0),""))</f>
        <v/>
      </c>
    </row>
    <row r="7400" spans="1:2" x14ac:dyDescent="0.25">
      <c r="A7400" t="str">
        <f>TRIM(BC!F7398)</f>
        <v/>
      </c>
      <c r="B7400" t="str">
        <f>IFERROR(VLOOKUP('Lotações convertidas'!A7400,'Lista de conversão'!A:B,2,0),IFERROR(VLOOKUP('Lotações convertidas'!A7400,'Lista de conversão'!B:B,1,0),""))</f>
        <v/>
      </c>
    </row>
    <row r="7401" spans="1:2" x14ac:dyDescent="0.25">
      <c r="A7401" t="str">
        <f>TRIM(BC!F7399)</f>
        <v/>
      </c>
      <c r="B7401" t="str">
        <f>IFERROR(VLOOKUP('Lotações convertidas'!A7401,'Lista de conversão'!A:B,2,0),IFERROR(VLOOKUP('Lotações convertidas'!A7401,'Lista de conversão'!B:B,1,0),""))</f>
        <v/>
      </c>
    </row>
    <row r="7402" spans="1:2" x14ac:dyDescent="0.25">
      <c r="A7402" t="str">
        <f>TRIM(BC!F7400)</f>
        <v/>
      </c>
      <c r="B7402" t="str">
        <f>IFERROR(VLOOKUP('Lotações convertidas'!A7402,'Lista de conversão'!A:B,2,0),IFERROR(VLOOKUP('Lotações convertidas'!A7402,'Lista de conversão'!B:B,1,0),""))</f>
        <v/>
      </c>
    </row>
    <row r="7403" spans="1:2" x14ac:dyDescent="0.25">
      <c r="A7403" t="str">
        <f>TRIM(BC!F7401)</f>
        <v/>
      </c>
      <c r="B7403" t="str">
        <f>IFERROR(VLOOKUP('Lotações convertidas'!A7403,'Lista de conversão'!A:B,2,0),IFERROR(VLOOKUP('Lotações convertidas'!A7403,'Lista de conversão'!B:B,1,0),""))</f>
        <v/>
      </c>
    </row>
    <row r="7404" spans="1:2" x14ac:dyDescent="0.25">
      <c r="A7404" t="str">
        <f>TRIM(BC!F7402)</f>
        <v/>
      </c>
      <c r="B7404" t="str">
        <f>IFERROR(VLOOKUP('Lotações convertidas'!A7404,'Lista de conversão'!A:B,2,0),IFERROR(VLOOKUP('Lotações convertidas'!A7404,'Lista de conversão'!B:B,1,0),""))</f>
        <v/>
      </c>
    </row>
    <row r="7405" spans="1:2" x14ac:dyDescent="0.25">
      <c r="A7405" t="str">
        <f>TRIM(BC!F7403)</f>
        <v/>
      </c>
      <c r="B7405" t="str">
        <f>IFERROR(VLOOKUP('Lotações convertidas'!A7405,'Lista de conversão'!A:B,2,0),IFERROR(VLOOKUP('Lotações convertidas'!A7405,'Lista de conversão'!B:B,1,0),""))</f>
        <v/>
      </c>
    </row>
    <row r="7406" spans="1:2" x14ac:dyDescent="0.25">
      <c r="A7406" t="str">
        <f>TRIM(BC!F7404)</f>
        <v/>
      </c>
      <c r="B7406" t="str">
        <f>IFERROR(VLOOKUP('Lotações convertidas'!A7406,'Lista de conversão'!A:B,2,0),IFERROR(VLOOKUP('Lotações convertidas'!A7406,'Lista de conversão'!B:B,1,0),""))</f>
        <v/>
      </c>
    </row>
    <row r="7407" spans="1:2" x14ac:dyDescent="0.25">
      <c r="A7407" t="str">
        <f>TRIM(BC!F7405)</f>
        <v/>
      </c>
      <c r="B7407" t="str">
        <f>IFERROR(VLOOKUP('Lotações convertidas'!A7407,'Lista de conversão'!A:B,2,0),IFERROR(VLOOKUP('Lotações convertidas'!A7407,'Lista de conversão'!B:B,1,0),""))</f>
        <v/>
      </c>
    </row>
    <row r="7408" spans="1:2" x14ac:dyDescent="0.25">
      <c r="A7408" t="str">
        <f>TRIM(BC!F7406)</f>
        <v/>
      </c>
      <c r="B7408" t="str">
        <f>IFERROR(VLOOKUP('Lotações convertidas'!A7408,'Lista de conversão'!A:B,2,0),IFERROR(VLOOKUP('Lotações convertidas'!A7408,'Lista de conversão'!B:B,1,0),""))</f>
        <v/>
      </c>
    </row>
    <row r="7409" spans="1:2" x14ac:dyDescent="0.25">
      <c r="A7409" t="str">
        <f>TRIM(BC!F7407)</f>
        <v/>
      </c>
      <c r="B7409" t="str">
        <f>IFERROR(VLOOKUP('Lotações convertidas'!A7409,'Lista de conversão'!A:B,2,0),IFERROR(VLOOKUP('Lotações convertidas'!A7409,'Lista de conversão'!B:B,1,0),""))</f>
        <v/>
      </c>
    </row>
    <row r="7410" spans="1:2" x14ac:dyDescent="0.25">
      <c r="A7410" t="str">
        <f>TRIM(BC!F7408)</f>
        <v/>
      </c>
      <c r="B7410" t="str">
        <f>IFERROR(VLOOKUP('Lotações convertidas'!A7410,'Lista de conversão'!A:B,2,0),IFERROR(VLOOKUP('Lotações convertidas'!A7410,'Lista de conversão'!B:B,1,0),""))</f>
        <v/>
      </c>
    </row>
    <row r="7411" spans="1:2" x14ac:dyDescent="0.25">
      <c r="A7411" t="str">
        <f>TRIM(BC!F7409)</f>
        <v/>
      </c>
      <c r="B7411" t="str">
        <f>IFERROR(VLOOKUP('Lotações convertidas'!A7411,'Lista de conversão'!A:B,2,0),IFERROR(VLOOKUP('Lotações convertidas'!A7411,'Lista de conversão'!B:B,1,0),""))</f>
        <v/>
      </c>
    </row>
    <row r="7412" spans="1:2" x14ac:dyDescent="0.25">
      <c r="A7412" t="str">
        <f>TRIM(BC!F7410)</f>
        <v/>
      </c>
      <c r="B7412" t="str">
        <f>IFERROR(VLOOKUP('Lotações convertidas'!A7412,'Lista de conversão'!A:B,2,0),IFERROR(VLOOKUP('Lotações convertidas'!A7412,'Lista de conversão'!B:B,1,0),""))</f>
        <v/>
      </c>
    </row>
    <row r="7413" spans="1:2" x14ac:dyDescent="0.25">
      <c r="A7413" t="str">
        <f>TRIM(BC!F7411)</f>
        <v/>
      </c>
      <c r="B7413" t="str">
        <f>IFERROR(VLOOKUP('Lotações convertidas'!A7413,'Lista de conversão'!A:B,2,0),IFERROR(VLOOKUP('Lotações convertidas'!A7413,'Lista de conversão'!B:B,1,0),""))</f>
        <v/>
      </c>
    </row>
    <row r="7414" spans="1:2" x14ac:dyDescent="0.25">
      <c r="A7414" t="str">
        <f>TRIM(BC!F7412)</f>
        <v/>
      </c>
      <c r="B7414" t="str">
        <f>IFERROR(VLOOKUP('Lotações convertidas'!A7414,'Lista de conversão'!A:B,2,0),IFERROR(VLOOKUP('Lotações convertidas'!A7414,'Lista de conversão'!B:B,1,0),""))</f>
        <v/>
      </c>
    </row>
    <row r="7415" spans="1:2" x14ac:dyDescent="0.25">
      <c r="A7415" t="str">
        <f>TRIM(BC!F7413)</f>
        <v/>
      </c>
      <c r="B7415" t="str">
        <f>IFERROR(VLOOKUP('Lotações convertidas'!A7415,'Lista de conversão'!A:B,2,0),IFERROR(VLOOKUP('Lotações convertidas'!A7415,'Lista de conversão'!B:B,1,0),""))</f>
        <v/>
      </c>
    </row>
    <row r="7416" spans="1:2" x14ac:dyDescent="0.25">
      <c r="A7416" t="str">
        <f>TRIM(BC!F7414)</f>
        <v/>
      </c>
      <c r="B7416" t="str">
        <f>IFERROR(VLOOKUP('Lotações convertidas'!A7416,'Lista de conversão'!A:B,2,0),IFERROR(VLOOKUP('Lotações convertidas'!A7416,'Lista de conversão'!B:B,1,0),""))</f>
        <v/>
      </c>
    </row>
    <row r="7417" spans="1:2" x14ac:dyDescent="0.25">
      <c r="A7417" t="str">
        <f>TRIM(BC!F7415)</f>
        <v/>
      </c>
      <c r="B7417" t="str">
        <f>IFERROR(VLOOKUP('Lotações convertidas'!A7417,'Lista de conversão'!A:B,2,0),IFERROR(VLOOKUP('Lotações convertidas'!A7417,'Lista de conversão'!B:B,1,0),""))</f>
        <v/>
      </c>
    </row>
    <row r="7418" spans="1:2" x14ac:dyDescent="0.25">
      <c r="A7418" t="str">
        <f>TRIM(BC!F7416)</f>
        <v/>
      </c>
      <c r="B7418" t="str">
        <f>IFERROR(VLOOKUP('Lotações convertidas'!A7418,'Lista de conversão'!A:B,2,0),IFERROR(VLOOKUP('Lotações convertidas'!A7418,'Lista de conversão'!B:B,1,0),""))</f>
        <v/>
      </c>
    </row>
    <row r="7419" spans="1:2" x14ac:dyDescent="0.25">
      <c r="A7419" t="str">
        <f>TRIM(BC!F7417)</f>
        <v/>
      </c>
      <c r="B7419" t="str">
        <f>IFERROR(VLOOKUP('Lotações convertidas'!A7419,'Lista de conversão'!A:B,2,0),IFERROR(VLOOKUP('Lotações convertidas'!A7419,'Lista de conversão'!B:B,1,0),""))</f>
        <v/>
      </c>
    </row>
    <row r="7420" spans="1:2" x14ac:dyDescent="0.25">
      <c r="A7420" t="str">
        <f>TRIM(BC!F7418)</f>
        <v/>
      </c>
      <c r="B7420" t="str">
        <f>IFERROR(VLOOKUP('Lotações convertidas'!A7420,'Lista de conversão'!A:B,2,0),IFERROR(VLOOKUP('Lotações convertidas'!A7420,'Lista de conversão'!B:B,1,0),""))</f>
        <v/>
      </c>
    </row>
    <row r="7421" spans="1:2" x14ac:dyDescent="0.25">
      <c r="A7421" t="str">
        <f>TRIM(BC!F7419)</f>
        <v/>
      </c>
      <c r="B7421" t="str">
        <f>IFERROR(VLOOKUP('Lotações convertidas'!A7421,'Lista de conversão'!A:B,2,0),IFERROR(VLOOKUP('Lotações convertidas'!A7421,'Lista de conversão'!B:B,1,0),""))</f>
        <v/>
      </c>
    </row>
    <row r="7422" spans="1:2" x14ac:dyDescent="0.25">
      <c r="A7422" t="str">
        <f>TRIM(BC!F7420)</f>
        <v/>
      </c>
      <c r="B7422" t="str">
        <f>IFERROR(VLOOKUP('Lotações convertidas'!A7422,'Lista de conversão'!A:B,2,0),IFERROR(VLOOKUP('Lotações convertidas'!A7422,'Lista de conversão'!B:B,1,0),""))</f>
        <v/>
      </c>
    </row>
    <row r="7423" spans="1:2" x14ac:dyDescent="0.25">
      <c r="A7423" t="str">
        <f>TRIM(BC!F7421)</f>
        <v/>
      </c>
      <c r="B7423" t="str">
        <f>IFERROR(VLOOKUP('Lotações convertidas'!A7423,'Lista de conversão'!A:B,2,0),IFERROR(VLOOKUP('Lotações convertidas'!A7423,'Lista de conversão'!B:B,1,0),""))</f>
        <v/>
      </c>
    </row>
    <row r="7424" spans="1:2" x14ac:dyDescent="0.25">
      <c r="A7424" t="str">
        <f>TRIM(BC!F7422)</f>
        <v/>
      </c>
      <c r="B7424" t="str">
        <f>IFERROR(VLOOKUP('Lotações convertidas'!A7424,'Lista de conversão'!A:B,2,0),IFERROR(VLOOKUP('Lotações convertidas'!A7424,'Lista de conversão'!B:B,1,0),""))</f>
        <v/>
      </c>
    </row>
    <row r="7425" spans="1:2" x14ac:dyDescent="0.25">
      <c r="A7425" t="str">
        <f>TRIM(BC!F7423)</f>
        <v/>
      </c>
      <c r="B7425" t="str">
        <f>IFERROR(VLOOKUP('Lotações convertidas'!A7425,'Lista de conversão'!A:B,2,0),IFERROR(VLOOKUP('Lotações convertidas'!A7425,'Lista de conversão'!B:B,1,0),""))</f>
        <v/>
      </c>
    </row>
    <row r="7426" spans="1:2" x14ac:dyDescent="0.25">
      <c r="A7426" t="str">
        <f>TRIM(BC!F7424)</f>
        <v/>
      </c>
      <c r="B7426" t="str">
        <f>IFERROR(VLOOKUP('Lotações convertidas'!A7426,'Lista de conversão'!A:B,2,0),IFERROR(VLOOKUP('Lotações convertidas'!A7426,'Lista de conversão'!B:B,1,0),""))</f>
        <v/>
      </c>
    </row>
    <row r="7427" spans="1:2" x14ac:dyDescent="0.25">
      <c r="A7427" t="str">
        <f>TRIM(BC!F7425)</f>
        <v/>
      </c>
      <c r="B7427" t="str">
        <f>IFERROR(VLOOKUP('Lotações convertidas'!A7427,'Lista de conversão'!A:B,2,0),IFERROR(VLOOKUP('Lotações convertidas'!A7427,'Lista de conversão'!B:B,1,0),""))</f>
        <v/>
      </c>
    </row>
    <row r="7428" spans="1:2" x14ac:dyDescent="0.25">
      <c r="A7428" t="str">
        <f>TRIM(BC!F7426)</f>
        <v/>
      </c>
      <c r="B7428" t="str">
        <f>IFERROR(VLOOKUP('Lotações convertidas'!A7428,'Lista de conversão'!A:B,2,0),IFERROR(VLOOKUP('Lotações convertidas'!A7428,'Lista de conversão'!B:B,1,0),""))</f>
        <v/>
      </c>
    </row>
    <row r="7429" spans="1:2" x14ac:dyDescent="0.25">
      <c r="A7429" t="str">
        <f>TRIM(BC!F7427)</f>
        <v/>
      </c>
      <c r="B7429" t="str">
        <f>IFERROR(VLOOKUP('Lotações convertidas'!A7429,'Lista de conversão'!A:B,2,0),IFERROR(VLOOKUP('Lotações convertidas'!A7429,'Lista de conversão'!B:B,1,0),""))</f>
        <v/>
      </c>
    </row>
    <row r="7430" spans="1:2" x14ac:dyDescent="0.25">
      <c r="A7430" t="str">
        <f>TRIM(BC!F7428)</f>
        <v/>
      </c>
      <c r="B7430" t="str">
        <f>IFERROR(VLOOKUP('Lotações convertidas'!A7430,'Lista de conversão'!A:B,2,0),IFERROR(VLOOKUP('Lotações convertidas'!A7430,'Lista de conversão'!B:B,1,0),""))</f>
        <v/>
      </c>
    </row>
    <row r="7431" spans="1:2" x14ac:dyDescent="0.25">
      <c r="A7431" t="str">
        <f>TRIM(BC!F7429)</f>
        <v/>
      </c>
      <c r="B7431" t="str">
        <f>IFERROR(VLOOKUP('Lotações convertidas'!A7431,'Lista de conversão'!A:B,2,0),IFERROR(VLOOKUP('Lotações convertidas'!A7431,'Lista de conversão'!B:B,1,0),""))</f>
        <v/>
      </c>
    </row>
    <row r="7432" spans="1:2" x14ac:dyDescent="0.25">
      <c r="A7432" t="str">
        <f>TRIM(BC!F7430)</f>
        <v/>
      </c>
      <c r="B7432" t="str">
        <f>IFERROR(VLOOKUP('Lotações convertidas'!A7432,'Lista de conversão'!A:B,2,0),IFERROR(VLOOKUP('Lotações convertidas'!A7432,'Lista de conversão'!B:B,1,0),""))</f>
        <v/>
      </c>
    </row>
    <row r="7433" spans="1:2" x14ac:dyDescent="0.25">
      <c r="A7433" t="str">
        <f>TRIM(BC!F7431)</f>
        <v/>
      </c>
      <c r="B7433" t="str">
        <f>IFERROR(VLOOKUP('Lotações convertidas'!A7433,'Lista de conversão'!A:B,2,0),IFERROR(VLOOKUP('Lotações convertidas'!A7433,'Lista de conversão'!B:B,1,0),""))</f>
        <v/>
      </c>
    </row>
    <row r="7434" spans="1:2" x14ac:dyDescent="0.25">
      <c r="A7434" t="str">
        <f>TRIM(BC!F7432)</f>
        <v/>
      </c>
      <c r="B7434" t="str">
        <f>IFERROR(VLOOKUP('Lotações convertidas'!A7434,'Lista de conversão'!A:B,2,0),IFERROR(VLOOKUP('Lotações convertidas'!A7434,'Lista de conversão'!B:B,1,0),""))</f>
        <v/>
      </c>
    </row>
    <row r="7435" spans="1:2" x14ac:dyDescent="0.25">
      <c r="A7435" t="str">
        <f>TRIM(BC!F7433)</f>
        <v/>
      </c>
      <c r="B7435" t="str">
        <f>IFERROR(VLOOKUP('Lotações convertidas'!A7435,'Lista de conversão'!A:B,2,0),IFERROR(VLOOKUP('Lotações convertidas'!A7435,'Lista de conversão'!B:B,1,0),""))</f>
        <v/>
      </c>
    </row>
    <row r="7436" spans="1:2" x14ac:dyDescent="0.25">
      <c r="A7436" t="str">
        <f>TRIM(BC!F7434)</f>
        <v/>
      </c>
      <c r="B7436" t="str">
        <f>IFERROR(VLOOKUP('Lotações convertidas'!A7436,'Lista de conversão'!A:B,2,0),IFERROR(VLOOKUP('Lotações convertidas'!A7436,'Lista de conversão'!B:B,1,0),""))</f>
        <v/>
      </c>
    </row>
    <row r="7437" spans="1:2" x14ac:dyDescent="0.25">
      <c r="A7437" t="str">
        <f>TRIM(BC!F7435)</f>
        <v/>
      </c>
      <c r="B7437" t="str">
        <f>IFERROR(VLOOKUP('Lotações convertidas'!A7437,'Lista de conversão'!A:B,2,0),IFERROR(VLOOKUP('Lotações convertidas'!A7437,'Lista de conversão'!B:B,1,0),""))</f>
        <v/>
      </c>
    </row>
    <row r="7438" spans="1:2" x14ac:dyDescent="0.25">
      <c r="A7438" t="str">
        <f>TRIM(BC!F7436)</f>
        <v/>
      </c>
      <c r="B7438" t="str">
        <f>IFERROR(VLOOKUP('Lotações convertidas'!A7438,'Lista de conversão'!A:B,2,0),IFERROR(VLOOKUP('Lotações convertidas'!A7438,'Lista de conversão'!B:B,1,0),""))</f>
        <v/>
      </c>
    </row>
    <row r="7439" spans="1:2" x14ac:dyDescent="0.25">
      <c r="A7439" t="str">
        <f>TRIM(BC!F7437)</f>
        <v/>
      </c>
      <c r="B7439" t="str">
        <f>IFERROR(VLOOKUP('Lotações convertidas'!A7439,'Lista de conversão'!A:B,2,0),IFERROR(VLOOKUP('Lotações convertidas'!A7439,'Lista de conversão'!B:B,1,0),""))</f>
        <v/>
      </c>
    </row>
    <row r="7440" spans="1:2" x14ac:dyDescent="0.25">
      <c r="A7440" t="str">
        <f>TRIM(BC!F7438)</f>
        <v/>
      </c>
      <c r="B7440" t="str">
        <f>IFERROR(VLOOKUP('Lotações convertidas'!A7440,'Lista de conversão'!A:B,2,0),IFERROR(VLOOKUP('Lotações convertidas'!A7440,'Lista de conversão'!B:B,1,0),""))</f>
        <v/>
      </c>
    </row>
    <row r="7441" spans="1:2" x14ac:dyDescent="0.25">
      <c r="A7441" t="str">
        <f>TRIM(BC!F7439)</f>
        <v/>
      </c>
      <c r="B7441" t="str">
        <f>IFERROR(VLOOKUP('Lotações convertidas'!A7441,'Lista de conversão'!A:B,2,0),IFERROR(VLOOKUP('Lotações convertidas'!A7441,'Lista de conversão'!B:B,1,0),""))</f>
        <v/>
      </c>
    </row>
    <row r="7442" spans="1:2" x14ac:dyDescent="0.25">
      <c r="A7442" t="str">
        <f>TRIM(BC!F7440)</f>
        <v/>
      </c>
      <c r="B7442" t="str">
        <f>IFERROR(VLOOKUP('Lotações convertidas'!A7442,'Lista de conversão'!A:B,2,0),IFERROR(VLOOKUP('Lotações convertidas'!A7442,'Lista de conversão'!B:B,1,0),""))</f>
        <v/>
      </c>
    </row>
    <row r="7443" spans="1:2" x14ac:dyDescent="0.25">
      <c r="A7443" t="str">
        <f>TRIM(BC!F7441)</f>
        <v/>
      </c>
      <c r="B7443" t="str">
        <f>IFERROR(VLOOKUP('Lotações convertidas'!A7443,'Lista de conversão'!A:B,2,0),IFERROR(VLOOKUP('Lotações convertidas'!A7443,'Lista de conversão'!B:B,1,0),""))</f>
        <v/>
      </c>
    </row>
    <row r="7444" spans="1:2" x14ac:dyDescent="0.25">
      <c r="A7444" t="str">
        <f>TRIM(BC!F7442)</f>
        <v/>
      </c>
      <c r="B7444" t="str">
        <f>IFERROR(VLOOKUP('Lotações convertidas'!A7444,'Lista de conversão'!A:B,2,0),IFERROR(VLOOKUP('Lotações convertidas'!A7444,'Lista de conversão'!B:B,1,0),""))</f>
        <v/>
      </c>
    </row>
    <row r="7445" spans="1:2" x14ac:dyDescent="0.25">
      <c r="A7445" t="str">
        <f>TRIM(BC!F7443)</f>
        <v/>
      </c>
      <c r="B7445" t="str">
        <f>IFERROR(VLOOKUP('Lotações convertidas'!A7445,'Lista de conversão'!A:B,2,0),IFERROR(VLOOKUP('Lotações convertidas'!A7445,'Lista de conversão'!B:B,1,0),""))</f>
        <v/>
      </c>
    </row>
    <row r="7446" spans="1:2" x14ac:dyDescent="0.25">
      <c r="A7446" t="str">
        <f>TRIM(BC!F7444)</f>
        <v/>
      </c>
      <c r="B7446" t="str">
        <f>IFERROR(VLOOKUP('Lotações convertidas'!A7446,'Lista de conversão'!A:B,2,0),IFERROR(VLOOKUP('Lotações convertidas'!A7446,'Lista de conversão'!B:B,1,0),""))</f>
        <v/>
      </c>
    </row>
    <row r="7447" spans="1:2" x14ac:dyDescent="0.25">
      <c r="A7447" t="str">
        <f>TRIM(BC!F7445)</f>
        <v/>
      </c>
      <c r="B7447" t="str">
        <f>IFERROR(VLOOKUP('Lotações convertidas'!A7447,'Lista de conversão'!A:B,2,0),IFERROR(VLOOKUP('Lotações convertidas'!A7447,'Lista de conversão'!B:B,1,0),""))</f>
        <v/>
      </c>
    </row>
    <row r="7448" spans="1:2" x14ac:dyDescent="0.25">
      <c r="A7448" t="str">
        <f>TRIM(BC!F7446)</f>
        <v/>
      </c>
      <c r="B7448" t="str">
        <f>IFERROR(VLOOKUP('Lotações convertidas'!A7448,'Lista de conversão'!A:B,2,0),IFERROR(VLOOKUP('Lotações convertidas'!A7448,'Lista de conversão'!B:B,1,0),""))</f>
        <v/>
      </c>
    </row>
    <row r="7449" spans="1:2" x14ac:dyDescent="0.25">
      <c r="A7449" t="str">
        <f>TRIM(BC!F7447)</f>
        <v/>
      </c>
      <c r="B7449" t="str">
        <f>IFERROR(VLOOKUP('Lotações convertidas'!A7449,'Lista de conversão'!A:B,2,0),IFERROR(VLOOKUP('Lotações convertidas'!A7449,'Lista de conversão'!B:B,1,0),""))</f>
        <v/>
      </c>
    </row>
    <row r="7450" spans="1:2" x14ac:dyDescent="0.25">
      <c r="A7450" t="str">
        <f>TRIM(BC!F7448)</f>
        <v/>
      </c>
      <c r="B7450" t="str">
        <f>IFERROR(VLOOKUP('Lotações convertidas'!A7450,'Lista de conversão'!A:B,2,0),IFERROR(VLOOKUP('Lotações convertidas'!A7450,'Lista de conversão'!B:B,1,0),""))</f>
        <v/>
      </c>
    </row>
    <row r="7451" spans="1:2" x14ac:dyDescent="0.25">
      <c r="A7451" t="str">
        <f>TRIM(BC!F7449)</f>
        <v/>
      </c>
      <c r="B7451" t="str">
        <f>IFERROR(VLOOKUP('Lotações convertidas'!A7451,'Lista de conversão'!A:B,2,0),IFERROR(VLOOKUP('Lotações convertidas'!A7451,'Lista de conversão'!B:B,1,0),""))</f>
        <v/>
      </c>
    </row>
    <row r="7452" spans="1:2" x14ac:dyDescent="0.25">
      <c r="A7452" t="str">
        <f>TRIM(BC!F7450)</f>
        <v/>
      </c>
      <c r="B7452" t="str">
        <f>IFERROR(VLOOKUP('Lotações convertidas'!A7452,'Lista de conversão'!A:B,2,0),IFERROR(VLOOKUP('Lotações convertidas'!A7452,'Lista de conversão'!B:B,1,0),""))</f>
        <v/>
      </c>
    </row>
    <row r="7453" spans="1:2" x14ac:dyDescent="0.25">
      <c r="A7453" t="str">
        <f>TRIM(BC!F7451)</f>
        <v/>
      </c>
      <c r="B7453" t="str">
        <f>IFERROR(VLOOKUP('Lotações convertidas'!A7453,'Lista de conversão'!A:B,2,0),IFERROR(VLOOKUP('Lotações convertidas'!A7453,'Lista de conversão'!B:B,1,0),""))</f>
        <v/>
      </c>
    </row>
    <row r="7454" spans="1:2" x14ac:dyDescent="0.25">
      <c r="A7454" t="str">
        <f>TRIM(BC!F7452)</f>
        <v/>
      </c>
      <c r="B7454" t="str">
        <f>IFERROR(VLOOKUP('Lotações convertidas'!A7454,'Lista de conversão'!A:B,2,0),IFERROR(VLOOKUP('Lotações convertidas'!A7454,'Lista de conversão'!B:B,1,0),""))</f>
        <v/>
      </c>
    </row>
    <row r="7455" spans="1:2" x14ac:dyDescent="0.25">
      <c r="A7455" t="str">
        <f>TRIM(BC!F7453)</f>
        <v/>
      </c>
      <c r="B7455" t="str">
        <f>IFERROR(VLOOKUP('Lotações convertidas'!A7455,'Lista de conversão'!A:B,2,0),IFERROR(VLOOKUP('Lotações convertidas'!A7455,'Lista de conversão'!B:B,1,0),""))</f>
        <v/>
      </c>
    </row>
    <row r="7456" spans="1:2" x14ac:dyDescent="0.25">
      <c r="A7456" t="str">
        <f>TRIM(BC!F7454)</f>
        <v/>
      </c>
      <c r="B7456" t="str">
        <f>IFERROR(VLOOKUP('Lotações convertidas'!A7456,'Lista de conversão'!A:B,2,0),IFERROR(VLOOKUP('Lotações convertidas'!A7456,'Lista de conversão'!B:B,1,0),""))</f>
        <v/>
      </c>
    </row>
    <row r="7457" spans="1:2" x14ac:dyDescent="0.25">
      <c r="A7457" t="str">
        <f>TRIM(BC!F7455)</f>
        <v/>
      </c>
      <c r="B7457" t="str">
        <f>IFERROR(VLOOKUP('Lotações convertidas'!A7457,'Lista de conversão'!A:B,2,0),IFERROR(VLOOKUP('Lotações convertidas'!A7457,'Lista de conversão'!B:B,1,0),""))</f>
        <v/>
      </c>
    </row>
    <row r="7458" spans="1:2" x14ac:dyDescent="0.25">
      <c r="A7458" t="str">
        <f>TRIM(BC!F7456)</f>
        <v/>
      </c>
      <c r="B7458" t="str">
        <f>IFERROR(VLOOKUP('Lotações convertidas'!A7458,'Lista de conversão'!A:B,2,0),IFERROR(VLOOKUP('Lotações convertidas'!A7458,'Lista de conversão'!B:B,1,0),""))</f>
        <v/>
      </c>
    </row>
    <row r="7459" spans="1:2" x14ac:dyDescent="0.25">
      <c r="A7459" t="str">
        <f>TRIM(BC!F7457)</f>
        <v/>
      </c>
      <c r="B7459" t="str">
        <f>IFERROR(VLOOKUP('Lotações convertidas'!A7459,'Lista de conversão'!A:B,2,0),IFERROR(VLOOKUP('Lotações convertidas'!A7459,'Lista de conversão'!B:B,1,0),""))</f>
        <v/>
      </c>
    </row>
    <row r="7460" spans="1:2" x14ac:dyDescent="0.25">
      <c r="A7460" t="str">
        <f>TRIM(BC!F7458)</f>
        <v/>
      </c>
      <c r="B7460" t="str">
        <f>IFERROR(VLOOKUP('Lotações convertidas'!A7460,'Lista de conversão'!A:B,2,0),IFERROR(VLOOKUP('Lotações convertidas'!A7460,'Lista de conversão'!B:B,1,0),""))</f>
        <v/>
      </c>
    </row>
    <row r="7461" spans="1:2" x14ac:dyDescent="0.25">
      <c r="A7461" t="str">
        <f>TRIM(BC!F7459)</f>
        <v/>
      </c>
      <c r="B7461" t="str">
        <f>IFERROR(VLOOKUP('Lotações convertidas'!A7461,'Lista de conversão'!A:B,2,0),IFERROR(VLOOKUP('Lotações convertidas'!A7461,'Lista de conversão'!B:B,1,0),""))</f>
        <v/>
      </c>
    </row>
    <row r="7462" spans="1:2" x14ac:dyDescent="0.25">
      <c r="A7462" t="str">
        <f>TRIM(BC!F7460)</f>
        <v/>
      </c>
      <c r="B7462" t="str">
        <f>IFERROR(VLOOKUP('Lotações convertidas'!A7462,'Lista de conversão'!A:B,2,0),IFERROR(VLOOKUP('Lotações convertidas'!A7462,'Lista de conversão'!B:B,1,0),""))</f>
        <v/>
      </c>
    </row>
    <row r="7463" spans="1:2" x14ac:dyDescent="0.25">
      <c r="A7463" t="str">
        <f>TRIM(BC!F7461)</f>
        <v/>
      </c>
      <c r="B7463" t="str">
        <f>IFERROR(VLOOKUP('Lotações convertidas'!A7463,'Lista de conversão'!A:B,2,0),IFERROR(VLOOKUP('Lotações convertidas'!A7463,'Lista de conversão'!B:B,1,0),""))</f>
        <v/>
      </c>
    </row>
    <row r="7464" spans="1:2" x14ac:dyDescent="0.25">
      <c r="A7464" t="str">
        <f>TRIM(BC!F7462)</f>
        <v/>
      </c>
      <c r="B7464" t="str">
        <f>IFERROR(VLOOKUP('Lotações convertidas'!A7464,'Lista de conversão'!A:B,2,0),IFERROR(VLOOKUP('Lotações convertidas'!A7464,'Lista de conversão'!B:B,1,0),""))</f>
        <v/>
      </c>
    </row>
    <row r="7465" spans="1:2" x14ac:dyDescent="0.25">
      <c r="A7465" t="str">
        <f>TRIM(BC!F7463)</f>
        <v/>
      </c>
      <c r="B7465" t="str">
        <f>IFERROR(VLOOKUP('Lotações convertidas'!A7465,'Lista de conversão'!A:B,2,0),IFERROR(VLOOKUP('Lotações convertidas'!A7465,'Lista de conversão'!B:B,1,0),""))</f>
        <v/>
      </c>
    </row>
    <row r="7466" spans="1:2" x14ac:dyDescent="0.25">
      <c r="A7466" t="str">
        <f>TRIM(BC!F7464)</f>
        <v/>
      </c>
      <c r="B7466" t="str">
        <f>IFERROR(VLOOKUP('Lotações convertidas'!A7466,'Lista de conversão'!A:B,2,0),IFERROR(VLOOKUP('Lotações convertidas'!A7466,'Lista de conversão'!B:B,1,0),""))</f>
        <v/>
      </c>
    </row>
    <row r="7467" spans="1:2" x14ac:dyDescent="0.25">
      <c r="A7467" t="str">
        <f>TRIM(BC!F7465)</f>
        <v/>
      </c>
      <c r="B7467" t="str">
        <f>IFERROR(VLOOKUP('Lotações convertidas'!A7467,'Lista de conversão'!A:B,2,0),IFERROR(VLOOKUP('Lotações convertidas'!A7467,'Lista de conversão'!B:B,1,0),""))</f>
        <v/>
      </c>
    </row>
    <row r="7468" spans="1:2" x14ac:dyDescent="0.25">
      <c r="A7468" t="str">
        <f>TRIM(BC!F7466)</f>
        <v/>
      </c>
      <c r="B7468" t="str">
        <f>IFERROR(VLOOKUP('Lotações convertidas'!A7468,'Lista de conversão'!A:B,2,0),IFERROR(VLOOKUP('Lotações convertidas'!A7468,'Lista de conversão'!B:B,1,0),""))</f>
        <v/>
      </c>
    </row>
    <row r="7469" spans="1:2" x14ac:dyDescent="0.25">
      <c r="A7469" t="str">
        <f>TRIM(BC!F7467)</f>
        <v/>
      </c>
      <c r="B7469" t="str">
        <f>IFERROR(VLOOKUP('Lotações convertidas'!A7469,'Lista de conversão'!A:B,2,0),IFERROR(VLOOKUP('Lotações convertidas'!A7469,'Lista de conversão'!B:B,1,0),""))</f>
        <v/>
      </c>
    </row>
    <row r="7470" spans="1:2" x14ac:dyDescent="0.25">
      <c r="A7470" t="str">
        <f>TRIM(BC!F7468)</f>
        <v/>
      </c>
      <c r="B7470" t="str">
        <f>IFERROR(VLOOKUP('Lotações convertidas'!A7470,'Lista de conversão'!A:B,2,0),IFERROR(VLOOKUP('Lotações convertidas'!A7470,'Lista de conversão'!B:B,1,0),""))</f>
        <v/>
      </c>
    </row>
    <row r="7471" spans="1:2" x14ac:dyDescent="0.25">
      <c r="A7471" t="str">
        <f>TRIM(BC!F7469)</f>
        <v/>
      </c>
      <c r="B7471" t="str">
        <f>IFERROR(VLOOKUP('Lotações convertidas'!A7471,'Lista de conversão'!A:B,2,0),IFERROR(VLOOKUP('Lotações convertidas'!A7471,'Lista de conversão'!B:B,1,0),""))</f>
        <v/>
      </c>
    </row>
    <row r="7472" spans="1:2" x14ac:dyDescent="0.25">
      <c r="A7472" t="str">
        <f>TRIM(BC!F7470)</f>
        <v/>
      </c>
      <c r="B7472" t="str">
        <f>IFERROR(VLOOKUP('Lotações convertidas'!A7472,'Lista de conversão'!A:B,2,0),IFERROR(VLOOKUP('Lotações convertidas'!A7472,'Lista de conversão'!B:B,1,0),""))</f>
        <v/>
      </c>
    </row>
    <row r="7473" spans="1:2" x14ac:dyDescent="0.25">
      <c r="A7473" t="str">
        <f>TRIM(BC!F7471)</f>
        <v/>
      </c>
      <c r="B7473" t="str">
        <f>IFERROR(VLOOKUP('Lotações convertidas'!A7473,'Lista de conversão'!A:B,2,0),IFERROR(VLOOKUP('Lotações convertidas'!A7473,'Lista de conversão'!B:B,1,0),""))</f>
        <v/>
      </c>
    </row>
    <row r="7474" spans="1:2" x14ac:dyDescent="0.25">
      <c r="A7474" t="str">
        <f>TRIM(BC!F7472)</f>
        <v/>
      </c>
      <c r="B7474" t="str">
        <f>IFERROR(VLOOKUP('Lotações convertidas'!A7474,'Lista de conversão'!A:B,2,0),IFERROR(VLOOKUP('Lotações convertidas'!A7474,'Lista de conversão'!B:B,1,0),""))</f>
        <v/>
      </c>
    </row>
    <row r="7475" spans="1:2" x14ac:dyDescent="0.25">
      <c r="A7475" t="str">
        <f>TRIM(BC!F7473)</f>
        <v/>
      </c>
      <c r="B7475" t="str">
        <f>IFERROR(VLOOKUP('Lotações convertidas'!A7475,'Lista de conversão'!A:B,2,0),IFERROR(VLOOKUP('Lotações convertidas'!A7475,'Lista de conversão'!B:B,1,0),""))</f>
        <v/>
      </c>
    </row>
    <row r="7476" spans="1:2" x14ac:dyDescent="0.25">
      <c r="A7476" t="str">
        <f>TRIM(BC!F7474)</f>
        <v/>
      </c>
      <c r="B7476" t="str">
        <f>IFERROR(VLOOKUP('Lotações convertidas'!A7476,'Lista de conversão'!A:B,2,0),IFERROR(VLOOKUP('Lotações convertidas'!A7476,'Lista de conversão'!B:B,1,0),""))</f>
        <v/>
      </c>
    </row>
    <row r="7477" spans="1:2" x14ac:dyDescent="0.25">
      <c r="A7477" t="str">
        <f>TRIM(BC!F7475)</f>
        <v/>
      </c>
      <c r="B7477" t="str">
        <f>IFERROR(VLOOKUP('Lotações convertidas'!A7477,'Lista de conversão'!A:B,2,0),IFERROR(VLOOKUP('Lotações convertidas'!A7477,'Lista de conversão'!B:B,1,0),""))</f>
        <v/>
      </c>
    </row>
    <row r="7478" spans="1:2" x14ac:dyDescent="0.25">
      <c r="A7478" t="str">
        <f>TRIM(BC!F7476)</f>
        <v/>
      </c>
      <c r="B7478" t="str">
        <f>IFERROR(VLOOKUP('Lotações convertidas'!A7478,'Lista de conversão'!A:B,2,0),IFERROR(VLOOKUP('Lotações convertidas'!A7478,'Lista de conversão'!B:B,1,0),""))</f>
        <v/>
      </c>
    </row>
    <row r="7479" spans="1:2" x14ac:dyDescent="0.25">
      <c r="A7479" t="str">
        <f>TRIM(BC!F7477)</f>
        <v/>
      </c>
      <c r="B7479" t="str">
        <f>IFERROR(VLOOKUP('Lotações convertidas'!A7479,'Lista de conversão'!A:B,2,0),IFERROR(VLOOKUP('Lotações convertidas'!A7479,'Lista de conversão'!B:B,1,0),""))</f>
        <v/>
      </c>
    </row>
    <row r="7480" spans="1:2" x14ac:dyDescent="0.25">
      <c r="A7480" t="str">
        <f>TRIM(BC!F7478)</f>
        <v/>
      </c>
      <c r="B7480" t="str">
        <f>IFERROR(VLOOKUP('Lotações convertidas'!A7480,'Lista de conversão'!A:B,2,0),IFERROR(VLOOKUP('Lotações convertidas'!A7480,'Lista de conversão'!B:B,1,0),""))</f>
        <v/>
      </c>
    </row>
    <row r="7481" spans="1:2" x14ac:dyDescent="0.25">
      <c r="A7481" t="str">
        <f>TRIM(BC!F7479)</f>
        <v/>
      </c>
      <c r="B7481" t="str">
        <f>IFERROR(VLOOKUP('Lotações convertidas'!A7481,'Lista de conversão'!A:B,2,0),IFERROR(VLOOKUP('Lotações convertidas'!A7481,'Lista de conversão'!B:B,1,0),""))</f>
        <v/>
      </c>
    </row>
    <row r="7482" spans="1:2" x14ac:dyDescent="0.25">
      <c r="A7482" t="str">
        <f>TRIM(BC!F7480)</f>
        <v/>
      </c>
      <c r="B7482" t="str">
        <f>IFERROR(VLOOKUP('Lotações convertidas'!A7482,'Lista de conversão'!A:B,2,0),IFERROR(VLOOKUP('Lotações convertidas'!A7482,'Lista de conversão'!B:B,1,0),""))</f>
        <v/>
      </c>
    </row>
    <row r="7483" spans="1:2" x14ac:dyDescent="0.25">
      <c r="A7483" t="str">
        <f>TRIM(BC!F7481)</f>
        <v/>
      </c>
      <c r="B7483" t="str">
        <f>IFERROR(VLOOKUP('Lotações convertidas'!A7483,'Lista de conversão'!A:B,2,0),IFERROR(VLOOKUP('Lotações convertidas'!A7483,'Lista de conversão'!B:B,1,0),""))</f>
        <v/>
      </c>
    </row>
    <row r="7484" spans="1:2" x14ac:dyDescent="0.25">
      <c r="A7484" t="str">
        <f>TRIM(BC!F7482)</f>
        <v/>
      </c>
      <c r="B7484" t="str">
        <f>IFERROR(VLOOKUP('Lotações convertidas'!A7484,'Lista de conversão'!A:B,2,0),IFERROR(VLOOKUP('Lotações convertidas'!A7484,'Lista de conversão'!B:B,1,0),""))</f>
        <v/>
      </c>
    </row>
    <row r="7485" spans="1:2" x14ac:dyDescent="0.25">
      <c r="A7485" t="str">
        <f>TRIM(BC!F7483)</f>
        <v/>
      </c>
      <c r="B7485" t="str">
        <f>IFERROR(VLOOKUP('Lotações convertidas'!A7485,'Lista de conversão'!A:B,2,0),IFERROR(VLOOKUP('Lotações convertidas'!A7485,'Lista de conversão'!B:B,1,0),""))</f>
        <v/>
      </c>
    </row>
    <row r="7486" spans="1:2" x14ac:dyDescent="0.25">
      <c r="A7486" t="str">
        <f>TRIM(BC!F7484)</f>
        <v/>
      </c>
      <c r="B7486" t="str">
        <f>IFERROR(VLOOKUP('Lotações convertidas'!A7486,'Lista de conversão'!A:B,2,0),IFERROR(VLOOKUP('Lotações convertidas'!A7486,'Lista de conversão'!B:B,1,0),""))</f>
        <v/>
      </c>
    </row>
    <row r="7487" spans="1:2" x14ac:dyDescent="0.25">
      <c r="A7487" t="str">
        <f>TRIM(BC!F7485)</f>
        <v/>
      </c>
      <c r="B7487" t="str">
        <f>IFERROR(VLOOKUP('Lotações convertidas'!A7487,'Lista de conversão'!A:B,2,0),IFERROR(VLOOKUP('Lotações convertidas'!A7487,'Lista de conversão'!B:B,1,0),""))</f>
        <v/>
      </c>
    </row>
    <row r="7488" spans="1:2" x14ac:dyDescent="0.25">
      <c r="A7488" t="str">
        <f>TRIM(BC!F7486)</f>
        <v/>
      </c>
      <c r="B7488" t="str">
        <f>IFERROR(VLOOKUP('Lotações convertidas'!A7488,'Lista de conversão'!A:B,2,0),IFERROR(VLOOKUP('Lotações convertidas'!A7488,'Lista de conversão'!B:B,1,0),""))</f>
        <v/>
      </c>
    </row>
    <row r="7489" spans="1:2" x14ac:dyDescent="0.25">
      <c r="A7489" t="str">
        <f>TRIM(BC!F7487)</f>
        <v/>
      </c>
      <c r="B7489" t="str">
        <f>IFERROR(VLOOKUP('Lotações convertidas'!A7489,'Lista de conversão'!A:B,2,0),IFERROR(VLOOKUP('Lotações convertidas'!A7489,'Lista de conversão'!B:B,1,0),""))</f>
        <v/>
      </c>
    </row>
    <row r="7490" spans="1:2" x14ac:dyDescent="0.25">
      <c r="A7490" t="str">
        <f>TRIM(BC!F7488)</f>
        <v/>
      </c>
      <c r="B7490" t="str">
        <f>IFERROR(VLOOKUP('Lotações convertidas'!A7490,'Lista de conversão'!A:B,2,0),IFERROR(VLOOKUP('Lotações convertidas'!A7490,'Lista de conversão'!B:B,1,0),""))</f>
        <v/>
      </c>
    </row>
    <row r="7491" spans="1:2" x14ac:dyDescent="0.25">
      <c r="A7491" t="str">
        <f>TRIM(BC!F7489)</f>
        <v/>
      </c>
      <c r="B7491" t="str">
        <f>IFERROR(VLOOKUP('Lotações convertidas'!A7491,'Lista de conversão'!A:B,2,0),IFERROR(VLOOKUP('Lotações convertidas'!A7491,'Lista de conversão'!B:B,1,0),""))</f>
        <v/>
      </c>
    </row>
    <row r="7492" spans="1:2" x14ac:dyDescent="0.25">
      <c r="A7492" t="str">
        <f>TRIM(BC!F7490)</f>
        <v/>
      </c>
      <c r="B7492" t="str">
        <f>IFERROR(VLOOKUP('Lotações convertidas'!A7492,'Lista de conversão'!A:B,2,0),IFERROR(VLOOKUP('Lotações convertidas'!A7492,'Lista de conversão'!B:B,1,0),""))</f>
        <v/>
      </c>
    </row>
    <row r="7493" spans="1:2" x14ac:dyDescent="0.25">
      <c r="A7493" t="str">
        <f>TRIM(BC!F7491)</f>
        <v/>
      </c>
      <c r="B7493" t="str">
        <f>IFERROR(VLOOKUP('Lotações convertidas'!A7493,'Lista de conversão'!A:B,2,0),IFERROR(VLOOKUP('Lotações convertidas'!A7493,'Lista de conversão'!B:B,1,0),""))</f>
        <v/>
      </c>
    </row>
    <row r="7494" spans="1:2" x14ac:dyDescent="0.25">
      <c r="A7494" t="str">
        <f>TRIM(BC!F7492)</f>
        <v/>
      </c>
      <c r="B7494" t="str">
        <f>IFERROR(VLOOKUP('Lotações convertidas'!A7494,'Lista de conversão'!A:B,2,0),IFERROR(VLOOKUP('Lotações convertidas'!A7494,'Lista de conversão'!B:B,1,0),""))</f>
        <v/>
      </c>
    </row>
    <row r="7495" spans="1:2" x14ac:dyDescent="0.25">
      <c r="A7495" t="str">
        <f>TRIM(BC!F7493)</f>
        <v/>
      </c>
      <c r="B7495" t="str">
        <f>IFERROR(VLOOKUP('Lotações convertidas'!A7495,'Lista de conversão'!A:B,2,0),IFERROR(VLOOKUP('Lotações convertidas'!A7495,'Lista de conversão'!B:B,1,0),""))</f>
        <v/>
      </c>
    </row>
    <row r="7496" spans="1:2" x14ac:dyDescent="0.25">
      <c r="A7496" t="str">
        <f>TRIM(BC!F7494)</f>
        <v/>
      </c>
      <c r="B7496" t="str">
        <f>IFERROR(VLOOKUP('Lotações convertidas'!A7496,'Lista de conversão'!A:B,2,0),IFERROR(VLOOKUP('Lotações convertidas'!A7496,'Lista de conversão'!B:B,1,0),""))</f>
        <v/>
      </c>
    </row>
    <row r="7497" spans="1:2" x14ac:dyDescent="0.25">
      <c r="A7497" t="str">
        <f>TRIM(BC!F7495)</f>
        <v/>
      </c>
      <c r="B7497" t="str">
        <f>IFERROR(VLOOKUP('Lotações convertidas'!A7497,'Lista de conversão'!A:B,2,0),IFERROR(VLOOKUP('Lotações convertidas'!A7497,'Lista de conversão'!B:B,1,0),""))</f>
        <v/>
      </c>
    </row>
    <row r="7498" spans="1:2" x14ac:dyDescent="0.25">
      <c r="A7498" t="str">
        <f>TRIM(BC!F7496)</f>
        <v/>
      </c>
      <c r="B7498" t="str">
        <f>IFERROR(VLOOKUP('Lotações convertidas'!A7498,'Lista de conversão'!A:B,2,0),IFERROR(VLOOKUP('Lotações convertidas'!A7498,'Lista de conversão'!B:B,1,0),""))</f>
        <v/>
      </c>
    </row>
    <row r="7499" spans="1:2" x14ac:dyDescent="0.25">
      <c r="A7499" t="str">
        <f>TRIM(BC!F7497)</f>
        <v/>
      </c>
      <c r="B7499" t="str">
        <f>IFERROR(VLOOKUP('Lotações convertidas'!A7499,'Lista de conversão'!A:B,2,0),IFERROR(VLOOKUP('Lotações convertidas'!A7499,'Lista de conversão'!B:B,1,0),""))</f>
        <v/>
      </c>
    </row>
    <row r="7500" spans="1:2" x14ac:dyDescent="0.25">
      <c r="A7500" t="str">
        <f>TRIM(BC!F7498)</f>
        <v/>
      </c>
      <c r="B7500" t="str">
        <f>IFERROR(VLOOKUP('Lotações convertidas'!A7500,'Lista de conversão'!A:B,2,0),IFERROR(VLOOKUP('Lotações convertidas'!A7500,'Lista de conversão'!B:B,1,0),""))</f>
        <v/>
      </c>
    </row>
    <row r="7501" spans="1:2" x14ac:dyDescent="0.25">
      <c r="A7501" t="str">
        <f>TRIM(BC!F7499)</f>
        <v/>
      </c>
      <c r="B7501" t="str">
        <f>IFERROR(VLOOKUP('Lotações convertidas'!A7501,'Lista de conversão'!A:B,2,0),IFERROR(VLOOKUP('Lotações convertidas'!A7501,'Lista de conversão'!B:B,1,0),""))</f>
        <v/>
      </c>
    </row>
    <row r="7502" spans="1:2" x14ac:dyDescent="0.25">
      <c r="A7502" t="str">
        <f>TRIM(BC!F7500)</f>
        <v/>
      </c>
      <c r="B7502" t="str">
        <f>IFERROR(VLOOKUP('Lotações convertidas'!A7502,'Lista de conversão'!A:B,2,0),IFERROR(VLOOKUP('Lotações convertidas'!A7502,'Lista de conversão'!B:B,1,0),""))</f>
        <v/>
      </c>
    </row>
    <row r="7503" spans="1:2" x14ac:dyDescent="0.25">
      <c r="A7503" t="str">
        <f>TRIM(BC!F7501)</f>
        <v/>
      </c>
      <c r="B7503" t="str">
        <f>IFERROR(VLOOKUP('Lotações convertidas'!A7503,'Lista de conversão'!A:B,2,0),IFERROR(VLOOKUP('Lotações convertidas'!A7503,'Lista de conversão'!B:B,1,0),""))</f>
        <v/>
      </c>
    </row>
    <row r="7504" spans="1:2" x14ac:dyDescent="0.25">
      <c r="A7504" t="str">
        <f>TRIM(BC!F7502)</f>
        <v/>
      </c>
      <c r="B7504" t="str">
        <f>IFERROR(VLOOKUP('Lotações convertidas'!A7504,'Lista de conversão'!A:B,2,0),IFERROR(VLOOKUP('Lotações convertidas'!A7504,'Lista de conversão'!B:B,1,0),""))</f>
        <v/>
      </c>
    </row>
    <row r="7505" spans="1:2" x14ac:dyDescent="0.25">
      <c r="A7505" t="str">
        <f>TRIM(BC!F7503)</f>
        <v/>
      </c>
      <c r="B7505" t="str">
        <f>IFERROR(VLOOKUP('Lotações convertidas'!A7505,'Lista de conversão'!A:B,2,0),IFERROR(VLOOKUP('Lotações convertidas'!A7505,'Lista de conversão'!B:B,1,0),""))</f>
        <v/>
      </c>
    </row>
    <row r="7506" spans="1:2" x14ac:dyDescent="0.25">
      <c r="A7506" t="str">
        <f>TRIM(BC!F7504)</f>
        <v/>
      </c>
      <c r="B7506" t="str">
        <f>IFERROR(VLOOKUP('Lotações convertidas'!A7506,'Lista de conversão'!A:B,2,0),IFERROR(VLOOKUP('Lotações convertidas'!A7506,'Lista de conversão'!B:B,1,0),""))</f>
        <v/>
      </c>
    </row>
    <row r="7507" spans="1:2" x14ac:dyDescent="0.25">
      <c r="A7507" t="str">
        <f>TRIM(BC!F7505)</f>
        <v/>
      </c>
      <c r="B7507" t="str">
        <f>IFERROR(VLOOKUP('Lotações convertidas'!A7507,'Lista de conversão'!A:B,2,0),IFERROR(VLOOKUP('Lotações convertidas'!A7507,'Lista de conversão'!B:B,1,0),""))</f>
        <v/>
      </c>
    </row>
    <row r="7508" spans="1:2" x14ac:dyDescent="0.25">
      <c r="A7508" t="str">
        <f>TRIM(BC!F7506)</f>
        <v/>
      </c>
      <c r="B7508" t="str">
        <f>IFERROR(VLOOKUP('Lotações convertidas'!A7508,'Lista de conversão'!A:B,2,0),IFERROR(VLOOKUP('Lotações convertidas'!A7508,'Lista de conversão'!B:B,1,0),""))</f>
        <v/>
      </c>
    </row>
    <row r="7509" spans="1:2" x14ac:dyDescent="0.25">
      <c r="A7509" t="str">
        <f>TRIM(BC!F7507)</f>
        <v/>
      </c>
      <c r="B7509" t="str">
        <f>IFERROR(VLOOKUP('Lotações convertidas'!A7509,'Lista de conversão'!A:B,2,0),IFERROR(VLOOKUP('Lotações convertidas'!A7509,'Lista de conversão'!B:B,1,0),""))</f>
        <v/>
      </c>
    </row>
    <row r="7510" spans="1:2" x14ac:dyDescent="0.25">
      <c r="A7510" t="str">
        <f>TRIM(BC!F7508)</f>
        <v/>
      </c>
      <c r="B7510" t="str">
        <f>IFERROR(VLOOKUP('Lotações convertidas'!A7510,'Lista de conversão'!A:B,2,0),IFERROR(VLOOKUP('Lotações convertidas'!A7510,'Lista de conversão'!B:B,1,0),""))</f>
        <v/>
      </c>
    </row>
    <row r="7511" spans="1:2" x14ac:dyDescent="0.25">
      <c r="A7511" t="str">
        <f>TRIM(BC!F7509)</f>
        <v/>
      </c>
      <c r="B7511" t="str">
        <f>IFERROR(VLOOKUP('Lotações convertidas'!A7511,'Lista de conversão'!A:B,2,0),IFERROR(VLOOKUP('Lotações convertidas'!A7511,'Lista de conversão'!B:B,1,0),""))</f>
        <v/>
      </c>
    </row>
    <row r="7512" spans="1:2" x14ac:dyDescent="0.25">
      <c r="A7512" t="str">
        <f>TRIM(BC!F7510)</f>
        <v/>
      </c>
      <c r="B7512" t="str">
        <f>IFERROR(VLOOKUP('Lotações convertidas'!A7512,'Lista de conversão'!A:B,2,0),IFERROR(VLOOKUP('Lotações convertidas'!A7512,'Lista de conversão'!B:B,1,0),""))</f>
        <v/>
      </c>
    </row>
    <row r="7513" spans="1:2" x14ac:dyDescent="0.25">
      <c r="A7513" t="str">
        <f>TRIM(BC!F7511)</f>
        <v/>
      </c>
      <c r="B7513" t="str">
        <f>IFERROR(VLOOKUP('Lotações convertidas'!A7513,'Lista de conversão'!A:B,2,0),IFERROR(VLOOKUP('Lotações convertidas'!A7513,'Lista de conversão'!B:B,1,0),""))</f>
        <v/>
      </c>
    </row>
    <row r="7514" spans="1:2" x14ac:dyDescent="0.25">
      <c r="A7514" t="str">
        <f>TRIM(BC!F7512)</f>
        <v/>
      </c>
      <c r="B7514" t="str">
        <f>IFERROR(VLOOKUP('Lotações convertidas'!A7514,'Lista de conversão'!A:B,2,0),IFERROR(VLOOKUP('Lotações convertidas'!A7514,'Lista de conversão'!B:B,1,0),""))</f>
        <v/>
      </c>
    </row>
    <row r="7515" spans="1:2" x14ac:dyDescent="0.25">
      <c r="A7515" t="str">
        <f>TRIM(BC!F7513)</f>
        <v/>
      </c>
      <c r="B7515" t="str">
        <f>IFERROR(VLOOKUP('Lotações convertidas'!A7515,'Lista de conversão'!A:B,2,0),IFERROR(VLOOKUP('Lotações convertidas'!A7515,'Lista de conversão'!B:B,1,0),""))</f>
        <v/>
      </c>
    </row>
    <row r="7516" spans="1:2" x14ac:dyDescent="0.25">
      <c r="A7516" t="str">
        <f>TRIM(BC!F7514)</f>
        <v/>
      </c>
      <c r="B7516" t="str">
        <f>IFERROR(VLOOKUP('Lotações convertidas'!A7516,'Lista de conversão'!A:B,2,0),IFERROR(VLOOKUP('Lotações convertidas'!A7516,'Lista de conversão'!B:B,1,0),""))</f>
        <v/>
      </c>
    </row>
    <row r="7517" spans="1:2" x14ac:dyDescent="0.25">
      <c r="A7517" t="str">
        <f>TRIM(BC!F7515)</f>
        <v/>
      </c>
      <c r="B7517" t="str">
        <f>IFERROR(VLOOKUP('Lotações convertidas'!A7517,'Lista de conversão'!A:B,2,0),IFERROR(VLOOKUP('Lotações convertidas'!A7517,'Lista de conversão'!B:B,1,0),""))</f>
        <v/>
      </c>
    </row>
    <row r="7518" spans="1:2" x14ac:dyDescent="0.25">
      <c r="A7518" t="str">
        <f>TRIM(BC!F7516)</f>
        <v/>
      </c>
      <c r="B7518" t="str">
        <f>IFERROR(VLOOKUP('Lotações convertidas'!A7518,'Lista de conversão'!A:B,2,0),IFERROR(VLOOKUP('Lotações convertidas'!A7518,'Lista de conversão'!B:B,1,0),""))</f>
        <v/>
      </c>
    </row>
    <row r="7519" spans="1:2" x14ac:dyDescent="0.25">
      <c r="A7519" t="str">
        <f>TRIM(BC!F7517)</f>
        <v/>
      </c>
      <c r="B7519" t="str">
        <f>IFERROR(VLOOKUP('Lotações convertidas'!A7519,'Lista de conversão'!A:B,2,0),IFERROR(VLOOKUP('Lotações convertidas'!A7519,'Lista de conversão'!B:B,1,0),""))</f>
        <v/>
      </c>
    </row>
    <row r="7520" spans="1:2" x14ac:dyDescent="0.25">
      <c r="A7520" t="str">
        <f>TRIM(BC!F7518)</f>
        <v/>
      </c>
      <c r="B7520" t="str">
        <f>IFERROR(VLOOKUP('Lotações convertidas'!A7520,'Lista de conversão'!A:B,2,0),IFERROR(VLOOKUP('Lotações convertidas'!A7520,'Lista de conversão'!B:B,1,0),""))</f>
        <v/>
      </c>
    </row>
    <row r="7521" spans="1:2" x14ac:dyDescent="0.25">
      <c r="A7521" t="str">
        <f>TRIM(BC!F7519)</f>
        <v/>
      </c>
      <c r="B7521" t="str">
        <f>IFERROR(VLOOKUP('Lotações convertidas'!A7521,'Lista de conversão'!A:B,2,0),IFERROR(VLOOKUP('Lotações convertidas'!A7521,'Lista de conversão'!B:B,1,0),""))</f>
        <v/>
      </c>
    </row>
    <row r="7522" spans="1:2" x14ac:dyDescent="0.25">
      <c r="A7522" t="str">
        <f>TRIM(BC!F7520)</f>
        <v/>
      </c>
      <c r="B7522" t="str">
        <f>IFERROR(VLOOKUP('Lotações convertidas'!A7522,'Lista de conversão'!A:B,2,0),IFERROR(VLOOKUP('Lotações convertidas'!A7522,'Lista de conversão'!B:B,1,0),""))</f>
        <v/>
      </c>
    </row>
    <row r="7523" spans="1:2" x14ac:dyDescent="0.25">
      <c r="A7523" t="str">
        <f>TRIM(BC!F7521)</f>
        <v/>
      </c>
      <c r="B7523" t="str">
        <f>IFERROR(VLOOKUP('Lotações convertidas'!A7523,'Lista de conversão'!A:B,2,0),IFERROR(VLOOKUP('Lotações convertidas'!A7523,'Lista de conversão'!B:B,1,0),""))</f>
        <v/>
      </c>
    </row>
    <row r="7524" spans="1:2" x14ac:dyDescent="0.25">
      <c r="A7524" t="str">
        <f>TRIM(BC!F7522)</f>
        <v/>
      </c>
      <c r="B7524" t="str">
        <f>IFERROR(VLOOKUP('Lotações convertidas'!A7524,'Lista de conversão'!A:B,2,0),IFERROR(VLOOKUP('Lotações convertidas'!A7524,'Lista de conversão'!B:B,1,0),""))</f>
        <v/>
      </c>
    </row>
    <row r="7525" spans="1:2" x14ac:dyDescent="0.25">
      <c r="A7525" t="str">
        <f>TRIM(BC!F7523)</f>
        <v/>
      </c>
      <c r="B7525" t="str">
        <f>IFERROR(VLOOKUP('Lotações convertidas'!A7525,'Lista de conversão'!A:B,2,0),IFERROR(VLOOKUP('Lotações convertidas'!A7525,'Lista de conversão'!B:B,1,0),""))</f>
        <v/>
      </c>
    </row>
    <row r="7526" spans="1:2" x14ac:dyDescent="0.25">
      <c r="A7526" t="str">
        <f>TRIM(BC!F7524)</f>
        <v/>
      </c>
      <c r="B7526" t="str">
        <f>IFERROR(VLOOKUP('Lotações convertidas'!A7526,'Lista de conversão'!A:B,2,0),IFERROR(VLOOKUP('Lotações convertidas'!A7526,'Lista de conversão'!B:B,1,0),""))</f>
        <v/>
      </c>
    </row>
    <row r="7527" spans="1:2" x14ac:dyDescent="0.25">
      <c r="A7527" t="str">
        <f>TRIM(BC!F7525)</f>
        <v/>
      </c>
      <c r="B7527" t="str">
        <f>IFERROR(VLOOKUP('Lotações convertidas'!A7527,'Lista de conversão'!A:B,2,0),IFERROR(VLOOKUP('Lotações convertidas'!A7527,'Lista de conversão'!B:B,1,0),""))</f>
        <v/>
      </c>
    </row>
    <row r="7528" spans="1:2" x14ac:dyDescent="0.25">
      <c r="A7528" t="str">
        <f>TRIM(BC!F7526)</f>
        <v/>
      </c>
      <c r="B7528" t="str">
        <f>IFERROR(VLOOKUP('Lotações convertidas'!A7528,'Lista de conversão'!A:B,2,0),IFERROR(VLOOKUP('Lotações convertidas'!A7528,'Lista de conversão'!B:B,1,0),""))</f>
        <v/>
      </c>
    </row>
    <row r="7529" spans="1:2" x14ac:dyDescent="0.25">
      <c r="A7529" t="str">
        <f>TRIM(BC!F7527)</f>
        <v/>
      </c>
      <c r="B7529" t="str">
        <f>IFERROR(VLOOKUP('Lotações convertidas'!A7529,'Lista de conversão'!A:B,2,0),IFERROR(VLOOKUP('Lotações convertidas'!A7529,'Lista de conversão'!B:B,1,0),""))</f>
        <v/>
      </c>
    </row>
    <row r="7530" spans="1:2" x14ac:dyDescent="0.25">
      <c r="A7530" t="str">
        <f>TRIM(BC!F7528)</f>
        <v/>
      </c>
      <c r="B7530" t="str">
        <f>IFERROR(VLOOKUP('Lotações convertidas'!A7530,'Lista de conversão'!A:B,2,0),IFERROR(VLOOKUP('Lotações convertidas'!A7530,'Lista de conversão'!B:B,1,0),""))</f>
        <v/>
      </c>
    </row>
    <row r="7531" spans="1:2" x14ac:dyDescent="0.25">
      <c r="A7531" t="str">
        <f>TRIM(BC!F7529)</f>
        <v/>
      </c>
      <c r="B7531" t="str">
        <f>IFERROR(VLOOKUP('Lotações convertidas'!A7531,'Lista de conversão'!A:B,2,0),IFERROR(VLOOKUP('Lotações convertidas'!A7531,'Lista de conversão'!B:B,1,0),""))</f>
        <v/>
      </c>
    </row>
    <row r="7532" spans="1:2" x14ac:dyDescent="0.25">
      <c r="A7532" t="str">
        <f>TRIM(BC!F7530)</f>
        <v/>
      </c>
      <c r="B7532" t="str">
        <f>IFERROR(VLOOKUP('Lotações convertidas'!A7532,'Lista de conversão'!A:B,2,0),IFERROR(VLOOKUP('Lotações convertidas'!A7532,'Lista de conversão'!B:B,1,0),""))</f>
        <v/>
      </c>
    </row>
    <row r="7533" spans="1:2" x14ac:dyDescent="0.25">
      <c r="A7533" t="str">
        <f>TRIM(BC!F7531)</f>
        <v/>
      </c>
      <c r="B7533" t="str">
        <f>IFERROR(VLOOKUP('Lotações convertidas'!A7533,'Lista de conversão'!A:B,2,0),IFERROR(VLOOKUP('Lotações convertidas'!A7533,'Lista de conversão'!B:B,1,0),""))</f>
        <v/>
      </c>
    </row>
    <row r="7534" spans="1:2" x14ac:dyDescent="0.25">
      <c r="A7534" t="str">
        <f>TRIM(BC!F7532)</f>
        <v/>
      </c>
      <c r="B7534" t="str">
        <f>IFERROR(VLOOKUP('Lotações convertidas'!A7534,'Lista de conversão'!A:B,2,0),IFERROR(VLOOKUP('Lotações convertidas'!A7534,'Lista de conversão'!B:B,1,0),""))</f>
        <v/>
      </c>
    </row>
    <row r="7535" spans="1:2" x14ac:dyDescent="0.25">
      <c r="A7535" t="str">
        <f>TRIM(BC!F7533)</f>
        <v/>
      </c>
      <c r="B7535" t="str">
        <f>IFERROR(VLOOKUP('Lotações convertidas'!A7535,'Lista de conversão'!A:B,2,0),IFERROR(VLOOKUP('Lotações convertidas'!A7535,'Lista de conversão'!B:B,1,0),""))</f>
        <v/>
      </c>
    </row>
    <row r="7536" spans="1:2" x14ac:dyDescent="0.25">
      <c r="A7536" t="str">
        <f>TRIM(BC!F7534)</f>
        <v/>
      </c>
      <c r="B7536" t="str">
        <f>IFERROR(VLOOKUP('Lotações convertidas'!A7536,'Lista de conversão'!A:B,2,0),IFERROR(VLOOKUP('Lotações convertidas'!A7536,'Lista de conversão'!B:B,1,0),""))</f>
        <v/>
      </c>
    </row>
    <row r="7537" spans="1:2" x14ac:dyDescent="0.25">
      <c r="A7537" t="str">
        <f>TRIM(BC!F7535)</f>
        <v/>
      </c>
      <c r="B7537" t="str">
        <f>IFERROR(VLOOKUP('Lotações convertidas'!A7537,'Lista de conversão'!A:B,2,0),IFERROR(VLOOKUP('Lotações convertidas'!A7537,'Lista de conversão'!B:B,1,0),""))</f>
        <v/>
      </c>
    </row>
    <row r="7538" spans="1:2" x14ac:dyDescent="0.25">
      <c r="A7538" t="str">
        <f>TRIM(BC!F7536)</f>
        <v/>
      </c>
      <c r="B7538" t="str">
        <f>IFERROR(VLOOKUP('Lotações convertidas'!A7538,'Lista de conversão'!A:B,2,0),IFERROR(VLOOKUP('Lotações convertidas'!A7538,'Lista de conversão'!B:B,1,0),""))</f>
        <v/>
      </c>
    </row>
    <row r="7539" spans="1:2" x14ac:dyDescent="0.25">
      <c r="A7539" t="str">
        <f>TRIM(BC!F7537)</f>
        <v/>
      </c>
      <c r="B7539" t="str">
        <f>IFERROR(VLOOKUP('Lotações convertidas'!A7539,'Lista de conversão'!A:B,2,0),IFERROR(VLOOKUP('Lotações convertidas'!A7539,'Lista de conversão'!B:B,1,0),""))</f>
        <v/>
      </c>
    </row>
    <row r="7540" spans="1:2" x14ac:dyDescent="0.25">
      <c r="A7540" t="str">
        <f>TRIM(BC!F7538)</f>
        <v/>
      </c>
      <c r="B7540" t="str">
        <f>IFERROR(VLOOKUP('Lotações convertidas'!A7540,'Lista de conversão'!A:B,2,0),IFERROR(VLOOKUP('Lotações convertidas'!A7540,'Lista de conversão'!B:B,1,0),""))</f>
        <v/>
      </c>
    </row>
    <row r="7541" spans="1:2" x14ac:dyDescent="0.25">
      <c r="A7541" t="str">
        <f>TRIM(BC!F7539)</f>
        <v/>
      </c>
      <c r="B7541" t="str">
        <f>IFERROR(VLOOKUP('Lotações convertidas'!A7541,'Lista de conversão'!A:B,2,0),IFERROR(VLOOKUP('Lotações convertidas'!A7541,'Lista de conversão'!B:B,1,0),""))</f>
        <v/>
      </c>
    </row>
    <row r="7542" spans="1:2" x14ac:dyDescent="0.25">
      <c r="A7542" t="str">
        <f>TRIM(BC!F7540)</f>
        <v/>
      </c>
      <c r="B7542" t="str">
        <f>IFERROR(VLOOKUP('Lotações convertidas'!A7542,'Lista de conversão'!A:B,2,0),IFERROR(VLOOKUP('Lotações convertidas'!A7542,'Lista de conversão'!B:B,1,0),""))</f>
        <v/>
      </c>
    </row>
    <row r="7543" spans="1:2" x14ac:dyDescent="0.25">
      <c r="A7543" t="str">
        <f>TRIM(BC!F7541)</f>
        <v/>
      </c>
      <c r="B7543" t="str">
        <f>IFERROR(VLOOKUP('Lotações convertidas'!A7543,'Lista de conversão'!A:B,2,0),IFERROR(VLOOKUP('Lotações convertidas'!A7543,'Lista de conversão'!B:B,1,0),""))</f>
        <v/>
      </c>
    </row>
    <row r="7544" spans="1:2" x14ac:dyDescent="0.25">
      <c r="A7544" t="str">
        <f>TRIM(BC!F7542)</f>
        <v/>
      </c>
      <c r="B7544" t="str">
        <f>IFERROR(VLOOKUP('Lotações convertidas'!A7544,'Lista de conversão'!A:B,2,0),IFERROR(VLOOKUP('Lotações convertidas'!A7544,'Lista de conversão'!B:B,1,0),""))</f>
        <v/>
      </c>
    </row>
    <row r="7545" spans="1:2" x14ac:dyDescent="0.25">
      <c r="A7545" t="str">
        <f>TRIM(BC!F7543)</f>
        <v/>
      </c>
      <c r="B7545" t="str">
        <f>IFERROR(VLOOKUP('Lotações convertidas'!A7545,'Lista de conversão'!A:B,2,0),IFERROR(VLOOKUP('Lotações convertidas'!A7545,'Lista de conversão'!B:B,1,0),""))</f>
        <v/>
      </c>
    </row>
    <row r="7546" spans="1:2" x14ac:dyDescent="0.25">
      <c r="A7546" t="str">
        <f>TRIM(BC!F7544)</f>
        <v/>
      </c>
      <c r="B7546" t="str">
        <f>IFERROR(VLOOKUP('Lotações convertidas'!A7546,'Lista de conversão'!A:B,2,0),IFERROR(VLOOKUP('Lotações convertidas'!A7546,'Lista de conversão'!B:B,1,0),""))</f>
        <v/>
      </c>
    </row>
    <row r="7547" spans="1:2" x14ac:dyDescent="0.25">
      <c r="A7547" t="str">
        <f>TRIM(BC!F7545)</f>
        <v/>
      </c>
      <c r="B7547" t="str">
        <f>IFERROR(VLOOKUP('Lotações convertidas'!A7547,'Lista de conversão'!A:B,2,0),IFERROR(VLOOKUP('Lotações convertidas'!A7547,'Lista de conversão'!B:B,1,0),""))</f>
        <v/>
      </c>
    </row>
    <row r="7548" spans="1:2" x14ac:dyDescent="0.25">
      <c r="A7548" t="str">
        <f>TRIM(BC!F7546)</f>
        <v/>
      </c>
      <c r="B7548" t="str">
        <f>IFERROR(VLOOKUP('Lotações convertidas'!A7548,'Lista de conversão'!A:B,2,0),IFERROR(VLOOKUP('Lotações convertidas'!A7548,'Lista de conversão'!B:B,1,0),""))</f>
        <v/>
      </c>
    </row>
    <row r="7549" spans="1:2" x14ac:dyDescent="0.25">
      <c r="A7549" t="str">
        <f>TRIM(BC!F7547)</f>
        <v/>
      </c>
      <c r="B7549" t="str">
        <f>IFERROR(VLOOKUP('Lotações convertidas'!A7549,'Lista de conversão'!A:B,2,0),IFERROR(VLOOKUP('Lotações convertidas'!A7549,'Lista de conversão'!B:B,1,0),""))</f>
        <v/>
      </c>
    </row>
    <row r="7550" spans="1:2" x14ac:dyDescent="0.25">
      <c r="A7550" t="str">
        <f>TRIM(BC!F7548)</f>
        <v/>
      </c>
      <c r="B7550" t="str">
        <f>IFERROR(VLOOKUP('Lotações convertidas'!A7550,'Lista de conversão'!A:B,2,0),IFERROR(VLOOKUP('Lotações convertidas'!A7550,'Lista de conversão'!B:B,1,0),""))</f>
        <v/>
      </c>
    </row>
    <row r="7551" spans="1:2" x14ac:dyDescent="0.25">
      <c r="A7551" t="str">
        <f>TRIM(BC!F7549)</f>
        <v/>
      </c>
      <c r="B7551" t="str">
        <f>IFERROR(VLOOKUP('Lotações convertidas'!A7551,'Lista de conversão'!A:B,2,0),IFERROR(VLOOKUP('Lotações convertidas'!A7551,'Lista de conversão'!B:B,1,0),""))</f>
        <v/>
      </c>
    </row>
    <row r="7552" spans="1:2" x14ac:dyDescent="0.25">
      <c r="A7552" t="str">
        <f>TRIM(BC!F7550)</f>
        <v/>
      </c>
      <c r="B7552" t="str">
        <f>IFERROR(VLOOKUP('Lotações convertidas'!A7552,'Lista de conversão'!A:B,2,0),IFERROR(VLOOKUP('Lotações convertidas'!A7552,'Lista de conversão'!B:B,1,0),""))</f>
        <v/>
      </c>
    </row>
    <row r="7553" spans="1:2" x14ac:dyDescent="0.25">
      <c r="A7553" t="str">
        <f>TRIM(BC!F7551)</f>
        <v/>
      </c>
      <c r="B7553" t="str">
        <f>IFERROR(VLOOKUP('Lotações convertidas'!A7553,'Lista de conversão'!A:B,2,0),IFERROR(VLOOKUP('Lotações convertidas'!A7553,'Lista de conversão'!B:B,1,0),""))</f>
        <v/>
      </c>
    </row>
    <row r="7554" spans="1:2" x14ac:dyDescent="0.25">
      <c r="A7554" t="str">
        <f>TRIM(BC!F7552)</f>
        <v/>
      </c>
      <c r="B7554" t="str">
        <f>IFERROR(VLOOKUP('Lotações convertidas'!A7554,'Lista de conversão'!A:B,2,0),IFERROR(VLOOKUP('Lotações convertidas'!A7554,'Lista de conversão'!B:B,1,0),""))</f>
        <v/>
      </c>
    </row>
    <row r="7555" spans="1:2" x14ac:dyDescent="0.25">
      <c r="A7555" t="str">
        <f>TRIM(BC!F7553)</f>
        <v/>
      </c>
      <c r="B7555" t="str">
        <f>IFERROR(VLOOKUP('Lotações convertidas'!A7555,'Lista de conversão'!A:B,2,0),IFERROR(VLOOKUP('Lotações convertidas'!A7555,'Lista de conversão'!B:B,1,0),""))</f>
        <v/>
      </c>
    </row>
    <row r="7556" spans="1:2" x14ac:dyDescent="0.25">
      <c r="A7556" t="str">
        <f>TRIM(BC!F7554)</f>
        <v/>
      </c>
      <c r="B7556" t="str">
        <f>IFERROR(VLOOKUP('Lotações convertidas'!A7556,'Lista de conversão'!A:B,2,0),IFERROR(VLOOKUP('Lotações convertidas'!A7556,'Lista de conversão'!B:B,1,0),""))</f>
        <v/>
      </c>
    </row>
    <row r="7557" spans="1:2" x14ac:dyDescent="0.25">
      <c r="A7557" t="str">
        <f>TRIM(BC!F7555)</f>
        <v/>
      </c>
      <c r="B7557" t="str">
        <f>IFERROR(VLOOKUP('Lotações convertidas'!A7557,'Lista de conversão'!A:B,2,0),IFERROR(VLOOKUP('Lotações convertidas'!A7557,'Lista de conversão'!B:B,1,0),""))</f>
        <v/>
      </c>
    </row>
    <row r="7558" spans="1:2" x14ac:dyDescent="0.25">
      <c r="A7558" t="str">
        <f>TRIM(BC!F7556)</f>
        <v/>
      </c>
      <c r="B7558" t="str">
        <f>IFERROR(VLOOKUP('Lotações convertidas'!A7558,'Lista de conversão'!A:B,2,0),IFERROR(VLOOKUP('Lotações convertidas'!A7558,'Lista de conversão'!B:B,1,0),""))</f>
        <v/>
      </c>
    </row>
    <row r="7559" spans="1:2" x14ac:dyDescent="0.25">
      <c r="A7559" t="str">
        <f>TRIM(BC!F7557)</f>
        <v/>
      </c>
      <c r="B7559" t="str">
        <f>IFERROR(VLOOKUP('Lotações convertidas'!A7559,'Lista de conversão'!A:B,2,0),IFERROR(VLOOKUP('Lotações convertidas'!A7559,'Lista de conversão'!B:B,1,0),""))</f>
        <v/>
      </c>
    </row>
    <row r="7560" spans="1:2" x14ac:dyDescent="0.25">
      <c r="A7560" t="str">
        <f>TRIM(BC!F7558)</f>
        <v/>
      </c>
      <c r="B7560" t="str">
        <f>IFERROR(VLOOKUP('Lotações convertidas'!A7560,'Lista de conversão'!A:B,2,0),IFERROR(VLOOKUP('Lotações convertidas'!A7560,'Lista de conversão'!B:B,1,0),""))</f>
        <v/>
      </c>
    </row>
    <row r="7561" spans="1:2" x14ac:dyDescent="0.25">
      <c r="A7561" t="str">
        <f>TRIM(BC!F7559)</f>
        <v/>
      </c>
      <c r="B7561" t="str">
        <f>IFERROR(VLOOKUP('Lotações convertidas'!A7561,'Lista de conversão'!A:B,2,0),IFERROR(VLOOKUP('Lotações convertidas'!A7561,'Lista de conversão'!B:B,1,0),""))</f>
        <v/>
      </c>
    </row>
    <row r="7562" spans="1:2" x14ac:dyDescent="0.25">
      <c r="A7562" t="str">
        <f>TRIM(BC!F7560)</f>
        <v/>
      </c>
      <c r="B7562" t="str">
        <f>IFERROR(VLOOKUP('Lotações convertidas'!A7562,'Lista de conversão'!A:B,2,0),IFERROR(VLOOKUP('Lotações convertidas'!A7562,'Lista de conversão'!B:B,1,0),""))</f>
        <v/>
      </c>
    </row>
    <row r="7563" spans="1:2" x14ac:dyDescent="0.25">
      <c r="A7563" t="str">
        <f>TRIM(BC!F7561)</f>
        <v/>
      </c>
      <c r="B7563" t="str">
        <f>IFERROR(VLOOKUP('Lotações convertidas'!A7563,'Lista de conversão'!A:B,2,0),IFERROR(VLOOKUP('Lotações convertidas'!A7563,'Lista de conversão'!B:B,1,0),""))</f>
        <v/>
      </c>
    </row>
    <row r="7564" spans="1:2" x14ac:dyDescent="0.25">
      <c r="A7564" t="str">
        <f>TRIM(BC!F7562)</f>
        <v/>
      </c>
      <c r="B7564" t="str">
        <f>IFERROR(VLOOKUP('Lotações convertidas'!A7564,'Lista de conversão'!A:B,2,0),IFERROR(VLOOKUP('Lotações convertidas'!A7564,'Lista de conversão'!B:B,1,0),""))</f>
        <v/>
      </c>
    </row>
    <row r="7565" spans="1:2" x14ac:dyDescent="0.25">
      <c r="A7565" t="str">
        <f>TRIM(BC!F7563)</f>
        <v/>
      </c>
      <c r="B7565" t="str">
        <f>IFERROR(VLOOKUP('Lotações convertidas'!A7565,'Lista de conversão'!A:B,2,0),IFERROR(VLOOKUP('Lotações convertidas'!A7565,'Lista de conversão'!B:B,1,0),""))</f>
        <v/>
      </c>
    </row>
    <row r="7566" spans="1:2" x14ac:dyDescent="0.25">
      <c r="A7566" t="str">
        <f>TRIM(BC!F7564)</f>
        <v/>
      </c>
      <c r="B7566" t="str">
        <f>IFERROR(VLOOKUP('Lotações convertidas'!A7566,'Lista de conversão'!A:B,2,0),IFERROR(VLOOKUP('Lotações convertidas'!A7566,'Lista de conversão'!B:B,1,0),""))</f>
        <v/>
      </c>
    </row>
    <row r="7567" spans="1:2" x14ac:dyDescent="0.25">
      <c r="A7567" t="str">
        <f>TRIM(BC!F7565)</f>
        <v/>
      </c>
      <c r="B7567" t="str">
        <f>IFERROR(VLOOKUP('Lotações convertidas'!A7567,'Lista de conversão'!A:B,2,0),IFERROR(VLOOKUP('Lotações convertidas'!A7567,'Lista de conversão'!B:B,1,0),""))</f>
        <v/>
      </c>
    </row>
    <row r="7568" spans="1:2" x14ac:dyDescent="0.25">
      <c r="A7568" t="str">
        <f>TRIM(BC!F7566)</f>
        <v/>
      </c>
      <c r="B7568" t="str">
        <f>IFERROR(VLOOKUP('Lotações convertidas'!A7568,'Lista de conversão'!A:B,2,0),IFERROR(VLOOKUP('Lotações convertidas'!A7568,'Lista de conversão'!B:B,1,0),""))</f>
        <v/>
      </c>
    </row>
    <row r="7569" spans="1:2" x14ac:dyDescent="0.25">
      <c r="A7569" t="str">
        <f>TRIM(BC!F7567)</f>
        <v/>
      </c>
      <c r="B7569" t="str">
        <f>IFERROR(VLOOKUP('Lotações convertidas'!A7569,'Lista de conversão'!A:B,2,0),IFERROR(VLOOKUP('Lotações convertidas'!A7569,'Lista de conversão'!B:B,1,0),""))</f>
        <v/>
      </c>
    </row>
    <row r="7570" spans="1:2" x14ac:dyDescent="0.25">
      <c r="A7570" t="str">
        <f>TRIM(BC!F7568)</f>
        <v/>
      </c>
      <c r="B7570" t="str">
        <f>IFERROR(VLOOKUP('Lotações convertidas'!A7570,'Lista de conversão'!A:B,2,0),IFERROR(VLOOKUP('Lotações convertidas'!A7570,'Lista de conversão'!B:B,1,0),""))</f>
        <v/>
      </c>
    </row>
    <row r="7571" spans="1:2" x14ac:dyDescent="0.25">
      <c r="A7571" t="str">
        <f>TRIM(BC!F7569)</f>
        <v/>
      </c>
      <c r="B7571" t="str">
        <f>IFERROR(VLOOKUP('Lotações convertidas'!A7571,'Lista de conversão'!A:B,2,0),IFERROR(VLOOKUP('Lotações convertidas'!A7571,'Lista de conversão'!B:B,1,0),""))</f>
        <v/>
      </c>
    </row>
    <row r="7572" spans="1:2" x14ac:dyDescent="0.25">
      <c r="A7572" t="str">
        <f>TRIM(BC!F7570)</f>
        <v/>
      </c>
      <c r="B7572" t="str">
        <f>IFERROR(VLOOKUP('Lotações convertidas'!A7572,'Lista de conversão'!A:B,2,0),IFERROR(VLOOKUP('Lotações convertidas'!A7572,'Lista de conversão'!B:B,1,0),""))</f>
        <v/>
      </c>
    </row>
    <row r="7573" spans="1:2" x14ac:dyDescent="0.25">
      <c r="A7573" t="str">
        <f>TRIM(BC!F7571)</f>
        <v/>
      </c>
      <c r="B7573" t="str">
        <f>IFERROR(VLOOKUP('Lotações convertidas'!A7573,'Lista de conversão'!A:B,2,0),IFERROR(VLOOKUP('Lotações convertidas'!A7573,'Lista de conversão'!B:B,1,0),""))</f>
        <v/>
      </c>
    </row>
    <row r="7574" spans="1:2" x14ac:dyDescent="0.25">
      <c r="A7574" t="str">
        <f>TRIM(BC!F7572)</f>
        <v/>
      </c>
      <c r="B7574" t="str">
        <f>IFERROR(VLOOKUP('Lotações convertidas'!A7574,'Lista de conversão'!A:B,2,0),IFERROR(VLOOKUP('Lotações convertidas'!A7574,'Lista de conversão'!B:B,1,0),""))</f>
        <v/>
      </c>
    </row>
    <row r="7575" spans="1:2" x14ac:dyDescent="0.25">
      <c r="A7575" t="str">
        <f>TRIM(BC!F7573)</f>
        <v/>
      </c>
      <c r="B7575" t="str">
        <f>IFERROR(VLOOKUP('Lotações convertidas'!A7575,'Lista de conversão'!A:B,2,0),IFERROR(VLOOKUP('Lotações convertidas'!A7575,'Lista de conversão'!B:B,1,0),""))</f>
        <v/>
      </c>
    </row>
    <row r="7576" spans="1:2" x14ac:dyDescent="0.25">
      <c r="A7576" t="str">
        <f>TRIM(BC!F7574)</f>
        <v/>
      </c>
      <c r="B7576" t="str">
        <f>IFERROR(VLOOKUP('Lotações convertidas'!A7576,'Lista de conversão'!A:B,2,0),IFERROR(VLOOKUP('Lotações convertidas'!A7576,'Lista de conversão'!B:B,1,0),""))</f>
        <v/>
      </c>
    </row>
    <row r="7577" spans="1:2" x14ac:dyDescent="0.25">
      <c r="A7577" t="str">
        <f>TRIM(BC!F7575)</f>
        <v/>
      </c>
      <c r="B7577" t="str">
        <f>IFERROR(VLOOKUP('Lotações convertidas'!A7577,'Lista de conversão'!A:B,2,0),IFERROR(VLOOKUP('Lotações convertidas'!A7577,'Lista de conversão'!B:B,1,0),""))</f>
        <v/>
      </c>
    </row>
    <row r="7578" spans="1:2" x14ac:dyDescent="0.25">
      <c r="A7578" t="str">
        <f>TRIM(BC!F7576)</f>
        <v/>
      </c>
      <c r="B7578" t="str">
        <f>IFERROR(VLOOKUP('Lotações convertidas'!A7578,'Lista de conversão'!A:B,2,0),IFERROR(VLOOKUP('Lotações convertidas'!A7578,'Lista de conversão'!B:B,1,0),""))</f>
        <v/>
      </c>
    </row>
    <row r="7579" spans="1:2" x14ac:dyDescent="0.25">
      <c r="A7579" t="str">
        <f>TRIM(BC!F7577)</f>
        <v/>
      </c>
      <c r="B7579" t="str">
        <f>IFERROR(VLOOKUP('Lotações convertidas'!A7579,'Lista de conversão'!A:B,2,0),IFERROR(VLOOKUP('Lotações convertidas'!A7579,'Lista de conversão'!B:B,1,0),""))</f>
        <v/>
      </c>
    </row>
    <row r="7580" spans="1:2" x14ac:dyDescent="0.25">
      <c r="A7580" t="str">
        <f>TRIM(BC!F7578)</f>
        <v/>
      </c>
      <c r="B7580" t="str">
        <f>IFERROR(VLOOKUP('Lotações convertidas'!A7580,'Lista de conversão'!A:B,2,0),IFERROR(VLOOKUP('Lotações convertidas'!A7580,'Lista de conversão'!B:B,1,0),""))</f>
        <v/>
      </c>
    </row>
    <row r="7581" spans="1:2" x14ac:dyDescent="0.25">
      <c r="A7581" t="str">
        <f>TRIM(BC!F7579)</f>
        <v/>
      </c>
      <c r="B7581" t="str">
        <f>IFERROR(VLOOKUP('Lotações convertidas'!A7581,'Lista de conversão'!A:B,2,0),IFERROR(VLOOKUP('Lotações convertidas'!A7581,'Lista de conversão'!B:B,1,0),""))</f>
        <v/>
      </c>
    </row>
    <row r="7582" spans="1:2" x14ac:dyDescent="0.25">
      <c r="A7582" t="str">
        <f>TRIM(BC!F7580)</f>
        <v/>
      </c>
      <c r="B7582" t="str">
        <f>IFERROR(VLOOKUP('Lotações convertidas'!A7582,'Lista de conversão'!A:B,2,0),IFERROR(VLOOKUP('Lotações convertidas'!A7582,'Lista de conversão'!B:B,1,0),""))</f>
        <v/>
      </c>
    </row>
    <row r="7583" spans="1:2" x14ac:dyDescent="0.25">
      <c r="A7583" t="str">
        <f>TRIM(BC!F7581)</f>
        <v/>
      </c>
      <c r="B7583" t="str">
        <f>IFERROR(VLOOKUP('Lotações convertidas'!A7583,'Lista de conversão'!A:B,2,0),IFERROR(VLOOKUP('Lotações convertidas'!A7583,'Lista de conversão'!B:B,1,0),""))</f>
        <v/>
      </c>
    </row>
    <row r="7584" spans="1:2" x14ac:dyDescent="0.25">
      <c r="A7584" t="str">
        <f>TRIM(BC!F7582)</f>
        <v/>
      </c>
      <c r="B7584" t="str">
        <f>IFERROR(VLOOKUP('Lotações convertidas'!A7584,'Lista de conversão'!A:B,2,0),IFERROR(VLOOKUP('Lotações convertidas'!A7584,'Lista de conversão'!B:B,1,0),""))</f>
        <v/>
      </c>
    </row>
    <row r="7585" spans="1:2" x14ac:dyDescent="0.25">
      <c r="A7585" t="str">
        <f>TRIM(BC!F7583)</f>
        <v/>
      </c>
      <c r="B7585" t="str">
        <f>IFERROR(VLOOKUP('Lotações convertidas'!A7585,'Lista de conversão'!A:B,2,0),IFERROR(VLOOKUP('Lotações convertidas'!A7585,'Lista de conversão'!B:B,1,0),""))</f>
        <v/>
      </c>
    </row>
    <row r="7586" spans="1:2" x14ac:dyDescent="0.25">
      <c r="A7586" t="str">
        <f>TRIM(BC!F7584)</f>
        <v/>
      </c>
      <c r="B7586" t="str">
        <f>IFERROR(VLOOKUP('Lotações convertidas'!A7586,'Lista de conversão'!A:B,2,0),IFERROR(VLOOKUP('Lotações convertidas'!A7586,'Lista de conversão'!B:B,1,0),""))</f>
        <v/>
      </c>
    </row>
    <row r="7587" spans="1:2" x14ac:dyDescent="0.25">
      <c r="A7587" t="str">
        <f>TRIM(BC!F7585)</f>
        <v/>
      </c>
      <c r="B7587" t="str">
        <f>IFERROR(VLOOKUP('Lotações convertidas'!A7587,'Lista de conversão'!A:B,2,0),IFERROR(VLOOKUP('Lotações convertidas'!A7587,'Lista de conversão'!B:B,1,0),""))</f>
        <v/>
      </c>
    </row>
    <row r="7588" spans="1:2" x14ac:dyDescent="0.25">
      <c r="A7588" t="str">
        <f>TRIM(BC!F7586)</f>
        <v/>
      </c>
      <c r="B7588" t="str">
        <f>IFERROR(VLOOKUP('Lotações convertidas'!A7588,'Lista de conversão'!A:B,2,0),IFERROR(VLOOKUP('Lotações convertidas'!A7588,'Lista de conversão'!B:B,1,0),""))</f>
        <v/>
      </c>
    </row>
    <row r="7589" spans="1:2" x14ac:dyDescent="0.25">
      <c r="A7589" t="str">
        <f>TRIM(BC!F7587)</f>
        <v/>
      </c>
      <c r="B7589" t="str">
        <f>IFERROR(VLOOKUP('Lotações convertidas'!A7589,'Lista de conversão'!A:B,2,0),IFERROR(VLOOKUP('Lotações convertidas'!A7589,'Lista de conversão'!B:B,1,0),""))</f>
        <v/>
      </c>
    </row>
    <row r="7590" spans="1:2" x14ac:dyDescent="0.25">
      <c r="A7590" t="str">
        <f>TRIM(BC!F7588)</f>
        <v/>
      </c>
      <c r="B7590" t="str">
        <f>IFERROR(VLOOKUP('Lotações convertidas'!A7590,'Lista de conversão'!A:B,2,0),IFERROR(VLOOKUP('Lotações convertidas'!A7590,'Lista de conversão'!B:B,1,0),""))</f>
        <v/>
      </c>
    </row>
    <row r="7591" spans="1:2" x14ac:dyDescent="0.25">
      <c r="A7591" t="str">
        <f>TRIM(BC!F7589)</f>
        <v/>
      </c>
      <c r="B7591" t="str">
        <f>IFERROR(VLOOKUP('Lotações convertidas'!A7591,'Lista de conversão'!A:B,2,0),IFERROR(VLOOKUP('Lotações convertidas'!A7591,'Lista de conversão'!B:B,1,0),""))</f>
        <v/>
      </c>
    </row>
    <row r="7592" spans="1:2" x14ac:dyDescent="0.25">
      <c r="A7592" t="str">
        <f>TRIM(BC!F7590)</f>
        <v/>
      </c>
      <c r="B7592" t="str">
        <f>IFERROR(VLOOKUP('Lotações convertidas'!A7592,'Lista de conversão'!A:B,2,0),IFERROR(VLOOKUP('Lotações convertidas'!A7592,'Lista de conversão'!B:B,1,0),""))</f>
        <v/>
      </c>
    </row>
    <row r="7593" spans="1:2" x14ac:dyDescent="0.25">
      <c r="A7593" t="str">
        <f>TRIM(BC!F7591)</f>
        <v/>
      </c>
      <c r="B7593" t="str">
        <f>IFERROR(VLOOKUP('Lotações convertidas'!A7593,'Lista de conversão'!A:B,2,0),IFERROR(VLOOKUP('Lotações convertidas'!A7593,'Lista de conversão'!B:B,1,0),""))</f>
        <v/>
      </c>
    </row>
    <row r="7594" spans="1:2" x14ac:dyDescent="0.25">
      <c r="A7594" t="str">
        <f>TRIM(BC!F7592)</f>
        <v/>
      </c>
      <c r="B7594" t="str">
        <f>IFERROR(VLOOKUP('Lotações convertidas'!A7594,'Lista de conversão'!A:B,2,0),IFERROR(VLOOKUP('Lotações convertidas'!A7594,'Lista de conversão'!B:B,1,0),""))</f>
        <v/>
      </c>
    </row>
    <row r="7595" spans="1:2" x14ac:dyDescent="0.25">
      <c r="A7595" t="str">
        <f>TRIM(BC!F7593)</f>
        <v/>
      </c>
      <c r="B7595" t="str">
        <f>IFERROR(VLOOKUP('Lotações convertidas'!A7595,'Lista de conversão'!A:B,2,0),IFERROR(VLOOKUP('Lotações convertidas'!A7595,'Lista de conversão'!B:B,1,0),""))</f>
        <v/>
      </c>
    </row>
    <row r="7596" spans="1:2" x14ac:dyDescent="0.25">
      <c r="A7596" t="str">
        <f>TRIM(BC!F7594)</f>
        <v/>
      </c>
      <c r="B7596" t="str">
        <f>IFERROR(VLOOKUP('Lotações convertidas'!A7596,'Lista de conversão'!A:B,2,0),IFERROR(VLOOKUP('Lotações convertidas'!A7596,'Lista de conversão'!B:B,1,0),""))</f>
        <v/>
      </c>
    </row>
    <row r="7597" spans="1:2" x14ac:dyDescent="0.25">
      <c r="A7597" t="str">
        <f>TRIM(BC!F7595)</f>
        <v/>
      </c>
      <c r="B7597" t="str">
        <f>IFERROR(VLOOKUP('Lotações convertidas'!A7597,'Lista de conversão'!A:B,2,0),IFERROR(VLOOKUP('Lotações convertidas'!A7597,'Lista de conversão'!B:B,1,0),""))</f>
        <v/>
      </c>
    </row>
    <row r="7598" spans="1:2" x14ac:dyDescent="0.25">
      <c r="A7598" t="str">
        <f>TRIM(BC!F7596)</f>
        <v/>
      </c>
      <c r="B7598" t="str">
        <f>IFERROR(VLOOKUP('Lotações convertidas'!A7598,'Lista de conversão'!A:B,2,0),IFERROR(VLOOKUP('Lotações convertidas'!A7598,'Lista de conversão'!B:B,1,0),""))</f>
        <v/>
      </c>
    </row>
    <row r="7599" spans="1:2" x14ac:dyDescent="0.25">
      <c r="A7599" t="str">
        <f>TRIM(BC!F7597)</f>
        <v/>
      </c>
      <c r="B7599" t="str">
        <f>IFERROR(VLOOKUP('Lotações convertidas'!A7599,'Lista de conversão'!A:B,2,0),IFERROR(VLOOKUP('Lotações convertidas'!A7599,'Lista de conversão'!B:B,1,0),""))</f>
        <v/>
      </c>
    </row>
    <row r="7600" spans="1:2" x14ac:dyDescent="0.25">
      <c r="A7600" t="str">
        <f>TRIM(BC!F7598)</f>
        <v/>
      </c>
      <c r="B7600" t="str">
        <f>IFERROR(VLOOKUP('Lotações convertidas'!A7600,'Lista de conversão'!A:B,2,0),IFERROR(VLOOKUP('Lotações convertidas'!A7600,'Lista de conversão'!B:B,1,0),""))</f>
        <v/>
      </c>
    </row>
    <row r="7601" spans="1:2" x14ac:dyDescent="0.25">
      <c r="A7601" t="str">
        <f>TRIM(BC!F7599)</f>
        <v/>
      </c>
      <c r="B7601" t="str">
        <f>IFERROR(VLOOKUP('Lotações convertidas'!A7601,'Lista de conversão'!A:B,2,0),IFERROR(VLOOKUP('Lotações convertidas'!A7601,'Lista de conversão'!B:B,1,0),""))</f>
        <v/>
      </c>
    </row>
    <row r="7602" spans="1:2" x14ac:dyDescent="0.25">
      <c r="A7602" t="str">
        <f>TRIM(BC!F7600)</f>
        <v/>
      </c>
      <c r="B7602" t="str">
        <f>IFERROR(VLOOKUP('Lotações convertidas'!A7602,'Lista de conversão'!A:B,2,0),IFERROR(VLOOKUP('Lotações convertidas'!A7602,'Lista de conversão'!B:B,1,0),""))</f>
        <v/>
      </c>
    </row>
    <row r="7603" spans="1:2" x14ac:dyDescent="0.25">
      <c r="A7603" t="str">
        <f>TRIM(BC!F7601)</f>
        <v/>
      </c>
      <c r="B7603" t="str">
        <f>IFERROR(VLOOKUP('Lotações convertidas'!A7603,'Lista de conversão'!A:B,2,0),IFERROR(VLOOKUP('Lotações convertidas'!A7603,'Lista de conversão'!B:B,1,0),""))</f>
        <v/>
      </c>
    </row>
    <row r="7604" spans="1:2" x14ac:dyDescent="0.25">
      <c r="A7604" t="str">
        <f>TRIM(BC!F7602)</f>
        <v/>
      </c>
      <c r="B7604" t="str">
        <f>IFERROR(VLOOKUP('Lotações convertidas'!A7604,'Lista de conversão'!A:B,2,0),IFERROR(VLOOKUP('Lotações convertidas'!A7604,'Lista de conversão'!B:B,1,0),""))</f>
        <v/>
      </c>
    </row>
    <row r="7605" spans="1:2" x14ac:dyDescent="0.25">
      <c r="A7605" t="str">
        <f>TRIM(BC!F7603)</f>
        <v/>
      </c>
      <c r="B7605" t="str">
        <f>IFERROR(VLOOKUP('Lotações convertidas'!A7605,'Lista de conversão'!A:B,2,0),IFERROR(VLOOKUP('Lotações convertidas'!A7605,'Lista de conversão'!B:B,1,0),""))</f>
        <v/>
      </c>
    </row>
    <row r="7606" spans="1:2" x14ac:dyDescent="0.25">
      <c r="A7606" t="str">
        <f>TRIM(BC!F7604)</f>
        <v/>
      </c>
      <c r="B7606" t="str">
        <f>IFERROR(VLOOKUP('Lotações convertidas'!A7606,'Lista de conversão'!A:B,2,0),IFERROR(VLOOKUP('Lotações convertidas'!A7606,'Lista de conversão'!B:B,1,0),""))</f>
        <v/>
      </c>
    </row>
    <row r="7607" spans="1:2" x14ac:dyDescent="0.25">
      <c r="A7607" t="str">
        <f>TRIM(BC!F7605)</f>
        <v/>
      </c>
      <c r="B7607" t="str">
        <f>IFERROR(VLOOKUP('Lotações convertidas'!A7607,'Lista de conversão'!A:B,2,0),IFERROR(VLOOKUP('Lotações convertidas'!A7607,'Lista de conversão'!B:B,1,0),""))</f>
        <v/>
      </c>
    </row>
    <row r="7608" spans="1:2" x14ac:dyDescent="0.25">
      <c r="A7608" t="str">
        <f>TRIM(BC!F7606)</f>
        <v/>
      </c>
      <c r="B7608" t="str">
        <f>IFERROR(VLOOKUP('Lotações convertidas'!A7608,'Lista de conversão'!A:B,2,0),IFERROR(VLOOKUP('Lotações convertidas'!A7608,'Lista de conversão'!B:B,1,0),""))</f>
        <v/>
      </c>
    </row>
    <row r="7609" spans="1:2" x14ac:dyDescent="0.25">
      <c r="A7609" t="str">
        <f>TRIM(BC!F7607)</f>
        <v/>
      </c>
      <c r="B7609" t="str">
        <f>IFERROR(VLOOKUP('Lotações convertidas'!A7609,'Lista de conversão'!A:B,2,0),IFERROR(VLOOKUP('Lotações convertidas'!A7609,'Lista de conversão'!B:B,1,0),""))</f>
        <v/>
      </c>
    </row>
    <row r="7610" spans="1:2" x14ac:dyDescent="0.25">
      <c r="A7610" t="str">
        <f>TRIM(BC!F7608)</f>
        <v/>
      </c>
      <c r="B7610" t="str">
        <f>IFERROR(VLOOKUP('Lotações convertidas'!A7610,'Lista de conversão'!A:B,2,0),IFERROR(VLOOKUP('Lotações convertidas'!A7610,'Lista de conversão'!B:B,1,0),""))</f>
        <v/>
      </c>
    </row>
    <row r="7611" spans="1:2" x14ac:dyDescent="0.25">
      <c r="A7611" t="str">
        <f>TRIM(BC!F7609)</f>
        <v/>
      </c>
      <c r="B7611" t="str">
        <f>IFERROR(VLOOKUP('Lotações convertidas'!A7611,'Lista de conversão'!A:B,2,0),IFERROR(VLOOKUP('Lotações convertidas'!A7611,'Lista de conversão'!B:B,1,0),""))</f>
        <v/>
      </c>
    </row>
    <row r="7612" spans="1:2" x14ac:dyDescent="0.25">
      <c r="A7612" t="str">
        <f>TRIM(BC!F7610)</f>
        <v/>
      </c>
      <c r="B7612" t="str">
        <f>IFERROR(VLOOKUP('Lotações convertidas'!A7612,'Lista de conversão'!A:B,2,0),IFERROR(VLOOKUP('Lotações convertidas'!A7612,'Lista de conversão'!B:B,1,0),""))</f>
        <v/>
      </c>
    </row>
    <row r="7613" spans="1:2" x14ac:dyDescent="0.25">
      <c r="A7613" t="str">
        <f>TRIM(BC!F7611)</f>
        <v/>
      </c>
      <c r="B7613" t="str">
        <f>IFERROR(VLOOKUP('Lotações convertidas'!A7613,'Lista de conversão'!A:B,2,0),IFERROR(VLOOKUP('Lotações convertidas'!A7613,'Lista de conversão'!B:B,1,0),""))</f>
        <v/>
      </c>
    </row>
    <row r="7614" spans="1:2" x14ac:dyDescent="0.25">
      <c r="A7614" t="str">
        <f>TRIM(BC!F7612)</f>
        <v/>
      </c>
      <c r="B7614" t="str">
        <f>IFERROR(VLOOKUP('Lotações convertidas'!A7614,'Lista de conversão'!A:B,2,0),IFERROR(VLOOKUP('Lotações convertidas'!A7614,'Lista de conversão'!B:B,1,0),""))</f>
        <v/>
      </c>
    </row>
    <row r="7615" spans="1:2" x14ac:dyDescent="0.25">
      <c r="A7615" t="str">
        <f>TRIM(BC!F7613)</f>
        <v/>
      </c>
      <c r="B7615" t="str">
        <f>IFERROR(VLOOKUP('Lotações convertidas'!A7615,'Lista de conversão'!A:B,2,0),IFERROR(VLOOKUP('Lotações convertidas'!A7615,'Lista de conversão'!B:B,1,0),""))</f>
        <v/>
      </c>
    </row>
    <row r="7616" spans="1:2" x14ac:dyDescent="0.25">
      <c r="A7616" t="str">
        <f>TRIM(BC!F7614)</f>
        <v/>
      </c>
      <c r="B7616" t="str">
        <f>IFERROR(VLOOKUP('Lotações convertidas'!A7616,'Lista de conversão'!A:B,2,0),IFERROR(VLOOKUP('Lotações convertidas'!A7616,'Lista de conversão'!B:B,1,0),""))</f>
        <v/>
      </c>
    </row>
    <row r="7617" spans="1:2" x14ac:dyDescent="0.25">
      <c r="A7617" t="str">
        <f>TRIM(BC!F7615)</f>
        <v/>
      </c>
      <c r="B7617" t="str">
        <f>IFERROR(VLOOKUP('Lotações convertidas'!A7617,'Lista de conversão'!A:B,2,0),IFERROR(VLOOKUP('Lotações convertidas'!A7617,'Lista de conversão'!B:B,1,0),""))</f>
        <v/>
      </c>
    </row>
    <row r="7618" spans="1:2" x14ac:dyDescent="0.25">
      <c r="A7618" t="str">
        <f>TRIM(BC!F7616)</f>
        <v/>
      </c>
      <c r="B7618" t="str">
        <f>IFERROR(VLOOKUP('Lotações convertidas'!A7618,'Lista de conversão'!A:B,2,0),IFERROR(VLOOKUP('Lotações convertidas'!A7618,'Lista de conversão'!B:B,1,0),""))</f>
        <v/>
      </c>
    </row>
    <row r="7619" spans="1:2" x14ac:dyDescent="0.25">
      <c r="A7619" t="str">
        <f>TRIM(BC!F7617)</f>
        <v/>
      </c>
      <c r="B7619" t="str">
        <f>IFERROR(VLOOKUP('Lotações convertidas'!A7619,'Lista de conversão'!A:B,2,0),IFERROR(VLOOKUP('Lotações convertidas'!A7619,'Lista de conversão'!B:B,1,0),""))</f>
        <v/>
      </c>
    </row>
    <row r="7620" spans="1:2" x14ac:dyDescent="0.25">
      <c r="A7620" t="str">
        <f>TRIM(BC!F7618)</f>
        <v/>
      </c>
      <c r="B7620" t="str">
        <f>IFERROR(VLOOKUP('Lotações convertidas'!A7620,'Lista de conversão'!A:B,2,0),IFERROR(VLOOKUP('Lotações convertidas'!A7620,'Lista de conversão'!B:B,1,0),""))</f>
        <v/>
      </c>
    </row>
    <row r="7621" spans="1:2" x14ac:dyDescent="0.25">
      <c r="A7621" t="str">
        <f>TRIM(BC!F7619)</f>
        <v/>
      </c>
      <c r="B7621" t="str">
        <f>IFERROR(VLOOKUP('Lotações convertidas'!A7621,'Lista de conversão'!A:B,2,0),IFERROR(VLOOKUP('Lotações convertidas'!A7621,'Lista de conversão'!B:B,1,0),""))</f>
        <v/>
      </c>
    </row>
    <row r="7622" spans="1:2" x14ac:dyDescent="0.25">
      <c r="A7622" t="str">
        <f>TRIM(BC!F7620)</f>
        <v/>
      </c>
      <c r="B7622" t="str">
        <f>IFERROR(VLOOKUP('Lotações convertidas'!A7622,'Lista de conversão'!A:B,2,0),IFERROR(VLOOKUP('Lotações convertidas'!A7622,'Lista de conversão'!B:B,1,0),""))</f>
        <v/>
      </c>
    </row>
    <row r="7623" spans="1:2" x14ac:dyDescent="0.25">
      <c r="A7623" t="str">
        <f>TRIM(BC!F7621)</f>
        <v/>
      </c>
      <c r="B7623" t="str">
        <f>IFERROR(VLOOKUP('Lotações convertidas'!A7623,'Lista de conversão'!A:B,2,0),IFERROR(VLOOKUP('Lotações convertidas'!A7623,'Lista de conversão'!B:B,1,0),""))</f>
        <v/>
      </c>
    </row>
    <row r="7624" spans="1:2" x14ac:dyDescent="0.25">
      <c r="A7624" t="str">
        <f>TRIM(BC!F7622)</f>
        <v/>
      </c>
      <c r="B7624" t="str">
        <f>IFERROR(VLOOKUP('Lotações convertidas'!A7624,'Lista de conversão'!A:B,2,0),IFERROR(VLOOKUP('Lotações convertidas'!A7624,'Lista de conversão'!B:B,1,0),""))</f>
        <v/>
      </c>
    </row>
    <row r="7625" spans="1:2" x14ac:dyDescent="0.25">
      <c r="A7625" t="str">
        <f>TRIM(BC!F7623)</f>
        <v/>
      </c>
      <c r="B7625" t="str">
        <f>IFERROR(VLOOKUP('Lotações convertidas'!A7625,'Lista de conversão'!A:B,2,0),IFERROR(VLOOKUP('Lotações convertidas'!A7625,'Lista de conversão'!B:B,1,0),""))</f>
        <v/>
      </c>
    </row>
    <row r="7626" spans="1:2" x14ac:dyDescent="0.25">
      <c r="A7626" t="str">
        <f>TRIM(BC!F7624)</f>
        <v/>
      </c>
      <c r="B7626" t="str">
        <f>IFERROR(VLOOKUP('Lotações convertidas'!A7626,'Lista de conversão'!A:B,2,0),IFERROR(VLOOKUP('Lotações convertidas'!A7626,'Lista de conversão'!B:B,1,0),""))</f>
        <v/>
      </c>
    </row>
    <row r="7627" spans="1:2" x14ac:dyDescent="0.25">
      <c r="A7627" t="str">
        <f>TRIM(BC!F7625)</f>
        <v/>
      </c>
      <c r="B7627" t="str">
        <f>IFERROR(VLOOKUP('Lotações convertidas'!A7627,'Lista de conversão'!A:B,2,0),IFERROR(VLOOKUP('Lotações convertidas'!A7627,'Lista de conversão'!B:B,1,0),""))</f>
        <v/>
      </c>
    </row>
    <row r="7628" spans="1:2" x14ac:dyDescent="0.25">
      <c r="A7628" t="str">
        <f>TRIM(BC!F7626)</f>
        <v/>
      </c>
      <c r="B7628" t="str">
        <f>IFERROR(VLOOKUP('Lotações convertidas'!A7628,'Lista de conversão'!A:B,2,0),IFERROR(VLOOKUP('Lotações convertidas'!A7628,'Lista de conversão'!B:B,1,0),""))</f>
        <v/>
      </c>
    </row>
    <row r="7629" spans="1:2" x14ac:dyDescent="0.25">
      <c r="A7629" t="str">
        <f>TRIM(BC!F7627)</f>
        <v/>
      </c>
      <c r="B7629" t="str">
        <f>IFERROR(VLOOKUP('Lotações convertidas'!A7629,'Lista de conversão'!A:B,2,0),IFERROR(VLOOKUP('Lotações convertidas'!A7629,'Lista de conversão'!B:B,1,0),""))</f>
        <v/>
      </c>
    </row>
    <row r="7630" spans="1:2" x14ac:dyDescent="0.25">
      <c r="A7630" t="str">
        <f>TRIM(BC!F7628)</f>
        <v/>
      </c>
      <c r="B7630" t="str">
        <f>IFERROR(VLOOKUP('Lotações convertidas'!A7630,'Lista de conversão'!A:B,2,0),IFERROR(VLOOKUP('Lotações convertidas'!A7630,'Lista de conversão'!B:B,1,0),""))</f>
        <v/>
      </c>
    </row>
    <row r="7631" spans="1:2" x14ac:dyDescent="0.25">
      <c r="A7631" t="str">
        <f>TRIM(BC!F7629)</f>
        <v/>
      </c>
      <c r="B7631" t="str">
        <f>IFERROR(VLOOKUP('Lotações convertidas'!A7631,'Lista de conversão'!A:B,2,0),IFERROR(VLOOKUP('Lotações convertidas'!A7631,'Lista de conversão'!B:B,1,0),""))</f>
        <v/>
      </c>
    </row>
    <row r="7632" spans="1:2" x14ac:dyDescent="0.25">
      <c r="A7632" t="str">
        <f>TRIM(BC!F7630)</f>
        <v/>
      </c>
      <c r="B7632" t="str">
        <f>IFERROR(VLOOKUP('Lotações convertidas'!A7632,'Lista de conversão'!A:B,2,0),IFERROR(VLOOKUP('Lotações convertidas'!A7632,'Lista de conversão'!B:B,1,0),""))</f>
        <v/>
      </c>
    </row>
    <row r="7633" spans="1:2" x14ac:dyDescent="0.25">
      <c r="A7633" t="str">
        <f>TRIM(BC!F7631)</f>
        <v/>
      </c>
      <c r="B7633" t="str">
        <f>IFERROR(VLOOKUP('Lotações convertidas'!A7633,'Lista de conversão'!A:B,2,0),IFERROR(VLOOKUP('Lotações convertidas'!A7633,'Lista de conversão'!B:B,1,0),""))</f>
        <v/>
      </c>
    </row>
    <row r="7634" spans="1:2" x14ac:dyDescent="0.25">
      <c r="A7634" t="str">
        <f>TRIM(BC!F7632)</f>
        <v/>
      </c>
      <c r="B7634" t="str">
        <f>IFERROR(VLOOKUP('Lotações convertidas'!A7634,'Lista de conversão'!A:B,2,0),IFERROR(VLOOKUP('Lotações convertidas'!A7634,'Lista de conversão'!B:B,1,0),""))</f>
        <v/>
      </c>
    </row>
    <row r="7635" spans="1:2" x14ac:dyDescent="0.25">
      <c r="A7635" t="str">
        <f>TRIM(BC!F7633)</f>
        <v/>
      </c>
      <c r="B7635" t="str">
        <f>IFERROR(VLOOKUP('Lotações convertidas'!A7635,'Lista de conversão'!A:B,2,0),IFERROR(VLOOKUP('Lotações convertidas'!A7635,'Lista de conversão'!B:B,1,0),""))</f>
        <v/>
      </c>
    </row>
    <row r="7636" spans="1:2" x14ac:dyDescent="0.25">
      <c r="A7636" t="str">
        <f>TRIM(BC!F7634)</f>
        <v/>
      </c>
      <c r="B7636" t="str">
        <f>IFERROR(VLOOKUP('Lotações convertidas'!A7636,'Lista de conversão'!A:B,2,0),IFERROR(VLOOKUP('Lotações convertidas'!A7636,'Lista de conversão'!B:B,1,0),""))</f>
        <v/>
      </c>
    </row>
    <row r="7637" spans="1:2" x14ac:dyDescent="0.25">
      <c r="A7637" t="str">
        <f>TRIM(BC!F7635)</f>
        <v/>
      </c>
      <c r="B7637" t="str">
        <f>IFERROR(VLOOKUP('Lotações convertidas'!A7637,'Lista de conversão'!A:B,2,0),IFERROR(VLOOKUP('Lotações convertidas'!A7637,'Lista de conversão'!B:B,1,0),""))</f>
        <v/>
      </c>
    </row>
    <row r="7638" spans="1:2" x14ac:dyDescent="0.25">
      <c r="A7638" t="str">
        <f>TRIM(BC!F7636)</f>
        <v/>
      </c>
      <c r="B7638" t="str">
        <f>IFERROR(VLOOKUP('Lotações convertidas'!A7638,'Lista de conversão'!A:B,2,0),IFERROR(VLOOKUP('Lotações convertidas'!A7638,'Lista de conversão'!B:B,1,0),""))</f>
        <v/>
      </c>
    </row>
    <row r="7639" spans="1:2" x14ac:dyDescent="0.25">
      <c r="A7639" t="str">
        <f>TRIM(BC!F7637)</f>
        <v/>
      </c>
      <c r="B7639" t="str">
        <f>IFERROR(VLOOKUP('Lotações convertidas'!A7639,'Lista de conversão'!A:B,2,0),IFERROR(VLOOKUP('Lotações convertidas'!A7639,'Lista de conversão'!B:B,1,0),""))</f>
        <v/>
      </c>
    </row>
    <row r="7640" spans="1:2" x14ac:dyDescent="0.25">
      <c r="A7640" t="str">
        <f>TRIM(BC!F7638)</f>
        <v/>
      </c>
      <c r="B7640" t="str">
        <f>IFERROR(VLOOKUP('Lotações convertidas'!A7640,'Lista de conversão'!A:B,2,0),IFERROR(VLOOKUP('Lotações convertidas'!A7640,'Lista de conversão'!B:B,1,0),""))</f>
        <v/>
      </c>
    </row>
    <row r="7641" spans="1:2" x14ac:dyDescent="0.25">
      <c r="A7641" t="str">
        <f>TRIM(BC!F7639)</f>
        <v/>
      </c>
      <c r="B7641" t="str">
        <f>IFERROR(VLOOKUP('Lotações convertidas'!A7641,'Lista de conversão'!A:B,2,0),IFERROR(VLOOKUP('Lotações convertidas'!A7641,'Lista de conversão'!B:B,1,0),""))</f>
        <v/>
      </c>
    </row>
    <row r="7642" spans="1:2" x14ac:dyDescent="0.25">
      <c r="A7642" t="str">
        <f>TRIM(BC!F7640)</f>
        <v/>
      </c>
      <c r="B7642" t="str">
        <f>IFERROR(VLOOKUP('Lotações convertidas'!A7642,'Lista de conversão'!A:B,2,0),IFERROR(VLOOKUP('Lotações convertidas'!A7642,'Lista de conversão'!B:B,1,0),""))</f>
        <v/>
      </c>
    </row>
    <row r="7643" spans="1:2" x14ac:dyDescent="0.25">
      <c r="A7643" t="str">
        <f>TRIM(BC!F7641)</f>
        <v/>
      </c>
      <c r="B7643" t="str">
        <f>IFERROR(VLOOKUP('Lotações convertidas'!A7643,'Lista de conversão'!A:B,2,0),IFERROR(VLOOKUP('Lotações convertidas'!A7643,'Lista de conversão'!B:B,1,0),""))</f>
        <v/>
      </c>
    </row>
    <row r="7644" spans="1:2" x14ac:dyDescent="0.25">
      <c r="A7644" t="str">
        <f>TRIM(BC!F7642)</f>
        <v/>
      </c>
      <c r="B7644" t="str">
        <f>IFERROR(VLOOKUP('Lotações convertidas'!A7644,'Lista de conversão'!A:B,2,0),IFERROR(VLOOKUP('Lotações convertidas'!A7644,'Lista de conversão'!B:B,1,0),""))</f>
        <v/>
      </c>
    </row>
    <row r="7645" spans="1:2" x14ac:dyDescent="0.25">
      <c r="A7645" t="str">
        <f>TRIM(BC!F7643)</f>
        <v/>
      </c>
      <c r="B7645" t="str">
        <f>IFERROR(VLOOKUP('Lotações convertidas'!A7645,'Lista de conversão'!A:B,2,0),IFERROR(VLOOKUP('Lotações convertidas'!A7645,'Lista de conversão'!B:B,1,0),""))</f>
        <v/>
      </c>
    </row>
    <row r="7646" spans="1:2" x14ac:dyDescent="0.25">
      <c r="A7646" t="str">
        <f>TRIM(BC!F7644)</f>
        <v/>
      </c>
      <c r="B7646" t="str">
        <f>IFERROR(VLOOKUP('Lotações convertidas'!A7646,'Lista de conversão'!A:B,2,0),IFERROR(VLOOKUP('Lotações convertidas'!A7646,'Lista de conversão'!B:B,1,0),""))</f>
        <v/>
      </c>
    </row>
    <row r="7647" spans="1:2" x14ac:dyDescent="0.25">
      <c r="A7647" t="str">
        <f>TRIM(BC!F7645)</f>
        <v/>
      </c>
      <c r="B7647" t="str">
        <f>IFERROR(VLOOKUP('Lotações convertidas'!A7647,'Lista de conversão'!A:B,2,0),IFERROR(VLOOKUP('Lotações convertidas'!A7647,'Lista de conversão'!B:B,1,0),""))</f>
        <v/>
      </c>
    </row>
    <row r="7648" spans="1:2" x14ac:dyDescent="0.25">
      <c r="A7648" t="str">
        <f>TRIM(BC!F7646)</f>
        <v/>
      </c>
      <c r="B7648" t="str">
        <f>IFERROR(VLOOKUP('Lotações convertidas'!A7648,'Lista de conversão'!A:B,2,0),IFERROR(VLOOKUP('Lotações convertidas'!A7648,'Lista de conversão'!B:B,1,0),""))</f>
        <v/>
      </c>
    </row>
    <row r="7649" spans="1:2" x14ac:dyDescent="0.25">
      <c r="A7649" t="str">
        <f>TRIM(BC!F7647)</f>
        <v/>
      </c>
      <c r="B7649" t="str">
        <f>IFERROR(VLOOKUP('Lotações convertidas'!A7649,'Lista de conversão'!A:B,2,0),IFERROR(VLOOKUP('Lotações convertidas'!A7649,'Lista de conversão'!B:B,1,0),""))</f>
        <v/>
      </c>
    </row>
    <row r="7650" spans="1:2" x14ac:dyDescent="0.25">
      <c r="A7650" t="str">
        <f>TRIM(BC!F7648)</f>
        <v/>
      </c>
      <c r="B7650" t="str">
        <f>IFERROR(VLOOKUP('Lotações convertidas'!A7650,'Lista de conversão'!A:B,2,0),IFERROR(VLOOKUP('Lotações convertidas'!A7650,'Lista de conversão'!B:B,1,0),""))</f>
        <v/>
      </c>
    </row>
    <row r="7651" spans="1:2" x14ac:dyDescent="0.25">
      <c r="A7651" t="str">
        <f>TRIM(BC!F7649)</f>
        <v/>
      </c>
      <c r="B7651" t="str">
        <f>IFERROR(VLOOKUP('Lotações convertidas'!A7651,'Lista de conversão'!A:B,2,0),IFERROR(VLOOKUP('Lotações convertidas'!A7651,'Lista de conversão'!B:B,1,0),""))</f>
        <v/>
      </c>
    </row>
    <row r="7652" spans="1:2" x14ac:dyDescent="0.25">
      <c r="A7652" t="str">
        <f>TRIM(BC!F7650)</f>
        <v/>
      </c>
      <c r="B7652" t="str">
        <f>IFERROR(VLOOKUP('Lotações convertidas'!A7652,'Lista de conversão'!A:B,2,0),IFERROR(VLOOKUP('Lotações convertidas'!A7652,'Lista de conversão'!B:B,1,0),""))</f>
        <v/>
      </c>
    </row>
    <row r="7653" spans="1:2" x14ac:dyDescent="0.25">
      <c r="A7653" t="str">
        <f>TRIM(BC!F7651)</f>
        <v/>
      </c>
      <c r="B7653" t="str">
        <f>IFERROR(VLOOKUP('Lotações convertidas'!A7653,'Lista de conversão'!A:B,2,0),IFERROR(VLOOKUP('Lotações convertidas'!A7653,'Lista de conversão'!B:B,1,0),""))</f>
        <v/>
      </c>
    </row>
    <row r="7654" spans="1:2" x14ac:dyDescent="0.25">
      <c r="A7654" t="str">
        <f>TRIM(BC!F7652)</f>
        <v/>
      </c>
      <c r="B7654" t="str">
        <f>IFERROR(VLOOKUP('Lotações convertidas'!A7654,'Lista de conversão'!A:B,2,0),IFERROR(VLOOKUP('Lotações convertidas'!A7654,'Lista de conversão'!B:B,1,0),""))</f>
        <v/>
      </c>
    </row>
    <row r="7655" spans="1:2" x14ac:dyDescent="0.25">
      <c r="A7655" t="str">
        <f>TRIM(BC!F7653)</f>
        <v/>
      </c>
      <c r="B7655" t="str">
        <f>IFERROR(VLOOKUP('Lotações convertidas'!A7655,'Lista de conversão'!A:B,2,0),IFERROR(VLOOKUP('Lotações convertidas'!A7655,'Lista de conversão'!B:B,1,0),""))</f>
        <v/>
      </c>
    </row>
    <row r="7656" spans="1:2" x14ac:dyDescent="0.25">
      <c r="A7656" t="str">
        <f>TRIM(BC!F7654)</f>
        <v/>
      </c>
      <c r="B7656" t="str">
        <f>IFERROR(VLOOKUP('Lotações convertidas'!A7656,'Lista de conversão'!A:B,2,0),IFERROR(VLOOKUP('Lotações convertidas'!A7656,'Lista de conversão'!B:B,1,0),""))</f>
        <v/>
      </c>
    </row>
    <row r="7657" spans="1:2" x14ac:dyDescent="0.25">
      <c r="A7657" t="str">
        <f>TRIM(BC!F7655)</f>
        <v/>
      </c>
      <c r="B7657" t="str">
        <f>IFERROR(VLOOKUP('Lotações convertidas'!A7657,'Lista de conversão'!A:B,2,0),IFERROR(VLOOKUP('Lotações convertidas'!A7657,'Lista de conversão'!B:B,1,0),""))</f>
        <v/>
      </c>
    </row>
    <row r="7658" spans="1:2" x14ac:dyDescent="0.25">
      <c r="A7658" t="str">
        <f>TRIM(BC!F7656)</f>
        <v/>
      </c>
      <c r="B7658" t="str">
        <f>IFERROR(VLOOKUP('Lotações convertidas'!A7658,'Lista de conversão'!A:B,2,0),IFERROR(VLOOKUP('Lotações convertidas'!A7658,'Lista de conversão'!B:B,1,0),""))</f>
        <v/>
      </c>
    </row>
    <row r="7659" spans="1:2" x14ac:dyDescent="0.25">
      <c r="A7659" t="str">
        <f>TRIM(BC!F7657)</f>
        <v/>
      </c>
      <c r="B7659" t="str">
        <f>IFERROR(VLOOKUP('Lotações convertidas'!A7659,'Lista de conversão'!A:B,2,0),IFERROR(VLOOKUP('Lotações convertidas'!A7659,'Lista de conversão'!B:B,1,0),""))</f>
        <v/>
      </c>
    </row>
    <row r="7660" spans="1:2" x14ac:dyDescent="0.25">
      <c r="A7660" t="str">
        <f>TRIM(BC!F7658)</f>
        <v/>
      </c>
      <c r="B7660" t="str">
        <f>IFERROR(VLOOKUP('Lotações convertidas'!A7660,'Lista de conversão'!A:B,2,0),IFERROR(VLOOKUP('Lotações convertidas'!A7660,'Lista de conversão'!B:B,1,0),""))</f>
        <v/>
      </c>
    </row>
    <row r="7661" spans="1:2" x14ac:dyDescent="0.25">
      <c r="A7661" t="str">
        <f>TRIM(BC!F7659)</f>
        <v/>
      </c>
      <c r="B7661" t="str">
        <f>IFERROR(VLOOKUP('Lotações convertidas'!A7661,'Lista de conversão'!A:B,2,0),IFERROR(VLOOKUP('Lotações convertidas'!A7661,'Lista de conversão'!B:B,1,0),""))</f>
        <v/>
      </c>
    </row>
    <row r="7662" spans="1:2" x14ac:dyDescent="0.25">
      <c r="A7662" t="str">
        <f>TRIM(BC!F7660)</f>
        <v/>
      </c>
      <c r="B7662" t="str">
        <f>IFERROR(VLOOKUP('Lotações convertidas'!A7662,'Lista de conversão'!A:B,2,0),IFERROR(VLOOKUP('Lotações convertidas'!A7662,'Lista de conversão'!B:B,1,0),""))</f>
        <v/>
      </c>
    </row>
    <row r="7663" spans="1:2" x14ac:dyDescent="0.25">
      <c r="A7663" t="str">
        <f>TRIM(BC!F7661)</f>
        <v/>
      </c>
      <c r="B7663" t="str">
        <f>IFERROR(VLOOKUP('Lotações convertidas'!A7663,'Lista de conversão'!A:B,2,0),IFERROR(VLOOKUP('Lotações convertidas'!A7663,'Lista de conversão'!B:B,1,0),""))</f>
        <v/>
      </c>
    </row>
    <row r="7664" spans="1:2" x14ac:dyDescent="0.25">
      <c r="A7664" t="str">
        <f>TRIM(BC!F7662)</f>
        <v/>
      </c>
      <c r="B7664" t="str">
        <f>IFERROR(VLOOKUP('Lotações convertidas'!A7664,'Lista de conversão'!A:B,2,0),IFERROR(VLOOKUP('Lotações convertidas'!A7664,'Lista de conversão'!B:B,1,0),""))</f>
        <v/>
      </c>
    </row>
    <row r="7665" spans="1:2" x14ac:dyDescent="0.25">
      <c r="A7665" t="str">
        <f>TRIM(BC!F7663)</f>
        <v/>
      </c>
      <c r="B7665" t="str">
        <f>IFERROR(VLOOKUP('Lotações convertidas'!A7665,'Lista de conversão'!A:B,2,0),IFERROR(VLOOKUP('Lotações convertidas'!A7665,'Lista de conversão'!B:B,1,0),""))</f>
        <v/>
      </c>
    </row>
    <row r="7666" spans="1:2" x14ac:dyDescent="0.25">
      <c r="A7666" t="str">
        <f>TRIM(BC!F7664)</f>
        <v/>
      </c>
      <c r="B7666" t="str">
        <f>IFERROR(VLOOKUP('Lotações convertidas'!A7666,'Lista de conversão'!A:B,2,0),IFERROR(VLOOKUP('Lotações convertidas'!A7666,'Lista de conversão'!B:B,1,0),""))</f>
        <v/>
      </c>
    </row>
    <row r="7667" spans="1:2" x14ac:dyDescent="0.25">
      <c r="A7667" t="str">
        <f>TRIM(BC!F7665)</f>
        <v/>
      </c>
      <c r="B7667" t="str">
        <f>IFERROR(VLOOKUP('Lotações convertidas'!A7667,'Lista de conversão'!A:B,2,0),IFERROR(VLOOKUP('Lotações convertidas'!A7667,'Lista de conversão'!B:B,1,0),""))</f>
        <v/>
      </c>
    </row>
    <row r="7668" spans="1:2" x14ac:dyDescent="0.25">
      <c r="A7668" t="str">
        <f>TRIM(BC!F7666)</f>
        <v/>
      </c>
      <c r="B7668" t="str">
        <f>IFERROR(VLOOKUP('Lotações convertidas'!A7668,'Lista de conversão'!A:B,2,0),IFERROR(VLOOKUP('Lotações convertidas'!A7668,'Lista de conversão'!B:B,1,0),""))</f>
        <v/>
      </c>
    </row>
    <row r="7669" spans="1:2" x14ac:dyDescent="0.25">
      <c r="A7669" t="str">
        <f>TRIM(BC!F7667)</f>
        <v/>
      </c>
      <c r="B7669" t="str">
        <f>IFERROR(VLOOKUP('Lotações convertidas'!A7669,'Lista de conversão'!A:B,2,0),IFERROR(VLOOKUP('Lotações convertidas'!A7669,'Lista de conversão'!B:B,1,0),""))</f>
        <v/>
      </c>
    </row>
    <row r="7670" spans="1:2" x14ac:dyDescent="0.25">
      <c r="A7670" t="str">
        <f>TRIM(BC!F7668)</f>
        <v/>
      </c>
      <c r="B7670" t="str">
        <f>IFERROR(VLOOKUP('Lotações convertidas'!A7670,'Lista de conversão'!A:B,2,0),IFERROR(VLOOKUP('Lotações convertidas'!A7670,'Lista de conversão'!B:B,1,0),""))</f>
        <v/>
      </c>
    </row>
    <row r="7671" spans="1:2" x14ac:dyDescent="0.25">
      <c r="A7671" t="str">
        <f>TRIM(BC!F7669)</f>
        <v/>
      </c>
      <c r="B7671" t="str">
        <f>IFERROR(VLOOKUP('Lotações convertidas'!A7671,'Lista de conversão'!A:B,2,0),IFERROR(VLOOKUP('Lotações convertidas'!A7671,'Lista de conversão'!B:B,1,0),""))</f>
        <v/>
      </c>
    </row>
    <row r="7672" spans="1:2" x14ac:dyDescent="0.25">
      <c r="A7672" t="str">
        <f>TRIM(BC!F7670)</f>
        <v/>
      </c>
      <c r="B7672" t="str">
        <f>IFERROR(VLOOKUP('Lotações convertidas'!A7672,'Lista de conversão'!A:B,2,0),IFERROR(VLOOKUP('Lotações convertidas'!A7672,'Lista de conversão'!B:B,1,0),""))</f>
        <v/>
      </c>
    </row>
    <row r="7673" spans="1:2" x14ac:dyDescent="0.25">
      <c r="A7673" t="str">
        <f>TRIM(BC!F7671)</f>
        <v/>
      </c>
      <c r="B7673" t="str">
        <f>IFERROR(VLOOKUP('Lotações convertidas'!A7673,'Lista de conversão'!A:B,2,0),IFERROR(VLOOKUP('Lotações convertidas'!A7673,'Lista de conversão'!B:B,1,0),""))</f>
        <v/>
      </c>
    </row>
    <row r="7674" spans="1:2" x14ac:dyDescent="0.25">
      <c r="A7674" t="str">
        <f>TRIM(BC!F7672)</f>
        <v/>
      </c>
      <c r="B7674" t="str">
        <f>IFERROR(VLOOKUP('Lotações convertidas'!A7674,'Lista de conversão'!A:B,2,0),IFERROR(VLOOKUP('Lotações convertidas'!A7674,'Lista de conversão'!B:B,1,0),""))</f>
        <v/>
      </c>
    </row>
    <row r="7675" spans="1:2" x14ac:dyDescent="0.25">
      <c r="A7675" t="str">
        <f>TRIM(BC!F7673)</f>
        <v/>
      </c>
      <c r="B7675" t="str">
        <f>IFERROR(VLOOKUP('Lotações convertidas'!A7675,'Lista de conversão'!A:B,2,0),IFERROR(VLOOKUP('Lotações convertidas'!A7675,'Lista de conversão'!B:B,1,0),""))</f>
        <v/>
      </c>
    </row>
    <row r="7676" spans="1:2" x14ac:dyDescent="0.25">
      <c r="A7676" t="str">
        <f>TRIM(BC!F7674)</f>
        <v/>
      </c>
      <c r="B7676" t="str">
        <f>IFERROR(VLOOKUP('Lotações convertidas'!A7676,'Lista de conversão'!A:B,2,0),IFERROR(VLOOKUP('Lotações convertidas'!A7676,'Lista de conversão'!B:B,1,0),""))</f>
        <v/>
      </c>
    </row>
    <row r="7677" spans="1:2" x14ac:dyDescent="0.25">
      <c r="A7677" t="str">
        <f>TRIM(BC!F7675)</f>
        <v/>
      </c>
      <c r="B7677" t="str">
        <f>IFERROR(VLOOKUP('Lotações convertidas'!A7677,'Lista de conversão'!A:B,2,0),IFERROR(VLOOKUP('Lotações convertidas'!A7677,'Lista de conversão'!B:B,1,0),""))</f>
        <v/>
      </c>
    </row>
    <row r="7678" spans="1:2" x14ac:dyDescent="0.25">
      <c r="A7678" t="str">
        <f>TRIM(BC!F7676)</f>
        <v/>
      </c>
      <c r="B7678" t="str">
        <f>IFERROR(VLOOKUP('Lotações convertidas'!A7678,'Lista de conversão'!A:B,2,0),IFERROR(VLOOKUP('Lotações convertidas'!A7678,'Lista de conversão'!B:B,1,0),""))</f>
        <v/>
      </c>
    </row>
    <row r="7679" spans="1:2" x14ac:dyDescent="0.25">
      <c r="A7679" t="str">
        <f>TRIM(BC!F7677)</f>
        <v/>
      </c>
      <c r="B7679" t="str">
        <f>IFERROR(VLOOKUP('Lotações convertidas'!A7679,'Lista de conversão'!A:B,2,0),IFERROR(VLOOKUP('Lotações convertidas'!A7679,'Lista de conversão'!B:B,1,0),""))</f>
        <v/>
      </c>
    </row>
    <row r="7680" spans="1:2" x14ac:dyDescent="0.25">
      <c r="A7680" t="str">
        <f>TRIM(BC!F7678)</f>
        <v/>
      </c>
      <c r="B7680" t="str">
        <f>IFERROR(VLOOKUP('Lotações convertidas'!A7680,'Lista de conversão'!A:B,2,0),IFERROR(VLOOKUP('Lotações convertidas'!A7680,'Lista de conversão'!B:B,1,0),""))</f>
        <v/>
      </c>
    </row>
    <row r="7681" spans="1:2" x14ac:dyDescent="0.25">
      <c r="A7681" t="str">
        <f>TRIM(BC!F7679)</f>
        <v/>
      </c>
      <c r="B7681" t="str">
        <f>IFERROR(VLOOKUP('Lotações convertidas'!A7681,'Lista de conversão'!A:B,2,0),IFERROR(VLOOKUP('Lotações convertidas'!A7681,'Lista de conversão'!B:B,1,0),""))</f>
        <v/>
      </c>
    </row>
    <row r="7682" spans="1:2" x14ac:dyDescent="0.25">
      <c r="A7682" t="str">
        <f>TRIM(BC!F7680)</f>
        <v/>
      </c>
      <c r="B7682" t="str">
        <f>IFERROR(VLOOKUP('Lotações convertidas'!A7682,'Lista de conversão'!A:B,2,0),IFERROR(VLOOKUP('Lotações convertidas'!A7682,'Lista de conversão'!B:B,1,0),""))</f>
        <v/>
      </c>
    </row>
    <row r="7683" spans="1:2" x14ac:dyDescent="0.25">
      <c r="A7683" t="str">
        <f>TRIM(BC!F7681)</f>
        <v/>
      </c>
      <c r="B7683" t="str">
        <f>IFERROR(VLOOKUP('Lotações convertidas'!A7683,'Lista de conversão'!A:B,2,0),IFERROR(VLOOKUP('Lotações convertidas'!A7683,'Lista de conversão'!B:B,1,0),""))</f>
        <v/>
      </c>
    </row>
    <row r="7684" spans="1:2" x14ac:dyDescent="0.25">
      <c r="A7684" t="str">
        <f>TRIM(BC!F7682)</f>
        <v/>
      </c>
      <c r="B7684" t="str">
        <f>IFERROR(VLOOKUP('Lotações convertidas'!A7684,'Lista de conversão'!A:B,2,0),IFERROR(VLOOKUP('Lotações convertidas'!A7684,'Lista de conversão'!B:B,1,0),""))</f>
        <v/>
      </c>
    </row>
    <row r="7685" spans="1:2" x14ac:dyDescent="0.25">
      <c r="A7685" t="str">
        <f>TRIM(BC!F7683)</f>
        <v/>
      </c>
      <c r="B7685" t="str">
        <f>IFERROR(VLOOKUP('Lotações convertidas'!A7685,'Lista de conversão'!A:B,2,0),IFERROR(VLOOKUP('Lotações convertidas'!A7685,'Lista de conversão'!B:B,1,0),""))</f>
        <v/>
      </c>
    </row>
    <row r="7686" spans="1:2" x14ac:dyDescent="0.25">
      <c r="A7686" t="str">
        <f>TRIM(BC!F7684)</f>
        <v/>
      </c>
      <c r="B7686" t="str">
        <f>IFERROR(VLOOKUP('Lotações convertidas'!A7686,'Lista de conversão'!A:B,2,0),IFERROR(VLOOKUP('Lotações convertidas'!A7686,'Lista de conversão'!B:B,1,0),""))</f>
        <v/>
      </c>
    </row>
    <row r="7687" spans="1:2" x14ac:dyDescent="0.25">
      <c r="A7687" t="str">
        <f>TRIM(BC!F7685)</f>
        <v/>
      </c>
      <c r="B7687" t="str">
        <f>IFERROR(VLOOKUP('Lotações convertidas'!A7687,'Lista de conversão'!A:B,2,0),IFERROR(VLOOKUP('Lotações convertidas'!A7687,'Lista de conversão'!B:B,1,0),""))</f>
        <v/>
      </c>
    </row>
    <row r="7688" spans="1:2" x14ac:dyDescent="0.25">
      <c r="A7688" t="str">
        <f>TRIM(BC!F7686)</f>
        <v/>
      </c>
      <c r="B7688" t="str">
        <f>IFERROR(VLOOKUP('Lotações convertidas'!A7688,'Lista de conversão'!A:B,2,0),IFERROR(VLOOKUP('Lotações convertidas'!A7688,'Lista de conversão'!B:B,1,0),""))</f>
        <v/>
      </c>
    </row>
    <row r="7689" spans="1:2" x14ac:dyDescent="0.25">
      <c r="A7689" t="str">
        <f>TRIM(BC!F7687)</f>
        <v/>
      </c>
      <c r="B7689" t="str">
        <f>IFERROR(VLOOKUP('Lotações convertidas'!A7689,'Lista de conversão'!A:B,2,0),IFERROR(VLOOKUP('Lotações convertidas'!A7689,'Lista de conversão'!B:B,1,0),""))</f>
        <v/>
      </c>
    </row>
    <row r="7690" spans="1:2" x14ac:dyDescent="0.25">
      <c r="A7690" t="str">
        <f>TRIM(BC!F7688)</f>
        <v/>
      </c>
      <c r="B7690" t="str">
        <f>IFERROR(VLOOKUP('Lotações convertidas'!A7690,'Lista de conversão'!A:B,2,0),IFERROR(VLOOKUP('Lotações convertidas'!A7690,'Lista de conversão'!B:B,1,0),""))</f>
        <v/>
      </c>
    </row>
    <row r="7691" spans="1:2" x14ac:dyDescent="0.25">
      <c r="A7691" t="str">
        <f>TRIM(BC!F7689)</f>
        <v/>
      </c>
      <c r="B7691" t="str">
        <f>IFERROR(VLOOKUP('Lotações convertidas'!A7691,'Lista de conversão'!A:B,2,0),IFERROR(VLOOKUP('Lotações convertidas'!A7691,'Lista de conversão'!B:B,1,0),""))</f>
        <v/>
      </c>
    </row>
    <row r="7692" spans="1:2" x14ac:dyDescent="0.25">
      <c r="A7692" t="str">
        <f>TRIM(BC!F7690)</f>
        <v/>
      </c>
      <c r="B7692" t="str">
        <f>IFERROR(VLOOKUP('Lotações convertidas'!A7692,'Lista de conversão'!A:B,2,0),IFERROR(VLOOKUP('Lotações convertidas'!A7692,'Lista de conversão'!B:B,1,0),""))</f>
        <v/>
      </c>
    </row>
    <row r="7693" spans="1:2" x14ac:dyDescent="0.25">
      <c r="A7693" t="str">
        <f>TRIM(BC!F7691)</f>
        <v/>
      </c>
      <c r="B7693" t="str">
        <f>IFERROR(VLOOKUP('Lotações convertidas'!A7693,'Lista de conversão'!A:B,2,0),IFERROR(VLOOKUP('Lotações convertidas'!A7693,'Lista de conversão'!B:B,1,0),""))</f>
        <v/>
      </c>
    </row>
    <row r="7694" spans="1:2" x14ac:dyDescent="0.25">
      <c r="A7694" t="str">
        <f>TRIM(BC!F7692)</f>
        <v/>
      </c>
      <c r="B7694" t="str">
        <f>IFERROR(VLOOKUP('Lotações convertidas'!A7694,'Lista de conversão'!A:B,2,0),IFERROR(VLOOKUP('Lotações convertidas'!A7694,'Lista de conversão'!B:B,1,0),""))</f>
        <v/>
      </c>
    </row>
    <row r="7695" spans="1:2" x14ac:dyDescent="0.25">
      <c r="A7695" t="str">
        <f>TRIM(BC!F7693)</f>
        <v/>
      </c>
      <c r="B7695" t="str">
        <f>IFERROR(VLOOKUP('Lotações convertidas'!A7695,'Lista de conversão'!A:B,2,0),IFERROR(VLOOKUP('Lotações convertidas'!A7695,'Lista de conversão'!B:B,1,0),""))</f>
        <v/>
      </c>
    </row>
    <row r="7696" spans="1:2" x14ac:dyDescent="0.25">
      <c r="A7696" t="str">
        <f>TRIM(BC!F7694)</f>
        <v/>
      </c>
      <c r="B7696" t="str">
        <f>IFERROR(VLOOKUP('Lotações convertidas'!A7696,'Lista de conversão'!A:B,2,0),IFERROR(VLOOKUP('Lotações convertidas'!A7696,'Lista de conversão'!B:B,1,0),""))</f>
        <v/>
      </c>
    </row>
    <row r="7697" spans="1:2" x14ac:dyDescent="0.25">
      <c r="A7697" t="str">
        <f>TRIM(BC!F7695)</f>
        <v/>
      </c>
      <c r="B7697" t="str">
        <f>IFERROR(VLOOKUP('Lotações convertidas'!A7697,'Lista de conversão'!A:B,2,0),IFERROR(VLOOKUP('Lotações convertidas'!A7697,'Lista de conversão'!B:B,1,0),""))</f>
        <v/>
      </c>
    </row>
    <row r="7698" spans="1:2" x14ac:dyDescent="0.25">
      <c r="A7698" t="str">
        <f>TRIM(BC!F7696)</f>
        <v/>
      </c>
      <c r="B7698" t="str">
        <f>IFERROR(VLOOKUP('Lotações convertidas'!A7698,'Lista de conversão'!A:B,2,0),IFERROR(VLOOKUP('Lotações convertidas'!A7698,'Lista de conversão'!B:B,1,0),""))</f>
        <v/>
      </c>
    </row>
    <row r="7699" spans="1:2" x14ac:dyDescent="0.25">
      <c r="A7699" t="str">
        <f>TRIM(BC!F7697)</f>
        <v/>
      </c>
      <c r="B7699" t="str">
        <f>IFERROR(VLOOKUP('Lotações convertidas'!A7699,'Lista de conversão'!A:B,2,0),IFERROR(VLOOKUP('Lotações convertidas'!A7699,'Lista de conversão'!B:B,1,0),""))</f>
        <v/>
      </c>
    </row>
    <row r="7700" spans="1:2" x14ac:dyDescent="0.25">
      <c r="A7700" t="str">
        <f>TRIM(BC!F7698)</f>
        <v/>
      </c>
      <c r="B7700" t="str">
        <f>IFERROR(VLOOKUP('Lotações convertidas'!A7700,'Lista de conversão'!A:B,2,0),IFERROR(VLOOKUP('Lotações convertidas'!A7700,'Lista de conversão'!B:B,1,0),""))</f>
        <v/>
      </c>
    </row>
    <row r="7701" spans="1:2" x14ac:dyDescent="0.25">
      <c r="A7701" t="str">
        <f>TRIM(BC!F7699)</f>
        <v/>
      </c>
      <c r="B7701" t="str">
        <f>IFERROR(VLOOKUP('Lotações convertidas'!A7701,'Lista de conversão'!A:B,2,0),IFERROR(VLOOKUP('Lotações convertidas'!A7701,'Lista de conversão'!B:B,1,0),""))</f>
        <v/>
      </c>
    </row>
    <row r="7702" spans="1:2" x14ac:dyDescent="0.25">
      <c r="A7702" t="str">
        <f>TRIM(BC!F7700)</f>
        <v/>
      </c>
      <c r="B7702" t="str">
        <f>IFERROR(VLOOKUP('Lotações convertidas'!A7702,'Lista de conversão'!A:B,2,0),IFERROR(VLOOKUP('Lotações convertidas'!A7702,'Lista de conversão'!B:B,1,0),""))</f>
        <v/>
      </c>
    </row>
    <row r="7703" spans="1:2" x14ac:dyDescent="0.25">
      <c r="A7703" t="str">
        <f>TRIM(BC!F7701)</f>
        <v/>
      </c>
      <c r="B7703" t="str">
        <f>IFERROR(VLOOKUP('Lotações convertidas'!A7703,'Lista de conversão'!A:B,2,0),IFERROR(VLOOKUP('Lotações convertidas'!A7703,'Lista de conversão'!B:B,1,0),""))</f>
        <v/>
      </c>
    </row>
    <row r="7704" spans="1:2" x14ac:dyDescent="0.25">
      <c r="A7704" t="str">
        <f>TRIM(BC!F7702)</f>
        <v/>
      </c>
      <c r="B7704" t="str">
        <f>IFERROR(VLOOKUP('Lotações convertidas'!A7704,'Lista de conversão'!A:B,2,0),IFERROR(VLOOKUP('Lotações convertidas'!A7704,'Lista de conversão'!B:B,1,0),""))</f>
        <v/>
      </c>
    </row>
    <row r="7705" spans="1:2" x14ac:dyDescent="0.25">
      <c r="A7705" t="str">
        <f>TRIM(BC!F7703)</f>
        <v/>
      </c>
      <c r="B7705" t="str">
        <f>IFERROR(VLOOKUP('Lotações convertidas'!A7705,'Lista de conversão'!A:B,2,0),IFERROR(VLOOKUP('Lotações convertidas'!A7705,'Lista de conversão'!B:B,1,0),""))</f>
        <v/>
      </c>
    </row>
    <row r="7706" spans="1:2" x14ac:dyDescent="0.25">
      <c r="A7706" t="str">
        <f>TRIM(BC!F7704)</f>
        <v/>
      </c>
      <c r="B7706" t="str">
        <f>IFERROR(VLOOKUP('Lotações convertidas'!A7706,'Lista de conversão'!A:B,2,0),IFERROR(VLOOKUP('Lotações convertidas'!A7706,'Lista de conversão'!B:B,1,0),""))</f>
        <v/>
      </c>
    </row>
    <row r="7707" spans="1:2" x14ac:dyDescent="0.25">
      <c r="A7707" t="str">
        <f>TRIM(BC!F7705)</f>
        <v/>
      </c>
      <c r="B7707" t="str">
        <f>IFERROR(VLOOKUP('Lotações convertidas'!A7707,'Lista de conversão'!A:B,2,0),IFERROR(VLOOKUP('Lotações convertidas'!A7707,'Lista de conversão'!B:B,1,0),""))</f>
        <v/>
      </c>
    </row>
    <row r="7708" spans="1:2" x14ac:dyDescent="0.25">
      <c r="A7708" t="str">
        <f>TRIM(BC!F7706)</f>
        <v/>
      </c>
      <c r="B7708" t="str">
        <f>IFERROR(VLOOKUP('Lotações convertidas'!A7708,'Lista de conversão'!A:B,2,0),IFERROR(VLOOKUP('Lotações convertidas'!A7708,'Lista de conversão'!B:B,1,0),""))</f>
        <v/>
      </c>
    </row>
    <row r="7709" spans="1:2" x14ac:dyDescent="0.25">
      <c r="A7709" t="str">
        <f>TRIM(BC!F7707)</f>
        <v/>
      </c>
      <c r="B7709" t="str">
        <f>IFERROR(VLOOKUP('Lotações convertidas'!A7709,'Lista de conversão'!A:B,2,0),IFERROR(VLOOKUP('Lotações convertidas'!A7709,'Lista de conversão'!B:B,1,0),""))</f>
        <v/>
      </c>
    </row>
    <row r="7710" spans="1:2" x14ac:dyDescent="0.25">
      <c r="A7710" t="str">
        <f>TRIM(BC!F7708)</f>
        <v/>
      </c>
      <c r="B7710" t="str">
        <f>IFERROR(VLOOKUP('Lotações convertidas'!A7710,'Lista de conversão'!A:B,2,0),IFERROR(VLOOKUP('Lotações convertidas'!A7710,'Lista de conversão'!B:B,1,0),""))</f>
        <v/>
      </c>
    </row>
    <row r="7711" spans="1:2" x14ac:dyDescent="0.25">
      <c r="A7711" t="str">
        <f>TRIM(BC!F7709)</f>
        <v/>
      </c>
      <c r="B7711" t="str">
        <f>IFERROR(VLOOKUP('Lotações convertidas'!A7711,'Lista de conversão'!A:B,2,0),IFERROR(VLOOKUP('Lotações convertidas'!A7711,'Lista de conversão'!B:B,1,0),""))</f>
        <v/>
      </c>
    </row>
    <row r="7712" spans="1:2" x14ac:dyDescent="0.25">
      <c r="A7712" t="str">
        <f>TRIM(BC!F7710)</f>
        <v/>
      </c>
      <c r="B7712" t="str">
        <f>IFERROR(VLOOKUP('Lotações convertidas'!A7712,'Lista de conversão'!A:B,2,0),IFERROR(VLOOKUP('Lotações convertidas'!A7712,'Lista de conversão'!B:B,1,0),""))</f>
        <v/>
      </c>
    </row>
    <row r="7713" spans="1:2" x14ac:dyDescent="0.25">
      <c r="A7713" t="str">
        <f>TRIM(BC!F7711)</f>
        <v/>
      </c>
      <c r="B7713" t="str">
        <f>IFERROR(VLOOKUP('Lotações convertidas'!A7713,'Lista de conversão'!A:B,2,0),IFERROR(VLOOKUP('Lotações convertidas'!A7713,'Lista de conversão'!B:B,1,0),""))</f>
        <v/>
      </c>
    </row>
    <row r="7714" spans="1:2" x14ac:dyDescent="0.25">
      <c r="A7714" t="str">
        <f>TRIM(BC!F7712)</f>
        <v/>
      </c>
      <c r="B7714" t="str">
        <f>IFERROR(VLOOKUP('Lotações convertidas'!A7714,'Lista de conversão'!A:B,2,0),IFERROR(VLOOKUP('Lotações convertidas'!A7714,'Lista de conversão'!B:B,1,0),""))</f>
        <v/>
      </c>
    </row>
    <row r="7715" spans="1:2" x14ac:dyDescent="0.25">
      <c r="A7715" t="str">
        <f>TRIM(BC!F7713)</f>
        <v/>
      </c>
      <c r="B7715" t="str">
        <f>IFERROR(VLOOKUP('Lotações convertidas'!A7715,'Lista de conversão'!A:B,2,0),IFERROR(VLOOKUP('Lotações convertidas'!A7715,'Lista de conversão'!B:B,1,0),""))</f>
        <v/>
      </c>
    </row>
    <row r="7716" spans="1:2" x14ac:dyDescent="0.25">
      <c r="A7716" t="str">
        <f>TRIM(BC!F7714)</f>
        <v/>
      </c>
      <c r="B7716" t="str">
        <f>IFERROR(VLOOKUP('Lotações convertidas'!A7716,'Lista de conversão'!A:B,2,0),IFERROR(VLOOKUP('Lotações convertidas'!A7716,'Lista de conversão'!B:B,1,0),""))</f>
        <v/>
      </c>
    </row>
    <row r="7717" spans="1:2" x14ac:dyDescent="0.25">
      <c r="A7717" t="str">
        <f>TRIM(BC!F7715)</f>
        <v/>
      </c>
      <c r="B7717" t="str">
        <f>IFERROR(VLOOKUP('Lotações convertidas'!A7717,'Lista de conversão'!A:B,2,0),IFERROR(VLOOKUP('Lotações convertidas'!A7717,'Lista de conversão'!B:B,1,0),""))</f>
        <v/>
      </c>
    </row>
    <row r="7718" spans="1:2" x14ac:dyDescent="0.25">
      <c r="A7718" t="str">
        <f>TRIM(BC!F7716)</f>
        <v/>
      </c>
      <c r="B7718" t="str">
        <f>IFERROR(VLOOKUP('Lotações convertidas'!A7718,'Lista de conversão'!A:B,2,0),IFERROR(VLOOKUP('Lotações convertidas'!A7718,'Lista de conversão'!B:B,1,0),""))</f>
        <v/>
      </c>
    </row>
    <row r="7719" spans="1:2" x14ac:dyDescent="0.25">
      <c r="A7719" t="str">
        <f>TRIM(BC!F7717)</f>
        <v/>
      </c>
      <c r="B7719" t="str">
        <f>IFERROR(VLOOKUP('Lotações convertidas'!A7719,'Lista de conversão'!A:B,2,0),IFERROR(VLOOKUP('Lotações convertidas'!A7719,'Lista de conversão'!B:B,1,0),""))</f>
        <v/>
      </c>
    </row>
    <row r="7720" spans="1:2" x14ac:dyDescent="0.25">
      <c r="A7720" t="str">
        <f>TRIM(BC!F7718)</f>
        <v/>
      </c>
      <c r="B7720" t="str">
        <f>IFERROR(VLOOKUP('Lotações convertidas'!A7720,'Lista de conversão'!A:B,2,0),IFERROR(VLOOKUP('Lotações convertidas'!A7720,'Lista de conversão'!B:B,1,0),""))</f>
        <v/>
      </c>
    </row>
    <row r="7721" spans="1:2" x14ac:dyDescent="0.25">
      <c r="A7721" t="str">
        <f>TRIM(BC!F7719)</f>
        <v/>
      </c>
      <c r="B7721" t="str">
        <f>IFERROR(VLOOKUP('Lotações convertidas'!A7721,'Lista de conversão'!A:B,2,0),IFERROR(VLOOKUP('Lotações convertidas'!A7721,'Lista de conversão'!B:B,1,0),""))</f>
        <v/>
      </c>
    </row>
    <row r="7722" spans="1:2" x14ac:dyDescent="0.25">
      <c r="A7722" t="str">
        <f>TRIM(BC!F7720)</f>
        <v/>
      </c>
      <c r="B7722" t="str">
        <f>IFERROR(VLOOKUP('Lotações convertidas'!A7722,'Lista de conversão'!A:B,2,0),IFERROR(VLOOKUP('Lotações convertidas'!A7722,'Lista de conversão'!B:B,1,0),""))</f>
        <v/>
      </c>
    </row>
    <row r="7723" spans="1:2" x14ac:dyDescent="0.25">
      <c r="A7723" t="str">
        <f>TRIM(BC!F7721)</f>
        <v/>
      </c>
      <c r="B7723" t="str">
        <f>IFERROR(VLOOKUP('Lotações convertidas'!A7723,'Lista de conversão'!A:B,2,0),IFERROR(VLOOKUP('Lotações convertidas'!A7723,'Lista de conversão'!B:B,1,0),""))</f>
        <v/>
      </c>
    </row>
    <row r="7724" spans="1:2" x14ac:dyDescent="0.25">
      <c r="A7724" t="str">
        <f>TRIM(BC!F7722)</f>
        <v/>
      </c>
      <c r="B7724" t="str">
        <f>IFERROR(VLOOKUP('Lotações convertidas'!A7724,'Lista de conversão'!A:B,2,0),IFERROR(VLOOKUP('Lotações convertidas'!A7724,'Lista de conversão'!B:B,1,0),""))</f>
        <v/>
      </c>
    </row>
    <row r="7725" spans="1:2" x14ac:dyDescent="0.25">
      <c r="A7725" t="str">
        <f>TRIM(BC!F7723)</f>
        <v/>
      </c>
      <c r="B7725" t="str">
        <f>IFERROR(VLOOKUP('Lotações convertidas'!A7725,'Lista de conversão'!A:B,2,0),IFERROR(VLOOKUP('Lotações convertidas'!A7725,'Lista de conversão'!B:B,1,0),""))</f>
        <v/>
      </c>
    </row>
    <row r="7726" spans="1:2" x14ac:dyDescent="0.25">
      <c r="A7726" t="str">
        <f>TRIM(BC!F7724)</f>
        <v/>
      </c>
      <c r="B7726" t="str">
        <f>IFERROR(VLOOKUP('Lotações convertidas'!A7726,'Lista de conversão'!A:B,2,0),IFERROR(VLOOKUP('Lotações convertidas'!A7726,'Lista de conversão'!B:B,1,0),""))</f>
        <v/>
      </c>
    </row>
    <row r="7727" spans="1:2" x14ac:dyDescent="0.25">
      <c r="A7727" t="str">
        <f>TRIM(BC!F7725)</f>
        <v/>
      </c>
      <c r="B7727" t="str">
        <f>IFERROR(VLOOKUP('Lotações convertidas'!A7727,'Lista de conversão'!A:B,2,0),IFERROR(VLOOKUP('Lotações convertidas'!A7727,'Lista de conversão'!B:B,1,0),""))</f>
        <v/>
      </c>
    </row>
    <row r="7728" spans="1:2" x14ac:dyDescent="0.25">
      <c r="A7728" t="str">
        <f>TRIM(BC!F7726)</f>
        <v/>
      </c>
      <c r="B7728" t="str">
        <f>IFERROR(VLOOKUP('Lotações convertidas'!A7728,'Lista de conversão'!A:B,2,0),IFERROR(VLOOKUP('Lotações convertidas'!A7728,'Lista de conversão'!B:B,1,0),""))</f>
        <v/>
      </c>
    </row>
    <row r="7729" spans="1:2" x14ac:dyDescent="0.25">
      <c r="A7729" t="str">
        <f>TRIM(BC!F7727)</f>
        <v/>
      </c>
      <c r="B7729" t="str">
        <f>IFERROR(VLOOKUP('Lotações convertidas'!A7729,'Lista de conversão'!A:B,2,0),IFERROR(VLOOKUP('Lotações convertidas'!A7729,'Lista de conversão'!B:B,1,0),""))</f>
        <v/>
      </c>
    </row>
    <row r="7730" spans="1:2" x14ac:dyDescent="0.25">
      <c r="A7730" t="str">
        <f>TRIM(BC!F7728)</f>
        <v/>
      </c>
      <c r="B7730" t="str">
        <f>IFERROR(VLOOKUP('Lotações convertidas'!A7730,'Lista de conversão'!A:B,2,0),IFERROR(VLOOKUP('Lotações convertidas'!A7730,'Lista de conversão'!B:B,1,0),""))</f>
        <v/>
      </c>
    </row>
    <row r="7731" spans="1:2" x14ac:dyDescent="0.25">
      <c r="A7731" t="str">
        <f>TRIM(BC!F7729)</f>
        <v/>
      </c>
      <c r="B7731" t="str">
        <f>IFERROR(VLOOKUP('Lotações convertidas'!A7731,'Lista de conversão'!A:B,2,0),IFERROR(VLOOKUP('Lotações convertidas'!A7731,'Lista de conversão'!B:B,1,0),""))</f>
        <v/>
      </c>
    </row>
    <row r="7732" spans="1:2" x14ac:dyDescent="0.25">
      <c r="A7732" t="str">
        <f>TRIM(BC!F7730)</f>
        <v/>
      </c>
      <c r="B7732" t="str">
        <f>IFERROR(VLOOKUP('Lotações convertidas'!A7732,'Lista de conversão'!A:B,2,0),IFERROR(VLOOKUP('Lotações convertidas'!A7732,'Lista de conversão'!B:B,1,0),""))</f>
        <v/>
      </c>
    </row>
    <row r="7733" spans="1:2" x14ac:dyDescent="0.25">
      <c r="A7733" t="str">
        <f>TRIM(BC!F7731)</f>
        <v/>
      </c>
      <c r="B7733" t="str">
        <f>IFERROR(VLOOKUP('Lotações convertidas'!A7733,'Lista de conversão'!A:B,2,0),IFERROR(VLOOKUP('Lotações convertidas'!A7733,'Lista de conversão'!B:B,1,0),""))</f>
        <v/>
      </c>
    </row>
    <row r="7734" spans="1:2" x14ac:dyDescent="0.25">
      <c r="A7734" t="str">
        <f>TRIM(BC!F7732)</f>
        <v/>
      </c>
      <c r="B7734" t="str">
        <f>IFERROR(VLOOKUP('Lotações convertidas'!A7734,'Lista de conversão'!A:B,2,0),IFERROR(VLOOKUP('Lotações convertidas'!A7734,'Lista de conversão'!B:B,1,0),""))</f>
        <v/>
      </c>
    </row>
    <row r="7735" spans="1:2" x14ac:dyDescent="0.25">
      <c r="A7735" t="str">
        <f>TRIM(BC!F7733)</f>
        <v/>
      </c>
      <c r="B7735" t="str">
        <f>IFERROR(VLOOKUP('Lotações convertidas'!A7735,'Lista de conversão'!A:B,2,0),IFERROR(VLOOKUP('Lotações convertidas'!A7735,'Lista de conversão'!B:B,1,0),""))</f>
        <v/>
      </c>
    </row>
    <row r="7736" spans="1:2" x14ac:dyDescent="0.25">
      <c r="A7736" t="str">
        <f>TRIM(BC!F7734)</f>
        <v/>
      </c>
      <c r="B7736" t="str">
        <f>IFERROR(VLOOKUP('Lotações convertidas'!A7736,'Lista de conversão'!A:B,2,0),IFERROR(VLOOKUP('Lotações convertidas'!A7736,'Lista de conversão'!B:B,1,0),""))</f>
        <v/>
      </c>
    </row>
    <row r="7737" spans="1:2" x14ac:dyDescent="0.25">
      <c r="A7737" t="str">
        <f>TRIM(BC!F7735)</f>
        <v/>
      </c>
      <c r="B7737" t="str">
        <f>IFERROR(VLOOKUP('Lotações convertidas'!A7737,'Lista de conversão'!A:B,2,0),IFERROR(VLOOKUP('Lotações convertidas'!A7737,'Lista de conversão'!B:B,1,0),""))</f>
        <v/>
      </c>
    </row>
    <row r="7738" spans="1:2" x14ac:dyDescent="0.25">
      <c r="A7738" t="str">
        <f>TRIM(BC!F7736)</f>
        <v/>
      </c>
      <c r="B7738" t="str">
        <f>IFERROR(VLOOKUP('Lotações convertidas'!A7738,'Lista de conversão'!A:B,2,0),IFERROR(VLOOKUP('Lotações convertidas'!A7738,'Lista de conversão'!B:B,1,0),""))</f>
        <v/>
      </c>
    </row>
    <row r="7739" spans="1:2" x14ac:dyDescent="0.25">
      <c r="A7739" t="str">
        <f>TRIM(BC!F7737)</f>
        <v/>
      </c>
      <c r="B7739" t="str">
        <f>IFERROR(VLOOKUP('Lotações convertidas'!A7739,'Lista de conversão'!A:B,2,0),IFERROR(VLOOKUP('Lotações convertidas'!A7739,'Lista de conversão'!B:B,1,0),""))</f>
        <v/>
      </c>
    </row>
    <row r="7740" spans="1:2" x14ac:dyDescent="0.25">
      <c r="A7740" t="str">
        <f>TRIM(BC!F7738)</f>
        <v/>
      </c>
      <c r="B7740" t="str">
        <f>IFERROR(VLOOKUP('Lotações convertidas'!A7740,'Lista de conversão'!A:B,2,0),IFERROR(VLOOKUP('Lotações convertidas'!A7740,'Lista de conversão'!B:B,1,0),""))</f>
        <v/>
      </c>
    </row>
    <row r="7741" spans="1:2" x14ac:dyDescent="0.25">
      <c r="A7741" t="str">
        <f>TRIM(BC!F7739)</f>
        <v/>
      </c>
      <c r="B7741" t="str">
        <f>IFERROR(VLOOKUP('Lotações convertidas'!A7741,'Lista de conversão'!A:B,2,0),IFERROR(VLOOKUP('Lotações convertidas'!A7741,'Lista de conversão'!B:B,1,0),""))</f>
        <v/>
      </c>
    </row>
    <row r="7742" spans="1:2" x14ac:dyDescent="0.25">
      <c r="A7742" t="str">
        <f>TRIM(BC!F7740)</f>
        <v/>
      </c>
      <c r="B7742" t="str">
        <f>IFERROR(VLOOKUP('Lotações convertidas'!A7742,'Lista de conversão'!A:B,2,0),IFERROR(VLOOKUP('Lotações convertidas'!A7742,'Lista de conversão'!B:B,1,0),""))</f>
        <v/>
      </c>
    </row>
    <row r="7743" spans="1:2" x14ac:dyDescent="0.25">
      <c r="A7743" t="str">
        <f>TRIM(BC!F7741)</f>
        <v/>
      </c>
      <c r="B7743" t="str">
        <f>IFERROR(VLOOKUP('Lotações convertidas'!A7743,'Lista de conversão'!A:B,2,0),IFERROR(VLOOKUP('Lotações convertidas'!A7743,'Lista de conversão'!B:B,1,0),""))</f>
        <v/>
      </c>
    </row>
    <row r="7744" spans="1:2" x14ac:dyDescent="0.25">
      <c r="A7744" t="str">
        <f>TRIM(BC!F7742)</f>
        <v/>
      </c>
      <c r="B7744" t="str">
        <f>IFERROR(VLOOKUP('Lotações convertidas'!A7744,'Lista de conversão'!A:B,2,0),IFERROR(VLOOKUP('Lotações convertidas'!A7744,'Lista de conversão'!B:B,1,0),""))</f>
        <v/>
      </c>
    </row>
    <row r="7745" spans="1:2" x14ac:dyDescent="0.25">
      <c r="A7745" t="str">
        <f>TRIM(BC!F7743)</f>
        <v/>
      </c>
      <c r="B7745" t="str">
        <f>IFERROR(VLOOKUP('Lotações convertidas'!A7745,'Lista de conversão'!A:B,2,0),IFERROR(VLOOKUP('Lotações convertidas'!A7745,'Lista de conversão'!B:B,1,0),""))</f>
        <v/>
      </c>
    </row>
    <row r="7746" spans="1:2" x14ac:dyDescent="0.25">
      <c r="A7746" t="str">
        <f>TRIM(BC!F7744)</f>
        <v/>
      </c>
      <c r="B7746" t="str">
        <f>IFERROR(VLOOKUP('Lotações convertidas'!A7746,'Lista de conversão'!A:B,2,0),IFERROR(VLOOKUP('Lotações convertidas'!A7746,'Lista de conversão'!B:B,1,0),""))</f>
        <v/>
      </c>
    </row>
    <row r="7747" spans="1:2" x14ac:dyDescent="0.25">
      <c r="A7747" t="str">
        <f>TRIM(BC!F7745)</f>
        <v/>
      </c>
      <c r="B7747" t="str">
        <f>IFERROR(VLOOKUP('Lotações convertidas'!A7747,'Lista de conversão'!A:B,2,0),IFERROR(VLOOKUP('Lotações convertidas'!A7747,'Lista de conversão'!B:B,1,0),""))</f>
        <v/>
      </c>
    </row>
    <row r="7748" spans="1:2" x14ac:dyDescent="0.25">
      <c r="A7748" t="str">
        <f>TRIM(BC!F7746)</f>
        <v/>
      </c>
      <c r="B7748" t="str">
        <f>IFERROR(VLOOKUP('Lotações convertidas'!A7748,'Lista de conversão'!A:B,2,0),IFERROR(VLOOKUP('Lotações convertidas'!A7748,'Lista de conversão'!B:B,1,0),""))</f>
        <v/>
      </c>
    </row>
    <row r="7749" spans="1:2" x14ac:dyDescent="0.25">
      <c r="A7749" t="str">
        <f>TRIM(BC!F7747)</f>
        <v/>
      </c>
      <c r="B7749" t="str">
        <f>IFERROR(VLOOKUP('Lotações convertidas'!A7749,'Lista de conversão'!A:B,2,0),IFERROR(VLOOKUP('Lotações convertidas'!A7749,'Lista de conversão'!B:B,1,0),""))</f>
        <v/>
      </c>
    </row>
    <row r="7750" spans="1:2" x14ac:dyDescent="0.25">
      <c r="A7750" t="str">
        <f>TRIM(BC!F7748)</f>
        <v/>
      </c>
      <c r="B7750" t="str">
        <f>IFERROR(VLOOKUP('Lotações convertidas'!A7750,'Lista de conversão'!A:B,2,0),IFERROR(VLOOKUP('Lotações convertidas'!A7750,'Lista de conversão'!B:B,1,0),""))</f>
        <v/>
      </c>
    </row>
    <row r="7751" spans="1:2" x14ac:dyDescent="0.25">
      <c r="A7751" t="str">
        <f>TRIM(BC!F7749)</f>
        <v/>
      </c>
      <c r="B7751" t="str">
        <f>IFERROR(VLOOKUP('Lotações convertidas'!A7751,'Lista de conversão'!A:B,2,0),IFERROR(VLOOKUP('Lotações convertidas'!A7751,'Lista de conversão'!B:B,1,0),""))</f>
        <v/>
      </c>
    </row>
    <row r="7752" spans="1:2" x14ac:dyDescent="0.25">
      <c r="A7752" t="str">
        <f>TRIM(BC!F7750)</f>
        <v/>
      </c>
      <c r="B7752" t="str">
        <f>IFERROR(VLOOKUP('Lotações convertidas'!A7752,'Lista de conversão'!A:B,2,0),IFERROR(VLOOKUP('Lotações convertidas'!A7752,'Lista de conversão'!B:B,1,0),""))</f>
        <v/>
      </c>
    </row>
    <row r="7753" spans="1:2" x14ac:dyDescent="0.25">
      <c r="A7753" t="str">
        <f>TRIM(BC!F7751)</f>
        <v/>
      </c>
      <c r="B7753" t="str">
        <f>IFERROR(VLOOKUP('Lotações convertidas'!A7753,'Lista de conversão'!A:B,2,0),IFERROR(VLOOKUP('Lotações convertidas'!A7753,'Lista de conversão'!B:B,1,0),""))</f>
        <v/>
      </c>
    </row>
    <row r="7754" spans="1:2" x14ac:dyDescent="0.25">
      <c r="A7754" t="str">
        <f>TRIM(BC!F7752)</f>
        <v/>
      </c>
      <c r="B7754" t="str">
        <f>IFERROR(VLOOKUP('Lotações convertidas'!A7754,'Lista de conversão'!A:B,2,0),IFERROR(VLOOKUP('Lotações convertidas'!A7754,'Lista de conversão'!B:B,1,0),""))</f>
        <v/>
      </c>
    </row>
    <row r="7755" spans="1:2" x14ac:dyDescent="0.25">
      <c r="A7755" t="str">
        <f>TRIM(BC!F7753)</f>
        <v/>
      </c>
      <c r="B7755" t="str">
        <f>IFERROR(VLOOKUP('Lotações convertidas'!A7755,'Lista de conversão'!A:B,2,0),IFERROR(VLOOKUP('Lotações convertidas'!A7755,'Lista de conversão'!B:B,1,0),""))</f>
        <v/>
      </c>
    </row>
    <row r="7756" spans="1:2" x14ac:dyDescent="0.25">
      <c r="A7756" t="str">
        <f>TRIM(BC!F7754)</f>
        <v/>
      </c>
      <c r="B7756" t="str">
        <f>IFERROR(VLOOKUP('Lotações convertidas'!A7756,'Lista de conversão'!A:B,2,0),IFERROR(VLOOKUP('Lotações convertidas'!A7756,'Lista de conversão'!B:B,1,0),""))</f>
        <v/>
      </c>
    </row>
    <row r="7757" spans="1:2" x14ac:dyDescent="0.25">
      <c r="A7757" t="str">
        <f>TRIM(BC!F7755)</f>
        <v/>
      </c>
      <c r="B7757" t="str">
        <f>IFERROR(VLOOKUP('Lotações convertidas'!A7757,'Lista de conversão'!A:B,2,0),IFERROR(VLOOKUP('Lotações convertidas'!A7757,'Lista de conversão'!B:B,1,0),""))</f>
        <v/>
      </c>
    </row>
    <row r="7758" spans="1:2" x14ac:dyDescent="0.25">
      <c r="A7758" t="str">
        <f>TRIM(BC!F7756)</f>
        <v/>
      </c>
      <c r="B7758" t="str">
        <f>IFERROR(VLOOKUP('Lotações convertidas'!A7758,'Lista de conversão'!A:B,2,0),IFERROR(VLOOKUP('Lotações convertidas'!A7758,'Lista de conversão'!B:B,1,0),""))</f>
        <v/>
      </c>
    </row>
    <row r="7759" spans="1:2" x14ac:dyDescent="0.25">
      <c r="A7759" t="str">
        <f>TRIM(BC!F7757)</f>
        <v/>
      </c>
      <c r="B7759" t="str">
        <f>IFERROR(VLOOKUP('Lotações convertidas'!A7759,'Lista de conversão'!A:B,2,0),IFERROR(VLOOKUP('Lotações convertidas'!A7759,'Lista de conversão'!B:B,1,0),""))</f>
        <v/>
      </c>
    </row>
    <row r="7760" spans="1:2" x14ac:dyDescent="0.25">
      <c r="A7760" t="str">
        <f>TRIM(BC!F7758)</f>
        <v/>
      </c>
      <c r="B7760" t="str">
        <f>IFERROR(VLOOKUP('Lotações convertidas'!A7760,'Lista de conversão'!A:B,2,0),IFERROR(VLOOKUP('Lotações convertidas'!A7760,'Lista de conversão'!B:B,1,0),""))</f>
        <v/>
      </c>
    </row>
    <row r="7761" spans="1:2" x14ac:dyDescent="0.25">
      <c r="A7761" t="str">
        <f>TRIM(BC!F7759)</f>
        <v/>
      </c>
      <c r="B7761" t="str">
        <f>IFERROR(VLOOKUP('Lotações convertidas'!A7761,'Lista de conversão'!A:B,2,0),IFERROR(VLOOKUP('Lotações convertidas'!A7761,'Lista de conversão'!B:B,1,0),""))</f>
        <v/>
      </c>
    </row>
    <row r="7762" spans="1:2" x14ac:dyDescent="0.25">
      <c r="A7762" t="str">
        <f>TRIM(BC!F7760)</f>
        <v/>
      </c>
      <c r="B7762" t="str">
        <f>IFERROR(VLOOKUP('Lotações convertidas'!A7762,'Lista de conversão'!A:B,2,0),IFERROR(VLOOKUP('Lotações convertidas'!A7762,'Lista de conversão'!B:B,1,0),""))</f>
        <v/>
      </c>
    </row>
    <row r="7763" spans="1:2" x14ac:dyDescent="0.25">
      <c r="A7763" t="str">
        <f>TRIM(BC!F7761)</f>
        <v/>
      </c>
      <c r="B7763" t="str">
        <f>IFERROR(VLOOKUP('Lotações convertidas'!A7763,'Lista de conversão'!A:B,2,0),IFERROR(VLOOKUP('Lotações convertidas'!A7763,'Lista de conversão'!B:B,1,0),""))</f>
        <v/>
      </c>
    </row>
    <row r="7764" spans="1:2" x14ac:dyDescent="0.25">
      <c r="A7764" t="str">
        <f>TRIM(BC!F7762)</f>
        <v/>
      </c>
      <c r="B7764" t="str">
        <f>IFERROR(VLOOKUP('Lotações convertidas'!A7764,'Lista de conversão'!A:B,2,0),IFERROR(VLOOKUP('Lotações convertidas'!A7764,'Lista de conversão'!B:B,1,0),""))</f>
        <v/>
      </c>
    </row>
    <row r="7765" spans="1:2" x14ac:dyDescent="0.25">
      <c r="A7765" t="str">
        <f>TRIM(BC!F7763)</f>
        <v/>
      </c>
      <c r="B7765" t="str">
        <f>IFERROR(VLOOKUP('Lotações convertidas'!A7765,'Lista de conversão'!A:B,2,0),IFERROR(VLOOKUP('Lotações convertidas'!A7765,'Lista de conversão'!B:B,1,0),""))</f>
        <v/>
      </c>
    </row>
    <row r="7766" spans="1:2" x14ac:dyDescent="0.25">
      <c r="A7766" t="str">
        <f>TRIM(BC!F7764)</f>
        <v/>
      </c>
      <c r="B7766" t="str">
        <f>IFERROR(VLOOKUP('Lotações convertidas'!A7766,'Lista de conversão'!A:B,2,0),IFERROR(VLOOKUP('Lotações convertidas'!A7766,'Lista de conversão'!B:B,1,0),""))</f>
        <v/>
      </c>
    </row>
    <row r="7767" spans="1:2" x14ac:dyDescent="0.25">
      <c r="A7767" t="str">
        <f>TRIM(BC!F7765)</f>
        <v/>
      </c>
      <c r="B7767" t="str">
        <f>IFERROR(VLOOKUP('Lotações convertidas'!A7767,'Lista de conversão'!A:B,2,0),IFERROR(VLOOKUP('Lotações convertidas'!A7767,'Lista de conversão'!B:B,1,0),""))</f>
        <v/>
      </c>
    </row>
    <row r="7768" spans="1:2" x14ac:dyDescent="0.25">
      <c r="A7768" t="str">
        <f>TRIM(BC!F7766)</f>
        <v/>
      </c>
      <c r="B7768" t="str">
        <f>IFERROR(VLOOKUP('Lotações convertidas'!A7768,'Lista de conversão'!A:B,2,0),IFERROR(VLOOKUP('Lotações convertidas'!A7768,'Lista de conversão'!B:B,1,0),""))</f>
        <v/>
      </c>
    </row>
    <row r="7769" spans="1:2" x14ac:dyDescent="0.25">
      <c r="A7769" t="str">
        <f>TRIM(BC!F7767)</f>
        <v/>
      </c>
      <c r="B7769" t="str">
        <f>IFERROR(VLOOKUP('Lotações convertidas'!A7769,'Lista de conversão'!A:B,2,0),IFERROR(VLOOKUP('Lotações convertidas'!A7769,'Lista de conversão'!B:B,1,0),""))</f>
        <v/>
      </c>
    </row>
    <row r="7770" spans="1:2" x14ac:dyDescent="0.25">
      <c r="A7770" t="str">
        <f>TRIM(BC!F7768)</f>
        <v/>
      </c>
      <c r="B7770" t="str">
        <f>IFERROR(VLOOKUP('Lotações convertidas'!A7770,'Lista de conversão'!A:B,2,0),IFERROR(VLOOKUP('Lotações convertidas'!A7770,'Lista de conversão'!B:B,1,0),""))</f>
        <v/>
      </c>
    </row>
    <row r="7771" spans="1:2" x14ac:dyDescent="0.25">
      <c r="A7771" t="str">
        <f>TRIM(BC!F7769)</f>
        <v/>
      </c>
      <c r="B7771" t="str">
        <f>IFERROR(VLOOKUP('Lotações convertidas'!A7771,'Lista de conversão'!A:B,2,0),IFERROR(VLOOKUP('Lotações convertidas'!A7771,'Lista de conversão'!B:B,1,0),""))</f>
        <v/>
      </c>
    </row>
    <row r="7772" spans="1:2" x14ac:dyDescent="0.25">
      <c r="A7772" t="str">
        <f>TRIM(BC!F7770)</f>
        <v/>
      </c>
      <c r="B7772" t="str">
        <f>IFERROR(VLOOKUP('Lotações convertidas'!A7772,'Lista de conversão'!A:B,2,0),IFERROR(VLOOKUP('Lotações convertidas'!A7772,'Lista de conversão'!B:B,1,0),""))</f>
        <v/>
      </c>
    </row>
    <row r="7773" spans="1:2" x14ac:dyDescent="0.25">
      <c r="A7773" t="str">
        <f>TRIM(BC!F7771)</f>
        <v/>
      </c>
      <c r="B7773" t="str">
        <f>IFERROR(VLOOKUP('Lotações convertidas'!A7773,'Lista de conversão'!A:B,2,0),IFERROR(VLOOKUP('Lotações convertidas'!A7773,'Lista de conversão'!B:B,1,0),""))</f>
        <v/>
      </c>
    </row>
    <row r="7774" spans="1:2" x14ac:dyDescent="0.25">
      <c r="A7774" t="str">
        <f>TRIM(BC!F7772)</f>
        <v/>
      </c>
      <c r="B7774" t="str">
        <f>IFERROR(VLOOKUP('Lotações convertidas'!A7774,'Lista de conversão'!A:B,2,0),IFERROR(VLOOKUP('Lotações convertidas'!A7774,'Lista de conversão'!B:B,1,0),""))</f>
        <v/>
      </c>
    </row>
    <row r="7775" spans="1:2" x14ac:dyDescent="0.25">
      <c r="A7775" t="str">
        <f>TRIM(BC!F7773)</f>
        <v/>
      </c>
      <c r="B7775" t="str">
        <f>IFERROR(VLOOKUP('Lotações convertidas'!A7775,'Lista de conversão'!A:B,2,0),IFERROR(VLOOKUP('Lotações convertidas'!A7775,'Lista de conversão'!B:B,1,0),""))</f>
        <v/>
      </c>
    </row>
    <row r="7776" spans="1:2" x14ac:dyDescent="0.25">
      <c r="A7776" t="str">
        <f>TRIM(BC!F7774)</f>
        <v/>
      </c>
      <c r="B7776" t="str">
        <f>IFERROR(VLOOKUP('Lotações convertidas'!A7776,'Lista de conversão'!A:B,2,0),IFERROR(VLOOKUP('Lotações convertidas'!A7776,'Lista de conversão'!B:B,1,0),""))</f>
        <v/>
      </c>
    </row>
    <row r="7777" spans="1:2" x14ac:dyDescent="0.25">
      <c r="A7777" t="str">
        <f>TRIM(BC!F7775)</f>
        <v/>
      </c>
      <c r="B7777" t="str">
        <f>IFERROR(VLOOKUP('Lotações convertidas'!A7777,'Lista de conversão'!A:B,2,0),IFERROR(VLOOKUP('Lotações convertidas'!A7777,'Lista de conversão'!B:B,1,0),""))</f>
        <v/>
      </c>
    </row>
    <row r="7778" spans="1:2" x14ac:dyDescent="0.25">
      <c r="A7778" t="str">
        <f>TRIM(BC!F7776)</f>
        <v/>
      </c>
      <c r="B7778" t="str">
        <f>IFERROR(VLOOKUP('Lotações convertidas'!A7778,'Lista de conversão'!A:B,2,0),IFERROR(VLOOKUP('Lotações convertidas'!A7778,'Lista de conversão'!B:B,1,0),""))</f>
        <v/>
      </c>
    </row>
    <row r="7779" spans="1:2" x14ac:dyDescent="0.25">
      <c r="A7779" t="str">
        <f>TRIM(BC!F7777)</f>
        <v/>
      </c>
      <c r="B7779" t="str">
        <f>IFERROR(VLOOKUP('Lotações convertidas'!A7779,'Lista de conversão'!A:B,2,0),IFERROR(VLOOKUP('Lotações convertidas'!A7779,'Lista de conversão'!B:B,1,0),""))</f>
        <v/>
      </c>
    </row>
    <row r="7780" spans="1:2" x14ac:dyDescent="0.25">
      <c r="A7780" t="str">
        <f>TRIM(BC!F7778)</f>
        <v/>
      </c>
      <c r="B7780" t="str">
        <f>IFERROR(VLOOKUP('Lotações convertidas'!A7780,'Lista de conversão'!A:B,2,0),IFERROR(VLOOKUP('Lotações convertidas'!A7780,'Lista de conversão'!B:B,1,0),""))</f>
        <v/>
      </c>
    </row>
    <row r="7781" spans="1:2" x14ac:dyDescent="0.25">
      <c r="A7781" t="str">
        <f>TRIM(BC!F7779)</f>
        <v/>
      </c>
      <c r="B7781" t="str">
        <f>IFERROR(VLOOKUP('Lotações convertidas'!A7781,'Lista de conversão'!A:B,2,0),IFERROR(VLOOKUP('Lotações convertidas'!A7781,'Lista de conversão'!B:B,1,0),""))</f>
        <v/>
      </c>
    </row>
    <row r="7782" spans="1:2" x14ac:dyDescent="0.25">
      <c r="A7782" t="str">
        <f>TRIM(BC!F7780)</f>
        <v/>
      </c>
      <c r="B7782" t="str">
        <f>IFERROR(VLOOKUP('Lotações convertidas'!A7782,'Lista de conversão'!A:B,2,0),IFERROR(VLOOKUP('Lotações convertidas'!A7782,'Lista de conversão'!B:B,1,0),""))</f>
        <v/>
      </c>
    </row>
    <row r="7783" spans="1:2" x14ac:dyDescent="0.25">
      <c r="A7783" t="str">
        <f>TRIM(BC!F7781)</f>
        <v/>
      </c>
      <c r="B7783" t="str">
        <f>IFERROR(VLOOKUP('Lotações convertidas'!A7783,'Lista de conversão'!A:B,2,0),IFERROR(VLOOKUP('Lotações convertidas'!A7783,'Lista de conversão'!B:B,1,0),""))</f>
        <v/>
      </c>
    </row>
    <row r="7784" spans="1:2" x14ac:dyDescent="0.25">
      <c r="A7784" t="str">
        <f>TRIM(BC!F7782)</f>
        <v/>
      </c>
      <c r="B7784" t="str">
        <f>IFERROR(VLOOKUP('Lotações convertidas'!A7784,'Lista de conversão'!A:B,2,0),IFERROR(VLOOKUP('Lotações convertidas'!A7784,'Lista de conversão'!B:B,1,0),""))</f>
        <v/>
      </c>
    </row>
    <row r="7785" spans="1:2" x14ac:dyDescent="0.25">
      <c r="A7785" t="str">
        <f>TRIM(BC!F7783)</f>
        <v/>
      </c>
      <c r="B7785" t="str">
        <f>IFERROR(VLOOKUP('Lotações convertidas'!A7785,'Lista de conversão'!A:B,2,0),IFERROR(VLOOKUP('Lotações convertidas'!A7785,'Lista de conversão'!B:B,1,0),""))</f>
        <v/>
      </c>
    </row>
    <row r="7786" spans="1:2" x14ac:dyDescent="0.25">
      <c r="A7786" t="str">
        <f>TRIM(BC!F7784)</f>
        <v/>
      </c>
      <c r="B7786" t="str">
        <f>IFERROR(VLOOKUP('Lotações convertidas'!A7786,'Lista de conversão'!A:B,2,0),IFERROR(VLOOKUP('Lotações convertidas'!A7786,'Lista de conversão'!B:B,1,0),""))</f>
        <v/>
      </c>
    </row>
    <row r="7787" spans="1:2" x14ac:dyDescent="0.25">
      <c r="A7787" t="str">
        <f>TRIM(BC!F7785)</f>
        <v/>
      </c>
      <c r="B7787" t="str">
        <f>IFERROR(VLOOKUP('Lotações convertidas'!A7787,'Lista de conversão'!A:B,2,0),IFERROR(VLOOKUP('Lotações convertidas'!A7787,'Lista de conversão'!B:B,1,0),""))</f>
        <v/>
      </c>
    </row>
    <row r="7788" spans="1:2" x14ac:dyDescent="0.25">
      <c r="A7788" t="str">
        <f>TRIM(BC!F7786)</f>
        <v/>
      </c>
      <c r="B7788" t="str">
        <f>IFERROR(VLOOKUP('Lotações convertidas'!A7788,'Lista de conversão'!A:B,2,0),IFERROR(VLOOKUP('Lotações convertidas'!A7788,'Lista de conversão'!B:B,1,0),""))</f>
        <v/>
      </c>
    </row>
    <row r="7789" spans="1:2" x14ac:dyDescent="0.25">
      <c r="A7789" t="str">
        <f>TRIM(BC!F7787)</f>
        <v/>
      </c>
      <c r="B7789" t="str">
        <f>IFERROR(VLOOKUP('Lotações convertidas'!A7789,'Lista de conversão'!A:B,2,0),IFERROR(VLOOKUP('Lotações convertidas'!A7789,'Lista de conversão'!B:B,1,0),""))</f>
        <v/>
      </c>
    </row>
    <row r="7790" spans="1:2" x14ac:dyDescent="0.25">
      <c r="A7790" t="str">
        <f>TRIM(BC!F7788)</f>
        <v/>
      </c>
      <c r="B7790" t="str">
        <f>IFERROR(VLOOKUP('Lotações convertidas'!A7790,'Lista de conversão'!A:B,2,0),IFERROR(VLOOKUP('Lotações convertidas'!A7790,'Lista de conversão'!B:B,1,0),""))</f>
        <v/>
      </c>
    </row>
    <row r="7791" spans="1:2" x14ac:dyDescent="0.25">
      <c r="A7791" t="str">
        <f>TRIM(BC!F7789)</f>
        <v/>
      </c>
      <c r="B7791" t="str">
        <f>IFERROR(VLOOKUP('Lotações convertidas'!A7791,'Lista de conversão'!A:B,2,0),IFERROR(VLOOKUP('Lotações convertidas'!A7791,'Lista de conversão'!B:B,1,0),""))</f>
        <v/>
      </c>
    </row>
    <row r="7792" spans="1:2" x14ac:dyDescent="0.25">
      <c r="A7792" t="str">
        <f>TRIM(BC!F7790)</f>
        <v/>
      </c>
      <c r="B7792" t="str">
        <f>IFERROR(VLOOKUP('Lotações convertidas'!A7792,'Lista de conversão'!A:B,2,0),IFERROR(VLOOKUP('Lotações convertidas'!A7792,'Lista de conversão'!B:B,1,0),""))</f>
        <v/>
      </c>
    </row>
    <row r="7793" spans="1:2" x14ac:dyDescent="0.25">
      <c r="A7793" t="str">
        <f>TRIM(BC!F7791)</f>
        <v/>
      </c>
      <c r="B7793" t="str">
        <f>IFERROR(VLOOKUP('Lotações convertidas'!A7793,'Lista de conversão'!A:B,2,0),IFERROR(VLOOKUP('Lotações convertidas'!A7793,'Lista de conversão'!B:B,1,0),""))</f>
        <v/>
      </c>
    </row>
    <row r="7794" spans="1:2" x14ac:dyDescent="0.25">
      <c r="A7794" t="str">
        <f>TRIM(BC!F7792)</f>
        <v/>
      </c>
      <c r="B7794" t="str">
        <f>IFERROR(VLOOKUP('Lotações convertidas'!A7794,'Lista de conversão'!A:B,2,0),IFERROR(VLOOKUP('Lotações convertidas'!A7794,'Lista de conversão'!B:B,1,0),""))</f>
        <v/>
      </c>
    </row>
    <row r="7795" spans="1:2" x14ac:dyDescent="0.25">
      <c r="A7795" t="str">
        <f>TRIM(BC!F7793)</f>
        <v/>
      </c>
      <c r="B7795" t="str">
        <f>IFERROR(VLOOKUP('Lotações convertidas'!A7795,'Lista de conversão'!A:B,2,0),IFERROR(VLOOKUP('Lotações convertidas'!A7795,'Lista de conversão'!B:B,1,0),""))</f>
        <v/>
      </c>
    </row>
    <row r="7796" spans="1:2" x14ac:dyDescent="0.25">
      <c r="A7796" t="str">
        <f>TRIM(BC!F7794)</f>
        <v/>
      </c>
      <c r="B7796" t="str">
        <f>IFERROR(VLOOKUP('Lotações convertidas'!A7796,'Lista de conversão'!A:B,2,0),IFERROR(VLOOKUP('Lotações convertidas'!A7796,'Lista de conversão'!B:B,1,0),""))</f>
        <v/>
      </c>
    </row>
    <row r="7797" spans="1:2" x14ac:dyDescent="0.25">
      <c r="A7797" t="str">
        <f>TRIM(BC!F7795)</f>
        <v/>
      </c>
      <c r="B7797" t="str">
        <f>IFERROR(VLOOKUP('Lotações convertidas'!A7797,'Lista de conversão'!A:B,2,0),IFERROR(VLOOKUP('Lotações convertidas'!A7797,'Lista de conversão'!B:B,1,0),""))</f>
        <v/>
      </c>
    </row>
    <row r="7798" spans="1:2" x14ac:dyDescent="0.25">
      <c r="A7798" t="str">
        <f>TRIM(BC!F7796)</f>
        <v/>
      </c>
      <c r="B7798" t="str">
        <f>IFERROR(VLOOKUP('Lotações convertidas'!A7798,'Lista de conversão'!A:B,2,0),IFERROR(VLOOKUP('Lotações convertidas'!A7798,'Lista de conversão'!B:B,1,0),""))</f>
        <v/>
      </c>
    </row>
    <row r="7799" spans="1:2" x14ac:dyDescent="0.25">
      <c r="A7799" t="str">
        <f>TRIM(BC!F7797)</f>
        <v/>
      </c>
      <c r="B7799" t="str">
        <f>IFERROR(VLOOKUP('Lotações convertidas'!A7799,'Lista de conversão'!A:B,2,0),IFERROR(VLOOKUP('Lotações convertidas'!A7799,'Lista de conversão'!B:B,1,0),""))</f>
        <v/>
      </c>
    </row>
    <row r="7800" spans="1:2" x14ac:dyDescent="0.25">
      <c r="A7800" t="str">
        <f>TRIM(BC!F7798)</f>
        <v/>
      </c>
      <c r="B7800" t="str">
        <f>IFERROR(VLOOKUP('Lotações convertidas'!A7800,'Lista de conversão'!A:B,2,0),IFERROR(VLOOKUP('Lotações convertidas'!A7800,'Lista de conversão'!B:B,1,0),""))</f>
        <v/>
      </c>
    </row>
    <row r="7801" spans="1:2" x14ac:dyDescent="0.25">
      <c r="A7801" t="str">
        <f>TRIM(BC!F7799)</f>
        <v/>
      </c>
      <c r="B7801" t="str">
        <f>IFERROR(VLOOKUP('Lotações convertidas'!A7801,'Lista de conversão'!A:B,2,0),IFERROR(VLOOKUP('Lotações convertidas'!A7801,'Lista de conversão'!B:B,1,0),""))</f>
        <v/>
      </c>
    </row>
    <row r="7802" spans="1:2" x14ac:dyDescent="0.25">
      <c r="A7802" t="str">
        <f>TRIM(BC!F7800)</f>
        <v/>
      </c>
      <c r="B7802" t="str">
        <f>IFERROR(VLOOKUP('Lotações convertidas'!A7802,'Lista de conversão'!A:B,2,0),IFERROR(VLOOKUP('Lotações convertidas'!A7802,'Lista de conversão'!B:B,1,0),""))</f>
        <v/>
      </c>
    </row>
    <row r="7803" spans="1:2" x14ac:dyDescent="0.25">
      <c r="A7803" t="str">
        <f>TRIM(BC!F7801)</f>
        <v/>
      </c>
      <c r="B7803" t="str">
        <f>IFERROR(VLOOKUP('Lotações convertidas'!A7803,'Lista de conversão'!A:B,2,0),IFERROR(VLOOKUP('Lotações convertidas'!A7803,'Lista de conversão'!B:B,1,0),""))</f>
        <v/>
      </c>
    </row>
    <row r="7804" spans="1:2" x14ac:dyDescent="0.25">
      <c r="A7804" t="str">
        <f>TRIM(BC!F7802)</f>
        <v/>
      </c>
      <c r="B7804" t="str">
        <f>IFERROR(VLOOKUP('Lotações convertidas'!A7804,'Lista de conversão'!A:B,2,0),IFERROR(VLOOKUP('Lotações convertidas'!A7804,'Lista de conversão'!B:B,1,0),""))</f>
        <v/>
      </c>
    </row>
    <row r="7805" spans="1:2" x14ac:dyDescent="0.25">
      <c r="A7805" t="str">
        <f>TRIM(BC!F7803)</f>
        <v/>
      </c>
      <c r="B7805" t="str">
        <f>IFERROR(VLOOKUP('Lotações convertidas'!A7805,'Lista de conversão'!A:B,2,0),IFERROR(VLOOKUP('Lotações convertidas'!A7805,'Lista de conversão'!B:B,1,0),""))</f>
        <v/>
      </c>
    </row>
    <row r="7806" spans="1:2" x14ac:dyDescent="0.25">
      <c r="A7806" t="str">
        <f>TRIM(BC!F7804)</f>
        <v/>
      </c>
      <c r="B7806" t="str">
        <f>IFERROR(VLOOKUP('Lotações convertidas'!A7806,'Lista de conversão'!A:B,2,0),IFERROR(VLOOKUP('Lotações convertidas'!A7806,'Lista de conversão'!B:B,1,0),""))</f>
        <v/>
      </c>
    </row>
    <row r="7807" spans="1:2" x14ac:dyDescent="0.25">
      <c r="A7807" t="str">
        <f>TRIM(BC!F7805)</f>
        <v/>
      </c>
      <c r="B7807" t="str">
        <f>IFERROR(VLOOKUP('Lotações convertidas'!A7807,'Lista de conversão'!A:B,2,0),IFERROR(VLOOKUP('Lotações convertidas'!A7807,'Lista de conversão'!B:B,1,0),""))</f>
        <v/>
      </c>
    </row>
    <row r="7808" spans="1:2" x14ac:dyDescent="0.25">
      <c r="A7808" t="str">
        <f>TRIM(BC!F7806)</f>
        <v/>
      </c>
      <c r="B7808" t="str">
        <f>IFERROR(VLOOKUP('Lotações convertidas'!A7808,'Lista de conversão'!A:B,2,0),IFERROR(VLOOKUP('Lotações convertidas'!A7808,'Lista de conversão'!B:B,1,0),""))</f>
        <v/>
      </c>
    </row>
    <row r="7809" spans="1:2" x14ac:dyDescent="0.25">
      <c r="A7809" t="str">
        <f>TRIM(BC!F7807)</f>
        <v/>
      </c>
      <c r="B7809" t="str">
        <f>IFERROR(VLOOKUP('Lotações convertidas'!A7809,'Lista de conversão'!A:B,2,0),IFERROR(VLOOKUP('Lotações convertidas'!A7809,'Lista de conversão'!B:B,1,0),""))</f>
        <v/>
      </c>
    </row>
    <row r="7810" spans="1:2" x14ac:dyDescent="0.25">
      <c r="A7810" t="str">
        <f>TRIM(BC!F7808)</f>
        <v/>
      </c>
      <c r="B7810" t="str">
        <f>IFERROR(VLOOKUP('Lotações convertidas'!A7810,'Lista de conversão'!A:B,2,0),IFERROR(VLOOKUP('Lotações convertidas'!A7810,'Lista de conversão'!B:B,1,0),""))</f>
        <v/>
      </c>
    </row>
    <row r="7811" spans="1:2" x14ac:dyDescent="0.25">
      <c r="A7811" t="str">
        <f>TRIM(BC!F7809)</f>
        <v/>
      </c>
      <c r="B7811" t="str">
        <f>IFERROR(VLOOKUP('Lotações convertidas'!A7811,'Lista de conversão'!A:B,2,0),IFERROR(VLOOKUP('Lotações convertidas'!A7811,'Lista de conversão'!B:B,1,0),""))</f>
        <v/>
      </c>
    </row>
    <row r="7812" spans="1:2" x14ac:dyDescent="0.25">
      <c r="A7812" t="str">
        <f>TRIM(BC!F7810)</f>
        <v/>
      </c>
      <c r="B7812" t="str">
        <f>IFERROR(VLOOKUP('Lotações convertidas'!A7812,'Lista de conversão'!A:B,2,0),IFERROR(VLOOKUP('Lotações convertidas'!A7812,'Lista de conversão'!B:B,1,0),""))</f>
        <v/>
      </c>
    </row>
    <row r="7813" spans="1:2" x14ac:dyDescent="0.25">
      <c r="A7813" t="str">
        <f>TRIM(BC!F7811)</f>
        <v/>
      </c>
      <c r="B7813" t="str">
        <f>IFERROR(VLOOKUP('Lotações convertidas'!A7813,'Lista de conversão'!A:B,2,0),IFERROR(VLOOKUP('Lotações convertidas'!A7813,'Lista de conversão'!B:B,1,0),""))</f>
        <v/>
      </c>
    </row>
    <row r="7814" spans="1:2" x14ac:dyDescent="0.25">
      <c r="A7814" t="str">
        <f>TRIM(BC!F7812)</f>
        <v/>
      </c>
      <c r="B7814" t="str">
        <f>IFERROR(VLOOKUP('Lotações convertidas'!A7814,'Lista de conversão'!A:B,2,0),IFERROR(VLOOKUP('Lotações convertidas'!A7814,'Lista de conversão'!B:B,1,0),""))</f>
        <v/>
      </c>
    </row>
    <row r="7815" spans="1:2" x14ac:dyDescent="0.25">
      <c r="A7815" t="str">
        <f>TRIM(BC!F7813)</f>
        <v/>
      </c>
      <c r="B7815" t="str">
        <f>IFERROR(VLOOKUP('Lotações convertidas'!A7815,'Lista de conversão'!A:B,2,0),IFERROR(VLOOKUP('Lotações convertidas'!A7815,'Lista de conversão'!B:B,1,0),""))</f>
        <v/>
      </c>
    </row>
    <row r="7816" spans="1:2" x14ac:dyDescent="0.25">
      <c r="A7816" t="str">
        <f>TRIM(BC!F7814)</f>
        <v/>
      </c>
      <c r="B7816" t="str">
        <f>IFERROR(VLOOKUP('Lotações convertidas'!A7816,'Lista de conversão'!A:B,2,0),IFERROR(VLOOKUP('Lotações convertidas'!A7816,'Lista de conversão'!B:B,1,0),""))</f>
        <v/>
      </c>
    </row>
    <row r="7817" spans="1:2" x14ac:dyDescent="0.25">
      <c r="A7817" t="str">
        <f>TRIM(BC!F7815)</f>
        <v/>
      </c>
      <c r="B7817" t="str">
        <f>IFERROR(VLOOKUP('Lotações convertidas'!A7817,'Lista de conversão'!A:B,2,0),IFERROR(VLOOKUP('Lotações convertidas'!A7817,'Lista de conversão'!B:B,1,0),""))</f>
        <v/>
      </c>
    </row>
    <row r="7818" spans="1:2" x14ac:dyDescent="0.25">
      <c r="A7818" t="str">
        <f>TRIM(BC!F7816)</f>
        <v/>
      </c>
      <c r="B7818" t="str">
        <f>IFERROR(VLOOKUP('Lotações convertidas'!A7818,'Lista de conversão'!A:B,2,0),IFERROR(VLOOKUP('Lotações convertidas'!A7818,'Lista de conversão'!B:B,1,0),""))</f>
        <v/>
      </c>
    </row>
    <row r="7819" spans="1:2" x14ac:dyDescent="0.25">
      <c r="A7819" t="str">
        <f>TRIM(BC!F7817)</f>
        <v/>
      </c>
      <c r="B7819" t="str">
        <f>IFERROR(VLOOKUP('Lotações convertidas'!A7819,'Lista de conversão'!A:B,2,0),IFERROR(VLOOKUP('Lotações convertidas'!A7819,'Lista de conversão'!B:B,1,0),""))</f>
        <v/>
      </c>
    </row>
    <row r="7820" spans="1:2" x14ac:dyDescent="0.25">
      <c r="A7820" t="str">
        <f>TRIM(BC!F7818)</f>
        <v/>
      </c>
      <c r="B7820" t="str">
        <f>IFERROR(VLOOKUP('Lotações convertidas'!A7820,'Lista de conversão'!A:B,2,0),IFERROR(VLOOKUP('Lotações convertidas'!A7820,'Lista de conversão'!B:B,1,0),""))</f>
        <v/>
      </c>
    </row>
    <row r="7821" spans="1:2" x14ac:dyDescent="0.25">
      <c r="A7821" t="str">
        <f>TRIM(BC!F7819)</f>
        <v/>
      </c>
      <c r="B7821" t="str">
        <f>IFERROR(VLOOKUP('Lotações convertidas'!A7821,'Lista de conversão'!A:B,2,0),IFERROR(VLOOKUP('Lotações convertidas'!A7821,'Lista de conversão'!B:B,1,0),""))</f>
        <v/>
      </c>
    </row>
    <row r="7822" spans="1:2" x14ac:dyDescent="0.25">
      <c r="A7822" t="str">
        <f>TRIM(BC!F7820)</f>
        <v/>
      </c>
      <c r="B7822" t="str">
        <f>IFERROR(VLOOKUP('Lotações convertidas'!A7822,'Lista de conversão'!A:B,2,0),IFERROR(VLOOKUP('Lotações convertidas'!A7822,'Lista de conversão'!B:B,1,0),""))</f>
        <v/>
      </c>
    </row>
    <row r="7823" spans="1:2" x14ac:dyDescent="0.25">
      <c r="A7823" t="str">
        <f>TRIM(BC!F7821)</f>
        <v/>
      </c>
      <c r="B7823" t="str">
        <f>IFERROR(VLOOKUP('Lotações convertidas'!A7823,'Lista de conversão'!A:B,2,0),IFERROR(VLOOKUP('Lotações convertidas'!A7823,'Lista de conversão'!B:B,1,0),""))</f>
        <v/>
      </c>
    </row>
    <row r="7824" spans="1:2" x14ac:dyDescent="0.25">
      <c r="A7824" t="str">
        <f>TRIM(BC!F7822)</f>
        <v/>
      </c>
      <c r="B7824" t="str">
        <f>IFERROR(VLOOKUP('Lotações convertidas'!A7824,'Lista de conversão'!A:B,2,0),IFERROR(VLOOKUP('Lotações convertidas'!A7824,'Lista de conversão'!B:B,1,0),""))</f>
        <v/>
      </c>
    </row>
    <row r="7825" spans="1:2" x14ac:dyDescent="0.25">
      <c r="A7825" t="str">
        <f>TRIM(BC!F7823)</f>
        <v/>
      </c>
      <c r="B7825" t="str">
        <f>IFERROR(VLOOKUP('Lotações convertidas'!A7825,'Lista de conversão'!A:B,2,0),IFERROR(VLOOKUP('Lotações convertidas'!A7825,'Lista de conversão'!B:B,1,0),""))</f>
        <v/>
      </c>
    </row>
    <row r="7826" spans="1:2" x14ac:dyDescent="0.25">
      <c r="A7826" t="str">
        <f>TRIM(BC!F7824)</f>
        <v/>
      </c>
      <c r="B7826" t="str">
        <f>IFERROR(VLOOKUP('Lotações convertidas'!A7826,'Lista de conversão'!A:B,2,0),IFERROR(VLOOKUP('Lotações convertidas'!A7826,'Lista de conversão'!B:B,1,0),""))</f>
        <v/>
      </c>
    </row>
    <row r="7827" spans="1:2" x14ac:dyDescent="0.25">
      <c r="A7827" t="str">
        <f>TRIM(BC!F7825)</f>
        <v/>
      </c>
      <c r="B7827" t="str">
        <f>IFERROR(VLOOKUP('Lotações convertidas'!A7827,'Lista de conversão'!A:B,2,0),IFERROR(VLOOKUP('Lotações convertidas'!A7827,'Lista de conversão'!B:B,1,0),""))</f>
        <v/>
      </c>
    </row>
    <row r="7828" spans="1:2" x14ac:dyDescent="0.25">
      <c r="A7828" t="str">
        <f>TRIM(BC!F7826)</f>
        <v/>
      </c>
      <c r="B7828" t="str">
        <f>IFERROR(VLOOKUP('Lotações convertidas'!A7828,'Lista de conversão'!A:B,2,0),IFERROR(VLOOKUP('Lotações convertidas'!A7828,'Lista de conversão'!B:B,1,0),""))</f>
        <v/>
      </c>
    </row>
    <row r="7829" spans="1:2" x14ac:dyDescent="0.25">
      <c r="A7829" t="str">
        <f>TRIM(BC!F7827)</f>
        <v/>
      </c>
      <c r="B7829" t="str">
        <f>IFERROR(VLOOKUP('Lotações convertidas'!A7829,'Lista de conversão'!A:B,2,0),IFERROR(VLOOKUP('Lotações convertidas'!A7829,'Lista de conversão'!B:B,1,0),""))</f>
        <v/>
      </c>
    </row>
    <row r="7830" spans="1:2" x14ac:dyDescent="0.25">
      <c r="A7830" t="str">
        <f>TRIM(BC!F7828)</f>
        <v/>
      </c>
      <c r="B7830" t="str">
        <f>IFERROR(VLOOKUP('Lotações convertidas'!A7830,'Lista de conversão'!A:B,2,0),IFERROR(VLOOKUP('Lotações convertidas'!A7830,'Lista de conversão'!B:B,1,0),""))</f>
        <v/>
      </c>
    </row>
    <row r="7831" spans="1:2" x14ac:dyDescent="0.25">
      <c r="A7831" t="str">
        <f>TRIM(BC!F7829)</f>
        <v/>
      </c>
      <c r="B7831" t="str">
        <f>IFERROR(VLOOKUP('Lotações convertidas'!A7831,'Lista de conversão'!A:B,2,0),IFERROR(VLOOKUP('Lotações convertidas'!A7831,'Lista de conversão'!B:B,1,0),""))</f>
        <v/>
      </c>
    </row>
    <row r="7832" spans="1:2" x14ac:dyDescent="0.25">
      <c r="A7832" t="str">
        <f>TRIM(BC!F7830)</f>
        <v/>
      </c>
      <c r="B7832" t="str">
        <f>IFERROR(VLOOKUP('Lotações convertidas'!A7832,'Lista de conversão'!A:B,2,0),IFERROR(VLOOKUP('Lotações convertidas'!A7832,'Lista de conversão'!B:B,1,0),""))</f>
        <v/>
      </c>
    </row>
    <row r="7833" spans="1:2" x14ac:dyDescent="0.25">
      <c r="A7833" t="str">
        <f>TRIM(BC!F7831)</f>
        <v/>
      </c>
      <c r="B7833" t="str">
        <f>IFERROR(VLOOKUP('Lotações convertidas'!A7833,'Lista de conversão'!A:B,2,0),IFERROR(VLOOKUP('Lotações convertidas'!A7833,'Lista de conversão'!B:B,1,0),""))</f>
        <v/>
      </c>
    </row>
    <row r="7834" spans="1:2" x14ac:dyDescent="0.25">
      <c r="A7834" t="str">
        <f>TRIM(BC!F7832)</f>
        <v/>
      </c>
      <c r="B7834" t="str">
        <f>IFERROR(VLOOKUP('Lotações convertidas'!A7834,'Lista de conversão'!A:B,2,0),IFERROR(VLOOKUP('Lotações convertidas'!A7834,'Lista de conversão'!B:B,1,0),""))</f>
        <v/>
      </c>
    </row>
    <row r="7835" spans="1:2" x14ac:dyDescent="0.25">
      <c r="A7835" t="str">
        <f>TRIM(BC!F7833)</f>
        <v/>
      </c>
      <c r="B7835" t="str">
        <f>IFERROR(VLOOKUP('Lotações convertidas'!A7835,'Lista de conversão'!A:B,2,0),IFERROR(VLOOKUP('Lotações convertidas'!A7835,'Lista de conversão'!B:B,1,0),""))</f>
        <v/>
      </c>
    </row>
    <row r="7836" spans="1:2" x14ac:dyDescent="0.25">
      <c r="A7836" t="str">
        <f>TRIM(BC!F7834)</f>
        <v/>
      </c>
      <c r="B7836" t="str">
        <f>IFERROR(VLOOKUP('Lotações convertidas'!A7836,'Lista de conversão'!A:B,2,0),IFERROR(VLOOKUP('Lotações convertidas'!A7836,'Lista de conversão'!B:B,1,0),""))</f>
        <v/>
      </c>
    </row>
    <row r="7837" spans="1:2" x14ac:dyDescent="0.25">
      <c r="A7837" t="str">
        <f>TRIM(BC!F7835)</f>
        <v/>
      </c>
      <c r="B7837" t="str">
        <f>IFERROR(VLOOKUP('Lotações convertidas'!A7837,'Lista de conversão'!A:B,2,0),IFERROR(VLOOKUP('Lotações convertidas'!A7837,'Lista de conversão'!B:B,1,0),""))</f>
        <v/>
      </c>
    </row>
    <row r="7838" spans="1:2" x14ac:dyDescent="0.25">
      <c r="A7838" t="str">
        <f>TRIM(BC!F7836)</f>
        <v/>
      </c>
      <c r="B7838" t="str">
        <f>IFERROR(VLOOKUP('Lotações convertidas'!A7838,'Lista de conversão'!A:B,2,0),IFERROR(VLOOKUP('Lotações convertidas'!A7838,'Lista de conversão'!B:B,1,0),""))</f>
        <v/>
      </c>
    </row>
    <row r="7839" spans="1:2" x14ac:dyDescent="0.25">
      <c r="A7839" t="str">
        <f>TRIM(BC!F7837)</f>
        <v/>
      </c>
      <c r="B7839" t="str">
        <f>IFERROR(VLOOKUP('Lotações convertidas'!A7839,'Lista de conversão'!A:B,2,0),IFERROR(VLOOKUP('Lotações convertidas'!A7839,'Lista de conversão'!B:B,1,0),""))</f>
        <v/>
      </c>
    </row>
    <row r="7840" spans="1:2" x14ac:dyDescent="0.25">
      <c r="A7840" t="str">
        <f>TRIM(BC!F7838)</f>
        <v/>
      </c>
      <c r="B7840" t="str">
        <f>IFERROR(VLOOKUP('Lotações convertidas'!A7840,'Lista de conversão'!A:B,2,0),IFERROR(VLOOKUP('Lotações convertidas'!A7840,'Lista de conversão'!B:B,1,0),""))</f>
        <v/>
      </c>
    </row>
    <row r="7841" spans="1:2" x14ac:dyDescent="0.25">
      <c r="A7841" t="str">
        <f>TRIM(BC!F7839)</f>
        <v/>
      </c>
      <c r="B7841" t="str">
        <f>IFERROR(VLOOKUP('Lotações convertidas'!A7841,'Lista de conversão'!A:B,2,0),IFERROR(VLOOKUP('Lotações convertidas'!A7841,'Lista de conversão'!B:B,1,0),""))</f>
        <v/>
      </c>
    </row>
    <row r="7842" spans="1:2" x14ac:dyDescent="0.25">
      <c r="A7842" t="str">
        <f>TRIM(BC!F7840)</f>
        <v/>
      </c>
      <c r="B7842" t="str">
        <f>IFERROR(VLOOKUP('Lotações convertidas'!A7842,'Lista de conversão'!A:B,2,0),IFERROR(VLOOKUP('Lotações convertidas'!A7842,'Lista de conversão'!B:B,1,0),""))</f>
        <v/>
      </c>
    </row>
    <row r="7843" spans="1:2" x14ac:dyDescent="0.25">
      <c r="A7843" t="str">
        <f>TRIM(BC!F7841)</f>
        <v/>
      </c>
      <c r="B7843" t="str">
        <f>IFERROR(VLOOKUP('Lotações convertidas'!A7843,'Lista de conversão'!A:B,2,0),IFERROR(VLOOKUP('Lotações convertidas'!A7843,'Lista de conversão'!B:B,1,0),""))</f>
        <v/>
      </c>
    </row>
    <row r="7844" spans="1:2" x14ac:dyDescent="0.25">
      <c r="A7844" t="str">
        <f>TRIM(BC!F7842)</f>
        <v/>
      </c>
      <c r="B7844" t="str">
        <f>IFERROR(VLOOKUP('Lotações convertidas'!A7844,'Lista de conversão'!A:B,2,0),IFERROR(VLOOKUP('Lotações convertidas'!A7844,'Lista de conversão'!B:B,1,0),""))</f>
        <v/>
      </c>
    </row>
    <row r="7845" spans="1:2" x14ac:dyDescent="0.25">
      <c r="A7845" t="str">
        <f>TRIM(BC!F7843)</f>
        <v/>
      </c>
      <c r="B7845" t="str">
        <f>IFERROR(VLOOKUP('Lotações convertidas'!A7845,'Lista de conversão'!A:B,2,0),IFERROR(VLOOKUP('Lotações convertidas'!A7845,'Lista de conversão'!B:B,1,0),""))</f>
        <v/>
      </c>
    </row>
    <row r="7846" spans="1:2" x14ac:dyDescent="0.25">
      <c r="A7846" t="str">
        <f>TRIM(BC!F7844)</f>
        <v/>
      </c>
      <c r="B7846" t="str">
        <f>IFERROR(VLOOKUP('Lotações convertidas'!A7846,'Lista de conversão'!A:B,2,0),IFERROR(VLOOKUP('Lotações convertidas'!A7846,'Lista de conversão'!B:B,1,0),""))</f>
        <v/>
      </c>
    </row>
    <row r="7847" spans="1:2" x14ac:dyDescent="0.25">
      <c r="A7847" t="str">
        <f>TRIM(BC!F7845)</f>
        <v/>
      </c>
      <c r="B7847" t="str">
        <f>IFERROR(VLOOKUP('Lotações convertidas'!A7847,'Lista de conversão'!A:B,2,0),IFERROR(VLOOKUP('Lotações convertidas'!A7847,'Lista de conversão'!B:B,1,0),""))</f>
        <v/>
      </c>
    </row>
    <row r="7848" spans="1:2" x14ac:dyDescent="0.25">
      <c r="A7848" t="str">
        <f>TRIM(BC!F7846)</f>
        <v/>
      </c>
      <c r="B7848" t="str">
        <f>IFERROR(VLOOKUP('Lotações convertidas'!A7848,'Lista de conversão'!A:B,2,0),IFERROR(VLOOKUP('Lotações convertidas'!A7848,'Lista de conversão'!B:B,1,0),""))</f>
        <v/>
      </c>
    </row>
    <row r="7849" spans="1:2" x14ac:dyDescent="0.25">
      <c r="A7849" t="str">
        <f>TRIM(BC!F7847)</f>
        <v/>
      </c>
      <c r="B7849" t="str">
        <f>IFERROR(VLOOKUP('Lotações convertidas'!A7849,'Lista de conversão'!A:B,2,0),IFERROR(VLOOKUP('Lotações convertidas'!A7849,'Lista de conversão'!B:B,1,0),""))</f>
        <v/>
      </c>
    </row>
    <row r="7850" spans="1:2" x14ac:dyDescent="0.25">
      <c r="A7850" t="str">
        <f>TRIM(BC!F7848)</f>
        <v/>
      </c>
      <c r="B7850" t="str">
        <f>IFERROR(VLOOKUP('Lotações convertidas'!A7850,'Lista de conversão'!A:B,2,0),IFERROR(VLOOKUP('Lotações convertidas'!A7850,'Lista de conversão'!B:B,1,0),""))</f>
        <v/>
      </c>
    </row>
    <row r="7851" spans="1:2" x14ac:dyDescent="0.25">
      <c r="A7851" t="str">
        <f>TRIM(BC!F7849)</f>
        <v/>
      </c>
      <c r="B7851" t="str">
        <f>IFERROR(VLOOKUP('Lotações convertidas'!A7851,'Lista de conversão'!A:B,2,0),IFERROR(VLOOKUP('Lotações convertidas'!A7851,'Lista de conversão'!B:B,1,0),""))</f>
        <v/>
      </c>
    </row>
    <row r="7852" spans="1:2" x14ac:dyDescent="0.25">
      <c r="A7852" t="str">
        <f>TRIM(BC!F7850)</f>
        <v/>
      </c>
      <c r="B7852" t="str">
        <f>IFERROR(VLOOKUP('Lotações convertidas'!A7852,'Lista de conversão'!A:B,2,0),IFERROR(VLOOKUP('Lotações convertidas'!A7852,'Lista de conversão'!B:B,1,0),""))</f>
        <v/>
      </c>
    </row>
    <row r="7853" spans="1:2" x14ac:dyDescent="0.25">
      <c r="A7853" t="str">
        <f>TRIM(BC!F7851)</f>
        <v/>
      </c>
      <c r="B7853" t="str">
        <f>IFERROR(VLOOKUP('Lotações convertidas'!A7853,'Lista de conversão'!A:B,2,0),IFERROR(VLOOKUP('Lotações convertidas'!A7853,'Lista de conversão'!B:B,1,0),""))</f>
        <v/>
      </c>
    </row>
    <row r="7854" spans="1:2" x14ac:dyDescent="0.25">
      <c r="A7854" t="str">
        <f>TRIM(BC!F7852)</f>
        <v/>
      </c>
      <c r="B7854" t="str">
        <f>IFERROR(VLOOKUP('Lotações convertidas'!A7854,'Lista de conversão'!A:B,2,0),IFERROR(VLOOKUP('Lotações convertidas'!A7854,'Lista de conversão'!B:B,1,0),""))</f>
        <v/>
      </c>
    </row>
    <row r="7855" spans="1:2" x14ac:dyDescent="0.25">
      <c r="A7855" t="str">
        <f>TRIM(BC!F7853)</f>
        <v/>
      </c>
      <c r="B7855" t="str">
        <f>IFERROR(VLOOKUP('Lotações convertidas'!A7855,'Lista de conversão'!A:B,2,0),IFERROR(VLOOKUP('Lotações convertidas'!A7855,'Lista de conversão'!B:B,1,0),""))</f>
        <v/>
      </c>
    </row>
    <row r="7856" spans="1:2" x14ac:dyDescent="0.25">
      <c r="A7856" t="str">
        <f>TRIM(BC!F7854)</f>
        <v/>
      </c>
      <c r="B7856" t="str">
        <f>IFERROR(VLOOKUP('Lotações convertidas'!A7856,'Lista de conversão'!A:B,2,0),IFERROR(VLOOKUP('Lotações convertidas'!A7856,'Lista de conversão'!B:B,1,0),""))</f>
        <v/>
      </c>
    </row>
    <row r="7857" spans="1:2" x14ac:dyDescent="0.25">
      <c r="A7857" t="str">
        <f>TRIM(BC!F7855)</f>
        <v/>
      </c>
      <c r="B7857" t="str">
        <f>IFERROR(VLOOKUP('Lotações convertidas'!A7857,'Lista de conversão'!A:B,2,0),IFERROR(VLOOKUP('Lotações convertidas'!A7857,'Lista de conversão'!B:B,1,0),""))</f>
        <v/>
      </c>
    </row>
    <row r="7858" spans="1:2" x14ac:dyDescent="0.25">
      <c r="A7858" t="str">
        <f>TRIM(BC!F7856)</f>
        <v/>
      </c>
      <c r="B7858" t="str">
        <f>IFERROR(VLOOKUP('Lotações convertidas'!A7858,'Lista de conversão'!A:B,2,0),IFERROR(VLOOKUP('Lotações convertidas'!A7858,'Lista de conversão'!B:B,1,0),""))</f>
        <v/>
      </c>
    </row>
    <row r="7859" spans="1:2" x14ac:dyDescent="0.25">
      <c r="A7859" t="str">
        <f>TRIM(BC!F7857)</f>
        <v/>
      </c>
      <c r="B7859" t="str">
        <f>IFERROR(VLOOKUP('Lotações convertidas'!A7859,'Lista de conversão'!A:B,2,0),IFERROR(VLOOKUP('Lotações convertidas'!A7859,'Lista de conversão'!B:B,1,0),""))</f>
        <v/>
      </c>
    </row>
    <row r="7860" spans="1:2" x14ac:dyDescent="0.25">
      <c r="A7860" t="str">
        <f>TRIM(BC!F7858)</f>
        <v/>
      </c>
      <c r="B7860" t="str">
        <f>IFERROR(VLOOKUP('Lotações convertidas'!A7860,'Lista de conversão'!A:B,2,0),IFERROR(VLOOKUP('Lotações convertidas'!A7860,'Lista de conversão'!B:B,1,0),""))</f>
        <v/>
      </c>
    </row>
    <row r="7861" spans="1:2" x14ac:dyDescent="0.25">
      <c r="A7861" t="str">
        <f>TRIM(BC!F7859)</f>
        <v/>
      </c>
      <c r="B7861" t="str">
        <f>IFERROR(VLOOKUP('Lotações convertidas'!A7861,'Lista de conversão'!A:B,2,0),IFERROR(VLOOKUP('Lotações convertidas'!A7861,'Lista de conversão'!B:B,1,0),""))</f>
        <v/>
      </c>
    </row>
    <row r="7862" spans="1:2" x14ac:dyDescent="0.25">
      <c r="A7862" t="str">
        <f>TRIM(BC!F7860)</f>
        <v/>
      </c>
      <c r="B7862" t="str">
        <f>IFERROR(VLOOKUP('Lotações convertidas'!A7862,'Lista de conversão'!A:B,2,0),IFERROR(VLOOKUP('Lotações convertidas'!A7862,'Lista de conversão'!B:B,1,0),""))</f>
        <v/>
      </c>
    </row>
    <row r="7863" spans="1:2" x14ac:dyDescent="0.25">
      <c r="A7863" t="str">
        <f>TRIM(BC!F7861)</f>
        <v/>
      </c>
      <c r="B7863" t="str">
        <f>IFERROR(VLOOKUP('Lotações convertidas'!A7863,'Lista de conversão'!A:B,2,0),IFERROR(VLOOKUP('Lotações convertidas'!A7863,'Lista de conversão'!B:B,1,0),""))</f>
        <v/>
      </c>
    </row>
    <row r="7864" spans="1:2" x14ac:dyDescent="0.25">
      <c r="A7864" t="str">
        <f>TRIM(BC!F7862)</f>
        <v/>
      </c>
      <c r="B7864" t="str">
        <f>IFERROR(VLOOKUP('Lotações convertidas'!A7864,'Lista de conversão'!A:B,2,0),IFERROR(VLOOKUP('Lotações convertidas'!A7864,'Lista de conversão'!B:B,1,0),""))</f>
        <v/>
      </c>
    </row>
    <row r="7865" spans="1:2" x14ac:dyDescent="0.25">
      <c r="A7865" t="str">
        <f>TRIM(BC!F7863)</f>
        <v/>
      </c>
      <c r="B7865" t="str">
        <f>IFERROR(VLOOKUP('Lotações convertidas'!A7865,'Lista de conversão'!A:B,2,0),IFERROR(VLOOKUP('Lotações convertidas'!A7865,'Lista de conversão'!B:B,1,0),""))</f>
        <v/>
      </c>
    </row>
    <row r="7866" spans="1:2" x14ac:dyDescent="0.25">
      <c r="A7866" t="str">
        <f>TRIM(BC!F7864)</f>
        <v/>
      </c>
      <c r="B7866" t="str">
        <f>IFERROR(VLOOKUP('Lotações convertidas'!A7866,'Lista de conversão'!A:B,2,0),IFERROR(VLOOKUP('Lotações convertidas'!A7866,'Lista de conversão'!B:B,1,0),""))</f>
        <v/>
      </c>
    </row>
    <row r="7867" spans="1:2" x14ac:dyDescent="0.25">
      <c r="A7867" t="str">
        <f>TRIM(BC!F7865)</f>
        <v/>
      </c>
      <c r="B7867" t="str">
        <f>IFERROR(VLOOKUP('Lotações convertidas'!A7867,'Lista de conversão'!A:B,2,0),IFERROR(VLOOKUP('Lotações convertidas'!A7867,'Lista de conversão'!B:B,1,0),""))</f>
        <v/>
      </c>
    </row>
    <row r="7868" spans="1:2" x14ac:dyDescent="0.25">
      <c r="A7868" t="str">
        <f>TRIM(BC!F7866)</f>
        <v/>
      </c>
      <c r="B7868" t="str">
        <f>IFERROR(VLOOKUP('Lotações convertidas'!A7868,'Lista de conversão'!A:B,2,0),IFERROR(VLOOKUP('Lotações convertidas'!A7868,'Lista de conversão'!B:B,1,0),""))</f>
        <v/>
      </c>
    </row>
    <row r="7869" spans="1:2" x14ac:dyDescent="0.25">
      <c r="A7869" t="str">
        <f>TRIM(BC!F7867)</f>
        <v/>
      </c>
      <c r="B7869" t="str">
        <f>IFERROR(VLOOKUP('Lotações convertidas'!A7869,'Lista de conversão'!A:B,2,0),IFERROR(VLOOKUP('Lotações convertidas'!A7869,'Lista de conversão'!B:B,1,0),""))</f>
        <v/>
      </c>
    </row>
    <row r="7870" spans="1:2" x14ac:dyDescent="0.25">
      <c r="A7870" t="str">
        <f>TRIM(BC!F7868)</f>
        <v/>
      </c>
      <c r="B7870" t="str">
        <f>IFERROR(VLOOKUP('Lotações convertidas'!A7870,'Lista de conversão'!A:B,2,0),IFERROR(VLOOKUP('Lotações convertidas'!A7870,'Lista de conversão'!B:B,1,0),""))</f>
        <v/>
      </c>
    </row>
    <row r="7871" spans="1:2" x14ac:dyDescent="0.25">
      <c r="A7871" t="str">
        <f>TRIM(BC!F7869)</f>
        <v/>
      </c>
      <c r="B7871" t="str">
        <f>IFERROR(VLOOKUP('Lotações convertidas'!A7871,'Lista de conversão'!A:B,2,0),IFERROR(VLOOKUP('Lotações convertidas'!A7871,'Lista de conversão'!B:B,1,0),""))</f>
        <v/>
      </c>
    </row>
    <row r="7872" spans="1:2" x14ac:dyDescent="0.25">
      <c r="A7872" t="str">
        <f>TRIM(BC!F7870)</f>
        <v/>
      </c>
      <c r="B7872" t="str">
        <f>IFERROR(VLOOKUP('Lotações convertidas'!A7872,'Lista de conversão'!A:B,2,0),IFERROR(VLOOKUP('Lotações convertidas'!A7872,'Lista de conversão'!B:B,1,0),""))</f>
        <v/>
      </c>
    </row>
    <row r="7873" spans="1:2" x14ac:dyDescent="0.25">
      <c r="A7873" t="str">
        <f>TRIM(BC!F7871)</f>
        <v/>
      </c>
      <c r="B7873" t="str">
        <f>IFERROR(VLOOKUP('Lotações convertidas'!A7873,'Lista de conversão'!A:B,2,0),IFERROR(VLOOKUP('Lotações convertidas'!A7873,'Lista de conversão'!B:B,1,0),""))</f>
        <v/>
      </c>
    </row>
    <row r="7874" spans="1:2" x14ac:dyDescent="0.25">
      <c r="A7874" t="str">
        <f>TRIM(BC!F7872)</f>
        <v/>
      </c>
      <c r="B7874" t="str">
        <f>IFERROR(VLOOKUP('Lotações convertidas'!A7874,'Lista de conversão'!A:B,2,0),IFERROR(VLOOKUP('Lotações convertidas'!A7874,'Lista de conversão'!B:B,1,0),""))</f>
        <v/>
      </c>
    </row>
    <row r="7875" spans="1:2" x14ac:dyDescent="0.25">
      <c r="A7875" t="str">
        <f>TRIM(BC!F7873)</f>
        <v/>
      </c>
      <c r="B7875" t="str">
        <f>IFERROR(VLOOKUP('Lotações convertidas'!A7875,'Lista de conversão'!A:B,2,0),IFERROR(VLOOKUP('Lotações convertidas'!A7875,'Lista de conversão'!B:B,1,0),""))</f>
        <v/>
      </c>
    </row>
    <row r="7876" spans="1:2" x14ac:dyDescent="0.25">
      <c r="A7876" t="str">
        <f>TRIM(BC!F7874)</f>
        <v/>
      </c>
      <c r="B7876" t="str">
        <f>IFERROR(VLOOKUP('Lotações convertidas'!A7876,'Lista de conversão'!A:B,2,0),IFERROR(VLOOKUP('Lotações convertidas'!A7876,'Lista de conversão'!B:B,1,0),""))</f>
        <v/>
      </c>
    </row>
    <row r="7877" spans="1:2" x14ac:dyDescent="0.25">
      <c r="A7877" t="str">
        <f>TRIM(BC!F7875)</f>
        <v/>
      </c>
      <c r="B7877" t="str">
        <f>IFERROR(VLOOKUP('Lotações convertidas'!A7877,'Lista de conversão'!A:B,2,0),IFERROR(VLOOKUP('Lotações convertidas'!A7877,'Lista de conversão'!B:B,1,0),""))</f>
        <v/>
      </c>
    </row>
    <row r="7878" spans="1:2" x14ac:dyDescent="0.25">
      <c r="A7878" t="str">
        <f>TRIM(BC!F7876)</f>
        <v/>
      </c>
      <c r="B7878" t="str">
        <f>IFERROR(VLOOKUP('Lotações convertidas'!A7878,'Lista de conversão'!A:B,2,0),IFERROR(VLOOKUP('Lotações convertidas'!A7878,'Lista de conversão'!B:B,1,0),""))</f>
        <v/>
      </c>
    </row>
    <row r="7879" spans="1:2" x14ac:dyDescent="0.25">
      <c r="A7879" t="str">
        <f>TRIM(BC!F7877)</f>
        <v/>
      </c>
      <c r="B7879" t="str">
        <f>IFERROR(VLOOKUP('Lotações convertidas'!A7879,'Lista de conversão'!A:B,2,0),IFERROR(VLOOKUP('Lotações convertidas'!A7879,'Lista de conversão'!B:B,1,0),""))</f>
        <v/>
      </c>
    </row>
    <row r="7880" spans="1:2" x14ac:dyDescent="0.25">
      <c r="A7880" t="str">
        <f>TRIM(BC!F7878)</f>
        <v/>
      </c>
      <c r="B7880" t="str">
        <f>IFERROR(VLOOKUP('Lotações convertidas'!A7880,'Lista de conversão'!A:B,2,0),IFERROR(VLOOKUP('Lotações convertidas'!A7880,'Lista de conversão'!B:B,1,0),""))</f>
        <v/>
      </c>
    </row>
    <row r="7881" spans="1:2" x14ac:dyDescent="0.25">
      <c r="A7881" t="str">
        <f>TRIM(BC!F7879)</f>
        <v/>
      </c>
      <c r="B7881" t="str">
        <f>IFERROR(VLOOKUP('Lotações convertidas'!A7881,'Lista de conversão'!A:B,2,0),IFERROR(VLOOKUP('Lotações convertidas'!A7881,'Lista de conversão'!B:B,1,0),""))</f>
        <v/>
      </c>
    </row>
    <row r="7882" spans="1:2" x14ac:dyDescent="0.25">
      <c r="A7882" t="str">
        <f>TRIM(BC!F7880)</f>
        <v/>
      </c>
      <c r="B7882" t="str">
        <f>IFERROR(VLOOKUP('Lotações convertidas'!A7882,'Lista de conversão'!A:B,2,0),IFERROR(VLOOKUP('Lotações convertidas'!A7882,'Lista de conversão'!B:B,1,0),""))</f>
        <v/>
      </c>
    </row>
    <row r="7883" spans="1:2" x14ac:dyDescent="0.25">
      <c r="A7883" t="str">
        <f>TRIM(BC!F7881)</f>
        <v/>
      </c>
      <c r="B7883" t="str">
        <f>IFERROR(VLOOKUP('Lotações convertidas'!A7883,'Lista de conversão'!A:B,2,0),IFERROR(VLOOKUP('Lotações convertidas'!A7883,'Lista de conversão'!B:B,1,0),""))</f>
        <v/>
      </c>
    </row>
    <row r="7884" spans="1:2" x14ac:dyDescent="0.25">
      <c r="A7884" t="str">
        <f>TRIM(BC!F7882)</f>
        <v/>
      </c>
      <c r="B7884" t="str">
        <f>IFERROR(VLOOKUP('Lotações convertidas'!A7884,'Lista de conversão'!A:B,2,0),IFERROR(VLOOKUP('Lotações convertidas'!A7884,'Lista de conversão'!B:B,1,0),""))</f>
        <v/>
      </c>
    </row>
    <row r="7885" spans="1:2" x14ac:dyDescent="0.25">
      <c r="A7885" t="str">
        <f>TRIM(BC!F7883)</f>
        <v/>
      </c>
      <c r="B7885" t="str">
        <f>IFERROR(VLOOKUP('Lotações convertidas'!A7885,'Lista de conversão'!A:B,2,0),IFERROR(VLOOKUP('Lotações convertidas'!A7885,'Lista de conversão'!B:B,1,0),""))</f>
        <v/>
      </c>
    </row>
    <row r="7886" spans="1:2" x14ac:dyDescent="0.25">
      <c r="A7886" t="str">
        <f>TRIM(BC!F7884)</f>
        <v/>
      </c>
      <c r="B7886" t="str">
        <f>IFERROR(VLOOKUP('Lotações convertidas'!A7886,'Lista de conversão'!A:B,2,0),IFERROR(VLOOKUP('Lotações convertidas'!A7886,'Lista de conversão'!B:B,1,0),""))</f>
        <v/>
      </c>
    </row>
    <row r="7887" spans="1:2" x14ac:dyDescent="0.25">
      <c r="A7887" t="str">
        <f>TRIM(BC!F7885)</f>
        <v/>
      </c>
      <c r="B7887" t="str">
        <f>IFERROR(VLOOKUP('Lotações convertidas'!A7887,'Lista de conversão'!A:B,2,0),IFERROR(VLOOKUP('Lotações convertidas'!A7887,'Lista de conversão'!B:B,1,0),""))</f>
        <v/>
      </c>
    </row>
    <row r="7888" spans="1:2" x14ac:dyDescent="0.25">
      <c r="A7888" t="str">
        <f>TRIM(BC!F7886)</f>
        <v/>
      </c>
      <c r="B7888" t="str">
        <f>IFERROR(VLOOKUP('Lotações convertidas'!A7888,'Lista de conversão'!A:B,2,0),IFERROR(VLOOKUP('Lotações convertidas'!A7888,'Lista de conversão'!B:B,1,0),""))</f>
        <v/>
      </c>
    </row>
    <row r="7889" spans="1:2" x14ac:dyDescent="0.25">
      <c r="A7889" t="str">
        <f>TRIM(BC!F7887)</f>
        <v/>
      </c>
      <c r="B7889" t="str">
        <f>IFERROR(VLOOKUP('Lotações convertidas'!A7889,'Lista de conversão'!A:B,2,0),IFERROR(VLOOKUP('Lotações convertidas'!A7889,'Lista de conversão'!B:B,1,0),""))</f>
        <v/>
      </c>
    </row>
    <row r="7890" spans="1:2" x14ac:dyDescent="0.25">
      <c r="A7890" t="str">
        <f>TRIM(BC!F7888)</f>
        <v/>
      </c>
      <c r="B7890" t="str">
        <f>IFERROR(VLOOKUP('Lotações convertidas'!A7890,'Lista de conversão'!A:B,2,0),IFERROR(VLOOKUP('Lotações convertidas'!A7890,'Lista de conversão'!B:B,1,0),""))</f>
        <v/>
      </c>
    </row>
    <row r="7891" spans="1:2" x14ac:dyDescent="0.25">
      <c r="A7891" t="str">
        <f>TRIM(BC!F7889)</f>
        <v/>
      </c>
      <c r="B7891" t="str">
        <f>IFERROR(VLOOKUP('Lotações convertidas'!A7891,'Lista de conversão'!A:B,2,0),IFERROR(VLOOKUP('Lotações convertidas'!A7891,'Lista de conversão'!B:B,1,0),""))</f>
        <v/>
      </c>
    </row>
    <row r="7892" spans="1:2" x14ac:dyDescent="0.25">
      <c r="A7892" t="str">
        <f>TRIM(BC!F7890)</f>
        <v/>
      </c>
      <c r="B7892" t="str">
        <f>IFERROR(VLOOKUP('Lotações convertidas'!A7892,'Lista de conversão'!A:B,2,0),IFERROR(VLOOKUP('Lotações convertidas'!A7892,'Lista de conversão'!B:B,1,0),""))</f>
        <v/>
      </c>
    </row>
    <row r="7893" spans="1:2" x14ac:dyDescent="0.25">
      <c r="A7893" t="str">
        <f>TRIM(BC!F7891)</f>
        <v/>
      </c>
      <c r="B7893" t="str">
        <f>IFERROR(VLOOKUP('Lotações convertidas'!A7893,'Lista de conversão'!A:B,2,0),IFERROR(VLOOKUP('Lotações convertidas'!A7893,'Lista de conversão'!B:B,1,0),""))</f>
        <v/>
      </c>
    </row>
    <row r="7894" spans="1:2" x14ac:dyDescent="0.25">
      <c r="A7894" t="str">
        <f>TRIM(BC!F7892)</f>
        <v/>
      </c>
      <c r="B7894" t="str">
        <f>IFERROR(VLOOKUP('Lotações convertidas'!A7894,'Lista de conversão'!A:B,2,0),IFERROR(VLOOKUP('Lotações convertidas'!A7894,'Lista de conversão'!B:B,1,0),""))</f>
        <v/>
      </c>
    </row>
    <row r="7895" spans="1:2" x14ac:dyDescent="0.25">
      <c r="A7895" t="str">
        <f>TRIM(BC!F7893)</f>
        <v/>
      </c>
      <c r="B7895" t="str">
        <f>IFERROR(VLOOKUP('Lotações convertidas'!A7895,'Lista de conversão'!A:B,2,0),IFERROR(VLOOKUP('Lotações convertidas'!A7895,'Lista de conversão'!B:B,1,0),""))</f>
        <v/>
      </c>
    </row>
    <row r="7896" spans="1:2" x14ac:dyDescent="0.25">
      <c r="A7896" t="str">
        <f>TRIM(BC!F7894)</f>
        <v/>
      </c>
      <c r="B7896" t="str">
        <f>IFERROR(VLOOKUP('Lotações convertidas'!A7896,'Lista de conversão'!A:B,2,0),IFERROR(VLOOKUP('Lotações convertidas'!A7896,'Lista de conversão'!B:B,1,0),""))</f>
        <v/>
      </c>
    </row>
    <row r="7897" spans="1:2" x14ac:dyDescent="0.25">
      <c r="A7897" t="str">
        <f>TRIM(BC!F7895)</f>
        <v/>
      </c>
      <c r="B7897" t="str">
        <f>IFERROR(VLOOKUP('Lotações convertidas'!A7897,'Lista de conversão'!A:B,2,0),IFERROR(VLOOKUP('Lotações convertidas'!A7897,'Lista de conversão'!B:B,1,0),""))</f>
        <v/>
      </c>
    </row>
    <row r="7898" spans="1:2" x14ac:dyDescent="0.25">
      <c r="A7898" t="str">
        <f>TRIM(BC!F7896)</f>
        <v/>
      </c>
      <c r="B7898" t="str">
        <f>IFERROR(VLOOKUP('Lotações convertidas'!A7898,'Lista de conversão'!A:B,2,0),IFERROR(VLOOKUP('Lotações convertidas'!A7898,'Lista de conversão'!B:B,1,0),""))</f>
        <v/>
      </c>
    </row>
    <row r="7899" spans="1:2" x14ac:dyDescent="0.25">
      <c r="A7899" t="str">
        <f>TRIM(BC!F7897)</f>
        <v/>
      </c>
      <c r="B7899" t="str">
        <f>IFERROR(VLOOKUP('Lotações convertidas'!A7899,'Lista de conversão'!A:B,2,0),IFERROR(VLOOKUP('Lotações convertidas'!A7899,'Lista de conversão'!B:B,1,0),""))</f>
        <v/>
      </c>
    </row>
    <row r="7900" spans="1:2" x14ac:dyDescent="0.25">
      <c r="A7900" t="str">
        <f>TRIM(BC!F7898)</f>
        <v/>
      </c>
      <c r="B7900" t="str">
        <f>IFERROR(VLOOKUP('Lotações convertidas'!A7900,'Lista de conversão'!A:B,2,0),IFERROR(VLOOKUP('Lotações convertidas'!A7900,'Lista de conversão'!B:B,1,0),""))</f>
        <v/>
      </c>
    </row>
    <row r="7901" spans="1:2" x14ac:dyDescent="0.25">
      <c r="A7901" t="str">
        <f>TRIM(BC!F7899)</f>
        <v/>
      </c>
      <c r="B7901" t="str">
        <f>IFERROR(VLOOKUP('Lotações convertidas'!A7901,'Lista de conversão'!A:B,2,0),IFERROR(VLOOKUP('Lotações convertidas'!A7901,'Lista de conversão'!B:B,1,0),""))</f>
        <v/>
      </c>
    </row>
    <row r="7902" spans="1:2" x14ac:dyDescent="0.25">
      <c r="A7902" t="str">
        <f>TRIM(BC!F7900)</f>
        <v/>
      </c>
      <c r="B7902" t="str">
        <f>IFERROR(VLOOKUP('Lotações convertidas'!A7902,'Lista de conversão'!A:B,2,0),IFERROR(VLOOKUP('Lotações convertidas'!A7902,'Lista de conversão'!B:B,1,0),""))</f>
        <v/>
      </c>
    </row>
    <row r="7903" spans="1:2" x14ac:dyDescent="0.25">
      <c r="A7903" t="str">
        <f>TRIM(BC!F7901)</f>
        <v/>
      </c>
      <c r="B7903" t="str">
        <f>IFERROR(VLOOKUP('Lotações convertidas'!A7903,'Lista de conversão'!A:B,2,0),IFERROR(VLOOKUP('Lotações convertidas'!A7903,'Lista de conversão'!B:B,1,0),""))</f>
        <v/>
      </c>
    </row>
    <row r="7904" spans="1:2" x14ac:dyDescent="0.25">
      <c r="A7904" t="str">
        <f>TRIM(BC!F7902)</f>
        <v/>
      </c>
      <c r="B7904" t="str">
        <f>IFERROR(VLOOKUP('Lotações convertidas'!A7904,'Lista de conversão'!A:B,2,0),IFERROR(VLOOKUP('Lotações convertidas'!A7904,'Lista de conversão'!B:B,1,0),""))</f>
        <v/>
      </c>
    </row>
    <row r="7905" spans="1:2" x14ac:dyDescent="0.25">
      <c r="A7905" t="str">
        <f>TRIM(BC!F7903)</f>
        <v/>
      </c>
      <c r="B7905" t="str">
        <f>IFERROR(VLOOKUP('Lotações convertidas'!A7905,'Lista de conversão'!A:B,2,0),IFERROR(VLOOKUP('Lotações convertidas'!A7905,'Lista de conversão'!B:B,1,0),""))</f>
        <v/>
      </c>
    </row>
    <row r="7906" spans="1:2" x14ac:dyDescent="0.25">
      <c r="A7906" t="str">
        <f>TRIM(BC!F7904)</f>
        <v/>
      </c>
      <c r="B7906" t="str">
        <f>IFERROR(VLOOKUP('Lotações convertidas'!A7906,'Lista de conversão'!A:B,2,0),IFERROR(VLOOKUP('Lotações convertidas'!A7906,'Lista de conversão'!B:B,1,0),""))</f>
        <v/>
      </c>
    </row>
    <row r="7907" spans="1:2" x14ac:dyDescent="0.25">
      <c r="A7907" t="str">
        <f>TRIM(BC!F7905)</f>
        <v/>
      </c>
      <c r="B7907" t="str">
        <f>IFERROR(VLOOKUP('Lotações convertidas'!A7907,'Lista de conversão'!A:B,2,0),IFERROR(VLOOKUP('Lotações convertidas'!A7907,'Lista de conversão'!B:B,1,0),""))</f>
        <v/>
      </c>
    </row>
    <row r="7908" spans="1:2" x14ac:dyDescent="0.25">
      <c r="A7908" t="str">
        <f>TRIM(BC!F7906)</f>
        <v/>
      </c>
      <c r="B7908" t="str">
        <f>IFERROR(VLOOKUP('Lotações convertidas'!A7908,'Lista de conversão'!A:B,2,0),IFERROR(VLOOKUP('Lotações convertidas'!A7908,'Lista de conversão'!B:B,1,0),""))</f>
        <v/>
      </c>
    </row>
    <row r="7909" spans="1:2" x14ac:dyDescent="0.25">
      <c r="A7909" t="str">
        <f>TRIM(BC!F7907)</f>
        <v/>
      </c>
      <c r="B7909" t="str">
        <f>IFERROR(VLOOKUP('Lotações convertidas'!A7909,'Lista de conversão'!A:B,2,0),IFERROR(VLOOKUP('Lotações convertidas'!A7909,'Lista de conversão'!B:B,1,0),""))</f>
        <v/>
      </c>
    </row>
    <row r="7910" spans="1:2" x14ac:dyDescent="0.25">
      <c r="A7910" t="str">
        <f>TRIM(BC!F7908)</f>
        <v/>
      </c>
      <c r="B7910" t="str">
        <f>IFERROR(VLOOKUP('Lotações convertidas'!A7910,'Lista de conversão'!A:B,2,0),IFERROR(VLOOKUP('Lotações convertidas'!A7910,'Lista de conversão'!B:B,1,0),""))</f>
        <v/>
      </c>
    </row>
    <row r="7911" spans="1:2" x14ac:dyDescent="0.25">
      <c r="A7911" t="str">
        <f>TRIM(BC!F7909)</f>
        <v/>
      </c>
      <c r="B7911" t="str">
        <f>IFERROR(VLOOKUP('Lotações convertidas'!A7911,'Lista de conversão'!A:B,2,0),IFERROR(VLOOKUP('Lotações convertidas'!A7911,'Lista de conversão'!B:B,1,0),""))</f>
        <v/>
      </c>
    </row>
    <row r="7912" spans="1:2" x14ac:dyDescent="0.25">
      <c r="A7912" t="str">
        <f>TRIM(BC!F7910)</f>
        <v/>
      </c>
      <c r="B7912" t="str">
        <f>IFERROR(VLOOKUP('Lotações convertidas'!A7912,'Lista de conversão'!A:B,2,0),IFERROR(VLOOKUP('Lotações convertidas'!A7912,'Lista de conversão'!B:B,1,0),""))</f>
        <v/>
      </c>
    </row>
    <row r="7913" spans="1:2" x14ac:dyDescent="0.25">
      <c r="A7913" t="str">
        <f>TRIM(BC!F7911)</f>
        <v/>
      </c>
      <c r="B7913" t="str">
        <f>IFERROR(VLOOKUP('Lotações convertidas'!A7913,'Lista de conversão'!A:B,2,0),IFERROR(VLOOKUP('Lotações convertidas'!A7913,'Lista de conversão'!B:B,1,0),""))</f>
        <v/>
      </c>
    </row>
    <row r="7914" spans="1:2" x14ac:dyDescent="0.25">
      <c r="A7914" t="str">
        <f>TRIM(BC!F7912)</f>
        <v/>
      </c>
      <c r="B7914" t="str">
        <f>IFERROR(VLOOKUP('Lotações convertidas'!A7914,'Lista de conversão'!A:B,2,0),IFERROR(VLOOKUP('Lotações convertidas'!A7914,'Lista de conversão'!B:B,1,0),""))</f>
        <v/>
      </c>
    </row>
    <row r="7915" spans="1:2" x14ac:dyDescent="0.25">
      <c r="A7915" t="str">
        <f>TRIM(BC!F7913)</f>
        <v/>
      </c>
      <c r="B7915" t="str">
        <f>IFERROR(VLOOKUP('Lotações convertidas'!A7915,'Lista de conversão'!A:B,2,0),IFERROR(VLOOKUP('Lotações convertidas'!A7915,'Lista de conversão'!B:B,1,0),""))</f>
        <v/>
      </c>
    </row>
    <row r="7916" spans="1:2" x14ac:dyDescent="0.25">
      <c r="A7916" t="str">
        <f>TRIM(BC!F7914)</f>
        <v/>
      </c>
      <c r="B7916" t="str">
        <f>IFERROR(VLOOKUP('Lotações convertidas'!A7916,'Lista de conversão'!A:B,2,0),IFERROR(VLOOKUP('Lotações convertidas'!A7916,'Lista de conversão'!B:B,1,0),""))</f>
        <v/>
      </c>
    </row>
    <row r="7917" spans="1:2" x14ac:dyDescent="0.25">
      <c r="A7917" t="str">
        <f>TRIM(BC!F7915)</f>
        <v/>
      </c>
      <c r="B7917" t="str">
        <f>IFERROR(VLOOKUP('Lotações convertidas'!A7917,'Lista de conversão'!A:B,2,0),IFERROR(VLOOKUP('Lotações convertidas'!A7917,'Lista de conversão'!B:B,1,0),""))</f>
        <v/>
      </c>
    </row>
    <row r="7918" spans="1:2" x14ac:dyDescent="0.25">
      <c r="A7918" t="str">
        <f>TRIM(BC!F7916)</f>
        <v/>
      </c>
      <c r="B7918" t="str">
        <f>IFERROR(VLOOKUP('Lotações convertidas'!A7918,'Lista de conversão'!A:B,2,0),IFERROR(VLOOKUP('Lotações convertidas'!A7918,'Lista de conversão'!B:B,1,0),""))</f>
        <v/>
      </c>
    </row>
    <row r="7919" spans="1:2" x14ac:dyDescent="0.25">
      <c r="A7919" t="str">
        <f>TRIM(BC!F7917)</f>
        <v/>
      </c>
      <c r="B7919" t="str">
        <f>IFERROR(VLOOKUP('Lotações convertidas'!A7919,'Lista de conversão'!A:B,2,0),IFERROR(VLOOKUP('Lotações convertidas'!A7919,'Lista de conversão'!B:B,1,0),""))</f>
        <v/>
      </c>
    </row>
    <row r="7920" spans="1:2" x14ac:dyDescent="0.25">
      <c r="A7920" t="str">
        <f>TRIM(BC!F7918)</f>
        <v/>
      </c>
      <c r="B7920" t="str">
        <f>IFERROR(VLOOKUP('Lotações convertidas'!A7920,'Lista de conversão'!A:B,2,0),IFERROR(VLOOKUP('Lotações convertidas'!A7920,'Lista de conversão'!B:B,1,0),""))</f>
        <v/>
      </c>
    </row>
    <row r="7921" spans="1:2" x14ac:dyDescent="0.25">
      <c r="A7921" t="str">
        <f>TRIM(BC!F7919)</f>
        <v/>
      </c>
      <c r="B7921" t="str">
        <f>IFERROR(VLOOKUP('Lotações convertidas'!A7921,'Lista de conversão'!A:B,2,0),IFERROR(VLOOKUP('Lotações convertidas'!A7921,'Lista de conversão'!B:B,1,0),""))</f>
        <v/>
      </c>
    </row>
    <row r="7922" spans="1:2" x14ac:dyDescent="0.25">
      <c r="A7922" t="str">
        <f>TRIM(BC!F7920)</f>
        <v/>
      </c>
      <c r="B7922" t="str">
        <f>IFERROR(VLOOKUP('Lotações convertidas'!A7922,'Lista de conversão'!A:B,2,0),IFERROR(VLOOKUP('Lotações convertidas'!A7922,'Lista de conversão'!B:B,1,0),""))</f>
        <v/>
      </c>
    </row>
    <row r="7923" spans="1:2" x14ac:dyDescent="0.25">
      <c r="A7923" t="str">
        <f>TRIM(BC!F7921)</f>
        <v/>
      </c>
      <c r="B7923" t="str">
        <f>IFERROR(VLOOKUP('Lotações convertidas'!A7923,'Lista de conversão'!A:B,2,0),IFERROR(VLOOKUP('Lotações convertidas'!A7923,'Lista de conversão'!B:B,1,0),""))</f>
        <v/>
      </c>
    </row>
    <row r="7924" spans="1:2" x14ac:dyDescent="0.25">
      <c r="A7924" t="str">
        <f>TRIM(BC!F7922)</f>
        <v/>
      </c>
      <c r="B7924" t="str">
        <f>IFERROR(VLOOKUP('Lotações convertidas'!A7924,'Lista de conversão'!A:B,2,0),IFERROR(VLOOKUP('Lotações convertidas'!A7924,'Lista de conversão'!B:B,1,0),""))</f>
        <v/>
      </c>
    </row>
    <row r="7925" spans="1:2" x14ac:dyDescent="0.25">
      <c r="A7925" t="str">
        <f>TRIM(BC!F7923)</f>
        <v/>
      </c>
      <c r="B7925" t="str">
        <f>IFERROR(VLOOKUP('Lotações convertidas'!A7925,'Lista de conversão'!A:B,2,0),IFERROR(VLOOKUP('Lotações convertidas'!A7925,'Lista de conversão'!B:B,1,0),""))</f>
        <v/>
      </c>
    </row>
    <row r="7926" spans="1:2" x14ac:dyDescent="0.25">
      <c r="A7926" t="str">
        <f>TRIM(BC!F7924)</f>
        <v/>
      </c>
      <c r="B7926" t="str">
        <f>IFERROR(VLOOKUP('Lotações convertidas'!A7926,'Lista de conversão'!A:B,2,0),IFERROR(VLOOKUP('Lotações convertidas'!A7926,'Lista de conversão'!B:B,1,0),""))</f>
        <v/>
      </c>
    </row>
    <row r="7927" spans="1:2" x14ac:dyDescent="0.25">
      <c r="A7927" t="str">
        <f>TRIM(BC!F7925)</f>
        <v/>
      </c>
      <c r="B7927" t="str">
        <f>IFERROR(VLOOKUP('Lotações convertidas'!A7927,'Lista de conversão'!A:B,2,0),IFERROR(VLOOKUP('Lotações convertidas'!A7927,'Lista de conversão'!B:B,1,0),""))</f>
        <v/>
      </c>
    </row>
    <row r="7928" spans="1:2" x14ac:dyDescent="0.25">
      <c r="A7928" t="str">
        <f>TRIM(BC!F7926)</f>
        <v/>
      </c>
      <c r="B7928" t="str">
        <f>IFERROR(VLOOKUP('Lotações convertidas'!A7928,'Lista de conversão'!A:B,2,0),IFERROR(VLOOKUP('Lotações convertidas'!A7928,'Lista de conversão'!B:B,1,0),""))</f>
        <v/>
      </c>
    </row>
    <row r="7929" spans="1:2" x14ac:dyDescent="0.25">
      <c r="A7929" t="str">
        <f>TRIM(BC!F7927)</f>
        <v/>
      </c>
      <c r="B7929" t="str">
        <f>IFERROR(VLOOKUP('Lotações convertidas'!A7929,'Lista de conversão'!A:B,2,0),IFERROR(VLOOKUP('Lotações convertidas'!A7929,'Lista de conversão'!B:B,1,0),""))</f>
        <v/>
      </c>
    </row>
    <row r="7930" spans="1:2" x14ac:dyDescent="0.25">
      <c r="A7930" t="str">
        <f>TRIM(BC!F7928)</f>
        <v/>
      </c>
      <c r="B7930" t="str">
        <f>IFERROR(VLOOKUP('Lotações convertidas'!A7930,'Lista de conversão'!A:B,2,0),IFERROR(VLOOKUP('Lotações convertidas'!A7930,'Lista de conversão'!B:B,1,0),""))</f>
        <v/>
      </c>
    </row>
    <row r="7931" spans="1:2" x14ac:dyDescent="0.25">
      <c r="A7931" t="str">
        <f>TRIM(BC!F7929)</f>
        <v/>
      </c>
      <c r="B7931" t="str">
        <f>IFERROR(VLOOKUP('Lotações convertidas'!A7931,'Lista de conversão'!A:B,2,0),IFERROR(VLOOKUP('Lotações convertidas'!A7931,'Lista de conversão'!B:B,1,0),""))</f>
        <v/>
      </c>
    </row>
    <row r="7932" spans="1:2" x14ac:dyDescent="0.25">
      <c r="A7932" t="str">
        <f>TRIM(BC!F7930)</f>
        <v/>
      </c>
      <c r="B7932" t="str">
        <f>IFERROR(VLOOKUP('Lotações convertidas'!A7932,'Lista de conversão'!A:B,2,0),IFERROR(VLOOKUP('Lotações convertidas'!A7932,'Lista de conversão'!B:B,1,0),""))</f>
        <v/>
      </c>
    </row>
    <row r="7933" spans="1:2" x14ac:dyDescent="0.25">
      <c r="A7933" t="str">
        <f>TRIM(BC!F7931)</f>
        <v/>
      </c>
      <c r="B7933" t="str">
        <f>IFERROR(VLOOKUP('Lotações convertidas'!A7933,'Lista de conversão'!A:B,2,0),IFERROR(VLOOKUP('Lotações convertidas'!A7933,'Lista de conversão'!B:B,1,0),""))</f>
        <v/>
      </c>
    </row>
    <row r="7934" spans="1:2" x14ac:dyDescent="0.25">
      <c r="A7934" t="str">
        <f>TRIM(BC!F7932)</f>
        <v/>
      </c>
      <c r="B7934" t="str">
        <f>IFERROR(VLOOKUP('Lotações convertidas'!A7934,'Lista de conversão'!A:B,2,0),IFERROR(VLOOKUP('Lotações convertidas'!A7934,'Lista de conversão'!B:B,1,0),""))</f>
        <v/>
      </c>
    </row>
    <row r="7935" spans="1:2" x14ac:dyDescent="0.25">
      <c r="A7935" t="str">
        <f>TRIM(BC!F7933)</f>
        <v/>
      </c>
      <c r="B7935" t="str">
        <f>IFERROR(VLOOKUP('Lotações convertidas'!A7935,'Lista de conversão'!A:B,2,0),IFERROR(VLOOKUP('Lotações convertidas'!A7935,'Lista de conversão'!B:B,1,0),""))</f>
        <v/>
      </c>
    </row>
    <row r="7936" spans="1:2" x14ac:dyDescent="0.25">
      <c r="A7936" t="str">
        <f>TRIM(BC!F7934)</f>
        <v/>
      </c>
      <c r="B7936" t="str">
        <f>IFERROR(VLOOKUP('Lotações convertidas'!A7936,'Lista de conversão'!A:B,2,0),IFERROR(VLOOKUP('Lotações convertidas'!A7936,'Lista de conversão'!B:B,1,0),""))</f>
        <v/>
      </c>
    </row>
    <row r="7937" spans="1:2" x14ac:dyDescent="0.25">
      <c r="A7937" t="str">
        <f>TRIM(BC!F7935)</f>
        <v/>
      </c>
      <c r="B7937" t="str">
        <f>IFERROR(VLOOKUP('Lotações convertidas'!A7937,'Lista de conversão'!A:B,2,0),IFERROR(VLOOKUP('Lotações convertidas'!A7937,'Lista de conversão'!B:B,1,0),""))</f>
        <v/>
      </c>
    </row>
    <row r="7938" spans="1:2" x14ac:dyDescent="0.25">
      <c r="A7938" t="str">
        <f>TRIM(BC!F7936)</f>
        <v/>
      </c>
      <c r="B7938" t="str">
        <f>IFERROR(VLOOKUP('Lotações convertidas'!A7938,'Lista de conversão'!A:B,2,0),IFERROR(VLOOKUP('Lotações convertidas'!A7938,'Lista de conversão'!B:B,1,0),""))</f>
        <v/>
      </c>
    </row>
    <row r="7939" spans="1:2" x14ac:dyDescent="0.25">
      <c r="A7939" t="str">
        <f>TRIM(BC!F7937)</f>
        <v/>
      </c>
      <c r="B7939" t="str">
        <f>IFERROR(VLOOKUP('Lotações convertidas'!A7939,'Lista de conversão'!A:B,2,0),IFERROR(VLOOKUP('Lotações convertidas'!A7939,'Lista de conversão'!B:B,1,0),""))</f>
        <v/>
      </c>
    </row>
    <row r="7940" spans="1:2" x14ac:dyDescent="0.25">
      <c r="A7940" t="str">
        <f>TRIM(BC!F7938)</f>
        <v/>
      </c>
      <c r="B7940" t="str">
        <f>IFERROR(VLOOKUP('Lotações convertidas'!A7940,'Lista de conversão'!A:B,2,0),IFERROR(VLOOKUP('Lotações convertidas'!A7940,'Lista de conversão'!B:B,1,0),""))</f>
        <v/>
      </c>
    </row>
    <row r="7941" spans="1:2" x14ac:dyDescent="0.25">
      <c r="A7941" t="str">
        <f>TRIM(BC!F7939)</f>
        <v/>
      </c>
      <c r="B7941" t="str">
        <f>IFERROR(VLOOKUP('Lotações convertidas'!A7941,'Lista de conversão'!A:B,2,0),IFERROR(VLOOKUP('Lotações convertidas'!A7941,'Lista de conversão'!B:B,1,0),""))</f>
        <v/>
      </c>
    </row>
    <row r="7942" spans="1:2" x14ac:dyDescent="0.25">
      <c r="A7942" t="str">
        <f>TRIM(BC!F7940)</f>
        <v/>
      </c>
      <c r="B7942" t="str">
        <f>IFERROR(VLOOKUP('Lotações convertidas'!A7942,'Lista de conversão'!A:B,2,0),IFERROR(VLOOKUP('Lotações convertidas'!A7942,'Lista de conversão'!B:B,1,0),""))</f>
        <v/>
      </c>
    </row>
    <row r="7943" spans="1:2" x14ac:dyDescent="0.25">
      <c r="A7943" t="str">
        <f>TRIM(BC!F7941)</f>
        <v/>
      </c>
      <c r="B7943" t="str">
        <f>IFERROR(VLOOKUP('Lotações convertidas'!A7943,'Lista de conversão'!A:B,2,0),IFERROR(VLOOKUP('Lotações convertidas'!A7943,'Lista de conversão'!B:B,1,0),""))</f>
        <v/>
      </c>
    </row>
    <row r="7944" spans="1:2" x14ac:dyDescent="0.25">
      <c r="A7944" t="str">
        <f>TRIM(BC!F7942)</f>
        <v/>
      </c>
      <c r="B7944" t="str">
        <f>IFERROR(VLOOKUP('Lotações convertidas'!A7944,'Lista de conversão'!A:B,2,0),IFERROR(VLOOKUP('Lotações convertidas'!A7944,'Lista de conversão'!B:B,1,0),""))</f>
        <v/>
      </c>
    </row>
    <row r="7945" spans="1:2" x14ac:dyDescent="0.25">
      <c r="A7945" t="str">
        <f>TRIM(BC!F7943)</f>
        <v/>
      </c>
      <c r="B7945" t="str">
        <f>IFERROR(VLOOKUP('Lotações convertidas'!A7945,'Lista de conversão'!A:B,2,0),IFERROR(VLOOKUP('Lotações convertidas'!A7945,'Lista de conversão'!B:B,1,0),""))</f>
        <v/>
      </c>
    </row>
    <row r="7946" spans="1:2" x14ac:dyDescent="0.25">
      <c r="A7946" t="str">
        <f>TRIM(BC!F7944)</f>
        <v/>
      </c>
      <c r="B7946" t="str">
        <f>IFERROR(VLOOKUP('Lotações convertidas'!A7946,'Lista de conversão'!A:B,2,0),IFERROR(VLOOKUP('Lotações convertidas'!A7946,'Lista de conversão'!B:B,1,0),""))</f>
        <v/>
      </c>
    </row>
    <row r="7947" spans="1:2" x14ac:dyDescent="0.25">
      <c r="A7947" t="str">
        <f>TRIM(BC!F7945)</f>
        <v/>
      </c>
      <c r="B7947" t="str">
        <f>IFERROR(VLOOKUP('Lotações convertidas'!A7947,'Lista de conversão'!A:B,2,0),IFERROR(VLOOKUP('Lotações convertidas'!A7947,'Lista de conversão'!B:B,1,0),""))</f>
        <v/>
      </c>
    </row>
    <row r="7948" spans="1:2" x14ac:dyDescent="0.25">
      <c r="A7948" t="str">
        <f>TRIM(BC!F7946)</f>
        <v/>
      </c>
      <c r="B7948" t="str">
        <f>IFERROR(VLOOKUP('Lotações convertidas'!A7948,'Lista de conversão'!A:B,2,0),IFERROR(VLOOKUP('Lotações convertidas'!A7948,'Lista de conversão'!B:B,1,0),""))</f>
        <v/>
      </c>
    </row>
    <row r="7949" spans="1:2" x14ac:dyDescent="0.25">
      <c r="A7949" t="str">
        <f>TRIM(BC!F7947)</f>
        <v/>
      </c>
      <c r="B7949" t="str">
        <f>IFERROR(VLOOKUP('Lotações convertidas'!A7949,'Lista de conversão'!A:B,2,0),IFERROR(VLOOKUP('Lotações convertidas'!A7949,'Lista de conversão'!B:B,1,0),""))</f>
        <v/>
      </c>
    </row>
    <row r="7950" spans="1:2" x14ac:dyDescent="0.25">
      <c r="A7950" t="str">
        <f>TRIM(BC!F7948)</f>
        <v/>
      </c>
      <c r="B7950" t="str">
        <f>IFERROR(VLOOKUP('Lotações convertidas'!A7950,'Lista de conversão'!A:B,2,0),IFERROR(VLOOKUP('Lotações convertidas'!A7950,'Lista de conversão'!B:B,1,0),""))</f>
        <v/>
      </c>
    </row>
    <row r="7951" spans="1:2" x14ac:dyDescent="0.25">
      <c r="A7951" t="str">
        <f>TRIM(BC!F7949)</f>
        <v/>
      </c>
      <c r="B7951" t="str">
        <f>IFERROR(VLOOKUP('Lotações convertidas'!A7951,'Lista de conversão'!A:B,2,0),IFERROR(VLOOKUP('Lotações convertidas'!A7951,'Lista de conversão'!B:B,1,0),""))</f>
        <v/>
      </c>
    </row>
    <row r="7952" spans="1:2" x14ac:dyDescent="0.25">
      <c r="A7952" t="str">
        <f>TRIM(BC!F7950)</f>
        <v/>
      </c>
      <c r="B7952" t="str">
        <f>IFERROR(VLOOKUP('Lotações convertidas'!A7952,'Lista de conversão'!A:B,2,0),IFERROR(VLOOKUP('Lotações convertidas'!A7952,'Lista de conversão'!B:B,1,0),""))</f>
        <v/>
      </c>
    </row>
    <row r="7953" spans="1:2" x14ac:dyDescent="0.25">
      <c r="A7953" t="str">
        <f>TRIM(BC!F7951)</f>
        <v/>
      </c>
      <c r="B7953" t="str">
        <f>IFERROR(VLOOKUP('Lotações convertidas'!A7953,'Lista de conversão'!A:B,2,0),IFERROR(VLOOKUP('Lotações convertidas'!A7953,'Lista de conversão'!B:B,1,0),""))</f>
        <v/>
      </c>
    </row>
    <row r="7954" spans="1:2" x14ac:dyDescent="0.25">
      <c r="A7954" t="str">
        <f>TRIM(BC!F7952)</f>
        <v/>
      </c>
      <c r="B7954" t="str">
        <f>IFERROR(VLOOKUP('Lotações convertidas'!A7954,'Lista de conversão'!A:B,2,0),IFERROR(VLOOKUP('Lotações convertidas'!A7954,'Lista de conversão'!B:B,1,0),""))</f>
        <v/>
      </c>
    </row>
    <row r="7955" spans="1:2" x14ac:dyDescent="0.25">
      <c r="A7955" t="str">
        <f>TRIM(BC!F7953)</f>
        <v/>
      </c>
      <c r="B7955" t="str">
        <f>IFERROR(VLOOKUP('Lotações convertidas'!A7955,'Lista de conversão'!A:B,2,0),IFERROR(VLOOKUP('Lotações convertidas'!A7955,'Lista de conversão'!B:B,1,0),""))</f>
        <v/>
      </c>
    </row>
    <row r="7956" spans="1:2" x14ac:dyDescent="0.25">
      <c r="A7956" t="str">
        <f>TRIM(BC!F7954)</f>
        <v/>
      </c>
      <c r="B7956" t="str">
        <f>IFERROR(VLOOKUP('Lotações convertidas'!A7956,'Lista de conversão'!A:B,2,0),IFERROR(VLOOKUP('Lotações convertidas'!A7956,'Lista de conversão'!B:B,1,0),""))</f>
        <v/>
      </c>
    </row>
    <row r="7957" spans="1:2" x14ac:dyDescent="0.25">
      <c r="A7957" t="str">
        <f>TRIM(BC!F7955)</f>
        <v/>
      </c>
      <c r="B7957" t="str">
        <f>IFERROR(VLOOKUP('Lotações convertidas'!A7957,'Lista de conversão'!A:B,2,0),IFERROR(VLOOKUP('Lotações convertidas'!A7957,'Lista de conversão'!B:B,1,0),""))</f>
        <v/>
      </c>
    </row>
    <row r="7958" spans="1:2" x14ac:dyDescent="0.25">
      <c r="A7958" t="str">
        <f>TRIM(BC!F7956)</f>
        <v/>
      </c>
      <c r="B7958" t="str">
        <f>IFERROR(VLOOKUP('Lotações convertidas'!A7958,'Lista de conversão'!A:B,2,0),IFERROR(VLOOKUP('Lotações convertidas'!A7958,'Lista de conversão'!B:B,1,0),""))</f>
        <v/>
      </c>
    </row>
    <row r="7959" spans="1:2" x14ac:dyDescent="0.25">
      <c r="A7959" t="str">
        <f>TRIM(BC!F7957)</f>
        <v/>
      </c>
      <c r="B7959" t="str">
        <f>IFERROR(VLOOKUP('Lotações convertidas'!A7959,'Lista de conversão'!A:B,2,0),IFERROR(VLOOKUP('Lotações convertidas'!A7959,'Lista de conversão'!B:B,1,0),""))</f>
        <v/>
      </c>
    </row>
    <row r="7960" spans="1:2" x14ac:dyDescent="0.25">
      <c r="A7960" t="str">
        <f>TRIM(BC!F7958)</f>
        <v/>
      </c>
      <c r="B7960" t="str">
        <f>IFERROR(VLOOKUP('Lotações convertidas'!A7960,'Lista de conversão'!A:B,2,0),IFERROR(VLOOKUP('Lotações convertidas'!A7960,'Lista de conversão'!B:B,1,0),""))</f>
        <v/>
      </c>
    </row>
    <row r="7961" spans="1:2" x14ac:dyDescent="0.25">
      <c r="A7961" t="str">
        <f>TRIM(BC!F7959)</f>
        <v/>
      </c>
      <c r="B7961" t="str">
        <f>IFERROR(VLOOKUP('Lotações convertidas'!A7961,'Lista de conversão'!A:B,2,0),IFERROR(VLOOKUP('Lotações convertidas'!A7961,'Lista de conversão'!B:B,1,0),""))</f>
        <v/>
      </c>
    </row>
    <row r="7962" spans="1:2" x14ac:dyDescent="0.25">
      <c r="A7962" t="str">
        <f>TRIM(BC!F7960)</f>
        <v/>
      </c>
      <c r="B7962" t="str">
        <f>IFERROR(VLOOKUP('Lotações convertidas'!A7962,'Lista de conversão'!A:B,2,0),IFERROR(VLOOKUP('Lotações convertidas'!A7962,'Lista de conversão'!B:B,1,0),""))</f>
        <v/>
      </c>
    </row>
    <row r="7963" spans="1:2" x14ac:dyDescent="0.25">
      <c r="A7963" t="str">
        <f>TRIM(BC!F7961)</f>
        <v/>
      </c>
      <c r="B7963" t="str">
        <f>IFERROR(VLOOKUP('Lotações convertidas'!A7963,'Lista de conversão'!A:B,2,0),IFERROR(VLOOKUP('Lotações convertidas'!A7963,'Lista de conversão'!B:B,1,0),""))</f>
        <v/>
      </c>
    </row>
    <row r="7964" spans="1:2" x14ac:dyDescent="0.25">
      <c r="A7964" t="str">
        <f>TRIM(BC!F7962)</f>
        <v/>
      </c>
      <c r="B7964" t="str">
        <f>IFERROR(VLOOKUP('Lotações convertidas'!A7964,'Lista de conversão'!A:B,2,0),IFERROR(VLOOKUP('Lotações convertidas'!A7964,'Lista de conversão'!B:B,1,0),""))</f>
        <v/>
      </c>
    </row>
    <row r="7965" spans="1:2" x14ac:dyDescent="0.25">
      <c r="A7965" t="str">
        <f>TRIM(BC!F7963)</f>
        <v/>
      </c>
      <c r="B7965" t="str">
        <f>IFERROR(VLOOKUP('Lotações convertidas'!A7965,'Lista de conversão'!A:B,2,0),IFERROR(VLOOKUP('Lotações convertidas'!A7965,'Lista de conversão'!B:B,1,0),""))</f>
        <v/>
      </c>
    </row>
    <row r="7966" spans="1:2" x14ac:dyDescent="0.25">
      <c r="A7966" t="str">
        <f>TRIM(BC!F7964)</f>
        <v/>
      </c>
      <c r="B7966" t="str">
        <f>IFERROR(VLOOKUP('Lotações convertidas'!A7966,'Lista de conversão'!A:B,2,0),IFERROR(VLOOKUP('Lotações convertidas'!A7966,'Lista de conversão'!B:B,1,0),""))</f>
        <v/>
      </c>
    </row>
    <row r="7967" spans="1:2" x14ac:dyDescent="0.25">
      <c r="A7967" t="str">
        <f>TRIM(BC!F7965)</f>
        <v/>
      </c>
      <c r="B7967" t="str">
        <f>IFERROR(VLOOKUP('Lotações convertidas'!A7967,'Lista de conversão'!A:B,2,0),IFERROR(VLOOKUP('Lotações convertidas'!A7967,'Lista de conversão'!B:B,1,0),""))</f>
        <v/>
      </c>
    </row>
    <row r="7968" spans="1:2" x14ac:dyDescent="0.25">
      <c r="A7968" t="str">
        <f>TRIM(BC!F7966)</f>
        <v/>
      </c>
      <c r="B7968" t="str">
        <f>IFERROR(VLOOKUP('Lotações convertidas'!A7968,'Lista de conversão'!A:B,2,0),IFERROR(VLOOKUP('Lotações convertidas'!A7968,'Lista de conversão'!B:B,1,0),""))</f>
        <v/>
      </c>
    </row>
    <row r="7969" spans="1:2" x14ac:dyDescent="0.25">
      <c r="A7969" t="str">
        <f>TRIM(BC!F7967)</f>
        <v/>
      </c>
      <c r="B7969" t="str">
        <f>IFERROR(VLOOKUP('Lotações convertidas'!A7969,'Lista de conversão'!A:B,2,0),IFERROR(VLOOKUP('Lotações convertidas'!A7969,'Lista de conversão'!B:B,1,0),""))</f>
        <v/>
      </c>
    </row>
    <row r="7970" spans="1:2" x14ac:dyDescent="0.25">
      <c r="A7970" t="str">
        <f>TRIM(BC!F7968)</f>
        <v/>
      </c>
      <c r="B7970" t="str">
        <f>IFERROR(VLOOKUP('Lotações convertidas'!A7970,'Lista de conversão'!A:B,2,0),IFERROR(VLOOKUP('Lotações convertidas'!A7970,'Lista de conversão'!B:B,1,0),""))</f>
        <v/>
      </c>
    </row>
    <row r="7971" spans="1:2" x14ac:dyDescent="0.25">
      <c r="A7971" t="str">
        <f>TRIM(BC!F7969)</f>
        <v/>
      </c>
      <c r="B7971" t="str">
        <f>IFERROR(VLOOKUP('Lotações convertidas'!A7971,'Lista de conversão'!A:B,2,0),IFERROR(VLOOKUP('Lotações convertidas'!A7971,'Lista de conversão'!B:B,1,0),""))</f>
        <v/>
      </c>
    </row>
    <row r="7972" spans="1:2" x14ac:dyDescent="0.25">
      <c r="A7972" t="str">
        <f>TRIM(BC!F7970)</f>
        <v/>
      </c>
      <c r="B7972" t="str">
        <f>IFERROR(VLOOKUP('Lotações convertidas'!A7972,'Lista de conversão'!A:B,2,0),IFERROR(VLOOKUP('Lotações convertidas'!A7972,'Lista de conversão'!B:B,1,0),""))</f>
        <v/>
      </c>
    </row>
    <row r="7973" spans="1:2" x14ac:dyDescent="0.25">
      <c r="A7973" t="str">
        <f>TRIM(BC!F7971)</f>
        <v/>
      </c>
      <c r="B7973" t="str">
        <f>IFERROR(VLOOKUP('Lotações convertidas'!A7973,'Lista de conversão'!A:B,2,0),IFERROR(VLOOKUP('Lotações convertidas'!A7973,'Lista de conversão'!B:B,1,0),""))</f>
        <v/>
      </c>
    </row>
    <row r="7974" spans="1:2" x14ac:dyDescent="0.25">
      <c r="A7974" t="str">
        <f>TRIM(BC!F7972)</f>
        <v/>
      </c>
      <c r="B7974" t="str">
        <f>IFERROR(VLOOKUP('Lotações convertidas'!A7974,'Lista de conversão'!A:B,2,0),IFERROR(VLOOKUP('Lotações convertidas'!A7974,'Lista de conversão'!B:B,1,0),""))</f>
        <v/>
      </c>
    </row>
    <row r="7975" spans="1:2" x14ac:dyDescent="0.25">
      <c r="A7975" t="str">
        <f>TRIM(BC!F7973)</f>
        <v/>
      </c>
      <c r="B7975" t="str">
        <f>IFERROR(VLOOKUP('Lotações convertidas'!A7975,'Lista de conversão'!A:B,2,0),IFERROR(VLOOKUP('Lotações convertidas'!A7975,'Lista de conversão'!B:B,1,0),""))</f>
        <v/>
      </c>
    </row>
    <row r="7976" spans="1:2" x14ac:dyDescent="0.25">
      <c r="A7976" t="str">
        <f>TRIM(BC!F7974)</f>
        <v/>
      </c>
      <c r="B7976" t="str">
        <f>IFERROR(VLOOKUP('Lotações convertidas'!A7976,'Lista de conversão'!A:B,2,0),IFERROR(VLOOKUP('Lotações convertidas'!A7976,'Lista de conversão'!B:B,1,0),""))</f>
        <v/>
      </c>
    </row>
    <row r="7977" spans="1:2" x14ac:dyDescent="0.25">
      <c r="A7977" t="str">
        <f>TRIM(BC!F7975)</f>
        <v/>
      </c>
      <c r="B7977" t="str">
        <f>IFERROR(VLOOKUP('Lotações convertidas'!A7977,'Lista de conversão'!A:B,2,0),IFERROR(VLOOKUP('Lotações convertidas'!A7977,'Lista de conversão'!B:B,1,0),""))</f>
        <v/>
      </c>
    </row>
    <row r="7978" spans="1:2" x14ac:dyDescent="0.25">
      <c r="A7978" t="str">
        <f>TRIM(BC!F7976)</f>
        <v/>
      </c>
      <c r="B7978" t="str">
        <f>IFERROR(VLOOKUP('Lotações convertidas'!A7978,'Lista de conversão'!A:B,2,0),IFERROR(VLOOKUP('Lotações convertidas'!A7978,'Lista de conversão'!B:B,1,0),""))</f>
        <v/>
      </c>
    </row>
    <row r="7979" spans="1:2" x14ac:dyDescent="0.25">
      <c r="A7979" t="str">
        <f>TRIM(BC!F7977)</f>
        <v/>
      </c>
      <c r="B7979" t="str">
        <f>IFERROR(VLOOKUP('Lotações convertidas'!A7979,'Lista de conversão'!A:B,2,0),IFERROR(VLOOKUP('Lotações convertidas'!A7979,'Lista de conversão'!B:B,1,0),""))</f>
        <v/>
      </c>
    </row>
    <row r="7980" spans="1:2" x14ac:dyDescent="0.25">
      <c r="A7980" t="str">
        <f>TRIM(BC!F7978)</f>
        <v/>
      </c>
      <c r="B7980" t="str">
        <f>IFERROR(VLOOKUP('Lotações convertidas'!A7980,'Lista de conversão'!A:B,2,0),IFERROR(VLOOKUP('Lotações convertidas'!A7980,'Lista de conversão'!B:B,1,0),""))</f>
        <v/>
      </c>
    </row>
    <row r="7981" spans="1:2" x14ac:dyDescent="0.25">
      <c r="A7981" t="str">
        <f>TRIM(BC!F7979)</f>
        <v/>
      </c>
      <c r="B7981" t="str">
        <f>IFERROR(VLOOKUP('Lotações convertidas'!A7981,'Lista de conversão'!A:B,2,0),IFERROR(VLOOKUP('Lotações convertidas'!A7981,'Lista de conversão'!B:B,1,0),""))</f>
        <v/>
      </c>
    </row>
    <row r="7982" spans="1:2" x14ac:dyDescent="0.25">
      <c r="A7982" t="str">
        <f>TRIM(BC!F7980)</f>
        <v/>
      </c>
      <c r="B7982" t="str">
        <f>IFERROR(VLOOKUP('Lotações convertidas'!A7982,'Lista de conversão'!A:B,2,0),IFERROR(VLOOKUP('Lotações convertidas'!A7982,'Lista de conversão'!B:B,1,0),""))</f>
        <v/>
      </c>
    </row>
    <row r="7983" spans="1:2" x14ac:dyDescent="0.25">
      <c r="A7983" t="str">
        <f>TRIM(BC!F7981)</f>
        <v/>
      </c>
      <c r="B7983" t="str">
        <f>IFERROR(VLOOKUP('Lotações convertidas'!A7983,'Lista de conversão'!A:B,2,0),IFERROR(VLOOKUP('Lotações convertidas'!A7983,'Lista de conversão'!B:B,1,0),""))</f>
        <v/>
      </c>
    </row>
    <row r="7984" spans="1:2" x14ac:dyDescent="0.25">
      <c r="A7984" t="str">
        <f>TRIM(BC!F7982)</f>
        <v/>
      </c>
      <c r="B7984" t="str">
        <f>IFERROR(VLOOKUP('Lotações convertidas'!A7984,'Lista de conversão'!A:B,2,0),IFERROR(VLOOKUP('Lotações convertidas'!A7984,'Lista de conversão'!B:B,1,0),""))</f>
        <v/>
      </c>
    </row>
    <row r="7985" spans="1:2" x14ac:dyDescent="0.25">
      <c r="A7985" t="str">
        <f>TRIM(BC!F7983)</f>
        <v/>
      </c>
      <c r="B7985" t="str">
        <f>IFERROR(VLOOKUP('Lotações convertidas'!A7985,'Lista de conversão'!A:B,2,0),IFERROR(VLOOKUP('Lotações convertidas'!A7985,'Lista de conversão'!B:B,1,0),""))</f>
        <v/>
      </c>
    </row>
    <row r="7986" spans="1:2" x14ac:dyDescent="0.25">
      <c r="A7986" t="str">
        <f>TRIM(BC!F7984)</f>
        <v/>
      </c>
      <c r="B7986" t="str">
        <f>IFERROR(VLOOKUP('Lotações convertidas'!A7986,'Lista de conversão'!A:B,2,0),IFERROR(VLOOKUP('Lotações convertidas'!A7986,'Lista de conversão'!B:B,1,0),""))</f>
        <v/>
      </c>
    </row>
    <row r="7987" spans="1:2" x14ac:dyDescent="0.25">
      <c r="A7987" t="str">
        <f>TRIM(BC!F7985)</f>
        <v/>
      </c>
      <c r="B7987" t="str">
        <f>IFERROR(VLOOKUP('Lotações convertidas'!A7987,'Lista de conversão'!A:B,2,0),IFERROR(VLOOKUP('Lotações convertidas'!A7987,'Lista de conversão'!B:B,1,0),""))</f>
        <v/>
      </c>
    </row>
    <row r="7988" spans="1:2" x14ac:dyDescent="0.25">
      <c r="A7988" t="str">
        <f>TRIM(BC!F7986)</f>
        <v/>
      </c>
      <c r="B7988" t="str">
        <f>IFERROR(VLOOKUP('Lotações convertidas'!A7988,'Lista de conversão'!A:B,2,0),IFERROR(VLOOKUP('Lotações convertidas'!A7988,'Lista de conversão'!B:B,1,0),""))</f>
        <v/>
      </c>
    </row>
    <row r="7989" spans="1:2" x14ac:dyDescent="0.25">
      <c r="A7989" t="str">
        <f>TRIM(BC!F7987)</f>
        <v/>
      </c>
      <c r="B7989" t="str">
        <f>IFERROR(VLOOKUP('Lotações convertidas'!A7989,'Lista de conversão'!A:B,2,0),IFERROR(VLOOKUP('Lotações convertidas'!A7989,'Lista de conversão'!B:B,1,0),""))</f>
        <v/>
      </c>
    </row>
    <row r="7990" spans="1:2" x14ac:dyDescent="0.25">
      <c r="A7990" t="str">
        <f>TRIM(BC!F7988)</f>
        <v/>
      </c>
      <c r="B7990" t="str">
        <f>IFERROR(VLOOKUP('Lotações convertidas'!A7990,'Lista de conversão'!A:B,2,0),IFERROR(VLOOKUP('Lotações convertidas'!A7990,'Lista de conversão'!B:B,1,0),""))</f>
        <v/>
      </c>
    </row>
    <row r="7991" spans="1:2" x14ac:dyDescent="0.25">
      <c r="A7991" t="str">
        <f>TRIM(BC!F7989)</f>
        <v/>
      </c>
      <c r="B7991" t="str">
        <f>IFERROR(VLOOKUP('Lotações convertidas'!A7991,'Lista de conversão'!A:B,2,0),IFERROR(VLOOKUP('Lotações convertidas'!A7991,'Lista de conversão'!B:B,1,0),""))</f>
        <v/>
      </c>
    </row>
    <row r="7992" spans="1:2" x14ac:dyDescent="0.25">
      <c r="A7992" t="str">
        <f>TRIM(BC!F7990)</f>
        <v/>
      </c>
      <c r="B7992" t="str">
        <f>IFERROR(VLOOKUP('Lotações convertidas'!A7992,'Lista de conversão'!A:B,2,0),IFERROR(VLOOKUP('Lotações convertidas'!A7992,'Lista de conversão'!B:B,1,0),""))</f>
        <v/>
      </c>
    </row>
    <row r="7993" spans="1:2" x14ac:dyDescent="0.25">
      <c r="A7993" t="str">
        <f>TRIM(BC!F7991)</f>
        <v/>
      </c>
      <c r="B7993" t="str">
        <f>IFERROR(VLOOKUP('Lotações convertidas'!A7993,'Lista de conversão'!A:B,2,0),IFERROR(VLOOKUP('Lotações convertidas'!A7993,'Lista de conversão'!B:B,1,0),""))</f>
        <v/>
      </c>
    </row>
    <row r="7994" spans="1:2" x14ac:dyDescent="0.25">
      <c r="A7994" t="str">
        <f>TRIM(BC!F7992)</f>
        <v/>
      </c>
      <c r="B7994" t="str">
        <f>IFERROR(VLOOKUP('Lotações convertidas'!A7994,'Lista de conversão'!A:B,2,0),IFERROR(VLOOKUP('Lotações convertidas'!A7994,'Lista de conversão'!B:B,1,0),""))</f>
        <v/>
      </c>
    </row>
    <row r="7995" spans="1:2" x14ac:dyDescent="0.25">
      <c r="A7995" t="str">
        <f>TRIM(BC!F7993)</f>
        <v/>
      </c>
      <c r="B7995" t="str">
        <f>IFERROR(VLOOKUP('Lotações convertidas'!A7995,'Lista de conversão'!A:B,2,0),IFERROR(VLOOKUP('Lotações convertidas'!A7995,'Lista de conversão'!B:B,1,0),""))</f>
        <v/>
      </c>
    </row>
    <row r="7996" spans="1:2" x14ac:dyDescent="0.25">
      <c r="A7996" t="str">
        <f>TRIM(BC!F7994)</f>
        <v/>
      </c>
      <c r="B7996" t="str">
        <f>IFERROR(VLOOKUP('Lotações convertidas'!A7996,'Lista de conversão'!A:B,2,0),IFERROR(VLOOKUP('Lotações convertidas'!A7996,'Lista de conversão'!B:B,1,0),""))</f>
        <v/>
      </c>
    </row>
    <row r="7997" spans="1:2" x14ac:dyDescent="0.25">
      <c r="A7997" t="str">
        <f>TRIM(BC!F7995)</f>
        <v/>
      </c>
      <c r="B7997" t="str">
        <f>IFERROR(VLOOKUP('Lotações convertidas'!A7997,'Lista de conversão'!A:B,2,0),IFERROR(VLOOKUP('Lotações convertidas'!A7997,'Lista de conversão'!B:B,1,0),""))</f>
        <v/>
      </c>
    </row>
    <row r="7998" spans="1:2" x14ac:dyDescent="0.25">
      <c r="A7998" t="str">
        <f>TRIM(BC!F7996)</f>
        <v/>
      </c>
      <c r="B7998" t="str">
        <f>IFERROR(VLOOKUP('Lotações convertidas'!A7998,'Lista de conversão'!A:B,2,0),IFERROR(VLOOKUP('Lotações convertidas'!A7998,'Lista de conversão'!B:B,1,0),""))</f>
        <v/>
      </c>
    </row>
    <row r="7999" spans="1:2" x14ac:dyDescent="0.25">
      <c r="A7999" t="str">
        <f>TRIM(BC!F7997)</f>
        <v/>
      </c>
      <c r="B7999" t="str">
        <f>IFERROR(VLOOKUP('Lotações convertidas'!A7999,'Lista de conversão'!A:B,2,0),IFERROR(VLOOKUP('Lotações convertidas'!A7999,'Lista de conversão'!B:B,1,0),""))</f>
        <v/>
      </c>
    </row>
    <row r="8000" spans="1:2" x14ac:dyDescent="0.25">
      <c r="A8000" t="str">
        <f>TRIM(BC!F7998)</f>
        <v/>
      </c>
      <c r="B8000" t="str">
        <f>IFERROR(VLOOKUP('Lotações convertidas'!A8000,'Lista de conversão'!A:B,2,0),IFERROR(VLOOKUP('Lotações convertidas'!A8000,'Lista de conversão'!B:B,1,0),""))</f>
        <v/>
      </c>
    </row>
    <row r="8001" spans="1:2" x14ac:dyDescent="0.25">
      <c r="A8001" t="str">
        <f>TRIM(BC!F7999)</f>
        <v/>
      </c>
      <c r="B8001" t="str">
        <f>IFERROR(VLOOKUP('Lotações convertidas'!A8001,'Lista de conversão'!A:B,2,0),IFERROR(VLOOKUP('Lotações convertidas'!A8001,'Lista de conversão'!B:B,1,0),""))</f>
        <v/>
      </c>
    </row>
    <row r="8002" spans="1:2" x14ac:dyDescent="0.25">
      <c r="A8002" t="str">
        <f>TRIM(BC!F8000)</f>
        <v/>
      </c>
      <c r="B8002" t="str">
        <f>IFERROR(VLOOKUP('Lotações convertidas'!A8002,'Lista de conversão'!A:B,2,0),IFERROR(VLOOKUP('Lotações convertidas'!A8002,'Lista de conversão'!B:B,1,0),""))</f>
        <v/>
      </c>
    </row>
    <row r="8003" spans="1:2" x14ac:dyDescent="0.25">
      <c r="A8003" t="str">
        <f>TRIM(BC!F8001)</f>
        <v/>
      </c>
      <c r="B8003" t="str">
        <f>IFERROR(VLOOKUP('Lotações convertidas'!A8003,'Lista de conversão'!A:B,2,0),IFERROR(VLOOKUP('Lotações convertidas'!A8003,'Lista de conversão'!B:B,1,0),""))</f>
        <v/>
      </c>
    </row>
    <row r="8004" spans="1:2" x14ac:dyDescent="0.25">
      <c r="A8004" t="str">
        <f>TRIM(BC!F8002)</f>
        <v/>
      </c>
      <c r="B8004" t="str">
        <f>IFERROR(VLOOKUP('Lotações convertidas'!A8004,'Lista de conversão'!A:B,2,0),IFERROR(VLOOKUP('Lotações convertidas'!A8004,'Lista de conversão'!B:B,1,0),""))</f>
        <v/>
      </c>
    </row>
    <row r="8005" spans="1:2" x14ac:dyDescent="0.25">
      <c r="A8005" t="str">
        <f>TRIM(BC!F8003)</f>
        <v/>
      </c>
      <c r="B8005" t="str">
        <f>IFERROR(VLOOKUP('Lotações convertidas'!A8005,'Lista de conversão'!A:B,2,0),IFERROR(VLOOKUP('Lotações convertidas'!A8005,'Lista de conversão'!B:B,1,0),""))</f>
        <v/>
      </c>
    </row>
    <row r="8006" spans="1:2" x14ac:dyDescent="0.25">
      <c r="A8006" t="str">
        <f>TRIM(BC!F8004)</f>
        <v/>
      </c>
      <c r="B8006" t="str">
        <f>IFERROR(VLOOKUP('Lotações convertidas'!A8006,'Lista de conversão'!A:B,2,0),IFERROR(VLOOKUP('Lotações convertidas'!A8006,'Lista de conversão'!B:B,1,0),""))</f>
        <v/>
      </c>
    </row>
    <row r="8007" spans="1:2" x14ac:dyDescent="0.25">
      <c r="A8007" t="str">
        <f>TRIM(BC!F8005)</f>
        <v/>
      </c>
      <c r="B8007" t="str">
        <f>IFERROR(VLOOKUP('Lotações convertidas'!A8007,'Lista de conversão'!A:B,2,0),IFERROR(VLOOKUP('Lotações convertidas'!A8007,'Lista de conversão'!B:B,1,0),""))</f>
        <v/>
      </c>
    </row>
    <row r="8008" spans="1:2" x14ac:dyDescent="0.25">
      <c r="A8008" t="str">
        <f>TRIM(BC!F8006)</f>
        <v/>
      </c>
      <c r="B8008" t="str">
        <f>IFERROR(VLOOKUP('Lotações convertidas'!A8008,'Lista de conversão'!A:B,2,0),IFERROR(VLOOKUP('Lotações convertidas'!A8008,'Lista de conversão'!B:B,1,0),""))</f>
        <v/>
      </c>
    </row>
    <row r="8009" spans="1:2" x14ac:dyDescent="0.25">
      <c r="A8009" t="str">
        <f>TRIM(BC!F8007)</f>
        <v/>
      </c>
      <c r="B8009" t="str">
        <f>IFERROR(VLOOKUP('Lotações convertidas'!A8009,'Lista de conversão'!A:B,2,0),IFERROR(VLOOKUP('Lotações convertidas'!A8009,'Lista de conversão'!B:B,1,0),""))</f>
        <v/>
      </c>
    </row>
    <row r="8010" spans="1:2" x14ac:dyDescent="0.25">
      <c r="A8010" t="str">
        <f>TRIM(BC!F8008)</f>
        <v/>
      </c>
      <c r="B8010" t="str">
        <f>IFERROR(VLOOKUP('Lotações convertidas'!A8010,'Lista de conversão'!A:B,2,0),IFERROR(VLOOKUP('Lotações convertidas'!A8010,'Lista de conversão'!B:B,1,0),""))</f>
        <v/>
      </c>
    </row>
    <row r="8011" spans="1:2" x14ac:dyDescent="0.25">
      <c r="A8011" t="str">
        <f>TRIM(BC!F8009)</f>
        <v/>
      </c>
      <c r="B8011" t="str">
        <f>IFERROR(VLOOKUP('Lotações convertidas'!A8011,'Lista de conversão'!A:B,2,0),IFERROR(VLOOKUP('Lotações convertidas'!A8011,'Lista de conversão'!B:B,1,0),""))</f>
        <v/>
      </c>
    </row>
    <row r="8012" spans="1:2" x14ac:dyDescent="0.25">
      <c r="A8012" t="str">
        <f>TRIM(BC!F8010)</f>
        <v/>
      </c>
      <c r="B8012" t="str">
        <f>IFERROR(VLOOKUP('Lotações convertidas'!A8012,'Lista de conversão'!A:B,2,0),IFERROR(VLOOKUP('Lotações convertidas'!A8012,'Lista de conversão'!B:B,1,0),""))</f>
        <v/>
      </c>
    </row>
    <row r="8013" spans="1:2" x14ac:dyDescent="0.25">
      <c r="A8013" t="str">
        <f>TRIM(BC!F8011)</f>
        <v/>
      </c>
      <c r="B8013" t="str">
        <f>IFERROR(VLOOKUP('Lotações convertidas'!A8013,'Lista de conversão'!A:B,2,0),IFERROR(VLOOKUP('Lotações convertidas'!A8013,'Lista de conversão'!B:B,1,0),""))</f>
        <v/>
      </c>
    </row>
    <row r="8014" spans="1:2" x14ac:dyDescent="0.25">
      <c r="A8014" t="str">
        <f>TRIM(BC!F8012)</f>
        <v/>
      </c>
      <c r="B8014" t="str">
        <f>IFERROR(VLOOKUP('Lotações convertidas'!A8014,'Lista de conversão'!A:B,2,0),IFERROR(VLOOKUP('Lotações convertidas'!A8014,'Lista de conversão'!B:B,1,0),""))</f>
        <v/>
      </c>
    </row>
    <row r="8015" spans="1:2" x14ac:dyDescent="0.25">
      <c r="A8015" t="str">
        <f>TRIM(BC!F8013)</f>
        <v/>
      </c>
      <c r="B8015" t="str">
        <f>IFERROR(VLOOKUP('Lotações convertidas'!A8015,'Lista de conversão'!A:B,2,0),IFERROR(VLOOKUP('Lotações convertidas'!A8015,'Lista de conversão'!B:B,1,0),""))</f>
        <v/>
      </c>
    </row>
    <row r="8016" spans="1:2" x14ac:dyDescent="0.25">
      <c r="A8016" t="str">
        <f>TRIM(BC!F8014)</f>
        <v/>
      </c>
      <c r="B8016" t="str">
        <f>IFERROR(VLOOKUP('Lotações convertidas'!A8016,'Lista de conversão'!A:B,2,0),IFERROR(VLOOKUP('Lotações convertidas'!A8016,'Lista de conversão'!B:B,1,0),""))</f>
        <v/>
      </c>
    </row>
    <row r="8017" spans="1:2" x14ac:dyDescent="0.25">
      <c r="A8017" t="str">
        <f>TRIM(BC!F8015)</f>
        <v/>
      </c>
      <c r="B8017" t="str">
        <f>IFERROR(VLOOKUP('Lotações convertidas'!A8017,'Lista de conversão'!A:B,2,0),IFERROR(VLOOKUP('Lotações convertidas'!A8017,'Lista de conversão'!B:B,1,0),""))</f>
        <v/>
      </c>
    </row>
    <row r="8018" spans="1:2" x14ac:dyDescent="0.25">
      <c r="A8018" t="str">
        <f>TRIM(BC!F8016)</f>
        <v/>
      </c>
      <c r="B8018" t="str">
        <f>IFERROR(VLOOKUP('Lotações convertidas'!A8018,'Lista de conversão'!A:B,2,0),IFERROR(VLOOKUP('Lotações convertidas'!A8018,'Lista de conversão'!B:B,1,0),""))</f>
        <v/>
      </c>
    </row>
    <row r="8019" spans="1:2" x14ac:dyDescent="0.25">
      <c r="A8019" t="str">
        <f>TRIM(BC!F8017)</f>
        <v/>
      </c>
      <c r="B8019" t="str">
        <f>IFERROR(VLOOKUP('Lotações convertidas'!A8019,'Lista de conversão'!A:B,2,0),IFERROR(VLOOKUP('Lotações convertidas'!A8019,'Lista de conversão'!B:B,1,0),""))</f>
        <v/>
      </c>
    </row>
    <row r="8020" spans="1:2" x14ac:dyDescent="0.25">
      <c r="A8020" t="str">
        <f>TRIM(BC!F8018)</f>
        <v/>
      </c>
      <c r="B8020" t="str">
        <f>IFERROR(VLOOKUP('Lotações convertidas'!A8020,'Lista de conversão'!A:B,2,0),IFERROR(VLOOKUP('Lotações convertidas'!A8020,'Lista de conversão'!B:B,1,0),""))</f>
        <v/>
      </c>
    </row>
    <row r="8021" spans="1:2" x14ac:dyDescent="0.25">
      <c r="A8021" t="str">
        <f>TRIM(BC!F8019)</f>
        <v/>
      </c>
      <c r="B8021" t="str">
        <f>IFERROR(VLOOKUP('Lotações convertidas'!A8021,'Lista de conversão'!A:B,2,0),IFERROR(VLOOKUP('Lotações convertidas'!A8021,'Lista de conversão'!B:B,1,0),""))</f>
        <v/>
      </c>
    </row>
    <row r="8022" spans="1:2" x14ac:dyDescent="0.25">
      <c r="A8022" t="str">
        <f>TRIM(BC!F8020)</f>
        <v/>
      </c>
      <c r="B8022" t="str">
        <f>IFERROR(VLOOKUP('Lotações convertidas'!A8022,'Lista de conversão'!A:B,2,0),IFERROR(VLOOKUP('Lotações convertidas'!A8022,'Lista de conversão'!B:B,1,0),""))</f>
        <v/>
      </c>
    </row>
    <row r="8023" spans="1:2" x14ac:dyDescent="0.25">
      <c r="A8023" t="str">
        <f>TRIM(BC!F8021)</f>
        <v/>
      </c>
      <c r="B8023" t="str">
        <f>IFERROR(VLOOKUP('Lotações convertidas'!A8023,'Lista de conversão'!A:B,2,0),IFERROR(VLOOKUP('Lotações convertidas'!A8023,'Lista de conversão'!B:B,1,0),""))</f>
        <v/>
      </c>
    </row>
    <row r="8024" spans="1:2" x14ac:dyDescent="0.25">
      <c r="A8024" t="str">
        <f>TRIM(BC!F8022)</f>
        <v/>
      </c>
      <c r="B8024" t="str">
        <f>IFERROR(VLOOKUP('Lotações convertidas'!A8024,'Lista de conversão'!A:B,2,0),IFERROR(VLOOKUP('Lotações convertidas'!A8024,'Lista de conversão'!B:B,1,0),""))</f>
        <v/>
      </c>
    </row>
    <row r="8025" spans="1:2" x14ac:dyDescent="0.25">
      <c r="A8025" t="str">
        <f>TRIM(BC!F8023)</f>
        <v/>
      </c>
      <c r="B8025" t="str">
        <f>IFERROR(VLOOKUP('Lotações convertidas'!A8025,'Lista de conversão'!A:B,2,0),IFERROR(VLOOKUP('Lotações convertidas'!A8025,'Lista de conversão'!B:B,1,0),""))</f>
        <v/>
      </c>
    </row>
    <row r="8026" spans="1:2" x14ac:dyDescent="0.25">
      <c r="A8026" t="str">
        <f>TRIM(BC!F8024)</f>
        <v/>
      </c>
      <c r="B8026" t="str">
        <f>IFERROR(VLOOKUP('Lotações convertidas'!A8026,'Lista de conversão'!A:B,2,0),IFERROR(VLOOKUP('Lotações convertidas'!A8026,'Lista de conversão'!B:B,1,0),""))</f>
        <v/>
      </c>
    </row>
    <row r="8027" spans="1:2" x14ac:dyDescent="0.25">
      <c r="A8027" t="str">
        <f>TRIM(BC!F8025)</f>
        <v/>
      </c>
      <c r="B8027" t="str">
        <f>IFERROR(VLOOKUP('Lotações convertidas'!A8027,'Lista de conversão'!A:B,2,0),IFERROR(VLOOKUP('Lotações convertidas'!A8027,'Lista de conversão'!B:B,1,0),""))</f>
        <v/>
      </c>
    </row>
    <row r="8028" spans="1:2" x14ac:dyDescent="0.25">
      <c r="A8028" t="str">
        <f>TRIM(BC!F8026)</f>
        <v/>
      </c>
      <c r="B8028" t="str">
        <f>IFERROR(VLOOKUP('Lotações convertidas'!A8028,'Lista de conversão'!A:B,2,0),IFERROR(VLOOKUP('Lotações convertidas'!A8028,'Lista de conversão'!B:B,1,0),""))</f>
        <v/>
      </c>
    </row>
    <row r="8029" spans="1:2" x14ac:dyDescent="0.25">
      <c r="A8029" t="str">
        <f>TRIM(BC!F8027)</f>
        <v/>
      </c>
      <c r="B8029" t="str">
        <f>IFERROR(VLOOKUP('Lotações convertidas'!A8029,'Lista de conversão'!A:B,2,0),IFERROR(VLOOKUP('Lotações convertidas'!A8029,'Lista de conversão'!B:B,1,0),""))</f>
        <v/>
      </c>
    </row>
    <row r="8030" spans="1:2" x14ac:dyDescent="0.25">
      <c r="A8030" t="str">
        <f>TRIM(BC!F8028)</f>
        <v/>
      </c>
      <c r="B8030" t="str">
        <f>IFERROR(VLOOKUP('Lotações convertidas'!A8030,'Lista de conversão'!A:B,2,0),IFERROR(VLOOKUP('Lotações convertidas'!A8030,'Lista de conversão'!B:B,1,0),""))</f>
        <v/>
      </c>
    </row>
    <row r="8031" spans="1:2" x14ac:dyDescent="0.25">
      <c r="A8031" t="str">
        <f>TRIM(BC!F8029)</f>
        <v/>
      </c>
      <c r="B8031" t="str">
        <f>IFERROR(VLOOKUP('Lotações convertidas'!A8031,'Lista de conversão'!A:B,2,0),IFERROR(VLOOKUP('Lotações convertidas'!A8031,'Lista de conversão'!B:B,1,0),""))</f>
        <v/>
      </c>
    </row>
    <row r="8032" spans="1:2" x14ac:dyDescent="0.25">
      <c r="A8032" t="str">
        <f>TRIM(BC!F8030)</f>
        <v/>
      </c>
      <c r="B8032" t="str">
        <f>IFERROR(VLOOKUP('Lotações convertidas'!A8032,'Lista de conversão'!A:B,2,0),IFERROR(VLOOKUP('Lotações convertidas'!A8032,'Lista de conversão'!B:B,1,0),""))</f>
        <v/>
      </c>
    </row>
    <row r="8033" spans="1:2" x14ac:dyDescent="0.25">
      <c r="A8033" t="str">
        <f>TRIM(BC!F8031)</f>
        <v/>
      </c>
      <c r="B8033" t="str">
        <f>IFERROR(VLOOKUP('Lotações convertidas'!A8033,'Lista de conversão'!A:B,2,0),IFERROR(VLOOKUP('Lotações convertidas'!A8033,'Lista de conversão'!B:B,1,0),""))</f>
        <v/>
      </c>
    </row>
    <row r="8034" spans="1:2" x14ac:dyDescent="0.25">
      <c r="A8034" t="str">
        <f>TRIM(BC!F8032)</f>
        <v/>
      </c>
      <c r="B8034" t="str">
        <f>IFERROR(VLOOKUP('Lotações convertidas'!A8034,'Lista de conversão'!A:B,2,0),IFERROR(VLOOKUP('Lotações convertidas'!A8034,'Lista de conversão'!B:B,1,0),""))</f>
        <v/>
      </c>
    </row>
    <row r="8035" spans="1:2" x14ac:dyDescent="0.25">
      <c r="A8035" t="str">
        <f>TRIM(BC!F8033)</f>
        <v/>
      </c>
      <c r="B8035" t="str">
        <f>IFERROR(VLOOKUP('Lotações convertidas'!A8035,'Lista de conversão'!A:B,2,0),IFERROR(VLOOKUP('Lotações convertidas'!A8035,'Lista de conversão'!B:B,1,0),""))</f>
        <v/>
      </c>
    </row>
    <row r="8036" spans="1:2" x14ac:dyDescent="0.25">
      <c r="A8036" t="str">
        <f>TRIM(BC!F8034)</f>
        <v/>
      </c>
      <c r="B8036" t="str">
        <f>IFERROR(VLOOKUP('Lotações convertidas'!A8036,'Lista de conversão'!A:B,2,0),IFERROR(VLOOKUP('Lotações convertidas'!A8036,'Lista de conversão'!B:B,1,0),""))</f>
        <v/>
      </c>
    </row>
    <row r="8037" spans="1:2" x14ac:dyDescent="0.25">
      <c r="A8037" t="str">
        <f>TRIM(BC!F8035)</f>
        <v/>
      </c>
      <c r="B8037" t="str">
        <f>IFERROR(VLOOKUP('Lotações convertidas'!A8037,'Lista de conversão'!A:B,2,0),IFERROR(VLOOKUP('Lotações convertidas'!A8037,'Lista de conversão'!B:B,1,0),""))</f>
        <v/>
      </c>
    </row>
    <row r="8038" spans="1:2" x14ac:dyDescent="0.25">
      <c r="A8038" t="str">
        <f>TRIM(BC!F8036)</f>
        <v/>
      </c>
      <c r="B8038" t="str">
        <f>IFERROR(VLOOKUP('Lotações convertidas'!A8038,'Lista de conversão'!A:B,2,0),IFERROR(VLOOKUP('Lotações convertidas'!A8038,'Lista de conversão'!B:B,1,0),""))</f>
        <v/>
      </c>
    </row>
    <row r="8039" spans="1:2" x14ac:dyDescent="0.25">
      <c r="A8039" t="str">
        <f>TRIM(BC!F8037)</f>
        <v/>
      </c>
      <c r="B8039" t="str">
        <f>IFERROR(VLOOKUP('Lotações convertidas'!A8039,'Lista de conversão'!A:B,2,0),IFERROR(VLOOKUP('Lotações convertidas'!A8039,'Lista de conversão'!B:B,1,0),""))</f>
        <v/>
      </c>
    </row>
    <row r="8040" spans="1:2" x14ac:dyDescent="0.25">
      <c r="A8040" t="str">
        <f>TRIM(BC!F8038)</f>
        <v/>
      </c>
      <c r="B8040" t="str">
        <f>IFERROR(VLOOKUP('Lotações convertidas'!A8040,'Lista de conversão'!A:B,2,0),IFERROR(VLOOKUP('Lotações convertidas'!A8040,'Lista de conversão'!B:B,1,0),""))</f>
        <v/>
      </c>
    </row>
    <row r="8041" spans="1:2" x14ac:dyDescent="0.25">
      <c r="A8041" t="str">
        <f>TRIM(BC!F8039)</f>
        <v/>
      </c>
      <c r="B8041" t="str">
        <f>IFERROR(VLOOKUP('Lotações convertidas'!A8041,'Lista de conversão'!A:B,2,0),IFERROR(VLOOKUP('Lotações convertidas'!A8041,'Lista de conversão'!B:B,1,0),""))</f>
        <v/>
      </c>
    </row>
    <row r="8042" spans="1:2" x14ac:dyDescent="0.25">
      <c r="A8042" t="str">
        <f>TRIM(BC!F8040)</f>
        <v/>
      </c>
      <c r="B8042" t="str">
        <f>IFERROR(VLOOKUP('Lotações convertidas'!A8042,'Lista de conversão'!A:B,2,0),IFERROR(VLOOKUP('Lotações convertidas'!A8042,'Lista de conversão'!B:B,1,0),""))</f>
        <v/>
      </c>
    </row>
    <row r="8043" spans="1:2" x14ac:dyDescent="0.25">
      <c r="A8043" t="str">
        <f>TRIM(BC!F8041)</f>
        <v/>
      </c>
      <c r="B8043" t="str">
        <f>IFERROR(VLOOKUP('Lotações convertidas'!A8043,'Lista de conversão'!A:B,2,0),IFERROR(VLOOKUP('Lotações convertidas'!A8043,'Lista de conversão'!B:B,1,0),""))</f>
        <v/>
      </c>
    </row>
    <row r="8044" spans="1:2" x14ac:dyDescent="0.25">
      <c r="A8044" t="str">
        <f>TRIM(BC!F8042)</f>
        <v/>
      </c>
      <c r="B8044" t="str">
        <f>IFERROR(VLOOKUP('Lotações convertidas'!A8044,'Lista de conversão'!A:B,2,0),IFERROR(VLOOKUP('Lotações convertidas'!A8044,'Lista de conversão'!B:B,1,0),""))</f>
        <v/>
      </c>
    </row>
    <row r="8045" spans="1:2" x14ac:dyDescent="0.25">
      <c r="A8045" t="str">
        <f>TRIM(BC!F8043)</f>
        <v/>
      </c>
      <c r="B8045" t="str">
        <f>IFERROR(VLOOKUP('Lotações convertidas'!A8045,'Lista de conversão'!A:B,2,0),IFERROR(VLOOKUP('Lotações convertidas'!A8045,'Lista de conversão'!B:B,1,0),""))</f>
        <v/>
      </c>
    </row>
    <row r="8046" spans="1:2" x14ac:dyDescent="0.25">
      <c r="A8046" t="str">
        <f>TRIM(BC!F8044)</f>
        <v/>
      </c>
      <c r="B8046" t="str">
        <f>IFERROR(VLOOKUP('Lotações convertidas'!A8046,'Lista de conversão'!A:B,2,0),IFERROR(VLOOKUP('Lotações convertidas'!A8046,'Lista de conversão'!B:B,1,0),""))</f>
        <v/>
      </c>
    </row>
    <row r="8047" spans="1:2" x14ac:dyDescent="0.25">
      <c r="A8047" t="str">
        <f>TRIM(BC!F8045)</f>
        <v/>
      </c>
      <c r="B8047" t="str">
        <f>IFERROR(VLOOKUP('Lotações convertidas'!A8047,'Lista de conversão'!A:B,2,0),IFERROR(VLOOKUP('Lotações convertidas'!A8047,'Lista de conversão'!B:B,1,0),""))</f>
        <v/>
      </c>
    </row>
    <row r="8048" spans="1:2" x14ac:dyDescent="0.25">
      <c r="A8048" t="str">
        <f>TRIM(BC!F8046)</f>
        <v/>
      </c>
      <c r="B8048" t="str">
        <f>IFERROR(VLOOKUP('Lotações convertidas'!A8048,'Lista de conversão'!A:B,2,0),IFERROR(VLOOKUP('Lotações convertidas'!A8048,'Lista de conversão'!B:B,1,0),""))</f>
        <v/>
      </c>
    </row>
    <row r="8049" spans="1:2" x14ac:dyDescent="0.25">
      <c r="A8049" t="str">
        <f>TRIM(BC!F8047)</f>
        <v/>
      </c>
      <c r="B8049" t="str">
        <f>IFERROR(VLOOKUP('Lotações convertidas'!A8049,'Lista de conversão'!A:B,2,0),IFERROR(VLOOKUP('Lotações convertidas'!A8049,'Lista de conversão'!B:B,1,0),""))</f>
        <v/>
      </c>
    </row>
    <row r="8050" spans="1:2" x14ac:dyDescent="0.25">
      <c r="A8050" t="str">
        <f>TRIM(BC!F8048)</f>
        <v/>
      </c>
      <c r="B8050" t="str">
        <f>IFERROR(VLOOKUP('Lotações convertidas'!A8050,'Lista de conversão'!A:B,2,0),IFERROR(VLOOKUP('Lotações convertidas'!A8050,'Lista de conversão'!B:B,1,0),""))</f>
        <v/>
      </c>
    </row>
    <row r="8051" spans="1:2" x14ac:dyDescent="0.25">
      <c r="A8051" t="str">
        <f>TRIM(BC!F8049)</f>
        <v/>
      </c>
      <c r="B8051" t="str">
        <f>IFERROR(VLOOKUP('Lotações convertidas'!A8051,'Lista de conversão'!A:B,2,0),IFERROR(VLOOKUP('Lotações convertidas'!A8051,'Lista de conversão'!B:B,1,0),""))</f>
        <v/>
      </c>
    </row>
    <row r="8052" spans="1:2" x14ac:dyDescent="0.25">
      <c r="A8052" t="str">
        <f>TRIM(BC!F8050)</f>
        <v/>
      </c>
      <c r="B8052" t="str">
        <f>IFERROR(VLOOKUP('Lotações convertidas'!A8052,'Lista de conversão'!A:B,2,0),IFERROR(VLOOKUP('Lotações convertidas'!A8052,'Lista de conversão'!B:B,1,0),""))</f>
        <v/>
      </c>
    </row>
    <row r="8053" spans="1:2" x14ac:dyDescent="0.25">
      <c r="A8053" t="str">
        <f>TRIM(BC!F8051)</f>
        <v/>
      </c>
      <c r="B8053" t="str">
        <f>IFERROR(VLOOKUP('Lotações convertidas'!A8053,'Lista de conversão'!A:B,2,0),IFERROR(VLOOKUP('Lotações convertidas'!A8053,'Lista de conversão'!B:B,1,0),""))</f>
        <v/>
      </c>
    </row>
    <row r="8054" spans="1:2" x14ac:dyDescent="0.25">
      <c r="A8054" t="str">
        <f>TRIM(BC!F8052)</f>
        <v/>
      </c>
      <c r="B8054" t="str">
        <f>IFERROR(VLOOKUP('Lotações convertidas'!A8054,'Lista de conversão'!A:B,2,0),IFERROR(VLOOKUP('Lotações convertidas'!A8054,'Lista de conversão'!B:B,1,0),""))</f>
        <v/>
      </c>
    </row>
    <row r="8055" spans="1:2" x14ac:dyDescent="0.25">
      <c r="A8055" t="str">
        <f>TRIM(BC!F8053)</f>
        <v/>
      </c>
      <c r="B8055" t="str">
        <f>IFERROR(VLOOKUP('Lotações convertidas'!A8055,'Lista de conversão'!A:B,2,0),IFERROR(VLOOKUP('Lotações convertidas'!A8055,'Lista de conversão'!B:B,1,0),""))</f>
        <v/>
      </c>
    </row>
    <row r="8056" spans="1:2" x14ac:dyDescent="0.25">
      <c r="A8056" t="str">
        <f>TRIM(BC!F8054)</f>
        <v/>
      </c>
      <c r="B8056" t="str">
        <f>IFERROR(VLOOKUP('Lotações convertidas'!A8056,'Lista de conversão'!A:B,2,0),IFERROR(VLOOKUP('Lotações convertidas'!A8056,'Lista de conversão'!B:B,1,0),""))</f>
        <v/>
      </c>
    </row>
    <row r="8057" spans="1:2" x14ac:dyDescent="0.25">
      <c r="A8057" t="str">
        <f>TRIM(BC!F8055)</f>
        <v/>
      </c>
      <c r="B8057" t="str">
        <f>IFERROR(VLOOKUP('Lotações convertidas'!A8057,'Lista de conversão'!A:B,2,0),IFERROR(VLOOKUP('Lotações convertidas'!A8057,'Lista de conversão'!B:B,1,0),""))</f>
        <v/>
      </c>
    </row>
    <row r="8058" spans="1:2" x14ac:dyDescent="0.25">
      <c r="A8058" t="str">
        <f>TRIM(BC!F8056)</f>
        <v/>
      </c>
      <c r="B8058" t="str">
        <f>IFERROR(VLOOKUP('Lotações convertidas'!A8058,'Lista de conversão'!A:B,2,0),IFERROR(VLOOKUP('Lotações convertidas'!A8058,'Lista de conversão'!B:B,1,0),""))</f>
        <v/>
      </c>
    </row>
    <row r="8059" spans="1:2" x14ac:dyDescent="0.25">
      <c r="A8059" t="str">
        <f>TRIM(BC!F8057)</f>
        <v/>
      </c>
      <c r="B8059" t="str">
        <f>IFERROR(VLOOKUP('Lotações convertidas'!A8059,'Lista de conversão'!A:B,2,0),IFERROR(VLOOKUP('Lotações convertidas'!A8059,'Lista de conversão'!B:B,1,0),""))</f>
        <v/>
      </c>
    </row>
    <row r="8060" spans="1:2" x14ac:dyDescent="0.25">
      <c r="A8060" t="str">
        <f>TRIM(BC!F8058)</f>
        <v/>
      </c>
      <c r="B8060" t="str">
        <f>IFERROR(VLOOKUP('Lotações convertidas'!A8060,'Lista de conversão'!A:B,2,0),IFERROR(VLOOKUP('Lotações convertidas'!A8060,'Lista de conversão'!B:B,1,0),""))</f>
        <v/>
      </c>
    </row>
    <row r="8061" spans="1:2" x14ac:dyDescent="0.25">
      <c r="A8061" t="str">
        <f>TRIM(BC!F8059)</f>
        <v/>
      </c>
      <c r="B8061" t="str">
        <f>IFERROR(VLOOKUP('Lotações convertidas'!A8061,'Lista de conversão'!A:B,2,0),IFERROR(VLOOKUP('Lotações convertidas'!A8061,'Lista de conversão'!B:B,1,0),""))</f>
        <v/>
      </c>
    </row>
    <row r="8062" spans="1:2" x14ac:dyDescent="0.25">
      <c r="A8062" t="str">
        <f>TRIM(BC!F8060)</f>
        <v/>
      </c>
      <c r="B8062" t="str">
        <f>IFERROR(VLOOKUP('Lotações convertidas'!A8062,'Lista de conversão'!A:B,2,0),IFERROR(VLOOKUP('Lotações convertidas'!A8062,'Lista de conversão'!B:B,1,0),""))</f>
        <v/>
      </c>
    </row>
    <row r="8063" spans="1:2" x14ac:dyDescent="0.25">
      <c r="A8063" t="str">
        <f>TRIM(BC!F8061)</f>
        <v/>
      </c>
      <c r="B8063" t="str">
        <f>IFERROR(VLOOKUP('Lotações convertidas'!A8063,'Lista de conversão'!A:B,2,0),IFERROR(VLOOKUP('Lotações convertidas'!A8063,'Lista de conversão'!B:B,1,0),""))</f>
        <v/>
      </c>
    </row>
    <row r="8064" spans="1:2" x14ac:dyDescent="0.25">
      <c r="A8064" t="str">
        <f>TRIM(BC!F8062)</f>
        <v/>
      </c>
      <c r="B8064" t="str">
        <f>IFERROR(VLOOKUP('Lotações convertidas'!A8064,'Lista de conversão'!A:B,2,0),IFERROR(VLOOKUP('Lotações convertidas'!A8064,'Lista de conversão'!B:B,1,0),""))</f>
        <v/>
      </c>
    </row>
    <row r="8065" spans="1:2" x14ac:dyDescent="0.25">
      <c r="A8065" t="str">
        <f>TRIM(BC!F8063)</f>
        <v/>
      </c>
      <c r="B8065" t="str">
        <f>IFERROR(VLOOKUP('Lotações convertidas'!A8065,'Lista de conversão'!A:B,2,0),IFERROR(VLOOKUP('Lotações convertidas'!A8065,'Lista de conversão'!B:B,1,0),""))</f>
        <v/>
      </c>
    </row>
    <row r="8066" spans="1:2" x14ac:dyDescent="0.25">
      <c r="A8066" t="str">
        <f>TRIM(BC!F8064)</f>
        <v/>
      </c>
      <c r="B8066" t="str">
        <f>IFERROR(VLOOKUP('Lotações convertidas'!A8066,'Lista de conversão'!A:B,2,0),IFERROR(VLOOKUP('Lotações convertidas'!A8066,'Lista de conversão'!B:B,1,0),""))</f>
        <v/>
      </c>
    </row>
    <row r="8067" spans="1:2" x14ac:dyDescent="0.25">
      <c r="A8067" t="str">
        <f>TRIM(BC!F8065)</f>
        <v/>
      </c>
      <c r="B8067" t="str">
        <f>IFERROR(VLOOKUP('Lotações convertidas'!A8067,'Lista de conversão'!A:B,2,0),IFERROR(VLOOKUP('Lotações convertidas'!A8067,'Lista de conversão'!B:B,1,0),""))</f>
        <v/>
      </c>
    </row>
    <row r="8068" spans="1:2" x14ac:dyDescent="0.25">
      <c r="A8068" t="str">
        <f>TRIM(BC!F8066)</f>
        <v/>
      </c>
      <c r="B8068" t="str">
        <f>IFERROR(VLOOKUP('Lotações convertidas'!A8068,'Lista de conversão'!A:B,2,0),IFERROR(VLOOKUP('Lotações convertidas'!A8068,'Lista de conversão'!B:B,1,0),""))</f>
        <v/>
      </c>
    </row>
    <row r="8069" spans="1:2" x14ac:dyDescent="0.25">
      <c r="A8069" t="str">
        <f>TRIM(BC!F8067)</f>
        <v/>
      </c>
      <c r="B8069" t="str">
        <f>IFERROR(VLOOKUP('Lotações convertidas'!A8069,'Lista de conversão'!A:B,2,0),IFERROR(VLOOKUP('Lotações convertidas'!A8069,'Lista de conversão'!B:B,1,0),""))</f>
        <v/>
      </c>
    </row>
    <row r="8070" spans="1:2" x14ac:dyDescent="0.25">
      <c r="A8070" t="str">
        <f>TRIM(BC!F8068)</f>
        <v/>
      </c>
      <c r="B8070" t="str">
        <f>IFERROR(VLOOKUP('Lotações convertidas'!A8070,'Lista de conversão'!A:B,2,0),IFERROR(VLOOKUP('Lotações convertidas'!A8070,'Lista de conversão'!B:B,1,0),""))</f>
        <v/>
      </c>
    </row>
    <row r="8071" spans="1:2" x14ac:dyDescent="0.25">
      <c r="A8071" t="str">
        <f>TRIM(BC!F8069)</f>
        <v/>
      </c>
      <c r="B8071" t="str">
        <f>IFERROR(VLOOKUP('Lotações convertidas'!A8071,'Lista de conversão'!A:B,2,0),IFERROR(VLOOKUP('Lotações convertidas'!A8071,'Lista de conversão'!B:B,1,0),""))</f>
        <v/>
      </c>
    </row>
    <row r="8072" spans="1:2" x14ac:dyDescent="0.25">
      <c r="A8072" t="str">
        <f>TRIM(BC!F8070)</f>
        <v/>
      </c>
      <c r="B8072" t="str">
        <f>IFERROR(VLOOKUP('Lotações convertidas'!A8072,'Lista de conversão'!A:B,2,0),IFERROR(VLOOKUP('Lotações convertidas'!A8072,'Lista de conversão'!B:B,1,0),""))</f>
        <v/>
      </c>
    </row>
    <row r="8073" spans="1:2" x14ac:dyDescent="0.25">
      <c r="A8073" t="str">
        <f>TRIM(BC!F8071)</f>
        <v/>
      </c>
      <c r="B8073" t="str">
        <f>IFERROR(VLOOKUP('Lotações convertidas'!A8073,'Lista de conversão'!A:B,2,0),IFERROR(VLOOKUP('Lotações convertidas'!A8073,'Lista de conversão'!B:B,1,0),""))</f>
        <v/>
      </c>
    </row>
    <row r="8074" spans="1:2" x14ac:dyDescent="0.25">
      <c r="A8074" t="str">
        <f>TRIM(BC!F8072)</f>
        <v/>
      </c>
      <c r="B8074" t="str">
        <f>IFERROR(VLOOKUP('Lotações convertidas'!A8074,'Lista de conversão'!A:B,2,0),IFERROR(VLOOKUP('Lotações convertidas'!A8074,'Lista de conversão'!B:B,1,0),""))</f>
        <v/>
      </c>
    </row>
    <row r="8075" spans="1:2" x14ac:dyDescent="0.25">
      <c r="A8075" t="str">
        <f>TRIM(BC!F8073)</f>
        <v/>
      </c>
      <c r="B8075" t="str">
        <f>IFERROR(VLOOKUP('Lotações convertidas'!A8075,'Lista de conversão'!A:B,2,0),IFERROR(VLOOKUP('Lotações convertidas'!A8075,'Lista de conversão'!B:B,1,0),""))</f>
        <v/>
      </c>
    </row>
    <row r="8076" spans="1:2" x14ac:dyDescent="0.25">
      <c r="A8076" t="str">
        <f>TRIM(BC!F8074)</f>
        <v/>
      </c>
      <c r="B8076" t="str">
        <f>IFERROR(VLOOKUP('Lotações convertidas'!A8076,'Lista de conversão'!A:B,2,0),IFERROR(VLOOKUP('Lotações convertidas'!A8076,'Lista de conversão'!B:B,1,0),""))</f>
        <v/>
      </c>
    </row>
    <row r="8077" spans="1:2" x14ac:dyDescent="0.25">
      <c r="A8077" t="str">
        <f>TRIM(BC!F8075)</f>
        <v/>
      </c>
      <c r="B8077" t="str">
        <f>IFERROR(VLOOKUP('Lotações convertidas'!A8077,'Lista de conversão'!A:B,2,0),IFERROR(VLOOKUP('Lotações convertidas'!A8077,'Lista de conversão'!B:B,1,0),""))</f>
        <v/>
      </c>
    </row>
    <row r="8078" spans="1:2" x14ac:dyDescent="0.25">
      <c r="A8078" t="str">
        <f>TRIM(BC!F8076)</f>
        <v/>
      </c>
      <c r="B8078" t="str">
        <f>IFERROR(VLOOKUP('Lotações convertidas'!A8078,'Lista de conversão'!A:B,2,0),IFERROR(VLOOKUP('Lotações convertidas'!A8078,'Lista de conversão'!B:B,1,0),""))</f>
        <v/>
      </c>
    </row>
    <row r="8079" spans="1:2" x14ac:dyDescent="0.25">
      <c r="A8079" t="str">
        <f>TRIM(BC!F8077)</f>
        <v/>
      </c>
      <c r="B8079" t="str">
        <f>IFERROR(VLOOKUP('Lotações convertidas'!A8079,'Lista de conversão'!A:B,2,0),IFERROR(VLOOKUP('Lotações convertidas'!A8079,'Lista de conversão'!B:B,1,0),""))</f>
        <v/>
      </c>
    </row>
    <row r="8080" spans="1:2" x14ac:dyDescent="0.25">
      <c r="A8080" t="str">
        <f>TRIM(BC!F8078)</f>
        <v/>
      </c>
      <c r="B8080" t="str">
        <f>IFERROR(VLOOKUP('Lotações convertidas'!A8080,'Lista de conversão'!A:B,2,0),IFERROR(VLOOKUP('Lotações convertidas'!A8080,'Lista de conversão'!B:B,1,0),""))</f>
        <v/>
      </c>
    </row>
    <row r="8081" spans="1:2" x14ac:dyDescent="0.25">
      <c r="A8081" t="str">
        <f>TRIM(BC!F8079)</f>
        <v/>
      </c>
      <c r="B8081" t="str">
        <f>IFERROR(VLOOKUP('Lotações convertidas'!A8081,'Lista de conversão'!A:B,2,0),IFERROR(VLOOKUP('Lotações convertidas'!A8081,'Lista de conversão'!B:B,1,0),""))</f>
        <v/>
      </c>
    </row>
    <row r="8082" spans="1:2" x14ac:dyDescent="0.25">
      <c r="A8082" t="str">
        <f>TRIM(BC!F8080)</f>
        <v/>
      </c>
      <c r="B8082" t="str">
        <f>IFERROR(VLOOKUP('Lotações convertidas'!A8082,'Lista de conversão'!A:B,2,0),IFERROR(VLOOKUP('Lotações convertidas'!A8082,'Lista de conversão'!B:B,1,0),""))</f>
        <v/>
      </c>
    </row>
    <row r="8083" spans="1:2" x14ac:dyDescent="0.25">
      <c r="A8083" t="str">
        <f>TRIM(BC!F8081)</f>
        <v/>
      </c>
      <c r="B8083" t="str">
        <f>IFERROR(VLOOKUP('Lotações convertidas'!A8083,'Lista de conversão'!A:B,2,0),IFERROR(VLOOKUP('Lotações convertidas'!A8083,'Lista de conversão'!B:B,1,0),""))</f>
        <v/>
      </c>
    </row>
    <row r="8084" spans="1:2" x14ac:dyDescent="0.25">
      <c r="A8084" t="str">
        <f>TRIM(BC!F8082)</f>
        <v/>
      </c>
      <c r="B8084" t="str">
        <f>IFERROR(VLOOKUP('Lotações convertidas'!A8084,'Lista de conversão'!A:B,2,0),IFERROR(VLOOKUP('Lotações convertidas'!A8084,'Lista de conversão'!B:B,1,0),""))</f>
        <v/>
      </c>
    </row>
    <row r="8085" spans="1:2" x14ac:dyDescent="0.25">
      <c r="A8085" t="str">
        <f>TRIM(BC!F8083)</f>
        <v/>
      </c>
      <c r="B8085" t="str">
        <f>IFERROR(VLOOKUP('Lotações convertidas'!A8085,'Lista de conversão'!A:B,2,0),IFERROR(VLOOKUP('Lotações convertidas'!A8085,'Lista de conversão'!B:B,1,0),""))</f>
        <v/>
      </c>
    </row>
    <row r="8086" spans="1:2" x14ac:dyDescent="0.25">
      <c r="A8086" t="str">
        <f>TRIM(BC!F8084)</f>
        <v/>
      </c>
      <c r="B8086" t="str">
        <f>IFERROR(VLOOKUP('Lotações convertidas'!A8086,'Lista de conversão'!A:B,2,0),IFERROR(VLOOKUP('Lotações convertidas'!A8086,'Lista de conversão'!B:B,1,0),""))</f>
        <v/>
      </c>
    </row>
    <row r="8087" spans="1:2" x14ac:dyDescent="0.25">
      <c r="A8087" t="str">
        <f>TRIM(BC!F8085)</f>
        <v/>
      </c>
      <c r="B8087" t="str">
        <f>IFERROR(VLOOKUP('Lotações convertidas'!A8087,'Lista de conversão'!A:B,2,0),IFERROR(VLOOKUP('Lotações convertidas'!A8087,'Lista de conversão'!B:B,1,0),""))</f>
        <v/>
      </c>
    </row>
    <row r="8088" spans="1:2" x14ac:dyDescent="0.25">
      <c r="A8088" t="str">
        <f>TRIM(BC!F8086)</f>
        <v/>
      </c>
      <c r="B8088" t="str">
        <f>IFERROR(VLOOKUP('Lotações convertidas'!A8088,'Lista de conversão'!A:B,2,0),IFERROR(VLOOKUP('Lotações convertidas'!A8088,'Lista de conversão'!B:B,1,0),""))</f>
        <v/>
      </c>
    </row>
    <row r="8089" spans="1:2" x14ac:dyDescent="0.25">
      <c r="A8089" t="str">
        <f>TRIM(BC!F8087)</f>
        <v/>
      </c>
      <c r="B8089" t="str">
        <f>IFERROR(VLOOKUP('Lotações convertidas'!A8089,'Lista de conversão'!A:B,2,0),IFERROR(VLOOKUP('Lotações convertidas'!A8089,'Lista de conversão'!B:B,1,0),""))</f>
        <v/>
      </c>
    </row>
    <row r="8090" spans="1:2" x14ac:dyDescent="0.25">
      <c r="A8090" t="str">
        <f>TRIM(BC!F8088)</f>
        <v/>
      </c>
      <c r="B8090" t="str">
        <f>IFERROR(VLOOKUP('Lotações convertidas'!A8090,'Lista de conversão'!A:B,2,0),IFERROR(VLOOKUP('Lotações convertidas'!A8090,'Lista de conversão'!B:B,1,0),""))</f>
        <v/>
      </c>
    </row>
    <row r="8091" spans="1:2" x14ac:dyDescent="0.25">
      <c r="A8091" t="str">
        <f>TRIM(BC!F8089)</f>
        <v/>
      </c>
      <c r="B8091" t="str">
        <f>IFERROR(VLOOKUP('Lotações convertidas'!A8091,'Lista de conversão'!A:B,2,0),IFERROR(VLOOKUP('Lotações convertidas'!A8091,'Lista de conversão'!B:B,1,0),""))</f>
        <v/>
      </c>
    </row>
    <row r="8092" spans="1:2" x14ac:dyDescent="0.25">
      <c r="A8092" t="str">
        <f>TRIM(BC!F8090)</f>
        <v/>
      </c>
      <c r="B8092" t="str">
        <f>IFERROR(VLOOKUP('Lotações convertidas'!A8092,'Lista de conversão'!A:B,2,0),IFERROR(VLOOKUP('Lotações convertidas'!A8092,'Lista de conversão'!B:B,1,0),""))</f>
        <v/>
      </c>
    </row>
    <row r="8093" spans="1:2" x14ac:dyDescent="0.25">
      <c r="A8093" t="str">
        <f>TRIM(BC!F8091)</f>
        <v/>
      </c>
      <c r="B8093" t="str">
        <f>IFERROR(VLOOKUP('Lotações convertidas'!A8093,'Lista de conversão'!A:B,2,0),IFERROR(VLOOKUP('Lotações convertidas'!A8093,'Lista de conversão'!B:B,1,0),""))</f>
        <v/>
      </c>
    </row>
    <row r="8094" spans="1:2" x14ac:dyDescent="0.25">
      <c r="A8094" t="str">
        <f>TRIM(BC!F8092)</f>
        <v/>
      </c>
      <c r="B8094" t="str">
        <f>IFERROR(VLOOKUP('Lotações convertidas'!A8094,'Lista de conversão'!A:B,2,0),IFERROR(VLOOKUP('Lotações convertidas'!A8094,'Lista de conversão'!B:B,1,0),""))</f>
        <v/>
      </c>
    </row>
    <row r="8095" spans="1:2" x14ac:dyDescent="0.25">
      <c r="A8095" t="str">
        <f>TRIM(BC!F8093)</f>
        <v/>
      </c>
      <c r="B8095" t="str">
        <f>IFERROR(VLOOKUP('Lotações convertidas'!A8095,'Lista de conversão'!A:B,2,0),IFERROR(VLOOKUP('Lotações convertidas'!A8095,'Lista de conversão'!B:B,1,0),""))</f>
        <v/>
      </c>
    </row>
    <row r="8096" spans="1:2" x14ac:dyDescent="0.25">
      <c r="A8096" t="str">
        <f>TRIM(BC!F8094)</f>
        <v/>
      </c>
      <c r="B8096" t="str">
        <f>IFERROR(VLOOKUP('Lotações convertidas'!A8096,'Lista de conversão'!A:B,2,0),IFERROR(VLOOKUP('Lotações convertidas'!A8096,'Lista de conversão'!B:B,1,0),""))</f>
        <v/>
      </c>
    </row>
    <row r="8097" spans="1:2" x14ac:dyDescent="0.25">
      <c r="A8097" t="str">
        <f>TRIM(BC!F8095)</f>
        <v/>
      </c>
      <c r="B8097" t="str">
        <f>IFERROR(VLOOKUP('Lotações convertidas'!A8097,'Lista de conversão'!A:B,2,0),IFERROR(VLOOKUP('Lotações convertidas'!A8097,'Lista de conversão'!B:B,1,0),""))</f>
        <v/>
      </c>
    </row>
    <row r="8098" spans="1:2" x14ac:dyDescent="0.25">
      <c r="A8098" t="str">
        <f>TRIM(BC!F8096)</f>
        <v/>
      </c>
      <c r="B8098" t="str">
        <f>IFERROR(VLOOKUP('Lotações convertidas'!A8098,'Lista de conversão'!A:B,2,0),IFERROR(VLOOKUP('Lotações convertidas'!A8098,'Lista de conversão'!B:B,1,0),""))</f>
        <v/>
      </c>
    </row>
    <row r="8099" spans="1:2" x14ac:dyDescent="0.25">
      <c r="A8099" t="str">
        <f>TRIM(BC!F8097)</f>
        <v/>
      </c>
      <c r="B8099" t="str">
        <f>IFERROR(VLOOKUP('Lotações convertidas'!A8099,'Lista de conversão'!A:B,2,0),IFERROR(VLOOKUP('Lotações convertidas'!A8099,'Lista de conversão'!B:B,1,0),""))</f>
        <v/>
      </c>
    </row>
    <row r="8100" spans="1:2" x14ac:dyDescent="0.25">
      <c r="A8100" t="str">
        <f>TRIM(BC!F8098)</f>
        <v/>
      </c>
      <c r="B8100" t="str">
        <f>IFERROR(VLOOKUP('Lotações convertidas'!A8100,'Lista de conversão'!A:B,2,0),IFERROR(VLOOKUP('Lotações convertidas'!A8100,'Lista de conversão'!B:B,1,0),""))</f>
        <v/>
      </c>
    </row>
    <row r="8101" spans="1:2" x14ac:dyDescent="0.25">
      <c r="A8101" t="str">
        <f>TRIM(BC!F8099)</f>
        <v/>
      </c>
      <c r="B8101" t="str">
        <f>IFERROR(VLOOKUP('Lotações convertidas'!A8101,'Lista de conversão'!A:B,2,0),IFERROR(VLOOKUP('Lotações convertidas'!A8101,'Lista de conversão'!B:B,1,0),""))</f>
        <v/>
      </c>
    </row>
    <row r="8102" spans="1:2" x14ac:dyDescent="0.25">
      <c r="A8102" t="str">
        <f>TRIM(BC!F8100)</f>
        <v/>
      </c>
      <c r="B8102" t="str">
        <f>IFERROR(VLOOKUP('Lotações convertidas'!A8102,'Lista de conversão'!A:B,2,0),IFERROR(VLOOKUP('Lotações convertidas'!A8102,'Lista de conversão'!B:B,1,0),""))</f>
        <v/>
      </c>
    </row>
    <row r="8103" spans="1:2" x14ac:dyDescent="0.25">
      <c r="A8103" t="str">
        <f>TRIM(BC!F8101)</f>
        <v/>
      </c>
      <c r="B8103" t="str">
        <f>IFERROR(VLOOKUP('Lotações convertidas'!A8103,'Lista de conversão'!A:B,2,0),IFERROR(VLOOKUP('Lotações convertidas'!A8103,'Lista de conversão'!B:B,1,0),""))</f>
        <v/>
      </c>
    </row>
    <row r="8104" spans="1:2" x14ac:dyDescent="0.25">
      <c r="A8104" t="str">
        <f>TRIM(BC!F8102)</f>
        <v/>
      </c>
      <c r="B8104" t="str">
        <f>IFERROR(VLOOKUP('Lotações convertidas'!A8104,'Lista de conversão'!A:B,2,0),IFERROR(VLOOKUP('Lotações convertidas'!A8104,'Lista de conversão'!B:B,1,0),""))</f>
        <v/>
      </c>
    </row>
    <row r="8105" spans="1:2" x14ac:dyDescent="0.25">
      <c r="A8105" t="str">
        <f>TRIM(BC!F8103)</f>
        <v/>
      </c>
      <c r="B8105" t="str">
        <f>IFERROR(VLOOKUP('Lotações convertidas'!A8105,'Lista de conversão'!A:B,2,0),IFERROR(VLOOKUP('Lotações convertidas'!A8105,'Lista de conversão'!B:B,1,0),""))</f>
        <v/>
      </c>
    </row>
    <row r="8106" spans="1:2" x14ac:dyDescent="0.25">
      <c r="A8106" t="str">
        <f>TRIM(BC!F8104)</f>
        <v/>
      </c>
      <c r="B8106" t="str">
        <f>IFERROR(VLOOKUP('Lotações convertidas'!A8106,'Lista de conversão'!A:B,2,0),IFERROR(VLOOKUP('Lotações convertidas'!A8106,'Lista de conversão'!B:B,1,0),""))</f>
        <v/>
      </c>
    </row>
    <row r="8107" spans="1:2" x14ac:dyDescent="0.25">
      <c r="A8107" t="str">
        <f>TRIM(BC!F8105)</f>
        <v/>
      </c>
      <c r="B8107" t="str">
        <f>IFERROR(VLOOKUP('Lotações convertidas'!A8107,'Lista de conversão'!A:B,2,0),IFERROR(VLOOKUP('Lotações convertidas'!A8107,'Lista de conversão'!B:B,1,0),""))</f>
        <v/>
      </c>
    </row>
    <row r="8108" spans="1:2" x14ac:dyDescent="0.25">
      <c r="A8108" t="str">
        <f>TRIM(BC!F8106)</f>
        <v/>
      </c>
      <c r="B8108" t="str">
        <f>IFERROR(VLOOKUP('Lotações convertidas'!A8108,'Lista de conversão'!A:B,2,0),IFERROR(VLOOKUP('Lotações convertidas'!A8108,'Lista de conversão'!B:B,1,0),""))</f>
        <v/>
      </c>
    </row>
    <row r="8109" spans="1:2" x14ac:dyDescent="0.25">
      <c r="A8109" t="str">
        <f>TRIM(BC!F8107)</f>
        <v/>
      </c>
      <c r="B8109" t="str">
        <f>IFERROR(VLOOKUP('Lotações convertidas'!A8109,'Lista de conversão'!A:B,2,0),IFERROR(VLOOKUP('Lotações convertidas'!A8109,'Lista de conversão'!B:B,1,0),""))</f>
        <v/>
      </c>
    </row>
    <row r="8110" spans="1:2" x14ac:dyDescent="0.25">
      <c r="A8110" t="str">
        <f>TRIM(BC!F8108)</f>
        <v/>
      </c>
      <c r="B8110" t="str">
        <f>IFERROR(VLOOKUP('Lotações convertidas'!A8110,'Lista de conversão'!A:B,2,0),IFERROR(VLOOKUP('Lotações convertidas'!A8110,'Lista de conversão'!B:B,1,0),""))</f>
        <v/>
      </c>
    </row>
    <row r="8111" spans="1:2" x14ac:dyDescent="0.25">
      <c r="A8111" t="str">
        <f>TRIM(BC!F8109)</f>
        <v/>
      </c>
      <c r="B8111" t="str">
        <f>IFERROR(VLOOKUP('Lotações convertidas'!A8111,'Lista de conversão'!A:B,2,0),IFERROR(VLOOKUP('Lotações convertidas'!A8111,'Lista de conversão'!B:B,1,0),""))</f>
        <v/>
      </c>
    </row>
    <row r="8112" spans="1:2" x14ac:dyDescent="0.25">
      <c r="A8112" t="str">
        <f>TRIM(BC!F8110)</f>
        <v/>
      </c>
      <c r="B8112" t="str">
        <f>IFERROR(VLOOKUP('Lotações convertidas'!A8112,'Lista de conversão'!A:B,2,0),IFERROR(VLOOKUP('Lotações convertidas'!A8112,'Lista de conversão'!B:B,1,0),""))</f>
        <v/>
      </c>
    </row>
    <row r="8113" spans="1:2" x14ac:dyDescent="0.25">
      <c r="A8113" t="str">
        <f>TRIM(BC!F8111)</f>
        <v/>
      </c>
      <c r="B8113" t="str">
        <f>IFERROR(VLOOKUP('Lotações convertidas'!A8113,'Lista de conversão'!A:B,2,0),IFERROR(VLOOKUP('Lotações convertidas'!A8113,'Lista de conversão'!B:B,1,0),""))</f>
        <v/>
      </c>
    </row>
    <row r="8114" spans="1:2" x14ac:dyDescent="0.25">
      <c r="A8114" t="str">
        <f>TRIM(BC!F8112)</f>
        <v/>
      </c>
      <c r="B8114" t="str">
        <f>IFERROR(VLOOKUP('Lotações convertidas'!A8114,'Lista de conversão'!A:B,2,0),IFERROR(VLOOKUP('Lotações convertidas'!A8114,'Lista de conversão'!B:B,1,0),""))</f>
        <v/>
      </c>
    </row>
    <row r="8115" spans="1:2" x14ac:dyDescent="0.25">
      <c r="A8115" t="str">
        <f>TRIM(BC!F8113)</f>
        <v/>
      </c>
      <c r="B8115" t="str">
        <f>IFERROR(VLOOKUP('Lotações convertidas'!A8115,'Lista de conversão'!A:B,2,0),IFERROR(VLOOKUP('Lotações convertidas'!A8115,'Lista de conversão'!B:B,1,0),""))</f>
        <v/>
      </c>
    </row>
    <row r="8116" spans="1:2" x14ac:dyDescent="0.25">
      <c r="A8116" t="str">
        <f>TRIM(BC!F8114)</f>
        <v/>
      </c>
      <c r="B8116" t="str">
        <f>IFERROR(VLOOKUP('Lotações convertidas'!A8116,'Lista de conversão'!A:B,2,0),IFERROR(VLOOKUP('Lotações convertidas'!A8116,'Lista de conversão'!B:B,1,0),""))</f>
        <v/>
      </c>
    </row>
    <row r="8117" spans="1:2" x14ac:dyDescent="0.25">
      <c r="A8117" t="str">
        <f>TRIM(BC!F8115)</f>
        <v/>
      </c>
      <c r="B8117" t="str">
        <f>IFERROR(VLOOKUP('Lotações convertidas'!A8117,'Lista de conversão'!A:B,2,0),IFERROR(VLOOKUP('Lotações convertidas'!A8117,'Lista de conversão'!B:B,1,0),""))</f>
        <v/>
      </c>
    </row>
    <row r="8118" spans="1:2" x14ac:dyDescent="0.25">
      <c r="A8118" t="str">
        <f>TRIM(BC!F8116)</f>
        <v/>
      </c>
      <c r="B8118" t="str">
        <f>IFERROR(VLOOKUP('Lotações convertidas'!A8118,'Lista de conversão'!A:B,2,0),IFERROR(VLOOKUP('Lotações convertidas'!A8118,'Lista de conversão'!B:B,1,0),""))</f>
        <v/>
      </c>
    </row>
    <row r="8119" spans="1:2" x14ac:dyDescent="0.25">
      <c r="A8119" t="str">
        <f>TRIM(BC!F8117)</f>
        <v/>
      </c>
      <c r="B8119" t="str">
        <f>IFERROR(VLOOKUP('Lotações convertidas'!A8119,'Lista de conversão'!A:B,2,0),IFERROR(VLOOKUP('Lotações convertidas'!A8119,'Lista de conversão'!B:B,1,0),""))</f>
        <v/>
      </c>
    </row>
    <row r="8120" spans="1:2" x14ac:dyDescent="0.25">
      <c r="A8120" t="str">
        <f>TRIM(BC!F8118)</f>
        <v/>
      </c>
      <c r="B8120" t="str">
        <f>IFERROR(VLOOKUP('Lotações convertidas'!A8120,'Lista de conversão'!A:B,2,0),IFERROR(VLOOKUP('Lotações convertidas'!A8120,'Lista de conversão'!B:B,1,0),""))</f>
        <v/>
      </c>
    </row>
    <row r="8121" spans="1:2" x14ac:dyDescent="0.25">
      <c r="A8121" t="str">
        <f>TRIM(BC!F8119)</f>
        <v/>
      </c>
      <c r="B8121" t="str">
        <f>IFERROR(VLOOKUP('Lotações convertidas'!A8121,'Lista de conversão'!A:B,2,0),IFERROR(VLOOKUP('Lotações convertidas'!A8121,'Lista de conversão'!B:B,1,0),""))</f>
        <v/>
      </c>
    </row>
    <row r="8122" spans="1:2" x14ac:dyDescent="0.25">
      <c r="A8122" t="str">
        <f>TRIM(BC!F8120)</f>
        <v/>
      </c>
      <c r="B8122" t="str">
        <f>IFERROR(VLOOKUP('Lotações convertidas'!A8122,'Lista de conversão'!A:B,2,0),IFERROR(VLOOKUP('Lotações convertidas'!A8122,'Lista de conversão'!B:B,1,0),""))</f>
        <v/>
      </c>
    </row>
    <row r="8123" spans="1:2" x14ac:dyDescent="0.25">
      <c r="A8123" t="str">
        <f>TRIM(BC!F8121)</f>
        <v/>
      </c>
      <c r="B8123" t="str">
        <f>IFERROR(VLOOKUP('Lotações convertidas'!A8123,'Lista de conversão'!A:B,2,0),IFERROR(VLOOKUP('Lotações convertidas'!A8123,'Lista de conversão'!B:B,1,0),""))</f>
        <v/>
      </c>
    </row>
    <row r="8124" spans="1:2" x14ac:dyDescent="0.25">
      <c r="A8124" t="str">
        <f>TRIM(BC!F8122)</f>
        <v/>
      </c>
      <c r="B8124" t="str">
        <f>IFERROR(VLOOKUP('Lotações convertidas'!A8124,'Lista de conversão'!A:B,2,0),IFERROR(VLOOKUP('Lotações convertidas'!A8124,'Lista de conversão'!B:B,1,0),""))</f>
        <v/>
      </c>
    </row>
    <row r="8125" spans="1:2" x14ac:dyDescent="0.25">
      <c r="A8125" t="str">
        <f>TRIM(BC!F8123)</f>
        <v/>
      </c>
      <c r="B8125" t="str">
        <f>IFERROR(VLOOKUP('Lotações convertidas'!A8125,'Lista de conversão'!A:B,2,0),IFERROR(VLOOKUP('Lotações convertidas'!A8125,'Lista de conversão'!B:B,1,0),""))</f>
        <v/>
      </c>
    </row>
    <row r="8126" spans="1:2" x14ac:dyDescent="0.25">
      <c r="A8126" t="str">
        <f>TRIM(BC!F8124)</f>
        <v/>
      </c>
      <c r="B8126" t="str">
        <f>IFERROR(VLOOKUP('Lotações convertidas'!A8126,'Lista de conversão'!A:B,2,0),IFERROR(VLOOKUP('Lotações convertidas'!A8126,'Lista de conversão'!B:B,1,0),""))</f>
        <v/>
      </c>
    </row>
    <row r="8127" spans="1:2" x14ac:dyDescent="0.25">
      <c r="A8127" t="str">
        <f>TRIM(BC!F8125)</f>
        <v/>
      </c>
      <c r="B8127" t="str">
        <f>IFERROR(VLOOKUP('Lotações convertidas'!A8127,'Lista de conversão'!A:B,2,0),IFERROR(VLOOKUP('Lotações convertidas'!A8127,'Lista de conversão'!B:B,1,0),""))</f>
        <v/>
      </c>
    </row>
    <row r="8128" spans="1:2" x14ac:dyDescent="0.25">
      <c r="A8128" t="str">
        <f>TRIM(BC!F8126)</f>
        <v/>
      </c>
      <c r="B8128" t="str">
        <f>IFERROR(VLOOKUP('Lotações convertidas'!A8128,'Lista de conversão'!A:B,2,0),IFERROR(VLOOKUP('Lotações convertidas'!A8128,'Lista de conversão'!B:B,1,0),""))</f>
        <v/>
      </c>
    </row>
    <row r="8129" spans="1:2" x14ac:dyDescent="0.25">
      <c r="A8129" t="str">
        <f>TRIM(BC!F8127)</f>
        <v/>
      </c>
      <c r="B8129" t="str">
        <f>IFERROR(VLOOKUP('Lotações convertidas'!A8129,'Lista de conversão'!A:B,2,0),IFERROR(VLOOKUP('Lotações convertidas'!A8129,'Lista de conversão'!B:B,1,0),""))</f>
        <v/>
      </c>
    </row>
    <row r="8130" spans="1:2" x14ac:dyDescent="0.25">
      <c r="A8130" t="str">
        <f>TRIM(BC!F8128)</f>
        <v/>
      </c>
      <c r="B8130" t="str">
        <f>IFERROR(VLOOKUP('Lotações convertidas'!A8130,'Lista de conversão'!A:B,2,0),IFERROR(VLOOKUP('Lotações convertidas'!A8130,'Lista de conversão'!B:B,1,0),""))</f>
        <v/>
      </c>
    </row>
    <row r="8131" spans="1:2" x14ac:dyDescent="0.25">
      <c r="A8131" t="str">
        <f>TRIM(BC!F8129)</f>
        <v/>
      </c>
      <c r="B8131" t="str">
        <f>IFERROR(VLOOKUP('Lotações convertidas'!A8131,'Lista de conversão'!A:B,2,0),IFERROR(VLOOKUP('Lotações convertidas'!A8131,'Lista de conversão'!B:B,1,0),""))</f>
        <v/>
      </c>
    </row>
    <row r="8132" spans="1:2" x14ac:dyDescent="0.25">
      <c r="A8132" t="str">
        <f>TRIM(BC!F8130)</f>
        <v/>
      </c>
      <c r="B8132" t="str">
        <f>IFERROR(VLOOKUP('Lotações convertidas'!A8132,'Lista de conversão'!A:B,2,0),IFERROR(VLOOKUP('Lotações convertidas'!A8132,'Lista de conversão'!B:B,1,0),""))</f>
        <v/>
      </c>
    </row>
    <row r="8133" spans="1:2" x14ac:dyDescent="0.25">
      <c r="A8133" t="str">
        <f>TRIM(BC!F8131)</f>
        <v/>
      </c>
      <c r="B8133" t="str">
        <f>IFERROR(VLOOKUP('Lotações convertidas'!A8133,'Lista de conversão'!A:B,2,0),IFERROR(VLOOKUP('Lotações convertidas'!A8133,'Lista de conversão'!B:B,1,0),""))</f>
        <v/>
      </c>
    </row>
    <row r="8134" spans="1:2" x14ac:dyDescent="0.25">
      <c r="A8134" t="str">
        <f>TRIM(BC!F8132)</f>
        <v/>
      </c>
      <c r="B8134" t="str">
        <f>IFERROR(VLOOKUP('Lotações convertidas'!A8134,'Lista de conversão'!A:B,2,0),IFERROR(VLOOKUP('Lotações convertidas'!A8134,'Lista de conversão'!B:B,1,0),""))</f>
        <v/>
      </c>
    </row>
    <row r="8135" spans="1:2" x14ac:dyDescent="0.25">
      <c r="A8135" t="str">
        <f>TRIM(BC!F8133)</f>
        <v/>
      </c>
      <c r="B8135" t="str">
        <f>IFERROR(VLOOKUP('Lotações convertidas'!A8135,'Lista de conversão'!A:B,2,0),IFERROR(VLOOKUP('Lotações convertidas'!A8135,'Lista de conversão'!B:B,1,0),""))</f>
        <v/>
      </c>
    </row>
    <row r="8136" spans="1:2" x14ac:dyDescent="0.25">
      <c r="A8136" t="str">
        <f>TRIM(BC!F8134)</f>
        <v/>
      </c>
      <c r="B8136" t="str">
        <f>IFERROR(VLOOKUP('Lotações convertidas'!A8136,'Lista de conversão'!A:B,2,0),IFERROR(VLOOKUP('Lotações convertidas'!A8136,'Lista de conversão'!B:B,1,0),""))</f>
        <v/>
      </c>
    </row>
    <row r="8137" spans="1:2" x14ac:dyDescent="0.25">
      <c r="A8137" t="str">
        <f>TRIM(BC!F8135)</f>
        <v/>
      </c>
      <c r="B8137" t="str">
        <f>IFERROR(VLOOKUP('Lotações convertidas'!A8137,'Lista de conversão'!A:B,2,0),IFERROR(VLOOKUP('Lotações convertidas'!A8137,'Lista de conversão'!B:B,1,0),""))</f>
        <v/>
      </c>
    </row>
    <row r="8138" spans="1:2" x14ac:dyDescent="0.25">
      <c r="A8138" t="str">
        <f>TRIM(BC!F8136)</f>
        <v/>
      </c>
      <c r="B8138" t="str">
        <f>IFERROR(VLOOKUP('Lotações convertidas'!A8138,'Lista de conversão'!A:B,2,0),IFERROR(VLOOKUP('Lotações convertidas'!A8138,'Lista de conversão'!B:B,1,0),""))</f>
        <v/>
      </c>
    </row>
    <row r="8139" spans="1:2" x14ac:dyDescent="0.25">
      <c r="A8139" t="str">
        <f>TRIM(BC!F8137)</f>
        <v/>
      </c>
      <c r="B8139" t="str">
        <f>IFERROR(VLOOKUP('Lotações convertidas'!A8139,'Lista de conversão'!A:B,2,0),IFERROR(VLOOKUP('Lotações convertidas'!A8139,'Lista de conversão'!B:B,1,0),""))</f>
        <v/>
      </c>
    </row>
    <row r="8140" spans="1:2" x14ac:dyDescent="0.25">
      <c r="A8140" t="str">
        <f>TRIM(BC!F8138)</f>
        <v/>
      </c>
      <c r="B8140" t="str">
        <f>IFERROR(VLOOKUP('Lotações convertidas'!A8140,'Lista de conversão'!A:B,2,0),IFERROR(VLOOKUP('Lotações convertidas'!A8140,'Lista de conversão'!B:B,1,0),""))</f>
        <v/>
      </c>
    </row>
    <row r="8141" spans="1:2" x14ac:dyDescent="0.25">
      <c r="A8141" t="str">
        <f>TRIM(BC!F8139)</f>
        <v/>
      </c>
      <c r="B8141" t="str">
        <f>IFERROR(VLOOKUP('Lotações convertidas'!A8141,'Lista de conversão'!A:B,2,0),IFERROR(VLOOKUP('Lotações convertidas'!A8141,'Lista de conversão'!B:B,1,0),""))</f>
        <v/>
      </c>
    </row>
    <row r="8142" spans="1:2" x14ac:dyDescent="0.25">
      <c r="A8142" t="str">
        <f>TRIM(BC!F8140)</f>
        <v/>
      </c>
      <c r="B8142" t="str">
        <f>IFERROR(VLOOKUP('Lotações convertidas'!A8142,'Lista de conversão'!A:B,2,0),IFERROR(VLOOKUP('Lotações convertidas'!A8142,'Lista de conversão'!B:B,1,0),""))</f>
        <v/>
      </c>
    </row>
    <row r="8143" spans="1:2" x14ac:dyDescent="0.25">
      <c r="A8143" t="str">
        <f>TRIM(BC!F8141)</f>
        <v/>
      </c>
      <c r="B8143" t="str">
        <f>IFERROR(VLOOKUP('Lotações convertidas'!A8143,'Lista de conversão'!A:B,2,0),IFERROR(VLOOKUP('Lotações convertidas'!A8143,'Lista de conversão'!B:B,1,0),""))</f>
        <v/>
      </c>
    </row>
    <row r="8144" spans="1:2" x14ac:dyDescent="0.25">
      <c r="A8144" t="str">
        <f>TRIM(BC!F8142)</f>
        <v/>
      </c>
      <c r="B8144" t="str">
        <f>IFERROR(VLOOKUP('Lotações convertidas'!A8144,'Lista de conversão'!A:B,2,0),IFERROR(VLOOKUP('Lotações convertidas'!A8144,'Lista de conversão'!B:B,1,0),""))</f>
        <v/>
      </c>
    </row>
    <row r="8145" spans="1:2" x14ac:dyDescent="0.25">
      <c r="A8145" t="str">
        <f>TRIM(BC!F8143)</f>
        <v/>
      </c>
      <c r="B8145" t="str">
        <f>IFERROR(VLOOKUP('Lotações convertidas'!A8145,'Lista de conversão'!A:B,2,0),IFERROR(VLOOKUP('Lotações convertidas'!A8145,'Lista de conversão'!B:B,1,0),""))</f>
        <v/>
      </c>
    </row>
    <row r="8146" spans="1:2" x14ac:dyDescent="0.25">
      <c r="A8146" t="str">
        <f>TRIM(BC!F8144)</f>
        <v/>
      </c>
      <c r="B8146" t="str">
        <f>IFERROR(VLOOKUP('Lotações convertidas'!A8146,'Lista de conversão'!A:B,2,0),IFERROR(VLOOKUP('Lotações convertidas'!A8146,'Lista de conversão'!B:B,1,0),""))</f>
        <v/>
      </c>
    </row>
    <row r="8147" spans="1:2" x14ac:dyDescent="0.25">
      <c r="A8147" t="str">
        <f>TRIM(BC!F8145)</f>
        <v/>
      </c>
      <c r="B8147" t="str">
        <f>IFERROR(VLOOKUP('Lotações convertidas'!A8147,'Lista de conversão'!A:B,2,0),IFERROR(VLOOKUP('Lotações convertidas'!A8147,'Lista de conversão'!B:B,1,0),""))</f>
        <v/>
      </c>
    </row>
    <row r="8148" spans="1:2" x14ac:dyDescent="0.25">
      <c r="A8148" t="str">
        <f>TRIM(BC!F8146)</f>
        <v/>
      </c>
      <c r="B8148" t="str">
        <f>IFERROR(VLOOKUP('Lotações convertidas'!A8148,'Lista de conversão'!A:B,2,0),IFERROR(VLOOKUP('Lotações convertidas'!A8148,'Lista de conversão'!B:B,1,0),""))</f>
        <v/>
      </c>
    </row>
    <row r="8149" spans="1:2" x14ac:dyDescent="0.25">
      <c r="A8149" t="str">
        <f>TRIM(BC!F8147)</f>
        <v/>
      </c>
      <c r="B8149" t="str">
        <f>IFERROR(VLOOKUP('Lotações convertidas'!A8149,'Lista de conversão'!A:B,2,0),IFERROR(VLOOKUP('Lotações convertidas'!A8149,'Lista de conversão'!B:B,1,0),""))</f>
        <v/>
      </c>
    </row>
    <row r="8150" spans="1:2" x14ac:dyDescent="0.25">
      <c r="A8150" t="str">
        <f>TRIM(BC!F8148)</f>
        <v/>
      </c>
      <c r="B8150" t="str">
        <f>IFERROR(VLOOKUP('Lotações convertidas'!A8150,'Lista de conversão'!A:B,2,0),IFERROR(VLOOKUP('Lotações convertidas'!A8150,'Lista de conversão'!B:B,1,0),""))</f>
        <v/>
      </c>
    </row>
    <row r="8151" spans="1:2" x14ac:dyDescent="0.25">
      <c r="A8151" t="str">
        <f>TRIM(BC!F8149)</f>
        <v/>
      </c>
      <c r="B8151" t="str">
        <f>IFERROR(VLOOKUP('Lotações convertidas'!A8151,'Lista de conversão'!A:B,2,0),IFERROR(VLOOKUP('Lotações convertidas'!A8151,'Lista de conversão'!B:B,1,0),""))</f>
        <v/>
      </c>
    </row>
    <row r="8152" spans="1:2" x14ac:dyDescent="0.25">
      <c r="A8152" t="str">
        <f>TRIM(BC!F8150)</f>
        <v/>
      </c>
      <c r="B8152" t="str">
        <f>IFERROR(VLOOKUP('Lotações convertidas'!A8152,'Lista de conversão'!A:B,2,0),IFERROR(VLOOKUP('Lotações convertidas'!A8152,'Lista de conversão'!B:B,1,0),""))</f>
        <v/>
      </c>
    </row>
    <row r="8153" spans="1:2" x14ac:dyDescent="0.25">
      <c r="A8153" t="str">
        <f>TRIM(BC!F8151)</f>
        <v/>
      </c>
      <c r="B8153" t="str">
        <f>IFERROR(VLOOKUP('Lotações convertidas'!A8153,'Lista de conversão'!A:B,2,0),IFERROR(VLOOKUP('Lotações convertidas'!A8153,'Lista de conversão'!B:B,1,0),""))</f>
        <v/>
      </c>
    </row>
    <row r="8154" spans="1:2" x14ac:dyDescent="0.25">
      <c r="A8154" t="str">
        <f>TRIM(BC!F8152)</f>
        <v/>
      </c>
      <c r="B8154" t="str">
        <f>IFERROR(VLOOKUP('Lotações convertidas'!A8154,'Lista de conversão'!A:B,2,0),IFERROR(VLOOKUP('Lotações convertidas'!A8154,'Lista de conversão'!B:B,1,0),""))</f>
        <v/>
      </c>
    </row>
    <row r="8155" spans="1:2" x14ac:dyDescent="0.25">
      <c r="A8155" t="str">
        <f>TRIM(BC!F8153)</f>
        <v/>
      </c>
      <c r="B8155" t="str">
        <f>IFERROR(VLOOKUP('Lotações convertidas'!A8155,'Lista de conversão'!A:B,2,0),IFERROR(VLOOKUP('Lotações convertidas'!A8155,'Lista de conversão'!B:B,1,0),""))</f>
        <v/>
      </c>
    </row>
    <row r="8156" spans="1:2" x14ac:dyDescent="0.25">
      <c r="A8156" t="str">
        <f>TRIM(BC!F8154)</f>
        <v/>
      </c>
      <c r="B8156" t="str">
        <f>IFERROR(VLOOKUP('Lotações convertidas'!A8156,'Lista de conversão'!A:B,2,0),IFERROR(VLOOKUP('Lotações convertidas'!A8156,'Lista de conversão'!B:B,1,0),""))</f>
        <v/>
      </c>
    </row>
    <row r="8157" spans="1:2" x14ac:dyDescent="0.25">
      <c r="A8157" t="str">
        <f>TRIM(BC!F8155)</f>
        <v/>
      </c>
      <c r="B8157" t="str">
        <f>IFERROR(VLOOKUP('Lotações convertidas'!A8157,'Lista de conversão'!A:B,2,0),IFERROR(VLOOKUP('Lotações convertidas'!A8157,'Lista de conversão'!B:B,1,0),""))</f>
        <v/>
      </c>
    </row>
    <row r="8158" spans="1:2" x14ac:dyDescent="0.25">
      <c r="A8158" t="str">
        <f>TRIM(BC!F8156)</f>
        <v/>
      </c>
      <c r="B8158" t="str">
        <f>IFERROR(VLOOKUP('Lotações convertidas'!A8158,'Lista de conversão'!A:B,2,0),IFERROR(VLOOKUP('Lotações convertidas'!A8158,'Lista de conversão'!B:B,1,0),""))</f>
        <v/>
      </c>
    </row>
    <row r="8159" spans="1:2" x14ac:dyDescent="0.25">
      <c r="A8159" t="str">
        <f>TRIM(BC!F8157)</f>
        <v/>
      </c>
      <c r="B8159" t="str">
        <f>IFERROR(VLOOKUP('Lotações convertidas'!A8159,'Lista de conversão'!A:B,2,0),IFERROR(VLOOKUP('Lotações convertidas'!A8159,'Lista de conversão'!B:B,1,0),""))</f>
        <v/>
      </c>
    </row>
    <row r="8160" spans="1:2" x14ac:dyDescent="0.25">
      <c r="A8160" t="str">
        <f>TRIM(BC!F8158)</f>
        <v/>
      </c>
      <c r="B8160" t="str">
        <f>IFERROR(VLOOKUP('Lotações convertidas'!A8160,'Lista de conversão'!A:B,2,0),IFERROR(VLOOKUP('Lotações convertidas'!A8160,'Lista de conversão'!B:B,1,0),""))</f>
        <v/>
      </c>
    </row>
    <row r="8161" spans="1:2" x14ac:dyDescent="0.25">
      <c r="A8161" t="str">
        <f>TRIM(BC!F8159)</f>
        <v/>
      </c>
      <c r="B8161" t="str">
        <f>IFERROR(VLOOKUP('Lotações convertidas'!A8161,'Lista de conversão'!A:B,2,0),IFERROR(VLOOKUP('Lotações convertidas'!A8161,'Lista de conversão'!B:B,1,0),""))</f>
        <v/>
      </c>
    </row>
    <row r="8162" spans="1:2" x14ac:dyDescent="0.25">
      <c r="A8162" t="str">
        <f>TRIM(BC!F8160)</f>
        <v/>
      </c>
      <c r="B8162" t="str">
        <f>IFERROR(VLOOKUP('Lotações convertidas'!A8162,'Lista de conversão'!A:B,2,0),IFERROR(VLOOKUP('Lotações convertidas'!A8162,'Lista de conversão'!B:B,1,0),""))</f>
        <v/>
      </c>
    </row>
    <row r="8163" spans="1:2" x14ac:dyDescent="0.25">
      <c r="A8163" t="str">
        <f>TRIM(BC!F8161)</f>
        <v/>
      </c>
      <c r="B8163" t="str">
        <f>IFERROR(VLOOKUP('Lotações convertidas'!A8163,'Lista de conversão'!A:B,2,0),IFERROR(VLOOKUP('Lotações convertidas'!A8163,'Lista de conversão'!B:B,1,0),""))</f>
        <v/>
      </c>
    </row>
    <row r="8164" spans="1:2" x14ac:dyDescent="0.25">
      <c r="A8164" t="str">
        <f>TRIM(BC!F8162)</f>
        <v/>
      </c>
      <c r="B8164" t="str">
        <f>IFERROR(VLOOKUP('Lotações convertidas'!A8164,'Lista de conversão'!A:B,2,0),IFERROR(VLOOKUP('Lotações convertidas'!A8164,'Lista de conversão'!B:B,1,0),""))</f>
        <v/>
      </c>
    </row>
    <row r="8165" spans="1:2" x14ac:dyDescent="0.25">
      <c r="A8165" t="str">
        <f>TRIM(BC!F8163)</f>
        <v/>
      </c>
      <c r="B8165" t="str">
        <f>IFERROR(VLOOKUP('Lotações convertidas'!A8165,'Lista de conversão'!A:B,2,0),IFERROR(VLOOKUP('Lotações convertidas'!A8165,'Lista de conversão'!B:B,1,0),""))</f>
        <v/>
      </c>
    </row>
    <row r="8166" spans="1:2" x14ac:dyDescent="0.25">
      <c r="A8166" t="str">
        <f>TRIM(BC!F8164)</f>
        <v/>
      </c>
      <c r="B8166" t="str">
        <f>IFERROR(VLOOKUP('Lotações convertidas'!A8166,'Lista de conversão'!A:B,2,0),IFERROR(VLOOKUP('Lotações convertidas'!A8166,'Lista de conversão'!B:B,1,0),""))</f>
        <v/>
      </c>
    </row>
    <row r="8167" spans="1:2" x14ac:dyDescent="0.25">
      <c r="A8167" t="str">
        <f>TRIM(BC!F8165)</f>
        <v/>
      </c>
      <c r="B8167" t="str">
        <f>IFERROR(VLOOKUP('Lotações convertidas'!A8167,'Lista de conversão'!A:B,2,0),IFERROR(VLOOKUP('Lotações convertidas'!A8167,'Lista de conversão'!B:B,1,0),""))</f>
        <v/>
      </c>
    </row>
    <row r="8168" spans="1:2" x14ac:dyDescent="0.25">
      <c r="A8168" t="str">
        <f>TRIM(BC!F8166)</f>
        <v/>
      </c>
      <c r="B8168" t="str">
        <f>IFERROR(VLOOKUP('Lotações convertidas'!A8168,'Lista de conversão'!A:B,2,0),IFERROR(VLOOKUP('Lotações convertidas'!A8168,'Lista de conversão'!B:B,1,0),""))</f>
        <v/>
      </c>
    </row>
    <row r="8169" spans="1:2" x14ac:dyDescent="0.25">
      <c r="A8169" t="str">
        <f>TRIM(BC!F8167)</f>
        <v/>
      </c>
      <c r="B8169" t="str">
        <f>IFERROR(VLOOKUP('Lotações convertidas'!A8169,'Lista de conversão'!A:B,2,0),IFERROR(VLOOKUP('Lotações convertidas'!A8169,'Lista de conversão'!B:B,1,0),""))</f>
        <v/>
      </c>
    </row>
    <row r="8170" spans="1:2" x14ac:dyDescent="0.25">
      <c r="A8170" t="str">
        <f>TRIM(BC!F8168)</f>
        <v/>
      </c>
      <c r="B8170" t="str">
        <f>IFERROR(VLOOKUP('Lotações convertidas'!A8170,'Lista de conversão'!A:B,2,0),IFERROR(VLOOKUP('Lotações convertidas'!A8170,'Lista de conversão'!B:B,1,0),""))</f>
        <v/>
      </c>
    </row>
    <row r="8171" spans="1:2" x14ac:dyDescent="0.25">
      <c r="A8171" t="str">
        <f>TRIM(BC!F8169)</f>
        <v/>
      </c>
      <c r="B8171" t="str">
        <f>IFERROR(VLOOKUP('Lotações convertidas'!A8171,'Lista de conversão'!A:B,2,0),IFERROR(VLOOKUP('Lotações convertidas'!A8171,'Lista de conversão'!B:B,1,0),""))</f>
        <v/>
      </c>
    </row>
    <row r="8172" spans="1:2" x14ac:dyDescent="0.25">
      <c r="A8172" t="str">
        <f>TRIM(BC!F8170)</f>
        <v/>
      </c>
      <c r="B8172" t="str">
        <f>IFERROR(VLOOKUP('Lotações convertidas'!A8172,'Lista de conversão'!A:B,2,0),IFERROR(VLOOKUP('Lotações convertidas'!A8172,'Lista de conversão'!B:B,1,0),""))</f>
        <v/>
      </c>
    </row>
    <row r="8173" spans="1:2" x14ac:dyDescent="0.25">
      <c r="A8173" t="str">
        <f>TRIM(BC!F8171)</f>
        <v/>
      </c>
      <c r="B8173" t="str">
        <f>IFERROR(VLOOKUP('Lotações convertidas'!A8173,'Lista de conversão'!A:B,2,0),IFERROR(VLOOKUP('Lotações convertidas'!A8173,'Lista de conversão'!B:B,1,0),""))</f>
        <v/>
      </c>
    </row>
    <row r="8174" spans="1:2" x14ac:dyDescent="0.25">
      <c r="A8174" t="str">
        <f>TRIM(BC!F8172)</f>
        <v/>
      </c>
      <c r="B8174" t="str">
        <f>IFERROR(VLOOKUP('Lotações convertidas'!A8174,'Lista de conversão'!A:B,2,0),IFERROR(VLOOKUP('Lotações convertidas'!A8174,'Lista de conversão'!B:B,1,0),""))</f>
        <v/>
      </c>
    </row>
    <row r="8175" spans="1:2" x14ac:dyDescent="0.25">
      <c r="A8175" t="str">
        <f>TRIM(BC!F8173)</f>
        <v/>
      </c>
      <c r="B8175" t="str">
        <f>IFERROR(VLOOKUP('Lotações convertidas'!A8175,'Lista de conversão'!A:B,2,0),IFERROR(VLOOKUP('Lotações convertidas'!A8175,'Lista de conversão'!B:B,1,0),""))</f>
        <v/>
      </c>
    </row>
    <row r="8176" spans="1:2" x14ac:dyDescent="0.25">
      <c r="A8176" t="str">
        <f>TRIM(BC!F8174)</f>
        <v/>
      </c>
      <c r="B8176" t="str">
        <f>IFERROR(VLOOKUP('Lotações convertidas'!A8176,'Lista de conversão'!A:B,2,0),IFERROR(VLOOKUP('Lotações convertidas'!A8176,'Lista de conversão'!B:B,1,0),""))</f>
        <v/>
      </c>
    </row>
    <row r="8177" spans="1:2" x14ac:dyDescent="0.25">
      <c r="A8177" t="str">
        <f>TRIM(BC!F8175)</f>
        <v/>
      </c>
      <c r="B8177" t="str">
        <f>IFERROR(VLOOKUP('Lotações convertidas'!A8177,'Lista de conversão'!A:B,2,0),IFERROR(VLOOKUP('Lotações convertidas'!A8177,'Lista de conversão'!B:B,1,0),""))</f>
        <v/>
      </c>
    </row>
    <row r="8178" spans="1:2" x14ac:dyDescent="0.25">
      <c r="A8178" t="str">
        <f>TRIM(BC!F8176)</f>
        <v/>
      </c>
      <c r="B8178" t="str">
        <f>IFERROR(VLOOKUP('Lotações convertidas'!A8178,'Lista de conversão'!A:B,2,0),IFERROR(VLOOKUP('Lotações convertidas'!A8178,'Lista de conversão'!B:B,1,0),""))</f>
        <v/>
      </c>
    </row>
    <row r="8179" spans="1:2" x14ac:dyDescent="0.25">
      <c r="A8179" t="str">
        <f>TRIM(BC!F8177)</f>
        <v/>
      </c>
      <c r="B8179" t="str">
        <f>IFERROR(VLOOKUP('Lotações convertidas'!A8179,'Lista de conversão'!A:B,2,0),IFERROR(VLOOKUP('Lotações convertidas'!A8179,'Lista de conversão'!B:B,1,0),""))</f>
        <v/>
      </c>
    </row>
    <row r="8180" spans="1:2" x14ac:dyDescent="0.25">
      <c r="A8180" t="str">
        <f>TRIM(BC!F8178)</f>
        <v/>
      </c>
      <c r="B8180" t="str">
        <f>IFERROR(VLOOKUP('Lotações convertidas'!A8180,'Lista de conversão'!A:B,2,0),IFERROR(VLOOKUP('Lotações convertidas'!A8180,'Lista de conversão'!B:B,1,0),""))</f>
        <v/>
      </c>
    </row>
    <row r="8181" spans="1:2" x14ac:dyDescent="0.25">
      <c r="A8181" t="str">
        <f>TRIM(BC!F8179)</f>
        <v/>
      </c>
      <c r="B8181" t="str">
        <f>IFERROR(VLOOKUP('Lotações convertidas'!A8181,'Lista de conversão'!A:B,2,0),IFERROR(VLOOKUP('Lotações convertidas'!A8181,'Lista de conversão'!B:B,1,0),""))</f>
        <v/>
      </c>
    </row>
    <row r="8182" spans="1:2" x14ac:dyDescent="0.25">
      <c r="A8182" t="str">
        <f>TRIM(BC!F8180)</f>
        <v/>
      </c>
      <c r="B8182" t="str">
        <f>IFERROR(VLOOKUP('Lotações convertidas'!A8182,'Lista de conversão'!A:B,2,0),IFERROR(VLOOKUP('Lotações convertidas'!A8182,'Lista de conversão'!B:B,1,0),""))</f>
        <v/>
      </c>
    </row>
    <row r="8183" spans="1:2" x14ac:dyDescent="0.25">
      <c r="A8183" t="str">
        <f>TRIM(BC!F8181)</f>
        <v/>
      </c>
      <c r="B8183" t="str">
        <f>IFERROR(VLOOKUP('Lotações convertidas'!A8183,'Lista de conversão'!A:B,2,0),IFERROR(VLOOKUP('Lotações convertidas'!A8183,'Lista de conversão'!B:B,1,0),""))</f>
        <v/>
      </c>
    </row>
    <row r="8184" spans="1:2" x14ac:dyDescent="0.25">
      <c r="A8184" t="str">
        <f>TRIM(BC!F8182)</f>
        <v/>
      </c>
      <c r="B8184" t="str">
        <f>IFERROR(VLOOKUP('Lotações convertidas'!A8184,'Lista de conversão'!A:B,2,0),IFERROR(VLOOKUP('Lotações convertidas'!A8184,'Lista de conversão'!B:B,1,0),""))</f>
        <v/>
      </c>
    </row>
    <row r="8185" spans="1:2" x14ac:dyDescent="0.25">
      <c r="A8185" t="str">
        <f>TRIM(BC!F8183)</f>
        <v/>
      </c>
      <c r="B8185" t="str">
        <f>IFERROR(VLOOKUP('Lotações convertidas'!A8185,'Lista de conversão'!A:B,2,0),IFERROR(VLOOKUP('Lotações convertidas'!A8185,'Lista de conversão'!B:B,1,0),""))</f>
        <v/>
      </c>
    </row>
    <row r="8186" spans="1:2" x14ac:dyDescent="0.25">
      <c r="A8186" t="str">
        <f>TRIM(BC!F8184)</f>
        <v/>
      </c>
      <c r="B8186" t="str">
        <f>IFERROR(VLOOKUP('Lotações convertidas'!A8186,'Lista de conversão'!A:B,2,0),IFERROR(VLOOKUP('Lotações convertidas'!A8186,'Lista de conversão'!B:B,1,0),""))</f>
        <v/>
      </c>
    </row>
    <row r="8187" spans="1:2" x14ac:dyDescent="0.25">
      <c r="A8187" t="str">
        <f>TRIM(BC!F8185)</f>
        <v/>
      </c>
      <c r="B8187" t="str">
        <f>IFERROR(VLOOKUP('Lotações convertidas'!A8187,'Lista de conversão'!A:B,2,0),IFERROR(VLOOKUP('Lotações convertidas'!A8187,'Lista de conversão'!B:B,1,0),""))</f>
        <v/>
      </c>
    </row>
    <row r="8188" spans="1:2" x14ac:dyDescent="0.25">
      <c r="A8188" t="str">
        <f>TRIM(BC!F8186)</f>
        <v/>
      </c>
      <c r="B8188" t="str">
        <f>IFERROR(VLOOKUP('Lotações convertidas'!A8188,'Lista de conversão'!A:B,2,0),IFERROR(VLOOKUP('Lotações convertidas'!A8188,'Lista de conversão'!B:B,1,0),""))</f>
        <v/>
      </c>
    </row>
    <row r="8189" spans="1:2" x14ac:dyDescent="0.25">
      <c r="A8189" t="str">
        <f>TRIM(BC!F8187)</f>
        <v/>
      </c>
      <c r="B8189" t="str">
        <f>IFERROR(VLOOKUP('Lotações convertidas'!A8189,'Lista de conversão'!A:B,2,0),IFERROR(VLOOKUP('Lotações convertidas'!A8189,'Lista de conversão'!B:B,1,0),""))</f>
        <v/>
      </c>
    </row>
    <row r="8190" spans="1:2" x14ac:dyDescent="0.25">
      <c r="A8190" t="str">
        <f>TRIM(BC!F8188)</f>
        <v/>
      </c>
      <c r="B8190" t="str">
        <f>IFERROR(VLOOKUP('Lotações convertidas'!A8190,'Lista de conversão'!A:B,2,0),IFERROR(VLOOKUP('Lotações convertidas'!A8190,'Lista de conversão'!B:B,1,0),""))</f>
        <v/>
      </c>
    </row>
    <row r="8191" spans="1:2" x14ac:dyDescent="0.25">
      <c r="A8191" t="str">
        <f>TRIM(BC!F8189)</f>
        <v/>
      </c>
      <c r="B8191" t="str">
        <f>IFERROR(VLOOKUP('Lotações convertidas'!A8191,'Lista de conversão'!A:B,2,0),IFERROR(VLOOKUP('Lotações convertidas'!A8191,'Lista de conversão'!B:B,1,0),""))</f>
        <v/>
      </c>
    </row>
    <row r="8192" spans="1:2" x14ac:dyDescent="0.25">
      <c r="A8192" t="str">
        <f>TRIM(BC!F8190)</f>
        <v/>
      </c>
      <c r="B8192" t="str">
        <f>IFERROR(VLOOKUP('Lotações convertidas'!A8192,'Lista de conversão'!A:B,2,0),IFERROR(VLOOKUP('Lotações convertidas'!A8192,'Lista de conversão'!B:B,1,0),""))</f>
        <v/>
      </c>
    </row>
    <row r="8193" spans="1:2" x14ac:dyDescent="0.25">
      <c r="A8193" t="str">
        <f>TRIM(BC!F8191)</f>
        <v/>
      </c>
      <c r="B8193" t="str">
        <f>IFERROR(VLOOKUP('Lotações convertidas'!A8193,'Lista de conversão'!A:B,2,0),IFERROR(VLOOKUP('Lotações convertidas'!A8193,'Lista de conversão'!B:B,1,0),""))</f>
        <v/>
      </c>
    </row>
    <row r="8194" spans="1:2" x14ac:dyDescent="0.25">
      <c r="A8194" t="str">
        <f>TRIM(BC!F8192)</f>
        <v/>
      </c>
      <c r="B8194" t="str">
        <f>IFERROR(VLOOKUP('Lotações convertidas'!A8194,'Lista de conversão'!A:B,2,0),IFERROR(VLOOKUP('Lotações convertidas'!A8194,'Lista de conversão'!B:B,1,0),""))</f>
        <v/>
      </c>
    </row>
    <row r="8195" spans="1:2" x14ac:dyDescent="0.25">
      <c r="A8195" t="str">
        <f>TRIM(BC!F8193)</f>
        <v/>
      </c>
      <c r="B8195" t="str">
        <f>IFERROR(VLOOKUP('Lotações convertidas'!A8195,'Lista de conversão'!A:B,2,0),IFERROR(VLOOKUP('Lotações convertidas'!A8195,'Lista de conversão'!B:B,1,0),""))</f>
        <v/>
      </c>
    </row>
    <row r="8196" spans="1:2" x14ac:dyDescent="0.25">
      <c r="A8196" t="str">
        <f>TRIM(BC!F8194)</f>
        <v/>
      </c>
      <c r="B8196" t="str">
        <f>IFERROR(VLOOKUP('Lotações convertidas'!A8196,'Lista de conversão'!A:B,2,0),IFERROR(VLOOKUP('Lotações convertidas'!A8196,'Lista de conversão'!B:B,1,0),""))</f>
        <v/>
      </c>
    </row>
    <row r="8197" spans="1:2" x14ac:dyDescent="0.25">
      <c r="A8197" t="str">
        <f>TRIM(BC!F8195)</f>
        <v/>
      </c>
      <c r="B8197" t="str">
        <f>IFERROR(VLOOKUP('Lotações convertidas'!A8197,'Lista de conversão'!A:B,2,0),IFERROR(VLOOKUP('Lotações convertidas'!A8197,'Lista de conversão'!B:B,1,0),""))</f>
        <v/>
      </c>
    </row>
    <row r="8198" spans="1:2" x14ac:dyDescent="0.25">
      <c r="A8198" t="str">
        <f>TRIM(BC!F8196)</f>
        <v/>
      </c>
      <c r="B8198" t="str">
        <f>IFERROR(VLOOKUP('Lotações convertidas'!A8198,'Lista de conversão'!A:B,2,0),IFERROR(VLOOKUP('Lotações convertidas'!A8198,'Lista de conversão'!B:B,1,0),""))</f>
        <v/>
      </c>
    </row>
    <row r="8199" spans="1:2" x14ac:dyDescent="0.25">
      <c r="A8199" t="str">
        <f>TRIM(BC!F8197)</f>
        <v/>
      </c>
      <c r="B8199" t="str">
        <f>IFERROR(VLOOKUP('Lotações convertidas'!A8199,'Lista de conversão'!A:B,2,0),IFERROR(VLOOKUP('Lotações convertidas'!A8199,'Lista de conversão'!B:B,1,0),""))</f>
        <v/>
      </c>
    </row>
    <row r="8200" spans="1:2" x14ac:dyDescent="0.25">
      <c r="A8200" t="str">
        <f>TRIM(BC!F8198)</f>
        <v/>
      </c>
      <c r="B8200" t="str">
        <f>IFERROR(VLOOKUP('Lotações convertidas'!A8200,'Lista de conversão'!A:B,2,0),IFERROR(VLOOKUP('Lotações convertidas'!A8200,'Lista de conversão'!B:B,1,0),""))</f>
        <v/>
      </c>
    </row>
    <row r="8201" spans="1:2" x14ac:dyDescent="0.25">
      <c r="A8201" t="str">
        <f>TRIM(BC!F8199)</f>
        <v/>
      </c>
      <c r="B8201" t="str">
        <f>IFERROR(VLOOKUP('Lotações convertidas'!A8201,'Lista de conversão'!A:B,2,0),IFERROR(VLOOKUP('Lotações convertidas'!A8201,'Lista de conversão'!B:B,1,0),""))</f>
        <v/>
      </c>
    </row>
    <row r="8202" spans="1:2" x14ac:dyDescent="0.25">
      <c r="A8202" t="str">
        <f>TRIM(BC!F8200)</f>
        <v/>
      </c>
      <c r="B8202" t="str">
        <f>IFERROR(VLOOKUP('Lotações convertidas'!A8202,'Lista de conversão'!A:B,2,0),IFERROR(VLOOKUP('Lotações convertidas'!A8202,'Lista de conversão'!B:B,1,0),""))</f>
        <v/>
      </c>
    </row>
    <row r="8203" spans="1:2" x14ac:dyDescent="0.25">
      <c r="A8203" t="str">
        <f>TRIM(BC!F8201)</f>
        <v/>
      </c>
      <c r="B8203" t="str">
        <f>IFERROR(VLOOKUP('Lotações convertidas'!A8203,'Lista de conversão'!A:B,2,0),IFERROR(VLOOKUP('Lotações convertidas'!A8203,'Lista de conversão'!B:B,1,0),""))</f>
        <v/>
      </c>
    </row>
    <row r="8204" spans="1:2" x14ac:dyDescent="0.25">
      <c r="A8204" t="str">
        <f>TRIM(BC!F8202)</f>
        <v/>
      </c>
      <c r="B8204" t="str">
        <f>IFERROR(VLOOKUP('Lotações convertidas'!A8204,'Lista de conversão'!A:B,2,0),IFERROR(VLOOKUP('Lotações convertidas'!A8204,'Lista de conversão'!B:B,1,0),""))</f>
        <v/>
      </c>
    </row>
    <row r="8205" spans="1:2" x14ac:dyDescent="0.25">
      <c r="A8205" t="str">
        <f>TRIM(BC!F8203)</f>
        <v/>
      </c>
      <c r="B8205" t="str">
        <f>IFERROR(VLOOKUP('Lotações convertidas'!A8205,'Lista de conversão'!A:B,2,0),IFERROR(VLOOKUP('Lotações convertidas'!A8205,'Lista de conversão'!B:B,1,0),""))</f>
        <v/>
      </c>
    </row>
    <row r="8206" spans="1:2" x14ac:dyDescent="0.25">
      <c r="A8206" t="str">
        <f>TRIM(BC!F8204)</f>
        <v/>
      </c>
      <c r="B8206" t="str">
        <f>IFERROR(VLOOKUP('Lotações convertidas'!A8206,'Lista de conversão'!A:B,2,0),IFERROR(VLOOKUP('Lotações convertidas'!A8206,'Lista de conversão'!B:B,1,0),""))</f>
        <v/>
      </c>
    </row>
    <row r="8207" spans="1:2" x14ac:dyDescent="0.25">
      <c r="A8207" t="str">
        <f>TRIM(BC!F8205)</f>
        <v/>
      </c>
      <c r="B8207" t="str">
        <f>IFERROR(VLOOKUP('Lotações convertidas'!A8207,'Lista de conversão'!A:B,2,0),IFERROR(VLOOKUP('Lotações convertidas'!A8207,'Lista de conversão'!B:B,1,0),""))</f>
        <v/>
      </c>
    </row>
    <row r="8208" spans="1:2" x14ac:dyDescent="0.25">
      <c r="A8208" t="str">
        <f>TRIM(BC!F8206)</f>
        <v/>
      </c>
      <c r="B8208" t="str">
        <f>IFERROR(VLOOKUP('Lotações convertidas'!A8208,'Lista de conversão'!A:B,2,0),IFERROR(VLOOKUP('Lotações convertidas'!A8208,'Lista de conversão'!B:B,1,0),""))</f>
        <v/>
      </c>
    </row>
    <row r="8209" spans="1:2" x14ac:dyDescent="0.25">
      <c r="A8209" t="str">
        <f>TRIM(BC!F8207)</f>
        <v/>
      </c>
      <c r="B8209" t="str">
        <f>IFERROR(VLOOKUP('Lotações convertidas'!A8209,'Lista de conversão'!A:B,2,0),IFERROR(VLOOKUP('Lotações convertidas'!A8209,'Lista de conversão'!B:B,1,0),""))</f>
        <v/>
      </c>
    </row>
    <row r="8210" spans="1:2" x14ac:dyDescent="0.25">
      <c r="A8210" t="str">
        <f>TRIM(BC!F8208)</f>
        <v/>
      </c>
      <c r="B8210" t="str">
        <f>IFERROR(VLOOKUP('Lotações convertidas'!A8210,'Lista de conversão'!A:B,2,0),IFERROR(VLOOKUP('Lotações convertidas'!A8210,'Lista de conversão'!B:B,1,0),""))</f>
        <v/>
      </c>
    </row>
    <row r="8211" spans="1:2" x14ac:dyDescent="0.25">
      <c r="A8211" t="str">
        <f>TRIM(BC!F8209)</f>
        <v/>
      </c>
      <c r="B8211" t="str">
        <f>IFERROR(VLOOKUP('Lotações convertidas'!A8211,'Lista de conversão'!A:B,2,0),IFERROR(VLOOKUP('Lotações convertidas'!A8211,'Lista de conversão'!B:B,1,0),""))</f>
        <v/>
      </c>
    </row>
    <row r="8212" spans="1:2" x14ac:dyDescent="0.25">
      <c r="A8212" t="str">
        <f>TRIM(BC!F8210)</f>
        <v/>
      </c>
      <c r="B8212" t="str">
        <f>IFERROR(VLOOKUP('Lotações convertidas'!A8212,'Lista de conversão'!A:B,2,0),IFERROR(VLOOKUP('Lotações convertidas'!A8212,'Lista de conversão'!B:B,1,0),""))</f>
        <v/>
      </c>
    </row>
    <row r="8213" spans="1:2" x14ac:dyDescent="0.25">
      <c r="A8213" t="str">
        <f>TRIM(BC!F8211)</f>
        <v/>
      </c>
      <c r="B8213" t="str">
        <f>IFERROR(VLOOKUP('Lotações convertidas'!A8213,'Lista de conversão'!A:B,2,0),IFERROR(VLOOKUP('Lotações convertidas'!A8213,'Lista de conversão'!B:B,1,0),""))</f>
        <v/>
      </c>
    </row>
    <row r="8214" spans="1:2" x14ac:dyDescent="0.25">
      <c r="A8214" t="str">
        <f>TRIM(BC!F8212)</f>
        <v/>
      </c>
      <c r="B8214" t="str">
        <f>IFERROR(VLOOKUP('Lotações convertidas'!A8214,'Lista de conversão'!A:B,2,0),IFERROR(VLOOKUP('Lotações convertidas'!A8214,'Lista de conversão'!B:B,1,0),""))</f>
        <v/>
      </c>
    </row>
    <row r="8215" spans="1:2" x14ac:dyDescent="0.25">
      <c r="A8215" t="str">
        <f>TRIM(BC!F8213)</f>
        <v/>
      </c>
      <c r="B8215" t="str">
        <f>IFERROR(VLOOKUP('Lotações convertidas'!A8215,'Lista de conversão'!A:B,2,0),IFERROR(VLOOKUP('Lotações convertidas'!A8215,'Lista de conversão'!B:B,1,0),""))</f>
        <v/>
      </c>
    </row>
    <row r="8216" spans="1:2" x14ac:dyDescent="0.25">
      <c r="A8216" t="str">
        <f>TRIM(BC!F8214)</f>
        <v/>
      </c>
      <c r="B8216" t="str">
        <f>IFERROR(VLOOKUP('Lotações convertidas'!A8216,'Lista de conversão'!A:B,2,0),IFERROR(VLOOKUP('Lotações convertidas'!A8216,'Lista de conversão'!B:B,1,0),""))</f>
        <v/>
      </c>
    </row>
    <row r="8217" spans="1:2" x14ac:dyDescent="0.25">
      <c r="A8217" t="str">
        <f>TRIM(BC!F8215)</f>
        <v/>
      </c>
      <c r="B8217" t="str">
        <f>IFERROR(VLOOKUP('Lotações convertidas'!A8217,'Lista de conversão'!A:B,2,0),IFERROR(VLOOKUP('Lotações convertidas'!A8217,'Lista de conversão'!B:B,1,0),""))</f>
        <v/>
      </c>
    </row>
    <row r="8218" spans="1:2" x14ac:dyDescent="0.25">
      <c r="A8218" t="str">
        <f>TRIM(BC!F8216)</f>
        <v/>
      </c>
      <c r="B8218" t="str">
        <f>IFERROR(VLOOKUP('Lotações convertidas'!A8218,'Lista de conversão'!A:B,2,0),IFERROR(VLOOKUP('Lotações convertidas'!A8218,'Lista de conversão'!B:B,1,0),""))</f>
        <v/>
      </c>
    </row>
    <row r="8219" spans="1:2" x14ac:dyDescent="0.25">
      <c r="A8219" t="str">
        <f>TRIM(BC!F8217)</f>
        <v/>
      </c>
      <c r="B8219" t="str">
        <f>IFERROR(VLOOKUP('Lotações convertidas'!A8219,'Lista de conversão'!A:B,2,0),IFERROR(VLOOKUP('Lotações convertidas'!A8219,'Lista de conversão'!B:B,1,0),""))</f>
        <v/>
      </c>
    </row>
    <row r="8220" spans="1:2" x14ac:dyDescent="0.25">
      <c r="A8220" t="str">
        <f>TRIM(BC!F8218)</f>
        <v/>
      </c>
      <c r="B8220" t="str">
        <f>IFERROR(VLOOKUP('Lotações convertidas'!A8220,'Lista de conversão'!A:B,2,0),IFERROR(VLOOKUP('Lotações convertidas'!A8220,'Lista de conversão'!B:B,1,0),""))</f>
        <v/>
      </c>
    </row>
    <row r="8221" spans="1:2" x14ac:dyDescent="0.25">
      <c r="A8221" t="str">
        <f>TRIM(BC!F8219)</f>
        <v/>
      </c>
      <c r="B8221" t="str">
        <f>IFERROR(VLOOKUP('Lotações convertidas'!A8221,'Lista de conversão'!A:B,2,0),IFERROR(VLOOKUP('Lotações convertidas'!A8221,'Lista de conversão'!B:B,1,0),""))</f>
        <v/>
      </c>
    </row>
    <row r="8222" spans="1:2" x14ac:dyDescent="0.25">
      <c r="A8222" t="str">
        <f>TRIM(BC!F8220)</f>
        <v/>
      </c>
      <c r="B8222" t="str">
        <f>IFERROR(VLOOKUP('Lotações convertidas'!A8222,'Lista de conversão'!A:B,2,0),IFERROR(VLOOKUP('Lotações convertidas'!A8222,'Lista de conversão'!B:B,1,0),""))</f>
        <v/>
      </c>
    </row>
    <row r="8223" spans="1:2" x14ac:dyDescent="0.25">
      <c r="A8223" t="str">
        <f>TRIM(BC!F8221)</f>
        <v/>
      </c>
      <c r="B8223" t="str">
        <f>IFERROR(VLOOKUP('Lotações convertidas'!A8223,'Lista de conversão'!A:B,2,0),IFERROR(VLOOKUP('Lotações convertidas'!A8223,'Lista de conversão'!B:B,1,0),""))</f>
        <v/>
      </c>
    </row>
    <row r="8224" spans="1:2" x14ac:dyDescent="0.25">
      <c r="A8224" t="str">
        <f>TRIM(BC!F8222)</f>
        <v/>
      </c>
      <c r="B8224" t="str">
        <f>IFERROR(VLOOKUP('Lotações convertidas'!A8224,'Lista de conversão'!A:B,2,0),IFERROR(VLOOKUP('Lotações convertidas'!A8224,'Lista de conversão'!B:B,1,0),""))</f>
        <v/>
      </c>
    </row>
    <row r="8225" spans="1:2" x14ac:dyDescent="0.25">
      <c r="A8225" t="str">
        <f>TRIM(BC!F8223)</f>
        <v/>
      </c>
      <c r="B8225" t="str">
        <f>IFERROR(VLOOKUP('Lotações convertidas'!A8225,'Lista de conversão'!A:B,2,0),IFERROR(VLOOKUP('Lotações convertidas'!A8225,'Lista de conversão'!B:B,1,0),""))</f>
        <v/>
      </c>
    </row>
    <row r="8226" spans="1:2" x14ac:dyDescent="0.25">
      <c r="A8226" t="str">
        <f>TRIM(BC!F8224)</f>
        <v/>
      </c>
      <c r="B8226" t="str">
        <f>IFERROR(VLOOKUP('Lotações convertidas'!A8226,'Lista de conversão'!A:B,2,0),IFERROR(VLOOKUP('Lotações convertidas'!A8226,'Lista de conversão'!B:B,1,0),""))</f>
        <v/>
      </c>
    </row>
    <row r="8227" spans="1:2" x14ac:dyDescent="0.25">
      <c r="A8227" t="str">
        <f>TRIM(BC!F8225)</f>
        <v/>
      </c>
      <c r="B8227" t="str">
        <f>IFERROR(VLOOKUP('Lotações convertidas'!A8227,'Lista de conversão'!A:B,2,0),IFERROR(VLOOKUP('Lotações convertidas'!A8227,'Lista de conversão'!B:B,1,0),""))</f>
        <v/>
      </c>
    </row>
    <row r="8228" spans="1:2" x14ac:dyDescent="0.25">
      <c r="A8228" t="str">
        <f>TRIM(BC!F8226)</f>
        <v/>
      </c>
      <c r="B8228" t="str">
        <f>IFERROR(VLOOKUP('Lotações convertidas'!A8228,'Lista de conversão'!A:B,2,0),IFERROR(VLOOKUP('Lotações convertidas'!A8228,'Lista de conversão'!B:B,1,0),""))</f>
        <v/>
      </c>
    </row>
    <row r="8229" spans="1:2" x14ac:dyDescent="0.25">
      <c r="A8229" t="str">
        <f>TRIM(BC!F8227)</f>
        <v/>
      </c>
      <c r="B8229" t="str">
        <f>IFERROR(VLOOKUP('Lotações convertidas'!A8229,'Lista de conversão'!A:B,2,0),IFERROR(VLOOKUP('Lotações convertidas'!A8229,'Lista de conversão'!B:B,1,0),""))</f>
        <v/>
      </c>
    </row>
    <row r="8230" spans="1:2" x14ac:dyDescent="0.25">
      <c r="A8230" t="str">
        <f>TRIM(BC!F8228)</f>
        <v/>
      </c>
      <c r="B8230" t="str">
        <f>IFERROR(VLOOKUP('Lotações convertidas'!A8230,'Lista de conversão'!A:B,2,0),IFERROR(VLOOKUP('Lotações convertidas'!A8230,'Lista de conversão'!B:B,1,0),""))</f>
        <v/>
      </c>
    </row>
    <row r="8231" spans="1:2" x14ac:dyDescent="0.25">
      <c r="A8231" t="str">
        <f>TRIM(BC!F8229)</f>
        <v/>
      </c>
      <c r="B8231" t="str">
        <f>IFERROR(VLOOKUP('Lotações convertidas'!A8231,'Lista de conversão'!A:B,2,0),IFERROR(VLOOKUP('Lotações convertidas'!A8231,'Lista de conversão'!B:B,1,0),""))</f>
        <v/>
      </c>
    </row>
    <row r="8232" spans="1:2" x14ac:dyDescent="0.25">
      <c r="A8232" t="str">
        <f>TRIM(BC!F8230)</f>
        <v/>
      </c>
      <c r="B8232" t="str">
        <f>IFERROR(VLOOKUP('Lotações convertidas'!A8232,'Lista de conversão'!A:B,2,0),IFERROR(VLOOKUP('Lotações convertidas'!A8232,'Lista de conversão'!B:B,1,0),""))</f>
        <v/>
      </c>
    </row>
    <row r="8233" spans="1:2" x14ac:dyDescent="0.25">
      <c r="A8233" t="str">
        <f>TRIM(BC!F8231)</f>
        <v/>
      </c>
      <c r="B8233" t="str">
        <f>IFERROR(VLOOKUP('Lotações convertidas'!A8233,'Lista de conversão'!A:B,2,0),IFERROR(VLOOKUP('Lotações convertidas'!A8233,'Lista de conversão'!B:B,1,0),""))</f>
        <v/>
      </c>
    </row>
    <row r="8234" spans="1:2" x14ac:dyDescent="0.25">
      <c r="A8234" t="str">
        <f>TRIM(BC!F8232)</f>
        <v/>
      </c>
      <c r="B8234" t="str">
        <f>IFERROR(VLOOKUP('Lotações convertidas'!A8234,'Lista de conversão'!A:B,2,0),IFERROR(VLOOKUP('Lotações convertidas'!A8234,'Lista de conversão'!B:B,1,0),""))</f>
        <v/>
      </c>
    </row>
    <row r="8235" spans="1:2" x14ac:dyDescent="0.25">
      <c r="A8235" t="str">
        <f>TRIM(BC!F8233)</f>
        <v/>
      </c>
      <c r="B8235" t="str">
        <f>IFERROR(VLOOKUP('Lotações convertidas'!A8235,'Lista de conversão'!A:B,2,0),IFERROR(VLOOKUP('Lotações convertidas'!A8235,'Lista de conversão'!B:B,1,0),""))</f>
        <v/>
      </c>
    </row>
    <row r="8236" spans="1:2" x14ac:dyDescent="0.25">
      <c r="A8236" t="str">
        <f>TRIM(BC!F8234)</f>
        <v/>
      </c>
      <c r="B8236" t="str">
        <f>IFERROR(VLOOKUP('Lotações convertidas'!A8236,'Lista de conversão'!A:B,2,0),IFERROR(VLOOKUP('Lotações convertidas'!A8236,'Lista de conversão'!B:B,1,0),""))</f>
        <v/>
      </c>
    </row>
    <row r="8237" spans="1:2" x14ac:dyDescent="0.25">
      <c r="A8237" t="str">
        <f>TRIM(BC!F8235)</f>
        <v/>
      </c>
      <c r="B8237" t="str">
        <f>IFERROR(VLOOKUP('Lotações convertidas'!A8237,'Lista de conversão'!A:B,2,0),IFERROR(VLOOKUP('Lotações convertidas'!A8237,'Lista de conversão'!B:B,1,0),""))</f>
        <v/>
      </c>
    </row>
    <row r="8238" spans="1:2" x14ac:dyDescent="0.25">
      <c r="A8238" t="str">
        <f>TRIM(BC!F8236)</f>
        <v/>
      </c>
      <c r="B8238" t="str">
        <f>IFERROR(VLOOKUP('Lotações convertidas'!A8238,'Lista de conversão'!A:B,2,0),IFERROR(VLOOKUP('Lotações convertidas'!A8238,'Lista de conversão'!B:B,1,0),""))</f>
        <v/>
      </c>
    </row>
    <row r="8239" spans="1:2" x14ac:dyDescent="0.25">
      <c r="A8239" t="str">
        <f>TRIM(BC!F8237)</f>
        <v/>
      </c>
      <c r="B8239" t="str">
        <f>IFERROR(VLOOKUP('Lotações convertidas'!A8239,'Lista de conversão'!A:B,2,0),IFERROR(VLOOKUP('Lotações convertidas'!A8239,'Lista de conversão'!B:B,1,0),""))</f>
        <v/>
      </c>
    </row>
    <row r="8240" spans="1:2" x14ac:dyDescent="0.25">
      <c r="A8240" t="str">
        <f>TRIM(BC!F8238)</f>
        <v/>
      </c>
      <c r="B8240" t="str">
        <f>IFERROR(VLOOKUP('Lotações convertidas'!A8240,'Lista de conversão'!A:B,2,0),IFERROR(VLOOKUP('Lotações convertidas'!A8240,'Lista de conversão'!B:B,1,0),""))</f>
        <v/>
      </c>
    </row>
    <row r="8241" spans="1:2" x14ac:dyDescent="0.25">
      <c r="A8241" t="str">
        <f>TRIM(BC!F8239)</f>
        <v/>
      </c>
      <c r="B8241" t="str">
        <f>IFERROR(VLOOKUP('Lotações convertidas'!A8241,'Lista de conversão'!A:B,2,0),IFERROR(VLOOKUP('Lotações convertidas'!A8241,'Lista de conversão'!B:B,1,0),""))</f>
        <v/>
      </c>
    </row>
    <row r="8242" spans="1:2" x14ac:dyDescent="0.25">
      <c r="A8242" t="str">
        <f>TRIM(BC!F8240)</f>
        <v/>
      </c>
      <c r="B8242" t="str">
        <f>IFERROR(VLOOKUP('Lotações convertidas'!A8242,'Lista de conversão'!A:B,2,0),IFERROR(VLOOKUP('Lotações convertidas'!A8242,'Lista de conversão'!B:B,1,0),""))</f>
        <v/>
      </c>
    </row>
    <row r="8243" spans="1:2" x14ac:dyDescent="0.25">
      <c r="A8243" t="str">
        <f>TRIM(BC!F8241)</f>
        <v/>
      </c>
      <c r="B8243" t="str">
        <f>IFERROR(VLOOKUP('Lotações convertidas'!A8243,'Lista de conversão'!A:B,2,0),IFERROR(VLOOKUP('Lotações convertidas'!A8243,'Lista de conversão'!B:B,1,0),""))</f>
        <v/>
      </c>
    </row>
    <row r="8244" spans="1:2" x14ac:dyDescent="0.25">
      <c r="A8244" t="str">
        <f>TRIM(BC!F8242)</f>
        <v/>
      </c>
      <c r="B8244" t="str">
        <f>IFERROR(VLOOKUP('Lotações convertidas'!A8244,'Lista de conversão'!A:B,2,0),IFERROR(VLOOKUP('Lotações convertidas'!A8244,'Lista de conversão'!B:B,1,0),""))</f>
        <v/>
      </c>
    </row>
    <row r="8245" spans="1:2" x14ac:dyDescent="0.25">
      <c r="A8245" t="str">
        <f>TRIM(BC!F8243)</f>
        <v/>
      </c>
      <c r="B8245" t="str">
        <f>IFERROR(VLOOKUP('Lotações convertidas'!A8245,'Lista de conversão'!A:B,2,0),IFERROR(VLOOKUP('Lotações convertidas'!A8245,'Lista de conversão'!B:B,1,0),""))</f>
        <v/>
      </c>
    </row>
    <row r="8246" spans="1:2" x14ac:dyDescent="0.25">
      <c r="A8246" t="str">
        <f>TRIM(BC!F8244)</f>
        <v/>
      </c>
      <c r="B8246" t="str">
        <f>IFERROR(VLOOKUP('Lotações convertidas'!A8246,'Lista de conversão'!A:B,2,0),IFERROR(VLOOKUP('Lotações convertidas'!A8246,'Lista de conversão'!B:B,1,0),""))</f>
        <v/>
      </c>
    </row>
    <row r="8247" spans="1:2" x14ac:dyDescent="0.25">
      <c r="A8247" t="str">
        <f>TRIM(BC!F8245)</f>
        <v/>
      </c>
      <c r="B8247" t="str">
        <f>IFERROR(VLOOKUP('Lotações convertidas'!A8247,'Lista de conversão'!A:B,2,0),IFERROR(VLOOKUP('Lotações convertidas'!A8247,'Lista de conversão'!B:B,1,0),""))</f>
        <v/>
      </c>
    </row>
    <row r="8248" spans="1:2" x14ac:dyDescent="0.25">
      <c r="A8248" t="str">
        <f>TRIM(BC!F8246)</f>
        <v/>
      </c>
      <c r="B8248" t="str">
        <f>IFERROR(VLOOKUP('Lotações convertidas'!A8248,'Lista de conversão'!A:B,2,0),IFERROR(VLOOKUP('Lotações convertidas'!A8248,'Lista de conversão'!B:B,1,0),""))</f>
        <v/>
      </c>
    </row>
    <row r="8249" spans="1:2" x14ac:dyDescent="0.25">
      <c r="A8249" t="str">
        <f>TRIM(BC!F8247)</f>
        <v/>
      </c>
      <c r="B8249" t="str">
        <f>IFERROR(VLOOKUP('Lotações convertidas'!A8249,'Lista de conversão'!A:B,2,0),IFERROR(VLOOKUP('Lotações convertidas'!A8249,'Lista de conversão'!B:B,1,0),""))</f>
        <v/>
      </c>
    </row>
    <row r="8250" spans="1:2" x14ac:dyDescent="0.25">
      <c r="A8250" t="str">
        <f>TRIM(BC!F8248)</f>
        <v/>
      </c>
      <c r="B8250" t="str">
        <f>IFERROR(VLOOKUP('Lotações convertidas'!A8250,'Lista de conversão'!A:B,2,0),IFERROR(VLOOKUP('Lotações convertidas'!A8250,'Lista de conversão'!B:B,1,0),""))</f>
        <v/>
      </c>
    </row>
    <row r="8251" spans="1:2" x14ac:dyDescent="0.25">
      <c r="A8251" t="str">
        <f>TRIM(BC!F8249)</f>
        <v/>
      </c>
      <c r="B8251" t="str">
        <f>IFERROR(VLOOKUP('Lotações convertidas'!A8251,'Lista de conversão'!A:B,2,0),IFERROR(VLOOKUP('Lotações convertidas'!A8251,'Lista de conversão'!B:B,1,0),""))</f>
        <v/>
      </c>
    </row>
    <row r="8252" spans="1:2" x14ac:dyDescent="0.25">
      <c r="A8252" t="str">
        <f>TRIM(BC!F8250)</f>
        <v/>
      </c>
      <c r="B8252" t="str">
        <f>IFERROR(VLOOKUP('Lotações convertidas'!A8252,'Lista de conversão'!A:B,2,0),IFERROR(VLOOKUP('Lotações convertidas'!A8252,'Lista de conversão'!B:B,1,0),""))</f>
        <v/>
      </c>
    </row>
    <row r="8253" spans="1:2" x14ac:dyDescent="0.25">
      <c r="A8253" t="str">
        <f>TRIM(BC!F8251)</f>
        <v/>
      </c>
      <c r="B8253" t="str">
        <f>IFERROR(VLOOKUP('Lotações convertidas'!A8253,'Lista de conversão'!A:B,2,0),IFERROR(VLOOKUP('Lotações convertidas'!A8253,'Lista de conversão'!B:B,1,0),""))</f>
        <v/>
      </c>
    </row>
    <row r="8254" spans="1:2" x14ac:dyDescent="0.25">
      <c r="A8254" t="str">
        <f>TRIM(BC!F8252)</f>
        <v/>
      </c>
      <c r="B8254" t="str">
        <f>IFERROR(VLOOKUP('Lotações convertidas'!A8254,'Lista de conversão'!A:B,2,0),IFERROR(VLOOKUP('Lotações convertidas'!A8254,'Lista de conversão'!B:B,1,0),""))</f>
        <v/>
      </c>
    </row>
    <row r="8255" spans="1:2" x14ac:dyDescent="0.25">
      <c r="A8255" t="str">
        <f>TRIM(BC!F8253)</f>
        <v/>
      </c>
      <c r="B8255" t="str">
        <f>IFERROR(VLOOKUP('Lotações convertidas'!A8255,'Lista de conversão'!A:B,2,0),IFERROR(VLOOKUP('Lotações convertidas'!A8255,'Lista de conversão'!B:B,1,0),""))</f>
        <v/>
      </c>
    </row>
    <row r="8256" spans="1:2" x14ac:dyDescent="0.25">
      <c r="A8256" t="str">
        <f>TRIM(BC!F8254)</f>
        <v/>
      </c>
      <c r="B8256" t="str">
        <f>IFERROR(VLOOKUP('Lotações convertidas'!A8256,'Lista de conversão'!A:B,2,0),IFERROR(VLOOKUP('Lotações convertidas'!A8256,'Lista de conversão'!B:B,1,0),""))</f>
        <v/>
      </c>
    </row>
    <row r="8257" spans="1:2" x14ac:dyDescent="0.25">
      <c r="A8257" t="str">
        <f>TRIM(BC!F8255)</f>
        <v/>
      </c>
      <c r="B8257" t="str">
        <f>IFERROR(VLOOKUP('Lotações convertidas'!A8257,'Lista de conversão'!A:B,2,0),IFERROR(VLOOKUP('Lotações convertidas'!A8257,'Lista de conversão'!B:B,1,0),""))</f>
        <v/>
      </c>
    </row>
    <row r="8258" spans="1:2" x14ac:dyDescent="0.25">
      <c r="A8258" t="str">
        <f>TRIM(BC!F8256)</f>
        <v/>
      </c>
      <c r="B8258" t="str">
        <f>IFERROR(VLOOKUP('Lotações convertidas'!A8258,'Lista de conversão'!A:B,2,0),IFERROR(VLOOKUP('Lotações convertidas'!A8258,'Lista de conversão'!B:B,1,0),""))</f>
        <v/>
      </c>
    </row>
    <row r="8259" spans="1:2" x14ac:dyDescent="0.25">
      <c r="A8259" t="str">
        <f>TRIM(BC!F8257)</f>
        <v/>
      </c>
      <c r="B8259" t="str">
        <f>IFERROR(VLOOKUP('Lotações convertidas'!A8259,'Lista de conversão'!A:B,2,0),IFERROR(VLOOKUP('Lotações convertidas'!A8259,'Lista de conversão'!B:B,1,0),""))</f>
        <v/>
      </c>
    </row>
    <row r="8260" spans="1:2" x14ac:dyDescent="0.25">
      <c r="A8260" t="str">
        <f>TRIM(BC!F8258)</f>
        <v/>
      </c>
      <c r="B8260" t="str">
        <f>IFERROR(VLOOKUP('Lotações convertidas'!A8260,'Lista de conversão'!A:B,2,0),IFERROR(VLOOKUP('Lotações convertidas'!A8260,'Lista de conversão'!B:B,1,0),""))</f>
        <v/>
      </c>
    </row>
    <row r="8261" spans="1:2" x14ac:dyDescent="0.25">
      <c r="A8261" t="str">
        <f>TRIM(BC!F8259)</f>
        <v/>
      </c>
      <c r="B8261" t="str">
        <f>IFERROR(VLOOKUP('Lotações convertidas'!A8261,'Lista de conversão'!A:B,2,0),IFERROR(VLOOKUP('Lotações convertidas'!A8261,'Lista de conversão'!B:B,1,0),""))</f>
        <v/>
      </c>
    </row>
    <row r="8262" spans="1:2" x14ac:dyDescent="0.25">
      <c r="A8262" t="str">
        <f>TRIM(BC!F8260)</f>
        <v/>
      </c>
      <c r="B8262" t="str">
        <f>IFERROR(VLOOKUP('Lotações convertidas'!A8262,'Lista de conversão'!A:B,2,0),IFERROR(VLOOKUP('Lotações convertidas'!A8262,'Lista de conversão'!B:B,1,0),""))</f>
        <v/>
      </c>
    </row>
    <row r="8263" spans="1:2" x14ac:dyDescent="0.25">
      <c r="A8263" t="str">
        <f>TRIM(BC!F8261)</f>
        <v/>
      </c>
      <c r="B8263" t="str">
        <f>IFERROR(VLOOKUP('Lotações convertidas'!A8263,'Lista de conversão'!A:B,2,0),IFERROR(VLOOKUP('Lotações convertidas'!A8263,'Lista de conversão'!B:B,1,0),""))</f>
        <v/>
      </c>
    </row>
    <row r="8264" spans="1:2" x14ac:dyDescent="0.25">
      <c r="A8264" t="str">
        <f>TRIM(BC!F8262)</f>
        <v/>
      </c>
      <c r="B8264" t="str">
        <f>IFERROR(VLOOKUP('Lotações convertidas'!A8264,'Lista de conversão'!A:B,2,0),IFERROR(VLOOKUP('Lotações convertidas'!A8264,'Lista de conversão'!B:B,1,0),""))</f>
        <v/>
      </c>
    </row>
    <row r="8265" spans="1:2" x14ac:dyDescent="0.25">
      <c r="A8265" t="str">
        <f>TRIM(BC!F8263)</f>
        <v/>
      </c>
      <c r="B8265" t="str">
        <f>IFERROR(VLOOKUP('Lotações convertidas'!A8265,'Lista de conversão'!A:B,2,0),IFERROR(VLOOKUP('Lotações convertidas'!A8265,'Lista de conversão'!B:B,1,0),""))</f>
        <v/>
      </c>
    </row>
    <row r="8266" spans="1:2" x14ac:dyDescent="0.25">
      <c r="A8266" t="str">
        <f>TRIM(BC!F8264)</f>
        <v/>
      </c>
      <c r="B8266" t="str">
        <f>IFERROR(VLOOKUP('Lotações convertidas'!A8266,'Lista de conversão'!A:B,2,0),IFERROR(VLOOKUP('Lotações convertidas'!A8266,'Lista de conversão'!B:B,1,0),""))</f>
        <v/>
      </c>
    </row>
    <row r="8267" spans="1:2" x14ac:dyDescent="0.25">
      <c r="A8267" t="str">
        <f>TRIM(BC!F8265)</f>
        <v/>
      </c>
      <c r="B8267" t="str">
        <f>IFERROR(VLOOKUP('Lotações convertidas'!A8267,'Lista de conversão'!A:B,2,0),IFERROR(VLOOKUP('Lotações convertidas'!A8267,'Lista de conversão'!B:B,1,0),""))</f>
        <v/>
      </c>
    </row>
    <row r="8268" spans="1:2" x14ac:dyDescent="0.25">
      <c r="A8268" t="str">
        <f>TRIM(BC!F8266)</f>
        <v/>
      </c>
      <c r="B8268" t="str">
        <f>IFERROR(VLOOKUP('Lotações convertidas'!A8268,'Lista de conversão'!A:B,2,0),IFERROR(VLOOKUP('Lotações convertidas'!A8268,'Lista de conversão'!B:B,1,0),""))</f>
        <v/>
      </c>
    </row>
    <row r="8269" spans="1:2" x14ac:dyDescent="0.25">
      <c r="A8269" t="str">
        <f>TRIM(BC!F8267)</f>
        <v/>
      </c>
      <c r="B8269" t="str">
        <f>IFERROR(VLOOKUP('Lotações convertidas'!A8269,'Lista de conversão'!A:B,2,0),IFERROR(VLOOKUP('Lotações convertidas'!A8269,'Lista de conversão'!B:B,1,0),""))</f>
        <v/>
      </c>
    </row>
    <row r="8270" spans="1:2" x14ac:dyDescent="0.25">
      <c r="A8270" t="str">
        <f>TRIM(BC!F8268)</f>
        <v/>
      </c>
      <c r="B8270" t="str">
        <f>IFERROR(VLOOKUP('Lotações convertidas'!A8270,'Lista de conversão'!A:B,2,0),IFERROR(VLOOKUP('Lotações convertidas'!A8270,'Lista de conversão'!B:B,1,0),""))</f>
        <v/>
      </c>
    </row>
    <row r="8271" spans="1:2" x14ac:dyDescent="0.25">
      <c r="A8271" t="str">
        <f>TRIM(BC!F8269)</f>
        <v/>
      </c>
      <c r="B8271" t="str">
        <f>IFERROR(VLOOKUP('Lotações convertidas'!A8271,'Lista de conversão'!A:B,2,0),IFERROR(VLOOKUP('Lotações convertidas'!A8271,'Lista de conversão'!B:B,1,0),""))</f>
        <v/>
      </c>
    </row>
    <row r="8272" spans="1:2" x14ac:dyDescent="0.25">
      <c r="A8272" t="str">
        <f>TRIM(BC!F8270)</f>
        <v/>
      </c>
      <c r="B8272" t="str">
        <f>IFERROR(VLOOKUP('Lotações convertidas'!A8272,'Lista de conversão'!A:B,2,0),IFERROR(VLOOKUP('Lotações convertidas'!A8272,'Lista de conversão'!B:B,1,0),""))</f>
        <v/>
      </c>
    </row>
    <row r="8273" spans="1:2" x14ac:dyDescent="0.25">
      <c r="A8273" t="str">
        <f>TRIM(BC!F8271)</f>
        <v/>
      </c>
      <c r="B8273" t="str">
        <f>IFERROR(VLOOKUP('Lotações convertidas'!A8273,'Lista de conversão'!A:B,2,0),IFERROR(VLOOKUP('Lotações convertidas'!A8273,'Lista de conversão'!B:B,1,0),""))</f>
        <v/>
      </c>
    </row>
    <row r="8274" spans="1:2" x14ac:dyDescent="0.25">
      <c r="A8274" t="str">
        <f>TRIM(BC!F8272)</f>
        <v/>
      </c>
      <c r="B8274" t="str">
        <f>IFERROR(VLOOKUP('Lotações convertidas'!A8274,'Lista de conversão'!A:B,2,0),IFERROR(VLOOKUP('Lotações convertidas'!A8274,'Lista de conversão'!B:B,1,0),""))</f>
        <v/>
      </c>
    </row>
    <row r="8275" spans="1:2" x14ac:dyDescent="0.25">
      <c r="A8275" t="str">
        <f>TRIM(BC!F8273)</f>
        <v/>
      </c>
      <c r="B8275" t="str">
        <f>IFERROR(VLOOKUP('Lotações convertidas'!A8275,'Lista de conversão'!A:B,2,0),IFERROR(VLOOKUP('Lotações convertidas'!A8275,'Lista de conversão'!B:B,1,0),""))</f>
        <v/>
      </c>
    </row>
    <row r="8276" spans="1:2" x14ac:dyDescent="0.25">
      <c r="A8276" t="str">
        <f>TRIM(BC!F8274)</f>
        <v/>
      </c>
      <c r="B8276" t="str">
        <f>IFERROR(VLOOKUP('Lotações convertidas'!A8276,'Lista de conversão'!A:B,2,0),IFERROR(VLOOKUP('Lotações convertidas'!A8276,'Lista de conversão'!B:B,1,0),""))</f>
        <v/>
      </c>
    </row>
    <row r="8277" spans="1:2" x14ac:dyDescent="0.25">
      <c r="A8277" t="str">
        <f>TRIM(BC!F8275)</f>
        <v/>
      </c>
      <c r="B8277" t="str">
        <f>IFERROR(VLOOKUP('Lotações convertidas'!A8277,'Lista de conversão'!A:B,2,0),IFERROR(VLOOKUP('Lotações convertidas'!A8277,'Lista de conversão'!B:B,1,0),""))</f>
        <v/>
      </c>
    </row>
    <row r="8278" spans="1:2" x14ac:dyDescent="0.25">
      <c r="A8278" t="str">
        <f>TRIM(BC!F8276)</f>
        <v/>
      </c>
      <c r="B8278" t="str">
        <f>IFERROR(VLOOKUP('Lotações convertidas'!A8278,'Lista de conversão'!A:B,2,0),IFERROR(VLOOKUP('Lotações convertidas'!A8278,'Lista de conversão'!B:B,1,0),""))</f>
        <v/>
      </c>
    </row>
    <row r="8279" spans="1:2" x14ac:dyDescent="0.25">
      <c r="A8279" t="str">
        <f>TRIM(BC!F8277)</f>
        <v/>
      </c>
      <c r="B8279" t="str">
        <f>IFERROR(VLOOKUP('Lotações convertidas'!A8279,'Lista de conversão'!A:B,2,0),IFERROR(VLOOKUP('Lotações convertidas'!A8279,'Lista de conversão'!B:B,1,0),""))</f>
        <v/>
      </c>
    </row>
    <row r="8280" spans="1:2" x14ac:dyDescent="0.25">
      <c r="A8280" t="str">
        <f>TRIM(BC!F8278)</f>
        <v/>
      </c>
      <c r="B8280" t="str">
        <f>IFERROR(VLOOKUP('Lotações convertidas'!A8280,'Lista de conversão'!A:B,2,0),IFERROR(VLOOKUP('Lotações convertidas'!A8280,'Lista de conversão'!B:B,1,0),""))</f>
        <v/>
      </c>
    </row>
    <row r="8281" spans="1:2" x14ac:dyDescent="0.25">
      <c r="A8281" t="str">
        <f>TRIM(BC!F8279)</f>
        <v/>
      </c>
      <c r="B8281" t="str">
        <f>IFERROR(VLOOKUP('Lotações convertidas'!A8281,'Lista de conversão'!A:B,2,0),IFERROR(VLOOKUP('Lotações convertidas'!A8281,'Lista de conversão'!B:B,1,0),""))</f>
        <v/>
      </c>
    </row>
    <row r="8282" spans="1:2" x14ac:dyDescent="0.25">
      <c r="A8282" t="str">
        <f>TRIM(BC!F8280)</f>
        <v/>
      </c>
      <c r="B8282" t="str">
        <f>IFERROR(VLOOKUP('Lotações convertidas'!A8282,'Lista de conversão'!A:B,2,0),IFERROR(VLOOKUP('Lotações convertidas'!A8282,'Lista de conversão'!B:B,1,0),""))</f>
        <v/>
      </c>
    </row>
    <row r="8283" spans="1:2" x14ac:dyDescent="0.25">
      <c r="A8283" t="str">
        <f>TRIM(BC!F8281)</f>
        <v/>
      </c>
      <c r="B8283" t="str">
        <f>IFERROR(VLOOKUP('Lotações convertidas'!A8283,'Lista de conversão'!A:B,2,0),IFERROR(VLOOKUP('Lotações convertidas'!A8283,'Lista de conversão'!B:B,1,0),""))</f>
        <v/>
      </c>
    </row>
    <row r="8284" spans="1:2" x14ac:dyDescent="0.25">
      <c r="A8284" t="str">
        <f>TRIM(BC!F8282)</f>
        <v/>
      </c>
      <c r="B8284" t="str">
        <f>IFERROR(VLOOKUP('Lotações convertidas'!A8284,'Lista de conversão'!A:B,2,0),IFERROR(VLOOKUP('Lotações convertidas'!A8284,'Lista de conversão'!B:B,1,0),""))</f>
        <v/>
      </c>
    </row>
    <row r="8285" spans="1:2" x14ac:dyDescent="0.25">
      <c r="A8285" t="str">
        <f>TRIM(BC!F8283)</f>
        <v/>
      </c>
      <c r="B8285" t="str">
        <f>IFERROR(VLOOKUP('Lotações convertidas'!A8285,'Lista de conversão'!A:B,2,0),IFERROR(VLOOKUP('Lotações convertidas'!A8285,'Lista de conversão'!B:B,1,0),""))</f>
        <v/>
      </c>
    </row>
    <row r="8286" spans="1:2" x14ac:dyDescent="0.25">
      <c r="A8286" t="str">
        <f>TRIM(BC!F8284)</f>
        <v/>
      </c>
      <c r="B8286" t="str">
        <f>IFERROR(VLOOKUP('Lotações convertidas'!A8286,'Lista de conversão'!A:B,2,0),IFERROR(VLOOKUP('Lotações convertidas'!A8286,'Lista de conversão'!B:B,1,0),""))</f>
        <v/>
      </c>
    </row>
    <row r="8287" spans="1:2" x14ac:dyDescent="0.25">
      <c r="A8287" t="str">
        <f>TRIM(BC!F8285)</f>
        <v/>
      </c>
      <c r="B8287" t="str">
        <f>IFERROR(VLOOKUP('Lotações convertidas'!A8287,'Lista de conversão'!A:B,2,0),IFERROR(VLOOKUP('Lotações convertidas'!A8287,'Lista de conversão'!B:B,1,0),""))</f>
        <v/>
      </c>
    </row>
    <row r="8288" spans="1:2" x14ac:dyDescent="0.25">
      <c r="A8288" t="str">
        <f>TRIM(BC!F8286)</f>
        <v/>
      </c>
      <c r="B8288" t="str">
        <f>IFERROR(VLOOKUP('Lotações convertidas'!A8288,'Lista de conversão'!A:B,2,0),IFERROR(VLOOKUP('Lotações convertidas'!A8288,'Lista de conversão'!B:B,1,0),""))</f>
        <v/>
      </c>
    </row>
    <row r="8289" spans="1:2" x14ac:dyDescent="0.25">
      <c r="A8289" t="str">
        <f>TRIM(BC!F8287)</f>
        <v/>
      </c>
      <c r="B8289" t="str">
        <f>IFERROR(VLOOKUP('Lotações convertidas'!A8289,'Lista de conversão'!A:B,2,0),IFERROR(VLOOKUP('Lotações convertidas'!A8289,'Lista de conversão'!B:B,1,0),""))</f>
        <v/>
      </c>
    </row>
    <row r="8290" spans="1:2" x14ac:dyDescent="0.25">
      <c r="A8290" t="str">
        <f>TRIM(BC!F8288)</f>
        <v/>
      </c>
      <c r="B8290" t="str">
        <f>IFERROR(VLOOKUP('Lotações convertidas'!A8290,'Lista de conversão'!A:B,2,0),IFERROR(VLOOKUP('Lotações convertidas'!A8290,'Lista de conversão'!B:B,1,0),""))</f>
        <v/>
      </c>
    </row>
    <row r="8291" spans="1:2" x14ac:dyDescent="0.25">
      <c r="A8291" t="str">
        <f>TRIM(BC!F8289)</f>
        <v/>
      </c>
      <c r="B8291" t="str">
        <f>IFERROR(VLOOKUP('Lotações convertidas'!A8291,'Lista de conversão'!A:B,2,0),IFERROR(VLOOKUP('Lotações convertidas'!A8291,'Lista de conversão'!B:B,1,0),""))</f>
        <v/>
      </c>
    </row>
    <row r="8292" spans="1:2" x14ac:dyDescent="0.25">
      <c r="A8292" t="str">
        <f>TRIM(BC!F8290)</f>
        <v/>
      </c>
      <c r="B8292" t="str">
        <f>IFERROR(VLOOKUP('Lotações convertidas'!A8292,'Lista de conversão'!A:B,2,0),IFERROR(VLOOKUP('Lotações convertidas'!A8292,'Lista de conversão'!B:B,1,0),""))</f>
        <v/>
      </c>
    </row>
    <row r="8293" spans="1:2" x14ac:dyDescent="0.25">
      <c r="A8293" t="str">
        <f>TRIM(BC!F8291)</f>
        <v/>
      </c>
      <c r="B8293" t="str">
        <f>IFERROR(VLOOKUP('Lotações convertidas'!A8293,'Lista de conversão'!A:B,2,0),IFERROR(VLOOKUP('Lotações convertidas'!A8293,'Lista de conversão'!B:B,1,0),""))</f>
        <v/>
      </c>
    </row>
    <row r="8294" spans="1:2" x14ac:dyDescent="0.25">
      <c r="A8294" t="str">
        <f>TRIM(BC!F8292)</f>
        <v/>
      </c>
      <c r="B8294" t="str">
        <f>IFERROR(VLOOKUP('Lotações convertidas'!A8294,'Lista de conversão'!A:B,2,0),IFERROR(VLOOKUP('Lotações convertidas'!A8294,'Lista de conversão'!B:B,1,0),""))</f>
        <v/>
      </c>
    </row>
    <row r="8295" spans="1:2" x14ac:dyDescent="0.25">
      <c r="A8295" t="str">
        <f>TRIM(BC!F8293)</f>
        <v/>
      </c>
      <c r="B8295" t="str">
        <f>IFERROR(VLOOKUP('Lotações convertidas'!A8295,'Lista de conversão'!A:B,2,0),IFERROR(VLOOKUP('Lotações convertidas'!A8295,'Lista de conversão'!B:B,1,0),""))</f>
        <v/>
      </c>
    </row>
    <row r="8296" spans="1:2" x14ac:dyDescent="0.25">
      <c r="A8296" t="str">
        <f>TRIM(BC!F8294)</f>
        <v/>
      </c>
      <c r="B8296" t="str">
        <f>IFERROR(VLOOKUP('Lotações convertidas'!A8296,'Lista de conversão'!A:B,2,0),IFERROR(VLOOKUP('Lotações convertidas'!A8296,'Lista de conversão'!B:B,1,0),""))</f>
        <v/>
      </c>
    </row>
    <row r="8297" spans="1:2" x14ac:dyDescent="0.25">
      <c r="A8297" t="str">
        <f>TRIM(BC!F8295)</f>
        <v/>
      </c>
      <c r="B8297" t="str">
        <f>IFERROR(VLOOKUP('Lotações convertidas'!A8297,'Lista de conversão'!A:B,2,0),IFERROR(VLOOKUP('Lotações convertidas'!A8297,'Lista de conversão'!B:B,1,0),""))</f>
        <v/>
      </c>
    </row>
    <row r="8298" spans="1:2" x14ac:dyDescent="0.25">
      <c r="A8298" t="str">
        <f>TRIM(BC!F8296)</f>
        <v/>
      </c>
      <c r="B8298" t="str">
        <f>IFERROR(VLOOKUP('Lotações convertidas'!A8298,'Lista de conversão'!A:B,2,0),IFERROR(VLOOKUP('Lotações convertidas'!A8298,'Lista de conversão'!B:B,1,0),""))</f>
        <v/>
      </c>
    </row>
    <row r="8299" spans="1:2" x14ac:dyDescent="0.25">
      <c r="A8299" t="str">
        <f>TRIM(BC!F8297)</f>
        <v/>
      </c>
      <c r="B8299" t="str">
        <f>IFERROR(VLOOKUP('Lotações convertidas'!A8299,'Lista de conversão'!A:B,2,0),IFERROR(VLOOKUP('Lotações convertidas'!A8299,'Lista de conversão'!B:B,1,0),""))</f>
        <v/>
      </c>
    </row>
    <row r="8300" spans="1:2" x14ac:dyDescent="0.25">
      <c r="A8300" t="str">
        <f>TRIM(BC!F8298)</f>
        <v/>
      </c>
      <c r="B8300" t="str">
        <f>IFERROR(VLOOKUP('Lotações convertidas'!A8300,'Lista de conversão'!A:B,2,0),IFERROR(VLOOKUP('Lotações convertidas'!A8300,'Lista de conversão'!B:B,1,0),""))</f>
        <v/>
      </c>
    </row>
    <row r="8301" spans="1:2" x14ac:dyDescent="0.25">
      <c r="A8301" t="str">
        <f>TRIM(BC!F8299)</f>
        <v/>
      </c>
      <c r="B8301" t="str">
        <f>IFERROR(VLOOKUP('Lotações convertidas'!A8301,'Lista de conversão'!A:B,2,0),IFERROR(VLOOKUP('Lotações convertidas'!A8301,'Lista de conversão'!B:B,1,0),""))</f>
        <v/>
      </c>
    </row>
    <row r="8302" spans="1:2" x14ac:dyDescent="0.25">
      <c r="A8302" t="str">
        <f>TRIM(BC!F8300)</f>
        <v/>
      </c>
      <c r="B8302" t="str">
        <f>IFERROR(VLOOKUP('Lotações convertidas'!A8302,'Lista de conversão'!A:B,2,0),IFERROR(VLOOKUP('Lotações convertidas'!A8302,'Lista de conversão'!B:B,1,0),""))</f>
        <v/>
      </c>
    </row>
    <row r="8303" spans="1:2" x14ac:dyDescent="0.25">
      <c r="A8303" t="str">
        <f>TRIM(BC!F8301)</f>
        <v/>
      </c>
      <c r="B8303" t="str">
        <f>IFERROR(VLOOKUP('Lotações convertidas'!A8303,'Lista de conversão'!A:B,2,0),IFERROR(VLOOKUP('Lotações convertidas'!A8303,'Lista de conversão'!B:B,1,0),""))</f>
        <v/>
      </c>
    </row>
    <row r="8304" spans="1:2" x14ac:dyDescent="0.25">
      <c r="A8304" t="str">
        <f>TRIM(BC!F8302)</f>
        <v/>
      </c>
      <c r="B8304" t="str">
        <f>IFERROR(VLOOKUP('Lotações convertidas'!A8304,'Lista de conversão'!A:B,2,0),IFERROR(VLOOKUP('Lotações convertidas'!A8304,'Lista de conversão'!B:B,1,0),""))</f>
        <v/>
      </c>
    </row>
    <row r="8305" spans="1:2" x14ac:dyDescent="0.25">
      <c r="A8305" t="str">
        <f>TRIM(BC!F8303)</f>
        <v/>
      </c>
      <c r="B8305" t="str">
        <f>IFERROR(VLOOKUP('Lotações convertidas'!A8305,'Lista de conversão'!A:B,2,0),IFERROR(VLOOKUP('Lotações convertidas'!A8305,'Lista de conversão'!B:B,1,0),""))</f>
        <v/>
      </c>
    </row>
    <row r="8306" spans="1:2" x14ac:dyDescent="0.25">
      <c r="A8306" t="str">
        <f>TRIM(BC!F8304)</f>
        <v/>
      </c>
      <c r="B8306" t="str">
        <f>IFERROR(VLOOKUP('Lotações convertidas'!A8306,'Lista de conversão'!A:B,2,0),IFERROR(VLOOKUP('Lotações convertidas'!A8306,'Lista de conversão'!B:B,1,0),""))</f>
        <v/>
      </c>
    </row>
    <row r="8307" spans="1:2" x14ac:dyDescent="0.25">
      <c r="A8307" t="str">
        <f>TRIM(BC!F8305)</f>
        <v/>
      </c>
      <c r="B8307" t="str">
        <f>IFERROR(VLOOKUP('Lotações convertidas'!A8307,'Lista de conversão'!A:B,2,0),IFERROR(VLOOKUP('Lotações convertidas'!A8307,'Lista de conversão'!B:B,1,0),""))</f>
        <v/>
      </c>
    </row>
    <row r="8308" spans="1:2" x14ac:dyDescent="0.25">
      <c r="A8308" t="str">
        <f>TRIM(BC!F8306)</f>
        <v/>
      </c>
      <c r="B8308" t="str">
        <f>IFERROR(VLOOKUP('Lotações convertidas'!A8308,'Lista de conversão'!A:B,2,0),IFERROR(VLOOKUP('Lotações convertidas'!A8308,'Lista de conversão'!B:B,1,0),""))</f>
        <v/>
      </c>
    </row>
    <row r="8309" spans="1:2" x14ac:dyDescent="0.25">
      <c r="A8309" t="str">
        <f>TRIM(BC!F8307)</f>
        <v/>
      </c>
      <c r="B8309" t="str">
        <f>IFERROR(VLOOKUP('Lotações convertidas'!A8309,'Lista de conversão'!A:B,2,0),IFERROR(VLOOKUP('Lotações convertidas'!A8309,'Lista de conversão'!B:B,1,0),""))</f>
        <v/>
      </c>
    </row>
    <row r="8310" spans="1:2" x14ac:dyDescent="0.25">
      <c r="A8310" t="str">
        <f>TRIM(BC!F8308)</f>
        <v/>
      </c>
      <c r="B8310" t="str">
        <f>IFERROR(VLOOKUP('Lotações convertidas'!A8310,'Lista de conversão'!A:B,2,0),IFERROR(VLOOKUP('Lotações convertidas'!A8310,'Lista de conversão'!B:B,1,0),""))</f>
        <v/>
      </c>
    </row>
    <row r="8311" spans="1:2" x14ac:dyDescent="0.25">
      <c r="A8311" t="str">
        <f>TRIM(BC!F8309)</f>
        <v/>
      </c>
      <c r="B8311" t="str">
        <f>IFERROR(VLOOKUP('Lotações convertidas'!A8311,'Lista de conversão'!A:B,2,0),IFERROR(VLOOKUP('Lotações convertidas'!A8311,'Lista de conversão'!B:B,1,0),""))</f>
        <v/>
      </c>
    </row>
    <row r="8312" spans="1:2" x14ac:dyDescent="0.25">
      <c r="A8312" t="str">
        <f>TRIM(BC!F8310)</f>
        <v/>
      </c>
      <c r="B8312" t="str">
        <f>IFERROR(VLOOKUP('Lotações convertidas'!A8312,'Lista de conversão'!A:B,2,0),IFERROR(VLOOKUP('Lotações convertidas'!A8312,'Lista de conversão'!B:B,1,0),""))</f>
        <v/>
      </c>
    </row>
    <row r="8313" spans="1:2" x14ac:dyDescent="0.25">
      <c r="A8313" t="str">
        <f>TRIM(BC!F8311)</f>
        <v/>
      </c>
      <c r="B8313" t="str">
        <f>IFERROR(VLOOKUP('Lotações convertidas'!A8313,'Lista de conversão'!A:B,2,0),IFERROR(VLOOKUP('Lotações convertidas'!A8313,'Lista de conversão'!B:B,1,0),""))</f>
        <v/>
      </c>
    </row>
    <row r="8314" spans="1:2" x14ac:dyDescent="0.25">
      <c r="A8314" t="str">
        <f>TRIM(BC!F8312)</f>
        <v/>
      </c>
      <c r="B8314" t="str">
        <f>IFERROR(VLOOKUP('Lotações convertidas'!A8314,'Lista de conversão'!A:B,2,0),IFERROR(VLOOKUP('Lotações convertidas'!A8314,'Lista de conversão'!B:B,1,0),""))</f>
        <v/>
      </c>
    </row>
    <row r="8315" spans="1:2" x14ac:dyDescent="0.25">
      <c r="A8315" t="str">
        <f>TRIM(BC!F8313)</f>
        <v/>
      </c>
      <c r="B8315" t="str">
        <f>IFERROR(VLOOKUP('Lotações convertidas'!A8315,'Lista de conversão'!A:B,2,0),IFERROR(VLOOKUP('Lotações convertidas'!A8315,'Lista de conversão'!B:B,1,0),""))</f>
        <v/>
      </c>
    </row>
    <row r="8316" spans="1:2" x14ac:dyDescent="0.25">
      <c r="A8316" t="str">
        <f>TRIM(BC!F8314)</f>
        <v/>
      </c>
      <c r="B8316" t="str">
        <f>IFERROR(VLOOKUP('Lotações convertidas'!A8316,'Lista de conversão'!A:B,2,0),IFERROR(VLOOKUP('Lotações convertidas'!A8316,'Lista de conversão'!B:B,1,0),""))</f>
        <v/>
      </c>
    </row>
    <row r="8317" spans="1:2" x14ac:dyDescent="0.25">
      <c r="A8317" t="str">
        <f>TRIM(BC!F8315)</f>
        <v/>
      </c>
      <c r="B8317" t="str">
        <f>IFERROR(VLOOKUP('Lotações convertidas'!A8317,'Lista de conversão'!A:B,2,0),IFERROR(VLOOKUP('Lotações convertidas'!A8317,'Lista de conversão'!B:B,1,0),""))</f>
        <v/>
      </c>
    </row>
    <row r="8318" spans="1:2" x14ac:dyDescent="0.25">
      <c r="A8318" t="str">
        <f>TRIM(BC!F8316)</f>
        <v/>
      </c>
      <c r="B8318" t="str">
        <f>IFERROR(VLOOKUP('Lotações convertidas'!A8318,'Lista de conversão'!A:B,2,0),IFERROR(VLOOKUP('Lotações convertidas'!A8318,'Lista de conversão'!B:B,1,0),""))</f>
        <v/>
      </c>
    </row>
    <row r="8319" spans="1:2" x14ac:dyDescent="0.25">
      <c r="A8319" t="str">
        <f>TRIM(BC!F8317)</f>
        <v/>
      </c>
      <c r="B8319" t="str">
        <f>IFERROR(VLOOKUP('Lotações convertidas'!A8319,'Lista de conversão'!A:B,2,0),IFERROR(VLOOKUP('Lotações convertidas'!A8319,'Lista de conversão'!B:B,1,0),""))</f>
        <v/>
      </c>
    </row>
    <row r="8320" spans="1:2" x14ac:dyDescent="0.25">
      <c r="A8320" t="str">
        <f>TRIM(BC!F8318)</f>
        <v/>
      </c>
      <c r="B8320" t="str">
        <f>IFERROR(VLOOKUP('Lotações convertidas'!A8320,'Lista de conversão'!A:B,2,0),IFERROR(VLOOKUP('Lotações convertidas'!A8320,'Lista de conversão'!B:B,1,0),""))</f>
        <v/>
      </c>
    </row>
    <row r="8321" spans="1:2" x14ac:dyDescent="0.25">
      <c r="A8321" t="str">
        <f>TRIM(BC!F8319)</f>
        <v/>
      </c>
      <c r="B8321" t="str">
        <f>IFERROR(VLOOKUP('Lotações convertidas'!A8321,'Lista de conversão'!A:B,2,0),IFERROR(VLOOKUP('Lotações convertidas'!A8321,'Lista de conversão'!B:B,1,0),""))</f>
        <v/>
      </c>
    </row>
    <row r="8322" spans="1:2" x14ac:dyDescent="0.25">
      <c r="A8322" t="str">
        <f>TRIM(BC!F8320)</f>
        <v/>
      </c>
      <c r="B8322" t="str">
        <f>IFERROR(VLOOKUP('Lotações convertidas'!A8322,'Lista de conversão'!A:B,2,0),IFERROR(VLOOKUP('Lotações convertidas'!A8322,'Lista de conversão'!B:B,1,0),""))</f>
        <v/>
      </c>
    </row>
    <row r="8323" spans="1:2" x14ac:dyDescent="0.25">
      <c r="A8323" t="str">
        <f>TRIM(BC!F8321)</f>
        <v/>
      </c>
      <c r="B8323" t="str">
        <f>IFERROR(VLOOKUP('Lotações convertidas'!A8323,'Lista de conversão'!A:B,2,0),IFERROR(VLOOKUP('Lotações convertidas'!A8323,'Lista de conversão'!B:B,1,0),""))</f>
        <v/>
      </c>
    </row>
    <row r="8324" spans="1:2" x14ac:dyDescent="0.25">
      <c r="A8324" t="str">
        <f>TRIM(BC!F8322)</f>
        <v/>
      </c>
      <c r="B8324" t="str">
        <f>IFERROR(VLOOKUP('Lotações convertidas'!A8324,'Lista de conversão'!A:B,2,0),IFERROR(VLOOKUP('Lotações convertidas'!A8324,'Lista de conversão'!B:B,1,0),""))</f>
        <v/>
      </c>
    </row>
    <row r="8325" spans="1:2" x14ac:dyDescent="0.25">
      <c r="A8325" t="str">
        <f>TRIM(BC!F8323)</f>
        <v/>
      </c>
      <c r="B8325" t="str">
        <f>IFERROR(VLOOKUP('Lotações convertidas'!A8325,'Lista de conversão'!A:B,2,0),IFERROR(VLOOKUP('Lotações convertidas'!A8325,'Lista de conversão'!B:B,1,0),""))</f>
        <v/>
      </c>
    </row>
    <row r="8326" spans="1:2" x14ac:dyDescent="0.25">
      <c r="A8326" t="str">
        <f>TRIM(BC!F8324)</f>
        <v/>
      </c>
      <c r="B8326" t="str">
        <f>IFERROR(VLOOKUP('Lotações convertidas'!A8326,'Lista de conversão'!A:B,2,0),IFERROR(VLOOKUP('Lotações convertidas'!A8326,'Lista de conversão'!B:B,1,0),""))</f>
        <v/>
      </c>
    </row>
    <row r="8327" spans="1:2" x14ac:dyDescent="0.25">
      <c r="A8327" t="str">
        <f>TRIM(BC!F8325)</f>
        <v/>
      </c>
      <c r="B8327" t="str">
        <f>IFERROR(VLOOKUP('Lotações convertidas'!A8327,'Lista de conversão'!A:B,2,0),IFERROR(VLOOKUP('Lotações convertidas'!A8327,'Lista de conversão'!B:B,1,0),""))</f>
        <v/>
      </c>
    </row>
    <row r="8328" spans="1:2" x14ac:dyDescent="0.25">
      <c r="A8328" t="str">
        <f>TRIM(BC!F8326)</f>
        <v/>
      </c>
      <c r="B8328" t="str">
        <f>IFERROR(VLOOKUP('Lotações convertidas'!A8328,'Lista de conversão'!A:B,2,0),IFERROR(VLOOKUP('Lotações convertidas'!A8328,'Lista de conversão'!B:B,1,0),""))</f>
        <v/>
      </c>
    </row>
    <row r="8329" spans="1:2" x14ac:dyDescent="0.25">
      <c r="A8329" t="str">
        <f>TRIM(BC!F8327)</f>
        <v/>
      </c>
      <c r="B8329" t="str">
        <f>IFERROR(VLOOKUP('Lotações convertidas'!A8329,'Lista de conversão'!A:B,2,0),IFERROR(VLOOKUP('Lotações convertidas'!A8329,'Lista de conversão'!B:B,1,0),""))</f>
        <v/>
      </c>
    </row>
    <row r="8330" spans="1:2" x14ac:dyDescent="0.25">
      <c r="A8330" t="str">
        <f>TRIM(BC!F8328)</f>
        <v/>
      </c>
      <c r="B8330" t="str">
        <f>IFERROR(VLOOKUP('Lotações convertidas'!A8330,'Lista de conversão'!A:B,2,0),IFERROR(VLOOKUP('Lotações convertidas'!A8330,'Lista de conversão'!B:B,1,0),""))</f>
        <v/>
      </c>
    </row>
    <row r="8331" spans="1:2" x14ac:dyDescent="0.25">
      <c r="A8331" t="str">
        <f>TRIM(BC!F8329)</f>
        <v/>
      </c>
      <c r="B8331" t="str">
        <f>IFERROR(VLOOKUP('Lotações convertidas'!A8331,'Lista de conversão'!A:B,2,0),IFERROR(VLOOKUP('Lotações convertidas'!A8331,'Lista de conversão'!B:B,1,0),""))</f>
        <v/>
      </c>
    </row>
    <row r="8332" spans="1:2" x14ac:dyDescent="0.25">
      <c r="A8332" t="str">
        <f>TRIM(BC!F8330)</f>
        <v/>
      </c>
      <c r="B8332" t="str">
        <f>IFERROR(VLOOKUP('Lotações convertidas'!A8332,'Lista de conversão'!A:B,2,0),IFERROR(VLOOKUP('Lotações convertidas'!A8332,'Lista de conversão'!B:B,1,0),""))</f>
        <v/>
      </c>
    </row>
    <row r="8333" spans="1:2" x14ac:dyDescent="0.25">
      <c r="A8333" t="str">
        <f>TRIM(BC!F8331)</f>
        <v/>
      </c>
      <c r="B8333" t="str">
        <f>IFERROR(VLOOKUP('Lotações convertidas'!A8333,'Lista de conversão'!A:B,2,0),IFERROR(VLOOKUP('Lotações convertidas'!A8333,'Lista de conversão'!B:B,1,0),""))</f>
        <v/>
      </c>
    </row>
    <row r="8334" spans="1:2" x14ac:dyDescent="0.25">
      <c r="A8334" t="str">
        <f>TRIM(BC!F8332)</f>
        <v/>
      </c>
      <c r="B8334" t="str">
        <f>IFERROR(VLOOKUP('Lotações convertidas'!A8334,'Lista de conversão'!A:B,2,0),IFERROR(VLOOKUP('Lotações convertidas'!A8334,'Lista de conversão'!B:B,1,0),""))</f>
        <v/>
      </c>
    </row>
    <row r="8335" spans="1:2" x14ac:dyDescent="0.25">
      <c r="A8335" t="str">
        <f>TRIM(BC!F8333)</f>
        <v/>
      </c>
      <c r="B8335" t="str">
        <f>IFERROR(VLOOKUP('Lotações convertidas'!A8335,'Lista de conversão'!A:B,2,0),IFERROR(VLOOKUP('Lotações convertidas'!A8335,'Lista de conversão'!B:B,1,0),""))</f>
        <v/>
      </c>
    </row>
    <row r="8336" spans="1:2" x14ac:dyDescent="0.25">
      <c r="A8336" t="str">
        <f>TRIM(BC!F8334)</f>
        <v/>
      </c>
      <c r="B8336" t="str">
        <f>IFERROR(VLOOKUP('Lotações convertidas'!A8336,'Lista de conversão'!A:B,2,0),IFERROR(VLOOKUP('Lotações convertidas'!A8336,'Lista de conversão'!B:B,1,0),""))</f>
        <v/>
      </c>
    </row>
    <row r="8337" spans="1:2" x14ac:dyDescent="0.25">
      <c r="A8337" t="str">
        <f>TRIM(BC!F8335)</f>
        <v/>
      </c>
      <c r="B8337" t="str">
        <f>IFERROR(VLOOKUP('Lotações convertidas'!A8337,'Lista de conversão'!A:B,2,0),IFERROR(VLOOKUP('Lotações convertidas'!A8337,'Lista de conversão'!B:B,1,0),""))</f>
        <v/>
      </c>
    </row>
    <row r="8338" spans="1:2" x14ac:dyDescent="0.25">
      <c r="A8338" t="str">
        <f>TRIM(BC!F8336)</f>
        <v/>
      </c>
      <c r="B8338" t="str">
        <f>IFERROR(VLOOKUP('Lotações convertidas'!A8338,'Lista de conversão'!A:B,2,0),IFERROR(VLOOKUP('Lotações convertidas'!A8338,'Lista de conversão'!B:B,1,0),""))</f>
        <v/>
      </c>
    </row>
    <row r="8339" spans="1:2" x14ac:dyDescent="0.25">
      <c r="A8339" t="str">
        <f>TRIM(BC!F8337)</f>
        <v/>
      </c>
      <c r="B8339" t="str">
        <f>IFERROR(VLOOKUP('Lotações convertidas'!A8339,'Lista de conversão'!A:B,2,0),IFERROR(VLOOKUP('Lotações convertidas'!A8339,'Lista de conversão'!B:B,1,0),""))</f>
        <v/>
      </c>
    </row>
    <row r="8340" spans="1:2" x14ac:dyDescent="0.25">
      <c r="A8340" t="str">
        <f>TRIM(BC!F8338)</f>
        <v/>
      </c>
      <c r="B8340" t="str">
        <f>IFERROR(VLOOKUP('Lotações convertidas'!A8340,'Lista de conversão'!A:B,2,0),IFERROR(VLOOKUP('Lotações convertidas'!A8340,'Lista de conversão'!B:B,1,0),""))</f>
        <v/>
      </c>
    </row>
    <row r="8341" spans="1:2" x14ac:dyDescent="0.25">
      <c r="A8341" t="str">
        <f>TRIM(BC!F8339)</f>
        <v/>
      </c>
      <c r="B8341" t="str">
        <f>IFERROR(VLOOKUP('Lotações convertidas'!A8341,'Lista de conversão'!A:B,2,0),IFERROR(VLOOKUP('Lotações convertidas'!A8341,'Lista de conversão'!B:B,1,0),""))</f>
        <v/>
      </c>
    </row>
    <row r="8342" spans="1:2" x14ac:dyDescent="0.25">
      <c r="A8342" t="str">
        <f>TRIM(BC!F8340)</f>
        <v/>
      </c>
      <c r="B8342" t="str">
        <f>IFERROR(VLOOKUP('Lotações convertidas'!A8342,'Lista de conversão'!A:B,2,0),IFERROR(VLOOKUP('Lotações convertidas'!A8342,'Lista de conversão'!B:B,1,0),""))</f>
        <v/>
      </c>
    </row>
    <row r="8343" spans="1:2" x14ac:dyDescent="0.25">
      <c r="A8343" t="str">
        <f>TRIM(BC!F8341)</f>
        <v/>
      </c>
      <c r="B8343" t="str">
        <f>IFERROR(VLOOKUP('Lotações convertidas'!A8343,'Lista de conversão'!A:B,2,0),IFERROR(VLOOKUP('Lotações convertidas'!A8343,'Lista de conversão'!B:B,1,0),""))</f>
        <v/>
      </c>
    </row>
    <row r="8344" spans="1:2" x14ac:dyDescent="0.25">
      <c r="A8344" t="str">
        <f>TRIM(BC!F8342)</f>
        <v/>
      </c>
      <c r="B8344" t="str">
        <f>IFERROR(VLOOKUP('Lotações convertidas'!A8344,'Lista de conversão'!A:B,2,0),IFERROR(VLOOKUP('Lotações convertidas'!A8344,'Lista de conversão'!B:B,1,0),""))</f>
        <v/>
      </c>
    </row>
    <row r="8345" spans="1:2" x14ac:dyDescent="0.25">
      <c r="A8345" t="str">
        <f>TRIM(BC!F8343)</f>
        <v/>
      </c>
      <c r="B8345" t="str">
        <f>IFERROR(VLOOKUP('Lotações convertidas'!A8345,'Lista de conversão'!A:B,2,0),IFERROR(VLOOKUP('Lotações convertidas'!A8345,'Lista de conversão'!B:B,1,0),""))</f>
        <v/>
      </c>
    </row>
    <row r="8346" spans="1:2" x14ac:dyDescent="0.25">
      <c r="A8346" t="str">
        <f>TRIM(BC!F8344)</f>
        <v/>
      </c>
      <c r="B8346" t="str">
        <f>IFERROR(VLOOKUP('Lotações convertidas'!A8346,'Lista de conversão'!A:B,2,0),IFERROR(VLOOKUP('Lotações convertidas'!A8346,'Lista de conversão'!B:B,1,0),""))</f>
        <v/>
      </c>
    </row>
    <row r="8347" spans="1:2" x14ac:dyDescent="0.25">
      <c r="A8347" t="str">
        <f>TRIM(BC!F8345)</f>
        <v/>
      </c>
      <c r="B8347" t="str">
        <f>IFERROR(VLOOKUP('Lotações convertidas'!A8347,'Lista de conversão'!A:B,2,0),IFERROR(VLOOKUP('Lotações convertidas'!A8347,'Lista de conversão'!B:B,1,0),""))</f>
        <v/>
      </c>
    </row>
    <row r="8348" spans="1:2" x14ac:dyDescent="0.25">
      <c r="A8348" t="str">
        <f>TRIM(BC!F8346)</f>
        <v/>
      </c>
      <c r="B8348" t="str">
        <f>IFERROR(VLOOKUP('Lotações convertidas'!A8348,'Lista de conversão'!A:B,2,0),IFERROR(VLOOKUP('Lotações convertidas'!A8348,'Lista de conversão'!B:B,1,0),""))</f>
        <v/>
      </c>
    </row>
    <row r="8349" spans="1:2" x14ac:dyDescent="0.25">
      <c r="A8349" t="str">
        <f>TRIM(BC!F8347)</f>
        <v/>
      </c>
      <c r="B8349" t="str">
        <f>IFERROR(VLOOKUP('Lotações convertidas'!A8349,'Lista de conversão'!A:B,2,0),IFERROR(VLOOKUP('Lotações convertidas'!A8349,'Lista de conversão'!B:B,1,0),""))</f>
        <v/>
      </c>
    </row>
    <row r="8350" spans="1:2" x14ac:dyDescent="0.25">
      <c r="A8350" t="str">
        <f>TRIM(BC!F8348)</f>
        <v/>
      </c>
      <c r="B8350" t="str">
        <f>IFERROR(VLOOKUP('Lotações convertidas'!A8350,'Lista de conversão'!A:B,2,0),IFERROR(VLOOKUP('Lotações convertidas'!A8350,'Lista de conversão'!B:B,1,0),""))</f>
        <v/>
      </c>
    </row>
    <row r="8351" spans="1:2" x14ac:dyDescent="0.25">
      <c r="A8351" t="str">
        <f>TRIM(BC!F8349)</f>
        <v/>
      </c>
      <c r="B8351" t="str">
        <f>IFERROR(VLOOKUP('Lotações convertidas'!A8351,'Lista de conversão'!A:B,2,0),IFERROR(VLOOKUP('Lotações convertidas'!A8351,'Lista de conversão'!B:B,1,0),""))</f>
        <v/>
      </c>
    </row>
    <row r="8352" spans="1:2" x14ac:dyDescent="0.25">
      <c r="A8352" t="str">
        <f>TRIM(BC!F8350)</f>
        <v/>
      </c>
      <c r="B8352" t="str">
        <f>IFERROR(VLOOKUP('Lotações convertidas'!A8352,'Lista de conversão'!A:B,2,0),IFERROR(VLOOKUP('Lotações convertidas'!A8352,'Lista de conversão'!B:B,1,0),""))</f>
        <v/>
      </c>
    </row>
    <row r="8353" spans="1:2" x14ac:dyDescent="0.25">
      <c r="A8353" t="str">
        <f>TRIM(BC!F8351)</f>
        <v/>
      </c>
      <c r="B8353" t="str">
        <f>IFERROR(VLOOKUP('Lotações convertidas'!A8353,'Lista de conversão'!A:B,2,0),IFERROR(VLOOKUP('Lotações convertidas'!A8353,'Lista de conversão'!B:B,1,0),""))</f>
        <v/>
      </c>
    </row>
    <row r="8354" spans="1:2" x14ac:dyDescent="0.25">
      <c r="A8354" t="str">
        <f>TRIM(BC!F8352)</f>
        <v/>
      </c>
      <c r="B8354" t="str">
        <f>IFERROR(VLOOKUP('Lotações convertidas'!A8354,'Lista de conversão'!A:B,2,0),IFERROR(VLOOKUP('Lotações convertidas'!A8354,'Lista de conversão'!B:B,1,0),""))</f>
        <v/>
      </c>
    </row>
    <row r="8355" spans="1:2" x14ac:dyDescent="0.25">
      <c r="A8355" t="str">
        <f>TRIM(BC!F8353)</f>
        <v/>
      </c>
      <c r="B8355" t="str">
        <f>IFERROR(VLOOKUP('Lotações convertidas'!A8355,'Lista de conversão'!A:B,2,0),IFERROR(VLOOKUP('Lotações convertidas'!A8355,'Lista de conversão'!B:B,1,0),""))</f>
        <v/>
      </c>
    </row>
    <row r="8356" spans="1:2" x14ac:dyDescent="0.25">
      <c r="A8356" t="str">
        <f>TRIM(BC!F8354)</f>
        <v/>
      </c>
      <c r="B8356" t="str">
        <f>IFERROR(VLOOKUP('Lotações convertidas'!A8356,'Lista de conversão'!A:B,2,0),IFERROR(VLOOKUP('Lotações convertidas'!A8356,'Lista de conversão'!B:B,1,0),""))</f>
        <v/>
      </c>
    </row>
    <row r="8357" spans="1:2" x14ac:dyDescent="0.25">
      <c r="A8357" t="str">
        <f>TRIM(BC!F8355)</f>
        <v/>
      </c>
      <c r="B8357" t="str">
        <f>IFERROR(VLOOKUP('Lotações convertidas'!A8357,'Lista de conversão'!A:B,2,0),IFERROR(VLOOKUP('Lotações convertidas'!A8357,'Lista de conversão'!B:B,1,0),""))</f>
        <v/>
      </c>
    </row>
    <row r="8358" spans="1:2" x14ac:dyDescent="0.25">
      <c r="A8358" t="str">
        <f>TRIM(BC!F8356)</f>
        <v/>
      </c>
      <c r="B8358" t="str">
        <f>IFERROR(VLOOKUP('Lotações convertidas'!A8358,'Lista de conversão'!A:B,2,0),IFERROR(VLOOKUP('Lotações convertidas'!A8358,'Lista de conversão'!B:B,1,0),""))</f>
        <v/>
      </c>
    </row>
    <row r="8359" spans="1:2" x14ac:dyDescent="0.25">
      <c r="A8359" t="str">
        <f>TRIM(BC!F8357)</f>
        <v/>
      </c>
      <c r="B8359" t="str">
        <f>IFERROR(VLOOKUP('Lotações convertidas'!A8359,'Lista de conversão'!A:B,2,0),IFERROR(VLOOKUP('Lotações convertidas'!A8359,'Lista de conversão'!B:B,1,0),""))</f>
        <v/>
      </c>
    </row>
    <row r="8360" spans="1:2" x14ac:dyDescent="0.25">
      <c r="A8360" t="str">
        <f>TRIM(BC!F8358)</f>
        <v/>
      </c>
      <c r="B8360" t="str">
        <f>IFERROR(VLOOKUP('Lotações convertidas'!A8360,'Lista de conversão'!A:B,2,0),IFERROR(VLOOKUP('Lotações convertidas'!A8360,'Lista de conversão'!B:B,1,0),""))</f>
        <v/>
      </c>
    </row>
    <row r="8361" spans="1:2" x14ac:dyDescent="0.25">
      <c r="A8361" t="str">
        <f>TRIM(BC!F8359)</f>
        <v/>
      </c>
      <c r="B8361" t="str">
        <f>IFERROR(VLOOKUP('Lotações convertidas'!A8361,'Lista de conversão'!A:B,2,0),IFERROR(VLOOKUP('Lotações convertidas'!A8361,'Lista de conversão'!B:B,1,0),""))</f>
        <v/>
      </c>
    </row>
    <row r="8362" spans="1:2" x14ac:dyDescent="0.25">
      <c r="A8362" t="str">
        <f>TRIM(BC!F8360)</f>
        <v/>
      </c>
      <c r="B8362" t="str">
        <f>IFERROR(VLOOKUP('Lotações convertidas'!A8362,'Lista de conversão'!A:B,2,0),IFERROR(VLOOKUP('Lotações convertidas'!A8362,'Lista de conversão'!B:B,1,0),""))</f>
        <v/>
      </c>
    </row>
    <row r="8363" spans="1:2" x14ac:dyDescent="0.25">
      <c r="A8363" t="str">
        <f>TRIM(BC!F8361)</f>
        <v/>
      </c>
      <c r="B8363" t="str">
        <f>IFERROR(VLOOKUP('Lotações convertidas'!A8363,'Lista de conversão'!A:B,2,0),IFERROR(VLOOKUP('Lotações convertidas'!A8363,'Lista de conversão'!B:B,1,0),""))</f>
        <v/>
      </c>
    </row>
    <row r="8364" spans="1:2" x14ac:dyDescent="0.25">
      <c r="A8364" t="str">
        <f>TRIM(BC!F8362)</f>
        <v/>
      </c>
      <c r="B8364" t="str">
        <f>IFERROR(VLOOKUP('Lotações convertidas'!A8364,'Lista de conversão'!A:B,2,0),IFERROR(VLOOKUP('Lotações convertidas'!A8364,'Lista de conversão'!B:B,1,0),""))</f>
        <v/>
      </c>
    </row>
    <row r="8365" spans="1:2" x14ac:dyDescent="0.25">
      <c r="A8365" t="str">
        <f>TRIM(BC!F8363)</f>
        <v/>
      </c>
      <c r="B8365" t="str">
        <f>IFERROR(VLOOKUP('Lotações convertidas'!A8365,'Lista de conversão'!A:B,2,0),IFERROR(VLOOKUP('Lotações convertidas'!A8365,'Lista de conversão'!B:B,1,0),""))</f>
        <v/>
      </c>
    </row>
    <row r="8366" spans="1:2" x14ac:dyDescent="0.25">
      <c r="A8366" t="str">
        <f>TRIM(BC!F8364)</f>
        <v/>
      </c>
      <c r="B8366" t="str">
        <f>IFERROR(VLOOKUP('Lotações convertidas'!A8366,'Lista de conversão'!A:B,2,0),IFERROR(VLOOKUP('Lotações convertidas'!A8366,'Lista de conversão'!B:B,1,0),""))</f>
        <v/>
      </c>
    </row>
    <row r="8367" spans="1:2" x14ac:dyDescent="0.25">
      <c r="A8367" t="str">
        <f>TRIM(BC!F8365)</f>
        <v/>
      </c>
      <c r="B8367" t="str">
        <f>IFERROR(VLOOKUP('Lotações convertidas'!A8367,'Lista de conversão'!A:B,2,0),IFERROR(VLOOKUP('Lotações convertidas'!A8367,'Lista de conversão'!B:B,1,0),""))</f>
        <v/>
      </c>
    </row>
    <row r="8368" spans="1:2" x14ac:dyDescent="0.25">
      <c r="A8368" t="str">
        <f>TRIM(BC!F8366)</f>
        <v/>
      </c>
      <c r="B8368" t="str">
        <f>IFERROR(VLOOKUP('Lotações convertidas'!A8368,'Lista de conversão'!A:B,2,0),IFERROR(VLOOKUP('Lotações convertidas'!A8368,'Lista de conversão'!B:B,1,0),""))</f>
        <v/>
      </c>
    </row>
    <row r="8369" spans="1:2" x14ac:dyDescent="0.25">
      <c r="A8369" t="str">
        <f>TRIM(BC!F8367)</f>
        <v/>
      </c>
      <c r="B8369" t="str">
        <f>IFERROR(VLOOKUP('Lotações convertidas'!A8369,'Lista de conversão'!A:B,2,0),IFERROR(VLOOKUP('Lotações convertidas'!A8369,'Lista de conversão'!B:B,1,0),""))</f>
        <v/>
      </c>
    </row>
    <row r="8370" spans="1:2" x14ac:dyDescent="0.25">
      <c r="A8370" t="str">
        <f>TRIM(BC!F8368)</f>
        <v/>
      </c>
      <c r="B8370" t="str">
        <f>IFERROR(VLOOKUP('Lotações convertidas'!A8370,'Lista de conversão'!A:B,2,0),IFERROR(VLOOKUP('Lotações convertidas'!A8370,'Lista de conversão'!B:B,1,0),""))</f>
        <v/>
      </c>
    </row>
    <row r="8371" spans="1:2" x14ac:dyDescent="0.25">
      <c r="A8371" t="str">
        <f>TRIM(BC!F8369)</f>
        <v/>
      </c>
      <c r="B8371" t="str">
        <f>IFERROR(VLOOKUP('Lotações convertidas'!A8371,'Lista de conversão'!A:B,2,0),IFERROR(VLOOKUP('Lotações convertidas'!A8371,'Lista de conversão'!B:B,1,0),""))</f>
        <v/>
      </c>
    </row>
    <row r="8372" spans="1:2" x14ac:dyDescent="0.25">
      <c r="A8372" t="str">
        <f>TRIM(BC!F8370)</f>
        <v/>
      </c>
      <c r="B8372" t="str">
        <f>IFERROR(VLOOKUP('Lotações convertidas'!A8372,'Lista de conversão'!A:B,2,0),IFERROR(VLOOKUP('Lotações convertidas'!A8372,'Lista de conversão'!B:B,1,0),""))</f>
        <v/>
      </c>
    </row>
    <row r="8373" spans="1:2" x14ac:dyDescent="0.25">
      <c r="A8373" t="str">
        <f>TRIM(BC!F8371)</f>
        <v/>
      </c>
      <c r="B8373" t="str">
        <f>IFERROR(VLOOKUP('Lotações convertidas'!A8373,'Lista de conversão'!A:B,2,0),IFERROR(VLOOKUP('Lotações convertidas'!A8373,'Lista de conversão'!B:B,1,0),""))</f>
        <v/>
      </c>
    </row>
    <row r="8374" spans="1:2" x14ac:dyDescent="0.25">
      <c r="A8374" t="str">
        <f>TRIM(BC!F8372)</f>
        <v/>
      </c>
      <c r="B8374" t="str">
        <f>IFERROR(VLOOKUP('Lotações convertidas'!A8374,'Lista de conversão'!A:B,2,0),IFERROR(VLOOKUP('Lotações convertidas'!A8374,'Lista de conversão'!B:B,1,0),""))</f>
        <v/>
      </c>
    </row>
    <row r="8375" spans="1:2" x14ac:dyDescent="0.25">
      <c r="A8375" t="str">
        <f>TRIM(BC!F8373)</f>
        <v/>
      </c>
      <c r="B8375" t="str">
        <f>IFERROR(VLOOKUP('Lotações convertidas'!A8375,'Lista de conversão'!A:B,2,0),IFERROR(VLOOKUP('Lotações convertidas'!A8375,'Lista de conversão'!B:B,1,0),""))</f>
        <v/>
      </c>
    </row>
    <row r="8376" spans="1:2" x14ac:dyDescent="0.25">
      <c r="A8376" t="str">
        <f>TRIM(BC!F8374)</f>
        <v/>
      </c>
      <c r="B8376" t="str">
        <f>IFERROR(VLOOKUP('Lotações convertidas'!A8376,'Lista de conversão'!A:B,2,0),IFERROR(VLOOKUP('Lotações convertidas'!A8376,'Lista de conversão'!B:B,1,0),""))</f>
        <v/>
      </c>
    </row>
    <row r="8377" spans="1:2" x14ac:dyDescent="0.25">
      <c r="A8377" t="str">
        <f>TRIM(BC!F8375)</f>
        <v/>
      </c>
      <c r="B8377" t="str">
        <f>IFERROR(VLOOKUP('Lotações convertidas'!A8377,'Lista de conversão'!A:B,2,0),IFERROR(VLOOKUP('Lotações convertidas'!A8377,'Lista de conversão'!B:B,1,0),""))</f>
        <v/>
      </c>
    </row>
    <row r="8378" spans="1:2" x14ac:dyDescent="0.25">
      <c r="A8378" t="str">
        <f>TRIM(BC!F8376)</f>
        <v/>
      </c>
      <c r="B8378" t="str">
        <f>IFERROR(VLOOKUP('Lotações convertidas'!A8378,'Lista de conversão'!A:B,2,0),IFERROR(VLOOKUP('Lotações convertidas'!A8378,'Lista de conversão'!B:B,1,0),""))</f>
        <v/>
      </c>
    </row>
    <row r="8379" spans="1:2" x14ac:dyDescent="0.25">
      <c r="A8379" t="str">
        <f>TRIM(BC!F8377)</f>
        <v/>
      </c>
      <c r="B8379" t="str">
        <f>IFERROR(VLOOKUP('Lotações convertidas'!A8379,'Lista de conversão'!A:B,2,0),IFERROR(VLOOKUP('Lotações convertidas'!A8379,'Lista de conversão'!B:B,1,0),""))</f>
        <v/>
      </c>
    </row>
    <row r="8380" spans="1:2" x14ac:dyDescent="0.25">
      <c r="A8380" t="str">
        <f>TRIM(BC!F8378)</f>
        <v/>
      </c>
      <c r="B8380" t="str">
        <f>IFERROR(VLOOKUP('Lotações convertidas'!A8380,'Lista de conversão'!A:B,2,0),IFERROR(VLOOKUP('Lotações convertidas'!A8380,'Lista de conversão'!B:B,1,0),""))</f>
        <v/>
      </c>
    </row>
    <row r="8381" spans="1:2" x14ac:dyDescent="0.25">
      <c r="A8381" t="str">
        <f>TRIM(BC!F8379)</f>
        <v/>
      </c>
      <c r="B8381" t="str">
        <f>IFERROR(VLOOKUP('Lotações convertidas'!A8381,'Lista de conversão'!A:B,2,0),IFERROR(VLOOKUP('Lotações convertidas'!A8381,'Lista de conversão'!B:B,1,0),""))</f>
        <v/>
      </c>
    </row>
    <row r="8382" spans="1:2" x14ac:dyDescent="0.25">
      <c r="A8382" t="str">
        <f>TRIM(BC!F8380)</f>
        <v/>
      </c>
      <c r="B8382" t="str">
        <f>IFERROR(VLOOKUP('Lotações convertidas'!A8382,'Lista de conversão'!A:B,2,0),IFERROR(VLOOKUP('Lotações convertidas'!A8382,'Lista de conversão'!B:B,1,0),""))</f>
        <v/>
      </c>
    </row>
    <row r="8383" spans="1:2" x14ac:dyDescent="0.25">
      <c r="A8383" t="str">
        <f>TRIM(BC!F8381)</f>
        <v/>
      </c>
      <c r="B8383" t="str">
        <f>IFERROR(VLOOKUP('Lotações convertidas'!A8383,'Lista de conversão'!A:B,2,0),IFERROR(VLOOKUP('Lotações convertidas'!A8383,'Lista de conversão'!B:B,1,0),""))</f>
        <v/>
      </c>
    </row>
    <row r="8384" spans="1:2" x14ac:dyDescent="0.25">
      <c r="A8384" t="str">
        <f>TRIM(BC!F8382)</f>
        <v/>
      </c>
      <c r="B8384" t="str">
        <f>IFERROR(VLOOKUP('Lotações convertidas'!A8384,'Lista de conversão'!A:B,2,0),IFERROR(VLOOKUP('Lotações convertidas'!A8384,'Lista de conversão'!B:B,1,0),""))</f>
        <v/>
      </c>
    </row>
    <row r="8385" spans="1:2" x14ac:dyDescent="0.25">
      <c r="A8385" t="str">
        <f>TRIM(BC!F8383)</f>
        <v/>
      </c>
      <c r="B8385" t="str">
        <f>IFERROR(VLOOKUP('Lotações convertidas'!A8385,'Lista de conversão'!A:B,2,0),IFERROR(VLOOKUP('Lotações convertidas'!A8385,'Lista de conversão'!B:B,1,0),""))</f>
        <v/>
      </c>
    </row>
    <row r="8386" spans="1:2" x14ac:dyDescent="0.25">
      <c r="A8386" t="str">
        <f>TRIM(BC!F8384)</f>
        <v/>
      </c>
      <c r="B8386" t="str">
        <f>IFERROR(VLOOKUP('Lotações convertidas'!A8386,'Lista de conversão'!A:B,2,0),IFERROR(VLOOKUP('Lotações convertidas'!A8386,'Lista de conversão'!B:B,1,0),""))</f>
        <v/>
      </c>
    </row>
    <row r="8387" spans="1:2" x14ac:dyDescent="0.25">
      <c r="A8387" t="str">
        <f>TRIM(BC!F8385)</f>
        <v/>
      </c>
      <c r="B8387" t="str">
        <f>IFERROR(VLOOKUP('Lotações convertidas'!A8387,'Lista de conversão'!A:B,2,0),IFERROR(VLOOKUP('Lotações convertidas'!A8387,'Lista de conversão'!B:B,1,0),""))</f>
        <v/>
      </c>
    </row>
    <row r="8388" spans="1:2" x14ac:dyDescent="0.25">
      <c r="A8388" t="str">
        <f>TRIM(BC!F8386)</f>
        <v/>
      </c>
      <c r="B8388" t="str">
        <f>IFERROR(VLOOKUP('Lotações convertidas'!A8388,'Lista de conversão'!A:B,2,0),IFERROR(VLOOKUP('Lotações convertidas'!A8388,'Lista de conversão'!B:B,1,0),""))</f>
        <v/>
      </c>
    </row>
    <row r="8389" spans="1:2" x14ac:dyDescent="0.25">
      <c r="A8389" t="str">
        <f>TRIM(BC!F8387)</f>
        <v/>
      </c>
      <c r="B8389" t="str">
        <f>IFERROR(VLOOKUP('Lotações convertidas'!A8389,'Lista de conversão'!A:B,2,0),IFERROR(VLOOKUP('Lotações convertidas'!A8389,'Lista de conversão'!B:B,1,0),""))</f>
        <v/>
      </c>
    </row>
    <row r="8390" spans="1:2" x14ac:dyDescent="0.25">
      <c r="A8390" t="str">
        <f>TRIM(BC!F8388)</f>
        <v/>
      </c>
      <c r="B8390" t="str">
        <f>IFERROR(VLOOKUP('Lotações convertidas'!A8390,'Lista de conversão'!A:B,2,0),IFERROR(VLOOKUP('Lotações convertidas'!A8390,'Lista de conversão'!B:B,1,0),""))</f>
        <v/>
      </c>
    </row>
    <row r="8391" spans="1:2" x14ac:dyDescent="0.25">
      <c r="A8391" t="str">
        <f>TRIM(BC!F8389)</f>
        <v/>
      </c>
      <c r="B8391" t="str">
        <f>IFERROR(VLOOKUP('Lotações convertidas'!A8391,'Lista de conversão'!A:B,2,0),IFERROR(VLOOKUP('Lotações convertidas'!A8391,'Lista de conversão'!B:B,1,0),""))</f>
        <v/>
      </c>
    </row>
    <row r="8392" spans="1:2" x14ac:dyDescent="0.25">
      <c r="A8392" t="str">
        <f>TRIM(BC!F8390)</f>
        <v/>
      </c>
      <c r="B8392" t="str">
        <f>IFERROR(VLOOKUP('Lotações convertidas'!A8392,'Lista de conversão'!A:B,2,0),IFERROR(VLOOKUP('Lotações convertidas'!A8392,'Lista de conversão'!B:B,1,0),""))</f>
        <v/>
      </c>
    </row>
    <row r="8393" spans="1:2" x14ac:dyDescent="0.25">
      <c r="A8393" t="str">
        <f>TRIM(BC!F8391)</f>
        <v/>
      </c>
      <c r="B8393" t="str">
        <f>IFERROR(VLOOKUP('Lotações convertidas'!A8393,'Lista de conversão'!A:B,2,0),IFERROR(VLOOKUP('Lotações convertidas'!A8393,'Lista de conversão'!B:B,1,0),""))</f>
        <v/>
      </c>
    </row>
    <row r="8394" spans="1:2" x14ac:dyDescent="0.25">
      <c r="A8394" t="str">
        <f>TRIM(BC!F8392)</f>
        <v/>
      </c>
      <c r="B8394" t="str">
        <f>IFERROR(VLOOKUP('Lotações convertidas'!A8394,'Lista de conversão'!A:B,2,0),IFERROR(VLOOKUP('Lotações convertidas'!A8394,'Lista de conversão'!B:B,1,0),""))</f>
        <v/>
      </c>
    </row>
    <row r="8395" spans="1:2" x14ac:dyDescent="0.25">
      <c r="A8395" t="str">
        <f>TRIM(BC!F8393)</f>
        <v/>
      </c>
      <c r="B8395" t="str">
        <f>IFERROR(VLOOKUP('Lotações convertidas'!A8395,'Lista de conversão'!A:B,2,0),IFERROR(VLOOKUP('Lotações convertidas'!A8395,'Lista de conversão'!B:B,1,0),""))</f>
        <v/>
      </c>
    </row>
    <row r="8396" spans="1:2" x14ac:dyDescent="0.25">
      <c r="A8396" t="str">
        <f>TRIM(BC!F8394)</f>
        <v/>
      </c>
      <c r="B8396" t="str">
        <f>IFERROR(VLOOKUP('Lotações convertidas'!A8396,'Lista de conversão'!A:B,2,0),IFERROR(VLOOKUP('Lotações convertidas'!A8396,'Lista de conversão'!B:B,1,0),""))</f>
        <v/>
      </c>
    </row>
    <row r="8397" spans="1:2" x14ac:dyDescent="0.25">
      <c r="A8397" t="str">
        <f>TRIM(BC!F8395)</f>
        <v/>
      </c>
      <c r="B8397" t="str">
        <f>IFERROR(VLOOKUP('Lotações convertidas'!A8397,'Lista de conversão'!A:B,2,0),IFERROR(VLOOKUP('Lotações convertidas'!A8397,'Lista de conversão'!B:B,1,0),""))</f>
        <v/>
      </c>
    </row>
    <row r="8398" spans="1:2" x14ac:dyDescent="0.25">
      <c r="A8398" t="str">
        <f>TRIM(BC!F8396)</f>
        <v/>
      </c>
      <c r="B8398" t="str">
        <f>IFERROR(VLOOKUP('Lotações convertidas'!A8398,'Lista de conversão'!A:B,2,0),IFERROR(VLOOKUP('Lotações convertidas'!A8398,'Lista de conversão'!B:B,1,0),""))</f>
        <v/>
      </c>
    </row>
    <row r="8399" spans="1:2" x14ac:dyDescent="0.25">
      <c r="A8399" t="str">
        <f>TRIM(BC!F8397)</f>
        <v/>
      </c>
      <c r="B8399" t="str">
        <f>IFERROR(VLOOKUP('Lotações convertidas'!A8399,'Lista de conversão'!A:B,2,0),IFERROR(VLOOKUP('Lotações convertidas'!A8399,'Lista de conversão'!B:B,1,0),""))</f>
        <v/>
      </c>
    </row>
    <row r="8400" spans="1:2" x14ac:dyDescent="0.25">
      <c r="A8400" t="str">
        <f>TRIM(BC!F8398)</f>
        <v/>
      </c>
      <c r="B8400" t="str">
        <f>IFERROR(VLOOKUP('Lotações convertidas'!A8400,'Lista de conversão'!A:B,2,0),IFERROR(VLOOKUP('Lotações convertidas'!A8400,'Lista de conversão'!B:B,1,0),""))</f>
        <v/>
      </c>
    </row>
    <row r="8401" spans="1:2" x14ac:dyDescent="0.25">
      <c r="A8401" t="str">
        <f>TRIM(BC!F8399)</f>
        <v/>
      </c>
      <c r="B8401" t="str">
        <f>IFERROR(VLOOKUP('Lotações convertidas'!A8401,'Lista de conversão'!A:B,2,0),IFERROR(VLOOKUP('Lotações convertidas'!A8401,'Lista de conversão'!B:B,1,0),""))</f>
        <v/>
      </c>
    </row>
    <row r="8402" spans="1:2" x14ac:dyDescent="0.25">
      <c r="A8402" t="str">
        <f>TRIM(BC!F8400)</f>
        <v/>
      </c>
      <c r="B8402" t="str">
        <f>IFERROR(VLOOKUP('Lotações convertidas'!A8402,'Lista de conversão'!A:B,2,0),IFERROR(VLOOKUP('Lotações convertidas'!A8402,'Lista de conversão'!B:B,1,0),""))</f>
        <v/>
      </c>
    </row>
    <row r="8403" spans="1:2" x14ac:dyDescent="0.25">
      <c r="A8403" t="str">
        <f>TRIM(BC!F8401)</f>
        <v/>
      </c>
      <c r="B8403" t="str">
        <f>IFERROR(VLOOKUP('Lotações convertidas'!A8403,'Lista de conversão'!A:B,2,0),IFERROR(VLOOKUP('Lotações convertidas'!A8403,'Lista de conversão'!B:B,1,0),""))</f>
        <v/>
      </c>
    </row>
    <row r="8404" spans="1:2" x14ac:dyDescent="0.25">
      <c r="A8404" t="str">
        <f>TRIM(BC!F8402)</f>
        <v/>
      </c>
      <c r="B8404" t="str">
        <f>IFERROR(VLOOKUP('Lotações convertidas'!A8404,'Lista de conversão'!A:B,2,0),IFERROR(VLOOKUP('Lotações convertidas'!A8404,'Lista de conversão'!B:B,1,0),""))</f>
        <v/>
      </c>
    </row>
    <row r="8405" spans="1:2" x14ac:dyDescent="0.25">
      <c r="A8405" t="str">
        <f>TRIM(BC!F8403)</f>
        <v/>
      </c>
      <c r="B8405" t="str">
        <f>IFERROR(VLOOKUP('Lotações convertidas'!A8405,'Lista de conversão'!A:B,2,0),IFERROR(VLOOKUP('Lotações convertidas'!A8405,'Lista de conversão'!B:B,1,0),""))</f>
        <v/>
      </c>
    </row>
    <row r="8406" spans="1:2" x14ac:dyDescent="0.25">
      <c r="A8406" t="str">
        <f>TRIM(BC!F8404)</f>
        <v/>
      </c>
      <c r="B8406" t="str">
        <f>IFERROR(VLOOKUP('Lotações convertidas'!A8406,'Lista de conversão'!A:B,2,0),IFERROR(VLOOKUP('Lotações convertidas'!A8406,'Lista de conversão'!B:B,1,0),""))</f>
        <v/>
      </c>
    </row>
    <row r="8407" spans="1:2" x14ac:dyDescent="0.25">
      <c r="A8407" t="str">
        <f>TRIM(BC!F8405)</f>
        <v/>
      </c>
      <c r="B8407" t="str">
        <f>IFERROR(VLOOKUP('Lotações convertidas'!A8407,'Lista de conversão'!A:B,2,0),IFERROR(VLOOKUP('Lotações convertidas'!A8407,'Lista de conversão'!B:B,1,0),""))</f>
        <v/>
      </c>
    </row>
    <row r="8408" spans="1:2" x14ac:dyDescent="0.25">
      <c r="A8408" t="str">
        <f>TRIM(BC!F8406)</f>
        <v/>
      </c>
      <c r="B8408" t="str">
        <f>IFERROR(VLOOKUP('Lotações convertidas'!A8408,'Lista de conversão'!A:B,2,0),IFERROR(VLOOKUP('Lotações convertidas'!A8408,'Lista de conversão'!B:B,1,0),""))</f>
        <v/>
      </c>
    </row>
    <row r="8409" spans="1:2" x14ac:dyDescent="0.25">
      <c r="A8409" t="str">
        <f>TRIM(BC!F8407)</f>
        <v/>
      </c>
      <c r="B8409" t="str">
        <f>IFERROR(VLOOKUP('Lotações convertidas'!A8409,'Lista de conversão'!A:B,2,0),IFERROR(VLOOKUP('Lotações convertidas'!A8409,'Lista de conversão'!B:B,1,0),""))</f>
        <v/>
      </c>
    </row>
    <row r="8410" spans="1:2" x14ac:dyDescent="0.25">
      <c r="A8410" t="str">
        <f>TRIM(BC!F8408)</f>
        <v/>
      </c>
      <c r="B8410" t="str">
        <f>IFERROR(VLOOKUP('Lotações convertidas'!A8410,'Lista de conversão'!A:B,2,0),IFERROR(VLOOKUP('Lotações convertidas'!A8410,'Lista de conversão'!B:B,1,0),""))</f>
        <v/>
      </c>
    </row>
    <row r="8411" spans="1:2" x14ac:dyDescent="0.25">
      <c r="A8411" t="str">
        <f>TRIM(BC!F8409)</f>
        <v/>
      </c>
      <c r="B8411" t="str">
        <f>IFERROR(VLOOKUP('Lotações convertidas'!A8411,'Lista de conversão'!A:B,2,0),IFERROR(VLOOKUP('Lotações convertidas'!A8411,'Lista de conversão'!B:B,1,0),""))</f>
        <v/>
      </c>
    </row>
    <row r="8412" spans="1:2" x14ac:dyDescent="0.25">
      <c r="A8412" t="str">
        <f>TRIM(BC!F8410)</f>
        <v/>
      </c>
      <c r="B8412" t="str">
        <f>IFERROR(VLOOKUP('Lotações convertidas'!A8412,'Lista de conversão'!A:B,2,0),IFERROR(VLOOKUP('Lotações convertidas'!A8412,'Lista de conversão'!B:B,1,0),""))</f>
        <v/>
      </c>
    </row>
    <row r="8413" spans="1:2" x14ac:dyDescent="0.25">
      <c r="A8413" t="str">
        <f>TRIM(BC!F8411)</f>
        <v/>
      </c>
      <c r="B8413" t="str">
        <f>IFERROR(VLOOKUP('Lotações convertidas'!A8413,'Lista de conversão'!A:B,2,0),IFERROR(VLOOKUP('Lotações convertidas'!A8413,'Lista de conversão'!B:B,1,0),""))</f>
        <v/>
      </c>
    </row>
    <row r="8414" spans="1:2" x14ac:dyDescent="0.25">
      <c r="A8414" t="str">
        <f>TRIM(BC!F8412)</f>
        <v/>
      </c>
      <c r="B8414" t="str">
        <f>IFERROR(VLOOKUP('Lotações convertidas'!A8414,'Lista de conversão'!A:B,2,0),IFERROR(VLOOKUP('Lotações convertidas'!A8414,'Lista de conversão'!B:B,1,0),""))</f>
        <v/>
      </c>
    </row>
    <row r="8415" spans="1:2" x14ac:dyDescent="0.25">
      <c r="A8415" t="str">
        <f>TRIM(BC!F8413)</f>
        <v/>
      </c>
      <c r="B8415" t="str">
        <f>IFERROR(VLOOKUP('Lotações convertidas'!A8415,'Lista de conversão'!A:B,2,0),IFERROR(VLOOKUP('Lotações convertidas'!A8415,'Lista de conversão'!B:B,1,0),""))</f>
        <v/>
      </c>
    </row>
    <row r="8416" spans="1:2" x14ac:dyDescent="0.25">
      <c r="A8416" t="str">
        <f>TRIM(BC!F8414)</f>
        <v/>
      </c>
      <c r="B8416" t="str">
        <f>IFERROR(VLOOKUP('Lotações convertidas'!A8416,'Lista de conversão'!A:B,2,0),IFERROR(VLOOKUP('Lotações convertidas'!A8416,'Lista de conversão'!B:B,1,0),""))</f>
        <v/>
      </c>
    </row>
    <row r="8417" spans="1:2" x14ac:dyDescent="0.25">
      <c r="A8417" t="str">
        <f>TRIM(BC!F8415)</f>
        <v/>
      </c>
      <c r="B8417" t="str">
        <f>IFERROR(VLOOKUP('Lotações convertidas'!A8417,'Lista de conversão'!A:B,2,0),IFERROR(VLOOKUP('Lotações convertidas'!A8417,'Lista de conversão'!B:B,1,0),""))</f>
        <v/>
      </c>
    </row>
    <row r="8418" spans="1:2" x14ac:dyDescent="0.25">
      <c r="A8418" t="str">
        <f>TRIM(BC!F8416)</f>
        <v/>
      </c>
      <c r="B8418" t="str">
        <f>IFERROR(VLOOKUP('Lotações convertidas'!A8418,'Lista de conversão'!A:B,2,0),IFERROR(VLOOKUP('Lotações convertidas'!A8418,'Lista de conversão'!B:B,1,0),""))</f>
        <v/>
      </c>
    </row>
    <row r="8419" spans="1:2" x14ac:dyDescent="0.25">
      <c r="A8419" t="str">
        <f>TRIM(BC!F8417)</f>
        <v/>
      </c>
      <c r="B8419" t="str">
        <f>IFERROR(VLOOKUP('Lotações convertidas'!A8419,'Lista de conversão'!A:B,2,0),IFERROR(VLOOKUP('Lotações convertidas'!A8419,'Lista de conversão'!B:B,1,0),""))</f>
        <v/>
      </c>
    </row>
    <row r="8420" spans="1:2" x14ac:dyDescent="0.25">
      <c r="A8420" t="str">
        <f>TRIM(BC!F8418)</f>
        <v/>
      </c>
      <c r="B8420" t="str">
        <f>IFERROR(VLOOKUP('Lotações convertidas'!A8420,'Lista de conversão'!A:B,2,0),IFERROR(VLOOKUP('Lotações convertidas'!A8420,'Lista de conversão'!B:B,1,0),""))</f>
        <v/>
      </c>
    </row>
    <row r="8421" spans="1:2" x14ac:dyDescent="0.25">
      <c r="A8421" t="str">
        <f>TRIM(BC!F8419)</f>
        <v/>
      </c>
      <c r="B8421" t="str">
        <f>IFERROR(VLOOKUP('Lotações convertidas'!A8421,'Lista de conversão'!A:B,2,0),IFERROR(VLOOKUP('Lotações convertidas'!A8421,'Lista de conversão'!B:B,1,0),""))</f>
        <v/>
      </c>
    </row>
    <row r="8422" spans="1:2" x14ac:dyDescent="0.25">
      <c r="A8422" t="str">
        <f>TRIM(BC!F8420)</f>
        <v/>
      </c>
      <c r="B8422" t="str">
        <f>IFERROR(VLOOKUP('Lotações convertidas'!A8422,'Lista de conversão'!A:B,2,0),IFERROR(VLOOKUP('Lotações convertidas'!A8422,'Lista de conversão'!B:B,1,0),""))</f>
        <v/>
      </c>
    </row>
    <row r="8423" spans="1:2" x14ac:dyDescent="0.25">
      <c r="A8423" t="str">
        <f>TRIM(BC!F8421)</f>
        <v/>
      </c>
      <c r="B8423" t="str">
        <f>IFERROR(VLOOKUP('Lotações convertidas'!A8423,'Lista de conversão'!A:B,2,0),IFERROR(VLOOKUP('Lotações convertidas'!A8423,'Lista de conversão'!B:B,1,0),""))</f>
        <v/>
      </c>
    </row>
    <row r="8424" spans="1:2" x14ac:dyDescent="0.25">
      <c r="A8424" t="str">
        <f>TRIM(BC!F8422)</f>
        <v/>
      </c>
      <c r="B8424" t="str">
        <f>IFERROR(VLOOKUP('Lotações convertidas'!A8424,'Lista de conversão'!A:B,2,0),IFERROR(VLOOKUP('Lotações convertidas'!A8424,'Lista de conversão'!B:B,1,0),""))</f>
        <v/>
      </c>
    </row>
    <row r="8425" spans="1:2" x14ac:dyDescent="0.25">
      <c r="A8425" t="str">
        <f>TRIM(BC!F8423)</f>
        <v/>
      </c>
      <c r="B8425" t="str">
        <f>IFERROR(VLOOKUP('Lotações convertidas'!A8425,'Lista de conversão'!A:B,2,0),IFERROR(VLOOKUP('Lotações convertidas'!A8425,'Lista de conversão'!B:B,1,0),""))</f>
        <v/>
      </c>
    </row>
    <row r="8426" spans="1:2" x14ac:dyDescent="0.25">
      <c r="A8426" t="str">
        <f>TRIM(BC!F8424)</f>
        <v/>
      </c>
      <c r="B8426" t="str">
        <f>IFERROR(VLOOKUP('Lotações convertidas'!A8426,'Lista de conversão'!A:B,2,0),IFERROR(VLOOKUP('Lotações convertidas'!A8426,'Lista de conversão'!B:B,1,0),""))</f>
        <v/>
      </c>
    </row>
    <row r="8427" spans="1:2" x14ac:dyDescent="0.25">
      <c r="A8427" t="str">
        <f>TRIM(BC!F8425)</f>
        <v/>
      </c>
      <c r="B8427" t="str">
        <f>IFERROR(VLOOKUP('Lotações convertidas'!A8427,'Lista de conversão'!A:B,2,0),IFERROR(VLOOKUP('Lotações convertidas'!A8427,'Lista de conversão'!B:B,1,0),""))</f>
        <v/>
      </c>
    </row>
    <row r="8428" spans="1:2" x14ac:dyDescent="0.25">
      <c r="A8428" t="str">
        <f>TRIM(BC!F8426)</f>
        <v/>
      </c>
      <c r="B8428" t="str">
        <f>IFERROR(VLOOKUP('Lotações convertidas'!A8428,'Lista de conversão'!A:B,2,0),IFERROR(VLOOKUP('Lotações convertidas'!A8428,'Lista de conversão'!B:B,1,0),""))</f>
        <v/>
      </c>
    </row>
    <row r="8429" spans="1:2" x14ac:dyDescent="0.25">
      <c r="A8429" t="str">
        <f>TRIM(BC!F8427)</f>
        <v/>
      </c>
      <c r="B8429" t="str">
        <f>IFERROR(VLOOKUP('Lotações convertidas'!A8429,'Lista de conversão'!A:B,2,0),IFERROR(VLOOKUP('Lotações convertidas'!A8429,'Lista de conversão'!B:B,1,0),""))</f>
        <v/>
      </c>
    </row>
    <row r="8430" spans="1:2" x14ac:dyDescent="0.25">
      <c r="A8430" t="str">
        <f>TRIM(BC!F8428)</f>
        <v/>
      </c>
      <c r="B8430" t="str">
        <f>IFERROR(VLOOKUP('Lotações convertidas'!A8430,'Lista de conversão'!A:B,2,0),IFERROR(VLOOKUP('Lotações convertidas'!A8430,'Lista de conversão'!B:B,1,0),""))</f>
        <v/>
      </c>
    </row>
    <row r="8431" spans="1:2" x14ac:dyDescent="0.25">
      <c r="A8431" t="str">
        <f>TRIM(BC!F8429)</f>
        <v/>
      </c>
      <c r="B8431" t="str">
        <f>IFERROR(VLOOKUP('Lotações convertidas'!A8431,'Lista de conversão'!A:B,2,0),IFERROR(VLOOKUP('Lotações convertidas'!A8431,'Lista de conversão'!B:B,1,0),""))</f>
        <v/>
      </c>
    </row>
    <row r="8432" spans="1:2" x14ac:dyDescent="0.25">
      <c r="A8432" t="str">
        <f>TRIM(BC!F8430)</f>
        <v/>
      </c>
      <c r="B8432" t="str">
        <f>IFERROR(VLOOKUP('Lotações convertidas'!A8432,'Lista de conversão'!A:B,2,0),IFERROR(VLOOKUP('Lotações convertidas'!A8432,'Lista de conversão'!B:B,1,0),""))</f>
        <v/>
      </c>
    </row>
    <row r="8433" spans="1:2" x14ac:dyDescent="0.25">
      <c r="A8433" t="str">
        <f>TRIM(BC!F8431)</f>
        <v/>
      </c>
      <c r="B8433" t="str">
        <f>IFERROR(VLOOKUP('Lotações convertidas'!A8433,'Lista de conversão'!A:B,2,0),IFERROR(VLOOKUP('Lotações convertidas'!A8433,'Lista de conversão'!B:B,1,0),""))</f>
        <v/>
      </c>
    </row>
    <row r="8434" spans="1:2" x14ac:dyDescent="0.25">
      <c r="A8434" t="str">
        <f>TRIM(BC!F8432)</f>
        <v/>
      </c>
      <c r="B8434" t="str">
        <f>IFERROR(VLOOKUP('Lotações convertidas'!A8434,'Lista de conversão'!A:B,2,0),IFERROR(VLOOKUP('Lotações convertidas'!A8434,'Lista de conversão'!B:B,1,0),""))</f>
        <v/>
      </c>
    </row>
    <row r="8435" spans="1:2" x14ac:dyDescent="0.25">
      <c r="A8435" t="str">
        <f>TRIM(BC!F8433)</f>
        <v/>
      </c>
      <c r="B8435" t="str">
        <f>IFERROR(VLOOKUP('Lotações convertidas'!A8435,'Lista de conversão'!A:B,2,0),IFERROR(VLOOKUP('Lotações convertidas'!A8435,'Lista de conversão'!B:B,1,0),""))</f>
        <v/>
      </c>
    </row>
    <row r="8436" spans="1:2" x14ac:dyDescent="0.25">
      <c r="A8436" t="str">
        <f>TRIM(BC!F8434)</f>
        <v/>
      </c>
      <c r="B8436" t="str">
        <f>IFERROR(VLOOKUP('Lotações convertidas'!A8436,'Lista de conversão'!A:B,2,0),IFERROR(VLOOKUP('Lotações convertidas'!A8436,'Lista de conversão'!B:B,1,0),""))</f>
        <v/>
      </c>
    </row>
    <row r="8437" spans="1:2" x14ac:dyDescent="0.25">
      <c r="A8437" t="str">
        <f>TRIM(BC!F8435)</f>
        <v/>
      </c>
      <c r="B8437" t="str">
        <f>IFERROR(VLOOKUP('Lotações convertidas'!A8437,'Lista de conversão'!A:B,2,0),IFERROR(VLOOKUP('Lotações convertidas'!A8437,'Lista de conversão'!B:B,1,0),""))</f>
        <v/>
      </c>
    </row>
    <row r="8438" spans="1:2" x14ac:dyDescent="0.25">
      <c r="A8438" t="str">
        <f>TRIM(BC!F8436)</f>
        <v/>
      </c>
      <c r="B8438" t="str">
        <f>IFERROR(VLOOKUP('Lotações convertidas'!A8438,'Lista de conversão'!A:B,2,0),IFERROR(VLOOKUP('Lotações convertidas'!A8438,'Lista de conversão'!B:B,1,0),""))</f>
        <v/>
      </c>
    </row>
    <row r="8439" spans="1:2" x14ac:dyDescent="0.25">
      <c r="A8439" t="str">
        <f>TRIM(BC!F8437)</f>
        <v/>
      </c>
      <c r="B8439" t="str">
        <f>IFERROR(VLOOKUP('Lotações convertidas'!A8439,'Lista de conversão'!A:B,2,0),IFERROR(VLOOKUP('Lotações convertidas'!A8439,'Lista de conversão'!B:B,1,0),""))</f>
        <v/>
      </c>
    </row>
    <row r="8440" spans="1:2" x14ac:dyDescent="0.25">
      <c r="A8440" t="str">
        <f>TRIM(BC!F8438)</f>
        <v/>
      </c>
      <c r="B8440" t="str">
        <f>IFERROR(VLOOKUP('Lotações convertidas'!A8440,'Lista de conversão'!A:B,2,0),IFERROR(VLOOKUP('Lotações convertidas'!A8440,'Lista de conversão'!B:B,1,0),""))</f>
        <v/>
      </c>
    </row>
    <row r="8441" spans="1:2" x14ac:dyDescent="0.25">
      <c r="A8441" t="str">
        <f>TRIM(BC!F8439)</f>
        <v/>
      </c>
      <c r="B8441" t="str">
        <f>IFERROR(VLOOKUP('Lotações convertidas'!A8441,'Lista de conversão'!A:B,2,0),IFERROR(VLOOKUP('Lotações convertidas'!A8441,'Lista de conversão'!B:B,1,0),""))</f>
        <v/>
      </c>
    </row>
    <row r="8442" spans="1:2" x14ac:dyDescent="0.25">
      <c r="A8442" t="str">
        <f>TRIM(BC!F8440)</f>
        <v/>
      </c>
      <c r="B8442" t="str">
        <f>IFERROR(VLOOKUP('Lotações convertidas'!A8442,'Lista de conversão'!A:B,2,0),IFERROR(VLOOKUP('Lotações convertidas'!A8442,'Lista de conversão'!B:B,1,0),""))</f>
        <v/>
      </c>
    </row>
    <row r="8443" spans="1:2" x14ac:dyDescent="0.25">
      <c r="A8443" t="str">
        <f>TRIM(BC!F8441)</f>
        <v/>
      </c>
      <c r="B8443" t="str">
        <f>IFERROR(VLOOKUP('Lotações convertidas'!A8443,'Lista de conversão'!A:B,2,0),IFERROR(VLOOKUP('Lotações convertidas'!A8443,'Lista de conversão'!B:B,1,0),""))</f>
        <v/>
      </c>
    </row>
    <row r="8444" spans="1:2" x14ac:dyDescent="0.25">
      <c r="A8444" t="str">
        <f>TRIM(BC!F8442)</f>
        <v/>
      </c>
      <c r="B8444" t="str">
        <f>IFERROR(VLOOKUP('Lotações convertidas'!A8444,'Lista de conversão'!A:B,2,0),IFERROR(VLOOKUP('Lotações convertidas'!A8444,'Lista de conversão'!B:B,1,0),""))</f>
        <v/>
      </c>
    </row>
    <row r="8445" spans="1:2" x14ac:dyDescent="0.25">
      <c r="A8445" t="str">
        <f>TRIM(BC!F8443)</f>
        <v/>
      </c>
      <c r="B8445" t="str">
        <f>IFERROR(VLOOKUP('Lotações convertidas'!A8445,'Lista de conversão'!A:B,2,0),IFERROR(VLOOKUP('Lotações convertidas'!A8445,'Lista de conversão'!B:B,1,0),""))</f>
        <v/>
      </c>
    </row>
    <row r="8446" spans="1:2" x14ac:dyDescent="0.25">
      <c r="A8446" t="str">
        <f>TRIM(BC!F8444)</f>
        <v/>
      </c>
      <c r="B8446" t="str">
        <f>IFERROR(VLOOKUP('Lotações convertidas'!A8446,'Lista de conversão'!A:B,2,0),IFERROR(VLOOKUP('Lotações convertidas'!A8446,'Lista de conversão'!B:B,1,0),""))</f>
        <v/>
      </c>
    </row>
    <row r="8447" spans="1:2" x14ac:dyDescent="0.25">
      <c r="A8447" t="str">
        <f>TRIM(BC!F8445)</f>
        <v/>
      </c>
      <c r="B8447" t="str">
        <f>IFERROR(VLOOKUP('Lotações convertidas'!A8447,'Lista de conversão'!A:B,2,0),IFERROR(VLOOKUP('Lotações convertidas'!A8447,'Lista de conversão'!B:B,1,0),""))</f>
        <v/>
      </c>
    </row>
    <row r="8448" spans="1:2" x14ac:dyDescent="0.25">
      <c r="A8448" t="str">
        <f>TRIM(BC!F8446)</f>
        <v/>
      </c>
      <c r="B8448" t="str">
        <f>IFERROR(VLOOKUP('Lotações convertidas'!A8448,'Lista de conversão'!A:B,2,0),IFERROR(VLOOKUP('Lotações convertidas'!A8448,'Lista de conversão'!B:B,1,0),""))</f>
        <v/>
      </c>
    </row>
    <row r="8449" spans="1:2" x14ac:dyDescent="0.25">
      <c r="A8449" t="str">
        <f>TRIM(BC!F8447)</f>
        <v/>
      </c>
      <c r="B8449" t="str">
        <f>IFERROR(VLOOKUP('Lotações convertidas'!A8449,'Lista de conversão'!A:B,2,0),IFERROR(VLOOKUP('Lotações convertidas'!A8449,'Lista de conversão'!B:B,1,0),""))</f>
        <v/>
      </c>
    </row>
    <row r="8450" spans="1:2" x14ac:dyDescent="0.25">
      <c r="A8450" t="str">
        <f>TRIM(BC!F8448)</f>
        <v/>
      </c>
      <c r="B8450" t="str">
        <f>IFERROR(VLOOKUP('Lotações convertidas'!A8450,'Lista de conversão'!A:B,2,0),IFERROR(VLOOKUP('Lotações convertidas'!A8450,'Lista de conversão'!B:B,1,0),""))</f>
        <v/>
      </c>
    </row>
    <row r="8451" spans="1:2" x14ac:dyDescent="0.25">
      <c r="A8451" t="str">
        <f>TRIM(BC!F8449)</f>
        <v/>
      </c>
      <c r="B8451" t="str">
        <f>IFERROR(VLOOKUP('Lotações convertidas'!A8451,'Lista de conversão'!A:B,2,0),IFERROR(VLOOKUP('Lotações convertidas'!A8451,'Lista de conversão'!B:B,1,0),""))</f>
        <v/>
      </c>
    </row>
    <row r="8452" spans="1:2" x14ac:dyDescent="0.25">
      <c r="A8452" t="str">
        <f>TRIM(BC!F8450)</f>
        <v/>
      </c>
      <c r="B8452" t="str">
        <f>IFERROR(VLOOKUP('Lotações convertidas'!A8452,'Lista de conversão'!A:B,2,0),IFERROR(VLOOKUP('Lotações convertidas'!A8452,'Lista de conversão'!B:B,1,0),""))</f>
        <v/>
      </c>
    </row>
    <row r="8453" spans="1:2" x14ac:dyDescent="0.25">
      <c r="A8453" t="str">
        <f>TRIM(BC!F8451)</f>
        <v/>
      </c>
      <c r="B8453" t="str">
        <f>IFERROR(VLOOKUP('Lotações convertidas'!A8453,'Lista de conversão'!A:B,2,0),IFERROR(VLOOKUP('Lotações convertidas'!A8453,'Lista de conversão'!B:B,1,0),""))</f>
        <v/>
      </c>
    </row>
    <row r="8454" spans="1:2" x14ac:dyDescent="0.25">
      <c r="A8454" t="str">
        <f>TRIM(BC!F8452)</f>
        <v/>
      </c>
      <c r="B8454" t="str">
        <f>IFERROR(VLOOKUP('Lotações convertidas'!A8454,'Lista de conversão'!A:B,2,0),IFERROR(VLOOKUP('Lotações convertidas'!A8454,'Lista de conversão'!B:B,1,0),""))</f>
        <v/>
      </c>
    </row>
    <row r="8455" spans="1:2" x14ac:dyDescent="0.25">
      <c r="A8455" t="str">
        <f>TRIM(BC!F8453)</f>
        <v/>
      </c>
      <c r="B8455" t="str">
        <f>IFERROR(VLOOKUP('Lotações convertidas'!A8455,'Lista de conversão'!A:B,2,0),IFERROR(VLOOKUP('Lotações convertidas'!A8455,'Lista de conversão'!B:B,1,0),""))</f>
        <v/>
      </c>
    </row>
    <row r="8456" spans="1:2" x14ac:dyDescent="0.25">
      <c r="A8456" t="str">
        <f>TRIM(BC!F8454)</f>
        <v/>
      </c>
      <c r="B8456" t="str">
        <f>IFERROR(VLOOKUP('Lotações convertidas'!A8456,'Lista de conversão'!A:B,2,0),IFERROR(VLOOKUP('Lotações convertidas'!A8456,'Lista de conversão'!B:B,1,0),""))</f>
        <v/>
      </c>
    </row>
    <row r="8457" spans="1:2" x14ac:dyDescent="0.25">
      <c r="A8457" t="str">
        <f>TRIM(BC!F8455)</f>
        <v/>
      </c>
      <c r="B8457" t="str">
        <f>IFERROR(VLOOKUP('Lotações convertidas'!A8457,'Lista de conversão'!A:B,2,0),IFERROR(VLOOKUP('Lotações convertidas'!A8457,'Lista de conversão'!B:B,1,0),""))</f>
        <v/>
      </c>
    </row>
    <row r="8458" spans="1:2" x14ac:dyDescent="0.25">
      <c r="A8458" t="str">
        <f>TRIM(BC!F8456)</f>
        <v/>
      </c>
      <c r="B8458" t="str">
        <f>IFERROR(VLOOKUP('Lotações convertidas'!A8458,'Lista de conversão'!A:B,2,0),IFERROR(VLOOKUP('Lotações convertidas'!A8458,'Lista de conversão'!B:B,1,0),""))</f>
        <v/>
      </c>
    </row>
    <row r="8459" spans="1:2" x14ac:dyDescent="0.25">
      <c r="A8459" t="str">
        <f>TRIM(BC!F8457)</f>
        <v/>
      </c>
      <c r="B8459" t="str">
        <f>IFERROR(VLOOKUP('Lotações convertidas'!A8459,'Lista de conversão'!A:B,2,0),IFERROR(VLOOKUP('Lotações convertidas'!A8459,'Lista de conversão'!B:B,1,0),""))</f>
        <v/>
      </c>
    </row>
    <row r="8460" spans="1:2" x14ac:dyDescent="0.25">
      <c r="A8460" t="str">
        <f>TRIM(BC!F8458)</f>
        <v/>
      </c>
      <c r="B8460" t="str">
        <f>IFERROR(VLOOKUP('Lotações convertidas'!A8460,'Lista de conversão'!A:B,2,0),IFERROR(VLOOKUP('Lotações convertidas'!A8460,'Lista de conversão'!B:B,1,0),""))</f>
        <v/>
      </c>
    </row>
    <row r="8461" spans="1:2" x14ac:dyDescent="0.25">
      <c r="A8461" t="str">
        <f>TRIM(BC!F8459)</f>
        <v/>
      </c>
      <c r="B8461" t="str">
        <f>IFERROR(VLOOKUP('Lotações convertidas'!A8461,'Lista de conversão'!A:B,2,0),IFERROR(VLOOKUP('Lotações convertidas'!A8461,'Lista de conversão'!B:B,1,0),""))</f>
        <v/>
      </c>
    </row>
    <row r="8462" spans="1:2" x14ac:dyDescent="0.25">
      <c r="A8462" t="str">
        <f>TRIM(BC!F8460)</f>
        <v/>
      </c>
      <c r="B8462" t="str">
        <f>IFERROR(VLOOKUP('Lotações convertidas'!A8462,'Lista de conversão'!A:B,2,0),IFERROR(VLOOKUP('Lotações convertidas'!A8462,'Lista de conversão'!B:B,1,0),""))</f>
        <v/>
      </c>
    </row>
    <row r="8463" spans="1:2" x14ac:dyDescent="0.25">
      <c r="A8463" t="str">
        <f>TRIM(BC!F8461)</f>
        <v/>
      </c>
      <c r="B8463" t="str">
        <f>IFERROR(VLOOKUP('Lotações convertidas'!A8463,'Lista de conversão'!A:B,2,0),IFERROR(VLOOKUP('Lotações convertidas'!A8463,'Lista de conversão'!B:B,1,0),""))</f>
        <v/>
      </c>
    </row>
    <row r="8464" spans="1:2" x14ac:dyDescent="0.25">
      <c r="A8464" t="str">
        <f>TRIM(BC!F8462)</f>
        <v/>
      </c>
      <c r="B8464" t="str">
        <f>IFERROR(VLOOKUP('Lotações convertidas'!A8464,'Lista de conversão'!A:B,2,0),IFERROR(VLOOKUP('Lotações convertidas'!A8464,'Lista de conversão'!B:B,1,0),""))</f>
        <v/>
      </c>
    </row>
    <row r="8465" spans="1:2" x14ac:dyDescent="0.25">
      <c r="A8465" t="str">
        <f>TRIM(BC!F8463)</f>
        <v/>
      </c>
      <c r="B8465" t="str">
        <f>IFERROR(VLOOKUP('Lotações convertidas'!A8465,'Lista de conversão'!A:B,2,0),IFERROR(VLOOKUP('Lotações convertidas'!A8465,'Lista de conversão'!B:B,1,0),""))</f>
        <v/>
      </c>
    </row>
    <row r="8466" spans="1:2" x14ac:dyDescent="0.25">
      <c r="A8466" t="str">
        <f>TRIM(BC!F8464)</f>
        <v/>
      </c>
      <c r="B8466" t="str">
        <f>IFERROR(VLOOKUP('Lotações convertidas'!A8466,'Lista de conversão'!A:B,2,0),IFERROR(VLOOKUP('Lotações convertidas'!A8466,'Lista de conversão'!B:B,1,0),""))</f>
        <v/>
      </c>
    </row>
    <row r="8467" spans="1:2" x14ac:dyDescent="0.25">
      <c r="A8467" t="str">
        <f>TRIM(BC!F8465)</f>
        <v/>
      </c>
      <c r="B8467" t="str">
        <f>IFERROR(VLOOKUP('Lotações convertidas'!A8467,'Lista de conversão'!A:B,2,0),IFERROR(VLOOKUP('Lotações convertidas'!A8467,'Lista de conversão'!B:B,1,0),""))</f>
        <v/>
      </c>
    </row>
    <row r="8468" spans="1:2" x14ac:dyDescent="0.25">
      <c r="A8468" t="str">
        <f>TRIM(BC!F8466)</f>
        <v/>
      </c>
      <c r="B8468" t="str">
        <f>IFERROR(VLOOKUP('Lotações convertidas'!A8468,'Lista de conversão'!A:B,2,0),IFERROR(VLOOKUP('Lotações convertidas'!A8468,'Lista de conversão'!B:B,1,0),""))</f>
        <v/>
      </c>
    </row>
    <row r="8469" spans="1:2" x14ac:dyDescent="0.25">
      <c r="A8469" t="str">
        <f>TRIM(BC!F8467)</f>
        <v/>
      </c>
      <c r="B8469" t="str">
        <f>IFERROR(VLOOKUP('Lotações convertidas'!A8469,'Lista de conversão'!A:B,2,0),IFERROR(VLOOKUP('Lotações convertidas'!A8469,'Lista de conversão'!B:B,1,0),""))</f>
        <v/>
      </c>
    </row>
    <row r="8470" spans="1:2" x14ac:dyDescent="0.25">
      <c r="A8470" t="str">
        <f>TRIM(BC!F8468)</f>
        <v/>
      </c>
      <c r="B8470" t="str">
        <f>IFERROR(VLOOKUP('Lotações convertidas'!A8470,'Lista de conversão'!A:B,2,0),IFERROR(VLOOKUP('Lotações convertidas'!A8470,'Lista de conversão'!B:B,1,0),""))</f>
        <v/>
      </c>
    </row>
    <row r="8471" spans="1:2" x14ac:dyDescent="0.25">
      <c r="A8471" t="str">
        <f>TRIM(BC!F8469)</f>
        <v/>
      </c>
      <c r="B8471" t="str">
        <f>IFERROR(VLOOKUP('Lotações convertidas'!A8471,'Lista de conversão'!A:B,2,0),IFERROR(VLOOKUP('Lotações convertidas'!A8471,'Lista de conversão'!B:B,1,0),""))</f>
        <v/>
      </c>
    </row>
    <row r="8472" spans="1:2" x14ac:dyDescent="0.25">
      <c r="A8472" t="str">
        <f>TRIM(BC!F8470)</f>
        <v/>
      </c>
      <c r="B8472" t="str">
        <f>IFERROR(VLOOKUP('Lotações convertidas'!A8472,'Lista de conversão'!A:B,2,0),IFERROR(VLOOKUP('Lotações convertidas'!A8472,'Lista de conversão'!B:B,1,0),""))</f>
        <v/>
      </c>
    </row>
    <row r="8473" spans="1:2" x14ac:dyDescent="0.25">
      <c r="A8473" t="str">
        <f>TRIM(BC!F8471)</f>
        <v/>
      </c>
      <c r="B8473" t="str">
        <f>IFERROR(VLOOKUP('Lotações convertidas'!A8473,'Lista de conversão'!A:B,2,0),IFERROR(VLOOKUP('Lotações convertidas'!A8473,'Lista de conversão'!B:B,1,0),""))</f>
        <v/>
      </c>
    </row>
    <row r="8474" spans="1:2" x14ac:dyDescent="0.25">
      <c r="A8474" t="str">
        <f>TRIM(BC!F8472)</f>
        <v/>
      </c>
      <c r="B8474" t="str">
        <f>IFERROR(VLOOKUP('Lotações convertidas'!A8474,'Lista de conversão'!A:B,2,0),IFERROR(VLOOKUP('Lotações convertidas'!A8474,'Lista de conversão'!B:B,1,0),""))</f>
        <v/>
      </c>
    </row>
    <row r="8475" spans="1:2" x14ac:dyDescent="0.25">
      <c r="A8475" t="str">
        <f>TRIM(BC!F8473)</f>
        <v/>
      </c>
      <c r="B8475" t="str">
        <f>IFERROR(VLOOKUP('Lotações convertidas'!A8475,'Lista de conversão'!A:B,2,0),IFERROR(VLOOKUP('Lotações convertidas'!A8475,'Lista de conversão'!B:B,1,0),""))</f>
        <v/>
      </c>
    </row>
    <row r="8476" spans="1:2" x14ac:dyDescent="0.25">
      <c r="A8476" t="str">
        <f>TRIM(BC!F8474)</f>
        <v/>
      </c>
      <c r="B8476" t="str">
        <f>IFERROR(VLOOKUP('Lotações convertidas'!A8476,'Lista de conversão'!A:B,2,0),IFERROR(VLOOKUP('Lotações convertidas'!A8476,'Lista de conversão'!B:B,1,0),""))</f>
        <v/>
      </c>
    </row>
    <row r="8477" spans="1:2" x14ac:dyDescent="0.25">
      <c r="A8477" t="str">
        <f>TRIM(BC!F8475)</f>
        <v/>
      </c>
      <c r="B8477" t="str">
        <f>IFERROR(VLOOKUP('Lotações convertidas'!A8477,'Lista de conversão'!A:B,2,0),IFERROR(VLOOKUP('Lotações convertidas'!A8477,'Lista de conversão'!B:B,1,0),""))</f>
        <v/>
      </c>
    </row>
    <row r="8478" spans="1:2" x14ac:dyDescent="0.25">
      <c r="A8478" t="str">
        <f>TRIM(BC!F8476)</f>
        <v/>
      </c>
      <c r="B8478" t="str">
        <f>IFERROR(VLOOKUP('Lotações convertidas'!A8478,'Lista de conversão'!A:B,2,0),IFERROR(VLOOKUP('Lotações convertidas'!A8478,'Lista de conversão'!B:B,1,0),""))</f>
        <v/>
      </c>
    </row>
    <row r="8479" spans="1:2" x14ac:dyDescent="0.25">
      <c r="A8479" t="str">
        <f>TRIM(BC!F8477)</f>
        <v/>
      </c>
      <c r="B8479" t="str">
        <f>IFERROR(VLOOKUP('Lotações convertidas'!A8479,'Lista de conversão'!A:B,2,0),IFERROR(VLOOKUP('Lotações convertidas'!A8479,'Lista de conversão'!B:B,1,0),""))</f>
        <v/>
      </c>
    </row>
    <row r="8480" spans="1:2" x14ac:dyDescent="0.25">
      <c r="A8480" t="str">
        <f>TRIM(BC!F8478)</f>
        <v/>
      </c>
      <c r="B8480" t="str">
        <f>IFERROR(VLOOKUP('Lotações convertidas'!A8480,'Lista de conversão'!A:B,2,0),IFERROR(VLOOKUP('Lotações convertidas'!A8480,'Lista de conversão'!B:B,1,0),""))</f>
        <v/>
      </c>
    </row>
    <row r="8481" spans="1:2" x14ac:dyDescent="0.25">
      <c r="A8481" t="str">
        <f>TRIM(BC!F8479)</f>
        <v/>
      </c>
      <c r="B8481" t="str">
        <f>IFERROR(VLOOKUP('Lotações convertidas'!A8481,'Lista de conversão'!A:B,2,0),IFERROR(VLOOKUP('Lotações convertidas'!A8481,'Lista de conversão'!B:B,1,0),""))</f>
        <v/>
      </c>
    </row>
    <row r="8482" spans="1:2" x14ac:dyDescent="0.25">
      <c r="A8482" t="str">
        <f>TRIM(BC!F8480)</f>
        <v/>
      </c>
      <c r="B8482" t="str">
        <f>IFERROR(VLOOKUP('Lotações convertidas'!A8482,'Lista de conversão'!A:B,2,0),IFERROR(VLOOKUP('Lotações convertidas'!A8482,'Lista de conversão'!B:B,1,0),""))</f>
        <v/>
      </c>
    </row>
    <row r="8483" spans="1:2" x14ac:dyDescent="0.25">
      <c r="A8483" t="str">
        <f>TRIM(BC!F8481)</f>
        <v/>
      </c>
      <c r="B8483" t="str">
        <f>IFERROR(VLOOKUP('Lotações convertidas'!A8483,'Lista de conversão'!A:B,2,0),IFERROR(VLOOKUP('Lotações convertidas'!A8483,'Lista de conversão'!B:B,1,0),""))</f>
        <v/>
      </c>
    </row>
    <row r="8484" spans="1:2" x14ac:dyDescent="0.25">
      <c r="A8484" t="str">
        <f>TRIM(BC!F8482)</f>
        <v/>
      </c>
      <c r="B8484" t="str">
        <f>IFERROR(VLOOKUP('Lotações convertidas'!A8484,'Lista de conversão'!A:B,2,0),IFERROR(VLOOKUP('Lotações convertidas'!A8484,'Lista de conversão'!B:B,1,0),""))</f>
        <v/>
      </c>
    </row>
    <row r="8485" spans="1:2" x14ac:dyDescent="0.25">
      <c r="A8485" t="str">
        <f>TRIM(BC!F8483)</f>
        <v/>
      </c>
      <c r="B8485" t="str">
        <f>IFERROR(VLOOKUP('Lotações convertidas'!A8485,'Lista de conversão'!A:B,2,0),IFERROR(VLOOKUP('Lotações convertidas'!A8485,'Lista de conversão'!B:B,1,0),""))</f>
        <v/>
      </c>
    </row>
    <row r="8486" spans="1:2" x14ac:dyDescent="0.25">
      <c r="A8486" t="str">
        <f>TRIM(BC!F8484)</f>
        <v/>
      </c>
      <c r="B8486" t="str">
        <f>IFERROR(VLOOKUP('Lotações convertidas'!A8486,'Lista de conversão'!A:B,2,0),IFERROR(VLOOKUP('Lotações convertidas'!A8486,'Lista de conversão'!B:B,1,0),""))</f>
        <v/>
      </c>
    </row>
    <row r="8487" spans="1:2" x14ac:dyDescent="0.25">
      <c r="A8487" t="str">
        <f>TRIM(BC!F8485)</f>
        <v/>
      </c>
      <c r="B8487" t="str">
        <f>IFERROR(VLOOKUP('Lotações convertidas'!A8487,'Lista de conversão'!A:B,2,0),IFERROR(VLOOKUP('Lotações convertidas'!A8487,'Lista de conversão'!B:B,1,0),""))</f>
        <v/>
      </c>
    </row>
    <row r="8488" spans="1:2" x14ac:dyDescent="0.25">
      <c r="A8488" t="str">
        <f>TRIM(BC!F8486)</f>
        <v/>
      </c>
      <c r="B8488" t="str">
        <f>IFERROR(VLOOKUP('Lotações convertidas'!A8488,'Lista de conversão'!A:B,2,0),IFERROR(VLOOKUP('Lotações convertidas'!A8488,'Lista de conversão'!B:B,1,0),""))</f>
        <v/>
      </c>
    </row>
    <row r="8489" spans="1:2" x14ac:dyDescent="0.25">
      <c r="A8489" t="str">
        <f>TRIM(BC!F8487)</f>
        <v/>
      </c>
      <c r="B8489" t="str">
        <f>IFERROR(VLOOKUP('Lotações convertidas'!A8489,'Lista de conversão'!A:B,2,0),IFERROR(VLOOKUP('Lotações convertidas'!A8489,'Lista de conversão'!B:B,1,0),""))</f>
        <v/>
      </c>
    </row>
    <row r="8490" spans="1:2" x14ac:dyDescent="0.25">
      <c r="A8490" t="str">
        <f>TRIM(BC!F8488)</f>
        <v/>
      </c>
      <c r="B8490" t="str">
        <f>IFERROR(VLOOKUP('Lotações convertidas'!A8490,'Lista de conversão'!A:B,2,0),IFERROR(VLOOKUP('Lotações convertidas'!A8490,'Lista de conversão'!B:B,1,0),""))</f>
        <v/>
      </c>
    </row>
    <row r="8491" spans="1:2" x14ac:dyDescent="0.25">
      <c r="A8491" t="str">
        <f>TRIM(BC!F8489)</f>
        <v/>
      </c>
      <c r="B8491" t="str">
        <f>IFERROR(VLOOKUP('Lotações convertidas'!A8491,'Lista de conversão'!A:B,2,0),IFERROR(VLOOKUP('Lotações convertidas'!A8491,'Lista de conversão'!B:B,1,0),""))</f>
        <v/>
      </c>
    </row>
    <row r="8492" spans="1:2" x14ac:dyDescent="0.25">
      <c r="A8492" t="str">
        <f>TRIM(BC!F8490)</f>
        <v/>
      </c>
      <c r="B8492" t="str">
        <f>IFERROR(VLOOKUP('Lotações convertidas'!A8492,'Lista de conversão'!A:B,2,0),IFERROR(VLOOKUP('Lotações convertidas'!A8492,'Lista de conversão'!B:B,1,0),""))</f>
        <v/>
      </c>
    </row>
    <row r="8493" spans="1:2" x14ac:dyDescent="0.25">
      <c r="A8493" t="str">
        <f>TRIM(BC!F8491)</f>
        <v/>
      </c>
      <c r="B8493" t="str">
        <f>IFERROR(VLOOKUP('Lotações convertidas'!A8493,'Lista de conversão'!A:B,2,0),IFERROR(VLOOKUP('Lotações convertidas'!A8493,'Lista de conversão'!B:B,1,0),""))</f>
        <v/>
      </c>
    </row>
    <row r="8494" spans="1:2" x14ac:dyDescent="0.25">
      <c r="A8494" t="str">
        <f>TRIM(BC!F8492)</f>
        <v/>
      </c>
      <c r="B8494" t="str">
        <f>IFERROR(VLOOKUP('Lotações convertidas'!A8494,'Lista de conversão'!A:B,2,0),IFERROR(VLOOKUP('Lotações convertidas'!A8494,'Lista de conversão'!B:B,1,0),""))</f>
        <v/>
      </c>
    </row>
    <row r="8495" spans="1:2" x14ac:dyDescent="0.25">
      <c r="A8495" t="str">
        <f>TRIM(BC!F8493)</f>
        <v/>
      </c>
      <c r="B8495" t="str">
        <f>IFERROR(VLOOKUP('Lotações convertidas'!A8495,'Lista de conversão'!A:B,2,0),IFERROR(VLOOKUP('Lotações convertidas'!A8495,'Lista de conversão'!B:B,1,0),""))</f>
        <v/>
      </c>
    </row>
    <row r="8496" spans="1:2" x14ac:dyDescent="0.25">
      <c r="A8496" t="str">
        <f>TRIM(BC!F8494)</f>
        <v/>
      </c>
      <c r="B8496" t="str">
        <f>IFERROR(VLOOKUP('Lotações convertidas'!A8496,'Lista de conversão'!A:B,2,0),IFERROR(VLOOKUP('Lotações convertidas'!A8496,'Lista de conversão'!B:B,1,0),""))</f>
        <v/>
      </c>
    </row>
    <row r="8497" spans="1:2" x14ac:dyDescent="0.25">
      <c r="A8497" t="str">
        <f>TRIM(BC!F8495)</f>
        <v/>
      </c>
      <c r="B8497" t="str">
        <f>IFERROR(VLOOKUP('Lotações convertidas'!A8497,'Lista de conversão'!A:B,2,0),IFERROR(VLOOKUP('Lotações convertidas'!A8497,'Lista de conversão'!B:B,1,0),""))</f>
        <v/>
      </c>
    </row>
    <row r="8498" spans="1:2" x14ac:dyDescent="0.25">
      <c r="A8498" t="str">
        <f>TRIM(BC!F8496)</f>
        <v/>
      </c>
      <c r="B8498" t="str">
        <f>IFERROR(VLOOKUP('Lotações convertidas'!A8498,'Lista de conversão'!A:B,2,0),IFERROR(VLOOKUP('Lotações convertidas'!A8498,'Lista de conversão'!B:B,1,0),""))</f>
        <v/>
      </c>
    </row>
    <row r="8499" spans="1:2" x14ac:dyDescent="0.25">
      <c r="A8499" t="str">
        <f>TRIM(BC!F8497)</f>
        <v/>
      </c>
      <c r="B8499" t="str">
        <f>IFERROR(VLOOKUP('Lotações convertidas'!A8499,'Lista de conversão'!A:B,2,0),IFERROR(VLOOKUP('Lotações convertidas'!A8499,'Lista de conversão'!B:B,1,0),""))</f>
        <v/>
      </c>
    </row>
    <row r="8500" spans="1:2" x14ac:dyDescent="0.25">
      <c r="A8500" t="str">
        <f>TRIM(BC!F8498)</f>
        <v/>
      </c>
      <c r="B8500" t="str">
        <f>IFERROR(VLOOKUP('Lotações convertidas'!A8500,'Lista de conversão'!A:B,2,0),IFERROR(VLOOKUP('Lotações convertidas'!A8500,'Lista de conversão'!B:B,1,0),""))</f>
        <v/>
      </c>
    </row>
    <row r="8501" spans="1:2" x14ac:dyDescent="0.25">
      <c r="A8501" t="str">
        <f>TRIM(BC!F8499)</f>
        <v/>
      </c>
      <c r="B8501" t="str">
        <f>IFERROR(VLOOKUP('Lotações convertidas'!A8501,'Lista de conversão'!A:B,2,0),IFERROR(VLOOKUP('Lotações convertidas'!A8501,'Lista de conversão'!B:B,1,0),""))</f>
        <v/>
      </c>
    </row>
    <row r="8502" spans="1:2" x14ac:dyDescent="0.25">
      <c r="A8502" t="str">
        <f>TRIM(BC!F8500)</f>
        <v/>
      </c>
      <c r="B8502" t="str">
        <f>IFERROR(VLOOKUP('Lotações convertidas'!A8502,'Lista de conversão'!A:B,2,0),IFERROR(VLOOKUP('Lotações convertidas'!A8502,'Lista de conversão'!B:B,1,0),""))</f>
        <v/>
      </c>
    </row>
    <row r="8503" spans="1:2" x14ac:dyDescent="0.25">
      <c r="A8503" t="str">
        <f>TRIM(BC!F8501)</f>
        <v/>
      </c>
      <c r="B8503" t="str">
        <f>IFERROR(VLOOKUP('Lotações convertidas'!A8503,'Lista de conversão'!A:B,2,0),IFERROR(VLOOKUP('Lotações convertidas'!A8503,'Lista de conversão'!B:B,1,0),""))</f>
        <v/>
      </c>
    </row>
    <row r="8504" spans="1:2" x14ac:dyDescent="0.25">
      <c r="A8504" t="str">
        <f>TRIM(BC!F8502)</f>
        <v/>
      </c>
      <c r="B8504" t="str">
        <f>IFERROR(VLOOKUP('Lotações convertidas'!A8504,'Lista de conversão'!A:B,2,0),IFERROR(VLOOKUP('Lotações convertidas'!A8504,'Lista de conversão'!B:B,1,0),""))</f>
        <v/>
      </c>
    </row>
    <row r="8505" spans="1:2" x14ac:dyDescent="0.25">
      <c r="A8505" t="str">
        <f>TRIM(BC!F8503)</f>
        <v/>
      </c>
      <c r="B8505" t="str">
        <f>IFERROR(VLOOKUP('Lotações convertidas'!A8505,'Lista de conversão'!A:B,2,0),IFERROR(VLOOKUP('Lotações convertidas'!A8505,'Lista de conversão'!B:B,1,0),""))</f>
        <v/>
      </c>
    </row>
    <row r="8506" spans="1:2" x14ac:dyDescent="0.25">
      <c r="A8506" t="str">
        <f>TRIM(BC!F8504)</f>
        <v/>
      </c>
      <c r="B8506" t="str">
        <f>IFERROR(VLOOKUP('Lotações convertidas'!A8506,'Lista de conversão'!A:B,2,0),IFERROR(VLOOKUP('Lotações convertidas'!A8506,'Lista de conversão'!B:B,1,0),""))</f>
        <v/>
      </c>
    </row>
    <row r="8507" spans="1:2" x14ac:dyDescent="0.25">
      <c r="A8507" t="str">
        <f>TRIM(BC!F8505)</f>
        <v/>
      </c>
      <c r="B8507" t="str">
        <f>IFERROR(VLOOKUP('Lotações convertidas'!A8507,'Lista de conversão'!A:B,2,0),IFERROR(VLOOKUP('Lotações convertidas'!A8507,'Lista de conversão'!B:B,1,0),""))</f>
        <v/>
      </c>
    </row>
    <row r="8508" spans="1:2" x14ac:dyDescent="0.25">
      <c r="A8508" t="str">
        <f>TRIM(BC!F8506)</f>
        <v/>
      </c>
      <c r="B8508" t="str">
        <f>IFERROR(VLOOKUP('Lotações convertidas'!A8508,'Lista de conversão'!A:B,2,0),IFERROR(VLOOKUP('Lotações convertidas'!A8508,'Lista de conversão'!B:B,1,0),""))</f>
        <v/>
      </c>
    </row>
    <row r="8509" spans="1:2" x14ac:dyDescent="0.25">
      <c r="A8509" t="str">
        <f>TRIM(BC!F8507)</f>
        <v/>
      </c>
      <c r="B8509" t="str">
        <f>IFERROR(VLOOKUP('Lotações convertidas'!A8509,'Lista de conversão'!A:B,2,0),IFERROR(VLOOKUP('Lotações convertidas'!A8509,'Lista de conversão'!B:B,1,0),""))</f>
        <v/>
      </c>
    </row>
    <row r="8510" spans="1:2" x14ac:dyDescent="0.25">
      <c r="A8510" t="str">
        <f>TRIM(BC!F8508)</f>
        <v/>
      </c>
      <c r="B8510" t="str">
        <f>IFERROR(VLOOKUP('Lotações convertidas'!A8510,'Lista de conversão'!A:B,2,0),IFERROR(VLOOKUP('Lotações convertidas'!A8510,'Lista de conversão'!B:B,1,0),""))</f>
        <v/>
      </c>
    </row>
    <row r="8511" spans="1:2" x14ac:dyDescent="0.25">
      <c r="A8511" t="str">
        <f>TRIM(BC!F8509)</f>
        <v/>
      </c>
      <c r="B8511" t="str">
        <f>IFERROR(VLOOKUP('Lotações convertidas'!A8511,'Lista de conversão'!A:B,2,0),IFERROR(VLOOKUP('Lotações convertidas'!A8511,'Lista de conversão'!B:B,1,0),""))</f>
        <v/>
      </c>
    </row>
    <row r="8512" spans="1:2" x14ac:dyDescent="0.25">
      <c r="A8512" t="str">
        <f>TRIM(BC!F8510)</f>
        <v/>
      </c>
      <c r="B8512" t="str">
        <f>IFERROR(VLOOKUP('Lotações convertidas'!A8512,'Lista de conversão'!A:B,2,0),IFERROR(VLOOKUP('Lotações convertidas'!A8512,'Lista de conversão'!B:B,1,0),""))</f>
        <v/>
      </c>
    </row>
    <row r="8513" spans="1:2" x14ac:dyDescent="0.25">
      <c r="A8513" t="str">
        <f>TRIM(BC!F8511)</f>
        <v/>
      </c>
      <c r="B8513" t="str">
        <f>IFERROR(VLOOKUP('Lotações convertidas'!A8513,'Lista de conversão'!A:B,2,0),IFERROR(VLOOKUP('Lotações convertidas'!A8513,'Lista de conversão'!B:B,1,0),""))</f>
        <v/>
      </c>
    </row>
    <row r="8514" spans="1:2" x14ac:dyDescent="0.25">
      <c r="A8514" t="str">
        <f>TRIM(BC!F8512)</f>
        <v/>
      </c>
      <c r="B8514" t="str">
        <f>IFERROR(VLOOKUP('Lotações convertidas'!A8514,'Lista de conversão'!A:B,2,0),IFERROR(VLOOKUP('Lotações convertidas'!A8514,'Lista de conversão'!B:B,1,0),""))</f>
        <v/>
      </c>
    </row>
    <row r="8515" spans="1:2" x14ac:dyDescent="0.25">
      <c r="A8515" t="str">
        <f>TRIM(BC!F8513)</f>
        <v/>
      </c>
      <c r="B8515" t="str">
        <f>IFERROR(VLOOKUP('Lotações convertidas'!A8515,'Lista de conversão'!A:B,2,0),IFERROR(VLOOKUP('Lotações convertidas'!A8515,'Lista de conversão'!B:B,1,0),""))</f>
        <v/>
      </c>
    </row>
    <row r="8516" spans="1:2" x14ac:dyDescent="0.25">
      <c r="A8516" t="str">
        <f>TRIM(BC!F8514)</f>
        <v/>
      </c>
      <c r="B8516" t="str">
        <f>IFERROR(VLOOKUP('Lotações convertidas'!A8516,'Lista de conversão'!A:B,2,0),IFERROR(VLOOKUP('Lotações convertidas'!A8516,'Lista de conversão'!B:B,1,0),""))</f>
        <v/>
      </c>
    </row>
    <row r="8517" spans="1:2" x14ac:dyDescent="0.25">
      <c r="A8517" t="str">
        <f>TRIM(BC!F8515)</f>
        <v/>
      </c>
      <c r="B8517" t="str">
        <f>IFERROR(VLOOKUP('Lotações convertidas'!A8517,'Lista de conversão'!A:B,2,0),IFERROR(VLOOKUP('Lotações convertidas'!A8517,'Lista de conversão'!B:B,1,0),""))</f>
        <v/>
      </c>
    </row>
    <row r="8518" spans="1:2" x14ac:dyDescent="0.25">
      <c r="A8518" t="str">
        <f>TRIM(BC!F8516)</f>
        <v/>
      </c>
      <c r="B8518" t="str">
        <f>IFERROR(VLOOKUP('Lotações convertidas'!A8518,'Lista de conversão'!A:B,2,0),IFERROR(VLOOKUP('Lotações convertidas'!A8518,'Lista de conversão'!B:B,1,0),""))</f>
        <v/>
      </c>
    </row>
    <row r="8519" spans="1:2" x14ac:dyDescent="0.25">
      <c r="A8519" t="str">
        <f>TRIM(BC!F8517)</f>
        <v/>
      </c>
      <c r="B8519" t="str">
        <f>IFERROR(VLOOKUP('Lotações convertidas'!A8519,'Lista de conversão'!A:B,2,0),IFERROR(VLOOKUP('Lotações convertidas'!A8519,'Lista de conversão'!B:B,1,0),""))</f>
        <v/>
      </c>
    </row>
    <row r="8520" spans="1:2" x14ac:dyDescent="0.25">
      <c r="A8520" t="str">
        <f>TRIM(BC!F8518)</f>
        <v/>
      </c>
      <c r="B8520" t="str">
        <f>IFERROR(VLOOKUP('Lotações convertidas'!A8520,'Lista de conversão'!A:B,2,0),IFERROR(VLOOKUP('Lotações convertidas'!A8520,'Lista de conversão'!B:B,1,0),""))</f>
        <v/>
      </c>
    </row>
    <row r="8521" spans="1:2" x14ac:dyDescent="0.25">
      <c r="A8521" t="str">
        <f>TRIM(BC!F8519)</f>
        <v/>
      </c>
      <c r="B8521" t="str">
        <f>IFERROR(VLOOKUP('Lotações convertidas'!A8521,'Lista de conversão'!A:B,2,0),IFERROR(VLOOKUP('Lotações convertidas'!A8521,'Lista de conversão'!B:B,1,0),""))</f>
        <v/>
      </c>
    </row>
    <row r="8522" spans="1:2" x14ac:dyDescent="0.25">
      <c r="A8522" t="str">
        <f>TRIM(BC!F8520)</f>
        <v/>
      </c>
      <c r="B8522" t="str">
        <f>IFERROR(VLOOKUP('Lotações convertidas'!A8522,'Lista de conversão'!A:B,2,0),IFERROR(VLOOKUP('Lotações convertidas'!A8522,'Lista de conversão'!B:B,1,0),""))</f>
        <v/>
      </c>
    </row>
    <row r="8523" spans="1:2" x14ac:dyDescent="0.25">
      <c r="A8523" t="str">
        <f>TRIM(BC!F8521)</f>
        <v/>
      </c>
      <c r="B8523" t="str">
        <f>IFERROR(VLOOKUP('Lotações convertidas'!A8523,'Lista de conversão'!A:B,2,0),IFERROR(VLOOKUP('Lotações convertidas'!A8523,'Lista de conversão'!B:B,1,0),""))</f>
        <v/>
      </c>
    </row>
    <row r="8524" spans="1:2" x14ac:dyDescent="0.25">
      <c r="A8524" t="str">
        <f>TRIM(BC!F8522)</f>
        <v/>
      </c>
      <c r="B8524" t="str">
        <f>IFERROR(VLOOKUP('Lotações convertidas'!A8524,'Lista de conversão'!A:B,2,0),IFERROR(VLOOKUP('Lotações convertidas'!A8524,'Lista de conversão'!B:B,1,0),""))</f>
        <v/>
      </c>
    </row>
    <row r="8525" spans="1:2" x14ac:dyDescent="0.25">
      <c r="A8525" t="str">
        <f>TRIM(BC!F8523)</f>
        <v/>
      </c>
      <c r="B8525" t="str">
        <f>IFERROR(VLOOKUP('Lotações convertidas'!A8525,'Lista de conversão'!A:B,2,0),IFERROR(VLOOKUP('Lotações convertidas'!A8525,'Lista de conversão'!B:B,1,0),""))</f>
        <v/>
      </c>
    </row>
    <row r="8526" spans="1:2" x14ac:dyDescent="0.25">
      <c r="A8526" t="str">
        <f>TRIM(BC!F8524)</f>
        <v/>
      </c>
      <c r="B8526" t="str">
        <f>IFERROR(VLOOKUP('Lotações convertidas'!A8526,'Lista de conversão'!A:B,2,0),IFERROR(VLOOKUP('Lotações convertidas'!A8526,'Lista de conversão'!B:B,1,0),""))</f>
        <v/>
      </c>
    </row>
    <row r="8527" spans="1:2" x14ac:dyDescent="0.25">
      <c r="A8527" t="str">
        <f>TRIM(BC!F8525)</f>
        <v/>
      </c>
      <c r="B8527" t="str">
        <f>IFERROR(VLOOKUP('Lotações convertidas'!A8527,'Lista de conversão'!A:B,2,0),IFERROR(VLOOKUP('Lotações convertidas'!A8527,'Lista de conversão'!B:B,1,0),""))</f>
        <v/>
      </c>
    </row>
    <row r="8528" spans="1:2" x14ac:dyDescent="0.25">
      <c r="A8528" t="str">
        <f>TRIM(BC!F8526)</f>
        <v/>
      </c>
      <c r="B8528" t="str">
        <f>IFERROR(VLOOKUP('Lotações convertidas'!A8528,'Lista de conversão'!A:B,2,0),IFERROR(VLOOKUP('Lotações convertidas'!A8528,'Lista de conversão'!B:B,1,0),""))</f>
        <v/>
      </c>
    </row>
    <row r="8529" spans="1:2" x14ac:dyDescent="0.25">
      <c r="A8529" t="str">
        <f>TRIM(BC!F8527)</f>
        <v/>
      </c>
      <c r="B8529" t="str">
        <f>IFERROR(VLOOKUP('Lotações convertidas'!A8529,'Lista de conversão'!A:B,2,0),IFERROR(VLOOKUP('Lotações convertidas'!A8529,'Lista de conversão'!B:B,1,0),""))</f>
        <v/>
      </c>
    </row>
    <row r="8530" spans="1:2" x14ac:dyDescent="0.25">
      <c r="A8530" t="str">
        <f>TRIM(BC!F8528)</f>
        <v/>
      </c>
      <c r="B8530" t="str">
        <f>IFERROR(VLOOKUP('Lotações convertidas'!A8530,'Lista de conversão'!A:B,2,0),IFERROR(VLOOKUP('Lotações convertidas'!A8530,'Lista de conversão'!B:B,1,0),""))</f>
        <v/>
      </c>
    </row>
    <row r="8531" spans="1:2" x14ac:dyDescent="0.25">
      <c r="A8531" t="str">
        <f>TRIM(BC!F8529)</f>
        <v/>
      </c>
      <c r="B8531" t="str">
        <f>IFERROR(VLOOKUP('Lotações convertidas'!A8531,'Lista de conversão'!A:B,2,0),IFERROR(VLOOKUP('Lotações convertidas'!A8531,'Lista de conversão'!B:B,1,0),""))</f>
        <v/>
      </c>
    </row>
    <row r="8532" spans="1:2" x14ac:dyDescent="0.25">
      <c r="A8532" t="str">
        <f>TRIM(BC!F8530)</f>
        <v/>
      </c>
      <c r="B8532" t="str">
        <f>IFERROR(VLOOKUP('Lotações convertidas'!A8532,'Lista de conversão'!A:B,2,0),IFERROR(VLOOKUP('Lotações convertidas'!A8532,'Lista de conversão'!B:B,1,0),""))</f>
        <v/>
      </c>
    </row>
    <row r="8533" spans="1:2" x14ac:dyDescent="0.25">
      <c r="A8533" t="str">
        <f>TRIM(BC!F8531)</f>
        <v/>
      </c>
      <c r="B8533" t="str">
        <f>IFERROR(VLOOKUP('Lotações convertidas'!A8533,'Lista de conversão'!A:B,2,0),IFERROR(VLOOKUP('Lotações convertidas'!A8533,'Lista de conversão'!B:B,1,0),""))</f>
        <v/>
      </c>
    </row>
    <row r="8534" spans="1:2" x14ac:dyDescent="0.25">
      <c r="A8534" t="str">
        <f>TRIM(BC!F8532)</f>
        <v/>
      </c>
      <c r="B8534" t="str">
        <f>IFERROR(VLOOKUP('Lotações convertidas'!A8534,'Lista de conversão'!A:B,2,0),IFERROR(VLOOKUP('Lotações convertidas'!A8534,'Lista de conversão'!B:B,1,0),""))</f>
        <v/>
      </c>
    </row>
    <row r="8535" spans="1:2" x14ac:dyDescent="0.25">
      <c r="A8535" t="str">
        <f>TRIM(BC!F8533)</f>
        <v/>
      </c>
      <c r="B8535" t="str">
        <f>IFERROR(VLOOKUP('Lotações convertidas'!A8535,'Lista de conversão'!A:B,2,0),IFERROR(VLOOKUP('Lotações convertidas'!A8535,'Lista de conversão'!B:B,1,0),""))</f>
        <v/>
      </c>
    </row>
    <row r="8536" spans="1:2" x14ac:dyDescent="0.25">
      <c r="A8536" t="str">
        <f>TRIM(BC!F8534)</f>
        <v/>
      </c>
      <c r="B8536" t="str">
        <f>IFERROR(VLOOKUP('Lotações convertidas'!A8536,'Lista de conversão'!A:B,2,0),IFERROR(VLOOKUP('Lotações convertidas'!A8536,'Lista de conversão'!B:B,1,0),""))</f>
        <v/>
      </c>
    </row>
    <row r="8537" spans="1:2" x14ac:dyDescent="0.25">
      <c r="A8537" t="str">
        <f>TRIM(BC!F8535)</f>
        <v/>
      </c>
      <c r="B8537" t="str">
        <f>IFERROR(VLOOKUP('Lotações convertidas'!A8537,'Lista de conversão'!A:B,2,0),IFERROR(VLOOKUP('Lotações convertidas'!A8537,'Lista de conversão'!B:B,1,0),""))</f>
        <v/>
      </c>
    </row>
    <row r="8538" spans="1:2" x14ac:dyDescent="0.25">
      <c r="A8538" t="str">
        <f>TRIM(BC!F8536)</f>
        <v/>
      </c>
      <c r="B8538" t="str">
        <f>IFERROR(VLOOKUP('Lotações convertidas'!A8538,'Lista de conversão'!A:B,2,0),IFERROR(VLOOKUP('Lotações convertidas'!A8538,'Lista de conversão'!B:B,1,0),""))</f>
        <v/>
      </c>
    </row>
    <row r="8539" spans="1:2" x14ac:dyDescent="0.25">
      <c r="A8539" t="str">
        <f>TRIM(BC!F8537)</f>
        <v/>
      </c>
      <c r="B8539" t="str">
        <f>IFERROR(VLOOKUP('Lotações convertidas'!A8539,'Lista de conversão'!A:B,2,0),IFERROR(VLOOKUP('Lotações convertidas'!A8539,'Lista de conversão'!B:B,1,0),""))</f>
        <v/>
      </c>
    </row>
    <row r="8540" spans="1:2" x14ac:dyDescent="0.25">
      <c r="A8540" t="str">
        <f>TRIM(BC!F8538)</f>
        <v/>
      </c>
      <c r="B8540" t="str">
        <f>IFERROR(VLOOKUP('Lotações convertidas'!A8540,'Lista de conversão'!A:B,2,0),IFERROR(VLOOKUP('Lotações convertidas'!A8540,'Lista de conversão'!B:B,1,0),""))</f>
        <v/>
      </c>
    </row>
    <row r="8541" spans="1:2" x14ac:dyDescent="0.25">
      <c r="A8541" t="str">
        <f>TRIM(BC!F8539)</f>
        <v/>
      </c>
      <c r="B8541" t="str">
        <f>IFERROR(VLOOKUP('Lotações convertidas'!A8541,'Lista de conversão'!A:B,2,0),IFERROR(VLOOKUP('Lotações convertidas'!A8541,'Lista de conversão'!B:B,1,0),""))</f>
        <v/>
      </c>
    </row>
    <row r="8542" spans="1:2" x14ac:dyDescent="0.25">
      <c r="A8542" t="str">
        <f>TRIM(BC!F8540)</f>
        <v/>
      </c>
      <c r="B8542" t="str">
        <f>IFERROR(VLOOKUP('Lotações convertidas'!A8542,'Lista de conversão'!A:B,2,0),IFERROR(VLOOKUP('Lotações convertidas'!A8542,'Lista de conversão'!B:B,1,0),""))</f>
        <v/>
      </c>
    </row>
    <row r="8543" spans="1:2" x14ac:dyDescent="0.25">
      <c r="A8543" t="str">
        <f>TRIM(BC!F8541)</f>
        <v/>
      </c>
      <c r="B8543" t="str">
        <f>IFERROR(VLOOKUP('Lotações convertidas'!A8543,'Lista de conversão'!A:B,2,0),IFERROR(VLOOKUP('Lotações convertidas'!A8543,'Lista de conversão'!B:B,1,0),""))</f>
        <v/>
      </c>
    </row>
    <row r="8544" spans="1:2" x14ac:dyDescent="0.25">
      <c r="A8544" t="str">
        <f>TRIM(BC!F8542)</f>
        <v/>
      </c>
      <c r="B8544" t="str">
        <f>IFERROR(VLOOKUP('Lotações convertidas'!A8544,'Lista de conversão'!A:B,2,0),IFERROR(VLOOKUP('Lotações convertidas'!A8544,'Lista de conversão'!B:B,1,0),""))</f>
        <v/>
      </c>
    </row>
    <row r="8545" spans="1:2" x14ac:dyDescent="0.25">
      <c r="A8545" t="str">
        <f>TRIM(BC!F8543)</f>
        <v/>
      </c>
      <c r="B8545" t="str">
        <f>IFERROR(VLOOKUP('Lotações convertidas'!A8545,'Lista de conversão'!A:B,2,0),IFERROR(VLOOKUP('Lotações convertidas'!A8545,'Lista de conversão'!B:B,1,0),""))</f>
        <v/>
      </c>
    </row>
    <row r="8546" spans="1:2" x14ac:dyDescent="0.25">
      <c r="A8546" t="str">
        <f>TRIM(BC!F8544)</f>
        <v/>
      </c>
      <c r="B8546" t="str">
        <f>IFERROR(VLOOKUP('Lotações convertidas'!A8546,'Lista de conversão'!A:B,2,0),IFERROR(VLOOKUP('Lotações convertidas'!A8546,'Lista de conversão'!B:B,1,0),""))</f>
        <v/>
      </c>
    </row>
    <row r="8547" spans="1:2" x14ac:dyDescent="0.25">
      <c r="A8547" t="str">
        <f>TRIM(BC!F8545)</f>
        <v/>
      </c>
      <c r="B8547" t="str">
        <f>IFERROR(VLOOKUP('Lotações convertidas'!A8547,'Lista de conversão'!A:B,2,0),IFERROR(VLOOKUP('Lotações convertidas'!A8547,'Lista de conversão'!B:B,1,0),""))</f>
        <v/>
      </c>
    </row>
    <row r="8548" spans="1:2" x14ac:dyDescent="0.25">
      <c r="A8548" t="str">
        <f>TRIM(BC!F8546)</f>
        <v/>
      </c>
      <c r="B8548" t="str">
        <f>IFERROR(VLOOKUP('Lotações convertidas'!A8548,'Lista de conversão'!A:B,2,0),IFERROR(VLOOKUP('Lotações convertidas'!A8548,'Lista de conversão'!B:B,1,0),""))</f>
        <v/>
      </c>
    </row>
    <row r="8549" spans="1:2" x14ac:dyDescent="0.25">
      <c r="A8549" t="str">
        <f>TRIM(BC!F8547)</f>
        <v/>
      </c>
      <c r="B8549" t="str">
        <f>IFERROR(VLOOKUP('Lotações convertidas'!A8549,'Lista de conversão'!A:B,2,0),IFERROR(VLOOKUP('Lotações convertidas'!A8549,'Lista de conversão'!B:B,1,0),""))</f>
        <v/>
      </c>
    </row>
    <row r="8550" spans="1:2" x14ac:dyDescent="0.25">
      <c r="A8550" t="str">
        <f>TRIM(BC!F8548)</f>
        <v/>
      </c>
      <c r="B8550" t="str">
        <f>IFERROR(VLOOKUP('Lotações convertidas'!A8550,'Lista de conversão'!A:B,2,0),IFERROR(VLOOKUP('Lotações convertidas'!A8550,'Lista de conversão'!B:B,1,0),""))</f>
        <v/>
      </c>
    </row>
    <row r="8551" spans="1:2" x14ac:dyDescent="0.25">
      <c r="A8551" t="str">
        <f>TRIM(BC!F8549)</f>
        <v/>
      </c>
      <c r="B8551" t="str">
        <f>IFERROR(VLOOKUP('Lotações convertidas'!A8551,'Lista de conversão'!A:B,2,0),IFERROR(VLOOKUP('Lotações convertidas'!A8551,'Lista de conversão'!B:B,1,0),""))</f>
        <v/>
      </c>
    </row>
    <row r="8552" spans="1:2" x14ac:dyDescent="0.25">
      <c r="A8552" t="str">
        <f>TRIM(BC!F8550)</f>
        <v/>
      </c>
      <c r="B8552" t="str">
        <f>IFERROR(VLOOKUP('Lotações convertidas'!A8552,'Lista de conversão'!A:B,2,0),IFERROR(VLOOKUP('Lotações convertidas'!A8552,'Lista de conversão'!B:B,1,0),""))</f>
        <v/>
      </c>
    </row>
    <row r="8553" spans="1:2" x14ac:dyDescent="0.25">
      <c r="A8553" t="str">
        <f>TRIM(BC!F8551)</f>
        <v/>
      </c>
      <c r="B8553" t="str">
        <f>IFERROR(VLOOKUP('Lotações convertidas'!A8553,'Lista de conversão'!A:B,2,0),IFERROR(VLOOKUP('Lotações convertidas'!A8553,'Lista de conversão'!B:B,1,0),""))</f>
        <v/>
      </c>
    </row>
    <row r="8554" spans="1:2" x14ac:dyDescent="0.25">
      <c r="A8554" t="str">
        <f>TRIM(BC!F8552)</f>
        <v/>
      </c>
      <c r="B8554" t="str">
        <f>IFERROR(VLOOKUP('Lotações convertidas'!A8554,'Lista de conversão'!A:B,2,0),IFERROR(VLOOKUP('Lotações convertidas'!A8554,'Lista de conversão'!B:B,1,0),""))</f>
        <v/>
      </c>
    </row>
    <row r="8555" spans="1:2" x14ac:dyDescent="0.25">
      <c r="A8555" t="str">
        <f>TRIM(BC!F8553)</f>
        <v/>
      </c>
      <c r="B8555" t="str">
        <f>IFERROR(VLOOKUP('Lotações convertidas'!A8555,'Lista de conversão'!A:B,2,0),IFERROR(VLOOKUP('Lotações convertidas'!A8555,'Lista de conversão'!B:B,1,0),""))</f>
        <v/>
      </c>
    </row>
    <row r="8556" spans="1:2" x14ac:dyDescent="0.25">
      <c r="A8556" t="str">
        <f>TRIM(BC!F8554)</f>
        <v/>
      </c>
      <c r="B8556" t="str">
        <f>IFERROR(VLOOKUP('Lotações convertidas'!A8556,'Lista de conversão'!A:B,2,0),IFERROR(VLOOKUP('Lotações convertidas'!A8556,'Lista de conversão'!B:B,1,0),""))</f>
        <v/>
      </c>
    </row>
    <row r="8557" spans="1:2" x14ac:dyDescent="0.25">
      <c r="A8557" t="str">
        <f>TRIM(BC!F8555)</f>
        <v/>
      </c>
      <c r="B8557" t="str">
        <f>IFERROR(VLOOKUP('Lotações convertidas'!A8557,'Lista de conversão'!A:B,2,0),IFERROR(VLOOKUP('Lotações convertidas'!A8557,'Lista de conversão'!B:B,1,0),""))</f>
        <v/>
      </c>
    </row>
    <row r="8558" spans="1:2" x14ac:dyDescent="0.25">
      <c r="A8558" t="str">
        <f>TRIM(BC!F8556)</f>
        <v/>
      </c>
      <c r="B8558" t="str">
        <f>IFERROR(VLOOKUP('Lotações convertidas'!A8558,'Lista de conversão'!A:B,2,0),IFERROR(VLOOKUP('Lotações convertidas'!A8558,'Lista de conversão'!B:B,1,0),""))</f>
        <v/>
      </c>
    </row>
    <row r="8559" spans="1:2" x14ac:dyDescent="0.25">
      <c r="A8559" t="str">
        <f>TRIM(BC!F8557)</f>
        <v/>
      </c>
      <c r="B8559" t="str">
        <f>IFERROR(VLOOKUP('Lotações convertidas'!A8559,'Lista de conversão'!A:B,2,0),IFERROR(VLOOKUP('Lotações convertidas'!A8559,'Lista de conversão'!B:B,1,0),""))</f>
        <v/>
      </c>
    </row>
    <row r="8560" spans="1:2" x14ac:dyDescent="0.25">
      <c r="A8560" t="str">
        <f>TRIM(BC!F8558)</f>
        <v/>
      </c>
      <c r="B8560" t="str">
        <f>IFERROR(VLOOKUP('Lotações convertidas'!A8560,'Lista de conversão'!A:B,2,0),IFERROR(VLOOKUP('Lotações convertidas'!A8560,'Lista de conversão'!B:B,1,0),""))</f>
        <v/>
      </c>
    </row>
    <row r="8561" spans="1:2" x14ac:dyDescent="0.25">
      <c r="A8561" t="str">
        <f>TRIM(BC!F8559)</f>
        <v/>
      </c>
      <c r="B8561" t="str">
        <f>IFERROR(VLOOKUP('Lotações convertidas'!A8561,'Lista de conversão'!A:B,2,0),IFERROR(VLOOKUP('Lotações convertidas'!A8561,'Lista de conversão'!B:B,1,0),""))</f>
        <v/>
      </c>
    </row>
    <row r="8562" spans="1:2" x14ac:dyDescent="0.25">
      <c r="A8562" t="str">
        <f>TRIM(BC!F8560)</f>
        <v/>
      </c>
      <c r="B8562" t="str">
        <f>IFERROR(VLOOKUP('Lotações convertidas'!A8562,'Lista de conversão'!A:B,2,0),IFERROR(VLOOKUP('Lotações convertidas'!A8562,'Lista de conversão'!B:B,1,0),""))</f>
        <v/>
      </c>
    </row>
    <row r="8563" spans="1:2" x14ac:dyDescent="0.25">
      <c r="A8563" t="str">
        <f>TRIM(BC!F8561)</f>
        <v/>
      </c>
      <c r="B8563" t="str">
        <f>IFERROR(VLOOKUP('Lotações convertidas'!A8563,'Lista de conversão'!A:B,2,0),IFERROR(VLOOKUP('Lotações convertidas'!A8563,'Lista de conversão'!B:B,1,0),""))</f>
        <v/>
      </c>
    </row>
    <row r="8564" spans="1:2" x14ac:dyDescent="0.25">
      <c r="A8564" t="str">
        <f>TRIM(BC!F8562)</f>
        <v/>
      </c>
      <c r="B8564" t="str">
        <f>IFERROR(VLOOKUP('Lotações convertidas'!A8564,'Lista de conversão'!A:B,2,0),IFERROR(VLOOKUP('Lotações convertidas'!A8564,'Lista de conversão'!B:B,1,0),""))</f>
        <v/>
      </c>
    </row>
    <row r="8565" spans="1:2" x14ac:dyDescent="0.25">
      <c r="A8565" t="str">
        <f>TRIM(BC!F8563)</f>
        <v/>
      </c>
      <c r="B8565" t="str">
        <f>IFERROR(VLOOKUP('Lotações convertidas'!A8565,'Lista de conversão'!A:B,2,0),IFERROR(VLOOKUP('Lotações convertidas'!A8565,'Lista de conversão'!B:B,1,0),""))</f>
        <v/>
      </c>
    </row>
    <row r="8566" spans="1:2" x14ac:dyDescent="0.25">
      <c r="A8566" t="str">
        <f>TRIM(BC!F8564)</f>
        <v/>
      </c>
      <c r="B8566" t="str">
        <f>IFERROR(VLOOKUP('Lotações convertidas'!A8566,'Lista de conversão'!A:B,2,0),IFERROR(VLOOKUP('Lotações convertidas'!A8566,'Lista de conversão'!B:B,1,0),""))</f>
        <v/>
      </c>
    </row>
    <row r="8567" spans="1:2" x14ac:dyDescent="0.25">
      <c r="A8567" t="str">
        <f>TRIM(BC!F8565)</f>
        <v/>
      </c>
      <c r="B8567" t="str">
        <f>IFERROR(VLOOKUP('Lotações convertidas'!A8567,'Lista de conversão'!A:B,2,0),IFERROR(VLOOKUP('Lotações convertidas'!A8567,'Lista de conversão'!B:B,1,0),""))</f>
        <v/>
      </c>
    </row>
    <row r="8568" spans="1:2" x14ac:dyDescent="0.25">
      <c r="A8568" t="str">
        <f>TRIM(BC!F8566)</f>
        <v/>
      </c>
      <c r="B8568" t="str">
        <f>IFERROR(VLOOKUP('Lotações convertidas'!A8568,'Lista de conversão'!A:B,2,0),IFERROR(VLOOKUP('Lotações convertidas'!A8568,'Lista de conversão'!B:B,1,0),""))</f>
        <v/>
      </c>
    </row>
    <row r="8569" spans="1:2" x14ac:dyDescent="0.25">
      <c r="A8569" t="str">
        <f>TRIM(BC!F8567)</f>
        <v/>
      </c>
      <c r="B8569" t="str">
        <f>IFERROR(VLOOKUP('Lotações convertidas'!A8569,'Lista de conversão'!A:B,2,0),IFERROR(VLOOKUP('Lotações convertidas'!A8569,'Lista de conversão'!B:B,1,0),""))</f>
        <v/>
      </c>
    </row>
    <row r="8570" spans="1:2" x14ac:dyDescent="0.25">
      <c r="A8570" t="str">
        <f>TRIM(BC!F8568)</f>
        <v/>
      </c>
      <c r="B8570" t="str">
        <f>IFERROR(VLOOKUP('Lotações convertidas'!A8570,'Lista de conversão'!A:B,2,0),IFERROR(VLOOKUP('Lotações convertidas'!A8570,'Lista de conversão'!B:B,1,0),""))</f>
        <v/>
      </c>
    </row>
    <row r="8571" spans="1:2" x14ac:dyDescent="0.25">
      <c r="A8571" t="str">
        <f>TRIM(BC!F8569)</f>
        <v/>
      </c>
      <c r="B8571" t="str">
        <f>IFERROR(VLOOKUP('Lotações convertidas'!A8571,'Lista de conversão'!A:B,2,0),IFERROR(VLOOKUP('Lotações convertidas'!A8571,'Lista de conversão'!B:B,1,0),""))</f>
        <v/>
      </c>
    </row>
    <row r="8572" spans="1:2" x14ac:dyDescent="0.25">
      <c r="A8572" t="str">
        <f>TRIM(BC!F8570)</f>
        <v/>
      </c>
      <c r="B8572" t="str">
        <f>IFERROR(VLOOKUP('Lotações convertidas'!A8572,'Lista de conversão'!A:B,2,0),IFERROR(VLOOKUP('Lotações convertidas'!A8572,'Lista de conversão'!B:B,1,0),""))</f>
        <v/>
      </c>
    </row>
    <row r="8573" spans="1:2" x14ac:dyDescent="0.25">
      <c r="A8573" t="str">
        <f>TRIM(BC!F8571)</f>
        <v/>
      </c>
      <c r="B8573" t="str">
        <f>IFERROR(VLOOKUP('Lotações convertidas'!A8573,'Lista de conversão'!A:B,2,0),IFERROR(VLOOKUP('Lotações convertidas'!A8573,'Lista de conversão'!B:B,1,0),""))</f>
        <v/>
      </c>
    </row>
    <row r="8574" spans="1:2" x14ac:dyDescent="0.25">
      <c r="A8574" t="str">
        <f>TRIM(BC!F8572)</f>
        <v/>
      </c>
      <c r="B8574" t="str">
        <f>IFERROR(VLOOKUP('Lotações convertidas'!A8574,'Lista de conversão'!A:B,2,0),IFERROR(VLOOKUP('Lotações convertidas'!A8574,'Lista de conversão'!B:B,1,0),""))</f>
        <v/>
      </c>
    </row>
    <row r="8575" spans="1:2" x14ac:dyDescent="0.25">
      <c r="A8575" t="str">
        <f>TRIM(BC!F8573)</f>
        <v/>
      </c>
      <c r="B8575" t="str">
        <f>IFERROR(VLOOKUP('Lotações convertidas'!A8575,'Lista de conversão'!A:B,2,0),IFERROR(VLOOKUP('Lotações convertidas'!A8575,'Lista de conversão'!B:B,1,0),""))</f>
        <v/>
      </c>
    </row>
    <row r="8576" spans="1:2" x14ac:dyDescent="0.25">
      <c r="A8576" t="str">
        <f>TRIM(BC!F8574)</f>
        <v/>
      </c>
      <c r="B8576" t="str">
        <f>IFERROR(VLOOKUP('Lotações convertidas'!A8576,'Lista de conversão'!A:B,2,0),IFERROR(VLOOKUP('Lotações convertidas'!A8576,'Lista de conversão'!B:B,1,0),""))</f>
        <v/>
      </c>
    </row>
    <row r="8577" spans="1:2" x14ac:dyDescent="0.25">
      <c r="A8577" t="str">
        <f>TRIM(BC!F8575)</f>
        <v/>
      </c>
      <c r="B8577" t="str">
        <f>IFERROR(VLOOKUP('Lotações convertidas'!A8577,'Lista de conversão'!A:B,2,0),IFERROR(VLOOKUP('Lotações convertidas'!A8577,'Lista de conversão'!B:B,1,0),""))</f>
        <v/>
      </c>
    </row>
    <row r="8578" spans="1:2" x14ac:dyDescent="0.25">
      <c r="A8578" t="str">
        <f>TRIM(BC!F8576)</f>
        <v/>
      </c>
      <c r="B8578" t="str">
        <f>IFERROR(VLOOKUP('Lotações convertidas'!A8578,'Lista de conversão'!A:B,2,0),IFERROR(VLOOKUP('Lotações convertidas'!A8578,'Lista de conversão'!B:B,1,0),""))</f>
        <v/>
      </c>
    </row>
    <row r="8579" spans="1:2" x14ac:dyDescent="0.25">
      <c r="A8579" t="str">
        <f>TRIM(BC!F8577)</f>
        <v/>
      </c>
      <c r="B8579" t="str">
        <f>IFERROR(VLOOKUP('Lotações convertidas'!A8579,'Lista de conversão'!A:B,2,0),IFERROR(VLOOKUP('Lotações convertidas'!A8579,'Lista de conversão'!B:B,1,0),""))</f>
        <v/>
      </c>
    </row>
    <row r="8580" spans="1:2" x14ac:dyDescent="0.25">
      <c r="A8580" t="str">
        <f>TRIM(BC!F8578)</f>
        <v/>
      </c>
      <c r="B8580" t="str">
        <f>IFERROR(VLOOKUP('Lotações convertidas'!A8580,'Lista de conversão'!A:B,2,0),IFERROR(VLOOKUP('Lotações convertidas'!A8580,'Lista de conversão'!B:B,1,0),""))</f>
        <v/>
      </c>
    </row>
    <row r="8581" spans="1:2" x14ac:dyDescent="0.25">
      <c r="A8581" t="str">
        <f>TRIM(BC!F8579)</f>
        <v/>
      </c>
      <c r="B8581" t="str">
        <f>IFERROR(VLOOKUP('Lotações convertidas'!A8581,'Lista de conversão'!A:B,2,0),IFERROR(VLOOKUP('Lotações convertidas'!A8581,'Lista de conversão'!B:B,1,0),""))</f>
        <v/>
      </c>
    </row>
    <row r="8582" spans="1:2" x14ac:dyDescent="0.25">
      <c r="A8582" t="str">
        <f>TRIM(BC!F8580)</f>
        <v/>
      </c>
      <c r="B8582" t="str">
        <f>IFERROR(VLOOKUP('Lotações convertidas'!A8582,'Lista de conversão'!A:B,2,0),IFERROR(VLOOKUP('Lotações convertidas'!A8582,'Lista de conversão'!B:B,1,0),""))</f>
        <v/>
      </c>
    </row>
    <row r="8583" spans="1:2" x14ac:dyDescent="0.25">
      <c r="A8583" t="str">
        <f>TRIM(BC!F8581)</f>
        <v/>
      </c>
      <c r="B8583" t="str">
        <f>IFERROR(VLOOKUP('Lotações convertidas'!A8583,'Lista de conversão'!A:B,2,0),IFERROR(VLOOKUP('Lotações convertidas'!A8583,'Lista de conversão'!B:B,1,0),""))</f>
        <v/>
      </c>
    </row>
    <row r="8584" spans="1:2" x14ac:dyDescent="0.25">
      <c r="A8584" t="str">
        <f>TRIM(BC!F8582)</f>
        <v/>
      </c>
      <c r="B8584" t="str">
        <f>IFERROR(VLOOKUP('Lotações convertidas'!A8584,'Lista de conversão'!A:B,2,0),IFERROR(VLOOKUP('Lotações convertidas'!A8584,'Lista de conversão'!B:B,1,0),""))</f>
        <v/>
      </c>
    </row>
    <row r="8585" spans="1:2" x14ac:dyDescent="0.25">
      <c r="A8585" t="str">
        <f>TRIM(BC!F8583)</f>
        <v/>
      </c>
      <c r="B8585" t="str">
        <f>IFERROR(VLOOKUP('Lotações convertidas'!A8585,'Lista de conversão'!A:B,2,0),IFERROR(VLOOKUP('Lotações convertidas'!A8585,'Lista de conversão'!B:B,1,0),""))</f>
        <v/>
      </c>
    </row>
    <row r="8586" spans="1:2" x14ac:dyDescent="0.25">
      <c r="A8586" t="str">
        <f>TRIM(BC!F8584)</f>
        <v/>
      </c>
      <c r="B8586" t="str">
        <f>IFERROR(VLOOKUP('Lotações convertidas'!A8586,'Lista de conversão'!A:B,2,0),IFERROR(VLOOKUP('Lotações convertidas'!A8586,'Lista de conversão'!B:B,1,0),""))</f>
        <v/>
      </c>
    </row>
    <row r="8587" spans="1:2" x14ac:dyDescent="0.25">
      <c r="A8587" t="str">
        <f>TRIM(BC!F8585)</f>
        <v/>
      </c>
      <c r="B8587" t="str">
        <f>IFERROR(VLOOKUP('Lotações convertidas'!A8587,'Lista de conversão'!A:B,2,0),IFERROR(VLOOKUP('Lotações convertidas'!A8587,'Lista de conversão'!B:B,1,0),""))</f>
        <v/>
      </c>
    </row>
    <row r="8588" spans="1:2" x14ac:dyDescent="0.25">
      <c r="A8588" t="str">
        <f>TRIM(BC!F8586)</f>
        <v/>
      </c>
      <c r="B8588" t="str">
        <f>IFERROR(VLOOKUP('Lotações convertidas'!A8588,'Lista de conversão'!A:B,2,0),IFERROR(VLOOKUP('Lotações convertidas'!A8588,'Lista de conversão'!B:B,1,0),""))</f>
        <v/>
      </c>
    </row>
    <row r="8589" spans="1:2" x14ac:dyDescent="0.25">
      <c r="A8589" t="str">
        <f>TRIM(BC!F8587)</f>
        <v/>
      </c>
      <c r="B8589" t="str">
        <f>IFERROR(VLOOKUP('Lotações convertidas'!A8589,'Lista de conversão'!A:B,2,0),IFERROR(VLOOKUP('Lotações convertidas'!A8589,'Lista de conversão'!B:B,1,0),""))</f>
        <v/>
      </c>
    </row>
    <row r="8590" spans="1:2" x14ac:dyDescent="0.25">
      <c r="A8590" t="str">
        <f>TRIM(BC!F8588)</f>
        <v/>
      </c>
      <c r="B8590" t="str">
        <f>IFERROR(VLOOKUP('Lotações convertidas'!A8590,'Lista de conversão'!A:B,2,0),IFERROR(VLOOKUP('Lotações convertidas'!A8590,'Lista de conversão'!B:B,1,0),""))</f>
        <v/>
      </c>
    </row>
    <row r="8591" spans="1:2" x14ac:dyDescent="0.25">
      <c r="A8591" t="str">
        <f>TRIM(BC!F8589)</f>
        <v/>
      </c>
      <c r="B8591" t="str">
        <f>IFERROR(VLOOKUP('Lotações convertidas'!A8591,'Lista de conversão'!A:B,2,0),IFERROR(VLOOKUP('Lotações convertidas'!A8591,'Lista de conversão'!B:B,1,0),""))</f>
        <v/>
      </c>
    </row>
    <row r="8592" spans="1:2" x14ac:dyDescent="0.25">
      <c r="A8592" t="str">
        <f>TRIM(BC!F8590)</f>
        <v/>
      </c>
      <c r="B8592" t="str">
        <f>IFERROR(VLOOKUP('Lotações convertidas'!A8592,'Lista de conversão'!A:B,2,0),IFERROR(VLOOKUP('Lotações convertidas'!A8592,'Lista de conversão'!B:B,1,0),""))</f>
        <v/>
      </c>
    </row>
    <row r="8593" spans="1:2" x14ac:dyDescent="0.25">
      <c r="A8593" t="str">
        <f>TRIM(BC!F8591)</f>
        <v/>
      </c>
      <c r="B8593" t="str">
        <f>IFERROR(VLOOKUP('Lotações convertidas'!A8593,'Lista de conversão'!A:B,2,0),IFERROR(VLOOKUP('Lotações convertidas'!A8593,'Lista de conversão'!B:B,1,0),""))</f>
        <v/>
      </c>
    </row>
    <row r="8594" spans="1:2" x14ac:dyDescent="0.25">
      <c r="A8594" t="str">
        <f>TRIM(BC!F8592)</f>
        <v/>
      </c>
      <c r="B8594" t="str">
        <f>IFERROR(VLOOKUP('Lotações convertidas'!A8594,'Lista de conversão'!A:B,2,0),IFERROR(VLOOKUP('Lotações convertidas'!A8594,'Lista de conversão'!B:B,1,0),""))</f>
        <v/>
      </c>
    </row>
    <row r="8595" spans="1:2" x14ac:dyDescent="0.25">
      <c r="A8595" t="str">
        <f>TRIM(BC!F8593)</f>
        <v/>
      </c>
      <c r="B8595" t="str">
        <f>IFERROR(VLOOKUP('Lotações convertidas'!A8595,'Lista de conversão'!A:B,2,0),IFERROR(VLOOKUP('Lotações convertidas'!A8595,'Lista de conversão'!B:B,1,0),""))</f>
        <v/>
      </c>
    </row>
    <row r="8596" spans="1:2" x14ac:dyDescent="0.25">
      <c r="A8596" t="str">
        <f>TRIM(BC!F8594)</f>
        <v/>
      </c>
      <c r="B8596" t="str">
        <f>IFERROR(VLOOKUP('Lotações convertidas'!A8596,'Lista de conversão'!A:B,2,0),IFERROR(VLOOKUP('Lotações convertidas'!A8596,'Lista de conversão'!B:B,1,0),""))</f>
        <v/>
      </c>
    </row>
    <row r="8597" spans="1:2" x14ac:dyDescent="0.25">
      <c r="A8597" t="str">
        <f>TRIM(BC!F8595)</f>
        <v/>
      </c>
      <c r="B8597" t="str">
        <f>IFERROR(VLOOKUP('Lotações convertidas'!A8597,'Lista de conversão'!A:B,2,0),IFERROR(VLOOKUP('Lotações convertidas'!A8597,'Lista de conversão'!B:B,1,0),""))</f>
        <v/>
      </c>
    </row>
    <row r="8598" spans="1:2" x14ac:dyDescent="0.25">
      <c r="A8598" t="str">
        <f>TRIM(BC!F8596)</f>
        <v/>
      </c>
      <c r="B8598" t="str">
        <f>IFERROR(VLOOKUP('Lotações convertidas'!A8598,'Lista de conversão'!A:B,2,0),IFERROR(VLOOKUP('Lotações convertidas'!A8598,'Lista de conversão'!B:B,1,0),""))</f>
        <v/>
      </c>
    </row>
    <row r="8599" spans="1:2" x14ac:dyDescent="0.25">
      <c r="A8599" t="str">
        <f>TRIM(BC!F8597)</f>
        <v/>
      </c>
      <c r="B8599" t="str">
        <f>IFERROR(VLOOKUP('Lotações convertidas'!A8599,'Lista de conversão'!A:B,2,0),IFERROR(VLOOKUP('Lotações convertidas'!A8599,'Lista de conversão'!B:B,1,0),""))</f>
        <v/>
      </c>
    </row>
    <row r="8600" spans="1:2" x14ac:dyDescent="0.25">
      <c r="A8600" t="str">
        <f>TRIM(BC!F8598)</f>
        <v/>
      </c>
      <c r="B8600" t="str">
        <f>IFERROR(VLOOKUP('Lotações convertidas'!A8600,'Lista de conversão'!A:B,2,0),IFERROR(VLOOKUP('Lotações convertidas'!A8600,'Lista de conversão'!B:B,1,0),""))</f>
        <v/>
      </c>
    </row>
    <row r="8601" spans="1:2" x14ac:dyDescent="0.25">
      <c r="A8601" t="str">
        <f>TRIM(BC!F8599)</f>
        <v/>
      </c>
      <c r="B8601" t="str">
        <f>IFERROR(VLOOKUP('Lotações convertidas'!A8601,'Lista de conversão'!A:B,2,0),IFERROR(VLOOKUP('Lotações convertidas'!A8601,'Lista de conversão'!B:B,1,0),""))</f>
        <v/>
      </c>
    </row>
    <row r="8602" spans="1:2" x14ac:dyDescent="0.25">
      <c r="A8602" t="str">
        <f>TRIM(BC!F8600)</f>
        <v/>
      </c>
      <c r="B8602" t="str">
        <f>IFERROR(VLOOKUP('Lotações convertidas'!A8602,'Lista de conversão'!A:B,2,0),IFERROR(VLOOKUP('Lotações convertidas'!A8602,'Lista de conversão'!B:B,1,0),""))</f>
        <v/>
      </c>
    </row>
    <row r="8603" spans="1:2" x14ac:dyDescent="0.25">
      <c r="A8603" t="str">
        <f>TRIM(BC!F8601)</f>
        <v/>
      </c>
      <c r="B8603" t="str">
        <f>IFERROR(VLOOKUP('Lotações convertidas'!A8603,'Lista de conversão'!A:B,2,0),IFERROR(VLOOKUP('Lotações convertidas'!A8603,'Lista de conversão'!B:B,1,0),""))</f>
        <v/>
      </c>
    </row>
    <row r="8604" spans="1:2" x14ac:dyDescent="0.25">
      <c r="A8604" t="str">
        <f>TRIM(BC!F8602)</f>
        <v/>
      </c>
      <c r="B8604" t="str">
        <f>IFERROR(VLOOKUP('Lotações convertidas'!A8604,'Lista de conversão'!A:B,2,0),IFERROR(VLOOKUP('Lotações convertidas'!A8604,'Lista de conversão'!B:B,1,0),""))</f>
        <v/>
      </c>
    </row>
    <row r="8605" spans="1:2" x14ac:dyDescent="0.25">
      <c r="A8605" t="str">
        <f>TRIM(BC!F8603)</f>
        <v/>
      </c>
      <c r="B8605" t="str">
        <f>IFERROR(VLOOKUP('Lotações convertidas'!A8605,'Lista de conversão'!A:B,2,0),IFERROR(VLOOKUP('Lotações convertidas'!A8605,'Lista de conversão'!B:B,1,0),""))</f>
        <v/>
      </c>
    </row>
    <row r="8606" spans="1:2" x14ac:dyDescent="0.25">
      <c r="A8606" t="str">
        <f>TRIM(BC!F8604)</f>
        <v/>
      </c>
      <c r="B8606" t="str">
        <f>IFERROR(VLOOKUP('Lotações convertidas'!A8606,'Lista de conversão'!A:B,2,0),IFERROR(VLOOKUP('Lotações convertidas'!A8606,'Lista de conversão'!B:B,1,0),""))</f>
        <v/>
      </c>
    </row>
    <row r="8607" spans="1:2" x14ac:dyDescent="0.25">
      <c r="A8607" t="str">
        <f>TRIM(BC!F8605)</f>
        <v/>
      </c>
      <c r="B8607" t="str">
        <f>IFERROR(VLOOKUP('Lotações convertidas'!A8607,'Lista de conversão'!A:B,2,0),IFERROR(VLOOKUP('Lotações convertidas'!A8607,'Lista de conversão'!B:B,1,0),""))</f>
        <v/>
      </c>
    </row>
    <row r="8608" spans="1:2" x14ac:dyDescent="0.25">
      <c r="A8608" t="str">
        <f>TRIM(BC!F8606)</f>
        <v/>
      </c>
      <c r="B8608" t="str">
        <f>IFERROR(VLOOKUP('Lotações convertidas'!A8608,'Lista de conversão'!A:B,2,0),IFERROR(VLOOKUP('Lotações convertidas'!A8608,'Lista de conversão'!B:B,1,0),""))</f>
        <v/>
      </c>
    </row>
    <row r="8609" spans="1:2" x14ac:dyDescent="0.25">
      <c r="A8609" t="str">
        <f>TRIM(BC!F8607)</f>
        <v/>
      </c>
      <c r="B8609" t="str">
        <f>IFERROR(VLOOKUP('Lotações convertidas'!A8609,'Lista de conversão'!A:B,2,0),IFERROR(VLOOKUP('Lotações convertidas'!A8609,'Lista de conversão'!B:B,1,0),""))</f>
        <v/>
      </c>
    </row>
    <row r="8610" spans="1:2" x14ac:dyDescent="0.25">
      <c r="A8610" t="str">
        <f>TRIM(BC!F8608)</f>
        <v/>
      </c>
      <c r="B8610" t="str">
        <f>IFERROR(VLOOKUP('Lotações convertidas'!A8610,'Lista de conversão'!A:B,2,0),IFERROR(VLOOKUP('Lotações convertidas'!A8610,'Lista de conversão'!B:B,1,0),""))</f>
        <v/>
      </c>
    </row>
    <row r="8611" spans="1:2" x14ac:dyDescent="0.25">
      <c r="A8611" t="str">
        <f>TRIM(BC!F8609)</f>
        <v/>
      </c>
      <c r="B8611" t="str">
        <f>IFERROR(VLOOKUP('Lotações convertidas'!A8611,'Lista de conversão'!A:B,2,0),IFERROR(VLOOKUP('Lotações convertidas'!A8611,'Lista de conversão'!B:B,1,0),""))</f>
        <v/>
      </c>
    </row>
    <row r="8612" spans="1:2" x14ac:dyDescent="0.25">
      <c r="A8612" t="str">
        <f>TRIM(BC!F8610)</f>
        <v/>
      </c>
      <c r="B8612" t="str">
        <f>IFERROR(VLOOKUP('Lotações convertidas'!A8612,'Lista de conversão'!A:B,2,0),IFERROR(VLOOKUP('Lotações convertidas'!A8612,'Lista de conversão'!B:B,1,0),""))</f>
        <v/>
      </c>
    </row>
    <row r="8613" spans="1:2" x14ac:dyDescent="0.25">
      <c r="A8613" t="str">
        <f>TRIM(BC!F8611)</f>
        <v/>
      </c>
      <c r="B8613" t="str">
        <f>IFERROR(VLOOKUP('Lotações convertidas'!A8613,'Lista de conversão'!A:B,2,0),IFERROR(VLOOKUP('Lotações convertidas'!A8613,'Lista de conversão'!B:B,1,0),""))</f>
        <v/>
      </c>
    </row>
    <row r="8614" spans="1:2" x14ac:dyDescent="0.25">
      <c r="A8614" t="str">
        <f>TRIM(BC!F8612)</f>
        <v/>
      </c>
      <c r="B8614" t="str">
        <f>IFERROR(VLOOKUP('Lotações convertidas'!A8614,'Lista de conversão'!A:B,2,0),IFERROR(VLOOKUP('Lotações convertidas'!A8614,'Lista de conversão'!B:B,1,0),""))</f>
        <v/>
      </c>
    </row>
    <row r="8615" spans="1:2" x14ac:dyDescent="0.25">
      <c r="A8615" t="str">
        <f>TRIM(BC!F8613)</f>
        <v/>
      </c>
      <c r="B8615" t="str">
        <f>IFERROR(VLOOKUP('Lotações convertidas'!A8615,'Lista de conversão'!A:B,2,0),IFERROR(VLOOKUP('Lotações convertidas'!A8615,'Lista de conversão'!B:B,1,0),""))</f>
        <v/>
      </c>
    </row>
    <row r="8616" spans="1:2" x14ac:dyDescent="0.25">
      <c r="A8616" t="str">
        <f>TRIM(BC!F8614)</f>
        <v/>
      </c>
      <c r="B8616" t="str">
        <f>IFERROR(VLOOKUP('Lotações convertidas'!A8616,'Lista de conversão'!A:B,2,0),IFERROR(VLOOKUP('Lotações convertidas'!A8616,'Lista de conversão'!B:B,1,0),""))</f>
        <v/>
      </c>
    </row>
    <row r="8617" spans="1:2" x14ac:dyDescent="0.25">
      <c r="A8617" t="str">
        <f>TRIM(BC!F8615)</f>
        <v/>
      </c>
      <c r="B8617" t="str">
        <f>IFERROR(VLOOKUP('Lotações convertidas'!A8617,'Lista de conversão'!A:B,2,0),IFERROR(VLOOKUP('Lotações convertidas'!A8617,'Lista de conversão'!B:B,1,0),""))</f>
        <v/>
      </c>
    </row>
    <row r="8618" spans="1:2" x14ac:dyDescent="0.25">
      <c r="A8618" t="str">
        <f>TRIM(BC!F8616)</f>
        <v/>
      </c>
      <c r="B8618" t="str">
        <f>IFERROR(VLOOKUP('Lotações convertidas'!A8618,'Lista de conversão'!A:B,2,0),IFERROR(VLOOKUP('Lotações convertidas'!A8618,'Lista de conversão'!B:B,1,0),""))</f>
        <v/>
      </c>
    </row>
    <row r="8619" spans="1:2" x14ac:dyDescent="0.25">
      <c r="A8619" t="str">
        <f>TRIM(BC!F8617)</f>
        <v/>
      </c>
      <c r="B8619" t="str">
        <f>IFERROR(VLOOKUP('Lotações convertidas'!A8619,'Lista de conversão'!A:B,2,0),IFERROR(VLOOKUP('Lotações convertidas'!A8619,'Lista de conversão'!B:B,1,0),""))</f>
        <v/>
      </c>
    </row>
    <row r="8620" spans="1:2" x14ac:dyDescent="0.25">
      <c r="A8620" t="str">
        <f>TRIM(BC!F8618)</f>
        <v/>
      </c>
      <c r="B8620" t="str">
        <f>IFERROR(VLOOKUP('Lotações convertidas'!A8620,'Lista de conversão'!A:B,2,0),IFERROR(VLOOKUP('Lotações convertidas'!A8620,'Lista de conversão'!B:B,1,0),""))</f>
        <v/>
      </c>
    </row>
    <row r="8621" spans="1:2" x14ac:dyDescent="0.25">
      <c r="A8621" t="str">
        <f>TRIM(BC!F8619)</f>
        <v/>
      </c>
      <c r="B8621" t="str">
        <f>IFERROR(VLOOKUP('Lotações convertidas'!A8621,'Lista de conversão'!A:B,2,0),IFERROR(VLOOKUP('Lotações convertidas'!A8621,'Lista de conversão'!B:B,1,0),""))</f>
        <v/>
      </c>
    </row>
    <row r="8622" spans="1:2" x14ac:dyDescent="0.25">
      <c r="A8622" t="str">
        <f>TRIM(BC!F8620)</f>
        <v/>
      </c>
      <c r="B8622" t="str">
        <f>IFERROR(VLOOKUP('Lotações convertidas'!A8622,'Lista de conversão'!A:B,2,0),IFERROR(VLOOKUP('Lotações convertidas'!A8622,'Lista de conversão'!B:B,1,0),""))</f>
        <v/>
      </c>
    </row>
    <row r="8623" spans="1:2" x14ac:dyDescent="0.25">
      <c r="A8623" t="str">
        <f>TRIM(BC!F8621)</f>
        <v/>
      </c>
      <c r="B8623" t="str">
        <f>IFERROR(VLOOKUP('Lotações convertidas'!A8623,'Lista de conversão'!A:B,2,0),IFERROR(VLOOKUP('Lotações convertidas'!A8623,'Lista de conversão'!B:B,1,0),""))</f>
        <v/>
      </c>
    </row>
    <row r="8624" spans="1:2" x14ac:dyDescent="0.25">
      <c r="A8624" t="str">
        <f>TRIM(BC!F8622)</f>
        <v/>
      </c>
      <c r="B8624" t="str">
        <f>IFERROR(VLOOKUP('Lotações convertidas'!A8624,'Lista de conversão'!A:B,2,0),IFERROR(VLOOKUP('Lotações convertidas'!A8624,'Lista de conversão'!B:B,1,0),""))</f>
        <v/>
      </c>
    </row>
    <row r="8625" spans="1:2" x14ac:dyDescent="0.25">
      <c r="A8625" t="str">
        <f>TRIM(BC!F8623)</f>
        <v/>
      </c>
      <c r="B8625" t="str">
        <f>IFERROR(VLOOKUP('Lotações convertidas'!A8625,'Lista de conversão'!A:B,2,0),IFERROR(VLOOKUP('Lotações convertidas'!A8625,'Lista de conversão'!B:B,1,0),""))</f>
        <v/>
      </c>
    </row>
    <row r="8626" spans="1:2" x14ac:dyDescent="0.25">
      <c r="A8626" t="str">
        <f>TRIM(BC!F8624)</f>
        <v/>
      </c>
      <c r="B8626" t="str">
        <f>IFERROR(VLOOKUP('Lotações convertidas'!A8626,'Lista de conversão'!A:B,2,0),IFERROR(VLOOKUP('Lotações convertidas'!A8626,'Lista de conversão'!B:B,1,0),""))</f>
        <v/>
      </c>
    </row>
    <row r="8627" spans="1:2" x14ac:dyDescent="0.25">
      <c r="A8627" t="str">
        <f>TRIM(BC!F8625)</f>
        <v/>
      </c>
      <c r="B8627" t="str">
        <f>IFERROR(VLOOKUP('Lotações convertidas'!A8627,'Lista de conversão'!A:B,2,0),IFERROR(VLOOKUP('Lotações convertidas'!A8627,'Lista de conversão'!B:B,1,0),""))</f>
        <v/>
      </c>
    </row>
    <row r="8628" spans="1:2" x14ac:dyDescent="0.25">
      <c r="A8628" t="str">
        <f>TRIM(BC!F8626)</f>
        <v/>
      </c>
      <c r="B8628" t="str">
        <f>IFERROR(VLOOKUP('Lotações convertidas'!A8628,'Lista de conversão'!A:B,2,0),IFERROR(VLOOKUP('Lotações convertidas'!A8628,'Lista de conversão'!B:B,1,0),""))</f>
        <v/>
      </c>
    </row>
    <row r="8629" spans="1:2" x14ac:dyDescent="0.25">
      <c r="A8629" t="str">
        <f>TRIM(BC!F8627)</f>
        <v/>
      </c>
      <c r="B8629" t="str">
        <f>IFERROR(VLOOKUP('Lotações convertidas'!A8629,'Lista de conversão'!A:B,2,0),IFERROR(VLOOKUP('Lotações convertidas'!A8629,'Lista de conversão'!B:B,1,0),""))</f>
        <v/>
      </c>
    </row>
    <row r="8630" spans="1:2" x14ac:dyDescent="0.25">
      <c r="A8630" t="str">
        <f>TRIM(BC!F8628)</f>
        <v/>
      </c>
      <c r="B8630" t="str">
        <f>IFERROR(VLOOKUP('Lotações convertidas'!A8630,'Lista de conversão'!A:B,2,0),IFERROR(VLOOKUP('Lotações convertidas'!A8630,'Lista de conversão'!B:B,1,0),""))</f>
        <v/>
      </c>
    </row>
    <row r="8631" spans="1:2" x14ac:dyDescent="0.25">
      <c r="A8631" t="str">
        <f>TRIM(BC!F8629)</f>
        <v/>
      </c>
      <c r="B8631" t="str">
        <f>IFERROR(VLOOKUP('Lotações convertidas'!A8631,'Lista de conversão'!A:B,2,0),IFERROR(VLOOKUP('Lotações convertidas'!A8631,'Lista de conversão'!B:B,1,0),""))</f>
        <v/>
      </c>
    </row>
    <row r="8632" spans="1:2" x14ac:dyDescent="0.25">
      <c r="A8632" t="str">
        <f>TRIM(BC!F8630)</f>
        <v/>
      </c>
      <c r="B8632" t="str">
        <f>IFERROR(VLOOKUP('Lotações convertidas'!A8632,'Lista de conversão'!A:B,2,0),IFERROR(VLOOKUP('Lotações convertidas'!A8632,'Lista de conversão'!B:B,1,0),""))</f>
        <v/>
      </c>
    </row>
    <row r="8633" spans="1:2" x14ac:dyDescent="0.25">
      <c r="A8633" t="str">
        <f>TRIM(BC!F8631)</f>
        <v/>
      </c>
      <c r="B8633" t="str">
        <f>IFERROR(VLOOKUP('Lotações convertidas'!A8633,'Lista de conversão'!A:B,2,0),IFERROR(VLOOKUP('Lotações convertidas'!A8633,'Lista de conversão'!B:B,1,0),""))</f>
        <v/>
      </c>
    </row>
    <row r="8634" spans="1:2" x14ac:dyDescent="0.25">
      <c r="A8634" t="str">
        <f>TRIM(BC!F8632)</f>
        <v/>
      </c>
      <c r="B8634" t="str">
        <f>IFERROR(VLOOKUP('Lotações convertidas'!A8634,'Lista de conversão'!A:B,2,0),IFERROR(VLOOKUP('Lotações convertidas'!A8634,'Lista de conversão'!B:B,1,0),""))</f>
        <v/>
      </c>
    </row>
    <row r="8635" spans="1:2" x14ac:dyDescent="0.25">
      <c r="A8635" t="str">
        <f>TRIM(BC!F8633)</f>
        <v/>
      </c>
      <c r="B8635" t="str">
        <f>IFERROR(VLOOKUP('Lotações convertidas'!A8635,'Lista de conversão'!A:B,2,0),IFERROR(VLOOKUP('Lotações convertidas'!A8635,'Lista de conversão'!B:B,1,0),""))</f>
        <v/>
      </c>
    </row>
    <row r="8636" spans="1:2" x14ac:dyDescent="0.25">
      <c r="A8636" t="str">
        <f>TRIM(BC!F8634)</f>
        <v/>
      </c>
      <c r="B8636" t="str">
        <f>IFERROR(VLOOKUP('Lotações convertidas'!A8636,'Lista de conversão'!A:B,2,0),IFERROR(VLOOKUP('Lotações convertidas'!A8636,'Lista de conversão'!B:B,1,0),""))</f>
        <v/>
      </c>
    </row>
    <row r="8637" spans="1:2" x14ac:dyDescent="0.25">
      <c r="A8637" t="str">
        <f>TRIM(BC!F8635)</f>
        <v/>
      </c>
      <c r="B8637" t="str">
        <f>IFERROR(VLOOKUP('Lotações convertidas'!A8637,'Lista de conversão'!A:B,2,0),IFERROR(VLOOKUP('Lotações convertidas'!A8637,'Lista de conversão'!B:B,1,0),""))</f>
        <v/>
      </c>
    </row>
    <row r="8638" spans="1:2" x14ac:dyDescent="0.25">
      <c r="A8638" t="str">
        <f>TRIM(BC!F8636)</f>
        <v/>
      </c>
      <c r="B8638" t="str">
        <f>IFERROR(VLOOKUP('Lotações convertidas'!A8638,'Lista de conversão'!A:B,2,0),IFERROR(VLOOKUP('Lotações convertidas'!A8638,'Lista de conversão'!B:B,1,0),""))</f>
        <v/>
      </c>
    </row>
    <row r="8639" spans="1:2" x14ac:dyDescent="0.25">
      <c r="A8639" t="str">
        <f>TRIM(BC!F8637)</f>
        <v/>
      </c>
      <c r="B8639" t="str">
        <f>IFERROR(VLOOKUP('Lotações convertidas'!A8639,'Lista de conversão'!A:B,2,0),IFERROR(VLOOKUP('Lotações convertidas'!A8639,'Lista de conversão'!B:B,1,0),""))</f>
        <v/>
      </c>
    </row>
    <row r="8640" spans="1:2" x14ac:dyDescent="0.25">
      <c r="A8640" t="str">
        <f>TRIM(BC!F8638)</f>
        <v/>
      </c>
      <c r="B8640" t="str">
        <f>IFERROR(VLOOKUP('Lotações convertidas'!A8640,'Lista de conversão'!A:B,2,0),IFERROR(VLOOKUP('Lotações convertidas'!A8640,'Lista de conversão'!B:B,1,0),""))</f>
        <v/>
      </c>
    </row>
    <row r="8641" spans="1:2" x14ac:dyDescent="0.25">
      <c r="A8641" t="str">
        <f>TRIM(BC!F8639)</f>
        <v/>
      </c>
      <c r="B8641" t="str">
        <f>IFERROR(VLOOKUP('Lotações convertidas'!A8641,'Lista de conversão'!A:B,2,0),IFERROR(VLOOKUP('Lotações convertidas'!A8641,'Lista de conversão'!B:B,1,0),""))</f>
        <v/>
      </c>
    </row>
    <row r="8642" spans="1:2" x14ac:dyDescent="0.25">
      <c r="A8642" t="str">
        <f>TRIM(BC!F8640)</f>
        <v/>
      </c>
      <c r="B8642" t="str">
        <f>IFERROR(VLOOKUP('Lotações convertidas'!A8642,'Lista de conversão'!A:B,2,0),IFERROR(VLOOKUP('Lotações convertidas'!A8642,'Lista de conversão'!B:B,1,0),""))</f>
        <v/>
      </c>
    </row>
    <row r="8643" spans="1:2" x14ac:dyDescent="0.25">
      <c r="A8643" t="str">
        <f>TRIM(BC!F8641)</f>
        <v/>
      </c>
      <c r="B8643" t="str">
        <f>IFERROR(VLOOKUP('Lotações convertidas'!A8643,'Lista de conversão'!A:B,2,0),IFERROR(VLOOKUP('Lotações convertidas'!A8643,'Lista de conversão'!B:B,1,0),""))</f>
        <v/>
      </c>
    </row>
    <row r="8644" spans="1:2" x14ac:dyDescent="0.25">
      <c r="A8644" t="str">
        <f>TRIM(BC!F8642)</f>
        <v/>
      </c>
      <c r="B8644" t="str">
        <f>IFERROR(VLOOKUP('Lotações convertidas'!A8644,'Lista de conversão'!A:B,2,0),IFERROR(VLOOKUP('Lotações convertidas'!A8644,'Lista de conversão'!B:B,1,0),""))</f>
        <v/>
      </c>
    </row>
    <row r="8645" spans="1:2" x14ac:dyDescent="0.25">
      <c r="A8645" t="str">
        <f>TRIM(BC!F8643)</f>
        <v/>
      </c>
      <c r="B8645" t="str">
        <f>IFERROR(VLOOKUP('Lotações convertidas'!A8645,'Lista de conversão'!A:B,2,0),IFERROR(VLOOKUP('Lotações convertidas'!A8645,'Lista de conversão'!B:B,1,0),""))</f>
        <v/>
      </c>
    </row>
    <row r="8646" spans="1:2" x14ac:dyDescent="0.25">
      <c r="A8646" t="str">
        <f>TRIM(BC!F8644)</f>
        <v/>
      </c>
      <c r="B8646" t="str">
        <f>IFERROR(VLOOKUP('Lotações convertidas'!A8646,'Lista de conversão'!A:B,2,0),IFERROR(VLOOKUP('Lotações convertidas'!A8646,'Lista de conversão'!B:B,1,0),""))</f>
        <v/>
      </c>
    </row>
    <row r="8647" spans="1:2" x14ac:dyDescent="0.25">
      <c r="A8647" t="str">
        <f>TRIM(BC!F8645)</f>
        <v/>
      </c>
      <c r="B8647" t="str">
        <f>IFERROR(VLOOKUP('Lotações convertidas'!A8647,'Lista de conversão'!A:B,2,0),IFERROR(VLOOKUP('Lotações convertidas'!A8647,'Lista de conversão'!B:B,1,0),""))</f>
        <v/>
      </c>
    </row>
    <row r="8648" spans="1:2" x14ac:dyDescent="0.25">
      <c r="A8648" t="str">
        <f>TRIM(BC!F8646)</f>
        <v/>
      </c>
      <c r="B8648" t="str">
        <f>IFERROR(VLOOKUP('Lotações convertidas'!A8648,'Lista de conversão'!A:B,2,0),IFERROR(VLOOKUP('Lotações convertidas'!A8648,'Lista de conversão'!B:B,1,0),""))</f>
        <v/>
      </c>
    </row>
    <row r="8649" spans="1:2" x14ac:dyDescent="0.25">
      <c r="A8649" t="str">
        <f>TRIM(BC!F8647)</f>
        <v/>
      </c>
      <c r="B8649" t="str">
        <f>IFERROR(VLOOKUP('Lotações convertidas'!A8649,'Lista de conversão'!A:B,2,0),IFERROR(VLOOKUP('Lotações convertidas'!A8649,'Lista de conversão'!B:B,1,0),""))</f>
        <v/>
      </c>
    </row>
    <row r="8650" spans="1:2" x14ac:dyDescent="0.25">
      <c r="A8650" t="str">
        <f>TRIM(BC!F8648)</f>
        <v/>
      </c>
      <c r="B8650" t="str">
        <f>IFERROR(VLOOKUP('Lotações convertidas'!A8650,'Lista de conversão'!A:B,2,0),IFERROR(VLOOKUP('Lotações convertidas'!A8650,'Lista de conversão'!B:B,1,0),""))</f>
        <v/>
      </c>
    </row>
    <row r="8651" spans="1:2" x14ac:dyDescent="0.25">
      <c r="A8651" t="str">
        <f>TRIM(BC!F8649)</f>
        <v/>
      </c>
      <c r="B8651" t="str">
        <f>IFERROR(VLOOKUP('Lotações convertidas'!A8651,'Lista de conversão'!A:B,2,0),IFERROR(VLOOKUP('Lotações convertidas'!A8651,'Lista de conversão'!B:B,1,0),""))</f>
        <v/>
      </c>
    </row>
    <row r="8652" spans="1:2" x14ac:dyDescent="0.25">
      <c r="A8652" t="str">
        <f>TRIM(BC!F8650)</f>
        <v/>
      </c>
      <c r="B8652" t="str">
        <f>IFERROR(VLOOKUP('Lotações convertidas'!A8652,'Lista de conversão'!A:B,2,0),IFERROR(VLOOKUP('Lotações convertidas'!A8652,'Lista de conversão'!B:B,1,0),""))</f>
        <v/>
      </c>
    </row>
    <row r="8653" spans="1:2" x14ac:dyDescent="0.25">
      <c r="A8653" t="str">
        <f>TRIM(BC!F8651)</f>
        <v/>
      </c>
      <c r="B8653" t="str">
        <f>IFERROR(VLOOKUP('Lotações convertidas'!A8653,'Lista de conversão'!A:B,2,0),IFERROR(VLOOKUP('Lotações convertidas'!A8653,'Lista de conversão'!B:B,1,0),""))</f>
        <v/>
      </c>
    </row>
    <row r="8654" spans="1:2" x14ac:dyDescent="0.25">
      <c r="A8654" t="str">
        <f>TRIM(BC!F8652)</f>
        <v/>
      </c>
      <c r="B8654" t="str">
        <f>IFERROR(VLOOKUP('Lotações convertidas'!A8654,'Lista de conversão'!A:B,2,0),IFERROR(VLOOKUP('Lotações convertidas'!A8654,'Lista de conversão'!B:B,1,0),""))</f>
        <v/>
      </c>
    </row>
    <row r="8655" spans="1:2" x14ac:dyDescent="0.25">
      <c r="A8655" t="str">
        <f>TRIM(BC!F8653)</f>
        <v/>
      </c>
      <c r="B8655" t="str">
        <f>IFERROR(VLOOKUP('Lotações convertidas'!A8655,'Lista de conversão'!A:B,2,0),IFERROR(VLOOKUP('Lotações convertidas'!A8655,'Lista de conversão'!B:B,1,0),""))</f>
        <v/>
      </c>
    </row>
    <row r="8656" spans="1:2" x14ac:dyDescent="0.25">
      <c r="A8656" t="str">
        <f>TRIM(BC!F8654)</f>
        <v/>
      </c>
      <c r="B8656" t="str">
        <f>IFERROR(VLOOKUP('Lotações convertidas'!A8656,'Lista de conversão'!A:B,2,0),IFERROR(VLOOKUP('Lotações convertidas'!A8656,'Lista de conversão'!B:B,1,0),""))</f>
        <v/>
      </c>
    </row>
    <row r="8657" spans="1:2" x14ac:dyDescent="0.25">
      <c r="A8657" t="str">
        <f>TRIM(BC!F8655)</f>
        <v/>
      </c>
      <c r="B8657" t="str">
        <f>IFERROR(VLOOKUP('Lotações convertidas'!A8657,'Lista de conversão'!A:B,2,0),IFERROR(VLOOKUP('Lotações convertidas'!A8657,'Lista de conversão'!B:B,1,0),""))</f>
        <v/>
      </c>
    </row>
    <row r="8658" spans="1:2" x14ac:dyDescent="0.25">
      <c r="A8658" t="str">
        <f>TRIM(BC!F8656)</f>
        <v/>
      </c>
      <c r="B8658" t="str">
        <f>IFERROR(VLOOKUP('Lotações convertidas'!A8658,'Lista de conversão'!A:B,2,0),IFERROR(VLOOKUP('Lotações convertidas'!A8658,'Lista de conversão'!B:B,1,0),""))</f>
        <v/>
      </c>
    </row>
    <row r="8659" spans="1:2" x14ac:dyDescent="0.25">
      <c r="A8659" t="str">
        <f>TRIM(BC!F8657)</f>
        <v/>
      </c>
      <c r="B8659" t="str">
        <f>IFERROR(VLOOKUP('Lotações convertidas'!A8659,'Lista de conversão'!A:B,2,0),IFERROR(VLOOKUP('Lotações convertidas'!A8659,'Lista de conversão'!B:B,1,0),""))</f>
        <v/>
      </c>
    </row>
    <row r="8660" spans="1:2" x14ac:dyDescent="0.25">
      <c r="A8660" t="str">
        <f>TRIM(BC!F8658)</f>
        <v/>
      </c>
      <c r="B8660" t="str">
        <f>IFERROR(VLOOKUP('Lotações convertidas'!A8660,'Lista de conversão'!A:B,2,0),IFERROR(VLOOKUP('Lotações convertidas'!A8660,'Lista de conversão'!B:B,1,0),""))</f>
        <v/>
      </c>
    </row>
    <row r="8661" spans="1:2" x14ac:dyDescent="0.25">
      <c r="A8661" t="str">
        <f>TRIM(BC!F8659)</f>
        <v/>
      </c>
      <c r="B8661" t="str">
        <f>IFERROR(VLOOKUP('Lotações convertidas'!A8661,'Lista de conversão'!A:B,2,0),IFERROR(VLOOKUP('Lotações convertidas'!A8661,'Lista de conversão'!B:B,1,0),""))</f>
        <v/>
      </c>
    </row>
    <row r="8662" spans="1:2" x14ac:dyDescent="0.25">
      <c r="A8662" t="str">
        <f>TRIM(BC!F8660)</f>
        <v/>
      </c>
      <c r="B8662" t="str">
        <f>IFERROR(VLOOKUP('Lotações convertidas'!A8662,'Lista de conversão'!A:B,2,0),IFERROR(VLOOKUP('Lotações convertidas'!A8662,'Lista de conversão'!B:B,1,0),""))</f>
        <v/>
      </c>
    </row>
    <row r="8663" spans="1:2" x14ac:dyDescent="0.25">
      <c r="A8663" t="str">
        <f>TRIM(BC!F8661)</f>
        <v/>
      </c>
      <c r="B8663" t="str">
        <f>IFERROR(VLOOKUP('Lotações convertidas'!A8663,'Lista de conversão'!A:B,2,0),IFERROR(VLOOKUP('Lotações convertidas'!A8663,'Lista de conversão'!B:B,1,0),""))</f>
        <v/>
      </c>
    </row>
    <row r="8664" spans="1:2" x14ac:dyDescent="0.25">
      <c r="A8664" t="str">
        <f>TRIM(BC!F8662)</f>
        <v/>
      </c>
      <c r="B8664" t="str">
        <f>IFERROR(VLOOKUP('Lotações convertidas'!A8664,'Lista de conversão'!A:B,2,0),IFERROR(VLOOKUP('Lotações convertidas'!A8664,'Lista de conversão'!B:B,1,0),""))</f>
        <v/>
      </c>
    </row>
    <row r="8665" spans="1:2" x14ac:dyDescent="0.25">
      <c r="A8665" t="str">
        <f>TRIM(BC!F8663)</f>
        <v/>
      </c>
      <c r="B8665" t="str">
        <f>IFERROR(VLOOKUP('Lotações convertidas'!A8665,'Lista de conversão'!A:B,2,0),IFERROR(VLOOKUP('Lotações convertidas'!A8665,'Lista de conversão'!B:B,1,0),""))</f>
        <v/>
      </c>
    </row>
    <row r="8666" spans="1:2" x14ac:dyDescent="0.25">
      <c r="A8666" t="str">
        <f>TRIM(BC!F8664)</f>
        <v/>
      </c>
      <c r="B8666" t="str">
        <f>IFERROR(VLOOKUP('Lotações convertidas'!A8666,'Lista de conversão'!A:B,2,0),IFERROR(VLOOKUP('Lotações convertidas'!A8666,'Lista de conversão'!B:B,1,0),""))</f>
        <v/>
      </c>
    </row>
    <row r="8667" spans="1:2" x14ac:dyDescent="0.25">
      <c r="A8667" t="str">
        <f>TRIM(BC!F8665)</f>
        <v/>
      </c>
      <c r="B8667" t="str">
        <f>IFERROR(VLOOKUP('Lotações convertidas'!A8667,'Lista de conversão'!A:B,2,0),IFERROR(VLOOKUP('Lotações convertidas'!A8667,'Lista de conversão'!B:B,1,0),""))</f>
        <v/>
      </c>
    </row>
    <row r="8668" spans="1:2" x14ac:dyDescent="0.25">
      <c r="A8668" t="str">
        <f>TRIM(BC!F8666)</f>
        <v/>
      </c>
      <c r="B8668" t="str">
        <f>IFERROR(VLOOKUP('Lotações convertidas'!A8668,'Lista de conversão'!A:B,2,0),IFERROR(VLOOKUP('Lotações convertidas'!A8668,'Lista de conversão'!B:B,1,0),""))</f>
        <v/>
      </c>
    </row>
    <row r="8669" spans="1:2" x14ac:dyDescent="0.25">
      <c r="A8669" t="str">
        <f>TRIM(BC!F8667)</f>
        <v/>
      </c>
      <c r="B8669" t="str">
        <f>IFERROR(VLOOKUP('Lotações convertidas'!A8669,'Lista de conversão'!A:B,2,0),IFERROR(VLOOKUP('Lotações convertidas'!A8669,'Lista de conversão'!B:B,1,0),""))</f>
        <v/>
      </c>
    </row>
    <row r="8670" spans="1:2" x14ac:dyDescent="0.25">
      <c r="A8670" t="str">
        <f>TRIM(BC!F8668)</f>
        <v/>
      </c>
      <c r="B8670" t="str">
        <f>IFERROR(VLOOKUP('Lotações convertidas'!A8670,'Lista de conversão'!A:B,2,0),IFERROR(VLOOKUP('Lotações convertidas'!A8670,'Lista de conversão'!B:B,1,0),""))</f>
        <v/>
      </c>
    </row>
    <row r="8671" spans="1:2" x14ac:dyDescent="0.25">
      <c r="A8671" t="str">
        <f>TRIM(BC!F8669)</f>
        <v/>
      </c>
      <c r="B8671" t="str">
        <f>IFERROR(VLOOKUP('Lotações convertidas'!A8671,'Lista de conversão'!A:B,2,0),IFERROR(VLOOKUP('Lotações convertidas'!A8671,'Lista de conversão'!B:B,1,0),""))</f>
        <v/>
      </c>
    </row>
    <row r="8672" spans="1:2" x14ac:dyDescent="0.25">
      <c r="A8672" t="str">
        <f>TRIM(BC!F8670)</f>
        <v/>
      </c>
      <c r="B8672" t="str">
        <f>IFERROR(VLOOKUP('Lotações convertidas'!A8672,'Lista de conversão'!A:B,2,0),IFERROR(VLOOKUP('Lotações convertidas'!A8672,'Lista de conversão'!B:B,1,0),""))</f>
        <v/>
      </c>
    </row>
    <row r="8673" spans="1:2" x14ac:dyDescent="0.25">
      <c r="A8673" t="str">
        <f>TRIM(BC!F8671)</f>
        <v/>
      </c>
      <c r="B8673" t="str">
        <f>IFERROR(VLOOKUP('Lotações convertidas'!A8673,'Lista de conversão'!A:B,2,0),IFERROR(VLOOKUP('Lotações convertidas'!A8673,'Lista de conversão'!B:B,1,0),""))</f>
        <v/>
      </c>
    </row>
    <row r="8674" spans="1:2" x14ac:dyDescent="0.25">
      <c r="A8674" t="str">
        <f>TRIM(BC!F8672)</f>
        <v/>
      </c>
      <c r="B8674" t="str">
        <f>IFERROR(VLOOKUP('Lotações convertidas'!A8674,'Lista de conversão'!A:B,2,0),IFERROR(VLOOKUP('Lotações convertidas'!A8674,'Lista de conversão'!B:B,1,0),""))</f>
        <v/>
      </c>
    </row>
    <row r="8675" spans="1:2" x14ac:dyDescent="0.25">
      <c r="A8675" t="str">
        <f>TRIM(BC!F8673)</f>
        <v/>
      </c>
      <c r="B8675" t="str">
        <f>IFERROR(VLOOKUP('Lotações convertidas'!A8675,'Lista de conversão'!A:B,2,0),IFERROR(VLOOKUP('Lotações convertidas'!A8675,'Lista de conversão'!B:B,1,0),""))</f>
        <v/>
      </c>
    </row>
    <row r="8676" spans="1:2" x14ac:dyDescent="0.25">
      <c r="A8676" t="str">
        <f>TRIM(BC!F8674)</f>
        <v/>
      </c>
      <c r="B8676" t="str">
        <f>IFERROR(VLOOKUP('Lotações convertidas'!A8676,'Lista de conversão'!A:B,2,0),IFERROR(VLOOKUP('Lotações convertidas'!A8676,'Lista de conversão'!B:B,1,0),""))</f>
        <v/>
      </c>
    </row>
    <row r="8677" spans="1:2" x14ac:dyDescent="0.25">
      <c r="A8677" t="str">
        <f>TRIM(BC!F8675)</f>
        <v/>
      </c>
      <c r="B8677" t="str">
        <f>IFERROR(VLOOKUP('Lotações convertidas'!A8677,'Lista de conversão'!A:B,2,0),IFERROR(VLOOKUP('Lotações convertidas'!A8677,'Lista de conversão'!B:B,1,0),""))</f>
        <v/>
      </c>
    </row>
    <row r="8678" spans="1:2" x14ac:dyDescent="0.25">
      <c r="A8678" t="str">
        <f>TRIM(BC!F8676)</f>
        <v/>
      </c>
      <c r="B8678" t="str">
        <f>IFERROR(VLOOKUP('Lotações convertidas'!A8678,'Lista de conversão'!A:B,2,0),IFERROR(VLOOKUP('Lotações convertidas'!A8678,'Lista de conversão'!B:B,1,0),""))</f>
        <v/>
      </c>
    </row>
    <row r="8679" spans="1:2" x14ac:dyDescent="0.25">
      <c r="A8679" t="str">
        <f>TRIM(BC!F8677)</f>
        <v/>
      </c>
      <c r="B8679" t="str">
        <f>IFERROR(VLOOKUP('Lotações convertidas'!A8679,'Lista de conversão'!A:B,2,0),IFERROR(VLOOKUP('Lotações convertidas'!A8679,'Lista de conversão'!B:B,1,0),""))</f>
        <v/>
      </c>
    </row>
    <row r="8680" spans="1:2" x14ac:dyDescent="0.25">
      <c r="A8680" t="str">
        <f>TRIM(BC!F8678)</f>
        <v/>
      </c>
      <c r="B8680" t="str">
        <f>IFERROR(VLOOKUP('Lotações convertidas'!A8680,'Lista de conversão'!A:B,2,0),IFERROR(VLOOKUP('Lotações convertidas'!A8680,'Lista de conversão'!B:B,1,0),""))</f>
        <v/>
      </c>
    </row>
    <row r="8681" spans="1:2" x14ac:dyDescent="0.25">
      <c r="A8681" t="str">
        <f>TRIM(BC!F8679)</f>
        <v/>
      </c>
      <c r="B8681" t="str">
        <f>IFERROR(VLOOKUP('Lotações convertidas'!A8681,'Lista de conversão'!A:B,2,0),IFERROR(VLOOKUP('Lotações convertidas'!A8681,'Lista de conversão'!B:B,1,0),""))</f>
        <v/>
      </c>
    </row>
    <row r="8682" spans="1:2" x14ac:dyDescent="0.25">
      <c r="A8682" t="str">
        <f>TRIM(BC!F8680)</f>
        <v/>
      </c>
      <c r="B8682" t="str">
        <f>IFERROR(VLOOKUP('Lotações convertidas'!A8682,'Lista de conversão'!A:B,2,0),IFERROR(VLOOKUP('Lotações convertidas'!A8682,'Lista de conversão'!B:B,1,0),""))</f>
        <v/>
      </c>
    </row>
    <row r="8683" spans="1:2" x14ac:dyDescent="0.25">
      <c r="A8683" t="str">
        <f>TRIM(BC!F8681)</f>
        <v/>
      </c>
      <c r="B8683" t="str">
        <f>IFERROR(VLOOKUP('Lotações convertidas'!A8683,'Lista de conversão'!A:B,2,0),IFERROR(VLOOKUP('Lotações convertidas'!A8683,'Lista de conversão'!B:B,1,0),""))</f>
        <v/>
      </c>
    </row>
    <row r="8684" spans="1:2" x14ac:dyDescent="0.25">
      <c r="A8684" t="str">
        <f>TRIM(BC!F8682)</f>
        <v/>
      </c>
      <c r="B8684" t="str">
        <f>IFERROR(VLOOKUP('Lotações convertidas'!A8684,'Lista de conversão'!A:B,2,0),IFERROR(VLOOKUP('Lotações convertidas'!A8684,'Lista de conversão'!B:B,1,0),""))</f>
        <v/>
      </c>
    </row>
    <row r="8685" spans="1:2" x14ac:dyDescent="0.25">
      <c r="A8685" t="str">
        <f>TRIM(BC!F8683)</f>
        <v/>
      </c>
      <c r="B8685" t="str">
        <f>IFERROR(VLOOKUP('Lotações convertidas'!A8685,'Lista de conversão'!A:B,2,0),IFERROR(VLOOKUP('Lotações convertidas'!A8685,'Lista de conversão'!B:B,1,0),""))</f>
        <v/>
      </c>
    </row>
    <row r="8686" spans="1:2" x14ac:dyDescent="0.25">
      <c r="A8686" t="str">
        <f>TRIM(BC!F8684)</f>
        <v/>
      </c>
      <c r="B8686" t="str">
        <f>IFERROR(VLOOKUP('Lotações convertidas'!A8686,'Lista de conversão'!A:B,2,0),IFERROR(VLOOKUP('Lotações convertidas'!A8686,'Lista de conversão'!B:B,1,0),""))</f>
        <v/>
      </c>
    </row>
    <row r="8687" spans="1:2" x14ac:dyDescent="0.25">
      <c r="A8687" t="str">
        <f>TRIM(BC!F8685)</f>
        <v/>
      </c>
      <c r="B8687" t="str">
        <f>IFERROR(VLOOKUP('Lotações convertidas'!A8687,'Lista de conversão'!A:B,2,0),IFERROR(VLOOKUP('Lotações convertidas'!A8687,'Lista de conversão'!B:B,1,0),""))</f>
        <v/>
      </c>
    </row>
    <row r="8688" spans="1:2" x14ac:dyDescent="0.25">
      <c r="A8688" t="str">
        <f>TRIM(BC!F8686)</f>
        <v/>
      </c>
      <c r="B8688" t="str">
        <f>IFERROR(VLOOKUP('Lotações convertidas'!A8688,'Lista de conversão'!A:B,2,0),IFERROR(VLOOKUP('Lotações convertidas'!A8688,'Lista de conversão'!B:B,1,0),""))</f>
        <v/>
      </c>
    </row>
    <row r="8689" spans="1:2" x14ac:dyDescent="0.25">
      <c r="A8689" t="str">
        <f>TRIM(BC!F8687)</f>
        <v/>
      </c>
      <c r="B8689" t="str">
        <f>IFERROR(VLOOKUP('Lotações convertidas'!A8689,'Lista de conversão'!A:B,2,0),IFERROR(VLOOKUP('Lotações convertidas'!A8689,'Lista de conversão'!B:B,1,0),""))</f>
        <v/>
      </c>
    </row>
    <row r="8690" spans="1:2" x14ac:dyDescent="0.25">
      <c r="A8690" t="str">
        <f>TRIM(BC!F8688)</f>
        <v/>
      </c>
      <c r="B8690" t="str">
        <f>IFERROR(VLOOKUP('Lotações convertidas'!A8690,'Lista de conversão'!A:B,2,0),IFERROR(VLOOKUP('Lotações convertidas'!A8690,'Lista de conversão'!B:B,1,0),""))</f>
        <v/>
      </c>
    </row>
    <row r="8691" spans="1:2" x14ac:dyDescent="0.25">
      <c r="A8691" t="str">
        <f>TRIM(BC!F8689)</f>
        <v/>
      </c>
      <c r="B8691" t="str">
        <f>IFERROR(VLOOKUP('Lotações convertidas'!A8691,'Lista de conversão'!A:B,2,0),IFERROR(VLOOKUP('Lotações convertidas'!A8691,'Lista de conversão'!B:B,1,0),""))</f>
        <v/>
      </c>
    </row>
    <row r="8692" spans="1:2" x14ac:dyDescent="0.25">
      <c r="A8692" t="str">
        <f>TRIM(BC!F8690)</f>
        <v/>
      </c>
      <c r="B8692" t="str">
        <f>IFERROR(VLOOKUP('Lotações convertidas'!A8692,'Lista de conversão'!A:B,2,0),IFERROR(VLOOKUP('Lotações convertidas'!A8692,'Lista de conversão'!B:B,1,0),""))</f>
        <v/>
      </c>
    </row>
    <row r="8693" spans="1:2" x14ac:dyDescent="0.25">
      <c r="A8693" t="str">
        <f>TRIM(BC!F8691)</f>
        <v/>
      </c>
      <c r="B8693" t="str">
        <f>IFERROR(VLOOKUP('Lotações convertidas'!A8693,'Lista de conversão'!A:B,2,0),IFERROR(VLOOKUP('Lotações convertidas'!A8693,'Lista de conversão'!B:B,1,0),""))</f>
        <v/>
      </c>
    </row>
    <row r="8694" spans="1:2" x14ac:dyDescent="0.25">
      <c r="A8694" t="str">
        <f>TRIM(BC!F8692)</f>
        <v/>
      </c>
      <c r="B8694" t="str">
        <f>IFERROR(VLOOKUP('Lotações convertidas'!A8694,'Lista de conversão'!A:B,2,0),IFERROR(VLOOKUP('Lotações convertidas'!A8694,'Lista de conversão'!B:B,1,0),""))</f>
        <v/>
      </c>
    </row>
    <row r="8695" spans="1:2" x14ac:dyDescent="0.25">
      <c r="A8695" t="str">
        <f>TRIM(BC!F8693)</f>
        <v/>
      </c>
      <c r="B8695" t="str">
        <f>IFERROR(VLOOKUP('Lotações convertidas'!A8695,'Lista de conversão'!A:B,2,0),IFERROR(VLOOKUP('Lotações convertidas'!A8695,'Lista de conversão'!B:B,1,0),""))</f>
        <v/>
      </c>
    </row>
    <row r="8696" spans="1:2" x14ac:dyDescent="0.25">
      <c r="A8696" t="str">
        <f>TRIM(BC!F8694)</f>
        <v/>
      </c>
      <c r="B8696" t="str">
        <f>IFERROR(VLOOKUP('Lotações convertidas'!A8696,'Lista de conversão'!A:B,2,0),IFERROR(VLOOKUP('Lotações convertidas'!A8696,'Lista de conversão'!B:B,1,0),""))</f>
        <v/>
      </c>
    </row>
    <row r="8697" spans="1:2" x14ac:dyDescent="0.25">
      <c r="A8697" t="str">
        <f>TRIM(BC!F8695)</f>
        <v/>
      </c>
      <c r="B8697" t="str">
        <f>IFERROR(VLOOKUP('Lotações convertidas'!A8697,'Lista de conversão'!A:B,2,0),IFERROR(VLOOKUP('Lotações convertidas'!A8697,'Lista de conversão'!B:B,1,0),""))</f>
        <v/>
      </c>
    </row>
    <row r="8698" spans="1:2" x14ac:dyDescent="0.25">
      <c r="A8698" t="str">
        <f>TRIM(BC!F8696)</f>
        <v/>
      </c>
      <c r="B8698" t="str">
        <f>IFERROR(VLOOKUP('Lotações convertidas'!A8698,'Lista de conversão'!A:B,2,0),IFERROR(VLOOKUP('Lotações convertidas'!A8698,'Lista de conversão'!B:B,1,0),""))</f>
        <v/>
      </c>
    </row>
    <row r="8699" spans="1:2" x14ac:dyDescent="0.25">
      <c r="A8699" t="str">
        <f>TRIM(BC!F8697)</f>
        <v/>
      </c>
      <c r="B8699" t="str">
        <f>IFERROR(VLOOKUP('Lotações convertidas'!A8699,'Lista de conversão'!A:B,2,0),IFERROR(VLOOKUP('Lotações convertidas'!A8699,'Lista de conversão'!B:B,1,0),""))</f>
        <v/>
      </c>
    </row>
    <row r="8700" spans="1:2" x14ac:dyDescent="0.25">
      <c r="A8700" t="str">
        <f>TRIM(BC!F8698)</f>
        <v/>
      </c>
      <c r="B8700" t="str">
        <f>IFERROR(VLOOKUP('Lotações convertidas'!A8700,'Lista de conversão'!A:B,2,0),IFERROR(VLOOKUP('Lotações convertidas'!A8700,'Lista de conversão'!B:B,1,0),""))</f>
        <v/>
      </c>
    </row>
    <row r="8701" spans="1:2" x14ac:dyDescent="0.25">
      <c r="A8701" t="str">
        <f>TRIM(BC!F8699)</f>
        <v/>
      </c>
      <c r="B8701" t="str">
        <f>IFERROR(VLOOKUP('Lotações convertidas'!A8701,'Lista de conversão'!A:B,2,0),IFERROR(VLOOKUP('Lotações convertidas'!A8701,'Lista de conversão'!B:B,1,0),""))</f>
        <v/>
      </c>
    </row>
    <row r="8702" spans="1:2" x14ac:dyDescent="0.25">
      <c r="A8702" t="str">
        <f>TRIM(BC!F8700)</f>
        <v/>
      </c>
      <c r="B8702" t="str">
        <f>IFERROR(VLOOKUP('Lotações convertidas'!A8702,'Lista de conversão'!A:B,2,0),IFERROR(VLOOKUP('Lotações convertidas'!A8702,'Lista de conversão'!B:B,1,0),""))</f>
        <v/>
      </c>
    </row>
    <row r="8703" spans="1:2" x14ac:dyDescent="0.25">
      <c r="A8703" t="str">
        <f>TRIM(BC!F8701)</f>
        <v/>
      </c>
      <c r="B8703" t="str">
        <f>IFERROR(VLOOKUP('Lotações convertidas'!A8703,'Lista de conversão'!A:B,2,0),IFERROR(VLOOKUP('Lotações convertidas'!A8703,'Lista de conversão'!B:B,1,0),""))</f>
        <v/>
      </c>
    </row>
    <row r="8704" spans="1:2" x14ac:dyDescent="0.25">
      <c r="A8704" t="str">
        <f>TRIM(BC!F8702)</f>
        <v/>
      </c>
      <c r="B8704" t="str">
        <f>IFERROR(VLOOKUP('Lotações convertidas'!A8704,'Lista de conversão'!A:B,2,0),IFERROR(VLOOKUP('Lotações convertidas'!A8704,'Lista de conversão'!B:B,1,0),""))</f>
        <v/>
      </c>
    </row>
    <row r="8705" spans="1:2" x14ac:dyDescent="0.25">
      <c r="A8705" t="str">
        <f>TRIM(BC!F8703)</f>
        <v/>
      </c>
      <c r="B8705" t="str">
        <f>IFERROR(VLOOKUP('Lotações convertidas'!A8705,'Lista de conversão'!A:B,2,0),IFERROR(VLOOKUP('Lotações convertidas'!A8705,'Lista de conversão'!B:B,1,0),""))</f>
        <v/>
      </c>
    </row>
    <row r="8706" spans="1:2" x14ac:dyDescent="0.25">
      <c r="A8706" t="str">
        <f>TRIM(BC!F8704)</f>
        <v/>
      </c>
      <c r="B8706" t="str">
        <f>IFERROR(VLOOKUP('Lotações convertidas'!A8706,'Lista de conversão'!A:B,2,0),IFERROR(VLOOKUP('Lotações convertidas'!A8706,'Lista de conversão'!B:B,1,0),""))</f>
        <v/>
      </c>
    </row>
    <row r="8707" spans="1:2" x14ac:dyDescent="0.25">
      <c r="A8707" t="str">
        <f>TRIM(BC!F8705)</f>
        <v/>
      </c>
      <c r="B8707" t="str">
        <f>IFERROR(VLOOKUP('Lotações convertidas'!A8707,'Lista de conversão'!A:B,2,0),IFERROR(VLOOKUP('Lotações convertidas'!A8707,'Lista de conversão'!B:B,1,0),""))</f>
        <v/>
      </c>
    </row>
    <row r="8708" spans="1:2" x14ac:dyDescent="0.25">
      <c r="A8708" t="str">
        <f>TRIM(BC!F8706)</f>
        <v/>
      </c>
      <c r="B8708" t="str">
        <f>IFERROR(VLOOKUP('Lotações convertidas'!A8708,'Lista de conversão'!A:B,2,0),IFERROR(VLOOKUP('Lotações convertidas'!A8708,'Lista de conversão'!B:B,1,0),""))</f>
        <v/>
      </c>
    </row>
    <row r="8709" spans="1:2" x14ac:dyDescent="0.25">
      <c r="A8709" t="str">
        <f>TRIM(BC!F8707)</f>
        <v/>
      </c>
      <c r="B8709" t="str">
        <f>IFERROR(VLOOKUP('Lotações convertidas'!A8709,'Lista de conversão'!A:B,2,0),IFERROR(VLOOKUP('Lotações convertidas'!A8709,'Lista de conversão'!B:B,1,0),""))</f>
        <v/>
      </c>
    </row>
    <row r="8710" spans="1:2" x14ac:dyDescent="0.25">
      <c r="A8710" t="str">
        <f>TRIM(BC!F8708)</f>
        <v/>
      </c>
      <c r="B8710" t="str">
        <f>IFERROR(VLOOKUP('Lotações convertidas'!A8710,'Lista de conversão'!A:B,2,0),IFERROR(VLOOKUP('Lotações convertidas'!A8710,'Lista de conversão'!B:B,1,0),""))</f>
        <v/>
      </c>
    </row>
    <row r="8711" spans="1:2" x14ac:dyDescent="0.25">
      <c r="A8711" t="str">
        <f>TRIM(BC!F8709)</f>
        <v/>
      </c>
      <c r="B8711" t="str">
        <f>IFERROR(VLOOKUP('Lotações convertidas'!A8711,'Lista de conversão'!A:B,2,0),IFERROR(VLOOKUP('Lotações convertidas'!A8711,'Lista de conversão'!B:B,1,0),""))</f>
        <v/>
      </c>
    </row>
    <row r="8712" spans="1:2" x14ac:dyDescent="0.25">
      <c r="A8712" t="str">
        <f>TRIM(BC!F8710)</f>
        <v/>
      </c>
      <c r="B8712" t="str">
        <f>IFERROR(VLOOKUP('Lotações convertidas'!A8712,'Lista de conversão'!A:B,2,0),IFERROR(VLOOKUP('Lotações convertidas'!A8712,'Lista de conversão'!B:B,1,0),""))</f>
        <v/>
      </c>
    </row>
    <row r="8713" spans="1:2" x14ac:dyDescent="0.25">
      <c r="A8713" t="str">
        <f>TRIM(BC!F8711)</f>
        <v/>
      </c>
      <c r="B8713" t="str">
        <f>IFERROR(VLOOKUP('Lotações convertidas'!A8713,'Lista de conversão'!A:B,2,0),IFERROR(VLOOKUP('Lotações convertidas'!A8713,'Lista de conversão'!B:B,1,0),""))</f>
        <v/>
      </c>
    </row>
    <row r="8714" spans="1:2" x14ac:dyDescent="0.25">
      <c r="A8714" t="str">
        <f>TRIM(BC!F8712)</f>
        <v/>
      </c>
      <c r="B8714" t="str">
        <f>IFERROR(VLOOKUP('Lotações convertidas'!A8714,'Lista de conversão'!A:B,2,0),IFERROR(VLOOKUP('Lotações convertidas'!A8714,'Lista de conversão'!B:B,1,0),""))</f>
        <v/>
      </c>
    </row>
    <row r="8715" spans="1:2" x14ac:dyDescent="0.25">
      <c r="A8715" t="str">
        <f>TRIM(BC!F8713)</f>
        <v/>
      </c>
      <c r="B8715" t="str">
        <f>IFERROR(VLOOKUP('Lotações convertidas'!A8715,'Lista de conversão'!A:B,2,0),IFERROR(VLOOKUP('Lotações convertidas'!A8715,'Lista de conversão'!B:B,1,0),""))</f>
        <v/>
      </c>
    </row>
    <row r="8716" spans="1:2" x14ac:dyDescent="0.25">
      <c r="A8716" t="str">
        <f>TRIM(BC!F8714)</f>
        <v/>
      </c>
      <c r="B8716" t="str">
        <f>IFERROR(VLOOKUP('Lotações convertidas'!A8716,'Lista de conversão'!A:B,2,0),IFERROR(VLOOKUP('Lotações convertidas'!A8716,'Lista de conversão'!B:B,1,0),""))</f>
        <v/>
      </c>
    </row>
    <row r="8717" spans="1:2" x14ac:dyDescent="0.25">
      <c r="A8717" t="str">
        <f>TRIM(BC!F8715)</f>
        <v/>
      </c>
      <c r="B8717" t="str">
        <f>IFERROR(VLOOKUP('Lotações convertidas'!A8717,'Lista de conversão'!A:B,2,0),IFERROR(VLOOKUP('Lotações convertidas'!A8717,'Lista de conversão'!B:B,1,0),""))</f>
        <v/>
      </c>
    </row>
    <row r="8718" spans="1:2" x14ac:dyDescent="0.25">
      <c r="A8718" t="str">
        <f>TRIM(BC!F8716)</f>
        <v/>
      </c>
      <c r="B8718" t="str">
        <f>IFERROR(VLOOKUP('Lotações convertidas'!A8718,'Lista de conversão'!A:B,2,0),IFERROR(VLOOKUP('Lotações convertidas'!A8718,'Lista de conversão'!B:B,1,0),""))</f>
        <v/>
      </c>
    </row>
    <row r="8719" spans="1:2" x14ac:dyDescent="0.25">
      <c r="A8719" t="str">
        <f>TRIM(BC!F8717)</f>
        <v/>
      </c>
      <c r="B8719" t="str">
        <f>IFERROR(VLOOKUP('Lotações convertidas'!A8719,'Lista de conversão'!A:B,2,0),IFERROR(VLOOKUP('Lotações convertidas'!A8719,'Lista de conversão'!B:B,1,0),""))</f>
        <v/>
      </c>
    </row>
    <row r="8720" spans="1:2" x14ac:dyDescent="0.25">
      <c r="A8720" t="str">
        <f>TRIM(BC!F8718)</f>
        <v/>
      </c>
      <c r="B8720" t="str">
        <f>IFERROR(VLOOKUP('Lotações convertidas'!A8720,'Lista de conversão'!A:B,2,0),IFERROR(VLOOKUP('Lotações convertidas'!A8720,'Lista de conversão'!B:B,1,0),""))</f>
        <v/>
      </c>
    </row>
    <row r="8721" spans="1:2" x14ac:dyDescent="0.25">
      <c r="A8721" t="str">
        <f>TRIM(BC!F8719)</f>
        <v/>
      </c>
      <c r="B8721" t="str">
        <f>IFERROR(VLOOKUP('Lotações convertidas'!A8721,'Lista de conversão'!A:B,2,0),IFERROR(VLOOKUP('Lotações convertidas'!A8721,'Lista de conversão'!B:B,1,0),""))</f>
        <v/>
      </c>
    </row>
    <row r="8722" spans="1:2" x14ac:dyDescent="0.25">
      <c r="A8722" t="str">
        <f>TRIM(BC!F8720)</f>
        <v/>
      </c>
      <c r="B8722" t="str">
        <f>IFERROR(VLOOKUP('Lotações convertidas'!A8722,'Lista de conversão'!A:B,2,0),IFERROR(VLOOKUP('Lotações convertidas'!A8722,'Lista de conversão'!B:B,1,0),""))</f>
        <v/>
      </c>
    </row>
    <row r="8723" spans="1:2" x14ac:dyDescent="0.25">
      <c r="A8723" t="str">
        <f>TRIM(BC!F8721)</f>
        <v/>
      </c>
      <c r="B8723" t="str">
        <f>IFERROR(VLOOKUP('Lotações convertidas'!A8723,'Lista de conversão'!A:B,2,0),IFERROR(VLOOKUP('Lotações convertidas'!A8723,'Lista de conversão'!B:B,1,0),""))</f>
        <v/>
      </c>
    </row>
    <row r="8724" spans="1:2" x14ac:dyDescent="0.25">
      <c r="A8724" t="str">
        <f>TRIM(BC!F8722)</f>
        <v/>
      </c>
      <c r="B8724" t="str">
        <f>IFERROR(VLOOKUP('Lotações convertidas'!A8724,'Lista de conversão'!A:B,2,0),IFERROR(VLOOKUP('Lotações convertidas'!A8724,'Lista de conversão'!B:B,1,0),""))</f>
        <v/>
      </c>
    </row>
    <row r="8725" spans="1:2" x14ac:dyDescent="0.25">
      <c r="A8725" t="str">
        <f>TRIM(BC!F8723)</f>
        <v/>
      </c>
      <c r="B8725" t="str">
        <f>IFERROR(VLOOKUP('Lotações convertidas'!A8725,'Lista de conversão'!A:B,2,0),IFERROR(VLOOKUP('Lotações convertidas'!A8725,'Lista de conversão'!B:B,1,0),""))</f>
        <v/>
      </c>
    </row>
    <row r="8726" spans="1:2" x14ac:dyDescent="0.25">
      <c r="A8726" t="str">
        <f>TRIM(BC!F8724)</f>
        <v/>
      </c>
      <c r="B8726" t="str">
        <f>IFERROR(VLOOKUP('Lotações convertidas'!A8726,'Lista de conversão'!A:B,2,0),IFERROR(VLOOKUP('Lotações convertidas'!A8726,'Lista de conversão'!B:B,1,0),""))</f>
        <v/>
      </c>
    </row>
    <row r="8727" spans="1:2" x14ac:dyDescent="0.25">
      <c r="A8727" t="str">
        <f>TRIM(BC!F8725)</f>
        <v/>
      </c>
      <c r="B8727" t="str">
        <f>IFERROR(VLOOKUP('Lotações convertidas'!A8727,'Lista de conversão'!A:B,2,0),IFERROR(VLOOKUP('Lotações convertidas'!A8727,'Lista de conversão'!B:B,1,0),""))</f>
        <v/>
      </c>
    </row>
    <row r="8728" spans="1:2" x14ac:dyDescent="0.25">
      <c r="A8728" t="str">
        <f>TRIM(BC!F8726)</f>
        <v/>
      </c>
      <c r="B8728" t="str">
        <f>IFERROR(VLOOKUP('Lotações convertidas'!A8728,'Lista de conversão'!A:B,2,0),IFERROR(VLOOKUP('Lotações convertidas'!A8728,'Lista de conversão'!B:B,1,0),""))</f>
        <v/>
      </c>
    </row>
    <row r="8729" spans="1:2" x14ac:dyDescent="0.25">
      <c r="A8729" t="str">
        <f>TRIM(BC!F8727)</f>
        <v/>
      </c>
      <c r="B8729" t="str">
        <f>IFERROR(VLOOKUP('Lotações convertidas'!A8729,'Lista de conversão'!A:B,2,0),IFERROR(VLOOKUP('Lotações convertidas'!A8729,'Lista de conversão'!B:B,1,0),""))</f>
        <v/>
      </c>
    </row>
    <row r="8730" spans="1:2" x14ac:dyDescent="0.25">
      <c r="A8730" t="str">
        <f>TRIM(BC!F8728)</f>
        <v/>
      </c>
      <c r="B8730" t="str">
        <f>IFERROR(VLOOKUP('Lotações convertidas'!A8730,'Lista de conversão'!A:B,2,0),IFERROR(VLOOKUP('Lotações convertidas'!A8730,'Lista de conversão'!B:B,1,0),""))</f>
        <v/>
      </c>
    </row>
    <row r="8731" spans="1:2" x14ac:dyDescent="0.25">
      <c r="A8731" t="str">
        <f>TRIM(BC!F8729)</f>
        <v/>
      </c>
      <c r="B8731" t="str">
        <f>IFERROR(VLOOKUP('Lotações convertidas'!A8731,'Lista de conversão'!A:B,2,0),IFERROR(VLOOKUP('Lotações convertidas'!A8731,'Lista de conversão'!B:B,1,0),""))</f>
        <v/>
      </c>
    </row>
    <row r="8732" spans="1:2" x14ac:dyDescent="0.25">
      <c r="A8732" t="str">
        <f>TRIM(BC!F8730)</f>
        <v/>
      </c>
      <c r="B8732" t="str">
        <f>IFERROR(VLOOKUP('Lotações convertidas'!A8732,'Lista de conversão'!A:B,2,0),IFERROR(VLOOKUP('Lotações convertidas'!A8732,'Lista de conversão'!B:B,1,0),""))</f>
        <v/>
      </c>
    </row>
    <row r="8733" spans="1:2" x14ac:dyDescent="0.25">
      <c r="A8733" t="str">
        <f>TRIM(BC!F8731)</f>
        <v/>
      </c>
      <c r="B8733" t="str">
        <f>IFERROR(VLOOKUP('Lotações convertidas'!A8733,'Lista de conversão'!A:B,2,0),IFERROR(VLOOKUP('Lotações convertidas'!A8733,'Lista de conversão'!B:B,1,0),""))</f>
        <v/>
      </c>
    </row>
    <row r="8734" spans="1:2" x14ac:dyDescent="0.25">
      <c r="A8734" t="str">
        <f>TRIM(BC!F8732)</f>
        <v/>
      </c>
      <c r="B8734" t="str">
        <f>IFERROR(VLOOKUP('Lotações convertidas'!A8734,'Lista de conversão'!A:B,2,0),IFERROR(VLOOKUP('Lotações convertidas'!A8734,'Lista de conversão'!B:B,1,0),""))</f>
        <v/>
      </c>
    </row>
    <row r="8735" spans="1:2" x14ac:dyDescent="0.25">
      <c r="A8735" t="str">
        <f>TRIM(BC!F8733)</f>
        <v/>
      </c>
      <c r="B8735" t="str">
        <f>IFERROR(VLOOKUP('Lotações convertidas'!A8735,'Lista de conversão'!A:B,2,0),IFERROR(VLOOKUP('Lotações convertidas'!A8735,'Lista de conversão'!B:B,1,0),""))</f>
        <v/>
      </c>
    </row>
    <row r="8736" spans="1:2" x14ac:dyDescent="0.25">
      <c r="A8736" t="str">
        <f>TRIM(BC!F8734)</f>
        <v/>
      </c>
      <c r="B8736" t="str">
        <f>IFERROR(VLOOKUP('Lotações convertidas'!A8736,'Lista de conversão'!A:B,2,0),IFERROR(VLOOKUP('Lotações convertidas'!A8736,'Lista de conversão'!B:B,1,0),""))</f>
        <v/>
      </c>
    </row>
    <row r="8737" spans="1:2" x14ac:dyDescent="0.25">
      <c r="A8737" t="str">
        <f>TRIM(BC!F8735)</f>
        <v/>
      </c>
      <c r="B8737" t="str">
        <f>IFERROR(VLOOKUP('Lotações convertidas'!A8737,'Lista de conversão'!A:B,2,0),IFERROR(VLOOKUP('Lotações convertidas'!A8737,'Lista de conversão'!B:B,1,0),""))</f>
        <v/>
      </c>
    </row>
    <row r="8738" spans="1:2" x14ac:dyDescent="0.25">
      <c r="A8738" t="str">
        <f>TRIM(BC!F8736)</f>
        <v/>
      </c>
      <c r="B8738" t="str">
        <f>IFERROR(VLOOKUP('Lotações convertidas'!A8738,'Lista de conversão'!A:B,2,0),IFERROR(VLOOKUP('Lotações convertidas'!A8738,'Lista de conversão'!B:B,1,0),""))</f>
        <v/>
      </c>
    </row>
    <row r="8739" spans="1:2" x14ac:dyDescent="0.25">
      <c r="A8739" t="str">
        <f>TRIM(BC!F8737)</f>
        <v/>
      </c>
      <c r="B8739" t="str">
        <f>IFERROR(VLOOKUP('Lotações convertidas'!A8739,'Lista de conversão'!A:B,2,0),IFERROR(VLOOKUP('Lotações convertidas'!A8739,'Lista de conversão'!B:B,1,0),""))</f>
        <v/>
      </c>
    </row>
    <row r="8740" spans="1:2" x14ac:dyDescent="0.25">
      <c r="A8740" t="str">
        <f>TRIM(BC!F8738)</f>
        <v/>
      </c>
      <c r="B8740" t="str">
        <f>IFERROR(VLOOKUP('Lotações convertidas'!A8740,'Lista de conversão'!A:B,2,0),IFERROR(VLOOKUP('Lotações convertidas'!A8740,'Lista de conversão'!B:B,1,0),""))</f>
        <v/>
      </c>
    </row>
    <row r="8741" spans="1:2" x14ac:dyDescent="0.25">
      <c r="A8741" t="str">
        <f>TRIM(BC!F8739)</f>
        <v/>
      </c>
      <c r="B8741" t="str">
        <f>IFERROR(VLOOKUP('Lotações convertidas'!A8741,'Lista de conversão'!A:B,2,0),IFERROR(VLOOKUP('Lotações convertidas'!A8741,'Lista de conversão'!B:B,1,0),""))</f>
        <v/>
      </c>
    </row>
    <row r="8742" spans="1:2" x14ac:dyDescent="0.25">
      <c r="A8742" t="str">
        <f>TRIM(BC!F8740)</f>
        <v/>
      </c>
      <c r="B8742" t="str">
        <f>IFERROR(VLOOKUP('Lotações convertidas'!A8742,'Lista de conversão'!A:B,2,0),IFERROR(VLOOKUP('Lotações convertidas'!A8742,'Lista de conversão'!B:B,1,0),""))</f>
        <v/>
      </c>
    </row>
    <row r="8743" spans="1:2" x14ac:dyDescent="0.25">
      <c r="A8743" t="str">
        <f>TRIM(BC!F8741)</f>
        <v/>
      </c>
      <c r="B8743" t="str">
        <f>IFERROR(VLOOKUP('Lotações convertidas'!A8743,'Lista de conversão'!A:B,2,0),IFERROR(VLOOKUP('Lotações convertidas'!A8743,'Lista de conversão'!B:B,1,0),""))</f>
        <v/>
      </c>
    </row>
    <row r="8744" spans="1:2" x14ac:dyDescent="0.25">
      <c r="A8744" t="str">
        <f>TRIM(BC!F8742)</f>
        <v/>
      </c>
      <c r="B8744" t="str">
        <f>IFERROR(VLOOKUP('Lotações convertidas'!A8744,'Lista de conversão'!A:B,2,0),IFERROR(VLOOKUP('Lotações convertidas'!A8744,'Lista de conversão'!B:B,1,0),""))</f>
        <v/>
      </c>
    </row>
    <row r="8745" spans="1:2" x14ac:dyDescent="0.25">
      <c r="A8745" t="str">
        <f>TRIM(BC!F8743)</f>
        <v/>
      </c>
      <c r="B8745" t="str">
        <f>IFERROR(VLOOKUP('Lotações convertidas'!A8745,'Lista de conversão'!A:B,2,0),IFERROR(VLOOKUP('Lotações convertidas'!A8745,'Lista de conversão'!B:B,1,0),""))</f>
        <v/>
      </c>
    </row>
    <row r="8746" spans="1:2" x14ac:dyDescent="0.25">
      <c r="A8746" t="str">
        <f>TRIM(BC!F8744)</f>
        <v/>
      </c>
      <c r="B8746" t="str">
        <f>IFERROR(VLOOKUP('Lotações convertidas'!A8746,'Lista de conversão'!A:B,2,0),IFERROR(VLOOKUP('Lotações convertidas'!A8746,'Lista de conversão'!B:B,1,0),""))</f>
        <v/>
      </c>
    </row>
    <row r="8747" spans="1:2" x14ac:dyDescent="0.25">
      <c r="A8747" t="str">
        <f>TRIM(BC!F8745)</f>
        <v/>
      </c>
      <c r="B8747" t="str">
        <f>IFERROR(VLOOKUP('Lotações convertidas'!A8747,'Lista de conversão'!A:B,2,0),IFERROR(VLOOKUP('Lotações convertidas'!A8747,'Lista de conversão'!B:B,1,0),""))</f>
        <v/>
      </c>
    </row>
    <row r="8748" spans="1:2" x14ac:dyDescent="0.25">
      <c r="A8748" t="str">
        <f>TRIM(BC!F8746)</f>
        <v/>
      </c>
      <c r="B8748" t="str">
        <f>IFERROR(VLOOKUP('Lotações convertidas'!A8748,'Lista de conversão'!A:B,2,0),IFERROR(VLOOKUP('Lotações convertidas'!A8748,'Lista de conversão'!B:B,1,0),""))</f>
        <v/>
      </c>
    </row>
    <row r="8749" spans="1:2" x14ac:dyDescent="0.25">
      <c r="A8749" t="str">
        <f>TRIM(BC!F8747)</f>
        <v/>
      </c>
      <c r="B8749" t="str">
        <f>IFERROR(VLOOKUP('Lotações convertidas'!A8749,'Lista de conversão'!A:B,2,0),IFERROR(VLOOKUP('Lotações convertidas'!A8749,'Lista de conversão'!B:B,1,0),""))</f>
        <v/>
      </c>
    </row>
    <row r="8750" spans="1:2" x14ac:dyDescent="0.25">
      <c r="A8750" t="str">
        <f>TRIM(BC!F8748)</f>
        <v/>
      </c>
      <c r="B8750" t="str">
        <f>IFERROR(VLOOKUP('Lotações convertidas'!A8750,'Lista de conversão'!A:B,2,0),IFERROR(VLOOKUP('Lotações convertidas'!A8750,'Lista de conversão'!B:B,1,0),""))</f>
        <v/>
      </c>
    </row>
    <row r="8751" spans="1:2" x14ac:dyDescent="0.25">
      <c r="A8751" t="str">
        <f>TRIM(BC!F8749)</f>
        <v/>
      </c>
      <c r="B8751" t="str">
        <f>IFERROR(VLOOKUP('Lotações convertidas'!A8751,'Lista de conversão'!A:B,2,0),IFERROR(VLOOKUP('Lotações convertidas'!A8751,'Lista de conversão'!B:B,1,0),""))</f>
        <v/>
      </c>
    </row>
    <row r="8752" spans="1:2" x14ac:dyDescent="0.25">
      <c r="A8752" t="str">
        <f>TRIM(BC!F8750)</f>
        <v/>
      </c>
      <c r="B8752" t="str">
        <f>IFERROR(VLOOKUP('Lotações convertidas'!A8752,'Lista de conversão'!A:B,2,0),IFERROR(VLOOKUP('Lotações convertidas'!A8752,'Lista de conversão'!B:B,1,0),""))</f>
        <v/>
      </c>
    </row>
    <row r="8753" spans="1:2" x14ac:dyDescent="0.25">
      <c r="A8753" t="str">
        <f>TRIM(BC!F8751)</f>
        <v/>
      </c>
      <c r="B8753" t="str">
        <f>IFERROR(VLOOKUP('Lotações convertidas'!A8753,'Lista de conversão'!A:B,2,0),IFERROR(VLOOKUP('Lotações convertidas'!A8753,'Lista de conversão'!B:B,1,0),""))</f>
        <v/>
      </c>
    </row>
    <row r="8754" spans="1:2" x14ac:dyDescent="0.25">
      <c r="A8754" t="str">
        <f>TRIM(BC!F8752)</f>
        <v/>
      </c>
      <c r="B8754" t="str">
        <f>IFERROR(VLOOKUP('Lotações convertidas'!A8754,'Lista de conversão'!A:B,2,0),IFERROR(VLOOKUP('Lotações convertidas'!A8754,'Lista de conversão'!B:B,1,0),""))</f>
        <v/>
      </c>
    </row>
    <row r="8755" spans="1:2" x14ac:dyDescent="0.25">
      <c r="A8755" t="str">
        <f>TRIM(BC!F8753)</f>
        <v/>
      </c>
      <c r="B8755" t="str">
        <f>IFERROR(VLOOKUP('Lotações convertidas'!A8755,'Lista de conversão'!A:B,2,0),IFERROR(VLOOKUP('Lotações convertidas'!A8755,'Lista de conversão'!B:B,1,0),""))</f>
        <v/>
      </c>
    </row>
    <row r="8756" spans="1:2" x14ac:dyDescent="0.25">
      <c r="A8756" t="str">
        <f>TRIM(BC!F8754)</f>
        <v/>
      </c>
      <c r="B8756" t="str">
        <f>IFERROR(VLOOKUP('Lotações convertidas'!A8756,'Lista de conversão'!A:B,2,0),IFERROR(VLOOKUP('Lotações convertidas'!A8756,'Lista de conversão'!B:B,1,0),""))</f>
        <v/>
      </c>
    </row>
    <row r="8757" spans="1:2" x14ac:dyDescent="0.25">
      <c r="A8757" t="str">
        <f>TRIM(BC!F8755)</f>
        <v/>
      </c>
      <c r="B8757" t="str">
        <f>IFERROR(VLOOKUP('Lotações convertidas'!A8757,'Lista de conversão'!A:B,2,0),IFERROR(VLOOKUP('Lotações convertidas'!A8757,'Lista de conversão'!B:B,1,0),""))</f>
        <v/>
      </c>
    </row>
    <row r="8758" spans="1:2" x14ac:dyDescent="0.25">
      <c r="A8758" t="str">
        <f>TRIM(BC!F8756)</f>
        <v/>
      </c>
      <c r="B8758" t="str">
        <f>IFERROR(VLOOKUP('Lotações convertidas'!A8758,'Lista de conversão'!A:B,2,0),IFERROR(VLOOKUP('Lotações convertidas'!A8758,'Lista de conversão'!B:B,1,0),""))</f>
        <v/>
      </c>
    </row>
    <row r="8759" spans="1:2" x14ac:dyDescent="0.25">
      <c r="A8759" t="str">
        <f>TRIM(BC!F8757)</f>
        <v/>
      </c>
      <c r="B8759" t="str">
        <f>IFERROR(VLOOKUP('Lotações convertidas'!A8759,'Lista de conversão'!A:B,2,0),IFERROR(VLOOKUP('Lotações convertidas'!A8759,'Lista de conversão'!B:B,1,0),""))</f>
        <v/>
      </c>
    </row>
    <row r="8760" spans="1:2" x14ac:dyDescent="0.25">
      <c r="A8760" t="str">
        <f>TRIM(BC!F8758)</f>
        <v/>
      </c>
      <c r="B8760" t="str">
        <f>IFERROR(VLOOKUP('Lotações convertidas'!A8760,'Lista de conversão'!A:B,2,0),IFERROR(VLOOKUP('Lotações convertidas'!A8760,'Lista de conversão'!B:B,1,0),""))</f>
        <v/>
      </c>
    </row>
    <row r="8761" spans="1:2" x14ac:dyDescent="0.25">
      <c r="A8761" t="str">
        <f>TRIM(BC!F8759)</f>
        <v/>
      </c>
      <c r="B8761" t="str">
        <f>IFERROR(VLOOKUP('Lotações convertidas'!A8761,'Lista de conversão'!A:B,2,0),IFERROR(VLOOKUP('Lotações convertidas'!A8761,'Lista de conversão'!B:B,1,0),""))</f>
        <v/>
      </c>
    </row>
    <row r="8762" spans="1:2" x14ac:dyDescent="0.25">
      <c r="A8762" t="str">
        <f>TRIM(BC!F8760)</f>
        <v/>
      </c>
      <c r="B8762" t="str">
        <f>IFERROR(VLOOKUP('Lotações convertidas'!A8762,'Lista de conversão'!A:B,2,0),IFERROR(VLOOKUP('Lotações convertidas'!A8762,'Lista de conversão'!B:B,1,0),""))</f>
        <v/>
      </c>
    </row>
    <row r="8763" spans="1:2" x14ac:dyDescent="0.25">
      <c r="A8763" t="str">
        <f>TRIM(BC!F8761)</f>
        <v/>
      </c>
      <c r="B8763" t="str">
        <f>IFERROR(VLOOKUP('Lotações convertidas'!A8763,'Lista de conversão'!A:B,2,0),IFERROR(VLOOKUP('Lotações convertidas'!A8763,'Lista de conversão'!B:B,1,0),""))</f>
        <v/>
      </c>
    </row>
    <row r="8764" spans="1:2" x14ac:dyDescent="0.25">
      <c r="A8764" t="str">
        <f>TRIM(BC!F8762)</f>
        <v/>
      </c>
      <c r="B8764" t="str">
        <f>IFERROR(VLOOKUP('Lotações convertidas'!A8764,'Lista de conversão'!A:B,2,0),IFERROR(VLOOKUP('Lotações convertidas'!A8764,'Lista de conversão'!B:B,1,0),""))</f>
        <v/>
      </c>
    </row>
    <row r="8765" spans="1:2" x14ac:dyDescent="0.25">
      <c r="A8765" t="str">
        <f>TRIM(BC!F8763)</f>
        <v/>
      </c>
      <c r="B8765" t="str">
        <f>IFERROR(VLOOKUP('Lotações convertidas'!A8765,'Lista de conversão'!A:B,2,0),IFERROR(VLOOKUP('Lotações convertidas'!A8765,'Lista de conversão'!B:B,1,0),""))</f>
        <v/>
      </c>
    </row>
    <row r="8766" spans="1:2" x14ac:dyDescent="0.25">
      <c r="A8766" t="str">
        <f>TRIM(BC!F8764)</f>
        <v/>
      </c>
      <c r="B8766" t="str">
        <f>IFERROR(VLOOKUP('Lotações convertidas'!A8766,'Lista de conversão'!A:B,2,0),IFERROR(VLOOKUP('Lotações convertidas'!A8766,'Lista de conversão'!B:B,1,0),""))</f>
        <v/>
      </c>
    </row>
    <row r="8767" spans="1:2" x14ac:dyDescent="0.25">
      <c r="A8767" t="str">
        <f>TRIM(BC!F8765)</f>
        <v/>
      </c>
      <c r="B8767" t="str">
        <f>IFERROR(VLOOKUP('Lotações convertidas'!A8767,'Lista de conversão'!A:B,2,0),IFERROR(VLOOKUP('Lotações convertidas'!A8767,'Lista de conversão'!B:B,1,0),""))</f>
        <v/>
      </c>
    </row>
    <row r="8768" spans="1:2" x14ac:dyDescent="0.25">
      <c r="A8768" t="str">
        <f>TRIM(BC!F8766)</f>
        <v/>
      </c>
      <c r="B8768" t="str">
        <f>IFERROR(VLOOKUP('Lotações convertidas'!A8768,'Lista de conversão'!A:B,2,0),IFERROR(VLOOKUP('Lotações convertidas'!A8768,'Lista de conversão'!B:B,1,0),""))</f>
        <v/>
      </c>
    </row>
    <row r="8769" spans="1:2" x14ac:dyDescent="0.25">
      <c r="A8769" t="str">
        <f>TRIM(BC!F8767)</f>
        <v/>
      </c>
      <c r="B8769" t="str">
        <f>IFERROR(VLOOKUP('Lotações convertidas'!A8769,'Lista de conversão'!A:B,2,0),IFERROR(VLOOKUP('Lotações convertidas'!A8769,'Lista de conversão'!B:B,1,0),""))</f>
        <v/>
      </c>
    </row>
    <row r="8770" spans="1:2" x14ac:dyDescent="0.25">
      <c r="A8770" t="str">
        <f>TRIM(BC!F8768)</f>
        <v/>
      </c>
      <c r="B8770" t="str">
        <f>IFERROR(VLOOKUP('Lotações convertidas'!A8770,'Lista de conversão'!A:B,2,0),IFERROR(VLOOKUP('Lotações convertidas'!A8770,'Lista de conversão'!B:B,1,0),""))</f>
        <v/>
      </c>
    </row>
    <row r="8771" spans="1:2" x14ac:dyDescent="0.25">
      <c r="A8771" t="str">
        <f>TRIM(BC!F8769)</f>
        <v/>
      </c>
      <c r="B8771" t="str">
        <f>IFERROR(VLOOKUP('Lotações convertidas'!A8771,'Lista de conversão'!A:B,2,0),IFERROR(VLOOKUP('Lotações convertidas'!A8771,'Lista de conversão'!B:B,1,0),""))</f>
        <v/>
      </c>
    </row>
    <row r="8772" spans="1:2" x14ac:dyDescent="0.25">
      <c r="A8772" t="str">
        <f>TRIM(BC!F8770)</f>
        <v/>
      </c>
      <c r="B8772" t="str">
        <f>IFERROR(VLOOKUP('Lotações convertidas'!A8772,'Lista de conversão'!A:B,2,0),IFERROR(VLOOKUP('Lotações convertidas'!A8772,'Lista de conversão'!B:B,1,0),""))</f>
        <v/>
      </c>
    </row>
    <row r="8773" spans="1:2" x14ac:dyDescent="0.25">
      <c r="A8773" t="str">
        <f>TRIM(BC!F8771)</f>
        <v/>
      </c>
      <c r="B8773" t="str">
        <f>IFERROR(VLOOKUP('Lotações convertidas'!A8773,'Lista de conversão'!A:B,2,0),IFERROR(VLOOKUP('Lotações convertidas'!A8773,'Lista de conversão'!B:B,1,0),""))</f>
        <v/>
      </c>
    </row>
    <row r="8774" spans="1:2" x14ac:dyDescent="0.25">
      <c r="A8774" t="str">
        <f>TRIM(BC!F8772)</f>
        <v/>
      </c>
      <c r="B8774" t="str">
        <f>IFERROR(VLOOKUP('Lotações convertidas'!A8774,'Lista de conversão'!A:B,2,0),IFERROR(VLOOKUP('Lotações convertidas'!A8774,'Lista de conversão'!B:B,1,0),""))</f>
        <v/>
      </c>
    </row>
    <row r="8775" spans="1:2" x14ac:dyDescent="0.25">
      <c r="A8775" t="str">
        <f>TRIM(BC!F8773)</f>
        <v/>
      </c>
      <c r="B8775" t="str">
        <f>IFERROR(VLOOKUP('Lotações convertidas'!A8775,'Lista de conversão'!A:B,2,0),IFERROR(VLOOKUP('Lotações convertidas'!A8775,'Lista de conversão'!B:B,1,0),""))</f>
        <v/>
      </c>
    </row>
    <row r="8776" spans="1:2" x14ac:dyDescent="0.25">
      <c r="A8776" t="str">
        <f>TRIM(BC!F8774)</f>
        <v/>
      </c>
      <c r="B8776" t="str">
        <f>IFERROR(VLOOKUP('Lotações convertidas'!A8776,'Lista de conversão'!A:B,2,0),IFERROR(VLOOKUP('Lotações convertidas'!A8776,'Lista de conversão'!B:B,1,0),""))</f>
        <v/>
      </c>
    </row>
    <row r="8777" spans="1:2" x14ac:dyDescent="0.25">
      <c r="A8777" t="str">
        <f>TRIM(BC!F8775)</f>
        <v/>
      </c>
      <c r="B8777" t="str">
        <f>IFERROR(VLOOKUP('Lotações convertidas'!A8777,'Lista de conversão'!A:B,2,0),IFERROR(VLOOKUP('Lotações convertidas'!A8777,'Lista de conversão'!B:B,1,0),""))</f>
        <v/>
      </c>
    </row>
    <row r="8778" spans="1:2" x14ac:dyDescent="0.25">
      <c r="A8778" t="str">
        <f>TRIM(BC!F8776)</f>
        <v/>
      </c>
      <c r="B8778" t="str">
        <f>IFERROR(VLOOKUP('Lotações convertidas'!A8778,'Lista de conversão'!A:B,2,0),IFERROR(VLOOKUP('Lotações convertidas'!A8778,'Lista de conversão'!B:B,1,0),""))</f>
        <v/>
      </c>
    </row>
    <row r="8779" spans="1:2" x14ac:dyDescent="0.25">
      <c r="A8779" t="str">
        <f>TRIM(BC!F8777)</f>
        <v/>
      </c>
      <c r="B8779" t="str">
        <f>IFERROR(VLOOKUP('Lotações convertidas'!A8779,'Lista de conversão'!A:B,2,0),IFERROR(VLOOKUP('Lotações convertidas'!A8779,'Lista de conversão'!B:B,1,0),""))</f>
        <v/>
      </c>
    </row>
    <row r="8780" spans="1:2" x14ac:dyDescent="0.25">
      <c r="A8780" t="str">
        <f>TRIM(BC!F8778)</f>
        <v/>
      </c>
      <c r="B8780" t="str">
        <f>IFERROR(VLOOKUP('Lotações convertidas'!A8780,'Lista de conversão'!A:B,2,0),IFERROR(VLOOKUP('Lotações convertidas'!A8780,'Lista de conversão'!B:B,1,0),""))</f>
        <v/>
      </c>
    </row>
    <row r="8781" spans="1:2" x14ac:dyDescent="0.25">
      <c r="A8781" t="str">
        <f>TRIM(BC!F8779)</f>
        <v/>
      </c>
      <c r="B8781" t="str">
        <f>IFERROR(VLOOKUP('Lotações convertidas'!A8781,'Lista de conversão'!A:B,2,0),IFERROR(VLOOKUP('Lotações convertidas'!A8781,'Lista de conversão'!B:B,1,0),""))</f>
        <v/>
      </c>
    </row>
    <row r="8782" spans="1:2" x14ac:dyDescent="0.25">
      <c r="A8782" t="str">
        <f>TRIM(BC!F8780)</f>
        <v/>
      </c>
      <c r="B8782" t="str">
        <f>IFERROR(VLOOKUP('Lotações convertidas'!A8782,'Lista de conversão'!A:B,2,0),IFERROR(VLOOKUP('Lotações convertidas'!A8782,'Lista de conversão'!B:B,1,0),""))</f>
        <v/>
      </c>
    </row>
    <row r="8783" spans="1:2" x14ac:dyDescent="0.25">
      <c r="A8783" t="str">
        <f>TRIM(BC!F8781)</f>
        <v/>
      </c>
      <c r="B8783" t="str">
        <f>IFERROR(VLOOKUP('Lotações convertidas'!A8783,'Lista de conversão'!A:B,2,0),IFERROR(VLOOKUP('Lotações convertidas'!A8783,'Lista de conversão'!B:B,1,0),""))</f>
        <v/>
      </c>
    </row>
    <row r="8784" spans="1:2" x14ac:dyDescent="0.25">
      <c r="A8784" t="str">
        <f>TRIM(BC!F8782)</f>
        <v/>
      </c>
      <c r="B8784" t="str">
        <f>IFERROR(VLOOKUP('Lotações convertidas'!A8784,'Lista de conversão'!A:B,2,0),IFERROR(VLOOKUP('Lotações convertidas'!A8784,'Lista de conversão'!B:B,1,0),""))</f>
        <v/>
      </c>
    </row>
    <row r="8785" spans="1:2" x14ac:dyDescent="0.25">
      <c r="A8785" t="str">
        <f>TRIM(BC!F8783)</f>
        <v/>
      </c>
      <c r="B8785" t="str">
        <f>IFERROR(VLOOKUP('Lotações convertidas'!A8785,'Lista de conversão'!A:B,2,0),IFERROR(VLOOKUP('Lotações convertidas'!A8785,'Lista de conversão'!B:B,1,0),""))</f>
        <v/>
      </c>
    </row>
    <row r="8786" spans="1:2" x14ac:dyDescent="0.25">
      <c r="A8786" t="str">
        <f>TRIM(BC!F8784)</f>
        <v/>
      </c>
      <c r="B8786" t="str">
        <f>IFERROR(VLOOKUP('Lotações convertidas'!A8786,'Lista de conversão'!A:B,2,0),IFERROR(VLOOKUP('Lotações convertidas'!A8786,'Lista de conversão'!B:B,1,0),""))</f>
        <v/>
      </c>
    </row>
    <row r="8787" spans="1:2" x14ac:dyDescent="0.25">
      <c r="A8787" t="str">
        <f>TRIM(BC!F8785)</f>
        <v/>
      </c>
      <c r="B8787" t="str">
        <f>IFERROR(VLOOKUP('Lotações convertidas'!A8787,'Lista de conversão'!A:B,2,0),IFERROR(VLOOKUP('Lotações convertidas'!A8787,'Lista de conversão'!B:B,1,0),""))</f>
        <v/>
      </c>
    </row>
    <row r="8788" spans="1:2" x14ac:dyDescent="0.25">
      <c r="A8788" t="str">
        <f>TRIM(BC!F8786)</f>
        <v/>
      </c>
      <c r="B8788" t="str">
        <f>IFERROR(VLOOKUP('Lotações convertidas'!A8788,'Lista de conversão'!A:B,2,0),IFERROR(VLOOKUP('Lotações convertidas'!A8788,'Lista de conversão'!B:B,1,0),""))</f>
        <v/>
      </c>
    </row>
    <row r="8789" spans="1:2" x14ac:dyDescent="0.25">
      <c r="A8789" t="str">
        <f>TRIM(BC!F8787)</f>
        <v/>
      </c>
      <c r="B8789" t="str">
        <f>IFERROR(VLOOKUP('Lotações convertidas'!A8789,'Lista de conversão'!A:B,2,0),IFERROR(VLOOKUP('Lotações convertidas'!A8789,'Lista de conversão'!B:B,1,0),""))</f>
        <v/>
      </c>
    </row>
    <row r="8790" spans="1:2" x14ac:dyDescent="0.25">
      <c r="A8790" t="str">
        <f>TRIM(BC!F8788)</f>
        <v/>
      </c>
      <c r="B8790" t="str">
        <f>IFERROR(VLOOKUP('Lotações convertidas'!A8790,'Lista de conversão'!A:B,2,0),IFERROR(VLOOKUP('Lotações convertidas'!A8790,'Lista de conversão'!B:B,1,0),""))</f>
        <v/>
      </c>
    </row>
    <row r="8791" spans="1:2" x14ac:dyDescent="0.25">
      <c r="A8791" t="str">
        <f>TRIM(BC!F8789)</f>
        <v/>
      </c>
      <c r="B8791" t="str">
        <f>IFERROR(VLOOKUP('Lotações convertidas'!A8791,'Lista de conversão'!A:B,2,0),IFERROR(VLOOKUP('Lotações convertidas'!A8791,'Lista de conversão'!B:B,1,0),""))</f>
        <v/>
      </c>
    </row>
    <row r="8792" spans="1:2" x14ac:dyDescent="0.25">
      <c r="A8792" t="str">
        <f>TRIM(BC!F8790)</f>
        <v/>
      </c>
      <c r="B8792" t="str">
        <f>IFERROR(VLOOKUP('Lotações convertidas'!A8792,'Lista de conversão'!A:B,2,0),IFERROR(VLOOKUP('Lotações convertidas'!A8792,'Lista de conversão'!B:B,1,0),""))</f>
        <v/>
      </c>
    </row>
    <row r="8793" spans="1:2" x14ac:dyDescent="0.25">
      <c r="A8793" t="str">
        <f>TRIM(BC!F8791)</f>
        <v/>
      </c>
      <c r="B8793" t="str">
        <f>IFERROR(VLOOKUP('Lotações convertidas'!A8793,'Lista de conversão'!A:B,2,0),IFERROR(VLOOKUP('Lotações convertidas'!A8793,'Lista de conversão'!B:B,1,0),""))</f>
        <v/>
      </c>
    </row>
    <row r="8794" spans="1:2" x14ac:dyDescent="0.25">
      <c r="A8794" t="str">
        <f>TRIM(BC!F8792)</f>
        <v/>
      </c>
      <c r="B8794" t="str">
        <f>IFERROR(VLOOKUP('Lotações convertidas'!A8794,'Lista de conversão'!A:B,2,0),IFERROR(VLOOKUP('Lotações convertidas'!A8794,'Lista de conversão'!B:B,1,0),""))</f>
        <v/>
      </c>
    </row>
    <row r="8795" spans="1:2" x14ac:dyDescent="0.25">
      <c r="A8795" t="str">
        <f>TRIM(BC!F8793)</f>
        <v/>
      </c>
      <c r="B8795" t="str">
        <f>IFERROR(VLOOKUP('Lotações convertidas'!A8795,'Lista de conversão'!A:B,2,0),IFERROR(VLOOKUP('Lotações convertidas'!A8795,'Lista de conversão'!B:B,1,0),""))</f>
        <v/>
      </c>
    </row>
    <row r="8796" spans="1:2" x14ac:dyDescent="0.25">
      <c r="A8796" t="str">
        <f>TRIM(BC!F8794)</f>
        <v/>
      </c>
      <c r="B8796" t="str">
        <f>IFERROR(VLOOKUP('Lotações convertidas'!A8796,'Lista de conversão'!A:B,2,0),IFERROR(VLOOKUP('Lotações convertidas'!A8796,'Lista de conversão'!B:B,1,0),""))</f>
        <v/>
      </c>
    </row>
    <row r="8797" spans="1:2" x14ac:dyDescent="0.25">
      <c r="A8797" t="str">
        <f>TRIM(BC!F8795)</f>
        <v/>
      </c>
      <c r="B8797" t="str">
        <f>IFERROR(VLOOKUP('Lotações convertidas'!A8797,'Lista de conversão'!A:B,2,0),IFERROR(VLOOKUP('Lotações convertidas'!A8797,'Lista de conversão'!B:B,1,0),""))</f>
        <v/>
      </c>
    </row>
    <row r="8798" spans="1:2" x14ac:dyDescent="0.25">
      <c r="A8798" t="str">
        <f>TRIM(BC!F8796)</f>
        <v/>
      </c>
      <c r="B8798" t="str">
        <f>IFERROR(VLOOKUP('Lotações convertidas'!A8798,'Lista de conversão'!A:B,2,0),IFERROR(VLOOKUP('Lotações convertidas'!A8798,'Lista de conversão'!B:B,1,0),""))</f>
        <v/>
      </c>
    </row>
    <row r="8799" spans="1:2" x14ac:dyDescent="0.25">
      <c r="A8799" t="str">
        <f>TRIM(BC!F8797)</f>
        <v/>
      </c>
      <c r="B8799" t="str">
        <f>IFERROR(VLOOKUP('Lotações convertidas'!A8799,'Lista de conversão'!A:B,2,0),IFERROR(VLOOKUP('Lotações convertidas'!A8799,'Lista de conversão'!B:B,1,0),""))</f>
        <v/>
      </c>
    </row>
    <row r="8800" spans="1:2" x14ac:dyDescent="0.25">
      <c r="A8800" t="str">
        <f>TRIM(BC!F8798)</f>
        <v/>
      </c>
      <c r="B8800" t="str">
        <f>IFERROR(VLOOKUP('Lotações convertidas'!A8800,'Lista de conversão'!A:B,2,0),IFERROR(VLOOKUP('Lotações convertidas'!A8800,'Lista de conversão'!B:B,1,0),""))</f>
        <v/>
      </c>
    </row>
    <row r="8801" spans="1:2" x14ac:dyDescent="0.25">
      <c r="A8801" t="str">
        <f>TRIM(BC!F8799)</f>
        <v/>
      </c>
      <c r="B8801" t="str">
        <f>IFERROR(VLOOKUP('Lotações convertidas'!A8801,'Lista de conversão'!A:B,2,0),IFERROR(VLOOKUP('Lotações convertidas'!A8801,'Lista de conversão'!B:B,1,0),""))</f>
        <v/>
      </c>
    </row>
    <row r="8802" spans="1:2" x14ac:dyDescent="0.25">
      <c r="A8802" t="str">
        <f>TRIM(BC!F8800)</f>
        <v/>
      </c>
      <c r="B8802" t="str">
        <f>IFERROR(VLOOKUP('Lotações convertidas'!A8802,'Lista de conversão'!A:B,2,0),IFERROR(VLOOKUP('Lotações convertidas'!A8802,'Lista de conversão'!B:B,1,0),""))</f>
        <v/>
      </c>
    </row>
    <row r="8803" spans="1:2" x14ac:dyDescent="0.25">
      <c r="A8803" t="str">
        <f>TRIM(BC!F8801)</f>
        <v/>
      </c>
      <c r="B8803" t="str">
        <f>IFERROR(VLOOKUP('Lotações convertidas'!A8803,'Lista de conversão'!A:B,2,0),IFERROR(VLOOKUP('Lotações convertidas'!A8803,'Lista de conversão'!B:B,1,0),""))</f>
        <v/>
      </c>
    </row>
    <row r="8804" spans="1:2" x14ac:dyDescent="0.25">
      <c r="A8804" t="str">
        <f>TRIM(BC!F8802)</f>
        <v/>
      </c>
      <c r="B8804" t="str">
        <f>IFERROR(VLOOKUP('Lotações convertidas'!A8804,'Lista de conversão'!A:B,2,0),IFERROR(VLOOKUP('Lotações convertidas'!A8804,'Lista de conversão'!B:B,1,0),""))</f>
        <v/>
      </c>
    </row>
    <row r="8805" spans="1:2" x14ac:dyDescent="0.25">
      <c r="A8805" t="str">
        <f>TRIM(BC!F8803)</f>
        <v/>
      </c>
      <c r="B8805" t="str">
        <f>IFERROR(VLOOKUP('Lotações convertidas'!A8805,'Lista de conversão'!A:B,2,0),IFERROR(VLOOKUP('Lotações convertidas'!A8805,'Lista de conversão'!B:B,1,0),""))</f>
        <v/>
      </c>
    </row>
    <row r="8806" spans="1:2" x14ac:dyDescent="0.25">
      <c r="A8806" t="str">
        <f>TRIM(BC!F8804)</f>
        <v/>
      </c>
      <c r="B8806" t="str">
        <f>IFERROR(VLOOKUP('Lotações convertidas'!A8806,'Lista de conversão'!A:B,2,0),IFERROR(VLOOKUP('Lotações convertidas'!A8806,'Lista de conversão'!B:B,1,0),""))</f>
        <v/>
      </c>
    </row>
    <row r="8807" spans="1:2" x14ac:dyDescent="0.25">
      <c r="A8807" t="str">
        <f>TRIM(BC!F8805)</f>
        <v/>
      </c>
      <c r="B8807" t="str">
        <f>IFERROR(VLOOKUP('Lotações convertidas'!A8807,'Lista de conversão'!A:B,2,0),IFERROR(VLOOKUP('Lotações convertidas'!A8807,'Lista de conversão'!B:B,1,0),""))</f>
        <v/>
      </c>
    </row>
    <row r="8808" spans="1:2" x14ac:dyDescent="0.25">
      <c r="A8808" t="str">
        <f>TRIM(BC!F8806)</f>
        <v/>
      </c>
      <c r="B8808" t="str">
        <f>IFERROR(VLOOKUP('Lotações convertidas'!A8808,'Lista de conversão'!A:B,2,0),IFERROR(VLOOKUP('Lotações convertidas'!A8808,'Lista de conversão'!B:B,1,0),""))</f>
        <v/>
      </c>
    </row>
    <row r="8809" spans="1:2" x14ac:dyDescent="0.25">
      <c r="A8809" t="str">
        <f>TRIM(BC!F8807)</f>
        <v/>
      </c>
      <c r="B8809" t="str">
        <f>IFERROR(VLOOKUP('Lotações convertidas'!A8809,'Lista de conversão'!A:B,2,0),IFERROR(VLOOKUP('Lotações convertidas'!A8809,'Lista de conversão'!B:B,1,0),""))</f>
        <v/>
      </c>
    </row>
    <row r="8810" spans="1:2" x14ac:dyDescent="0.25">
      <c r="A8810" t="str">
        <f>TRIM(BC!F8808)</f>
        <v/>
      </c>
      <c r="B8810" t="str">
        <f>IFERROR(VLOOKUP('Lotações convertidas'!A8810,'Lista de conversão'!A:B,2,0),IFERROR(VLOOKUP('Lotações convertidas'!A8810,'Lista de conversão'!B:B,1,0),""))</f>
        <v/>
      </c>
    </row>
    <row r="8811" spans="1:2" x14ac:dyDescent="0.25">
      <c r="A8811" t="str">
        <f>TRIM(BC!F8809)</f>
        <v/>
      </c>
      <c r="B8811" t="str">
        <f>IFERROR(VLOOKUP('Lotações convertidas'!A8811,'Lista de conversão'!A:B,2,0),IFERROR(VLOOKUP('Lotações convertidas'!A8811,'Lista de conversão'!B:B,1,0),""))</f>
        <v/>
      </c>
    </row>
    <row r="8812" spans="1:2" x14ac:dyDescent="0.25">
      <c r="A8812" t="str">
        <f>TRIM(BC!F8810)</f>
        <v/>
      </c>
      <c r="B8812" t="str">
        <f>IFERROR(VLOOKUP('Lotações convertidas'!A8812,'Lista de conversão'!A:B,2,0),IFERROR(VLOOKUP('Lotações convertidas'!A8812,'Lista de conversão'!B:B,1,0),""))</f>
        <v/>
      </c>
    </row>
    <row r="8813" spans="1:2" x14ac:dyDescent="0.25">
      <c r="A8813" t="str">
        <f>TRIM(BC!F8811)</f>
        <v/>
      </c>
      <c r="B8813" t="str">
        <f>IFERROR(VLOOKUP('Lotações convertidas'!A8813,'Lista de conversão'!A:B,2,0),IFERROR(VLOOKUP('Lotações convertidas'!A8813,'Lista de conversão'!B:B,1,0),""))</f>
        <v/>
      </c>
    </row>
    <row r="8814" spans="1:2" x14ac:dyDescent="0.25">
      <c r="A8814" t="str">
        <f>TRIM(BC!F8812)</f>
        <v/>
      </c>
      <c r="B8814" t="str">
        <f>IFERROR(VLOOKUP('Lotações convertidas'!A8814,'Lista de conversão'!A:B,2,0),IFERROR(VLOOKUP('Lotações convertidas'!A8814,'Lista de conversão'!B:B,1,0),""))</f>
        <v/>
      </c>
    </row>
    <row r="8815" spans="1:2" x14ac:dyDescent="0.25">
      <c r="A8815" t="str">
        <f>TRIM(BC!F8813)</f>
        <v/>
      </c>
      <c r="B8815" t="str">
        <f>IFERROR(VLOOKUP('Lotações convertidas'!A8815,'Lista de conversão'!A:B,2,0),IFERROR(VLOOKUP('Lotações convertidas'!A8815,'Lista de conversão'!B:B,1,0),""))</f>
        <v/>
      </c>
    </row>
    <row r="8816" spans="1:2" x14ac:dyDescent="0.25">
      <c r="A8816" t="str">
        <f>TRIM(BC!F8814)</f>
        <v/>
      </c>
      <c r="B8816" t="str">
        <f>IFERROR(VLOOKUP('Lotações convertidas'!A8816,'Lista de conversão'!A:B,2,0),IFERROR(VLOOKUP('Lotações convertidas'!A8816,'Lista de conversão'!B:B,1,0),""))</f>
        <v/>
      </c>
    </row>
    <row r="8817" spans="1:2" x14ac:dyDescent="0.25">
      <c r="A8817" t="str">
        <f>TRIM(BC!F8815)</f>
        <v/>
      </c>
      <c r="B8817" t="str">
        <f>IFERROR(VLOOKUP('Lotações convertidas'!A8817,'Lista de conversão'!A:B,2,0),IFERROR(VLOOKUP('Lotações convertidas'!A8817,'Lista de conversão'!B:B,1,0),""))</f>
        <v/>
      </c>
    </row>
    <row r="8818" spans="1:2" x14ac:dyDescent="0.25">
      <c r="A8818" t="str">
        <f>TRIM(BC!F8816)</f>
        <v/>
      </c>
      <c r="B8818" t="str">
        <f>IFERROR(VLOOKUP('Lotações convertidas'!A8818,'Lista de conversão'!A:B,2,0),IFERROR(VLOOKUP('Lotações convertidas'!A8818,'Lista de conversão'!B:B,1,0),""))</f>
        <v/>
      </c>
    </row>
    <row r="8819" spans="1:2" x14ac:dyDescent="0.25">
      <c r="A8819" t="str">
        <f>TRIM(BC!F8817)</f>
        <v/>
      </c>
      <c r="B8819" t="str">
        <f>IFERROR(VLOOKUP('Lotações convertidas'!A8819,'Lista de conversão'!A:B,2,0),IFERROR(VLOOKUP('Lotações convertidas'!A8819,'Lista de conversão'!B:B,1,0),""))</f>
        <v/>
      </c>
    </row>
    <row r="8820" spans="1:2" x14ac:dyDescent="0.25">
      <c r="A8820" t="str">
        <f>TRIM(BC!F8818)</f>
        <v/>
      </c>
      <c r="B8820" t="str">
        <f>IFERROR(VLOOKUP('Lotações convertidas'!A8820,'Lista de conversão'!A:B,2,0),IFERROR(VLOOKUP('Lotações convertidas'!A8820,'Lista de conversão'!B:B,1,0),""))</f>
        <v/>
      </c>
    </row>
    <row r="8821" spans="1:2" x14ac:dyDescent="0.25">
      <c r="A8821" t="str">
        <f>TRIM(BC!F8819)</f>
        <v/>
      </c>
      <c r="B8821" t="str">
        <f>IFERROR(VLOOKUP('Lotações convertidas'!A8821,'Lista de conversão'!A:B,2,0),IFERROR(VLOOKUP('Lotações convertidas'!A8821,'Lista de conversão'!B:B,1,0),""))</f>
        <v/>
      </c>
    </row>
    <row r="8822" spans="1:2" x14ac:dyDescent="0.25">
      <c r="A8822" t="str">
        <f>TRIM(BC!F8820)</f>
        <v/>
      </c>
      <c r="B8822" t="str">
        <f>IFERROR(VLOOKUP('Lotações convertidas'!A8822,'Lista de conversão'!A:B,2,0),IFERROR(VLOOKUP('Lotações convertidas'!A8822,'Lista de conversão'!B:B,1,0),""))</f>
        <v/>
      </c>
    </row>
    <row r="8823" spans="1:2" x14ac:dyDescent="0.25">
      <c r="A8823" t="str">
        <f>TRIM(BC!F8821)</f>
        <v/>
      </c>
      <c r="B8823" t="str">
        <f>IFERROR(VLOOKUP('Lotações convertidas'!A8823,'Lista de conversão'!A:B,2,0),IFERROR(VLOOKUP('Lotações convertidas'!A8823,'Lista de conversão'!B:B,1,0),""))</f>
        <v/>
      </c>
    </row>
    <row r="8824" spans="1:2" x14ac:dyDescent="0.25">
      <c r="A8824" t="str">
        <f>TRIM(BC!F8822)</f>
        <v/>
      </c>
      <c r="B8824" t="str">
        <f>IFERROR(VLOOKUP('Lotações convertidas'!A8824,'Lista de conversão'!A:B,2,0),IFERROR(VLOOKUP('Lotações convertidas'!A8824,'Lista de conversão'!B:B,1,0),""))</f>
        <v/>
      </c>
    </row>
    <row r="8825" spans="1:2" x14ac:dyDescent="0.25">
      <c r="A8825" t="str">
        <f>TRIM(BC!F8823)</f>
        <v/>
      </c>
      <c r="B8825" t="str">
        <f>IFERROR(VLOOKUP('Lotações convertidas'!A8825,'Lista de conversão'!A:B,2,0),IFERROR(VLOOKUP('Lotações convertidas'!A8825,'Lista de conversão'!B:B,1,0),""))</f>
        <v/>
      </c>
    </row>
    <row r="8826" spans="1:2" x14ac:dyDescent="0.25">
      <c r="A8826" t="str">
        <f>TRIM(BC!F8824)</f>
        <v/>
      </c>
      <c r="B8826" t="str">
        <f>IFERROR(VLOOKUP('Lotações convertidas'!A8826,'Lista de conversão'!A:B,2,0),IFERROR(VLOOKUP('Lotações convertidas'!A8826,'Lista de conversão'!B:B,1,0),""))</f>
        <v/>
      </c>
    </row>
    <row r="8827" spans="1:2" x14ac:dyDescent="0.25">
      <c r="A8827" t="str">
        <f>TRIM(BC!F8825)</f>
        <v/>
      </c>
      <c r="B8827" t="str">
        <f>IFERROR(VLOOKUP('Lotações convertidas'!A8827,'Lista de conversão'!A:B,2,0),IFERROR(VLOOKUP('Lotações convertidas'!A8827,'Lista de conversão'!B:B,1,0),""))</f>
        <v/>
      </c>
    </row>
    <row r="8828" spans="1:2" x14ac:dyDescent="0.25">
      <c r="A8828" t="str">
        <f>TRIM(BC!F8826)</f>
        <v/>
      </c>
      <c r="B8828" t="str">
        <f>IFERROR(VLOOKUP('Lotações convertidas'!A8828,'Lista de conversão'!A:B,2,0),IFERROR(VLOOKUP('Lotações convertidas'!A8828,'Lista de conversão'!B:B,1,0),""))</f>
        <v/>
      </c>
    </row>
    <row r="8829" spans="1:2" x14ac:dyDescent="0.25">
      <c r="A8829" t="str">
        <f>TRIM(BC!F8827)</f>
        <v/>
      </c>
      <c r="B8829" t="str">
        <f>IFERROR(VLOOKUP('Lotações convertidas'!A8829,'Lista de conversão'!A:B,2,0),IFERROR(VLOOKUP('Lotações convertidas'!A8829,'Lista de conversão'!B:B,1,0),""))</f>
        <v/>
      </c>
    </row>
    <row r="8830" spans="1:2" x14ac:dyDescent="0.25">
      <c r="A8830" t="str">
        <f>TRIM(BC!F8828)</f>
        <v/>
      </c>
      <c r="B8830" t="str">
        <f>IFERROR(VLOOKUP('Lotações convertidas'!A8830,'Lista de conversão'!A:B,2,0),IFERROR(VLOOKUP('Lotações convertidas'!A8830,'Lista de conversão'!B:B,1,0),""))</f>
        <v/>
      </c>
    </row>
    <row r="8831" spans="1:2" x14ac:dyDescent="0.25">
      <c r="A8831" t="str">
        <f>TRIM(BC!F8829)</f>
        <v/>
      </c>
      <c r="B8831" t="str">
        <f>IFERROR(VLOOKUP('Lotações convertidas'!A8831,'Lista de conversão'!A:B,2,0),IFERROR(VLOOKUP('Lotações convertidas'!A8831,'Lista de conversão'!B:B,1,0),""))</f>
        <v/>
      </c>
    </row>
    <row r="8832" spans="1:2" x14ac:dyDescent="0.25">
      <c r="A8832" t="str">
        <f>TRIM(BC!F8830)</f>
        <v/>
      </c>
      <c r="B8832" t="str">
        <f>IFERROR(VLOOKUP('Lotações convertidas'!A8832,'Lista de conversão'!A:B,2,0),IFERROR(VLOOKUP('Lotações convertidas'!A8832,'Lista de conversão'!B:B,1,0),""))</f>
        <v/>
      </c>
    </row>
    <row r="8833" spans="1:2" x14ac:dyDescent="0.25">
      <c r="A8833" t="str">
        <f>TRIM(BC!F8831)</f>
        <v/>
      </c>
      <c r="B8833" t="str">
        <f>IFERROR(VLOOKUP('Lotações convertidas'!A8833,'Lista de conversão'!A:B,2,0),IFERROR(VLOOKUP('Lotações convertidas'!A8833,'Lista de conversão'!B:B,1,0),""))</f>
        <v/>
      </c>
    </row>
    <row r="8834" spans="1:2" x14ac:dyDescent="0.25">
      <c r="A8834" t="str">
        <f>TRIM(BC!F8832)</f>
        <v/>
      </c>
      <c r="B8834" t="str">
        <f>IFERROR(VLOOKUP('Lotações convertidas'!A8834,'Lista de conversão'!A:B,2,0),IFERROR(VLOOKUP('Lotações convertidas'!A8834,'Lista de conversão'!B:B,1,0),""))</f>
        <v/>
      </c>
    </row>
    <row r="8835" spans="1:2" x14ac:dyDescent="0.25">
      <c r="A8835" t="str">
        <f>TRIM(BC!F8833)</f>
        <v/>
      </c>
      <c r="B8835" t="str">
        <f>IFERROR(VLOOKUP('Lotações convertidas'!A8835,'Lista de conversão'!A:B,2,0),IFERROR(VLOOKUP('Lotações convertidas'!A8835,'Lista de conversão'!B:B,1,0),""))</f>
        <v/>
      </c>
    </row>
    <row r="8836" spans="1:2" x14ac:dyDescent="0.25">
      <c r="A8836" t="str">
        <f>TRIM(BC!F8834)</f>
        <v/>
      </c>
      <c r="B8836" t="str">
        <f>IFERROR(VLOOKUP('Lotações convertidas'!A8836,'Lista de conversão'!A:B,2,0),IFERROR(VLOOKUP('Lotações convertidas'!A8836,'Lista de conversão'!B:B,1,0),""))</f>
        <v/>
      </c>
    </row>
    <row r="8837" spans="1:2" x14ac:dyDescent="0.25">
      <c r="A8837" t="str">
        <f>TRIM(BC!F8835)</f>
        <v/>
      </c>
      <c r="B8837" t="str">
        <f>IFERROR(VLOOKUP('Lotações convertidas'!A8837,'Lista de conversão'!A:B,2,0),IFERROR(VLOOKUP('Lotações convertidas'!A8837,'Lista de conversão'!B:B,1,0),""))</f>
        <v/>
      </c>
    </row>
    <row r="8838" spans="1:2" x14ac:dyDescent="0.25">
      <c r="A8838" t="str">
        <f>TRIM(BC!F8836)</f>
        <v/>
      </c>
      <c r="B8838" t="str">
        <f>IFERROR(VLOOKUP('Lotações convertidas'!A8838,'Lista de conversão'!A:B,2,0),IFERROR(VLOOKUP('Lotações convertidas'!A8838,'Lista de conversão'!B:B,1,0),""))</f>
        <v/>
      </c>
    </row>
    <row r="8839" spans="1:2" x14ac:dyDescent="0.25">
      <c r="A8839" t="str">
        <f>TRIM(BC!F8837)</f>
        <v/>
      </c>
      <c r="B8839" t="str">
        <f>IFERROR(VLOOKUP('Lotações convertidas'!A8839,'Lista de conversão'!A:B,2,0),IFERROR(VLOOKUP('Lotações convertidas'!A8839,'Lista de conversão'!B:B,1,0),""))</f>
        <v/>
      </c>
    </row>
    <row r="8840" spans="1:2" x14ac:dyDescent="0.25">
      <c r="A8840" t="str">
        <f>TRIM(BC!F8838)</f>
        <v/>
      </c>
      <c r="B8840" t="str">
        <f>IFERROR(VLOOKUP('Lotações convertidas'!A8840,'Lista de conversão'!A:B,2,0),IFERROR(VLOOKUP('Lotações convertidas'!A8840,'Lista de conversão'!B:B,1,0),""))</f>
        <v/>
      </c>
    </row>
    <row r="8841" spans="1:2" x14ac:dyDescent="0.25">
      <c r="A8841" t="str">
        <f>TRIM(BC!F8839)</f>
        <v/>
      </c>
      <c r="B8841" t="str">
        <f>IFERROR(VLOOKUP('Lotações convertidas'!A8841,'Lista de conversão'!A:B,2,0),IFERROR(VLOOKUP('Lotações convertidas'!A8841,'Lista de conversão'!B:B,1,0),""))</f>
        <v/>
      </c>
    </row>
    <row r="8842" spans="1:2" x14ac:dyDescent="0.25">
      <c r="A8842" t="str">
        <f>TRIM(BC!F8840)</f>
        <v/>
      </c>
      <c r="B8842" t="str">
        <f>IFERROR(VLOOKUP('Lotações convertidas'!A8842,'Lista de conversão'!A:B,2,0),IFERROR(VLOOKUP('Lotações convertidas'!A8842,'Lista de conversão'!B:B,1,0),""))</f>
        <v/>
      </c>
    </row>
    <row r="8843" spans="1:2" x14ac:dyDescent="0.25">
      <c r="A8843" t="str">
        <f>TRIM(BC!F8841)</f>
        <v/>
      </c>
      <c r="B8843" t="str">
        <f>IFERROR(VLOOKUP('Lotações convertidas'!A8843,'Lista de conversão'!A:B,2,0),IFERROR(VLOOKUP('Lotações convertidas'!A8843,'Lista de conversão'!B:B,1,0),""))</f>
        <v/>
      </c>
    </row>
    <row r="8844" spans="1:2" x14ac:dyDescent="0.25">
      <c r="A8844" t="str">
        <f>TRIM(BC!F8842)</f>
        <v/>
      </c>
      <c r="B8844" t="str">
        <f>IFERROR(VLOOKUP('Lotações convertidas'!A8844,'Lista de conversão'!A:B,2,0),IFERROR(VLOOKUP('Lotações convertidas'!A8844,'Lista de conversão'!B:B,1,0),""))</f>
        <v/>
      </c>
    </row>
    <row r="8845" spans="1:2" x14ac:dyDescent="0.25">
      <c r="A8845" t="str">
        <f>TRIM(BC!F8843)</f>
        <v/>
      </c>
      <c r="B8845" t="str">
        <f>IFERROR(VLOOKUP('Lotações convertidas'!A8845,'Lista de conversão'!A:B,2,0),IFERROR(VLOOKUP('Lotações convertidas'!A8845,'Lista de conversão'!B:B,1,0),""))</f>
        <v/>
      </c>
    </row>
    <row r="8846" spans="1:2" x14ac:dyDescent="0.25">
      <c r="A8846" t="str">
        <f>TRIM(BC!F8844)</f>
        <v/>
      </c>
      <c r="B8846" t="str">
        <f>IFERROR(VLOOKUP('Lotações convertidas'!A8846,'Lista de conversão'!A:B,2,0),IFERROR(VLOOKUP('Lotações convertidas'!A8846,'Lista de conversão'!B:B,1,0),""))</f>
        <v/>
      </c>
    </row>
    <row r="8847" spans="1:2" x14ac:dyDescent="0.25">
      <c r="A8847" t="str">
        <f>TRIM(BC!F8845)</f>
        <v/>
      </c>
      <c r="B8847" t="str">
        <f>IFERROR(VLOOKUP('Lotações convertidas'!A8847,'Lista de conversão'!A:B,2,0),IFERROR(VLOOKUP('Lotações convertidas'!A8847,'Lista de conversão'!B:B,1,0),""))</f>
        <v/>
      </c>
    </row>
    <row r="8848" spans="1:2" x14ac:dyDescent="0.25">
      <c r="A8848" t="str">
        <f>TRIM(BC!F8846)</f>
        <v/>
      </c>
      <c r="B8848" t="str">
        <f>IFERROR(VLOOKUP('Lotações convertidas'!A8848,'Lista de conversão'!A:B,2,0),IFERROR(VLOOKUP('Lotações convertidas'!A8848,'Lista de conversão'!B:B,1,0),""))</f>
        <v/>
      </c>
    </row>
    <row r="8849" spans="1:2" x14ac:dyDescent="0.25">
      <c r="A8849" t="str">
        <f>TRIM(BC!F8847)</f>
        <v/>
      </c>
      <c r="B8849" t="str">
        <f>IFERROR(VLOOKUP('Lotações convertidas'!A8849,'Lista de conversão'!A:B,2,0),IFERROR(VLOOKUP('Lotações convertidas'!A8849,'Lista de conversão'!B:B,1,0),""))</f>
        <v/>
      </c>
    </row>
    <row r="8850" spans="1:2" x14ac:dyDescent="0.25">
      <c r="A8850" t="str">
        <f>TRIM(BC!F8848)</f>
        <v/>
      </c>
      <c r="B8850" t="str">
        <f>IFERROR(VLOOKUP('Lotações convertidas'!A8850,'Lista de conversão'!A:B,2,0),IFERROR(VLOOKUP('Lotações convertidas'!A8850,'Lista de conversão'!B:B,1,0),""))</f>
        <v/>
      </c>
    </row>
    <row r="8851" spans="1:2" x14ac:dyDescent="0.25">
      <c r="A8851" t="str">
        <f>TRIM(BC!F8849)</f>
        <v/>
      </c>
      <c r="B8851" t="str">
        <f>IFERROR(VLOOKUP('Lotações convertidas'!A8851,'Lista de conversão'!A:B,2,0),IFERROR(VLOOKUP('Lotações convertidas'!A8851,'Lista de conversão'!B:B,1,0),""))</f>
        <v/>
      </c>
    </row>
    <row r="8852" spans="1:2" x14ac:dyDescent="0.25">
      <c r="A8852" t="str">
        <f>TRIM(BC!F8850)</f>
        <v/>
      </c>
      <c r="B8852" t="str">
        <f>IFERROR(VLOOKUP('Lotações convertidas'!A8852,'Lista de conversão'!A:B,2,0),IFERROR(VLOOKUP('Lotações convertidas'!A8852,'Lista de conversão'!B:B,1,0),""))</f>
        <v/>
      </c>
    </row>
    <row r="8853" spans="1:2" x14ac:dyDescent="0.25">
      <c r="A8853" t="str">
        <f>TRIM(BC!F8851)</f>
        <v/>
      </c>
      <c r="B8853" t="str">
        <f>IFERROR(VLOOKUP('Lotações convertidas'!A8853,'Lista de conversão'!A:B,2,0),IFERROR(VLOOKUP('Lotações convertidas'!A8853,'Lista de conversão'!B:B,1,0),""))</f>
        <v/>
      </c>
    </row>
    <row r="8854" spans="1:2" x14ac:dyDescent="0.25">
      <c r="A8854" t="str">
        <f>TRIM(BC!F8852)</f>
        <v/>
      </c>
      <c r="B8854" t="str">
        <f>IFERROR(VLOOKUP('Lotações convertidas'!A8854,'Lista de conversão'!A:B,2,0),IFERROR(VLOOKUP('Lotações convertidas'!A8854,'Lista de conversão'!B:B,1,0),""))</f>
        <v/>
      </c>
    </row>
    <row r="8855" spans="1:2" x14ac:dyDescent="0.25">
      <c r="A8855" t="str">
        <f>TRIM(BC!F8853)</f>
        <v/>
      </c>
      <c r="B8855" t="str">
        <f>IFERROR(VLOOKUP('Lotações convertidas'!A8855,'Lista de conversão'!A:B,2,0),IFERROR(VLOOKUP('Lotações convertidas'!A8855,'Lista de conversão'!B:B,1,0),""))</f>
        <v/>
      </c>
    </row>
    <row r="8856" spans="1:2" x14ac:dyDescent="0.25">
      <c r="A8856" t="str">
        <f>TRIM(BC!F8854)</f>
        <v/>
      </c>
      <c r="B8856" t="str">
        <f>IFERROR(VLOOKUP('Lotações convertidas'!A8856,'Lista de conversão'!A:B,2,0),IFERROR(VLOOKUP('Lotações convertidas'!A8856,'Lista de conversão'!B:B,1,0),""))</f>
        <v/>
      </c>
    </row>
    <row r="8857" spans="1:2" x14ac:dyDescent="0.25">
      <c r="A8857" t="str">
        <f>TRIM(BC!F8855)</f>
        <v/>
      </c>
      <c r="B8857" t="str">
        <f>IFERROR(VLOOKUP('Lotações convertidas'!A8857,'Lista de conversão'!A:B,2,0),IFERROR(VLOOKUP('Lotações convertidas'!A8857,'Lista de conversão'!B:B,1,0),""))</f>
        <v/>
      </c>
    </row>
    <row r="8858" spans="1:2" x14ac:dyDescent="0.25">
      <c r="A8858" t="str">
        <f>TRIM(BC!F8856)</f>
        <v/>
      </c>
      <c r="B8858" t="str">
        <f>IFERROR(VLOOKUP('Lotações convertidas'!A8858,'Lista de conversão'!A:B,2,0),IFERROR(VLOOKUP('Lotações convertidas'!A8858,'Lista de conversão'!B:B,1,0),""))</f>
        <v/>
      </c>
    </row>
    <row r="8859" spans="1:2" x14ac:dyDescent="0.25">
      <c r="A8859" t="str">
        <f>TRIM(BC!F8857)</f>
        <v/>
      </c>
      <c r="B8859" t="str">
        <f>IFERROR(VLOOKUP('Lotações convertidas'!A8859,'Lista de conversão'!A:B,2,0),IFERROR(VLOOKUP('Lotações convertidas'!A8859,'Lista de conversão'!B:B,1,0),""))</f>
        <v/>
      </c>
    </row>
    <row r="8860" spans="1:2" x14ac:dyDescent="0.25">
      <c r="A8860" t="str">
        <f>TRIM(BC!F8858)</f>
        <v/>
      </c>
      <c r="B8860" t="str">
        <f>IFERROR(VLOOKUP('Lotações convertidas'!A8860,'Lista de conversão'!A:B,2,0),IFERROR(VLOOKUP('Lotações convertidas'!A8860,'Lista de conversão'!B:B,1,0),""))</f>
        <v/>
      </c>
    </row>
    <row r="8861" spans="1:2" x14ac:dyDescent="0.25">
      <c r="A8861" t="str">
        <f>TRIM(BC!F8859)</f>
        <v/>
      </c>
      <c r="B8861" t="str">
        <f>IFERROR(VLOOKUP('Lotações convertidas'!A8861,'Lista de conversão'!A:B,2,0),IFERROR(VLOOKUP('Lotações convertidas'!A8861,'Lista de conversão'!B:B,1,0),""))</f>
        <v/>
      </c>
    </row>
    <row r="8862" spans="1:2" x14ac:dyDescent="0.25">
      <c r="A8862" t="str">
        <f>TRIM(BC!F8860)</f>
        <v/>
      </c>
      <c r="B8862" t="str">
        <f>IFERROR(VLOOKUP('Lotações convertidas'!A8862,'Lista de conversão'!A:B,2,0),IFERROR(VLOOKUP('Lotações convertidas'!A8862,'Lista de conversão'!B:B,1,0),""))</f>
        <v/>
      </c>
    </row>
    <row r="8863" spans="1:2" x14ac:dyDescent="0.25">
      <c r="A8863" t="str">
        <f>TRIM(BC!F8861)</f>
        <v/>
      </c>
      <c r="B8863" t="str">
        <f>IFERROR(VLOOKUP('Lotações convertidas'!A8863,'Lista de conversão'!A:B,2,0),IFERROR(VLOOKUP('Lotações convertidas'!A8863,'Lista de conversão'!B:B,1,0),""))</f>
        <v/>
      </c>
    </row>
    <row r="8864" spans="1:2" x14ac:dyDescent="0.25">
      <c r="A8864" t="str">
        <f>TRIM(BC!F8862)</f>
        <v/>
      </c>
      <c r="B8864" t="str">
        <f>IFERROR(VLOOKUP('Lotações convertidas'!A8864,'Lista de conversão'!A:B,2,0),IFERROR(VLOOKUP('Lotações convertidas'!A8864,'Lista de conversão'!B:B,1,0),""))</f>
        <v/>
      </c>
    </row>
    <row r="8865" spans="1:2" x14ac:dyDescent="0.25">
      <c r="A8865" t="str">
        <f>TRIM(BC!F8863)</f>
        <v/>
      </c>
      <c r="B8865" t="str">
        <f>IFERROR(VLOOKUP('Lotações convertidas'!A8865,'Lista de conversão'!A:B,2,0),IFERROR(VLOOKUP('Lotações convertidas'!A8865,'Lista de conversão'!B:B,1,0),""))</f>
        <v/>
      </c>
    </row>
    <row r="8866" spans="1:2" x14ac:dyDescent="0.25">
      <c r="A8866" t="str">
        <f>TRIM(BC!F8864)</f>
        <v/>
      </c>
      <c r="B8866" t="str">
        <f>IFERROR(VLOOKUP('Lotações convertidas'!A8866,'Lista de conversão'!A:B,2,0),IFERROR(VLOOKUP('Lotações convertidas'!A8866,'Lista de conversão'!B:B,1,0),""))</f>
        <v/>
      </c>
    </row>
    <row r="8867" spans="1:2" x14ac:dyDescent="0.25">
      <c r="A8867" t="str">
        <f>TRIM(BC!F8865)</f>
        <v/>
      </c>
      <c r="B8867" t="str">
        <f>IFERROR(VLOOKUP('Lotações convertidas'!A8867,'Lista de conversão'!A:B,2,0),IFERROR(VLOOKUP('Lotações convertidas'!A8867,'Lista de conversão'!B:B,1,0),""))</f>
        <v/>
      </c>
    </row>
    <row r="8868" spans="1:2" x14ac:dyDescent="0.25">
      <c r="A8868" t="str">
        <f>TRIM(BC!F8866)</f>
        <v/>
      </c>
      <c r="B8868" t="str">
        <f>IFERROR(VLOOKUP('Lotações convertidas'!A8868,'Lista de conversão'!A:B,2,0),IFERROR(VLOOKUP('Lotações convertidas'!A8868,'Lista de conversão'!B:B,1,0),""))</f>
        <v/>
      </c>
    </row>
    <row r="8869" spans="1:2" x14ac:dyDescent="0.25">
      <c r="A8869" t="str">
        <f>TRIM(BC!F8867)</f>
        <v/>
      </c>
      <c r="B8869" t="str">
        <f>IFERROR(VLOOKUP('Lotações convertidas'!A8869,'Lista de conversão'!A:B,2,0),IFERROR(VLOOKUP('Lotações convertidas'!A8869,'Lista de conversão'!B:B,1,0),""))</f>
        <v/>
      </c>
    </row>
    <row r="8870" spans="1:2" x14ac:dyDescent="0.25">
      <c r="A8870" t="str">
        <f>TRIM(BC!F8868)</f>
        <v/>
      </c>
      <c r="B8870" t="str">
        <f>IFERROR(VLOOKUP('Lotações convertidas'!A8870,'Lista de conversão'!A:B,2,0),IFERROR(VLOOKUP('Lotações convertidas'!A8870,'Lista de conversão'!B:B,1,0),""))</f>
        <v/>
      </c>
    </row>
    <row r="8871" spans="1:2" x14ac:dyDescent="0.25">
      <c r="A8871" t="str">
        <f>TRIM(BC!F8869)</f>
        <v/>
      </c>
      <c r="B8871" t="str">
        <f>IFERROR(VLOOKUP('Lotações convertidas'!A8871,'Lista de conversão'!A:B,2,0),IFERROR(VLOOKUP('Lotações convertidas'!A8871,'Lista de conversão'!B:B,1,0),""))</f>
        <v/>
      </c>
    </row>
    <row r="8872" spans="1:2" x14ac:dyDescent="0.25">
      <c r="A8872" t="str">
        <f>TRIM(BC!F8870)</f>
        <v/>
      </c>
      <c r="B8872" t="str">
        <f>IFERROR(VLOOKUP('Lotações convertidas'!A8872,'Lista de conversão'!A:B,2,0),IFERROR(VLOOKUP('Lotações convertidas'!A8872,'Lista de conversão'!B:B,1,0),""))</f>
        <v/>
      </c>
    </row>
    <row r="8873" spans="1:2" x14ac:dyDescent="0.25">
      <c r="A8873" t="str">
        <f>TRIM(BC!F8871)</f>
        <v/>
      </c>
      <c r="B8873" t="str">
        <f>IFERROR(VLOOKUP('Lotações convertidas'!A8873,'Lista de conversão'!A:B,2,0),IFERROR(VLOOKUP('Lotações convertidas'!A8873,'Lista de conversão'!B:B,1,0),""))</f>
        <v/>
      </c>
    </row>
    <row r="8874" spans="1:2" x14ac:dyDescent="0.25">
      <c r="A8874" t="str">
        <f>TRIM(BC!F8872)</f>
        <v/>
      </c>
      <c r="B8874" t="str">
        <f>IFERROR(VLOOKUP('Lotações convertidas'!A8874,'Lista de conversão'!A:B,2,0),IFERROR(VLOOKUP('Lotações convertidas'!A8874,'Lista de conversão'!B:B,1,0),""))</f>
        <v/>
      </c>
    </row>
    <row r="8875" spans="1:2" x14ac:dyDescent="0.25">
      <c r="A8875" t="str">
        <f>TRIM(BC!F8873)</f>
        <v/>
      </c>
      <c r="B8875" t="str">
        <f>IFERROR(VLOOKUP('Lotações convertidas'!A8875,'Lista de conversão'!A:B,2,0),IFERROR(VLOOKUP('Lotações convertidas'!A8875,'Lista de conversão'!B:B,1,0),""))</f>
        <v/>
      </c>
    </row>
    <row r="8876" spans="1:2" x14ac:dyDescent="0.25">
      <c r="A8876" t="str">
        <f>TRIM(BC!F8874)</f>
        <v/>
      </c>
      <c r="B8876" t="str">
        <f>IFERROR(VLOOKUP('Lotações convertidas'!A8876,'Lista de conversão'!A:B,2,0),IFERROR(VLOOKUP('Lotações convertidas'!A8876,'Lista de conversão'!B:B,1,0),""))</f>
        <v/>
      </c>
    </row>
    <row r="8877" spans="1:2" x14ac:dyDescent="0.25">
      <c r="A8877" t="str">
        <f>TRIM(BC!F8875)</f>
        <v/>
      </c>
      <c r="B8877" t="str">
        <f>IFERROR(VLOOKUP('Lotações convertidas'!A8877,'Lista de conversão'!A:B,2,0),IFERROR(VLOOKUP('Lotações convertidas'!A8877,'Lista de conversão'!B:B,1,0),""))</f>
        <v/>
      </c>
    </row>
    <row r="8878" spans="1:2" x14ac:dyDescent="0.25">
      <c r="A8878" t="str">
        <f>TRIM(BC!F8876)</f>
        <v/>
      </c>
      <c r="B8878" t="str">
        <f>IFERROR(VLOOKUP('Lotações convertidas'!A8878,'Lista de conversão'!A:B,2,0),IFERROR(VLOOKUP('Lotações convertidas'!A8878,'Lista de conversão'!B:B,1,0),""))</f>
        <v/>
      </c>
    </row>
    <row r="8879" spans="1:2" x14ac:dyDescent="0.25">
      <c r="A8879" t="str">
        <f>TRIM(BC!F8877)</f>
        <v/>
      </c>
      <c r="B8879" t="str">
        <f>IFERROR(VLOOKUP('Lotações convertidas'!A8879,'Lista de conversão'!A:B,2,0),IFERROR(VLOOKUP('Lotações convertidas'!A8879,'Lista de conversão'!B:B,1,0),""))</f>
        <v/>
      </c>
    </row>
    <row r="8880" spans="1:2" x14ac:dyDescent="0.25">
      <c r="A8880" t="str">
        <f>TRIM(BC!F8878)</f>
        <v/>
      </c>
      <c r="B8880" t="str">
        <f>IFERROR(VLOOKUP('Lotações convertidas'!A8880,'Lista de conversão'!A:B,2,0),IFERROR(VLOOKUP('Lotações convertidas'!A8880,'Lista de conversão'!B:B,1,0),""))</f>
        <v/>
      </c>
    </row>
    <row r="8881" spans="1:2" x14ac:dyDescent="0.25">
      <c r="A8881" t="str">
        <f>TRIM(BC!F8879)</f>
        <v/>
      </c>
      <c r="B8881" t="str">
        <f>IFERROR(VLOOKUP('Lotações convertidas'!A8881,'Lista de conversão'!A:B,2,0),IFERROR(VLOOKUP('Lotações convertidas'!A8881,'Lista de conversão'!B:B,1,0),""))</f>
        <v/>
      </c>
    </row>
    <row r="8882" spans="1:2" x14ac:dyDescent="0.25">
      <c r="A8882" t="str">
        <f>TRIM(BC!F8880)</f>
        <v/>
      </c>
      <c r="B8882" t="str">
        <f>IFERROR(VLOOKUP('Lotações convertidas'!A8882,'Lista de conversão'!A:B,2,0),IFERROR(VLOOKUP('Lotações convertidas'!A8882,'Lista de conversão'!B:B,1,0),""))</f>
        <v/>
      </c>
    </row>
    <row r="8883" spans="1:2" x14ac:dyDescent="0.25">
      <c r="A8883" t="str">
        <f>TRIM(BC!F8881)</f>
        <v/>
      </c>
      <c r="B8883" t="str">
        <f>IFERROR(VLOOKUP('Lotações convertidas'!A8883,'Lista de conversão'!A:B,2,0),IFERROR(VLOOKUP('Lotações convertidas'!A8883,'Lista de conversão'!B:B,1,0),""))</f>
        <v/>
      </c>
    </row>
    <row r="8884" spans="1:2" x14ac:dyDescent="0.25">
      <c r="A8884" t="str">
        <f>TRIM(BC!F8882)</f>
        <v/>
      </c>
      <c r="B8884" t="str">
        <f>IFERROR(VLOOKUP('Lotações convertidas'!A8884,'Lista de conversão'!A:B,2,0),IFERROR(VLOOKUP('Lotações convertidas'!A8884,'Lista de conversão'!B:B,1,0),""))</f>
        <v/>
      </c>
    </row>
    <row r="8885" spans="1:2" x14ac:dyDescent="0.25">
      <c r="A8885" t="str">
        <f>TRIM(BC!F8883)</f>
        <v/>
      </c>
      <c r="B8885" t="str">
        <f>IFERROR(VLOOKUP('Lotações convertidas'!A8885,'Lista de conversão'!A:B,2,0),IFERROR(VLOOKUP('Lotações convertidas'!A8885,'Lista de conversão'!B:B,1,0),""))</f>
        <v/>
      </c>
    </row>
    <row r="8886" spans="1:2" x14ac:dyDescent="0.25">
      <c r="A8886" t="str">
        <f>TRIM(BC!F8884)</f>
        <v/>
      </c>
      <c r="B8886" t="str">
        <f>IFERROR(VLOOKUP('Lotações convertidas'!A8886,'Lista de conversão'!A:B,2,0),IFERROR(VLOOKUP('Lotações convertidas'!A8886,'Lista de conversão'!B:B,1,0),""))</f>
        <v/>
      </c>
    </row>
    <row r="8887" spans="1:2" x14ac:dyDescent="0.25">
      <c r="A8887" t="str">
        <f>TRIM(BC!F8885)</f>
        <v/>
      </c>
      <c r="B8887" t="str">
        <f>IFERROR(VLOOKUP('Lotações convertidas'!A8887,'Lista de conversão'!A:B,2,0),IFERROR(VLOOKUP('Lotações convertidas'!A8887,'Lista de conversão'!B:B,1,0),""))</f>
        <v/>
      </c>
    </row>
    <row r="8888" spans="1:2" x14ac:dyDescent="0.25">
      <c r="A8888" t="str">
        <f>TRIM(BC!F8886)</f>
        <v/>
      </c>
      <c r="B8888" t="str">
        <f>IFERROR(VLOOKUP('Lotações convertidas'!A8888,'Lista de conversão'!A:B,2,0),IFERROR(VLOOKUP('Lotações convertidas'!A8888,'Lista de conversão'!B:B,1,0),""))</f>
        <v/>
      </c>
    </row>
    <row r="8889" spans="1:2" x14ac:dyDescent="0.25">
      <c r="A8889" t="str">
        <f>TRIM(BC!F8887)</f>
        <v/>
      </c>
      <c r="B8889" t="str">
        <f>IFERROR(VLOOKUP('Lotações convertidas'!A8889,'Lista de conversão'!A:B,2,0),IFERROR(VLOOKUP('Lotações convertidas'!A8889,'Lista de conversão'!B:B,1,0),""))</f>
        <v/>
      </c>
    </row>
    <row r="8890" spans="1:2" x14ac:dyDescent="0.25">
      <c r="A8890" t="str">
        <f>TRIM(BC!F8888)</f>
        <v/>
      </c>
      <c r="B8890" t="str">
        <f>IFERROR(VLOOKUP('Lotações convertidas'!A8890,'Lista de conversão'!A:B,2,0),IFERROR(VLOOKUP('Lotações convertidas'!A8890,'Lista de conversão'!B:B,1,0),""))</f>
        <v/>
      </c>
    </row>
    <row r="8891" spans="1:2" x14ac:dyDescent="0.25">
      <c r="A8891" t="str">
        <f>TRIM(BC!F8889)</f>
        <v/>
      </c>
      <c r="B8891" t="str">
        <f>IFERROR(VLOOKUP('Lotações convertidas'!A8891,'Lista de conversão'!A:B,2,0),IFERROR(VLOOKUP('Lotações convertidas'!A8891,'Lista de conversão'!B:B,1,0),""))</f>
        <v/>
      </c>
    </row>
    <row r="8892" spans="1:2" x14ac:dyDescent="0.25">
      <c r="A8892" t="str">
        <f>TRIM(BC!F8890)</f>
        <v/>
      </c>
      <c r="B8892" t="str">
        <f>IFERROR(VLOOKUP('Lotações convertidas'!A8892,'Lista de conversão'!A:B,2,0),IFERROR(VLOOKUP('Lotações convertidas'!A8892,'Lista de conversão'!B:B,1,0),""))</f>
        <v/>
      </c>
    </row>
    <row r="8893" spans="1:2" x14ac:dyDescent="0.25">
      <c r="A8893" t="str">
        <f>TRIM(BC!F8891)</f>
        <v/>
      </c>
      <c r="B8893" t="str">
        <f>IFERROR(VLOOKUP('Lotações convertidas'!A8893,'Lista de conversão'!A:B,2,0),IFERROR(VLOOKUP('Lotações convertidas'!A8893,'Lista de conversão'!B:B,1,0),""))</f>
        <v/>
      </c>
    </row>
    <row r="8894" spans="1:2" x14ac:dyDescent="0.25">
      <c r="A8894" t="str">
        <f>TRIM(BC!F8892)</f>
        <v/>
      </c>
      <c r="B8894" t="str">
        <f>IFERROR(VLOOKUP('Lotações convertidas'!A8894,'Lista de conversão'!A:B,2,0),IFERROR(VLOOKUP('Lotações convertidas'!A8894,'Lista de conversão'!B:B,1,0),""))</f>
        <v/>
      </c>
    </row>
    <row r="8895" spans="1:2" x14ac:dyDescent="0.25">
      <c r="A8895" t="str">
        <f>TRIM(BC!F8893)</f>
        <v/>
      </c>
      <c r="B8895" t="str">
        <f>IFERROR(VLOOKUP('Lotações convertidas'!A8895,'Lista de conversão'!A:B,2,0),IFERROR(VLOOKUP('Lotações convertidas'!A8895,'Lista de conversão'!B:B,1,0),""))</f>
        <v/>
      </c>
    </row>
    <row r="8896" spans="1:2" x14ac:dyDescent="0.25">
      <c r="A8896" t="str">
        <f>TRIM(BC!F8894)</f>
        <v/>
      </c>
      <c r="B8896" t="str">
        <f>IFERROR(VLOOKUP('Lotações convertidas'!A8896,'Lista de conversão'!A:B,2,0),IFERROR(VLOOKUP('Lotações convertidas'!A8896,'Lista de conversão'!B:B,1,0),""))</f>
        <v/>
      </c>
    </row>
    <row r="8897" spans="1:2" x14ac:dyDescent="0.25">
      <c r="A8897" t="str">
        <f>TRIM(BC!F8895)</f>
        <v/>
      </c>
      <c r="B8897" t="str">
        <f>IFERROR(VLOOKUP('Lotações convertidas'!A8897,'Lista de conversão'!A:B,2,0),IFERROR(VLOOKUP('Lotações convertidas'!A8897,'Lista de conversão'!B:B,1,0),""))</f>
        <v/>
      </c>
    </row>
    <row r="8898" spans="1:2" x14ac:dyDescent="0.25">
      <c r="A8898" t="str">
        <f>TRIM(BC!F8896)</f>
        <v/>
      </c>
      <c r="B8898" t="str">
        <f>IFERROR(VLOOKUP('Lotações convertidas'!A8898,'Lista de conversão'!A:B,2,0),IFERROR(VLOOKUP('Lotações convertidas'!A8898,'Lista de conversão'!B:B,1,0),""))</f>
        <v/>
      </c>
    </row>
    <row r="8899" spans="1:2" x14ac:dyDescent="0.25">
      <c r="A8899" t="str">
        <f>TRIM(BC!F8897)</f>
        <v/>
      </c>
      <c r="B8899" t="str">
        <f>IFERROR(VLOOKUP('Lotações convertidas'!A8899,'Lista de conversão'!A:B,2,0),IFERROR(VLOOKUP('Lotações convertidas'!A8899,'Lista de conversão'!B:B,1,0),""))</f>
        <v/>
      </c>
    </row>
    <row r="8900" spans="1:2" x14ac:dyDescent="0.25">
      <c r="A8900" t="str">
        <f>TRIM(BC!F8898)</f>
        <v/>
      </c>
      <c r="B8900" t="str">
        <f>IFERROR(VLOOKUP('Lotações convertidas'!A8900,'Lista de conversão'!A:B,2,0),IFERROR(VLOOKUP('Lotações convertidas'!A8900,'Lista de conversão'!B:B,1,0),""))</f>
        <v/>
      </c>
    </row>
    <row r="8901" spans="1:2" x14ac:dyDescent="0.25">
      <c r="A8901" t="str">
        <f>TRIM(BC!F8899)</f>
        <v/>
      </c>
      <c r="B8901" t="str">
        <f>IFERROR(VLOOKUP('Lotações convertidas'!A8901,'Lista de conversão'!A:B,2,0),IFERROR(VLOOKUP('Lotações convertidas'!A8901,'Lista de conversão'!B:B,1,0),""))</f>
        <v/>
      </c>
    </row>
    <row r="8902" spans="1:2" x14ac:dyDescent="0.25">
      <c r="A8902" t="str">
        <f>TRIM(BC!F8900)</f>
        <v/>
      </c>
      <c r="B8902" t="str">
        <f>IFERROR(VLOOKUP('Lotações convertidas'!A8902,'Lista de conversão'!A:B,2,0),IFERROR(VLOOKUP('Lotações convertidas'!A8902,'Lista de conversão'!B:B,1,0),""))</f>
        <v/>
      </c>
    </row>
    <row r="8903" spans="1:2" x14ac:dyDescent="0.25">
      <c r="A8903" t="str">
        <f>TRIM(BC!F8901)</f>
        <v/>
      </c>
      <c r="B8903" t="str">
        <f>IFERROR(VLOOKUP('Lotações convertidas'!A8903,'Lista de conversão'!A:B,2,0),IFERROR(VLOOKUP('Lotações convertidas'!A8903,'Lista de conversão'!B:B,1,0),""))</f>
        <v/>
      </c>
    </row>
    <row r="8904" spans="1:2" x14ac:dyDescent="0.25">
      <c r="A8904" t="str">
        <f>TRIM(BC!F8902)</f>
        <v/>
      </c>
      <c r="B8904" t="str">
        <f>IFERROR(VLOOKUP('Lotações convertidas'!A8904,'Lista de conversão'!A:B,2,0),IFERROR(VLOOKUP('Lotações convertidas'!A8904,'Lista de conversão'!B:B,1,0),""))</f>
        <v/>
      </c>
    </row>
    <row r="8905" spans="1:2" x14ac:dyDescent="0.25">
      <c r="A8905" t="str">
        <f>TRIM(BC!F8903)</f>
        <v/>
      </c>
      <c r="B8905" t="str">
        <f>IFERROR(VLOOKUP('Lotações convertidas'!A8905,'Lista de conversão'!A:B,2,0),IFERROR(VLOOKUP('Lotações convertidas'!A8905,'Lista de conversão'!B:B,1,0),""))</f>
        <v/>
      </c>
    </row>
    <row r="8906" spans="1:2" x14ac:dyDescent="0.25">
      <c r="A8906" t="str">
        <f>TRIM(BC!F8904)</f>
        <v/>
      </c>
      <c r="B8906" t="str">
        <f>IFERROR(VLOOKUP('Lotações convertidas'!A8906,'Lista de conversão'!A:B,2,0),IFERROR(VLOOKUP('Lotações convertidas'!A8906,'Lista de conversão'!B:B,1,0),""))</f>
        <v/>
      </c>
    </row>
    <row r="8907" spans="1:2" x14ac:dyDescent="0.25">
      <c r="A8907" t="str">
        <f>TRIM(BC!F8905)</f>
        <v/>
      </c>
      <c r="B8907" t="str">
        <f>IFERROR(VLOOKUP('Lotações convertidas'!A8907,'Lista de conversão'!A:B,2,0),IFERROR(VLOOKUP('Lotações convertidas'!A8907,'Lista de conversão'!B:B,1,0),""))</f>
        <v/>
      </c>
    </row>
    <row r="8908" spans="1:2" x14ac:dyDescent="0.25">
      <c r="A8908" t="str">
        <f>TRIM(BC!F8906)</f>
        <v/>
      </c>
      <c r="B8908" t="str">
        <f>IFERROR(VLOOKUP('Lotações convertidas'!A8908,'Lista de conversão'!A:B,2,0),IFERROR(VLOOKUP('Lotações convertidas'!A8908,'Lista de conversão'!B:B,1,0),""))</f>
        <v/>
      </c>
    </row>
    <row r="8909" spans="1:2" x14ac:dyDescent="0.25">
      <c r="A8909" t="str">
        <f>TRIM(BC!F8907)</f>
        <v/>
      </c>
      <c r="B8909" t="str">
        <f>IFERROR(VLOOKUP('Lotações convertidas'!A8909,'Lista de conversão'!A:B,2,0),IFERROR(VLOOKUP('Lotações convertidas'!A8909,'Lista de conversão'!B:B,1,0),""))</f>
        <v/>
      </c>
    </row>
    <row r="8910" spans="1:2" x14ac:dyDescent="0.25">
      <c r="A8910" t="str">
        <f>TRIM(BC!F8908)</f>
        <v/>
      </c>
      <c r="B8910" t="str">
        <f>IFERROR(VLOOKUP('Lotações convertidas'!A8910,'Lista de conversão'!A:B,2,0),IFERROR(VLOOKUP('Lotações convertidas'!A8910,'Lista de conversão'!B:B,1,0),""))</f>
        <v/>
      </c>
    </row>
    <row r="8911" spans="1:2" x14ac:dyDescent="0.25">
      <c r="A8911" t="str">
        <f>TRIM(BC!F8909)</f>
        <v/>
      </c>
      <c r="B8911" t="str">
        <f>IFERROR(VLOOKUP('Lotações convertidas'!A8911,'Lista de conversão'!A:B,2,0),IFERROR(VLOOKUP('Lotações convertidas'!A8911,'Lista de conversão'!B:B,1,0),""))</f>
        <v/>
      </c>
    </row>
    <row r="8912" spans="1:2" x14ac:dyDescent="0.25">
      <c r="A8912" t="str">
        <f>TRIM(BC!F8910)</f>
        <v/>
      </c>
      <c r="B8912" t="str">
        <f>IFERROR(VLOOKUP('Lotações convertidas'!A8912,'Lista de conversão'!A:B,2,0),IFERROR(VLOOKUP('Lotações convertidas'!A8912,'Lista de conversão'!B:B,1,0),""))</f>
        <v/>
      </c>
    </row>
    <row r="8913" spans="1:2" x14ac:dyDescent="0.25">
      <c r="A8913" t="str">
        <f>TRIM(BC!F8911)</f>
        <v/>
      </c>
      <c r="B8913" t="str">
        <f>IFERROR(VLOOKUP('Lotações convertidas'!A8913,'Lista de conversão'!A:B,2,0),IFERROR(VLOOKUP('Lotações convertidas'!A8913,'Lista de conversão'!B:B,1,0),""))</f>
        <v/>
      </c>
    </row>
    <row r="8914" spans="1:2" x14ac:dyDescent="0.25">
      <c r="A8914" t="str">
        <f>TRIM(BC!F8912)</f>
        <v/>
      </c>
      <c r="B8914" t="str">
        <f>IFERROR(VLOOKUP('Lotações convertidas'!A8914,'Lista de conversão'!A:B,2,0),IFERROR(VLOOKUP('Lotações convertidas'!A8914,'Lista de conversão'!B:B,1,0),""))</f>
        <v/>
      </c>
    </row>
    <row r="8915" spans="1:2" x14ac:dyDescent="0.25">
      <c r="A8915" t="str">
        <f>TRIM(BC!F8913)</f>
        <v/>
      </c>
      <c r="B8915" t="str">
        <f>IFERROR(VLOOKUP('Lotações convertidas'!A8915,'Lista de conversão'!A:B,2,0),IFERROR(VLOOKUP('Lotações convertidas'!A8915,'Lista de conversão'!B:B,1,0),""))</f>
        <v/>
      </c>
    </row>
    <row r="8916" spans="1:2" x14ac:dyDescent="0.25">
      <c r="A8916" t="str">
        <f>TRIM(BC!F8914)</f>
        <v/>
      </c>
      <c r="B8916" t="str">
        <f>IFERROR(VLOOKUP('Lotações convertidas'!A8916,'Lista de conversão'!A:B,2,0),IFERROR(VLOOKUP('Lotações convertidas'!A8916,'Lista de conversão'!B:B,1,0),""))</f>
        <v/>
      </c>
    </row>
    <row r="8917" spans="1:2" x14ac:dyDescent="0.25">
      <c r="A8917" t="str">
        <f>TRIM(BC!F8915)</f>
        <v/>
      </c>
      <c r="B8917" t="str">
        <f>IFERROR(VLOOKUP('Lotações convertidas'!A8917,'Lista de conversão'!A:B,2,0),IFERROR(VLOOKUP('Lotações convertidas'!A8917,'Lista de conversão'!B:B,1,0),""))</f>
        <v/>
      </c>
    </row>
    <row r="8918" spans="1:2" x14ac:dyDescent="0.25">
      <c r="A8918" t="str">
        <f>TRIM(BC!F8916)</f>
        <v/>
      </c>
      <c r="B8918" t="str">
        <f>IFERROR(VLOOKUP('Lotações convertidas'!A8918,'Lista de conversão'!A:B,2,0),IFERROR(VLOOKUP('Lotações convertidas'!A8918,'Lista de conversão'!B:B,1,0),""))</f>
        <v/>
      </c>
    </row>
    <row r="8919" spans="1:2" x14ac:dyDescent="0.25">
      <c r="A8919" t="str">
        <f>TRIM(BC!F8917)</f>
        <v/>
      </c>
      <c r="B8919" t="str">
        <f>IFERROR(VLOOKUP('Lotações convertidas'!A8919,'Lista de conversão'!A:B,2,0),IFERROR(VLOOKUP('Lotações convertidas'!A8919,'Lista de conversão'!B:B,1,0),""))</f>
        <v/>
      </c>
    </row>
    <row r="8920" spans="1:2" x14ac:dyDescent="0.25">
      <c r="A8920" t="str">
        <f>TRIM(BC!F8918)</f>
        <v/>
      </c>
      <c r="B8920" t="str">
        <f>IFERROR(VLOOKUP('Lotações convertidas'!A8920,'Lista de conversão'!A:B,2,0),IFERROR(VLOOKUP('Lotações convertidas'!A8920,'Lista de conversão'!B:B,1,0),""))</f>
        <v/>
      </c>
    </row>
    <row r="8921" spans="1:2" x14ac:dyDescent="0.25">
      <c r="A8921" t="str">
        <f>TRIM(BC!F8919)</f>
        <v/>
      </c>
      <c r="B8921" t="str">
        <f>IFERROR(VLOOKUP('Lotações convertidas'!A8921,'Lista de conversão'!A:B,2,0),IFERROR(VLOOKUP('Lotações convertidas'!A8921,'Lista de conversão'!B:B,1,0),""))</f>
        <v/>
      </c>
    </row>
    <row r="8922" spans="1:2" x14ac:dyDescent="0.25">
      <c r="A8922" t="str">
        <f>TRIM(BC!F8920)</f>
        <v/>
      </c>
      <c r="B8922" t="str">
        <f>IFERROR(VLOOKUP('Lotações convertidas'!A8922,'Lista de conversão'!A:B,2,0),IFERROR(VLOOKUP('Lotações convertidas'!A8922,'Lista de conversão'!B:B,1,0),""))</f>
        <v/>
      </c>
    </row>
    <row r="8923" spans="1:2" x14ac:dyDescent="0.25">
      <c r="A8923" t="str">
        <f>TRIM(BC!F8921)</f>
        <v/>
      </c>
      <c r="B8923" t="str">
        <f>IFERROR(VLOOKUP('Lotações convertidas'!A8923,'Lista de conversão'!A:B,2,0),IFERROR(VLOOKUP('Lotações convertidas'!A8923,'Lista de conversão'!B:B,1,0),""))</f>
        <v/>
      </c>
    </row>
    <row r="8924" spans="1:2" x14ac:dyDescent="0.25">
      <c r="A8924" t="str">
        <f>TRIM(BC!F8922)</f>
        <v/>
      </c>
      <c r="B8924" t="str">
        <f>IFERROR(VLOOKUP('Lotações convertidas'!A8924,'Lista de conversão'!A:B,2,0),IFERROR(VLOOKUP('Lotações convertidas'!A8924,'Lista de conversão'!B:B,1,0),""))</f>
        <v/>
      </c>
    </row>
    <row r="8925" spans="1:2" x14ac:dyDescent="0.25">
      <c r="A8925" t="str">
        <f>TRIM(BC!F8923)</f>
        <v/>
      </c>
      <c r="B8925" t="str">
        <f>IFERROR(VLOOKUP('Lotações convertidas'!A8925,'Lista de conversão'!A:B,2,0),IFERROR(VLOOKUP('Lotações convertidas'!A8925,'Lista de conversão'!B:B,1,0),""))</f>
        <v/>
      </c>
    </row>
    <row r="8926" spans="1:2" x14ac:dyDescent="0.25">
      <c r="A8926" t="str">
        <f>TRIM(BC!F8924)</f>
        <v/>
      </c>
      <c r="B8926" t="str">
        <f>IFERROR(VLOOKUP('Lotações convertidas'!A8926,'Lista de conversão'!A:B,2,0),IFERROR(VLOOKUP('Lotações convertidas'!A8926,'Lista de conversão'!B:B,1,0),""))</f>
        <v/>
      </c>
    </row>
    <row r="8927" spans="1:2" x14ac:dyDescent="0.25">
      <c r="A8927" t="str">
        <f>TRIM(BC!F8925)</f>
        <v/>
      </c>
      <c r="B8927" t="str">
        <f>IFERROR(VLOOKUP('Lotações convertidas'!A8927,'Lista de conversão'!A:B,2,0),IFERROR(VLOOKUP('Lotações convertidas'!A8927,'Lista de conversão'!B:B,1,0),""))</f>
        <v/>
      </c>
    </row>
    <row r="8928" spans="1:2" x14ac:dyDescent="0.25">
      <c r="A8928" t="str">
        <f>TRIM(BC!F8926)</f>
        <v/>
      </c>
      <c r="B8928" t="str">
        <f>IFERROR(VLOOKUP('Lotações convertidas'!A8928,'Lista de conversão'!A:B,2,0),IFERROR(VLOOKUP('Lotações convertidas'!A8928,'Lista de conversão'!B:B,1,0),""))</f>
        <v/>
      </c>
    </row>
    <row r="8929" spans="1:2" x14ac:dyDescent="0.25">
      <c r="A8929" t="str">
        <f>TRIM(BC!F8927)</f>
        <v/>
      </c>
      <c r="B8929" t="str">
        <f>IFERROR(VLOOKUP('Lotações convertidas'!A8929,'Lista de conversão'!A:B,2,0),IFERROR(VLOOKUP('Lotações convertidas'!A8929,'Lista de conversão'!B:B,1,0),""))</f>
        <v/>
      </c>
    </row>
    <row r="8930" spans="1:2" x14ac:dyDescent="0.25">
      <c r="A8930" t="str">
        <f>TRIM(BC!F8928)</f>
        <v/>
      </c>
      <c r="B8930" t="str">
        <f>IFERROR(VLOOKUP('Lotações convertidas'!A8930,'Lista de conversão'!A:B,2,0),IFERROR(VLOOKUP('Lotações convertidas'!A8930,'Lista de conversão'!B:B,1,0),""))</f>
        <v/>
      </c>
    </row>
    <row r="8931" spans="1:2" x14ac:dyDescent="0.25">
      <c r="A8931" t="str">
        <f>TRIM(BC!F8929)</f>
        <v/>
      </c>
      <c r="B8931" t="str">
        <f>IFERROR(VLOOKUP('Lotações convertidas'!A8931,'Lista de conversão'!A:B,2,0),IFERROR(VLOOKUP('Lotações convertidas'!A8931,'Lista de conversão'!B:B,1,0),""))</f>
        <v/>
      </c>
    </row>
    <row r="8932" spans="1:2" x14ac:dyDescent="0.25">
      <c r="A8932" t="str">
        <f>TRIM(BC!F8930)</f>
        <v/>
      </c>
      <c r="B8932" t="str">
        <f>IFERROR(VLOOKUP('Lotações convertidas'!A8932,'Lista de conversão'!A:B,2,0),IFERROR(VLOOKUP('Lotações convertidas'!A8932,'Lista de conversão'!B:B,1,0),""))</f>
        <v/>
      </c>
    </row>
    <row r="8933" spans="1:2" x14ac:dyDescent="0.25">
      <c r="A8933" t="str">
        <f>TRIM(BC!F8931)</f>
        <v/>
      </c>
      <c r="B8933" t="str">
        <f>IFERROR(VLOOKUP('Lotações convertidas'!A8933,'Lista de conversão'!A:B,2,0),IFERROR(VLOOKUP('Lotações convertidas'!A8933,'Lista de conversão'!B:B,1,0),""))</f>
        <v/>
      </c>
    </row>
    <row r="8934" spans="1:2" x14ac:dyDescent="0.25">
      <c r="A8934" t="str">
        <f>TRIM(BC!F8932)</f>
        <v/>
      </c>
      <c r="B8934" t="str">
        <f>IFERROR(VLOOKUP('Lotações convertidas'!A8934,'Lista de conversão'!A:B,2,0),IFERROR(VLOOKUP('Lotações convertidas'!A8934,'Lista de conversão'!B:B,1,0),""))</f>
        <v/>
      </c>
    </row>
    <row r="8935" spans="1:2" x14ac:dyDescent="0.25">
      <c r="A8935" t="str">
        <f>TRIM(BC!F8933)</f>
        <v/>
      </c>
      <c r="B8935" t="str">
        <f>IFERROR(VLOOKUP('Lotações convertidas'!A8935,'Lista de conversão'!A:B,2,0),IFERROR(VLOOKUP('Lotações convertidas'!A8935,'Lista de conversão'!B:B,1,0),""))</f>
        <v/>
      </c>
    </row>
    <row r="8936" spans="1:2" x14ac:dyDescent="0.25">
      <c r="A8936" t="str">
        <f>TRIM(BC!F8934)</f>
        <v/>
      </c>
      <c r="B8936" t="str">
        <f>IFERROR(VLOOKUP('Lotações convertidas'!A8936,'Lista de conversão'!A:B,2,0),IFERROR(VLOOKUP('Lotações convertidas'!A8936,'Lista de conversão'!B:B,1,0),""))</f>
        <v/>
      </c>
    </row>
    <row r="8937" spans="1:2" x14ac:dyDescent="0.25">
      <c r="A8937" t="str">
        <f>TRIM(BC!F8935)</f>
        <v/>
      </c>
      <c r="B8937" t="str">
        <f>IFERROR(VLOOKUP('Lotações convertidas'!A8937,'Lista de conversão'!A:B,2,0),IFERROR(VLOOKUP('Lotações convertidas'!A8937,'Lista de conversão'!B:B,1,0),""))</f>
        <v/>
      </c>
    </row>
    <row r="8938" spans="1:2" x14ac:dyDescent="0.25">
      <c r="A8938" t="str">
        <f>TRIM(BC!F8936)</f>
        <v/>
      </c>
      <c r="B8938" t="str">
        <f>IFERROR(VLOOKUP('Lotações convertidas'!A8938,'Lista de conversão'!A:B,2,0),IFERROR(VLOOKUP('Lotações convertidas'!A8938,'Lista de conversão'!B:B,1,0),""))</f>
        <v/>
      </c>
    </row>
    <row r="8939" spans="1:2" x14ac:dyDescent="0.25">
      <c r="A8939" t="str">
        <f>TRIM(BC!F8937)</f>
        <v/>
      </c>
      <c r="B8939" t="str">
        <f>IFERROR(VLOOKUP('Lotações convertidas'!A8939,'Lista de conversão'!A:B,2,0),IFERROR(VLOOKUP('Lotações convertidas'!A8939,'Lista de conversão'!B:B,1,0),""))</f>
        <v/>
      </c>
    </row>
    <row r="8940" spans="1:2" x14ac:dyDescent="0.25">
      <c r="A8940" t="str">
        <f>TRIM(BC!F8938)</f>
        <v/>
      </c>
      <c r="B8940" t="str">
        <f>IFERROR(VLOOKUP('Lotações convertidas'!A8940,'Lista de conversão'!A:B,2,0),IFERROR(VLOOKUP('Lotações convertidas'!A8940,'Lista de conversão'!B:B,1,0),""))</f>
        <v/>
      </c>
    </row>
    <row r="8941" spans="1:2" x14ac:dyDescent="0.25">
      <c r="A8941" t="str">
        <f>TRIM(BC!F8939)</f>
        <v/>
      </c>
      <c r="B8941" t="str">
        <f>IFERROR(VLOOKUP('Lotações convertidas'!A8941,'Lista de conversão'!A:B,2,0),IFERROR(VLOOKUP('Lotações convertidas'!A8941,'Lista de conversão'!B:B,1,0),""))</f>
        <v/>
      </c>
    </row>
    <row r="8942" spans="1:2" x14ac:dyDescent="0.25">
      <c r="A8942" t="str">
        <f>TRIM(BC!F8940)</f>
        <v/>
      </c>
      <c r="B8942" t="str">
        <f>IFERROR(VLOOKUP('Lotações convertidas'!A8942,'Lista de conversão'!A:B,2,0),IFERROR(VLOOKUP('Lotações convertidas'!A8942,'Lista de conversão'!B:B,1,0),""))</f>
        <v/>
      </c>
    </row>
    <row r="8943" spans="1:2" x14ac:dyDescent="0.25">
      <c r="A8943" t="str">
        <f>TRIM(BC!F8941)</f>
        <v/>
      </c>
      <c r="B8943" t="str">
        <f>IFERROR(VLOOKUP('Lotações convertidas'!A8943,'Lista de conversão'!A:B,2,0),IFERROR(VLOOKUP('Lotações convertidas'!A8943,'Lista de conversão'!B:B,1,0),""))</f>
        <v/>
      </c>
    </row>
    <row r="8944" spans="1:2" x14ac:dyDescent="0.25">
      <c r="A8944" t="str">
        <f>TRIM(BC!F8942)</f>
        <v/>
      </c>
      <c r="B8944" t="str">
        <f>IFERROR(VLOOKUP('Lotações convertidas'!A8944,'Lista de conversão'!A:B,2,0),IFERROR(VLOOKUP('Lotações convertidas'!A8944,'Lista de conversão'!B:B,1,0),""))</f>
        <v/>
      </c>
    </row>
    <row r="8945" spans="1:2" x14ac:dyDescent="0.25">
      <c r="A8945" t="str">
        <f>TRIM(BC!F8943)</f>
        <v/>
      </c>
      <c r="B8945" t="str">
        <f>IFERROR(VLOOKUP('Lotações convertidas'!A8945,'Lista de conversão'!A:B,2,0),IFERROR(VLOOKUP('Lotações convertidas'!A8945,'Lista de conversão'!B:B,1,0),""))</f>
        <v/>
      </c>
    </row>
    <row r="8946" spans="1:2" x14ac:dyDescent="0.25">
      <c r="A8946" t="str">
        <f>TRIM(BC!F8944)</f>
        <v/>
      </c>
      <c r="B8946" t="str">
        <f>IFERROR(VLOOKUP('Lotações convertidas'!A8946,'Lista de conversão'!A:B,2,0),IFERROR(VLOOKUP('Lotações convertidas'!A8946,'Lista de conversão'!B:B,1,0),""))</f>
        <v/>
      </c>
    </row>
    <row r="8947" spans="1:2" x14ac:dyDescent="0.25">
      <c r="A8947" t="str">
        <f>TRIM(BC!F8945)</f>
        <v/>
      </c>
      <c r="B8947" t="str">
        <f>IFERROR(VLOOKUP('Lotações convertidas'!A8947,'Lista de conversão'!A:B,2,0),IFERROR(VLOOKUP('Lotações convertidas'!A8947,'Lista de conversão'!B:B,1,0),""))</f>
        <v/>
      </c>
    </row>
    <row r="8948" spans="1:2" x14ac:dyDescent="0.25">
      <c r="A8948" t="str">
        <f>TRIM(BC!F8946)</f>
        <v/>
      </c>
      <c r="B8948" t="str">
        <f>IFERROR(VLOOKUP('Lotações convertidas'!A8948,'Lista de conversão'!A:B,2,0),IFERROR(VLOOKUP('Lotações convertidas'!A8948,'Lista de conversão'!B:B,1,0),""))</f>
        <v/>
      </c>
    </row>
    <row r="8949" spans="1:2" x14ac:dyDescent="0.25">
      <c r="A8949" t="str">
        <f>TRIM(BC!F8947)</f>
        <v/>
      </c>
      <c r="B8949" t="str">
        <f>IFERROR(VLOOKUP('Lotações convertidas'!A8949,'Lista de conversão'!A:B,2,0),IFERROR(VLOOKUP('Lotações convertidas'!A8949,'Lista de conversão'!B:B,1,0),""))</f>
        <v/>
      </c>
    </row>
    <row r="8950" spans="1:2" x14ac:dyDescent="0.25">
      <c r="A8950" t="str">
        <f>TRIM(BC!F8948)</f>
        <v/>
      </c>
      <c r="B8950" t="str">
        <f>IFERROR(VLOOKUP('Lotações convertidas'!A8950,'Lista de conversão'!A:B,2,0),IFERROR(VLOOKUP('Lotações convertidas'!A8950,'Lista de conversão'!B:B,1,0),""))</f>
        <v/>
      </c>
    </row>
    <row r="8951" spans="1:2" x14ac:dyDescent="0.25">
      <c r="A8951" t="str">
        <f>TRIM(BC!F8949)</f>
        <v/>
      </c>
      <c r="B8951" t="str">
        <f>IFERROR(VLOOKUP('Lotações convertidas'!A8951,'Lista de conversão'!A:B,2,0),IFERROR(VLOOKUP('Lotações convertidas'!A8951,'Lista de conversão'!B:B,1,0),""))</f>
        <v/>
      </c>
    </row>
    <row r="8952" spans="1:2" x14ac:dyDescent="0.25">
      <c r="A8952" t="str">
        <f>TRIM(BC!F8950)</f>
        <v/>
      </c>
      <c r="B8952" t="str">
        <f>IFERROR(VLOOKUP('Lotações convertidas'!A8952,'Lista de conversão'!A:B,2,0),IFERROR(VLOOKUP('Lotações convertidas'!A8952,'Lista de conversão'!B:B,1,0),""))</f>
        <v/>
      </c>
    </row>
    <row r="8953" spans="1:2" x14ac:dyDescent="0.25">
      <c r="A8953" t="str">
        <f>TRIM(BC!F8951)</f>
        <v/>
      </c>
      <c r="B8953" t="str">
        <f>IFERROR(VLOOKUP('Lotações convertidas'!A8953,'Lista de conversão'!A:B,2,0),IFERROR(VLOOKUP('Lotações convertidas'!A8953,'Lista de conversão'!B:B,1,0),""))</f>
        <v/>
      </c>
    </row>
    <row r="8954" spans="1:2" x14ac:dyDescent="0.25">
      <c r="A8954" t="str">
        <f>TRIM(BC!F8952)</f>
        <v/>
      </c>
      <c r="B8954" t="str">
        <f>IFERROR(VLOOKUP('Lotações convertidas'!A8954,'Lista de conversão'!A:B,2,0),IFERROR(VLOOKUP('Lotações convertidas'!A8954,'Lista de conversão'!B:B,1,0),""))</f>
        <v/>
      </c>
    </row>
    <row r="8955" spans="1:2" x14ac:dyDescent="0.25">
      <c r="A8955" t="str">
        <f>TRIM(BC!F8953)</f>
        <v/>
      </c>
      <c r="B8955" t="str">
        <f>IFERROR(VLOOKUP('Lotações convertidas'!A8955,'Lista de conversão'!A:B,2,0),IFERROR(VLOOKUP('Lotações convertidas'!A8955,'Lista de conversão'!B:B,1,0),""))</f>
        <v/>
      </c>
    </row>
    <row r="8956" spans="1:2" x14ac:dyDescent="0.25">
      <c r="A8956" t="str">
        <f>TRIM(BC!F8954)</f>
        <v/>
      </c>
      <c r="B8956" t="str">
        <f>IFERROR(VLOOKUP('Lotações convertidas'!A8956,'Lista de conversão'!A:B,2,0),IFERROR(VLOOKUP('Lotações convertidas'!A8956,'Lista de conversão'!B:B,1,0),""))</f>
        <v/>
      </c>
    </row>
    <row r="8957" spans="1:2" x14ac:dyDescent="0.25">
      <c r="A8957" t="str">
        <f>TRIM(BC!F8955)</f>
        <v/>
      </c>
      <c r="B8957" t="str">
        <f>IFERROR(VLOOKUP('Lotações convertidas'!A8957,'Lista de conversão'!A:B,2,0),IFERROR(VLOOKUP('Lotações convertidas'!A8957,'Lista de conversão'!B:B,1,0),""))</f>
        <v/>
      </c>
    </row>
    <row r="8958" spans="1:2" x14ac:dyDescent="0.25">
      <c r="A8958" t="str">
        <f>TRIM(BC!F8956)</f>
        <v/>
      </c>
      <c r="B8958" t="str">
        <f>IFERROR(VLOOKUP('Lotações convertidas'!A8958,'Lista de conversão'!A:B,2,0),IFERROR(VLOOKUP('Lotações convertidas'!A8958,'Lista de conversão'!B:B,1,0),""))</f>
        <v/>
      </c>
    </row>
    <row r="8959" spans="1:2" x14ac:dyDescent="0.25">
      <c r="A8959" t="str">
        <f>TRIM(BC!F8957)</f>
        <v/>
      </c>
      <c r="B8959" t="str">
        <f>IFERROR(VLOOKUP('Lotações convertidas'!A8959,'Lista de conversão'!A:B,2,0),IFERROR(VLOOKUP('Lotações convertidas'!A8959,'Lista de conversão'!B:B,1,0),""))</f>
        <v/>
      </c>
    </row>
    <row r="8960" spans="1:2" x14ac:dyDescent="0.25">
      <c r="A8960" t="str">
        <f>TRIM(BC!F8958)</f>
        <v/>
      </c>
      <c r="B8960" t="str">
        <f>IFERROR(VLOOKUP('Lotações convertidas'!A8960,'Lista de conversão'!A:B,2,0),IFERROR(VLOOKUP('Lotações convertidas'!A8960,'Lista de conversão'!B:B,1,0),""))</f>
        <v/>
      </c>
    </row>
    <row r="8961" spans="1:2" x14ac:dyDescent="0.25">
      <c r="A8961" t="str">
        <f>TRIM(BC!F8959)</f>
        <v/>
      </c>
      <c r="B8961" t="str">
        <f>IFERROR(VLOOKUP('Lotações convertidas'!A8961,'Lista de conversão'!A:B,2,0),IFERROR(VLOOKUP('Lotações convertidas'!A8961,'Lista de conversão'!B:B,1,0),""))</f>
        <v/>
      </c>
    </row>
    <row r="8962" spans="1:2" x14ac:dyDescent="0.25">
      <c r="A8962" t="str">
        <f>TRIM(BC!F8960)</f>
        <v/>
      </c>
      <c r="B8962" t="str">
        <f>IFERROR(VLOOKUP('Lotações convertidas'!A8962,'Lista de conversão'!A:B,2,0),IFERROR(VLOOKUP('Lotações convertidas'!A8962,'Lista de conversão'!B:B,1,0),""))</f>
        <v/>
      </c>
    </row>
    <row r="8963" spans="1:2" x14ac:dyDescent="0.25">
      <c r="A8963" t="str">
        <f>TRIM(BC!F8961)</f>
        <v/>
      </c>
      <c r="B8963" t="str">
        <f>IFERROR(VLOOKUP('Lotações convertidas'!A8963,'Lista de conversão'!A:B,2,0),IFERROR(VLOOKUP('Lotações convertidas'!A8963,'Lista de conversão'!B:B,1,0),""))</f>
        <v/>
      </c>
    </row>
    <row r="8964" spans="1:2" x14ac:dyDescent="0.25">
      <c r="A8964" t="str">
        <f>TRIM(BC!F8962)</f>
        <v/>
      </c>
      <c r="B8964" t="str">
        <f>IFERROR(VLOOKUP('Lotações convertidas'!A8964,'Lista de conversão'!A:B,2,0),IFERROR(VLOOKUP('Lotações convertidas'!A8964,'Lista de conversão'!B:B,1,0),""))</f>
        <v/>
      </c>
    </row>
    <row r="8965" spans="1:2" x14ac:dyDescent="0.25">
      <c r="A8965" t="str">
        <f>TRIM(BC!F8963)</f>
        <v/>
      </c>
      <c r="B8965" t="str">
        <f>IFERROR(VLOOKUP('Lotações convertidas'!A8965,'Lista de conversão'!A:B,2,0),IFERROR(VLOOKUP('Lotações convertidas'!A8965,'Lista de conversão'!B:B,1,0),""))</f>
        <v/>
      </c>
    </row>
    <row r="8966" spans="1:2" x14ac:dyDescent="0.25">
      <c r="A8966" t="str">
        <f>TRIM(BC!F8964)</f>
        <v/>
      </c>
      <c r="B8966" t="str">
        <f>IFERROR(VLOOKUP('Lotações convertidas'!A8966,'Lista de conversão'!A:B,2,0),IFERROR(VLOOKUP('Lotações convertidas'!A8966,'Lista de conversão'!B:B,1,0),""))</f>
        <v/>
      </c>
    </row>
    <row r="8967" spans="1:2" x14ac:dyDescent="0.25">
      <c r="A8967" t="str">
        <f>TRIM(BC!F8965)</f>
        <v/>
      </c>
      <c r="B8967" t="str">
        <f>IFERROR(VLOOKUP('Lotações convertidas'!A8967,'Lista de conversão'!A:B,2,0),IFERROR(VLOOKUP('Lotações convertidas'!A8967,'Lista de conversão'!B:B,1,0),""))</f>
        <v/>
      </c>
    </row>
    <row r="8968" spans="1:2" x14ac:dyDescent="0.25">
      <c r="A8968" t="str">
        <f>TRIM(BC!F8966)</f>
        <v/>
      </c>
      <c r="B8968" t="str">
        <f>IFERROR(VLOOKUP('Lotações convertidas'!A8968,'Lista de conversão'!A:B,2,0),IFERROR(VLOOKUP('Lotações convertidas'!A8968,'Lista de conversão'!B:B,1,0),""))</f>
        <v/>
      </c>
    </row>
    <row r="8969" spans="1:2" x14ac:dyDescent="0.25">
      <c r="A8969" t="str">
        <f>TRIM(BC!F8967)</f>
        <v/>
      </c>
      <c r="B8969" t="str">
        <f>IFERROR(VLOOKUP('Lotações convertidas'!A8969,'Lista de conversão'!A:B,2,0),IFERROR(VLOOKUP('Lotações convertidas'!A8969,'Lista de conversão'!B:B,1,0),""))</f>
        <v/>
      </c>
    </row>
    <row r="8970" spans="1:2" x14ac:dyDescent="0.25">
      <c r="A8970" t="str">
        <f>TRIM(BC!F8968)</f>
        <v/>
      </c>
      <c r="B8970" t="str">
        <f>IFERROR(VLOOKUP('Lotações convertidas'!A8970,'Lista de conversão'!A:B,2,0),IFERROR(VLOOKUP('Lotações convertidas'!A8970,'Lista de conversão'!B:B,1,0),""))</f>
        <v/>
      </c>
    </row>
    <row r="8971" spans="1:2" x14ac:dyDescent="0.25">
      <c r="A8971" t="str">
        <f>TRIM(BC!F8969)</f>
        <v/>
      </c>
      <c r="B8971" t="str">
        <f>IFERROR(VLOOKUP('Lotações convertidas'!A8971,'Lista de conversão'!A:B,2,0),IFERROR(VLOOKUP('Lotações convertidas'!A8971,'Lista de conversão'!B:B,1,0),""))</f>
        <v/>
      </c>
    </row>
    <row r="8972" spans="1:2" x14ac:dyDescent="0.25">
      <c r="A8972" t="str">
        <f>TRIM(BC!F8970)</f>
        <v/>
      </c>
      <c r="B8972" t="str">
        <f>IFERROR(VLOOKUP('Lotações convertidas'!A8972,'Lista de conversão'!A:B,2,0),IFERROR(VLOOKUP('Lotações convertidas'!A8972,'Lista de conversão'!B:B,1,0),""))</f>
        <v/>
      </c>
    </row>
    <row r="8973" spans="1:2" x14ac:dyDescent="0.25">
      <c r="A8973" t="str">
        <f>TRIM(BC!F8971)</f>
        <v/>
      </c>
      <c r="B8973" t="str">
        <f>IFERROR(VLOOKUP('Lotações convertidas'!A8973,'Lista de conversão'!A:B,2,0),IFERROR(VLOOKUP('Lotações convertidas'!A8973,'Lista de conversão'!B:B,1,0),""))</f>
        <v/>
      </c>
    </row>
    <row r="8974" spans="1:2" x14ac:dyDescent="0.25">
      <c r="A8974" t="str">
        <f>TRIM(BC!F8972)</f>
        <v/>
      </c>
      <c r="B8974" t="str">
        <f>IFERROR(VLOOKUP('Lotações convertidas'!A8974,'Lista de conversão'!A:B,2,0),IFERROR(VLOOKUP('Lotações convertidas'!A8974,'Lista de conversão'!B:B,1,0),""))</f>
        <v/>
      </c>
    </row>
    <row r="8975" spans="1:2" x14ac:dyDescent="0.25">
      <c r="A8975" t="str">
        <f>TRIM(BC!F8973)</f>
        <v/>
      </c>
      <c r="B8975" t="str">
        <f>IFERROR(VLOOKUP('Lotações convertidas'!A8975,'Lista de conversão'!A:B,2,0),IFERROR(VLOOKUP('Lotações convertidas'!A8975,'Lista de conversão'!B:B,1,0),""))</f>
        <v/>
      </c>
    </row>
    <row r="8976" spans="1:2" x14ac:dyDescent="0.25">
      <c r="A8976" t="str">
        <f>TRIM(BC!F8974)</f>
        <v/>
      </c>
      <c r="B8976" t="str">
        <f>IFERROR(VLOOKUP('Lotações convertidas'!A8976,'Lista de conversão'!A:B,2,0),IFERROR(VLOOKUP('Lotações convertidas'!A8976,'Lista de conversão'!B:B,1,0),""))</f>
        <v/>
      </c>
    </row>
    <row r="8977" spans="1:2" x14ac:dyDescent="0.25">
      <c r="A8977" t="str">
        <f>TRIM(BC!F8975)</f>
        <v/>
      </c>
      <c r="B8977" t="str">
        <f>IFERROR(VLOOKUP('Lotações convertidas'!A8977,'Lista de conversão'!A:B,2,0),IFERROR(VLOOKUP('Lotações convertidas'!A8977,'Lista de conversão'!B:B,1,0),""))</f>
        <v/>
      </c>
    </row>
    <row r="8978" spans="1:2" x14ac:dyDescent="0.25">
      <c r="A8978" t="str">
        <f>TRIM(BC!F8976)</f>
        <v/>
      </c>
      <c r="B8978" t="str">
        <f>IFERROR(VLOOKUP('Lotações convertidas'!A8978,'Lista de conversão'!A:B,2,0),IFERROR(VLOOKUP('Lotações convertidas'!A8978,'Lista de conversão'!B:B,1,0),""))</f>
        <v/>
      </c>
    </row>
    <row r="8979" spans="1:2" x14ac:dyDescent="0.25">
      <c r="A8979" t="str">
        <f>TRIM(BC!F8977)</f>
        <v/>
      </c>
      <c r="B8979" t="str">
        <f>IFERROR(VLOOKUP('Lotações convertidas'!A8979,'Lista de conversão'!A:B,2,0),IFERROR(VLOOKUP('Lotações convertidas'!A8979,'Lista de conversão'!B:B,1,0),""))</f>
        <v/>
      </c>
    </row>
    <row r="8980" spans="1:2" x14ac:dyDescent="0.25">
      <c r="A8980" t="str">
        <f>TRIM(BC!F8978)</f>
        <v/>
      </c>
      <c r="B8980" t="str">
        <f>IFERROR(VLOOKUP('Lotações convertidas'!A8980,'Lista de conversão'!A:B,2,0),IFERROR(VLOOKUP('Lotações convertidas'!A8980,'Lista de conversão'!B:B,1,0),""))</f>
        <v/>
      </c>
    </row>
    <row r="8981" spans="1:2" x14ac:dyDescent="0.25">
      <c r="A8981" t="str">
        <f>TRIM(BC!F8979)</f>
        <v/>
      </c>
      <c r="B8981" t="str">
        <f>IFERROR(VLOOKUP('Lotações convertidas'!A8981,'Lista de conversão'!A:B,2,0),IFERROR(VLOOKUP('Lotações convertidas'!A8981,'Lista de conversão'!B:B,1,0),""))</f>
        <v/>
      </c>
    </row>
    <row r="8982" spans="1:2" x14ac:dyDescent="0.25">
      <c r="A8982" t="str">
        <f>TRIM(BC!F8980)</f>
        <v/>
      </c>
      <c r="B8982" t="str">
        <f>IFERROR(VLOOKUP('Lotações convertidas'!A8982,'Lista de conversão'!A:B,2,0),IFERROR(VLOOKUP('Lotações convertidas'!A8982,'Lista de conversão'!B:B,1,0),""))</f>
        <v/>
      </c>
    </row>
    <row r="8983" spans="1:2" x14ac:dyDescent="0.25">
      <c r="A8983" t="str">
        <f>TRIM(BC!F8981)</f>
        <v/>
      </c>
      <c r="B8983" t="str">
        <f>IFERROR(VLOOKUP('Lotações convertidas'!A8983,'Lista de conversão'!A:B,2,0),IFERROR(VLOOKUP('Lotações convertidas'!A8983,'Lista de conversão'!B:B,1,0),""))</f>
        <v/>
      </c>
    </row>
    <row r="8984" spans="1:2" x14ac:dyDescent="0.25">
      <c r="A8984" t="str">
        <f>TRIM(BC!F8982)</f>
        <v/>
      </c>
      <c r="B8984" t="str">
        <f>IFERROR(VLOOKUP('Lotações convertidas'!A8984,'Lista de conversão'!A:B,2,0),IFERROR(VLOOKUP('Lotações convertidas'!A8984,'Lista de conversão'!B:B,1,0),""))</f>
        <v/>
      </c>
    </row>
    <row r="8985" spans="1:2" x14ac:dyDescent="0.25">
      <c r="A8985" t="str">
        <f>TRIM(BC!F8983)</f>
        <v/>
      </c>
      <c r="B8985" t="str">
        <f>IFERROR(VLOOKUP('Lotações convertidas'!A8985,'Lista de conversão'!A:B,2,0),IFERROR(VLOOKUP('Lotações convertidas'!A8985,'Lista de conversão'!B:B,1,0),""))</f>
        <v/>
      </c>
    </row>
    <row r="8986" spans="1:2" x14ac:dyDescent="0.25">
      <c r="A8986" t="str">
        <f>TRIM(BC!F8984)</f>
        <v/>
      </c>
      <c r="B8986" t="str">
        <f>IFERROR(VLOOKUP('Lotações convertidas'!A8986,'Lista de conversão'!A:B,2,0),IFERROR(VLOOKUP('Lotações convertidas'!A8986,'Lista de conversão'!B:B,1,0),""))</f>
        <v/>
      </c>
    </row>
    <row r="8987" spans="1:2" x14ac:dyDescent="0.25">
      <c r="A8987" t="str">
        <f>TRIM(BC!F8985)</f>
        <v/>
      </c>
      <c r="B8987" t="str">
        <f>IFERROR(VLOOKUP('Lotações convertidas'!A8987,'Lista de conversão'!A:B,2,0),IFERROR(VLOOKUP('Lotações convertidas'!A8987,'Lista de conversão'!B:B,1,0),""))</f>
        <v/>
      </c>
    </row>
    <row r="8988" spans="1:2" x14ac:dyDescent="0.25">
      <c r="A8988" t="str">
        <f>TRIM(BC!F8986)</f>
        <v/>
      </c>
      <c r="B8988" t="str">
        <f>IFERROR(VLOOKUP('Lotações convertidas'!A8988,'Lista de conversão'!A:B,2,0),IFERROR(VLOOKUP('Lotações convertidas'!A8988,'Lista de conversão'!B:B,1,0),""))</f>
        <v/>
      </c>
    </row>
    <row r="8989" spans="1:2" x14ac:dyDescent="0.25">
      <c r="A8989" t="str">
        <f>TRIM(BC!F8987)</f>
        <v/>
      </c>
      <c r="B8989" t="str">
        <f>IFERROR(VLOOKUP('Lotações convertidas'!A8989,'Lista de conversão'!A:B,2,0),IFERROR(VLOOKUP('Lotações convertidas'!A8989,'Lista de conversão'!B:B,1,0),""))</f>
        <v/>
      </c>
    </row>
    <row r="8990" spans="1:2" x14ac:dyDescent="0.25">
      <c r="A8990" t="str">
        <f>TRIM(BC!F8988)</f>
        <v/>
      </c>
      <c r="B8990" t="str">
        <f>IFERROR(VLOOKUP('Lotações convertidas'!A8990,'Lista de conversão'!A:B,2,0),IFERROR(VLOOKUP('Lotações convertidas'!A8990,'Lista de conversão'!B:B,1,0),""))</f>
        <v/>
      </c>
    </row>
    <row r="8991" spans="1:2" x14ac:dyDescent="0.25">
      <c r="A8991" t="str">
        <f>TRIM(BC!F8989)</f>
        <v/>
      </c>
      <c r="B8991" t="str">
        <f>IFERROR(VLOOKUP('Lotações convertidas'!A8991,'Lista de conversão'!A:B,2,0),IFERROR(VLOOKUP('Lotações convertidas'!A8991,'Lista de conversão'!B:B,1,0),""))</f>
        <v/>
      </c>
    </row>
    <row r="8992" spans="1:2" x14ac:dyDescent="0.25">
      <c r="A8992" t="str">
        <f>TRIM(BC!F8990)</f>
        <v/>
      </c>
      <c r="B8992" t="str">
        <f>IFERROR(VLOOKUP('Lotações convertidas'!A8992,'Lista de conversão'!A:B,2,0),IFERROR(VLOOKUP('Lotações convertidas'!A8992,'Lista de conversão'!B:B,1,0),""))</f>
        <v/>
      </c>
    </row>
    <row r="8993" spans="1:2" x14ac:dyDescent="0.25">
      <c r="A8993" t="str">
        <f>TRIM(BC!F8991)</f>
        <v/>
      </c>
      <c r="B8993" t="str">
        <f>IFERROR(VLOOKUP('Lotações convertidas'!A8993,'Lista de conversão'!A:B,2,0),IFERROR(VLOOKUP('Lotações convertidas'!A8993,'Lista de conversão'!B:B,1,0),""))</f>
        <v/>
      </c>
    </row>
    <row r="8994" spans="1:2" x14ac:dyDescent="0.25">
      <c r="A8994" t="str">
        <f>TRIM(BC!F8992)</f>
        <v/>
      </c>
      <c r="B8994" t="str">
        <f>IFERROR(VLOOKUP('Lotações convertidas'!A8994,'Lista de conversão'!A:B,2,0),IFERROR(VLOOKUP('Lotações convertidas'!A8994,'Lista de conversão'!B:B,1,0),""))</f>
        <v/>
      </c>
    </row>
    <row r="8995" spans="1:2" x14ac:dyDescent="0.25">
      <c r="A8995" t="str">
        <f>TRIM(BC!F8993)</f>
        <v/>
      </c>
      <c r="B8995" t="str">
        <f>IFERROR(VLOOKUP('Lotações convertidas'!A8995,'Lista de conversão'!A:B,2,0),IFERROR(VLOOKUP('Lotações convertidas'!A8995,'Lista de conversão'!B:B,1,0),""))</f>
        <v/>
      </c>
    </row>
    <row r="8996" spans="1:2" x14ac:dyDescent="0.25">
      <c r="A8996" t="str">
        <f>TRIM(BC!F8994)</f>
        <v/>
      </c>
      <c r="B8996" t="str">
        <f>IFERROR(VLOOKUP('Lotações convertidas'!A8996,'Lista de conversão'!A:B,2,0),IFERROR(VLOOKUP('Lotações convertidas'!A8996,'Lista de conversão'!B:B,1,0),""))</f>
        <v/>
      </c>
    </row>
    <row r="8997" spans="1:2" x14ac:dyDescent="0.25">
      <c r="A8997" t="str">
        <f>TRIM(BC!F8995)</f>
        <v/>
      </c>
      <c r="B8997" t="str">
        <f>IFERROR(VLOOKUP('Lotações convertidas'!A8997,'Lista de conversão'!A:B,2,0),IFERROR(VLOOKUP('Lotações convertidas'!A8997,'Lista de conversão'!B:B,1,0),""))</f>
        <v/>
      </c>
    </row>
    <row r="8998" spans="1:2" x14ac:dyDescent="0.25">
      <c r="A8998" t="str">
        <f>TRIM(BC!F8996)</f>
        <v/>
      </c>
      <c r="B8998" t="str">
        <f>IFERROR(VLOOKUP('Lotações convertidas'!A8998,'Lista de conversão'!A:B,2,0),IFERROR(VLOOKUP('Lotações convertidas'!A8998,'Lista de conversão'!B:B,1,0),""))</f>
        <v/>
      </c>
    </row>
    <row r="8999" spans="1:2" x14ac:dyDescent="0.25">
      <c r="A8999" t="str">
        <f>TRIM(BC!F8997)</f>
        <v/>
      </c>
      <c r="B8999" t="str">
        <f>IFERROR(VLOOKUP('Lotações convertidas'!A8999,'Lista de conversão'!A:B,2,0),IFERROR(VLOOKUP('Lotações convertidas'!A8999,'Lista de conversão'!B:B,1,0),""))</f>
        <v/>
      </c>
    </row>
    <row r="9000" spans="1:2" x14ac:dyDescent="0.25">
      <c r="A9000" t="str">
        <f>TRIM(BC!F8998)</f>
        <v/>
      </c>
      <c r="B9000" t="str">
        <f>IFERROR(VLOOKUP('Lotações convertidas'!A9000,'Lista de conversão'!A:B,2,0),IFERROR(VLOOKUP('Lotações convertidas'!A9000,'Lista de conversão'!B:B,1,0),""))</f>
        <v/>
      </c>
    </row>
    <row r="9001" spans="1:2" x14ac:dyDescent="0.25">
      <c r="A9001" t="str">
        <f>TRIM(BC!F8999)</f>
        <v/>
      </c>
      <c r="B9001" t="str">
        <f>IFERROR(VLOOKUP('Lotações convertidas'!A9001,'Lista de conversão'!A:B,2,0),IFERROR(VLOOKUP('Lotações convertidas'!A9001,'Lista de conversão'!B:B,1,0),""))</f>
        <v/>
      </c>
    </row>
    <row r="9002" spans="1:2" x14ac:dyDescent="0.25">
      <c r="A9002" t="str">
        <f>TRIM(BC!F9000)</f>
        <v/>
      </c>
      <c r="B9002" t="str">
        <f>IFERROR(VLOOKUP('Lotações convertidas'!A9002,'Lista de conversão'!A:B,2,0),IFERROR(VLOOKUP('Lotações convertidas'!A9002,'Lista de conversão'!B:B,1,0),""))</f>
        <v/>
      </c>
    </row>
    <row r="9003" spans="1:2" x14ac:dyDescent="0.25">
      <c r="A9003" t="str">
        <f>TRIM(BC!F9001)</f>
        <v/>
      </c>
      <c r="B9003" t="str">
        <f>IFERROR(VLOOKUP('Lotações convertidas'!A9003,'Lista de conversão'!A:B,2,0),IFERROR(VLOOKUP('Lotações convertidas'!A9003,'Lista de conversão'!B:B,1,0),""))</f>
        <v/>
      </c>
    </row>
    <row r="9004" spans="1:2" x14ac:dyDescent="0.25">
      <c r="A9004" t="str">
        <f>TRIM(BC!F9002)</f>
        <v/>
      </c>
      <c r="B9004" t="str">
        <f>IFERROR(VLOOKUP('Lotações convertidas'!A9004,'Lista de conversão'!A:B,2,0),IFERROR(VLOOKUP('Lotações convertidas'!A9004,'Lista de conversão'!B:B,1,0),""))</f>
        <v/>
      </c>
    </row>
    <row r="9005" spans="1:2" x14ac:dyDescent="0.25">
      <c r="A9005" t="str">
        <f>TRIM(BC!F9003)</f>
        <v/>
      </c>
      <c r="B9005" t="str">
        <f>IFERROR(VLOOKUP('Lotações convertidas'!A9005,'Lista de conversão'!A:B,2,0),IFERROR(VLOOKUP('Lotações convertidas'!A9005,'Lista de conversão'!B:B,1,0),""))</f>
        <v/>
      </c>
    </row>
    <row r="9006" spans="1:2" x14ac:dyDescent="0.25">
      <c r="A9006" t="str">
        <f>TRIM(BC!F9004)</f>
        <v/>
      </c>
      <c r="B9006" t="str">
        <f>IFERROR(VLOOKUP('Lotações convertidas'!A9006,'Lista de conversão'!A:B,2,0),IFERROR(VLOOKUP('Lotações convertidas'!A9006,'Lista de conversão'!B:B,1,0),""))</f>
        <v/>
      </c>
    </row>
    <row r="9007" spans="1:2" x14ac:dyDescent="0.25">
      <c r="A9007" t="str">
        <f>TRIM(BC!F9005)</f>
        <v/>
      </c>
      <c r="B9007" t="str">
        <f>IFERROR(VLOOKUP('Lotações convertidas'!A9007,'Lista de conversão'!A:B,2,0),IFERROR(VLOOKUP('Lotações convertidas'!A9007,'Lista de conversão'!B:B,1,0),""))</f>
        <v/>
      </c>
    </row>
    <row r="9008" spans="1:2" x14ac:dyDescent="0.25">
      <c r="A9008" t="str">
        <f>TRIM(BC!F9006)</f>
        <v/>
      </c>
      <c r="B9008" t="str">
        <f>IFERROR(VLOOKUP('Lotações convertidas'!A9008,'Lista de conversão'!A:B,2,0),IFERROR(VLOOKUP('Lotações convertidas'!A9008,'Lista de conversão'!B:B,1,0),""))</f>
        <v/>
      </c>
    </row>
    <row r="9009" spans="1:2" x14ac:dyDescent="0.25">
      <c r="A9009" t="str">
        <f>TRIM(BC!F9007)</f>
        <v/>
      </c>
      <c r="B9009" t="str">
        <f>IFERROR(VLOOKUP('Lotações convertidas'!A9009,'Lista de conversão'!A:B,2,0),IFERROR(VLOOKUP('Lotações convertidas'!A9009,'Lista de conversão'!B:B,1,0),""))</f>
        <v/>
      </c>
    </row>
    <row r="9010" spans="1:2" x14ac:dyDescent="0.25">
      <c r="A9010" t="str">
        <f>TRIM(BC!F9008)</f>
        <v/>
      </c>
      <c r="B9010" t="str">
        <f>IFERROR(VLOOKUP('Lotações convertidas'!A9010,'Lista de conversão'!A:B,2,0),IFERROR(VLOOKUP('Lotações convertidas'!A9010,'Lista de conversão'!B:B,1,0),""))</f>
        <v/>
      </c>
    </row>
    <row r="9011" spans="1:2" x14ac:dyDescent="0.25">
      <c r="A9011" t="str">
        <f>TRIM(BC!F9009)</f>
        <v/>
      </c>
      <c r="B9011" t="str">
        <f>IFERROR(VLOOKUP('Lotações convertidas'!A9011,'Lista de conversão'!A:B,2,0),IFERROR(VLOOKUP('Lotações convertidas'!A9011,'Lista de conversão'!B:B,1,0),""))</f>
        <v/>
      </c>
    </row>
    <row r="9012" spans="1:2" x14ac:dyDescent="0.25">
      <c r="A9012" t="str">
        <f>TRIM(BC!F9010)</f>
        <v/>
      </c>
      <c r="B9012" t="str">
        <f>IFERROR(VLOOKUP('Lotações convertidas'!A9012,'Lista de conversão'!A:B,2,0),IFERROR(VLOOKUP('Lotações convertidas'!A9012,'Lista de conversão'!B:B,1,0),""))</f>
        <v/>
      </c>
    </row>
    <row r="9013" spans="1:2" x14ac:dyDescent="0.25">
      <c r="A9013" t="str">
        <f>TRIM(BC!F9011)</f>
        <v/>
      </c>
      <c r="B9013" t="str">
        <f>IFERROR(VLOOKUP('Lotações convertidas'!A9013,'Lista de conversão'!A:B,2,0),IFERROR(VLOOKUP('Lotações convertidas'!A9013,'Lista de conversão'!B:B,1,0),""))</f>
        <v/>
      </c>
    </row>
    <row r="9014" spans="1:2" x14ac:dyDescent="0.25">
      <c r="A9014" t="str">
        <f>TRIM(BC!F9012)</f>
        <v/>
      </c>
      <c r="B9014" t="str">
        <f>IFERROR(VLOOKUP('Lotações convertidas'!A9014,'Lista de conversão'!A:B,2,0),IFERROR(VLOOKUP('Lotações convertidas'!A9014,'Lista de conversão'!B:B,1,0),""))</f>
        <v/>
      </c>
    </row>
    <row r="9015" spans="1:2" x14ac:dyDescent="0.25">
      <c r="A9015" t="str">
        <f>TRIM(BC!F9013)</f>
        <v/>
      </c>
      <c r="B9015" t="str">
        <f>IFERROR(VLOOKUP('Lotações convertidas'!A9015,'Lista de conversão'!A:B,2,0),IFERROR(VLOOKUP('Lotações convertidas'!A9015,'Lista de conversão'!B:B,1,0),""))</f>
        <v/>
      </c>
    </row>
    <row r="9016" spans="1:2" x14ac:dyDescent="0.25">
      <c r="A9016" t="str">
        <f>TRIM(BC!F9014)</f>
        <v/>
      </c>
      <c r="B9016" t="str">
        <f>IFERROR(VLOOKUP('Lotações convertidas'!A9016,'Lista de conversão'!A:B,2,0),IFERROR(VLOOKUP('Lotações convertidas'!A9016,'Lista de conversão'!B:B,1,0),""))</f>
        <v/>
      </c>
    </row>
    <row r="9017" spans="1:2" x14ac:dyDescent="0.25">
      <c r="A9017" t="str">
        <f>TRIM(BC!F9015)</f>
        <v/>
      </c>
      <c r="B9017" t="str">
        <f>IFERROR(VLOOKUP('Lotações convertidas'!A9017,'Lista de conversão'!A:B,2,0),IFERROR(VLOOKUP('Lotações convertidas'!A9017,'Lista de conversão'!B:B,1,0),""))</f>
        <v/>
      </c>
    </row>
    <row r="9018" spans="1:2" x14ac:dyDescent="0.25">
      <c r="A9018" t="str">
        <f>TRIM(BC!F9016)</f>
        <v/>
      </c>
      <c r="B9018" t="str">
        <f>IFERROR(VLOOKUP('Lotações convertidas'!A9018,'Lista de conversão'!A:B,2,0),IFERROR(VLOOKUP('Lotações convertidas'!A9018,'Lista de conversão'!B:B,1,0),""))</f>
        <v/>
      </c>
    </row>
    <row r="9019" spans="1:2" x14ac:dyDescent="0.25">
      <c r="A9019" t="str">
        <f>TRIM(BC!F9017)</f>
        <v/>
      </c>
      <c r="B9019" t="str">
        <f>IFERROR(VLOOKUP('Lotações convertidas'!A9019,'Lista de conversão'!A:B,2,0),IFERROR(VLOOKUP('Lotações convertidas'!A9019,'Lista de conversão'!B:B,1,0),""))</f>
        <v/>
      </c>
    </row>
    <row r="9020" spans="1:2" x14ac:dyDescent="0.25">
      <c r="A9020" t="str">
        <f>TRIM(BC!F9018)</f>
        <v/>
      </c>
      <c r="B9020" t="str">
        <f>IFERROR(VLOOKUP('Lotações convertidas'!A9020,'Lista de conversão'!A:B,2,0),IFERROR(VLOOKUP('Lotações convertidas'!A9020,'Lista de conversão'!B:B,1,0),""))</f>
        <v/>
      </c>
    </row>
    <row r="9021" spans="1:2" x14ac:dyDescent="0.25">
      <c r="A9021" t="str">
        <f>TRIM(BC!F9019)</f>
        <v/>
      </c>
      <c r="B9021" t="str">
        <f>IFERROR(VLOOKUP('Lotações convertidas'!A9021,'Lista de conversão'!A:B,2,0),IFERROR(VLOOKUP('Lotações convertidas'!A9021,'Lista de conversão'!B:B,1,0),""))</f>
        <v/>
      </c>
    </row>
    <row r="9022" spans="1:2" x14ac:dyDescent="0.25">
      <c r="A9022" t="str">
        <f>TRIM(BC!F9020)</f>
        <v/>
      </c>
      <c r="B9022" t="str">
        <f>IFERROR(VLOOKUP('Lotações convertidas'!A9022,'Lista de conversão'!A:B,2,0),IFERROR(VLOOKUP('Lotações convertidas'!A9022,'Lista de conversão'!B:B,1,0),""))</f>
        <v/>
      </c>
    </row>
    <row r="9023" spans="1:2" x14ac:dyDescent="0.25">
      <c r="A9023" t="str">
        <f>TRIM(BC!F9021)</f>
        <v/>
      </c>
      <c r="B9023" t="str">
        <f>IFERROR(VLOOKUP('Lotações convertidas'!A9023,'Lista de conversão'!A:B,2,0),IFERROR(VLOOKUP('Lotações convertidas'!A9023,'Lista de conversão'!B:B,1,0),""))</f>
        <v/>
      </c>
    </row>
    <row r="9024" spans="1:2" x14ac:dyDescent="0.25">
      <c r="A9024" t="str">
        <f>TRIM(BC!F9022)</f>
        <v/>
      </c>
      <c r="B9024" t="str">
        <f>IFERROR(VLOOKUP('Lotações convertidas'!A9024,'Lista de conversão'!A:B,2,0),IFERROR(VLOOKUP('Lotações convertidas'!A9024,'Lista de conversão'!B:B,1,0),""))</f>
        <v/>
      </c>
    </row>
    <row r="9025" spans="1:2" x14ac:dyDescent="0.25">
      <c r="A9025" t="str">
        <f>TRIM(BC!F9023)</f>
        <v/>
      </c>
      <c r="B9025" t="str">
        <f>IFERROR(VLOOKUP('Lotações convertidas'!A9025,'Lista de conversão'!A:B,2,0),IFERROR(VLOOKUP('Lotações convertidas'!A9025,'Lista de conversão'!B:B,1,0),""))</f>
        <v/>
      </c>
    </row>
    <row r="9026" spans="1:2" x14ac:dyDescent="0.25">
      <c r="A9026" t="str">
        <f>TRIM(BC!F9024)</f>
        <v/>
      </c>
      <c r="B9026" t="str">
        <f>IFERROR(VLOOKUP('Lotações convertidas'!A9026,'Lista de conversão'!A:B,2,0),IFERROR(VLOOKUP('Lotações convertidas'!A9026,'Lista de conversão'!B:B,1,0),""))</f>
        <v/>
      </c>
    </row>
    <row r="9027" spans="1:2" x14ac:dyDescent="0.25">
      <c r="A9027" t="str">
        <f>TRIM(BC!F9025)</f>
        <v/>
      </c>
      <c r="B9027" t="str">
        <f>IFERROR(VLOOKUP('Lotações convertidas'!A9027,'Lista de conversão'!A:B,2,0),IFERROR(VLOOKUP('Lotações convertidas'!A9027,'Lista de conversão'!B:B,1,0),""))</f>
        <v/>
      </c>
    </row>
    <row r="9028" spans="1:2" x14ac:dyDescent="0.25">
      <c r="A9028" t="str">
        <f>TRIM(BC!F9026)</f>
        <v/>
      </c>
      <c r="B9028" t="str">
        <f>IFERROR(VLOOKUP('Lotações convertidas'!A9028,'Lista de conversão'!A:B,2,0),IFERROR(VLOOKUP('Lotações convertidas'!A9028,'Lista de conversão'!B:B,1,0),""))</f>
        <v/>
      </c>
    </row>
    <row r="9029" spans="1:2" x14ac:dyDescent="0.25">
      <c r="A9029" t="str">
        <f>TRIM(BC!F9027)</f>
        <v/>
      </c>
      <c r="B9029" t="str">
        <f>IFERROR(VLOOKUP('Lotações convertidas'!A9029,'Lista de conversão'!A:B,2,0),IFERROR(VLOOKUP('Lotações convertidas'!A9029,'Lista de conversão'!B:B,1,0),""))</f>
        <v/>
      </c>
    </row>
    <row r="9030" spans="1:2" x14ac:dyDescent="0.25">
      <c r="A9030" t="str">
        <f>TRIM(BC!F9028)</f>
        <v/>
      </c>
      <c r="B9030" t="str">
        <f>IFERROR(VLOOKUP('Lotações convertidas'!A9030,'Lista de conversão'!A:B,2,0),IFERROR(VLOOKUP('Lotações convertidas'!A9030,'Lista de conversão'!B:B,1,0),""))</f>
        <v/>
      </c>
    </row>
    <row r="9031" spans="1:2" x14ac:dyDescent="0.25">
      <c r="A9031" t="str">
        <f>TRIM(BC!F9029)</f>
        <v/>
      </c>
      <c r="B9031" t="str">
        <f>IFERROR(VLOOKUP('Lotações convertidas'!A9031,'Lista de conversão'!A:B,2,0),IFERROR(VLOOKUP('Lotações convertidas'!A9031,'Lista de conversão'!B:B,1,0),""))</f>
        <v/>
      </c>
    </row>
    <row r="9032" spans="1:2" x14ac:dyDescent="0.25">
      <c r="A9032" t="str">
        <f>TRIM(BC!F9030)</f>
        <v/>
      </c>
      <c r="B9032" t="str">
        <f>IFERROR(VLOOKUP('Lotações convertidas'!A9032,'Lista de conversão'!A:B,2,0),IFERROR(VLOOKUP('Lotações convertidas'!A9032,'Lista de conversão'!B:B,1,0),""))</f>
        <v/>
      </c>
    </row>
    <row r="9033" spans="1:2" x14ac:dyDescent="0.25">
      <c r="A9033" t="str">
        <f>TRIM(BC!F9031)</f>
        <v/>
      </c>
      <c r="B9033" t="str">
        <f>IFERROR(VLOOKUP('Lotações convertidas'!A9033,'Lista de conversão'!A:B,2,0),IFERROR(VLOOKUP('Lotações convertidas'!A9033,'Lista de conversão'!B:B,1,0),""))</f>
        <v/>
      </c>
    </row>
    <row r="9034" spans="1:2" x14ac:dyDescent="0.25">
      <c r="A9034" t="str">
        <f>TRIM(BC!F9032)</f>
        <v/>
      </c>
      <c r="B9034" t="str">
        <f>IFERROR(VLOOKUP('Lotações convertidas'!A9034,'Lista de conversão'!A:B,2,0),IFERROR(VLOOKUP('Lotações convertidas'!A9034,'Lista de conversão'!B:B,1,0),""))</f>
        <v/>
      </c>
    </row>
    <row r="9035" spans="1:2" x14ac:dyDescent="0.25">
      <c r="A9035" t="str">
        <f>TRIM(BC!F9033)</f>
        <v/>
      </c>
      <c r="B9035" t="str">
        <f>IFERROR(VLOOKUP('Lotações convertidas'!A9035,'Lista de conversão'!A:B,2,0),IFERROR(VLOOKUP('Lotações convertidas'!A9035,'Lista de conversão'!B:B,1,0),""))</f>
        <v/>
      </c>
    </row>
    <row r="9036" spans="1:2" x14ac:dyDescent="0.25">
      <c r="A9036" t="str">
        <f>TRIM(BC!F9034)</f>
        <v/>
      </c>
      <c r="B9036" t="str">
        <f>IFERROR(VLOOKUP('Lotações convertidas'!A9036,'Lista de conversão'!A:B,2,0),IFERROR(VLOOKUP('Lotações convertidas'!A9036,'Lista de conversão'!B:B,1,0),""))</f>
        <v/>
      </c>
    </row>
    <row r="9037" spans="1:2" x14ac:dyDescent="0.25">
      <c r="A9037" t="str">
        <f>TRIM(BC!F9035)</f>
        <v/>
      </c>
      <c r="B9037" t="str">
        <f>IFERROR(VLOOKUP('Lotações convertidas'!A9037,'Lista de conversão'!A:B,2,0),IFERROR(VLOOKUP('Lotações convertidas'!A9037,'Lista de conversão'!B:B,1,0),""))</f>
        <v/>
      </c>
    </row>
    <row r="9038" spans="1:2" x14ac:dyDescent="0.25">
      <c r="A9038" t="str">
        <f>TRIM(BC!F9036)</f>
        <v/>
      </c>
      <c r="B9038" t="str">
        <f>IFERROR(VLOOKUP('Lotações convertidas'!A9038,'Lista de conversão'!A:B,2,0),IFERROR(VLOOKUP('Lotações convertidas'!A9038,'Lista de conversão'!B:B,1,0),""))</f>
        <v/>
      </c>
    </row>
    <row r="9039" spans="1:2" x14ac:dyDescent="0.25">
      <c r="A9039" t="str">
        <f>TRIM(BC!F9037)</f>
        <v/>
      </c>
      <c r="B9039" t="str">
        <f>IFERROR(VLOOKUP('Lotações convertidas'!A9039,'Lista de conversão'!A:B,2,0),IFERROR(VLOOKUP('Lotações convertidas'!A9039,'Lista de conversão'!B:B,1,0),""))</f>
        <v/>
      </c>
    </row>
    <row r="9040" spans="1:2" x14ac:dyDescent="0.25">
      <c r="A9040" t="str">
        <f>TRIM(BC!F9038)</f>
        <v/>
      </c>
      <c r="B9040" t="str">
        <f>IFERROR(VLOOKUP('Lotações convertidas'!A9040,'Lista de conversão'!A:B,2,0),IFERROR(VLOOKUP('Lotações convertidas'!A9040,'Lista de conversão'!B:B,1,0),""))</f>
        <v/>
      </c>
    </row>
    <row r="9041" spans="1:2" x14ac:dyDescent="0.25">
      <c r="A9041" t="str">
        <f>TRIM(BC!F9039)</f>
        <v/>
      </c>
      <c r="B9041" t="str">
        <f>IFERROR(VLOOKUP('Lotações convertidas'!A9041,'Lista de conversão'!A:B,2,0),IFERROR(VLOOKUP('Lotações convertidas'!A9041,'Lista de conversão'!B:B,1,0),""))</f>
        <v/>
      </c>
    </row>
    <row r="9042" spans="1:2" x14ac:dyDescent="0.25">
      <c r="A9042" t="str">
        <f>TRIM(BC!F9040)</f>
        <v/>
      </c>
      <c r="B9042" t="str">
        <f>IFERROR(VLOOKUP('Lotações convertidas'!A9042,'Lista de conversão'!A:B,2,0),IFERROR(VLOOKUP('Lotações convertidas'!A9042,'Lista de conversão'!B:B,1,0),""))</f>
        <v/>
      </c>
    </row>
    <row r="9043" spans="1:2" x14ac:dyDescent="0.25">
      <c r="A9043" t="str">
        <f>TRIM(BC!F9041)</f>
        <v/>
      </c>
      <c r="B9043" t="str">
        <f>IFERROR(VLOOKUP('Lotações convertidas'!A9043,'Lista de conversão'!A:B,2,0),IFERROR(VLOOKUP('Lotações convertidas'!A9043,'Lista de conversão'!B:B,1,0),""))</f>
        <v/>
      </c>
    </row>
    <row r="9044" spans="1:2" x14ac:dyDescent="0.25">
      <c r="A9044" t="str">
        <f>TRIM(BC!F9042)</f>
        <v/>
      </c>
      <c r="B9044" t="str">
        <f>IFERROR(VLOOKUP('Lotações convertidas'!A9044,'Lista de conversão'!A:B,2,0),IFERROR(VLOOKUP('Lotações convertidas'!A9044,'Lista de conversão'!B:B,1,0),""))</f>
        <v/>
      </c>
    </row>
    <row r="9045" spans="1:2" x14ac:dyDescent="0.25">
      <c r="A9045" t="str">
        <f>TRIM(BC!F9043)</f>
        <v/>
      </c>
      <c r="B9045" t="str">
        <f>IFERROR(VLOOKUP('Lotações convertidas'!A9045,'Lista de conversão'!A:B,2,0),IFERROR(VLOOKUP('Lotações convertidas'!A9045,'Lista de conversão'!B:B,1,0),""))</f>
        <v/>
      </c>
    </row>
    <row r="9046" spans="1:2" x14ac:dyDescent="0.25">
      <c r="A9046" t="str">
        <f>TRIM(BC!F9044)</f>
        <v/>
      </c>
      <c r="B9046" t="str">
        <f>IFERROR(VLOOKUP('Lotações convertidas'!A9046,'Lista de conversão'!A:B,2,0),IFERROR(VLOOKUP('Lotações convertidas'!A9046,'Lista de conversão'!B:B,1,0),""))</f>
        <v/>
      </c>
    </row>
    <row r="9047" spans="1:2" x14ac:dyDescent="0.25">
      <c r="A9047" t="str">
        <f>TRIM(BC!F9045)</f>
        <v/>
      </c>
      <c r="B9047" t="str">
        <f>IFERROR(VLOOKUP('Lotações convertidas'!A9047,'Lista de conversão'!A:B,2,0),IFERROR(VLOOKUP('Lotações convertidas'!A9047,'Lista de conversão'!B:B,1,0),""))</f>
        <v/>
      </c>
    </row>
    <row r="9048" spans="1:2" x14ac:dyDescent="0.25">
      <c r="A9048" t="str">
        <f>TRIM(BC!F9046)</f>
        <v/>
      </c>
      <c r="B9048" t="str">
        <f>IFERROR(VLOOKUP('Lotações convertidas'!A9048,'Lista de conversão'!A:B,2,0),IFERROR(VLOOKUP('Lotações convertidas'!A9048,'Lista de conversão'!B:B,1,0),""))</f>
        <v/>
      </c>
    </row>
    <row r="9049" spans="1:2" x14ac:dyDescent="0.25">
      <c r="A9049" t="str">
        <f>TRIM(BC!F9047)</f>
        <v/>
      </c>
      <c r="B9049" t="str">
        <f>IFERROR(VLOOKUP('Lotações convertidas'!A9049,'Lista de conversão'!A:B,2,0),IFERROR(VLOOKUP('Lotações convertidas'!A9049,'Lista de conversão'!B:B,1,0),""))</f>
        <v/>
      </c>
    </row>
    <row r="9050" spans="1:2" x14ac:dyDescent="0.25">
      <c r="A9050" t="str">
        <f>TRIM(BC!F9048)</f>
        <v/>
      </c>
      <c r="B9050" t="str">
        <f>IFERROR(VLOOKUP('Lotações convertidas'!A9050,'Lista de conversão'!A:B,2,0),IFERROR(VLOOKUP('Lotações convertidas'!A9050,'Lista de conversão'!B:B,1,0),""))</f>
        <v/>
      </c>
    </row>
    <row r="9051" spans="1:2" x14ac:dyDescent="0.25">
      <c r="A9051" t="str">
        <f>TRIM(BC!F9049)</f>
        <v/>
      </c>
      <c r="B9051" t="str">
        <f>IFERROR(VLOOKUP('Lotações convertidas'!A9051,'Lista de conversão'!A:B,2,0),IFERROR(VLOOKUP('Lotações convertidas'!A9051,'Lista de conversão'!B:B,1,0),""))</f>
        <v/>
      </c>
    </row>
    <row r="9052" spans="1:2" x14ac:dyDescent="0.25">
      <c r="A9052" t="str">
        <f>TRIM(BC!F9050)</f>
        <v/>
      </c>
      <c r="B9052" t="str">
        <f>IFERROR(VLOOKUP('Lotações convertidas'!A9052,'Lista de conversão'!A:B,2,0),IFERROR(VLOOKUP('Lotações convertidas'!A9052,'Lista de conversão'!B:B,1,0),""))</f>
        <v/>
      </c>
    </row>
    <row r="9053" spans="1:2" x14ac:dyDescent="0.25">
      <c r="A9053" t="str">
        <f>TRIM(BC!F9051)</f>
        <v/>
      </c>
      <c r="B9053" t="str">
        <f>IFERROR(VLOOKUP('Lotações convertidas'!A9053,'Lista de conversão'!A:B,2,0),IFERROR(VLOOKUP('Lotações convertidas'!A9053,'Lista de conversão'!B:B,1,0),""))</f>
        <v/>
      </c>
    </row>
    <row r="9054" spans="1:2" x14ac:dyDescent="0.25">
      <c r="A9054" t="str">
        <f>TRIM(BC!F9052)</f>
        <v/>
      </c>
      <c r="B9054" t="str">
        <f>IFERROR(VLOOKUP('Lotações convertidas'!A9054,'Lista de conversão'!A:B,2,0),IFERROR(VLOOKUP('Lotações convertidas'!A9054,'Lista de conversão'!B:B,1,0),""))</f>
        <v/>
      </c>
    </row>
    <row r="9055" spans="1:2" x14ac:dyDescent="0.25">
      <c r="A9055" t="str">
        <f>TRIM(BC!F9053)</f>
        <v/>
      </c>
      <c r="B9055" t="str">
        <f>IFERROR(VLOOKUP('Lotações convertidas'!A9055,'Lista de conversão'!A:B,2,0),IFERROR(VLOOKUP('Lotações convertidas'!A9055,'Lista de conversão'!B:B,1,0),""))</f>
        <v/>
      </c>
    </row>
    <row r="9056" spans="1:2" x14ac:dyDescent="0.25">
      <c r="A9056" t="str">
        <f>TRIM(BC!F9054)</f>
        <v/>
      </c>
      <c r="B9056" t="str">
        <f>IFERROR(VLOOKUP('Lotações convertidas'!A9056,'Lista de conversão'!A:B,2,0),IFERROR(VLOOKUP('Lotações convertidas'!A9056,'Lista de conversão'!B:B,1,0),""))</f>
        <v/>
      </c>
    </row>
    <row r="9057" spans="1:2" x14ac:dyDescent="0.25">
      <c r="A9057" t="str">
        <f>TRIM(BC!F9055)</f>
        <v/>
      </c>
      <c r="B9057" t="str">
        <f>IFERROR(VLOOKUP('Lotações convertidas'!A9057,'Lista de conversão'!A:B,2,0),IFERROR(VLOOKUP('Lotações convertidas'!A9057,'Lista de conversão'!B:B,1,0),""))</f>
        <v/>
      </c>
    </row>
    <row r="9058" spans="1:2" x14ac:dyDescent="0.25">
      <c r="A9058" t="str">
        <f>TRIM(BC!F9056)</f>
        <v/>
      </c>
      <c r="B9058" t="str">
        <f>IFERROR(VLOOKUP('Lotações convertidas'!A9058,'Lista de conversão'!A:B,2,0),IFERROR(VLOOKUP('Lotações convertidas'!A9058,'Lista de conversão'!B:B,1,0),""))</f>
        <v/>
      </c>
    </row>
    <row r="9059" spans="1:2" x14ac:dyDescent="0.25">
      <c r="A9059" t="str">
        <f>TRIM(BC!F9057)</f>
        <v/>
      </c>
      <c r="B9059" t="str">
        <f>IFERROR(VLOOKUP('Lotações convertidas'!A9059,'Lista de conversão'!A:B,2,0),IFERROR(VLOOKUP('Lotações convertidas'!A9059,'Lista de conversão'!B:B,1,0),""))</f>
        <v/>
      </c>
    </row>
    <row r="9060" spans="1:2" x14ac:dyDescent="0.25">
      <c r="A9060" t="str">
        <f>TRIM(BC!F9058)</f>
        <v/>
      </c>
      <c r="B9060" t="str">
        <f>IFERROR(VLOOKUP('Lotações convertidas'!A9060,'Lista de conversão'!A:B,2,0),IFERROR(VLOOKUP('Lotações convertidas'!A9060,'Lista de conversão'!B:B,1,0),""))</f>
        <v/>
      </c>
    </row>
    <row r="9061" spans="1:2" x14ac:dyDescent="0.25">
      <c r="A9061" t="str">
        <f>TRIM(BC!F9059)</f>
        <v/>
      </c>
      <c r="B9061" t="str">
        <f>IFERROR(VLOOKUP('Lotações convertidas'!A9061,'Lista de conversão'!A:B,2,0),IFERROR(VLOOKUP('Lotações convertidas'!A9061,'Lista de conversão'!B:B,1,0),""))</f>
        <v/>
      </c>
    </row>
    <row r="9062" spans="1:2" x14ac:dyDescent="0.25">
      <c r="A9062" t="str">
        <f>TRIM(BC!F9060)</f>
        <v/>
      </c>
      <c r="B9062" t="str">
        <f>IFERROR(VLOOKUP('Lotações convertidas'!A9062,'Lista de conversão'!A:B,2,0),IFERROR(VLOOKUP('Lotações convertidas'!A9062,'Lista de conversão'!B:B,1,0),""))</f>
        <v/>
      </c>
    </row>
    <row r="9063" spans="1:2" x14ac:dyDescent="0.25">
      <c r="A9063" t="str">
        <f>TRIM(BC!F9061)</f>
        <v/>
      </c>
      <c r="B9063" t="str">
        <f>IFERROR(VLOOKUP('Lotações convertidas'!A9063,'Lista de conversão'!A:B,2,0),IFERROR(VLOOKUP('Lotações convertidas'!A9063,'Lista de conversão'!B:B,1,0),""))</f>
        <v/>
      </c>
    </row>
    <row r="9064" spans="1:2" x14ac:dyDescent="0.25">
      <c r="A9064" t="str">
        <f>TRIM(BC!F9062)</f>
        <v/>
      </c>
      <c r="B9064" t="str">
        <f>IFERROR(VLOOKUP('Lotações convertidas'!A9064,'Lista de conversão'!A:B,2,0),IFERROR(VLOOKUP('Lotações convertidas'!A9064,'Lista de conversão'!B:B,1,0),""))</f>
        <v/>
      </c>
    </row>
    <row r="9065" spans="1:2" x14ac:dyDescent="0.25">
      <c r="A9065" t="str">
        <f>TRIM(BC!F9063)</f>
        <v/>
      </c>
      <c r="B9065" t="str">
        <f>IFERROR(VLOOKUP('Lotações convertidas'!A9065,'Lista de conversão'!A:B,2,0),IFERROR(VLOOKUP('Lotações convertidas'!A9065,'Lista de conversão'!B:B,1,0),""))</f>
        <v/>
      </c>
    </row>
    <row r="9066" spans="1:2" x14ac:dyDescent="0.25">
      <c r="A9066" t="str">
        <f>TRIM(BC!F9064)</f>
        <v/>
      </c>
      <c r="B9066" t="str">
        <f>IFERROR(VLOOKUP('Lotações convertidas'!A9066,'Lista de conversão'!A:B,2,0),IFERROR(VLOOKUP('Lotações convertidas'!A9066,'Lista de conversão'!B:B,1,0),""))</f>
        <v/>
      </c>
    </row>
    <row r="9067" spans="1:2" x14ac:dyDescent="0.25">
      <c r="A9067" t="str">
        <f>TRIM(BC!F9065)</f>
        <v/>
      </c>
      <c r="B9067" t="str">
        <f>IFERROR(VLOOKUP('Lotações convertidas'!A9067,'Lista de conversão'!A:B,2,0),IFERROR(VLOOKUP('Lotações convertidas'!A9067,'Lista de conversão'!B:B,1,0),""))</f>
        <v/>
      </c>
    </row>
    <row r="9068" spans="1:2" x14ac:dyDescent="0.25">
      <c r="A9068" t="str">
        <f>TRIM(BC!F9066)</f>
        <v/>
      </c>
      <c r="B9068" t="str">
        <f>IFERROR(VLOOKUP('Lotações convertidas'!A9068,'Lista de conversão'!A:B,2,0),IFERROR(VLOOKUP('Lotações convertidas'!A9068,'Lista de conversão'!B:B,1,0),""))</f>
        <v/>
      </c>
    </row>
    <row r="9069" spans="1:2" x14ac:dyDescent="0.25">
      <c r="A9069" t="str">
        <f>TRIM(BC!F9067)</f>
        <v/>
      </c>
      <c r="B9069" t="str">
        <f>IFERROR(VLOOKUP('Lotações convertidas'!A9069,'Lista de conversão'!A:B,2,0),IFERROR(VLOOKUP('Lotações convertidas'!A9069,'Lista de conversão'!B:B,1,0),""))</f>
        <v/>
      </c>
    </row>
    <row r="9070" spans="1:2" x14ac:dyDescent="0.25">
      <c r="A9070" t="str">
        <f>TRIM(BC!F9068)</f>
        <v/>
      </c>
      <c r="B9070" t="str">
        <f>IFERROR(VLOOKUP('Lotações convertidas'!A9070,'Lista de conversão'!A:B,2,0),IFERROR(VLOOKUP('Lotações convertidas'!A9070,'Lista de conversão'!B:B,1,0),""))</f>
        <v/>
      </c>
    </row>
    <row r="9071" spans="1:2" x14ac:dyDescent="0.25">
      <c r="A9071" t="str">
        <f>TRIM(BC!F9069)</f>
        <v/>
      </c>
      <c r="B9071" t="str">
        <f>IFERROR(VLOOKUP('Lotações convertidas'!A9071,'Lista de conversão'!A:B,2,0),IFERROR(VLOOKUP('Lotações convertidas'!A9071,'Lista de conversão'!B:B,1,0),""))</f>
        <v/>
      </c>
    </row>
    <row r="9072" spans="1:2" x14ac:dyDescent="0.25">
      <c r="A9072" t="str">
        <f>TRIM(BC!F9070)</f>
        <v/>
      </c>
      <c r="B9072" t="str">
        <f>IFERROR(VLOOKUP('Lotações convertidas'!A9072,'Lista de conversão'!A:B,2,0),IFERROR(VLOOKUP('Lotações convertidas'!A9072,'Lista de conversão'!B:B,1,0),""))</f>
        <v/>
      </c>
    </row>
    <row r="9073" spans="1:2" x14ac:dyDescent="0.25">
      <c r="A9073" t="str">
        <f>TRIM(BC!F9071)</f>
        <v/>
      </c>
      <c r="B9073" t="str">
        <f>IFERROR(VLOOKUP('Lotações convertidas'!A9073,'Lista de conversão'!A:B,2,0),IFERROR(VLOOKUP('Lotações convertidas'!A9073,'Lista de conversão'!B:B,1,0),""))</f>
        <v/>
      </c>
    </row>
    <row r="9074" spans="1:2" x14ac:dyDescent="0.25">
      <c r="A9074" t="str">
        <f>TRIM(BC!F9072)</f>
        <v/>
      </c>
      <c r="B9074" t="str">
        <f>IFERROR(VLOOKUP('Lotações convertidas'!A9074,'Lista de conversão'!A:B,2,0),IFERROR(VLOOKUP('Lotações convertidas'!A9074,'Lista de conversão'!B:B,1,0),""))</f>
        <v/>
      </c>
    </row>
    <row r="9075" spans="1:2" x14ac:dyDescent="0.25">
      <c r="A9075" t="str">
        <f>TRIM(BC!F9073)</f>
        <v/>
      </c>
      <c r="B9075" t="str">
        <f>IFERROR(VLOOKUP('Lotações convertidas'!A9075,'Lista de conversão'!A:B,2,0),IFERROR(VLOOKUP('Lotações convertidas'!A9075,'Lista de conversão'!B:B,1,0),""))</f>
        <v/>
      </c>
    </row>
    <row r="9076" spans="1:2" x14ac:dyDescent="0.25">
      <c r="A9076" t="str">
        <f>TRIM(BC!F9074)</f>
        <v/>
      </c>
      <c r="B9076" t="str">
        <f>IFERROR(VLOOKUP('Lotações convertidas'!A9076,'Lista de conversão'!A:B,2,0),IFERROR(VLOOKUP('Lotações convertidas'!A9076,'Lista de conversão'!B:B,1,0),""))</f>
        <v/>
      </c>
    </row>
    <row r="9077" spans="1:2" x14ac:dyDescent="0.25">
      <c r="A9077" t="str">
        <f>TRIM(BC!F9075)</f>
        <v/>
      </c>
      <c r="B9077" t="str">
        <f>IFERROR(VLOOKUP('Lotações convertidas'!A9077,'Lista de conversão'!A:B,2,0),IFERROR(VLOOKUP('Lotações convertidas'!A9077,'Lista de conversão'!B:B,1,0),""))</f>
        <v/>
      </c>
    </row>
    <row r="9078" spans="1:2" x14ac:dyDescent="0.25">
      <c r="A9078" t="str">
        <f>TRIM(BC!F9076)</f>
        <v/>
      </c>
      <c r="B9078" t="str">
        <f>IFERROR(VLOOKUP('Lotações convertidas'!A9078,'Lista de conversão'!A:B,2,0),IFERROR(VLOOKUP('Lotações convertidas'!A9078,'Lista de conversão'!B:B,1,0),""))</f>
        <v/>
      </c>
    </row>
    <row r="9079" spans="1:2" x14ac:dyDescent="0.25">
      <c r="A9079" t="str">
        <f>TRIM(BC!F9077)</f>
        <v/>
      </c>
      <c r="B9079" t="str">
        <f>IFERROR(VLOOKUP('Lotações convertidas'!A9079,'Lista de conversão'!A:B,2,0),IFERROR(VLOOKUP('Lotações convertidas'!A9079,'Lista de conversão'!B:B,1,0),""))</f>
        <v/>
      </c>
    </row>
    <row r="9080" spans="1:2" x14ac:dyDescent="0.25">
      <c r="A9080" t="str">
        <f>TRIM(BC!F9078)</f>
        <v/>
      </c>
      <c r="B9080" t="str">
        <f>IFERROR(VLOOKUP('Lotações convertidas'!A9080,'Lista de conversão'!A:B,2,0),IFERROR(VLOOKUP('Lotações convertidas'!A9080,'Lista de conversão'!B:B,1,0),""))</f>
        <v/>
      </c>
    </row>
    <row r="9081" spans="1:2" x14ac:dyDescent="0.25">
      <c r="A9081" t="str">
        <f>TRIM(BC!F9079)</f>
        <v/>
      </c>
      <c r="B9081" t="str">
        <f>IFERROR(VLOOKUP('Lotações convertidas'!A9081,'Lista de conversão'!A:B,2,0),IFERROR(VLOOKUP('Lotações convertidas'!A9081,'Lista de conversão'!B:B,1,0),""))</f>
        <v/>
      </c>
    </row>
    <row r="9082" spans="1:2" x14ac:dyDescent="0.25">
      <c r="A9082" t="str">
        <f>TRIM(BC!F9080)</f>
        <v/>
      </c>
      <c r="B9082" t="str">
        <f>IFERROR(VLOOKUP('Lotações convertidas'!A9082,'Lista de conversão'!A:B,2,0),IFERROR(VLOOKUP('Lotações convertidas'!A9082,'Lista de conversão'!B:B,1,0),""))</f>
        <v/>
      </c>
    </row>
    <row r="9083" spans="1:2" x14ac:dyDescent="0.25">
      <c r="A9083" t="str">
        <f>TRIM(BC!F9081)</f>
        <v/>
      </c>
      <c r="B9083" t="str">
        <f>IFERROR(VLOOKUP('Lotações convertidas'!A9083,'Lista de conversão'!A:B,2,0),IFERROR(VLOOKUP('Lotações convertidas'!A9083,'Lista de conversão'!B:B,1,0),""))</f>
        <v/>
      </c>
    </row>
    <row r="9084" spans="1:2" x14ac:dyDescent="0.25">
      <c r="A9084" t="str">
        <f>TRIM(BC!F9082)</f>
        <v/>
      </c>
      <c r="B9084" t="str">
        <f>IFERROR(VLOOKUP('Lotações convertidas'!A9084,'Lista de conversão'!A:B,2,0),IFERROR(VLOOKUP('Lotações convertidas'!A9084,'Lista de conversão'!B:B,1,0),""))</f>
        <v/>
      </c>
    </row>
    <row r="9085" spans="1:2" x14ac:dyDescent="0.25">
      <c r="A9085" t="str">
        <f>TRIM(BC!F9083)</f>
        <v/>
      </c>
      <c r="B9085" t="str">
        <f>IFERROR(VLOOKUP('Lotações convertidas'!A9085,'Lista de conversão'!A:B,2,0),IFERROR(VLOOKUP('Lotações convertidas'!A9085,'Lista de conversão'!B:B,1,0),""))</f>
        <v/>
      </c>
    </row>
    <row r="9086" spans="1:2" x14ac:dyDescent="0.25">
      <c r="A9086" t="str">
        <f>TRIM(BC!F9084)</f>
        <v/>
      </c>
      <c r="B9086" t="str">
        <f>IFERROR(VLOOKUP('Lotações convertidas'!A9086,'Lista de conversão'!A:B,2,0),IFERROR(VLOOKUP('Lotações convertidas'!A9086,'Lista de conversão'!B:B,1,0),""))</f>
        <v/>
      </c>
    </row>
    <row r="9087" spans="1:2" x14ac:dyDescent="0.25">
      <c r="A9087" t="str">
        <f>TRIM(BC!F9085)</f>
        <v/>
      </c>
      <c r="B9087" t="str">
        <f>IFERROR(VLOOKUP('Lotações convertidas'!A9087,'Lista de conversão'!A:B,2,0),IFERROR(VLOOKUP('Lotações convertidas'!A9087,'Lista de conversão'!B:B,1,0),""))</f>
        <v/>
      </c>
    </row>
    <row r="9088" spans="1:2" x14ac:dyDescent="0.25">
      <c r="A9088" t="str">
        <f>TRIM(BC!F9086)</f>
        <v/>
      </c>
      <c r="B9088" t="str">
        <f>IFERROR(VLOOKUP('Lotações convertidas'!A9088,'Lista de conversão'!A:B,2,0),IFERROR(VLOOKUP('Lotações convertidas'!A9088,'Lista de conversão'!B:B,1,0),""))</f>
        <v/>
      </c>
    </row>
    <row r="9089" spans="1:2" x14ac:dyDescent="0.25">
      <c r="A9089" t="str">
        <f>TRIM(BC!F9087)</f>
        <v/>
      </c>
      <c r="B9089" t="str">
        <f>IFERROR(VLOOKUP('Lotações convertidas'!A9089,'Lista de conversão'!A:B,2,0),IFERROR(VLOOKUP('Lotações convertidas'!A9089,'Lista de conversão'!B:B,1,0),""))</f>
        <v/>
      </c>
    </row>
    <row r="9090" spans="1:2" x14ac:dyDescent="0.25">
      <c r="A9090" t="str">
        <f>TRIM(BC!F9088)</f>
        <v/>
      </c>
      <c r="B9090" t="str">
        <f>IFERROR(VLOOKUP('Lotações convertidas'!A9090,'Lista de conversão'!A:B,2,0),IFERROR(VLOOKUP('Lotações convertidas'!A9090,'Lista de conversão'!B:B,1,0),""))</f>
        <v/>
      </c>
    </row>
    <row r="9091" spans="1:2" x14ac:dyDescent="0.25">
      <c r="A9091" t="str">
        <f>TRIM(BC!F9089)</f>
        <v/>
      </c>
      <c r="B9091" t="str">
        <f>IFERROR(VLOOKUP('Lotações convertidas'!A9091,'Lista de conversão'!A:B,2,0),IFERROR(VLOOKUP('Lotações convertidas'!A9091,'Lista de conversão'!B:B,1,0),""))</f>
        <v/>
      </c>
    </row>
    <row r="9092" spans="1:2" x14ac:dyDescent="0.25">
      <c r="A9092" t="str">
        <f>TRIM(BC!F9090)</f>
        <v/>
      </c>
      <c r="B9092" t="str">
        <f>IFERROR(VLOOKUP('Lotações convertidas'!A9092,'Lista de conversão'!A:B,2,0),IFERROR(VLOOKUP('Lotações convertidas'!A9092,'Lista de conversão'!B:B,1,0),""))</f>
        <v/>
      </c>
    </row>
    <row r="9093" spans="1:2" x14ac:dyDescent="0.25">
      <c r="A9093" t="str">
        <f>TRIM(BC!F9091)</f>
        <v/>
      </c>
      <c r="B9093" t="str">
        <f>IFERROR(VLOOKUP('Lotações convertidas'!A9093,'Lista de conversão'!A:B,2,0),IFERROR(VLOOKUP('Lotações convertidas'!A9093,'Lista de conversão'!B:B,1,0),""))</f>
        <v/>
      </c>
    </row>
    <row r="9094" spans="1:2" x14ac:dyDescent="0.25">
      <c r="A9094" t="str">
        <f>TRIM(BC!F9092)</f>
        <v/>
      </c>
      <c r="B9094" t="str">
        <f>IFERROR(VLOOKUP('Lotações convertidas'!A9094,'Lista de conversão'!A:B,2,0),IFERROR(VLOOKUP('Lotações convertidas'!A9094,'Lista de conversão'!B:B,1,0),""))</f>
        <v/>
      </c>
    </row>
    <row r="9095" spans="1:2" x14ac:dyDescent="0.25">
      <c r="A9095" t="str">
        <f>TRIM(BC!F9093)</f>
        <v/>
      </c>
      <c r="B9095" t="str">
        <f>IFERROR(VLOOKUP('Lotações convertidas'!A9095,'Lista de conversão'!A:B,2,0),IFERROR(VLOOKUP('Lotações convertidas'!A9095,'Lista de conversão'!B:B,1,0),""))</f>
        <v/>
      </c>
    </row>
    <row r="9096" spans="1:2" x14ac:dyDescent="0.25">
      <c r="A9096" t="str">
        <f>TRIM(BC!F9094)</f>
        <v/>
      </c>
      <c r="B9096" t="str">
        <f>IFERROR(VLOOKUP('Lotações convertidas'!A9096,'Lista de conversão'!A:B,2,0),IFERROR(VLOOKUP('Lotações convertidas'!A9096,'Lista de conversão'!B:B,1,0),""))</f>
        <v/>
      </c>
    </row>
    <row r="9097" spans="1:2" x14ac:dyDescent="0.25">
      <c r="A9097" t="str">
        <f>TRIM(BC!F9095)</f>
        <v/>
      </c>
      <c r="B9097" t="str">
        <f>IFERROR(VLOOKUP('Lotações convertidas'!A9097,'Lista de conversão'!A:B,2,0),IFERROR(VLOOKUP('Lotações convertidas'!A9097,'Lista de conversão'!B:B,1,0),""))</f>
        <v/>
      </c>
    </row>
    <row r="9098" spans="1:2" x14ac:dyDescent="0.25">
      <c r="A9098" t="str">
        <f>TRIM(BC!F9096)</f>
        <v/>
      </c>
      <c r="B9098" t="str">
        <f>IFERROR(VLOOKUP('Lotações convertidas'!A9098,'Lista de conversão'!A:B,2,0),IFERROR(VLOOKUP('Lotações convertidas'!A9098,'Lista de conversão'!B:B,1,0),""))</f>
        <v/>
      </c>
    </row>
    <row r="9099" spans="1:2" x14ac:dyDescent="0.25">
      <c r="A9099" t="str">
        <f>TRIM(BC!F9097)</f>
        <v/>
      </c>
      <c r="B9099" t="str">
        <f>IFERROR(VLOOKUP('Lotações convertidas'!A9099,'Lista de conversão'!A:B,2,0),IFERROR(VLOOKUP('Lotações convertidas'!A9099,'Lista de conversão'!B:B,1,0),""))</f>
        <v/>
      </c>
    </row>
    <row r="9100" spans="1:2" x14ac:dyDescent="0.25">
      <c r="A9100" t="str">
        <f>TRIM(BC!F9098)</f>
        <v/>
      </c>
      <c r="B9100" t="str">
        <f>IFERROR(VLOOKUP('Lotações convertidas'!A9100,'Lista de conversão'!A:B,2,0),IFERROR(VLOOKUP('Lotações convertidas'!A9100,'Lista de conversão'!B:B,1,0),""))</f>
        <v/>
      </c>
    </row>
    <row r="9101" spans="1:2" x14ac:dyDescent="0.25">
      <c r="A9101" t="str">
        <f>TRIM(BC!F9099)</f>
        <v/>
      </c>
      <c r="B9101" t="str">
        <f>IFERROR(VLOOKUP('Lotações convertidas'!A9101,'Lista de conversão'!A:B,2,0),IFERROR(VLOOKUP('Lotações convertidas'!A9101,'Lista de conversão'!B:B,1,0),""))</f>
        <v/>
      </c>
    </row>
    <row r="9102" spans="1:2" x14ac:dyDescent="0.25">
      <c r="A9102" t="str">
        <f>TRIM(BC!F9100)</f>
        <v/>
      </c>
      <c r="B9102" t="str">
        <f>IFERROR(VLOOKUP('Lotações convertidas'!A9102,'Lista de conversão'!A:B,2,0),IFERROR(VLOOKUP('Lotações convertidas'!A9102,'Lista de conversão'!B:B,1,0),""))</f>
        <v/>
      </c>
    </row>
    <row r="9103" spans="1:2" x14ac:dyDescent="0.25">
      <c r="A9103" t="str">
        <f>TRIM(BC!F9101)</f>
        <v/>
      </c>
      <c r="B9103" t="str">
        <f>IFERROR(VLOOKUP('Lotações convertidas'!A9103,'Lista de conversão'!A:B,2,0),IFERROR(VLOOKUP('Lotações convertidas'!A9103,'Lista de conversão'!B:B,1,0),""))</f>
        <v/>
      </c>
    </row>
    <row r="9104" spans="1:2" x14ac:dyDescent="0.25">
      <c r="A9104" t="str">
        <f>TRIM(BC!F9102)</f>
        <v/>
      </c>
      <c r="B9104" t="str">
        <f>IFERROR(VLOOKUP('Lotações convertidas'!A9104,'Lista de conversão'!A:B,2,0),IFERROR(VLOOKUP('Lotações convertidas'!A9104,'Lista de conversão'!B:B,1,0),""))</f>
        <v/>
      </c>
    </row>
    <row r="9105" spans="1:2" x14ac:dyDescent="0.25">
      <c r="A9105" t="str">
        <f>TRIM(BC!F9103)</f>
        <v/>
      </c>
      <c r="B9105" t="str">
        <f>IFERROR(VLOOKUP('Lotações convertidas'!A9105,'Lista de conversão'!A:B,2,0),IFERROR(VLOOKUP('Lotações convertidas'!A9105,'Lista de conversão'!B:B,1,0),""))</f>
        <v/>
      </c>
    </row>
    <row r="9106" spans="1:2" x14ac:dyDescent="0.25">
      <c r="A9106" t="str">
        <f>TRIM(BC!F9104)</f>
        <v/>
      </c>
      <c r="B9106" t="str">
        <f>IFERROR(VLOOKUP('Lotações convertidas'!A9106,'Lista de conversão'!A:B,2,0),IFERROR(VLOOKUP('Lotações convertidas'!A9106,'Lista de conversão'!B:B,1,0),""))</f>
        <v/>
      </c>
    </row>
    <row r="9107" spans="1:2" x14ac:dyDescent="0.25">
      <c r="A9107" t="str">
        <f>TRIM(BC!F9105)</f>
        <v/>
      </c>
      <c r="B9107" t="str">
        <f>IFERROR(VLOOKUP('Lotações convertidas'!A9107,'Lista de conversão'!A:B,2,0),IFERROR(VLOOKUP('Lotações convertidas'!A9107,'Lista de conversão'!B:B,1,0),""))</f>
        <v/>
      </c>
    </row>
    <row r="9108" spans="1:2" x14ac:dyDescent="0.25">
      <c r="A9108" t="str">
        <f>TRIM(BC!F9106)</f>
        <v/>
      </c>
      <c r="B9108" t="str">
        <f>IFERROR(VLOOKUP('Lotações convertidas'!A9108,'Lista de conversão'!A:B,2,0),IFERROR(VLOOKUP('Lotações convertidas'!A9108,'Lista de conversão'!B:B,1,0),""))</f>
        <v/>
      </c>
    </row>
    <row r="9109" spans="1:2" x14ac:dyDescent="0.25">
      <c r="A9109" t="str">
        <f>TRIM(BC!F9107)</f>
        <v/>
      </c>
      <c r="B9109" t="str">
        <f>IFERROR(VLOOKUP('Lotações convertidas'!A9109,'Lista de conversão'!A:B,2,0),IFERROR(VLOOKUP('Lotações convertidas'!A9109,'Lista de conversão'!B:B,1,0),""))</f>
        <v/>
      </c>
    </row>
    <row r="9110" spans="1:2" x14ac:dyDescent="0.25">
      <c r="A9110" t="str">
        <f>TRIM(BC!F9108)</f>
        <v/>
      </c>
      <c r="B9110" t="str">
        <f>IFERROR(VLOOKUP('Lotações convertidas'!A9110,'Lista de conversão'!A:B,2,0),IFERROR(VLOOKUP('Lotações convertidas'!A9110,'Lista de conversão'!B:B,1,0),""))</f>
        <v/>
      </c>
    </row>
    <row r="9111" spans="1:2" x14ac:dyDescent="0.25">
      <c r="A9111" t="str">
        <f>TRIM(BC!F9109)</f>
        <v/>
      </c>
      <c r="B9111" t="str">
        <f>IFERROR(VLOOKUP('Lotações convertidas'!A9111,'Lista de conversão'!A:B,2,0),IFERROR(VLOOKUP('Lotações convertidas'!A9111,'Lista de conversão'!B:B,1,0),""))</f>
        <v/>
      </c>
    </row>
    <row r="9112" spans="1:2" x14ac:dyDescent="0.25">
      <c r="A9112" t="str">
        <f>TRIM(BC!F9110)</f>
        <v/>
      </c>
      <c r="B9112" t="str">
        <f>IFERROR(VLOOKUP('Lotações convertidas'!A9112,'Lista de conversão'!A:B,2,0),IFERROR(VLOOKUP('Lotações convertidas'!A9112,'Lista de conversão'!B:B,1,0),""))</f>
        <v/>
      </c>
    </row>
    <row r="9113" spans="1:2" x14ac:dyDescent="0.25">
      <c r="A9113" t="str">
        <f>TRIM(BC!F9111)</f>
        <v/>
      </c>
      <c r="B9113" t="str">
        <f>IFERROR(VLOOKUP('Lotações convertidas'!A9113,'Lista de conversão'!A:B,2,0),IFERROR(VLOOKUP('Lotações convertidas'!A9113,'Lista de conversão'!B:B,1,0),""))</f>
        <v/>
      </c>
    </row>
    <row r="9114" spans="1:2" x14ac:dyDescent="0.25">
      <c r="A9114" t="str">
        <f>TRIM(BC!F9112)</f>
        <v/>
      </c>
      <c r="B9114" t="str">
        <f>IFERROR(VLOOKUP('Lotações convertidas'!A9114,'Lista de conversão'!A:B,2,0),IFERROR(VLOOKUP('Lotações convertidas'!A9114,'Lista de conversão'!B:B,1,0),""))</f>
        <v/>
      </c>
    </row>
    <row r="9115" spans="1:2" x14ac:dyDescent="0.25">
      <c r="A9115" t="str">
        <f>TRIM(BC!F9113)</f>
        <v/>
      </c>
      <c r="B9115" t="str">
        <f>IFERROR(VLOOKUP('Lotações convertidas'!A9115,'Lista de conversão'!A:B,2,0),IFERROR(VLOOKUP('Lotações convertidas'!A9115,'Lista de conversão'!B:B,1,0),""))</f>
        <v/>
      </c>
    </row>
    <row r="9116" spans="1:2" x14ac:dyDescent="0.25">
      <c r="A9116" t="str">
        <f>TRIM(BC!F9114)</f>
        <v/>
      </c>
      <c r="B9116" t="str">
        <f>IFERROR(VLOOKUP('Lotações convertidas'!A9116,'Lista de conversão'!A:B,2,0),IFERROR(VLOOKUP('Lotações convertidas'!A9116,'Lista de conversão'!B:B,1,0),""))</f>
        <v/>
      </c>
    </row>
    <row r="9117" spans="1:2" x14ac:dyDescent="0.25">
      <c r="A9117" t="str">
        <f>TRIM(BC!F9115)</f>
        <v/>
      </c>
      <c r="B9117" t="str">
        <f>IFERROR(VLOOKUP('Lotações convertidas'!A9117,'Lista de conversão'!A:B,2,0),IFERROR(VLOOKUP('Lotações convertidas'!A9117,'Lista de conversão'!B:B,1,0),""))</f>
        <v/>
      </c>
    </row>
    <row r="9118" spans="1:2" x14ac:dyDescent="0.25">
      <c r="A9118" t="str">
        <f>TRIM(BC!F9116)</f>
        <v/>
      </c>
      <c r="B9118" t="str">
        <f>IFERROR(VLOOKUP('Lotações convertidas'!A9118,'Lista de conversão'!A:B,2,0),IFERROR(VLOOKUP('Lotações convertidas'!A9118,'Lista de conversão'!B:B,1,0),""))</f>
        <v/>
      </c>
    </row>
    <row r="9119" spans="1:2" x14ac:dyDescent="0.25">
      <c r="A9119" t="str">
        <f>TRIM(BC!F9117)</f>
        <v/>
      </c>
      <c r="B9119" t="str">
        <f>IFERROR(VLOOKUP('Lotações convertidas'!A9119,'Lista de conversão'!A:B,2,0),IFERROR(VLOOKUP('Lotações convertidas'!A9119,'Lista de conversão'!B:B,1,0),""))</f>
        <v/>
      </c>
    </row>
    <row r="9120" spans="1:2" x14ac:dyDescent="0.25">
      <c r="A9120" t="str">
        <f>TRIM(BC!F9118)</f>
        <v/>
      </c>
      <c r="B9120" t="str">
        <f>IFERROR(VLOOKUP('Lotações convertidas'!A9120,'Lista de conversão'!A:B,2,0),IFERROR(VLOOKUP('Lotações convertidas'!A9120,'Lista de conversão'!B:B,1,0),""))</f>
        <v/>
      </c>
    </row>
    <row r="9121" spans="1:2" x14ac:dyDescent="0.25">
      <c r="A9121" t="str">
        <f>TRIM(BC!F9119)</f>
        <v/>
      </c>
      <c r="B9121" t="str">
        <f>IFERROR(VLOOKUP('Lotações convertidas'!A9121,'Lista de conversão'!A:B,2,0),IFERROR(VLOOKUP('Lotações convertidas'!A9121,'Lista de conversão'!B:B,1,0),""))</f>
        <v/>
      </c>
    </row>
    <row r="9122" spans="1:2" x14ac:dyDescent="0.25">
      <c r="A9122" t="str">
        <f>TRIM(BC!F9120)</f>
        <v/>
      </c>
      <c r="B9122" t="str">
        <f>IFERROR(VLOOKUP('Lotações convertidas'!A9122,'Lista de conversão'!A:B,2,0),IFERROR(VLOOKUP('Lotações convertidas'!A9122,'Lista de conversão'!B:B,1,0),""))</f>
        <v/>
      </c>
    </row>
    <row r="9123" spans="1:2" x14ac:dyDescent="0.25">
      <c r="A9123" t="str">
        <f>TRIM(BC!F9121)</f>
        <v/>
      </c>
      <c r="B9123" t="str">
        <f>IFERROR(VLOOKUP('Lotações convertidas'!A9123,'Lista de conversão'!A:B,2,0),IFERROR(VLOOKUP('Lotações convertidas'!A9123,'Lista de conversão'!B:B,1,0),""))</f>
        <v/>
      </c>
    </row>
    <row r="9124" spans="1:2" x14ac:dyDescent="0.25">
      <c r="A9124" t="str">
        <f>TRIM(BC!F9122)</f>
        <v/>
      </c>
      <c r="B9124" t="str">
        <f>IFERROR(VLOOKUP('Lotações convertidas'!A9124,'Lista de conversão'!A:B,2,0),IFERROR(VLOOKUP('Lotações convertidas'!A9124,'Lista de conversão'!B:B,1,0),""))</f>
        <v/>
      </c>
    </row>
    <row r="9125" spans="1:2" x14ac:dyDescent="0.25">
      <c r="A9125" t="str">
        <f>TRIM(BC!F9123)</f>
        <v/>
      </c>
      <c r="B9125" t="str">
        <f>IFERROR(VLOOKUP('Lotações convertidas'!A9125,'Lista de conversão'!A:B,2,0),IFERROR(VLOOKUP('Lotações convertidas'!A9125,'Lista de conversão'!B:B,1,0),""))</f>
        <v/>
      </c>
    </row>
    <row r="9126" spans="1:2" x14ac:dyDescent="0.25">
      <c r="A9126" t="str">
        <f>TRIM(BC!F9124)</f>
        <v/>
      </c>
      <c r="B9126" t="str">
        <f>IFERROR(VLOOKUP('Lotações convertidas'!A9126,'Lista de conversão'!A:B,2,0),IFERROR(VLOOKUP('Lotações convertidas'!A9126,'Lista de conversão'!B:B,1,0),""))</f>
        <v/>
      </c>
    </row>
    <row r="9127" spans="1:2" x14ac:dyDescent="0.25">
      <c r="A9127" t="str">
        <f>TRIM(BC!F9125)</f>
        <v/>
      </c>
      <c r="B9127" t="str">
        <f>IFERROR(VLOOKUP('Lotações convertidas'!A9127,'Lista de conversão'!A:B,2,0),IFERROR(VLOOKUP('Lotações convertidas'!A9127,'Lista de conversão'!B:B,1,0),""))</f>
        <v/>
      </c>
    </row>
    <row r="9128" spans="1:2" x14ac:dyDescent="0.25">
      <c r="A9128" t="str">
        <f>TRIM(BC!F9126)</f>
        <v/>
      </c>
      <c r="B9128" t="str">
        <f>IFERROR(VLOOKUP('Lotações convertidas'!A9128,'Lista de conversão'!A:B,2,0),IFERROR(VLOOKUP('Lotações convertidas'!A9128,'Lista de conversão'!B:B,1,0),""))</f>
        <v/>
      </c>
    </row>
    <row r="9129" spans="1:2" x14ac:dyDescent="0.25">
      <c r="A9129" t="str">
        <f>TRIM(BC!F9127)</f>
        <v/>
      </c>
      <c r="B9129" t="str">
        <f>IFERROR(VLOOKUP('Lotações convertidas'!A9129,'Lista de conversão'!A:B,2,0),IFERROR(VLOOKUP('Lotações convertidas'!A9129,'Lista de conversão'!B:B,1,0),""))</f>
        <v/>
      </c>
    </row>
    <row r="9130" spans="1:2" x14ac:dyDescent="0.25">
      <c r="A9130" t="str">
        <f>TRIM(BC!F9128)</f>
        <v/>
      </c>
      <c r="B9130" t="str">
        <f>IFERROR(VLOOKUP('Lotações convertidas'!A9130,'Lista de conversão'!A:B,2,0),IFERROR(VLOOKUP('Lotações convertidas'!A9130,'Lista de conversão'!B:B,1,0),""))</f>
        <v/>
      </c>
    </row>
    <row r="9131" spans="1:2" x14ac:dyDescent="0.25">
      <c r="A9131" t="str">
        <f>TRIM(BC!F9129)</f>
        <v/>
      </c>
      <c r="B9131" t="str">
        <f>IFERROR(VLOOKUP('Lotações convertidas'!A9131,'Lista de conversão'!A:B,2,0),IFERROR(VLOOKUP('Lotações convertidas'!A9131,'Lista de conversão'!B:B,1,0),""))</f>
        <v/>
      </c>
    </row>
    <row r="9132" spans="1:2" x14ac:dyDescent="0.25">
      <c r="A9132" t="str">
        <f>TRIM(BC!F9130)</f>
        <v/>
      </c>
      <c r="B9132" t="str">
        <f>IFERROR(VLOOKUP('Lotações convertidas'!A9132,'Lista de conversão'!A:B,2,0),IFERROR(VLOOKUP('Lotações convertidas'!A9132,'Lista de conversão'!B:B,1,0),""))</f>
        <v/>
      </c>
    </row>
    <row r="9133" spans="1:2" x14ac:dyDescent="0.25">
      <c r="A9133" t="str">
        <f>TRIM(BC!F9131)</f>
        <v/>
      </c>
      <c r="B9133" t="str">
        <f>IFERROR(VLOOKUP('Lotações convertidas'!A9133,'Lista de conversão'!A:B,2,0),IFERROR(VLOOKUP('Lotações convertidas'!A9133,'Lista de conversão'!B:B,1,0),""))</f>
        <v/>
      </c>
    </row>
    <row r="9134" spans="1:2" x14ac:dyDescent="0.25">
      <c r="A9134" t="str">
        <f>TRIM(BC!F9132)</f>
        <v/>
      </c>
      <c r="B9134" t="str">
        <f>IFERROR(VLOOKUP('Lotações convertidas'!A9134,'Lista de conversão'!A:B,2,0),IFERROR(VLOOKUP('Lotações convertidas'!A9134,'Lista de conversão'!B:B,1,0),""))</f>
        <v/>
      </c>
    </row>
    <row r="9135" spans="1:2" x14ac:dyDescent="0.25">
      <c r="A9135" t="str">
        <f>TRIM(BC!F9133)</f>
        <v/>
      </c>
      <c r="B9135" t="str">
        <f>IFERROR(VLOOKUP('Lotações convertidas'!A9135,'Lista de conversão'!A:B,2,0),IFERROR(VLOOKUP('Lotações convertidas'!A9135,'Lista de conversão'!B:B,1,0),""))</f>
        <v/>
      </c>
    </row>
    <row r="9136" spans="1:2" x14ac:dyDescent="0.25">
      <c r="A9136" t="str">
        <f>TRIM(BC!F9134)</f>
        <v/>
      </c>
      <c r="B9136" t="str">
        <f>IFERROR(VLOOKUP('Lotações convertidas'!A9136,'Lista de conversão'!A:B,2,0),IFERROR(VLOOKUP('Lotações convertidas'!A9136,'Lista de conversão'!B:B,1,0),""))</f>
        <v/>
      </c>
    </row>
    <row r="9137" spans="1:2" x14ac:dyDescent="0.25">
      <c r="A9137" t="str">
        <f>TRIM(BC!F9135)</f>
        <v/>
      </c>
      <c r="B9137" t="str">
        <f>IFERROR(VLOOKUP('Lotações convertidas'!A9137,'Lista de conversão'!A:B,2,0),IFERROR(VLOOKUP('Lotações convertidas'!A9137,'Lista de conversão'!B:B,1,0),""))</f>
        <v/>
      </c>
    </row>
    <row r="9138" spans="1:2" x14ac:dyDescent="0.25">
      <c r="A9138" t="str">
        <f>TRIM(BC!F9136)</f>
        <v/>
      </c>
      <c r="B9138" t="str">
        <f>IFERROR(VLOOKUP('Lotações convertidas'!A9138,'Lista de conversão'!A:B,2,0),IFERROR(VLOOKUP('Lotações convertidas'!A9138,'Lista de conversão'!B:B,1,0),""))</f>
        <v/>
      </c>
    </row>
    <row r="9139" spans="1:2" x14ac:dyDescent="0.25">
      <c r="A9139" t="str">
        <f>TRIM(BC!F9137)</f>
        <v/>
      </c>
      <c r="B9139" t="str">
        <f>IFERROR(VLOOKUP('Lotações convertidas'!A9139,'Lista de conversão'!A:B,2,0),IFERROR(VLOOKUP('Lotações convertidas'!A9139,'Lista de conversão'!B:B,1,0),""))</f>
        <v/>
      </c>
    </row>
    <row r="9140" spans="1:2" x14ac:dyDescent="0.25">
      <c r="A9140" t="str">
        <f>TRIM(BC!F9138)</f>
        <v/>
      </c>
      <c r="B9140" t="str">
        <f>IFERROR(VLOOKUP('Lotações convertidas'!A9140,'Lista de conversão'!A:B,2,0),IFERROR(VLOOKUP('Lotações convertidas'!A9140,'Lista de conversão'!B:B,1,0),""))</f>
        <v/>
      </c>
    </row>
    <row r="9141" spans="1:2" x14ac:dyDescent="0.25">
      <c r="A9141" t="str">
        <f>TRIM(BC!F9139)</f>
        <v/>
      </c>
      <c r="B9141" t="str">
        <f>IFERROR(VLOOKUP('Lotações convertidas'!A9141,'Lista de conversão'!A:B,2,0),IFERROR(VLOOKUP('Lotações convertidas'!A9141,'Lista de conversão'!B:B,1,0),""))</f>
        <v/>
      </c>
    </row>
    <row r="9142" spans="1:2" x14ac:dyDescent="0.25">
      <c r="A9142" t="str">
        <f>TRIM(BC!F9140)</f>
        <v/>
      </c>
      <c r="B9142" t="str">
        <f>IFERROR(VLOOKUP('Lotações convertidas'!A9142,'Lista de conversão'!A:B,2,0),IFERROR(VLOOKUP('Lotações convertidas'!A9142,'Lista de conversão'!B:B,1,0),""))</f>
        <v/>
      </c>
    </row>
    <row r="9143" spans="1:2" x14ac:dyDescent="0.25">
      <c r="A9143" t="str">
        <f>TRIM(BC!F9141)</f>
        <v/>
      </c>
      <c r="B9143" t="str">
        <f>IFERROR(VLOOKUP('Lotações convertidas'!A9143,'Lista de conversão'!A:B,2,0),IFERROR(VLOOKUP('Lotações convertidas'!A9143,'Lista de conversão'!B:B,1,0),""))</f>
        <v/>
      </c>
    </row>
    <row r="9144" spans="1:2" x14ac:dyDescent="0.25">
      <c r="A9144" t="str">
        <f>TRIM(BC!F9142)</f>
        <v/>
      </c>
      <c r="B9144" t="str">
        <f>IFERROR(VLOOKUP('Lotações convertidas'!A9144,'Lista de conversão'!A:B,2,0),IFERROR(VLOOKUP('Lotações convertidas'!A9144,'Lista de conversão'!B:B,1,0),""))</f>
        <v/>
      </c>
    </row>
    <row r="9145" spans="1:2" x14ac:dyDescent="0.25">
      <c r="A9145" t="str">
        <f>TRIM(BC!F9143)</f>
        <v/>
      </c>
      <c r="B9145" t="str">
        <f>IFERROR(VLOOKUP('Lotações convertidas'!A9145,'Lista de conversão'!A:B,2,0),IFERROR(VLOOKUP('Lotações convertidas'!A9145,'Lista de conversão'!B:B,1,0),""))</f>
        <v/>
      </c>
    </row>
    <row r="9146" spans="1:2" x14ac:dyDescent="0.25">
      <c r="A9146" t="str">
        <f>TRIM(BC!F9144)</f>
        <v/>
      </c>
      <c r="B9146" t="str">
        <f>IFERROR(VLOOKUP('Lotações convertidas'!A9146,'Lista de conversão'!A:B,2,0),IFERROR(VLOOKUP('Lotações convertidas'!A9146,'Lista de conversão'!B:B,1,0),""))</f>
        <v/>
      </c>
    </row>
    <row r="9147" spans="1:2" x14ac:dyDescent="0.25">
      <c r="A9147" t="str">
        <f>TRIM(BC!F9145)</f>
        <v/>
      </c>
      <c r="B9147" t="str">
        <f>IFERROR(VLOOKUP('Lotações convertidas'!A9147,'Lista de conversão'!A:B,2,0),IFERROR(VLOOKUP('Lotações convertidas'!A9147,'Lista de conversão'!B:B,1,0),""))</f>
        <v/>
      </c>
    </row>
    <row r="9148" spans="1:2" x14ac:dyDescent="0.25">
      <c r="A9148" t="str">
        <f>TRIM(BC!F9146)</f>
        <v/>
      </c>
      <c r="B9148" t="str">
        <f>IFERROR(VLOOKUP('Lotações convertidas'!A9148,'Lista de conversão'!A:B,2,0),IFERROR(VLOOKUP('Lotações convertidas'!A9148,'Lista de conversão'!B:B,1,0),""))</f>
        <v/>
      </c>
    </row>
    <row r="9149" spans="1:2" x14ac:dyDescent="0.25">
      <c r="A9149" t="str">
        <f>TRIM(BC!F9147)</f>
        <v/>
      </c>
      <c r="B9149" t="str">
        <f>IFERROR(VLOOKUP('Lotações convertidas'!A9149,'Lista de conversão'!A:B,2,0),IFERROR(VLOOKUP('Lotações convertidas'!A9149,'Lista de conversão'!B:B,1,0),""))</f>
        <v/>
      </c>
    </row>
    <row r="9150" spans="1:2" x14ac:dyDescent="0.25">
      <c r="A9150" t="str">
        <f>TRIM(BC!F9148)</f>
        <v/>
      </c>
      <c r="B9150" t="str">
        <f>IFERROR(VLOOKUP('Lotações convertidas'!A9150,'Lista de conversão'!A:B,2,0),IFERROR(VLOOKUP('Lotações convertidas'!A9150,'Lista de conversão'!B:B,1,0),""))</f>
        <v/>
      </c>
    </row>
    <row r="9151" spans="1:2" x14ac:dyDescent="0.25">
      <c r="A9151" t="str">
        <f>TRIM(BC!F9149)</f>
        <v/>
      </c>
      <c r="B9151" t="str">
        <f>IFERROR(VLOOKUP('Lotações convertidas'!A9151,'Lista de conversão'!A:B,2,0),IFERROR(VLOOKUP('Lotações convertidas'!A9151,'Lista de conversão'!B:B,1,0),""))</f>
        <v/>
      </c>
    </row>
    <row r="9152" spans="1:2" x14ac:dyDescent="0.25">
      <c r="A9152" t="str">
        <f>TRIM(BC!F9150)</f>
        <v/>
      </c>
      <c r="B9152" t="str">
        <f>IFERROR(VLOOKUP('Lotações convertidas'!A9152,'Lista de conversão'!A:B,2,0),IFERROR(VLOOKUP('Lotações convertidas'!A9152,'Lista de conversão'!B:B,1,0),""))</f>
        <v/>
      </c>
    </row>
    <row r="9153" spans="1:2" x14ac:dyDescent="0.25">
      <c r="A9153" t="str">
        <f>TRIM(BC!F9151)</f>
        <v/>
      </c>
      <c r="B9153" t="str">
        <f>IFERROR(VLOOKUP('Lotações convertidas'!A9153,'Lista de conversão'!A:B,2,0),IFERROR(VLOOKUP('Lotações convertidas'!A9153,'Lista de conversão'!B:B,1,0),""))</f>
        <v/>
      </c>
    </row>
    <row r="9154" spans="1:2" x14ac:dyDescent="0.25">
      <c r="A9154" t="str">
        <f>TRIM(BC!F9152)</f>
        <v/>
      </c>
      <c r="B9154" t="str">
        <f>IFERROR(VLOOKUP('Lotações convertidas'!A9154,'Lista de conversão'!A:B,2,0),IFERROR(VLOOKUP('Lotações convertidas'!A9154,'Lista de conversão'!B:B,1,0),""))</f>
        <v/>
      </c>
    </row>
    <row r="9155" spans="1:2" x14ac:dyDescent="0.25">
      <c r="A9155" t="str">
        <f>TRIM(BC!F9153)</f>
        <v/>
      </c>
      <c r="B9155" t="str">
        <f>IFERROR(VLOOKUP('Lotações convertidas'!A9155,'Lista de conversão'!A:B,2,0),IFERROR(VLOOKUP('Lotações convertidas'!A9155,'Lista de conversão'!B:B,1,0),""))</f>
        <v/>
      </c>
    </row>
    <row r="9156" spans="1:2" x14ac:dyDescent="0.25">
      <c r="A9156" t="str">
        <f>TRIM(BC!F9154)</f>
        <v/>
      </c>
      <c r="B9156" t="str">
        <f>IFERROR(VLOOKUP('Lotações convertidas'!A9156,'Lista de conversão'!A:B,2,0),IFERROR(VLOOKUP('Lotações convertidas'!A9156,'Lista de conversão'!B:B,1,0),""))</f>
        <v/>
      </c>
    </row>
    <row r="9157" spans="1:2" x14ac:dyDescent="0.25">
      <c r="A9157" t="str">
        <f>TRIM(BC!F9155)</f>
        <v/>
      </c>
      <c r="B9157" t="str">
        <f>IFERROR(VLOOKUP('Lotações convertidas'!A9157,'Lista de conversão'!A:B,2,0),IFERROR(VLOOKUP('Lotações convertidas'!A9157,'Lista de conversão'!B:B,1,0),""))</f>
        <v/>
      </c>
    </row>
    <row r="9158" spans="1:2" x14ac:dyDescent="0.25">
      <c r="A9158" t="str">
        <f>TRIM(BC!F9156)</f>
        <v/>
      </c>
      <c r="B9158" t="str">
        <f>IFERROR(VLOOKUP('Lotações convertidas'!A9158,'Lista de conversão'!A:B,2,0),IFERROR(VLOOKUP('Lotações convertidas'!A9158,'Lista de conversão'!B:B,1,0),""))</f>
        <v/>
      </c>
    </row>
    <row r="9159" spans="1:2" x14ac:dyDescent="0.25">
      <c r="A9159" t="str">
        <f>TRIM(BC!F9157)</f>
        <v/>
      </c>
      <c r="B9159" t="str">
        <f>IFERROR(VLOOKUP('Lotações convertidas'!A9159,'Lista de conversão'!A:B,2,0),IFERROR(VLOOKUP('Lotações convertidas'!A9159,'Lista de conversão'!B:B,1,0),""))</f>
        <v/>
      </c>
    </row>
    <row r="9160" spans="1:2" x14ac:dyDescent="0.25">
      <c r="A9160" t="str">
        <f>TRIM(BC!F9158)</f>
        <v/>
      </c>
      <c r="B9160" t="str">
        <f>IFERROR(VLOOKUP('Lotações convertidas'!A9160,'Lista de conversão'!A:B,2,0),IFERROR(VLOOKUP('Lotações convertidas'!A9160,'Lista de conversão'!B:B,1,0),""))</f>
        <v/>
      </c>
    </row>
    <row r="9161" spans="1:2" x14ac:dyDescent="0.25">
      <c r="A9161" t="str">
        <f>TRIM(BC!F9159)</f>
        <v/>
      </c>
      <c r="B9161" t="str">
        <f>IFERROR(VLOOKUP('Lotações convertidas'!A9161,'Lista de conversão'!A:B,2,0),IFERROR(VLOOKUP('Lotações convertidas'!A9161,'Lista de conversão'!B:B,1,0),""))</f>
        <v/>
      </c>
    </row>
    <row r="9162" spans="1:2" x14ac:dyDescent="0.25">
      <c r="A9162" t="str">
        <f>TRIM(BC!F9160)</f>
        <v/>
      </c>
      <c r="B9162" t="str">
        <f>IFERROR(VLOOKUP('Lotações convertidas'!A9162,'Lista de conversão'!A:B,2,0),IFERROR(VLOOKUP('Lotações convertidas'!A9162,'Lista de conversão'!B:B,1,0),""))</f>
        <v/>
      </c>
    </row>
    <row r="9163" spans="1:2" x14ac:dyDescent="0.25">
      <c r="A9163" t="str">
        <f>TRIM(BC!F9161)</f>
        <v/>
      </c>
      <c r="B9163" t="str">
        <f>IFERROR(VLOOKUP('Lotações convertidas'!A9163,'Lista de conversão'!A:B,2,0),IFERROR(VLOOKUP('Lotações convertidas'!A9163,'Lista de conversão'!B:B,1,0),""))</f>
        <v/>
      </c>
    </row>
    <row r="9164" spans="1:2" x14ac:dyDescent="0.25">
      <c r="A9164" t="str">
        <f>TRIM(BC!F9162)</f>
        <v/>
      </c>
      <c r="B9164" t="str">
        <f>IFERROR(VLOOKUP('Lotações convertidas'!A9164,'Lista de conversão'!A:B,2,0),IFERROR(VLOOKUP('Lotações convertidas'!A9164,'Lista de conversão'!B:B,1,0),""))</f>
        <v/>
      </c>
    </row>
    <row r="9165" spans="1:2" x14ac:dyDescent="0.25">
      <c r="A9165" t="str">
        <f>TRIM(BC!F9163)</f>
        <v/>
      </c>
      <c r="B9165" t="str">
        <f>IFERROR(VLOOKUP('Lotações convertidas'!A9165,'Lista de conversão'!A:B,2,0),IFERROR(VLOOKUP('Lotações convertidas'!A9165,'Lista de conversão'!B:B,1,0),""))</f>
        <v/>
      </c>
    </row>
    <row r="9166" spans="1:2" x14ac:dyDescent="0.25">
      <c r="A9166" t="str">
        <f>TRIM(BC!F9164)</f>
        <v/>
      </c>
      <c r="B9166" t="str">
        <f>IFERROR(VLOOKUP('Lotações convertidas'!A9166,'Lista de conversão'!A:B,2,0),IFERROR(VLOOKUP('Lotações convertidas'!A9166,'Lista de conversão'!B:B,1,0),""))</f>
        <v/>
      </c>
    </row>
    <row r="9167" spans="1:2" x14ac:dyDescent="0.25">
      <c r="A9167" t="str">
        <f>TRIM(BC!F9165)</f>
        <v/>
      </c>
      <c r="B9167" t="str">
        <f>IFERROR(VLOOKUP('Lotações convertidas'!A9167,'Lista de conversão'!A:B,2,0),IFERROR(VLOOKUP('Lotações convertidas'!A9167,'Lista de conversão'!B:B,1,0),""))</f>
        <v/>
      </c>
    </row>
    <row r="9168" spans="1:2" x14ac:dyDescent="0.25">
      <c r="A9168" t="str">
        <f>TRIM(BC!F9166)</f>
        <v/>
      </c>
      <c r="B9168" t="str">
        <f>IFERROR(VLOOKUP('Lotações convertidas'!A9168,'Lista de conversão'!A:B,2,0),IFERROR(VLOOKUP('Lotações convertidas'!A9168,'Lista de conversão'!B:B,1,0),""))</f>
        <v/>
      </c>
    </row>
    <row r="9169" spans="1:2" x14ac:dyDescent="0.25">
      <c r="A9169" t="str">
        <f>TRIM(BC!F9167)</f>
        <v/>
      </c>
      <c r="B9169" t="str">
        <f>IFERROR(VLOOKUP('Lotações convertidas'!A9169,'Lista de conversão'!A:B,2,0),IFERROR(VLOOKUP('Lotações convertidas'!A9169,'Lista de conversão'!B:B,1,0),""))</f>
        <v/>
      </c>
    </row>
    <row r="9170" spans="1:2" x14ac:dyDescent="0.25">
      <c r="A9170" t="str">
        <f>TRIM(BC!F9168)</f>
        <v/>
      </c>
      <c r="B9170" t="str">
        <f>IFERROR(VLOOKUP('Lotações convertidas'!A9170,'Lista de conversão'!A:B,2,0),IFERROR(VLOOKUP('Lotações convertidas'!A9170,'Lista de conversão'!B:B,1,0),""))</f>
        <v/>
      </c>
    </row>
    <row r="9171" spans="1:2" x14ac:dyDescent="0.25">
      <c r="A9171" t="str">
        <f>TRIM(BC!F9169)</f>
        <v/>
      </c>
      <c r="B9171" t="str">
        <f>IFERROR(VLOOKUP('Lotações convertidas'!A9171,'Lista de conversão'!A:B,2,0),IFERROR(VLOOKUP('Lotações convertidas'!A9171,'Lista de conversão'!B:B,1,0),""))</f>
        <v/>
      </c>
    </row>
    <row r="9172" spans="1:2" x14ac:dyDescent="0.25">
      <c r="A9172" t="str">
        <f>TRIM(BC!F9170)</f>
        <v/>
      </c>
      <c r="B9172" t="str">
        <f>IFERROR(VLOOKUP('Lotações convertidas'!A9172,'Lista de conversão'!A:B,2,0),IFERROR(VLOOKUP('Lotações convertidas'!A9172,'Lista de conversão'!B:B,1,0),""))</f>
        <v/>
      </c>
    </row>
    <row r="9173" spans="1:2" x14ac:dyDescent="0.25">
      <c r="A9173" t="str">
        <f>TRIM(BC!F9171)</f>
        <v/>
      </c>
      <c r="B9173" t="str">
        <f>IFERROR(VLOOKUP('Lotações convertidas'!A9173,'Lista de conversão'!A:B,2,0),IFERROR(VLOOKUP('Lotações convertidas'!A9173,'Lista de conversão'!B:B,1,0),""))</f>
        <v/>
      </c>
    </row>
    <row r="9174" spans="1:2" x14ac:dyDescent="0.25">
      <c r="A9174" t="str">
        <f>TRIM(BC!F9172)</f>
        <v/>
      </c>
      <c r="B9174" t="str">
        <f>IFERROR(VLOOKUP('Lotações convertidas'!A9174,'Lista de conversão'!A:B,2,0),IFERROR(VLOOKUP('Lotações convertidas'!A9174,'Lista de conversão'!B:B,1,0),""))</f>
        <v/>
      </c>
    </row>
    <row r="9175" spans="1:2" x14ac:dyDescent="0.25">
      <c r="A9175" t="str">
        <f>TRIM(BC!F9173)</f>
        <v/>
      </c>
      <c r="B9175" t="str">
        <f>IFERROR(VLOOKUP('Lotações convertidas'!A9175,'Lista de conversão'!A:B,2,0),IFERROR(VLOOKUP('Lotações convertidas'!A9175,'Lista de conversão'!B:B,1,0),""))</f>
        <v/>
      </c>
    </row>
    <row r="9176" spans="1:2" x14ac:dyDescent="0.25">
      <c r="A9176" t="str">
        <f>TRIM(BC!F9174)</f>
        <v/>
      </c>
      <c r="B9176" t="str">
        <f>IFERROR(VLOOKUP('Lotações convertidas'!A9176,'Lista de conversão'!A:B,2,0),IFERROR(VLOOKUP('Lotações convertidas'!A9176,'Lista de conversão'!B:B,1,0),""))</f>
        <v/>
      </c>
    </row>
    <row r="9177" spans="1:2" x14ac:dyDescent="0.25">
      <c r="A9177" t="str">
        <f>TRIM(BC!F9175)</f>
        <v/>
      </c>
      <c r="B9177" t="str">
        <f>IFERROR(VLOOKUP('Lotações convertidas'!A9177,'Lista de conversão'!A:B,2,0),IFERROR(VLOOKUP('Lotações convertidas'!A9177,'Lista de conversão'!B:B,1,0),""))</f>
        <v/>
      </c>
    </row>
    <row r="9178" spans="1:2" x14ac:dyDescent="0.25">
      <c r="A9178" t="str">
        <f>TRIM(BC!F9176)</f>
        <v/>
      </c>
      <c r="B9178" t="str">
        <f>IFERROR(VLOOKUP('Lotações convertidas'!A9178,'Lista de conversão'!A:B,2,0),IFERROR(VLOOKUP('Lotações convertidas'!A9178,'Lista de conversão'!B:B,1,0),""))</f>
        <v/>
      </c>
    </row>
    <row r="9179" spans="1:2" x14ac:dyDescent="0.25">
      <c r="A9179" t="str">
        <f>TRIM(BC!F9177)</f>
        <v/>
      </c>
      <c r="B9179" t="str">
        <f>IFERROR(VLOOKUP('Lotações convertidas'!A9179,'Lista de conversão'!A:B,2,0),IFERROR(VLOOKUP('Lotações convertidas'!A9179,'Lista de conversão'!B:B,1,0),""))</f>
        <v/>
      </c>
    </row>
    <row r="9180" spans="1:2" x14ac:dyDescent="0.25">
      <c r="A9180" t="str">
        <f>TRIM(BC!F9178)</f>
        <v/>
      </c>
      <c r="B9180" t="str">
        <f>IFERROR(VLOOKUP('Lotações convertidas'!A9180,'Lista de conversão'!A:B,2,0),IFERROR(VLOOKUP('Lotações convertidas'!A9180,'Lista de conversão'!B:B,1,0),""))</f>
        <v/>
      </c>
    </row>
    <row r="9181" spans="1:2" x14ac:dyDescent="0.25">
      <c r="A9181" t="str">
        <f>TRIM(BC!F9179)</f>
        <v/>
      </c>
      <c r="B9181" t="str">
        <f>IFERROR(VLOOKUP('Lotações convertidas'!A9181,'Lista de conversão'!A:B,2,0),IFERROR(VLOOKUP('Lotações convertidas'!A9181,'Lista de conversão'!B:B,1,0),""))</f>
        <v/>
      </c>
    </row>
    <row r="9182" spans="1:2" x14ac:dyDescent="0.25">
      <c r="A9182" t="str">
        <f>TRIM(BC!F9180)</f>
        <v/>
      </c>
      <c r="B9182" t="str">
        <f>IFERROR(VLOOKUP('Lotações convertidas'!A9182,'Lista de conversão'!A:B,2,0),IFERROR(VLOOKUP('Lotações convertidas'!A9182,'Lista de conversão'!B:B,1,0),""))</f>
        <v/>
      </c>
    </row>
    <row r="9183" spans="1:2" x14ac:dyDescent="0.25">
      <c r="A9183" t="str">
        <f>TRIM(BC!F9181)</f>
        <v/>
      </c>
      <c r="B9183" t="str">
        <f>IFERROR(VLOOKUP('Lotações convertidas'!A9183,'Lista de conversão'!A:B,2,0),IFERROR(VLOOKUP('Lotações convertidas'!A9183,'Lista de conversão'!B:B,1,0),""))</f>
        <v/>
      </c>
    </row>
    <row r="9184" spans="1:2" x14ac:dyDescent="0.25">
      <c r="A9184" t="str">
        <f>TRIM(BC!F9182)</f>
        <v/>
      </c>
      <c r="B9184" t="str">
        <f>IFERROR(VLOOKUP('Lotações convertidas'!A9184,'Lista de conversão'!A:B,2,0),IFERROR(VLOOKUP('Lotações convertidas'!A9184,'Lista de conversão'!B:B,1,0),""))</f>
        <v/>
      </c>
    </row>
    <row r="9185" spans="1:2" x14ac:dyDescent="0.25">
      <c r="A9185" t="str">
        <f>TRIM(BC!F9183)</f>
        <v/>
      </c>
      <c r="B9185" t="str">
        <f>IFERROR(VLOOKUP('Lotações convertidas'!A9185,'Lista de conversão'!A:B,2,0),IFERROR(VLOOKUP('Lotações convertidas'!A9185,'Lista de conversão'!B:B,1,0),""))</f>
        <v/>
      </c>
    </row>
    <row r="9186" spans="1:2" x14ac:dyDescent="0.25">
      <c r="A9186" t="str">
        <f>TRIM(BC!F9184)</f>
        <v/>
      </c>
      <c r="B9186" t="str">
        <f>IFERROR(VLOOKUP('Lotações convertidas'!A9186,'Lista de conversão'!A:B,2,0),IFERROR(VLOOKUP('Lotações convertidas'!A9186,'Lista de conversão'!B:B,1,0),""))</f>
        <v/>
      </c>
    </row>
    <row r="9187" spans="1:2" x14ac:dyDescent="0.25">
      <c r="A9187" t="str">
        <f>TRIM(BC!F9185)</f>
        <v/>
      </c>
      <c r="B9187" t="str">
        <f>IFERROR(VLOOKUP('Lotações convertidas'!A9187,'Lista de conversão'!A:B,2,0),IFERROR(VLOOKUP('Lotações convertidas'!A9187,'Lista de conversão'!B:B,1,0),""))</f>
        <v/>
      </c>
    </row>
    <row r="9188" spans="1:2" x14ac:dyDescent="0.25">
      <c r="A9188" t="str">
        <f>TRIM(BC!F9186)</f>
        <v/>
      </c>
      <c r="B9188" t="str">
        <f>IFERROR(VLOOKUP('Lotações convertidas'!A9188,'Lista de conversão'!A:B,2,0),IFERROR(VLOOKUP('Lotações convertidas'!A9188,'Lista de conversão'!B:B,1,0),""))</f>
        <v/>
      </c>
    </row>
    <row r="9189" spans="1:2" x14ac:dyDescent="0.25">
      <c r="A9189" t="str">
        <f>TRIM(BC!F9187)</f>
        <v/>
      </c>
      <c r="B9189" t="str">
        <f>IFERROR(VLOOKUP('Lotações convertidas'!A9189,'Lista de conversão'!A:B,2,0),IFERROR(VLOOKUP('Lotações convertidas'!A9189,'Lista de conversão'!B:B,1,0),""))</f>
        <v/>
      </c>
    </row>
    <row r="9190" spans="1:2" x14ac:dyDescent="0.25">
      <c r="A9190" t="str">
        <f>TRIM(BC!F9188)</f>
        <v/>
      </c>
      <c r="B9190" t="str">
        <f>IFERROR(VLOOKUP('Lotações convertidas'!A9190,'Lista de conversão'!A:B,2,0),IFERROR(VLOOKUP('Lotações convertidas'!A9190,'Lista de conversão'!B:B,1,0),""))</f>
        <v/>
      </c>
    </row>
    <row r="9191" spans="1:2" x14ac:dyDescent="0.25">
      <c r="A9191" t="str">
        <f>TRIM(BC!F9189)</f>
        <v/>
      </c>
      <c r="B9191" t="str">
        <f>IFERROR(VLOOKUP('Lotações convertidas'!A9191,'Lista de conversão'!A:B,2,0),IFERROR(VLOOKUP('Lotações convertidas'!A9191,'Lista de conversão'!B:B,1,0),""))</f>
        <v/>
      </c>
    </row>
    <row r="9192" spans="1:2" x14ac:dyDescent="0.25">
      <c r="A9192" t="str">
        <f>TRIM(BC!F9190)</f>
        <v/>
      </c>
      <c r="B9192" t="str">
        <f>IFERROR(VLOOKUP('Lotações convertidas'!A9192,'Lista de conversão'!A:B,2,0),IFERROR(VLOOKUP('Lotações convertidas'!A9192,'Lista de conversão'!B:B,1,0),""))</f>
        <v/>
      </c>
    </row>
    <row r="9193" spans="1:2" x14ac:dyDescent="0.25">
      <c r="A9193" t="str">
        <f>TRIM(BC!F9191)</f>
        <v/>
      </c>
      <c r="B9193" t="str">
        <f>IFERROR(VLOOKUP('Lotações convertidas'!A9193,'Lista de conversão'!A:B,2,0),IFERROR(VLOOKUP('Lotações convertidas'!A9193,'Lista de conversão'!B:B,1,0),""))</f>
        <v/>
      </c>
    </row>
    <row r="9194" spans="1:2" x14ac:dyDescent="0.25">
      <c r="A9194" t="str">
        <f>TRIM(BC!F9192)</f>
        <v/>
      </c>
      <c r="B9194" t="str">
        <f>IFERROR(VLOOKUP('Lotações convertidas'!A9194,'Lista de conversão'!A:B,2,0),IFERROR(VLOOKUP('Lotações convertidas'!A9194,'Lista de conversão'!B:B,1,0),""))</f>
        <v/>
      </c>
    </row>
    <row r="9195" spans="1:2" x14ac:dyDescent="0.25">
      <c r="A9195" t="str">
        <f>TRIM(BC!F9193)</f>
        <v/>
      </c>
      <c r="B9195" t="str">
        <f>IFERROR(VLOOKUP('Lotações convertidas'!A9195,'Lista de conversão'!A:B,2,0),IFERROR(VLOOKUP('Lotações convertidas'!A9195,'Lista de conversão'!B:B,1,0),""))</f>
        <v/>
      </c>
    </row>
    <row r="9196" spans="1:2" x14ac:dyDescent="0.25">
      <c r="A9196" t="str">
        <f>TRIM(BC!F9194)</f>
        <v/>
      </c>
      <c r="B9196" t="str">
        <f>IFERROR(VLOOKUP('Lotações convertidas'!A9196,'Lista de conversão'!A:B,2,0),IFERROR(VLOOKUP('Lotações convertidas'!A9196,'Lista de conversão'!B:B,1,0),""))</f>
        <v/>
      </c>
    </row>
    <row r="9197" spans="1:2" x14ac:dyDescent="0.25">
      <c r="A9197" t="str">
        <f>TRIM(BC!F9195)</f>
        <v/>
      </c>
      <c r="B9197" t="str">
        <f>IFERROR(VLOOKUP('Lotações convertidas'!A9197,'Lista de conversão'!A:B,2,0),IFERROR(VLOOKUP('Lotações convertidas'!A9197,'Lista de conversão'!B:B,1,0),""))</f>
        <v/>
      </c>
    </row>
    <row r="9198" spans="1:2" x14ac:dyDescent="0.25">
      <c r="A9198" t="str">
        <f>TRIM(BC!F9196)</f>
        <v/>
      </c>
      <c r="B9198" t="str">
        <f>IFERROR(VLOOKUP('Lotações convertidas'!A9198,'Lista de conversão'!A:B,2,0),IFERROR(VLOOKUP('Lotações convertidas'!A9198,'Lista de conversão'!B:B,1,0),""))</f>
        <v/>
      </c>
    </row>
    <row r="9199" spans="1:2" x14ac:dyDescent="0.25">
      <c r="A9199" t="str">
        <f>TRIM(BC!F9197)</f>
        <v/>
      </c>
      <c r="B9199" t="str">
        <f>IFERROR(VLOOKUP('Lotações convertidas'!A9199,'Lista de conversão'!A:B,2,0),IFERROR(VLOOKUP('Lotações convertidas'!A9199,'Lista de conversão'!B:B,1,0),""))</f>
        <v/>
      </c>
    </row>
    <row r="9200" spans="1:2" x14ac:dyDescent="0.25">
      <c r="A9200" t="str">
        <f>TRIM(BC!F9198)</f>
        <v/>
      </c>
      <c r="B9200" t="str">
        <f>IFERROR(VLOOKUP('Lotações convertidas'!A9200,'Lista de conversão'!A:B,2,0),IFERROR(VLOOKUP('Lotações convertidas'!A9200,'Lista de conversão'!B:B,1,0),""))</f>
        <v/>
      </c>
    </row>
    <row r="9201" spans="1:2" x14ac:dyDescent="0.25">
      <c r="A9201" t="str">
        <f>TRIM(BC!F9199)</f>
        <v/>
      </c>
      <c r="B9201" t="str">
        <f>IFERROR(VLOOKUP('Lotações convertidas'!A9201,'Lista de conversão'!A:B,2,0),IFERROR(VLOOKUP('Lotações convertidas'!A9201,'Lista de conversão'!B:B,1,0),""))</f>
        <v/>
      </c>
    </row>
    <row r="9202" spans="1:2" x14ac:dyDescent="0.25">
      <c r="A9202" t="str">
        <f>TRIM(BC!F9200)</f>
        <v/>
      </c>
      <c r="B9202" t="str">
        <f>IFERROR(VLOOKUP('Lotações convertidas'!A9202,'Lista de conversão'!A:B,2,0),IFERROR(VLOOKUP('Lotações convertidas'!A9202,'Lista de conversão'!B:B,1,0),""))</f>
        <v/>
      </c>
    </row>
    <row r="9203" spans="1:2" x14ac:dyDescent="0.25">
      <c r="A9203" t="str">
        <f>TRIM(BC!F9201)</f>
        <v/>
      </c>
      <c r="B9203" t="str">
        <f>IFERROR(VLOOKUP('Lotações convertidas'!A9203,'Lista de conversão'!A:B,2,0),IFERROR(VLOOKUP('Lotações convertidas'!A9203,'Lista de conversão'!B:B,1,0),""))</f>
        <v/>
      </c>
    </row>
    <row r="9204" spans="1:2" x14ac:dyDescent="0.25">
      <c r="A9204" t="str">
        <f>TRIM(BC!F9202)</f>
        <v/>
      </c>
      <c r="B9204" t="str">
        <f>IFERROR(VLOOKUP('Lotações convertidas'!A9204,'Lista de conversão'!A:B,2,0),IFERROR(VLOOKUP('Lotações convertidas'!A9204,'Lista de conversão'!B:B,1,0),""))</f>
        <v/>
      </c>
    </row>
    <row r="9205" spans="1:2" x14ac:dyDescent="0.25">
      <c r="A9205" t="str">
        <f>TRIM(BC!F9203)</f>
        <v/>
      </c>
      <c r="B9205" t="str">
        <f>IFERROR(VLOOKUP('Lotações convertidas'!A9205,'Lista de conversão'!A:B,2,0),IFERROR(VLOOKUP('Lotações convertidas'!A9205,'Lista de conversão'!B:B,1,0),""))</f>
        <v/>
      </c>
    </row>
    <row r="9206" spans="1:2" x14ac:dyDescent="0.25">
      <c r="A9206" t="str">
        <f>TRIM(BC!F9204)</f>
        <v/>
      </c>
      <c r="B9206" t="str">
        <f>IFERROR(VLOOKUP('Lotações convertidas'!A9206,'Lista de conversão'!A:B,2,0),IFERROR(VLOOKUP('Lotações convertidas'!A9206,'Lista de conversão'!B:B,1,0),""))</f>
        <v/>
      </c>
    </row>
    <row r="9207" spans="1:2" x14ac:dyDescent="0.25">
      <c r="A9207" t="str">
        <f>TRIM(BC!F9205)</f>
        <v/>
      </c>
      <c r="B9207" t="str">
        <f>IFERROR(VLOOKUP('Lotações convertidas'!A9207,'Lista de conversão'!A:B,2,0),IFERROR(VLOOKUP('Lotações convertidas'!A9207,'Lista de conversão'!B:B,1,0),""))</f>
        <v/>
      </c>
    </row>
    <row r="9208" spans="1:2" x14ac:dyDescent="0.25">
      <c r="A9208" t="str">
        <f>TRIM(BC!F9206)</f>
        <v/>
      </c>
      <c r="B9208" t="str">
        <f>IFERROR(VLOOKUP('Lotações convertidas'!A9208,'Lista de conversão'!A:B,2,0),IFERROR(VLOOKUP('Lotações convertidas'!A9208,'Lista de conversão'!B:B,1,0),""))</f>
        <v/>
      </c>
    </row>
    <row r="9209" spans="1:2" x14ac:dyDescent="0.25">
      <c r="A9209" t="str">
        <f>TRIM(BC!F9207)</f>
        <v/>
      </c>
      <c r="B9209" t="str">
        <f>IFERROR(VLOOKUP('Lotações convertidas'!A9209,'Lista de conversão'!A:B,2,0),IFERROR(VLOOKUP('Lotações convertidas'!A9209,'Lista de conversão'!B:B,1,0),""))</f>
        <v/>
      </c>
    </row>
    <row r="9210" spans="1:2" x14ac:dyDescent="0.25">
      <c r="A9210" t="str">
        <f>TRIM(BC!F9208)</f>
        <v/>
      </c>
      <c r="B9210" t="str">
        <f>IFERROR(VLOOKUP('Lotações convertidas'!A9210,'Lista de conversão'!A:B,2,0),IFERROR(VLOOKUP('Lotações convertidas'!A9210,'Lista de conversão'!B:B,1,0),""))</f>
        <v/>
      </c>
    </row>
    <row r="9211" spans="1:2" x14ac:dyDescent="0.25">
      <c r="A9211" t="str">
        <f>TRIM(BC!F9209)</f>
        <v/>
      </c>
      <c r="B9211" t="str">
        <f>IFERROR(VLOOKUP('Lotações convertidas'!A9211,'Lista de conversão'!A:B,2,0),IFERROR(VLOOKUP('Lotações convertidas'!A9211,'Lista de conversão'!B:B,1,0),""))</f>
        <v/>
      </c>
    </row>
    <row r="9212" spans="1:2" x14ac:dyDescent="0.25">
      <c r="A9212" t="str">
        <f>TRIM(BC!F9210)</f>
        <v/>
      </c>
      <c r="B9212" t="str">
        <f>IFERROR(VLOOKUP('Lotações convertidas'!A9212,'Lista de conversão'!A:B,2,0),IFERROR(VLOOKUP('Lotações convertidas'!A9212,'Lista de conversão'!B:B,1,0),""))</f>
        <v/>
      </c>
    </row>
    <row r="9213" spans="1:2" x14ac:dyDescent="0.25">
      <c r="A9213" t="str">
        <f>TRIM(BC!F9211)</f>
        <v/>
      </c>
      <c r="B9213" t="str">
        <f>IFERROR(VLOOKUP('Lotações convertidas'!A9213,'Lista de conversão'!A:B,2,0),IFERROR(VLOOKUP('Lotações convertidas'!A9213,'Lista de conversão'!B:B,1,0),""))</f>
        <v/>
      </c>
    </row>
    <row r="9214" spans="1:2" x14ac:dyDescent="0.25">
      <c r="A9214" t="str">
        <f>TRIM(BC!F9212)</f>
        <v/>
      </c>
      <c r="B9214" t="str">
        <f>IFERROR(VLOOKUP('Lotações convertidas'!A9214,'Lista de conversão'!A:B,2,0),IFERROR(VLOOKUP('Lotações convertidas'!A9214,'Lista de conversão'!B:B,1,0),""))</f>
        <v/>
      </c>
    </row>
    <row r="9215" spans="1:2" x14ac:dyDescent="0.25">
      <c r="A9215" t="str">
        <f>TRIM(BC!F9213)</f>
        <v/>
      </c>
      <c r="B9215" t="str">
        <f>IFERROR(VLOOKUP('Lotações convertidas'!A9215,'Lista de conversão'!A:B,2,0),IFERROR(VLOOKUP('Lotações convertidas'!A9215,'Lista de conversão'!B:B,1,0),""))</f>
        <v/>
      </c>
    </row>
    <row r="9216" spans="1:2" x14ac:dyDescent="0.25">
      <c r="A9216" t="str">
        <f>TRIM(BC!F9214)</f>
        <v/>
      </c>
      <c r="B9216" t="str">
        <f>IFERROR(VLOOKUP('Lotações convertidas'!A9216,'Lista de conversão'!A:B,2,0),IFERROR(VLOOKUP('Lotações convertidas'!A9216,'Lista de conversão'!B:B,1,0),""))</f>
        <v/>
      </c>
    </row>
    <row r="9217" spans="1:2" x14ac:dyDescent="0.25">
      <c r="A9217" t="str">
        <f>TRIM(BC!F9215)</f>
        <v/>
      </c>
      <c r="B9217" t="str">
        <f>IFERROR(VLOOKUP('Lotações convertidas'!A9217,'Lista de conversão'!A:B,2,0),IFERROR(VLOOKUP('Lotações convertidas'!A9217,'Lista de conversão'!B:B,1,0),""))</f>
        <v/>
      </c>
    </row>
    <row r="9218" spans="1:2" x14ac:dyDescent="0.25">
      <c r="A9218" t="str">
        <f>TRIM(BC!F9216)</f>
        <v/>
      </c>
      <c r="B9218" t="str">
        <f>IFERROR(VLOOKUP('Lotações convertidas'!A9218,'Lista de conversão'!A:B,2,0),IFERROR(VLOOKUP('Lotações convertidas'!A9218,'Lista de conversão'!B:B,1,0),""))</f>
        <v/>
      </c>
    </row>
    <row r="9219" spans="1:2" x14ac:dyDescent="0.25">
      <c r="A9219" t="str">
        <f>TRIM(BC!F9217)</f>
        <v/>
      </c>
      <c r="B9219" t="str">
        <f>IFERROR(VLOOKUP('Lotações convertidas'!A9219,'Lista de conversão'!A:B,2,0),IFERROR(VLOOKUP('Lotações convertidas'!A9219,'Lista de conversão'!B:B,1,0),""))</f>
        <v/>
      </c>
    </row>
    <row r="9220" spans="1:2" x14ac:dyDescent="0.25">
      <c r="A9220" t="str">
        <f>TRIM(BC!F9218)</f>
        <v/>
      </c>
      <c r="B9220" t="str">
        <f>IFERROR(VLOOKUP('Lotações convertidas'!A9220,'Lista de conversão'!A:B,2,0),IFERROR(VLOOKUP('Lotações convertidas'!A9220,'Lista de conversão'!B:B,1,0),""))</f>
        <v/>
      </c>
    </row>
    <row r="9221" spans="1:2" x14ac:dyDescent="0.25">
      <c r="A9221" t="str">
        <f>TRIM(BC!F9219)</f>
        <v/>
      </c>
      <c r="B9221" t="str">
        <f>IFERROR(VLOOKUP('Lotações convertidas'!A9221,'Lista de conversão'!A:B,2,0),IFERROR(VLOOKUP('Lotações convertidas'!A9221,'Lista de conversão'!B:B,1,0),""))</f>
        <v/>
      </c>
    </row>
    <row r="9222" spans="1:2" x14ac:dyDescent="0.25">
      <c r="A9222" t="str">
        <f>TRIM(BC!F9220)</f>
        <v/>
      </c>
      <c r="B9222" t="str">
        <f>IFERROR(VLOOKUP('Lotações convertidas'!A9222,'Lista de conversão'!A:B,2,0),IFERROR(VLOOKUP('Lotações convertidas'!A9222,'Lista de conversão'!B:B,1,0),""))</f>
        <v/>
      </c>
    </row>
    <row r="9223" spans="1:2" x14ac:dyDescent="0.25">
      <c r="A9223" t="str">
        <f>TRIM(BC!F9221)</f>
        <v/>
      </c>
      <c r="B9223" t="str">
        <f>IFERROR(VLOOKUP('Lotações convertidas'!A9223,'Lista de conversão'!A:B,2,0),IFERROR(VLOOKUP('Lotações convertidas'!A9223,'Lista de conversão'!B:B,1,0),""))</f>
        <v/>
      </c>
    </row>
    <row r="9224" spans="1:2" x14ac:dyDescent="0.25">
      <c r="A9224" t="str">
        <f>TRIM(BC!F9222)</f>
        <v/>
      </c>
      <c r="B9224" t="str">
        <f>IFERROR(VLOOKUP('Lotações convertidas'!A9224,'Lista de conversão'!A:B,2,0),IFERROR(VLOOKUP('Lotações convertidas'!A9224,'Lista de conversão'!B:B,1,0),""))</f>
        <v/>
      </c>
    </row>
    <row r="9225" spans="1:2" x14ac:dyDescent="0.25">
      <c r="A9225" t="str">
        <f>TRIM(BC!F9223)</f>
        <v/>
      </c>
      <c r="B9225" t="str">
        <f>IFERROR(VLOOKUP('Lotações convertidas'!A9225,'Lista de conversão'!A:B,2,0),IFERROR(VLOOKUP('Lotações convertidas'!A9225,'Lista de conversão'!B:B,1,0),""))</f>
        <v/>
      </c>
    </row>
    <row r="9226" spans="1:2" x14ac:dyDescent="0.25">
      <c r="A9226" t="str">
        <f>TRIM(BC!F9224)</f>
        <v/>
      </c>
      <c r="B9226" t="str">
        <f>IFERROR(VLOOKUP('Lotações convertidas'!A9226,'Lista de conversão'!A:B,2,0),IFERROR(VLOOKUP('Lotações convertidas'!A9226,'Lista de conversão'!B:B,1,0),""))</f>
        <v/>
      </c>
    </row>
    <row r="9227" spans="1:2" x14ac:dyDescent="0.25">
      <c r="A9227" t="str">
        <f>TRIM(BC!F9225)</f>
        <v/>
      </c>
      <c r="B9227" t="str">
        <f>IFERROR(VLOOKUP('Lotações convertidas'!A9227,'Lista de conversão'!A:B,2,0),IFERROR(VLOOKUP('Lotações convertidas'!A9227,'Lista de conversão'!B:B,1,0),""))</f>
        <v/>
      </c>
    </row>
    <row r="9228" spans="1:2" x14ac:dyDescent="0.25">
      <c r="A9228" t="str">
        <f>TRIM(BC!F9226)</f>
        <v/>
      </c>
      <c r="B9228" t="str">
        <f>IFERROR(VLOOKUP('Lotações convertidas'!A9228,'Lista de conversão'!A:B,2,0),IFERROR(VLOOKUP('Lotações convertidas'!A9228,'Lista de conversão'!B:B,1,0),""))</f>
        <v/>
      </c>
    </row>
    <row r="9229" spans="1:2" x14ac:dyDescent="0.25">
      <c r="A9229" t="str">
        <f>TRIM(BC!F9227)</f>
        <v/>
      </c>
      <c r="B9229" t="str">
        <f>IFERROR(VLOOKUP('Lotações convertidas'!A9229,'Lista de conversão'!A:B,2,0),IFERROR(VLOOKUP('Lotações convertidas'!A9229,'Lista de conversão'!B:B,1,0),""))</f>
        <v/>
      </c>
    </row>
    <row r="9230" spans="1:2" x14ac:dyDescent="0.25">
      <c r="A9230" t="str">
        <f>TRIM(BC!F9228)</f>
        <v/>
      </c>
      <c r="B9230" t="str">
        <f>IFERROR(VLOOKUP('Lotações convertidas'!A9230,'Lista de conversão'!A:B,2,0),IFERROR(VLOOKUP('Lotações convertidas'!A9230,'Lista de conversão'!B:B,1,0),""))</f>
        <v/>
      </c>
    </row>
    <row r="9231" spans="1:2" x14ac:dyDescent="0.25">
      <c r="A9231" t="str">
        <f>TRIM(BC!F9229)</f>
        <v/>
      </c>
      <c r="B9231" t="str">
        <f>IFERROR(VLOOKUP('Lotações convertidas'!A9231,'Lista de conversão'!A:B,2,0),IFERROR(VLOOKUP('Lotações convertidas'!A9231,'Lista de conversão'!B:B,1,0),""))</f>
        <v/>
      </c>
    </row>
    <row r="9232" spans="1:2" x14ac:dyDescent="0.25">
      <c r="A9232" t="str">
        <f>TRIM(BC!F9230)</f>
        <v/>
      </c>
      <c r="B9232" t="str">
        <f>IFERROR(VLOOKUP('Lotações convertidas'!A9232,'Lista de conversão'!A:B,2,0),IFERROR(VLOOKUP('Lotações convertidas'!A9232,'Lista de conversão'!B:B,1,0),""))</f>
        <v/>
      </c>
    </row>
    <row r="9233" spans="1:2" x14ac:dyDescent="0.25">
      <c r="A9233" t="str">
        <f>TRIM(BC!F9231)</f>
        <v/>
      </c>
      <c r="B9233" t="str">
        <f>IFERROR(VLOOKUP('Lotações convertidas'!A9233,'Lista de conversão'!A:B,2,0),IFERROR(VLOOKUP('Lotações convertidas'!A9233,'Lista de conversão'!B:B,1,0),""))</f>
        <v/>
      </c>
    </row>
    <row r="9234" spans="1:2" x14ac:dyDescent="0.25">
      <c r="A9234" t="str">
        <f>TRIM(BC!F9232)</f>
        <v/>
      </c>
      <c r="B9234" t="str">
        <f>IFERROR(VLOOKUP('Lotações convertidas'!A9234,'Lista de conversão'!A:B,2,0),IFERROR(VLOOKUP('Lotações convertidas'!A9234,'Lista de conversão'!B:B,1,0),""))</f>
        <v/>
      </c>
    </row>
    <row r="9235" spans="1:2" x14ac:dyDescent="0.25">
      <c r="A9235" t="str">
        <f>TRIM(BC!F9233)</f>
        <v/>
      </c>
      <c r="B9235" t="str">
        <f>IFERROR(VLOOKUP('Lotações convertidas'!A9235,'Lista de conversão'!A:B,2,0),IFERROR(VLOOKUP('Lotações convertidas'!A9235,'Lista de conversão'!B:B,1,0),""))</f>
        <v/>
      </c>
    </row>
    <row r="9236" spans="1:2" x14ac:dyDescent="0.25">
      <c r="A9236" t="str">
        <f>TRIM(BC!F9234)</f>
        <v/>
      </c>
      <c r="B9236" t="str">
        <f>IFERROR(VLOOKUP('Lotações convertidas'!A9236,'Lista de conversão'!A:B,2,0),IFERROR(VLOOKUP('Lotações convertidas'!A9236,'Lista de conversão'!B:B,1,0),""))</f>
        <v/>
      </c>
    </row>
    <row r="9237" spans="1:2" x14ac:dyDescent="0.25">
      <c r="A9237" t="str">
        <f>TRIM(BC!F9235)</f>
        <v/>
      </c>
      <c r="B9237" t="str">
        <f>IFERROR(VLOOKUP('Lotações convertidas'!A9237,'Lista de conversão'!A:B,2,0),IFERROR(VLOOKUP('Lotações convertidas'!A9237,'Lista de conversão'!B:B,1,0),""))</f>
        <v/>
      </c>
    </row>
    <row r="9238" spans="1:2" x14ac:dyDescent="0.25">
      <c r="A9238" t="str">
        <f>TRIM(BC!F9236)</f>
        <v/>
      </c>
      <c r="B9238" t="str">
        <f>IFERROR(VLOOKUP('Lotações convertidas'!A9238,'Lista de conversão'!A:B,2,0),IFERROR(VLOOKUP('Lotações convertidas'!A9238,'Lista de conversão'!B:B,1,0),""))</f>
        <v/>
      </c>
    </row>
    <row r="9239" spans="1:2" x14ac:dyDescent="0.25">
      <c r="A9239" t="str">
        <f>TRIM(BC!F9237)</f>
        <v/>
      </c>
      <c r="B9239" t="str">
        <f>IFERROR(VLOOKUP('Lotações convertidas'!A9239,'Lista de conversão'!A:B,2,0),IFERROR(VLOOKUP('Lotações convertidas'!A9239,'Lista de conversão'!B:B,1,0),""))</f>
        <v/>
      </c>
    </row>
    <row r="9240" spans="1:2" x14ac:dyDescent="0.25">
      <c r="A9240" t="str">
        <f>TRIM(BC!F9238)</f>
        <v/>
      </c>
      <c r="B9240" t="str">
        <f>IFERROR(VLOOKUP('Lotações convertidas'!A9240,'Lista de conversão'!A:B,2,0),IFERROR(VLOOKUP('Lotações convertidas'!A9240,'Lista de conversão'!B:B,1,0),""))</f>
        <v/>
      </c>
    </row>
    <row r="9241" spans="1:2" x14ac:dyDescent="0.25">
      <c r="A9241" t="str">
        <f>TRIM(BC!F9239)</f>
        <v/>
      </c>
      <c r="B9241" t="str">
        <f>IFERROR(VLOOKUP('Lotações convertidas'!A9241,'Lista de conversão'!A:B,2,0),IFERROR(VLOOKUP('Lotações convertidas'!A9241,'Lista de conversão'!B:B,1,0),""))</f>
        <v/>
      </c>
    </row>
    <row r="9242" spans="1:2" x14ac:dyDescent="0.25">
      <c r="A9242" t="str">
        <f>TRIM(BC!F9240)</f>
        <v/>
      </c>
      <c r="B9242" t="str">
        <f>IFERROR(VLOOKUP('Lotações convertidas'!A9242,'Lista de conversão'!A:B,2,0),IFERROR(VLOOKUP('Lotações convertidas'!A9242,'Lista de conversão'!B:B,1,0),""))</f>
        <v/>
      </c>
    </row>
    <row r="9243" spans="1:2" x14ac:dyDescent="0.25">
      <c r="A9243" t="str">
        <f>TRIM(BC!F9241)</f>
        <v/>
      </c>
      <c r="B9243" t="str">
        <f>IFERROR(VLOOKUP('Lotações convertidas'!A9243,'Lista de conversão'!A:B,2,0),IFERROR(VLOOKUP('Lotações convertidas'!A9243,'Lista de conversão'!B:B,1,0),""))</f>
        <v/>
      </c>
    </row>
    <row r="9244" spans="1:2" x14ac:dyDescent="0.25">
      <c r="A9244" t="str">
        <f>TRIM(BC!F9242)</f>
        <v/>
      </c>
      <c r="B9244" t="str">
        <f>IFERROR(VLOOKUP('Lotações convertidas'!A9244,'Lista de conversão'!A:B,2,0),IFERROR(VLOOKUP('Lotações convertidas'!A9244,'Lista de conversão'!B:B,1,0),""))</f>
        <v/>
      </c>
    </row>
    <row r="9245" spans="1:2" x14ac:dyDescent="0.25">
      <c r="A9245" t="str">
        <f>TRIM(BC!F9243)</f>
        <v/>
      </c>
      <c r="B9245" t="str">
        <f>IFERROR(VLOOKUP('Lotações convertidas'!A9245,'Lista de conversão'!A:B,2,0),IFERROR(VLOOKUP('Lotações convertidas'!A9245,'Lista de conversão'!B:B,1,0),""))</f>
        <v/>
      </c>
    </row>
    <row r="9246" spans="1:2" x14ac:dyDescent="0.25">
      <c r="A9246" t="str">
        <f>TRIM(BC!F9244)</f>
        <v/>
      </c>
      <c r="B9246" t="str">
        <f>IFERROR(VLOOKUP('Lotações convertidas'!A9246,'Lista de conversão'!A:B,2,0),IFERROR(VLOOKUP('Lotações convertidas'!A9246,'Lista de conversão'!B:B,1,0),""))</f>
        <v/>
      </c>
    </row>
    <row r="9247" spans="1:2" x14ac:dyDescent="0.25">
      <c r="A9247" t="str">
        <f>TRIM(BC!F9245)</f>
        <v/>
      </c>
      <c r="B9247" t="str">
        <f>IFERROR(VLOOKUP('Lotações convertidas'!A9247,'Lista de conversão'!A:B,2,0),IFERROR(VLOOKUP('Lotações convertidas'!A9247,'Lista de conversão'!B:B,1,0),""))</f>
        <v/>
      </c>
    </row>
    <row r="9248" spans="1:2" x14ac:dyDescent="0.25">
      <c r="A9248" t="str">
        <f>TRIM(BC!F9246)</f>
        <v/>
      </c>
      <c r="B9248" t="str">
        <f>IFERROR(VLOOKUP('Lotações convertidas'!A9248,'Lista de conversão'!A:B,2,0),IFERROR(VLOOKUP('Lotações convertidas'!A9248,'Lista de conversão'!B:B,1,0),""))</f>
        <v/>
      </c>
    </row>
    <row r="9249" spans="1:2" x14ac:dyDescent="0.25">
      <c r="A9249" t="str">
        <f>TRIM(BC!F9247)</f>
        <v/>
      </c>
      <c r="B9249" t="str">
        <f>IFERROR(VLOOKUP('Lotações convertidas'!A9249,'Lista de conversão'!A:B,2,0),IFERROR(VLOOKUP('Lotações convertidas'!A9249,'Lista de conversão'!B:B,1,0),""))</f>
        <v/>
      </c>
    </row>
    <row r="9250" spans="1:2" x14ac:dyDescent="0.25">
      <c r="A9250" t="str">
        <f>TRIM(BC!F9248)</f>
        <v/>
      </c>
      <c r="B9250" t="str">
        <f>IFERROR(VLOOKUP('Lotações convertidas'!A9250,'Lista de conversão'!A:B,2,0),IFERROR(VLOOKUP('Lotações convertidas'!A9250,'Lista de conversão'!B:B,1,0),""))</f>
        <v/>
      </c>
    </row>
    <row r="9251" spans="1:2" x14ac:dyDescent="0.25">
      <c r="A9251" t="str">
        <f>TRIM(BC!F9249)</f>
        <v/>
      </c>
      <c r="B9251" t="str">
        <f>IFERROR(VLOOKUP('Lotações convertidas'!A9251,'Lista de conversão'!A:B,2,0),IFERROR(VLOOKUP('Lotações convertidas'!A9251,'Lista de conversão'!B:B,1,0),""))</f>
        <v/>
      </c>
    </row>
    <row r="9252" spans="1:2" x14ac:dyDescent="0.25">
      <c r="A9252" t="str">
        <f>TRIM(BC!F9250)</f>
        <v/>
      </c>
      <c r="B9252" t="str">
        <f>IFERROR(VLOOKUP('Lotações convertidas'!A9252,'Lista de conversão'!A:B,2,0),IFERROR(VLOOKUP('Lotações convertidas'!A9252,'Lista de conversão'!B:B,1,0),""))</f>
        <v/>
      </c>
    </row>
    <row r="9253" spans="1:2" x14ac:dyDescent="0.25">
      <c r="A9253" t="str">
        <f>TRIM(BC!F9251)</f>
        <v/>
      </c>
      <c r="B9253" t="str">
        <f>IFERROR(VLOOKUP('Lotações convertidas'!A9253,'Lista de conversão'!A:B,2,0),IFERROR(VLOOKUP('Lotações convertidas'!A9253,'Lista de conversão'!B:B,1,0),""))</f>
        <v/>
      </c>
    </row>
    <row r="9254" spans="1:2" x14ac:dyDescent="0.25">
      <c r="A9254" t="str">
        <f>TRIM(BC!F9252)</f>
        <v/>
      </c>
      <c r="B9254" t="str">
        <f>IFERROR(VLOOKUP('Lotações convertidas'!A9254,'Lista de conversão'!A:B,2,0),IFERROR(VLOOKUP('Lotações convertidas'!A9254,'Lista de conversão'!B:B,1,0),""))</f>
        <v/>
      </c>
    </row>
    <row r="9255" spans="1:2" x14ac:dyDescent="0.25">
      <c r="A9255" t="str">
        <f>TRIM(BC!F9253)</f>
        <v/>
      </c>
      <c r="B9255" t="str">
        <f>IFERROR(VLOOKUP('Lotações convertidas'!A9255,'Lista de conversão'!A:B,2,0),IFERROR(VLOOKUP('Lotações convertidas'!A9255,'Lista de conversão'!B:B,1,0),""))</f>
        <v/>
      </c>
    </row>
    <row r="9256" spans="1:2" x14ac:dyDescent="0.25">
      <c r="A9256" t="str">
        <f>TRIM(BC!F9254)</f>
        <v/>
      </c>
      <c r="B9256" t="str">
        <f>IFERROR(VLOOKUP('Lotações convertidas'!A9256,'Lista de conversão'!A:B,2,0),IFERROR(VLOOKUP('Lotações convertidas'!A9256,'Lista de conversão'!B:B,1,0),""))</f>
        <v/>
      </c>
    </row>
    <row r="9257" spans="1:2" x14ac:dyDescent="0.25">
      <c r="A9257" t="str">
        <f>TRIM(BC!F9255)</f>
        <v/>
      </c>
      <c r="B9257" t="str">
        <f>IFERROR(VLOOKUP('Lotações convertidas'!A9257,'Lista de conversão'!A:B,2,0),IFERROR(VLOOKUP('Lotações convertidas'!A9257,'Lista de conversão'!B:B,1,0),""))</f>
        <v/>
      </c>
    </row>
    <row r="9258" spans="1:2" x14ac:dyDescent="0.25">
      <c r="A9258" t="str">
        <f>TRIM(BC!F9256)</f>
        <v/>
      </c>
      <c r="B9258" t="str">
        <f>IFERROR(VLOOKUP('Lotações convertidas'!A9258,'Lista de conversão'!A:B,2,0),IFERROR(VLOOKUP('Lotações convertidas'!A9258,'Lista de conversão'!B:B,1,0),""))</f>
        <v/>
      </c>
    </row>
    <row r="9259" spans="1:2" x14ac:dyDescent="0.25">
      <c r="A9259" t="str">
        <f>TRIM(BC!F9257)</f>
        <v/>
      </c>
      <c r="B9259" t="str">
        <f>IFERROR(VLOOKUP('Lotações convertidas'!A9259,'Lista de conversão'!A:B,2,0),IFERROR(VLOOKUP('Lotações convertidas'!A9259,'Lista de conversão'!B:B,1,0),""))</f>
        <v/>
      </c>
    </row>
    <row r="9260" spans="1:2" x14ac:dyDescent="0.25">
      <c r="A9260" t="str">
        <f>TRIM(BC!F9258)</f>
        <v/>
      </c>
      <c r="B9260" t="str">
        <f>IFERROR(VLOOKUP('Lotações convertidas'!A9260,'Lista de conversão'!A:B,2,0),IFERROR(VLOOKUP('Lotações convertidas'!A9260,'Lista de conversão'!B:B,1,0),""))</f>
        <v/>
      </c>
    </row>
    <row r="9261" spans="1:2" x14ac:dyDescent="0.25">
      <c r="A9261" t="str">
        <f>TRIM(BC!F9259)</f>
        <v/>
      </c>
      <c r="B9261" t="str">
        <f>IFERROR(VLOOKUP('Lotações convertidas'!A9261,'Lista de conversão'!A:B,2,0),IFERROR(VLOOKUP('Lotações convertidas'!A9261,'Lista de conversão'!B:B,1,0),""))</f>
        <v/>
      </c>
    </row>
    <row r="9262" spans="1:2" x14ac:dyDescent="0.25">
      <c r="A9262" t="str">
        <f>TRIM(BC!F9260)</f>
        <v/>
      </c>
      <c r="B9262" t="str">
        <f>IFERROR(VLOOKUP('Lotações convertidas'!A9262,'Lista de conversão'!A:B,2,0),IFERROR(VLOOKUP('Lotações convertidas'!A9262,'Lista de conversão'!B:B,1,0),""))</f>
        <v/>
      </c>
    </row>
    <row r="9263" spans="1:2" x14ac:dyDescent="0.25">
      <c r="A9263" t="str">
        <f>TRIM(BC!F9261)</f>
        <v/>
      </c>
      <c r="B9263" t="str">
        <f>IFERROR(VLOOKUP('Lotações convertidas'!A9263,'Lista de conversão'!A:B,2,0),IFERROR(VLOOKUP('Lotações convertidas'!A9263,'Lista de conversão'!B:B,1,0),""))</f>
        <v/>
      </c>
    </row>
    <row r="9264" spans="1:2" x14ac:dyDescent="0.25">
      <c r="A9264" t="str">
        <f>TRIM(BC!F9262)</f>
        <v/>
      </c>
      <c r="B9264" t="str">
        <f>IFERROR(VLOOKUP('Lotações convertidas'!A9264,'Lista de conversão'!A:B,2,0),IFERROR(VLOOKUP('Lotações convertidas'!A9264,'Lista de conversão'!B:B,1,0),""))</f>
        <v/>
      </c>
    </row>
    <row r="9265" spans="1:2" x14ac:dyDescent="0.25">
      <c r="A9265" t="str">
        <f>TRIM(BC!F9263)</f>
        <v/>
      </c>
      <c r="B9265" t="str">
        <f>IFERROR(VLOOKUP('Lotações convertidas'!A9265,'Lista de conversão'!A:B,2,0),IFERROR(VLOOKUP('Lotações convertidas'!A9265,'Lista de conversão'!B:B,1,0),""))</f>
        <v/>
      </c>
    </row>
    <row r="9266" spans="1:2" x14ac:dyDescent="0.25">
      <c r="A9266" t="str">
        <f>TRIM(BC!F9264)</f>
        <v/>
      </c>
      <c r="B9266" t="str">
        <f>IFERROR(VLOOKUP('Lotações convertidas'!A9266,'Lista de conversão'!A:B,2,0),IFERROR(VLOOKUP('Lotações convertidas'!A9266,'Lista de conversão'!B:B,1,0),""))</f>
        <v/>
      </c>
    </row>
    <row r="9267" spans="1:2" x14ac:dyDescent="0.25">
      <c r="A9267" t="str">
        <f>TRIM(BC!F9265)</f>
        <v/>
      </c>
      <c r="B9267" t="str">
        <f>IFERROR(VLOOKUP('Lotações convertidas'!A9267,'Lista de conversão'!A:B,2,0),IFERROR(VLOOKUP('Lotações convertidas'!A9267,'Lista de conversão'!B:B,1,0),""))</f>
        <v/>
      </c>
    </row>
    <row r="9268" spans="1:2" x14ac:dyDescent="0.25">
      <c r="A9268" t="str">
        <f>TRIM(BC!F9266)</f>
        <v/>
      </c>
      <c r="B9268" t="str">
        <f>IFERROR(VLOOKUP('Lotações convertidas'!A9268,'Lista de conversão'!A:B,2,0),IFERROR(VLOOKUP('Lotações convertidas'!A9268,'Lista de conversão'!B:B,1,0),""))</f>
        <v/>
      </c>
    </row>
    <row r="9269" spans="1:2" x14ac:dyDescent="0.25">
      <c r="A9269" t="str">
        <f>TRIM(BC!F9267)</f>
        <v/>
      </c>
      <c r="B9269" t="str">
        <f>IFERROR(VLOOKUP('Lotações convertidas'!A9269,'Lista de conversão'!A:B,2,0),IFERROR(VLOOKUP('Lotações convertidas'!A9269,'Lista de conversão'!B:B,1,0),""))</f>
        <v/>
      </c>
    </row>
    <row r="9270" spans="1:2" x14ac:dyDescent="0.25">
      <c r="A9270" t="str">
        <f>TRIM(BC!F9268)</f>
        <v/>
      </c>
      <c r="B9270" t="str">
        <f>IFERROR(VLOOKUP('Lotações convertidas'!A9270,'Lista de conversão'!A:B,2,0),IFERROR(VLOOKUP('Lotações convertidas'!A9270,'Lista de conversão'!B:B,1,0),""))</f>
        <v/>
      </c>
    </row>
    <row r="9271" spans="1:2" x14ac:dyDescent="0.25">
      <c r="A9271" t="str">
        <f>TRIM(BC!F9269)</f>
        <v/>
      </c>
      <c r="B9271" t="str">
        <f>IFERROR(VLOOKUP('Lotações convertidas'!A9271,'Lista de conversão'!A:B,2,0),IFERROR(VLOOKUP('Lotações convertidas'!A9271,'Lista de conversão'!B:B,1,0),""))</f>
        <v/>
      </c>
    </row>
    <row r="9272" spans="1:2" x14ac:dyDescent="0.25">
      <c r="A9272" t="str">
        <f>TRIM(BC!F9270)</f>
        <v/>
      </c>
      <c r="B9272" t="str">
        <f>IFERROR(VLOOKUP('Lotações convertidas'!A9272,'Lista de conversão'!A:B,2,0),IFERROR(VLOOKUP('Lotações convertidas'!A9272,'Lista de conversão'!B:B,1,0),""))</f>
        <v/>
      </c>
    </row>
    <row r="9273" spans="1:2" x14ac:dyDescent="0.25">
      <c r="A9273" t="str">
        <f>TRIM(BC!F9271)</f>
        <v/>
      </c>
      <c r="B9273" t="str">
        <f>IFERROR(VLOOKUP('Lotações convertidas'!A9273,'Lista de conversão'!A:B,2,0),IFERROR(VLOOKUP('Lotações convertidas'!A9273,'Lista de conversão'!B:B,1,0),""))</f>
        <v/>
      </c>
    </row>
    <row r="9274" spans="1:2" x14ac:dyDescent="0.25">
      <c r="A9274" t="str">
        <f>TRIM(BC!F9272)</f>
        <v/>
      </c>
      <c r="B9274" t="str">
        <f>IFERROR(VLOOKUP('Lotações convertidas'!A9274,'Lista de conversão'!A:B,2,0),IFERROR(VLOOKUP('Lotações convertidas'!A9274,'Lista de conversão'!B:B,1,0),""))</f>
        <v/>
      </c>
    </row>
    <row r="9275" spans="1:2" x14ac:dyDescent="0.25">
      <c r="A9275" t="str">
        <f>TRIM(BC!F9273)</f>
        <v/>
      </c>
      <c r="B9275" t="str">
        <f>IFERROR(VLOOKUP('Lotações convertidas'!A9275,'Lista de conversão'!A:B,2,0),IFERROR(VLOOKUP('Lotações convertidas'!A9275,'Lista de conversão'!B:B,1,0),""))</f>
        <v/>
      </c>
    </row>
    <row r="9276" spans="1:2" x14ac:dyDescent="0.25">
      <c r="A9276" t="str">
        <f>TRIM(BC!F9274)</f>
        <v/>
      </c>
      <c r="B9276" t="str">
        <f>IFERROR(VLOOKUP('Lotações convertidas'!A9276,'Lista de conversão'!A:B,2,0),IFERROR(VLOOKUP('Lotações convertidas'!A9276,'Lista de conversão'!B:B,1,0),""))</f>
        <v/>
      </c>
    </row>
    <row r="9277" spans="1:2" x14ac:dyDescent="0.25">
      <c r="A9277" t="str">
        <f>TRIM(BC!F9275)</f>
        <v/>
      </c>
      <c r="B9277" t="str">
        <f>IFERROR(VLOOKUP('Lotações convertidas'!A9277,'Lista de conversão'!A:B,2,0),IFERROR(VLOOKUP('Lotações convertidas'!A9277,'Lista de conversão'!B:B,1,0),""))</f>
        <v/>
      </c>
    </row>
    <row r="9278" spans="1:2" x14ac:dyDescent="0.25">
      <c r="A9278" t="str">
        <f>TRIM(BC!F9276)</f>
        <v/>
      </c>
      <c r="B9278" t="str">
        <f>IFERROR(VLOOKUP('Lotações convertidas'!A9278,'Lista de conversão'!A:B,2,0),IFERROR(VLOOKUP('Lotações convertidas'!A9278,'Lista de conversão'!B:B,1,0),""))</f>
        <v/>
      </c>
    </row>
    <row r="9279" spans="1:2" x14ac:dyDescent="0.25">
      <c r="A9279" t="str">
        <f>TRIM(BC!F9277)</f>
        <v/>
      </c>
      <c r="B9279" t="str">
        <f>IFERROR(VLOOKUP('Lotações convertidas'!A9279,'Lista de conversão'!A:B,2,0),IFERROR(VLOOKUP('Lotações convertidas'!A9279,'Lista de conversão'!B:B,1,0),""))</f>
        <v/>
      </c>
    </row>
    <row r="9280" spans="1:2" x14ac:dyDescent="0.25">
      <c r="A9280" t="str">
        <f>TRIM(BC!F9278)</f>
        <v/>
      </c>
      <c r="B9280" t="str">
        <f>IFERROR(VLOOKUP('Lotações convertidas'!A9280,'Lista de conversão'!A:B,2,0),IFERROR(VLOOKUP('Lotações convertidas'!A9280,'Lista de conversão'!B:B,1,0),""))</f>
        <v/>
      </c>
    </row>
    <row r="9281" spans="1:2" x14ac:dyDescent="0.25">
      <c r="A9281" t="str">
        <f>TRIM(BC!F9279)</f>
        <v/>
      </c>
      <c r="B9281" t="str">
        <f>IFERROR(VLOOKUP('Lotações convertidas'!A9281,'Lista de conversão'!A:B,2,0),IFERROR(VLOOKUP('Lotações convertidas'!A9281,'Lista de conversão'!B:B,1,0),""))</f>
        <v/>
      </c>
    </row>
    <row r="9282" spans="1:2" x14ac:dyDescent="0.25">
      <c r="A9282" t="str">
        <f>TRIM(BC!F9280)</f>
        <v/>
      </c>
      <c r="B9282" t="str">
        <f>IFERROR(VLOOKUP('Lotações convertidas'!A9282,'Lista de conversão'!A:B,2,0),IFERROR(VLOOKUP('Lotações convertidas'!A9282,'Lista de conversão'!B:B,1,0),""))</f>
        <v/>
      </c>
    </row>
    <row r="9283" spans="1:2" x14ac:dyDescent="0.25">
      <c r="A9283" t="str">
        <f>TRIM(BC!F9281)</f>
        <v/>
      </c>
      <c r="B9283" t="str">
        <f>IFERROR(VLOOKUP('Lotações convertidas'!A9283,'Lista de conversão'!A:B,2,0),IFERROR(VLOOKUP('Lotações convertidas'!A9283,'Lista de conversão'!B:B,1,0),""))</f>
        <v/>
      </c>
    </row>
    <row r="9284" spans="1:2" x14ac:dyDescent="0.25">
      <c r="A9284" t="str">
        <f>TRIM(BC!F9282)</f>
        <v/>
      </c>
      <c r="B9284" t="str">
        <f>IFERROR(VLOOKUP('Lotações convertidas'!A9284,'Lista de conversão'!A:B,2,0),IFERROR(VLOOKUP('Lotações convertidas'!A9284,'Lista de conversão'!B:B,1,0),""))</f>
        <v/>
      </c>
    </row>
    <row r="9285" spans="1:2" x14ac:dyDescent="0.25">
      <c r="A9285" t="str">
        <f>TRIM(BC!F9283)</f>
        <v/>
      </c>
      <c r="B9285" t="str">
        <f>IFERROR(VLOOKUP('Lotações convertidas'!A9285,'Lista de conversão'!A:B,2,0),IFERROR(VLOOKUP('Lotações convertidas'!A9285,'Lista de conversão'!B:B,1,0),""))</f>
        <v/>
      </c>
    </row>
    <row r="9286" spans="1:2" x14ac:dyDescent="0.25">
      <c r="A9286" t="str">
        <f>TRIM(BC!F9284)</f>
        <v/>
      </c>
      <c r="B9286" t="str">
        <f>IFERROR(VLOOKUP('Lotações convertidas'!A9286,'Lista de conversão'!A:B,2,0),IFERROR(VLOOKUP('Lotações convertidas'!A9286,'Lista de conversão'!B:B,1,0),""))</f>
        <v/>
      </c>
    </row>
    <row r="9287" spans="1:2" x14ac:dyDescent="0.25">
      <c r="A9287" t="str">
        <f>TRIM(BC!F9285)</f>
        <v/>
      </c>
      <c r="B9287" t="str">
        <f>IFERROR(VLOOKUP('Lotações convertidas'!A9287,'Lista de conversão'!A:B,2,0),IFERROR(VLOOKUP('Lotações convertidas'!A9287,'Lista de conversão'!B:B,1,0),""))</f>
        <v/>
      </c>
    </row>
    <row r="9288" spans="1:2" x14ac:dyDescent="0.25">
      <c r="A9288" t="str">
        <f>TRIM(BC!F9286)</f>
        <v/>
      </c>
      <c r="B9288" t="str">
        <f>IFERROR(VLOOKUP('Lotações convertidas'!A9288,'Lista de conversão'!A:B,2,0),IFERROR(VLOOKUP('Lotações convertidas'!A9288,'Lista de conversão'!B:B,1,0),""))</f>
        <v/>
      </c>
    </row>
    <row r="9289" spans="1:2" x14ac:dyDescent="0.25">
      <c r="A9289" t="str">
        <f>TRIM(BC!F9287)</f>
        <v/>
      </c>
      <c r="B9289" t="str">
        <f>IFERROR(VLOOKUP('Lotações convertidas'!A9289,'Lista de conversão'!A:B,2,0),IFERROR(VLOOKUP('Lotações convertidas'!A9289,'Lista de conversão'!B:B,1,0),""))</f>
        <v/>
      </c>
    </row>
    <row r="9290" spans="1:2" x14ac:dyDescent="0.25">
      <c r="A9290" t="str">
        <f>TRIM(BC!F9288)</f>
        <v/>
      </c>
      <c r="B9290" t="str">
        <f>IFERROR(VLOOKUP('Lotações convertidas'!A9290,'Lista de conversão'!A:B,2,0),IFERROR(VLOOKUP('Lotações convertidas'!A9290,'Lista de conversão'!B:B,1,0),""))</f>
        <v/>
      </c>
    </row>
    <row r="9291" spans="1:2" x14ac:dyDescent="0.25">
      <c r="A9291" t="str">
        <f>TRIM(BC!F9289)</f>
        <v/>
      </c>
      <c r="B9291" t="str">
        <f>IFERROR(VLOOKUP('Lotações convertidas'!A9291,'Lista de conversão'!A:B,2,0),IFERROR(VLOOKUP('Lotações convertidas'!A9291,'Lista de conversão'!B:B,1,0),""))</f>
        <v/>
      </c>
    </row>
    <row r="9292" spans="1:2" x14ac:dyDescent="0.25">
      <c r="A9292" t="str">
        <f>TRIM(BC!F9290)</f>
        <v/>
      </c>
      <c r="B9292" t="str">
        <f>IFERROR(VLOOKUP('Lotações convertidas'!A9292,'Lista de conversão'!A:B,2,0),IFERROR(VLOOKUP('Lotações convertidas'!A9292,'Lista de conversão'!B:B,1,0),""))</f>
        <v/>
      </c>
    </row>
    <row r="9293" spans="1:2" x14ac:dyDescent="0.25">
      <c r="A9293" t="str">
        <f>TRIM(BC!F9291)</f>
        <v/>
      </c>
      <c r="B9293" t="str">
        <f>IFERROR(VLOOKUP('Lotações convertidas'!A9293,'Lista de conversão'!A:B,2,0),IFERROR(VLOOKUP('Lotações convertidas'!A9293,'Lista de conversão'!B:B,1,0),""))</f>
        <v/>
      </c>
    </row>
    <row r="9294" spans="1:2" x14ac:dyDescent="0.25">
      <c r="A9294" t="str">
        <f>TRIM(BC!F9292)</f>
        <v/>
      </c>
      <c r="B9294" t="str">
        <f>IFERROR(VLOOKUP('Lotações convertidas'!A9294,'Lista de conversão'!A:B,2,0),IFERROR(VLOOKUP('Lotações convertidas'!A9294,'Lista de conversão'!B:B,1,0),""))</f>
        <v/>
      </c>
    </row>
    <row r="9295" spans="1:2" x14ac:dyDescent="0.25">
      <c r="A9295" t="str">
        <f>TRIM(BC!F9293)</f>
        <v/>
      </c>
      <c r="B9295" t="str">
        <f>IFERROR(VLOOKUP('Lotações convertidas'!A9295,'Lista de conversão'!A:B,2,0),IFERROR(VLOOKUP('Lotações convertidas'!A9295,'Lista de conversão'!B:B,1,0),""))</f>
        <v/>
      </c>
    </row>
    <row r="9296" spans="1:2" x14ac:dyDescent="0.25">
      <c r="A9296" t="str">
        <f>TRIM(BC!F9294)</f>
        <v/>
      </c>
      <c r="B9296" t="str">
        <f>IFERROR(VLOOKUP('Lotações convertidas'!A9296,'Lista de conversão'!A:B,2,0),IFERROR(VLOOKUP('Lotações convertidas'!A9296,'Lista de conversão'!B:B,1,0),""))</f>
        <v/>
      </c>
    </row>
    <row r="9297" spans="1:2" x14ac:dyDescent="0.25">
      <c r="A9297" t="str">
        <f>TRIM(BC!F9295)</f>
        <v/>
      </c>
      <c r="B9297" t="str">
        <f>IFERROR(VLOOKUP('Lotações convertidas'!A9297,'Lista de conversão'!A:B,2,0),IFERROR(VLOOKUP('Lotações convertidas'!A9297,'Lista de conversão'!B:B,1,0),""))</f>
        <v/>
      </c>
    </row>
    <row r="9298" spans="1:2" x14ac:dyDescent="0.25">
      <c r="A9298" t="str">
        <f>TRIM(BC!F9296)</f>
        <v/>
      </c>
      <c r="B9298" t="str">
        <f>IFERROR(VLOOKUP('Lotações convertidas'!A9298,'Lista de conversão'!A:B,2,0),IFERROR(VLOOKUP('Lotações convertidas'!A9298,'Lista de conversão'!B:B,1,0),""))</f>
        <v/>
      </c>
    </row>
    <row r="9299" spans="1:2" x14ac:dyDescent="0.25">
      <c r="A9299" t="str">
        <f>TRIM(BC!F9297)</f>
        <v/>
      </c>
      <c r="B9299" t="str">
        <f>IFERROR(VLOOKUP('Lotações convertidas'!A9299,'Lista de conversão'!A:B,2,0),IFERROR(VLOOKUP('Lotações convertidas'!A9299,'Lista de conversão'!B:B,1,0),""))</f>
        <v/>
      </c>
    </row>
    <row r="9300" spans="1:2" x14ac:dyDescent="0.25">
      <c r="A9300" t="str">
        <f>TRIM(BC!F9298)</f>
        <v/>
      </c>
      <c r="B9300" t="str">
        <f>IFERROR(VLOOKUP('Lotações convertidas'!A9300,'Lista de conversão'!A:B,2,0),IFERROR(VLOOKUP('Lotações convertidas'!A9300,'Lista de conversão'!B:B,1,0),""))</f>
        <v/>
      </c>
    </row>
    <row r="9301" spans="1:2" x14ac:dyDescent="0.25">
      <c r="A9301" t="str">
        <f>TRIM(BC!F9299)</f>
        <v/>
      </c>
      <c r="B9301" t="str">
        <f>IFERROR(VLOOKUP('Lotações convertidas'!A9301,'Lista de conversão'!A:B,2,0),IFERROR(VLOOKUP('Lotações convertidas'!A9301,'Lista de conversão'!B:B,1,0),""))</f>
        <v/>
      </c>
    </row>
    <row r="9302" spans="1:2" x14ac:dyDescent="0.25">
      <c r="A9302" t="str">
        <f>TRIM(BC!F9300)</f>
        <v/>
      </c>
      <c r="B9302" t="str">
        <f>IFERROR(VLOOKUP('Lotações convertidas'!A9302,'Lista de conversão'!A:B,2,0),IFERROR(VLOOKUP('Lotações convertidas'!A9302,'Lista de conversão'!B:B,1,0),""))</f>
        <v/>
      </c>
    </row>
    <row r="9303" spans="1:2" x14ac:dyDescent="0.25">
      <c r="A9303" t="str">
        <f>TRIM(BC!F9301)</f>
        <v/>
      </c>
      <c r="B9303" t="str">
        <f>IFERROR(VLOOKUP('Lotações convertidas'!A9303,'Lista de conversão'!A:B,2,0),IFERROR(VLOOKUP('Lotações convertidas'!A9303,'Lista de conversão'!B:B,1,0),""))</f>
        <v/>
      </c>
    </row>
    <row r="9304" spans="1:2" x14ac:dyDescent="0.25">
      <c r="A9304" t="str">
        <f>TRIM(BC!F9302)</f>
        <v/>
      </c>
      <c r="B9304" t="str">
        <f>IFERROR(VLOOKUP('Lotações convertidas'!A9304,'Lista de conversão'!A:B,2,0),IFERROR(VLOOKUP('Lotações convertidas'!A9304,'Lista de conversão'!B:B,1,0),""))</f>
        <v/>
      </c>
    </row>
    <row r="9305" spans="1:2" x14ac:dyDescent="0.25">
      <c r="A9305" t="str">
        <f>TRIM(BC!F9303)</f>
        <v/>
      </c>
      <c r="B9305" t="str">
        <f>IFERROR(VLOOKUP('Lotações convertidas'!A9305,'Lista de conversão'!A:B,2,0),IFERROR(VLOOKUP('Lotações convertidas'!A9305,'Lista de conversão'!B:B,1,0),""))</f>
        <v/>
      </c>
    </row>
    <row r="9306" spans="1:2" x14ac:dyDescent="0.25">
      <c r="A9306" t="str">
        <f>TRIM(BC!F9304)</f>
        <v/>
      </c>
      <c r="B9306" t="str">
        <f>IFERROR(VLOOKUP('Lotações convertidas'!A9306,'Lista de conversão'!A:B,2,0),IFERROR(VLOOKUP('Lotações convertidas'!A9306,'Lista de conversão'!B:B,1,0),""))</f>
        <v/>
      </c>
    </row>
    <row r="9307" spans="1:2" x14ac:dyDescent="0.25">
      <c r="A9307" t="str">
        <f>TRIM(BC!F9305)</f>
        <v/>
      </c>
      <c r="B9307" t="str">
        <f>IFERROR(VLOOKUP('Lotações convertidas'!A9307,'Lista de conversão'!A:B,2,0),IFERROR(VLOOKUP('Lotações convertidas'!A9307,'Lista de conversão'!B:B,1,0),""))</f>
        <v/>
      </c>
    </row>
    <row r="9308" spans="1:2" x14ac:dyDescent="0.25">
      <c r="A9308" t="str">
        <f>TRIM(BC!F9306)</f>
        <v/>
      </c>
      <c r="B9308" t="str">
        <f>IFERROR(VLOOKUP('Lotações convertidas'!A9308,'Lista de conversão'!A:B,2,0),IFERROR(VLOOKUP('Lotações convertidas'!A9308,'Lista de conversão'!B:B,1,0),""))</f>
        <v/>
      </c>
    </row>
    <row r="9309" spans="1:2" x14ac:dyDescent="0.25">
      <c r="A9309" t="str">
        <f>TRIM(BC!F9307)</f>
        <v/>
      </c>
      <c r="B9309" t="str">
        <f>IFERROR(VLOOKUP('Lotações convertidas'!A9309,'Lista de conversão'!A:B,2,0),IFERROR(VLOOKUP('Lotações convertidas'!A9309,'Lista de conversão'!B:B,1,0),""))</f>
        <v/>
      </c>
    </row>
    <row r="9310" spans="1:2" x14ac:dyDescent="0.25">
      <c r="A9310" t="str">
        <f>TRIM(BC!F9308)</f>
        <v/>
      </c>
      <c r="B9310" t="str">
        <f>IFERROR(VLOOKUP('Lotações convertidas'!A9310,'Lista de conversão'!A:B,2,0),IFERROR(VLOOKUP('Lotações convertidas'!A9310,'Lista de conversão'!B:B,1,0),""))</f>
        <v/>
      </c>
    </row>
    <row r="9311" spans="1:2" x14ac:dyDescent="0.25">
      <c r="A9311" t="str">
        <f>TRIM(BC!F9309)</f>
        <v/>
      </c>
      <c r="B9311" t="str">
        <f>IFERROR(VLOOKUP('Lotações convertidas'!A9311,'Lista de conversão'!A:B,2,0),IFERROR(VLOOKUP('Lotações convertidas'!A9311,'Lista de conversão'!B:B,1,0),""))</f>
        <v/>
      </c>
    </row>
    <row r="9312" spans="1:2" x14ac:dyDescent="0.25">
      <c r="A9312" t="str">
        <f>TRIM(BC!F9310)</f>
        <v/>
      </c>
      <c r="B9312" t="str">
        <f>IFERROR(VLOOKUP('Lotações convertidas'!A9312,'Lista de conversão'!A:B,2,0),IFERROR(VLOOKUP('Lotações convertidas'!A9312,'Lista de conversão'!B:B,1,0),""))</f>
        <v/>
      </c>
    </row>
    <row r="9313" spans="1:2" x14ac:dyDescent="0.25">
      <c r="A9313" t="str">
        <f>TRIM(BC!F9311)</f>
        <v/>
      </c>
      <c r="B9313" t="str">
        <f>IFERROR(VLOOKUP('Lotações convertidas'!A9313,'Lista de conversão'!A:B,2,0),IFERROR(VLOOKUP('Lotações convertidas'!A9313,'Lista de conversão'!B:B,1,0),""))</f>
        <v/>
      </c>
    </row>
    <row r="9314" spans="1:2" x14ac:dyDescent="0.25">
      <c r="A9314" t="str">
        <f>TRIM(BC!F9312)</f>
        <v/>
      </c>
      <c r="B9314" t="str">
        <f>IFERROR(VLOOKUP('Lotações convertidas'!A9314,'Lista de conversão'!A:B,2,0),IFERROR(VLOOKUP('Lotações convertidas'!A9314,'Lista de conversão'!B:B,1,0),""))</f>
        <v/>
      </c>
    </row>
    <row r="9315" spans="1:2" x14ac:dyDescent="0.25">
      <c r="A9315" t="str">
        <f>TRIM(BC!F9313)</f>
        <v/>
      </c>
      <c r="B9315" t="str">
        <f>IFERROR(VLOOKUP('Lotações convertidas'!A9315,'Lista de conversão'!A:B,2,0),IFERROR(VLOOKUP('Lotações convertidas'!A9315,'Lista de conversão'!B:B,1,0),""))</f>
        <v/>
      </c>
    </row>
    <row r="9316" spans="1:2" x14ac:dyDescent="0.25">
      <c r="A9316" t="str">
        <f>TRIM(BC!F9314)</f>
        <v/>
      </c>
      <c r="B9316" t="str">
        <f>IFERROR(VLOOKUP('Lotações convertidas'!A9316,'Lista de conversão'!A:B,2,0),IFERROR(VLOOKUP('Lotações convertidas'!A9316,'Lista de conversão'!B:B,1,0),""))</f>
        <v/>
      </c>
    </row>
    <row r="9317" spans="1:2" x14ac:dyDescent="0.25">
      <c r="A9317" t="str">
        <f>TRIM(BC!F9315)</f>
        <v/>
      </c>
      <c r="B9317" t="str">
        <f>IFERROR(VLOOKUP('Lotações convertidas'!A9317,'Lista de conversão'!A:B,2,0),IFERROR(VLOOKUP('Lotações convertidas'!A9317,'Lista de conversão'!B:B,1,0),""))</f>
        <v/>
      </c>
    </row>
    <row r="9318" spans="1:2" x14ac:dyDescent="0.25">
      <c r="A9318" t="str">
        <f>TRIM(BC!F9316)</f>
        <v/>
      </c>
      <c r="B9318" t="str">
        <f>IFERROR(VLOOKUP('Lotações convertidas'!A9318,'Lista de conversão'!A:B,2,0),IFERROR(VLOOKUP('Lotações convertidas'!A9318,'Lista de conversão'!B:B,1,0),""))</f>
        <v/>
      </c>
    </row>
    <row r="9319" spans="1:2" x14ac:dyDescent="0.25">
      <c r="A9319" t="str">
        <f>TRIM(BC!F9317)</f>
        <v/>
      </c>
      <c r="B9319" t="str">
        <f>IFERROR(VLOOKUP('Lotações convertidas'!A9319,'Lista de conversão'!A:B,2,0),IFERROR(VLOOKUP('Lotações convertidas'!A9319,'Lista de conversão'!B:B,1,0),""))</f>
        <v/>
      </c>
    </row>
    <row r="9320" spans="1:2" x14ac:dyDescent="0.25">
      <c r="A9320" t="str">
        <f>TRIM(BC!F9318)</f>
        <v/>
      </c>
      <c r="B9320" t="str">
        <f>IFERROR(VLOOKUP('Lotações convertidas'!A9320,'Lista de conversão'!A:B,2,0),IFERROR(VLOOKUP('Lotações convertidas'!A9320,'Lista de conversão'!B:B,1,0),""))</f>
        <v/>
      </c>
    </row>
    <row r="9321" spans="1:2" x14ac:dyDescent="0.25">
      <c r="A9321" t="str">
        <f>TRIM(BC!F9319)</f>
        <v/>
      </c>
      <c r="B9321" t="str">
        <f>IFERROR(VLOOKUP('Lotações convertidas'!A9321,'Lista de conversão'!A:B,2,0),IFERROR(VLOOKUP('Lotações convertidas'!A9321,'Lista de conversão'!B:B,1,0),""))</f>
        <v/>
      </c>
    </row>
    <row r="9322" spans="1:2" x14ac:dyDescent="0.25">
      <c r="A9322" t="str">
        <f>TRIM(BC!F9320)</f>
        <v/>
      </c>
      <c r="B9322" t="str">
        <f>IFERROR(VLOOKUP('Lotações convertidas'!A9322,'Lista de conversão'!A:B,2,0),IFERROR(VLOOKUP('Lotações convertidas'!A9322,'Lista de conversão'!B:B,1,0),""))</f>
        <v/>
      </c>
    </row>
    <row r="9323" spans="1:2" x14ac:dyDescent="0.25">
      <c r="A9323" t="str">
        <f>TRIM(BC!F9321)</f>
        <v/>
      </c>
      <c r="B9323" t="str">
        <f>IFERROR(VLOOKUP('Lotações convertidas'!A9323,'Lista de conversão'!A:B,2,0),IFERROR(VLOOKUP('Lotações convertidas'!A9323,'Lista de conversão'!B:B,1,0),""))</f>
        <v/>
      </c>
    </row>
    <row r="9324" spans="1:2" x14ac:dyDescent="0.25">
      <c r="A9324" t="str">
        <f>TRIM(BC!F9322)</f>
        <v/>
      </c>
      <c r="B9324" t="str">
        <f>IFERROR(VLOOKUP('Lotações convertidas'!A9324,'Lista de conversão'!A:B,2,0),IFERROR(VLOOKUP('Lotações convertidas'!A9324,'Lista de conversão'!B:B,1,0),""))</f>
        <v/>
      </c>
    </row>
    <row r="9325" spans="1:2" x14ac:dyDescent="0.25">
      <c r="A9325" t="str">
        <f>TRIM(BC!F9323)</f>
        <v/>
      </c>
      <c r="B9325" t="str">
        <f>IFERROR(VLOOKUP('Lotações convertidas'!A9325,'Lista de conversão'!A:B,2,0),IFERROR(VLOOKUP('Lotações convertidas'!A9325,'Lista de conversão'!B:B,1,0),""))</f>
        <v/>
      </c>
    </row>
    <row r="9326" spans="1:2" x14ac:dyDescent="0.25">
      <c r="A9326" t="str">
        <f>TRIM(BC!F9324)</f>
        <v/>
      </c>
      <c r="B9326" t="str">
        <f>IFERROR(VLOOKUP('Lotações convertidas'!A9326,'Lista de conversão'!A:B,2,0),IFERROR(VLOOKUP('Lotações convertidas'!A9326,'Lista de conversão'!B:B,1,0),""))</f>
        <v/>
      </c>
    </row>
    <row r="9327" spans="1:2" x14ac:dyDescent="0.25">
      <c r="A9327" t="str">
        <f>TRIM(BC!F9325)</f>
        <v/>
      </c>
      <c r="B9327" t="str">
        <f>IFERROR(VLOOKUP('Lotações convertidas'!A9327,'Lista de conversão'!A:B,2,0),IFERROR(VLOOKUP('Lotações convertidas'!A9327,'Lista de conversão'!B:B,1,0),""))</f>
        <v/>
      </c>
    </row>
    <row r="9328" spans="1:2" x14ac:dyDescent="0.25">
      <c r="A9328" t="str">
        <f>TRIM(BC!F9326)</f>
        <v/>
      </c>
      <c r="B9328" t="str">
        <f>IFERROR(VLOOKUP('Lotações convertidas'!A9328,'Lista de conversão'!A:B,2,0),IFERROR(VLOOKUP('Lotações convertidas'!A9328,'Lista de conversão'!B:B,1,0),""))</f>
        <v/>
      </c>
    </row>
    <row r="9329" spans="1:2" x14ac:dyDescent="0.25">
      <c r="A9329" t="str">
        <f>TRIM(BC!F9327)</f>
        <v/>
      </c>
      <c r="B9329" t="str">
        <f>IFERROR(VLOOKUP('Lotações convertidas'!A9329,'Lista de conversão'!A:B,2,0),IFERROR(VLOOKUP('Lotações convertidas'!A9329,'Lista de conversão'!B:B,1,0),""))</f>
        <v/>
      </c>
    </row>
    <row r="9330" spans="1:2" x14ac:dyDescent="0.25">
      <c r="A9330" t="str">
        <f>TRIM(BC!F9328)</f>
        <v/>
      </c>
      <c r="B9330" t="str">
        <f>IFERROR(VLOOKUP('Lotações convertidas'!A9330,'Lista de conversão'!A:B,2,0),IFERROR(VLOOKUP('Lotações convertidas'!A9330,'Lista de conversão'!B:B,1,0),""))</f>
        <v/>
      </c>
    </row>
    <row r="9331" spans="1:2" x14ac:dyDescent="0.25">
      <c r="A9331" t="str">
        <f>TRIM(BC!F9329)</f>
        <v/>
      </c>
      <c r="B9331" t="str">
        <f>IFERROR(VLOOKUP('Lotações convertidas'!A9331,'Lista de conversão'!A:B,2,0),IFERROR(VLOOKUP('Lotações convertidas'!A9331,'Lista de conversão'!B:B,1,0),""))</f>
        <v/>
      </c>
    </row>
    <row r="9332" spans="1:2" x14ac:dyDescent="0.25">
      <c r="A9332" t="str">
        <f>TRIM(BC!F9330)</f>
        <v/>
      </c>
      <c r="B9332" t="str">
        <f>IFERROR(VLOOKUP('Lotações convertidas'!A9332,'Lista de conversão'!A:B,2,0),IFERROR(VLOOKUP('Lotações convertidas'!A9332,'Lista de conversão'!B:B,1,0),""))</f>
        <v/>
      </c>
    </row>
    <row r="9333" spans="1:2" x14ac:dyDescent="0.25">
      <c r="A9333" t="str">
        <f>TRIM(BC!F9331)</f>
        <v/>
      </c>
      <c r="B9333" t="str">
        <f>IFERROR(VLOOKUP('Lotações convertidas'!A9333,'Lista de conversão'!A:B,2,0),IFERROR(VLOOKUP('Lotações convertidas'!A9333,'Lista de conversão'!B:B,1,0),""))</f>
        <v/>
      </c>
    </row>
    <row r="9334" spans="1:2" x14ac:dyDescent="0.25">
      <c r="A9334" t="str">
        <f>TRIM(BC!F9332)</f>
        <v/>
      </c>
      <c r="B9334" t="str">
        <f>IFERROR(VLOOKUP('Lotações convertidas'!A9334,'Lista de conversão'!A:B,2,0),IFERROR(VLOOKUP('Lotações convertidas'!A9334,'Lista de conversão'!B:B,1,0),""))</f>
        <v/>
      </c>
    </row>
    <row r="9335" spans="1:2" x14ac:dyDescent="0.25">
      <c r="A9335" t="str">
        <f>TRIM(BC!F9333)</f>
        <v/>
      </c>
      <c r="B9335" t="str">
        <f>IFERROR(VLOOKUP('Lotações convertidas'!A9335,'Lista de conversão'!A:B,2,0),IFERROR(VLOOKUP('Lotações convertidas'!A9335,'Lista de conversão'!B:B,1,0),""))</f>
        <v/>
      </c>
    </row>
    <row r="9336" spans="1:2" x14ac:dyDescent="0.25">
      <c r="A9336" t="str">
        <f>TRIM(BC!F9334)</f>
        <v/>
      </c>
      <c r="B9336" t="str">
        <f>IFERROR(VLOOKUP('Lotações convertidas'!A9336,'Lista de conversão'!A:B,2,0),IFERROR(VLOOKUP('Lotações convertidas'!A9336,'Lista de conversão'!B:B,1,0),""))</f>
        <v/>
      </c>
    </row>
    <row r="9337" spans="1:2" x14ac:dyDescent="0.25">
      <c r="A9337" t="str">
        <f>TRIM(BC!F9335)</f>
        <v/>
      </c>
      <c r="B9337" t="str">
        <f>IFERROR(VLOOKUP('Lotações convertidas'!A9337,'Lista de conversão'!A:B,2,0),IFERROR(VLOOKUP('Lotações convertidas'!A9337,'Lista de conversão'!B:B,1,0),""))</f>
        <v/>
      </c>
    </row>
    <row r="9338" spans="1:2" x14ac:dyDescent="0.25">
      <c r="A9338" t="str">
        <f>TRIM(BC!F9336)</f>
        <v/>
      </c>
      <c r="B9338" t="str">
        <f>IFERROR(VLOOKUP('Lotações convertidas'!A9338,'Lista de conversão'!A:B,2,0),IFERROR(VLOOKUP('Lotações convertidas'!A9338,'Lista de conversão'!B:B,1,0),""))</f>
        <v/>
      </c>
    </row>
    <row r="9339" spans="1:2" x14ac:dyDescent="0.25">
      <c r="A9339" t="str">
        <f>TRIM(BC!F9337)</f>
        <v/>
      </c>
      <c r="B9339" t="str">
        <f>IFERROR(VLOOKUP('Lotações convertidas'!A9339,'Lista de conversão'!A:B,2,0),IFERROR(VLOOKUP('Lotações convertidas'!A9339,'Lista de conversão'!B:B,1,0),""))</f>
        <v/>
      </c>
    </row>
    <row r="9340" spans="1:2" x14ac:dyDescent="0.25">
      <c r="A9340" t="str">
        <f>TRIM(BC!F9338)</f>
        <v/>
      </c>
      <c r="B9340" t="str">
        <f>IFERROR(VLOOKUP('Lotações convertidas'!A9340,'Lista de conversão'!A:B,2,0),IFERROR(VLOOKUP('Lotações convertidas'!A9340,'Lista de conversão'!B:B,1,0),""))</f>
        <v/>
      </c>
    </row>
    <row r="9341" spans="1:2" x14ac:dyDescent="0.25">
      <c r="A9341" t="str">
        <f>TRIM(BC!F9339)</f>
        <v/>
      </c>
      <c r="B9341" t="str">
        <f>IFERROR(VLOOKUP('Lotações convertidas'!A9341,'Lista de conversão'!A:B,2,0),IFERROR(VLOOKUP('Lotações convertidas'!A9341,'Lista de conversão'!B:B,1,0),""))</f>
        <v/>
      </c>
    </row>
    <row r="9342" spans="1:2" x14ac:dyDescent="0.25">
      <c r="A9342" t="str">
        <f>TRIM(BC!F9340)</f>
        <v/>
      </c>
      <c r="B9342" t="str">
        <f>IFERROR(VLOOKUP('Lotações convertidas'!A9342,'Lista de conversão'!A:B,2,0),IFERROR(VLOOKUP('Lotações convertidas'!A9342,'Lista de conversão'!B:B,1,0),""))</f>
        <v/>
      </c>
    </row>
    <row r="9343" spans="1:2" x14ac:dyDescent="0.25">
      <c r="A9343" t="str">
        <f>TRIM(BC!F9341)</f>
        <v/>
      </c>
      <c r="B9343" t="str">
        <f>IFERROR(VLOOKUP('Lotações convertidas'!A9343,'Lista de conversão'!A:B,2,0),IFERROR(VLOOKUP('Lotações convertidas'!A9343,'Lista de conversão'!B:B,1,0),""))</f>
        <v/>
      </c>
    </row>
    <row r="9344" spans="1:2" x14ac:dyDescent="0.25">
      <c r="A9344" t="str">
        <f>TRIM(BC!F9342)</f>
        <v/>
      </c>
      <c r="B9344" t="str">
        <f>IFERROR(VLOOKUP('Lotações convertidas'!A9344,'Lista de conversão'!A:B,2,0),IFERROR(VLOOKUP('Lotações convertidas'!A9344,'Lista de conversão'!B:B,1,0),""))</f>
        <v/>
      </c>
    </row>
    <row r="9345" spans="1:2" x14ac:dyDescent="0.25">
      <c r="A9345" t="str">
        <f>TRIM(BC!F9343)</f>
        <v/>
      </c>
      <c r="B9345" t="str">
        <f>IFERROR(VLOOKUP('Lotações convertidas'!A9345,'Lista de conversão'!A:B,2,0),IFERROR(VLOOKUP('Lotações convertidas'!A9345,'Lista de conversão'!B:B,1,0),""))</f>
        <v/>
      </c>
    </row>
    <row r="9346" spans="1:2" x14ac:dyDescent="0.25">
      <c r="A9346" t="str">
        <f>TRIM(BC!F9344)</f>
        <v/>
      </c>
      <c r="B9346" t="str">
        <f>IFERROR(VLOOKUP('Lotações convertidas'!A9346,'Lista de conversão'!A:B,2,0),IFERROR(VLOOKUP('Lotações convertidas'!A9346,'Lista de conversão'!B:B,1,0),""))</f>
        <v/>
      </c>
    </row>
    <row r="9347" spans="1:2" x14ac:dyDescent="0.25">
      <c r="A9347" t="str">
        <f>TRIM(BC!F9345)</f>
        <v/>
      </c>
      <c r="B9347" t="str">
        <f>IFERROR(VLOOKUP('Lotações convertidas'!A9347,'Lista de conversão'!A:B,2,0),IFERROR(VLOOKUP('Lotações convertidas'!A9347,'Lista de conversão'!B:B,1,0),""))</f>
        <v/>
      </c>
    </row>
    <row r="9348" spans="1:2" x14ac:dyDescent="0.25">
      <c r="A9348" t="str">
        <f>TRIM(BC!F9346)</f>
        <v/>
      </c>
      <c r="B9348" t="str">
        <f>IFERROR(VLOOKUP('Lotações convertidas'!A9348,'Lista de conversão'!A:B,2,0),IFERROR(VLOOKUP('Lotações convertidas'!A9348,'Lista de conversão'!B:B,1,0),""))</f>
        <v/>
      </c>
    </row>
    <row r="9349" spans="1:2" x14ac:dyDescent="0.25">
      <c r="A9349" t="str">
        <f>TRIM(BC!F9347)</f>
        <v/>
      </c>
      <c r="B9349" t="str">
        <f>IFERROR(VLOOKUP('Lotações convertidas'!A9349,'Lista de conversão'!A:B,2,0),IFERROR(VLOOKUP('Lotações convertidas'!A9349,'Lista de conversão'!B:B,1,0),""))</f>
        <v/>
      </c>
    </row>
    <row r="9350" spans="1:2" x14ac:dyDescent="0.25">
      <c r="A9350" t="str">
        <f>TRIM(BC!F9348)</f>
        <v/>
      </c>
      <c r="B9350" t="str">
        <f>IFERROR(VLOOKUP('Lotações convertidas'!A9350,'Lista de conversão'!A:B,2,0),IFERROR(VLOOKUP('Lotações convertidas'!A9350,'Lista de conversão'!B:B,1,0),""))</f>
        <v/>
      </c>
    </row>
    <row r="9351" spans="1:2" x14ac:dyDescent="0.25">
      <c r="A9351" t="str">
        <f>TRIM(BC!F9349)</f>
        <v/>
      </c>
      <c r="B9351" t="str">
        <f>IFERROR(VLOOKUP('Lotações convertidas'!A9351,'Lista de conversão'!A:B,2,0),IFERROR(VLOOKUP('Lotações convertidas'!A9351,'Lista de conversão'!B:B,1,0),""))</f>
        <v/>
      </c>
    </row>
    <row r="9352" spans="1:2" x14ac:dyDescent="0.25">
      <c r="A9352" t="str">
        <f>TRIM(BC!F9350)</f>
        <v/>
      </c>
      <c r="B9352" t="str">
        <f>IFERROR(VLOOKUP('Lotações convertidas'!A9352,'Lista de conversão'!A:B,2,0),IFERROR(VLOOKUP('Lotações convertidas'!A9352,'Lista de conversão'!B:B,1,0),""))</f>
        <v/>
      </c>
    </row>
    <row r="9353" spans="1:2" x14ac:dyDescent="0.25">
      <c r="A9353" t="str">
        <f>TRIM(BC!F9351)</f>
        <v/>
      </c>
      <c r="B9353" t="str">
        <f>IFERROR(VLOOKUP('Lotações convertidas'!A9353,'Lista de conversão'!A:B,2,0),IFERROR(VLOOKUP('Lotações convertidas'!A9353,'Lista de conversão'!B:B,1,0),""))</f>
        <v/>
      </c>
    </row>
    <row r="9354" spans="1:2" x14ac:dyDescent="0.25">
      <c r="A9354" t="str">
        <f>TRIM(BC!F9352)</f>
        <v/>
      </c>
      <c r="B9354" t="str">
        <f>IFERROR(VLOOKUP('Lotações convertidas'!A9354,'Lista de conversão'!A:B,2,0),IFERROR(VLOOKUP('Lotações convertidas'!A9354,'Lista de conversão'!B:B,1,0),""))</f>
        <v/>
      </c>
    </row>
    <row r="9355" spans="1:2" x14ac:dyDescent="0.25">
      <c r="A9355" t="str">
        <f>TRIM(BC!F9353)</f>
        <v/>
      </c>
      <c r="B9355" t="str">
        <f>IFERROR(VLOOKUP('Lotações convertidas'!A9355,'Lista de conversão'!A:B,2,0),IFERROR(VLOOKUP('Lotações convertidas'!A9355,'Lista de conversão'!B:B,1,0),""))</f>
        <v/>
      </c>
    </row>
    <row r="9356" spans="1:2" x14ac:dyDescent="0.25">
      <c r="A9356" t="str">
        <f>TRIM(BC!F9354)</f>
        <v/>
      </c>
      <c r="B9356" t="str">
        <f>IFERROR(VLOOKUP('Lotações convertidas'!A9356,'Lista de conversão'!A:B,2,0),IFERROR(VLOOKUP('Lotações convertidas'!A9356,'Lista de conversão'!B:B,1,0),""))</f>
        <v/>
      </c>
    </row>
    <row r="9357" spans="1:2" x14ac:dyDescent="0.25">
      <c r="A9357" t="str">
        <f>TRIM(BC!F9355)</f>
        <v/>
      </c>
      <c r="B9357" t="str">
        <f>IFERROR(VLOOKUP('Lotações convertidas'!A9357,'Lista de conversão'!A:B,2,0),IFERROR(VLOOKUP('Lotações convertidas'!A9357,'Lista de conversão'!B:B,1,0),""))</f>
        <v/>
      </c>
    </row>
    <row r="9358" spans="1:2" x14ac:dyDescent="0.25">
      <c r="A9358" t="str">
        <f>TRIM(BC!F9356)</f>
        <v/>
      </c>
      <c r="B9358" t="str">
        <f>IFERROR(VLOOKUP('Lotações convertidas'!A9358,'Lista de conversão'!A:B,2,0),IFERROR(VLOOKUP('Lotações convertidas'!A9358,'Lista de conversão'!B:B,1,0),""))</f>
        <v/>
      </c>
    </row>
    <row r="9359" spans="1:2" x14ac:dyDescent="0.25">
      <c r="A9359" t="str">
        <f>TRIM(BC!F9357)</f>
        <v/>
      </c>
      <c r="B9359" t="str">
        <f>IFERROR(VLOOKUP('Lotações convertidas'!A9359,'Lista de conversão'!A:B,2,0),IFERROR(VLOOKUP('Lotações convertidas'!A9359,'Lista de conversão'!B:B,1,0),""))</f>
        <v/>
      </c>
    </row>
    <row r="9360" spans="1:2" x14ac:dyDescent="0.25">
      <c r="A9360" t="str">
        <f>TRIM(BC!F9358)</f>
        <v/>
      </c>
      <c r="B9360" t="str">
        <f>IFERROR(VLOOKUP('Lotações convertidas'!A9360,'Lista de conversão'!A:B,2,0),IFERROR(VLOOKUP('Lotações convertidas'!A9360,'Lista de conversão'!B:B,1,0),""))</f>
        <v/>
      </c>
    </row>
    <row r="9361" spans="1:2" x14ac:dyDescent="0.25">
      <c r="A9361" t="str">
        <f>TRIM(BC!F9359)</f>
        <v/>
      </c>
      <c r="B9361" t="str">
        <f>IFERROR(VLOOKUP('Lotações convertidas'!A9361,'Lista de conversão'!A:B,2,0),IFERROR(VLOOKUP('Lotações convertidas'!A9361,'Lista de conversão'!B:B,1,0),""))</f>
        <v/>
      </c>
    </row>
    <row r="9362" spans="1:2" x14ac:dyDescent="0.25">
      <c r="A9362" t="str">
        <f>TRIM(BC!F9360)</f>
        <v/>
      </c>
      <c r="B9362" t="str">
        <f>IFERROR(VLOOKUP('Lotações convertidas'!A9362,'Lista de conversão'!A:B,2,0),IFERROR(VLOOKUP('Lotações convertidas'!A9362,'Lista de conversão'!B:B,1,0),""))</f>
        <v/>
      </c>
    </row>
    <row r="9363" spans="1:2" x14ac:dyDescent="0.25">
      <c r="A9363" t="str">
        <f>TRIM(BC!F9361)</f>
        <v/>
      </c>
      <c r="B9363" t="str">
        <f>IFERROR(VLOOKUP('Lotações convertidas'!A9363,'Lista de conversão'!A:B,2,0),IFERROR(VLOOKUP('Lotações convertidas'!A9363,'Lista de conversão'!B:B,1,0),""))</f>
        <v/>
      </c>
    </row>
    <row r="9364" spans="1:2" x14ac:dyDescent="0.25">
      <c r="A9364" t="str">
        <f>TRIM(BC!F9362)</f>
        <v/>
      </c>
      <c r="B9364" t="str">
        <f>IFERROR(VLOOKUP('Lotações convertidas'!A9364,'Lista de conversão'!A:B,2,0),IFERROR(VLOOKUP('Lotações convertidas'!A9364,'Lista de conversão'!B:B,1,0),""))</f>
        <v/>
      </c>
    </row>
    <row r="9365" spans="1:2" x14ac:dyDescent="0.25">
      <c r="A9365" t="str">
        <f>TRIM(BC!F9363)</f>
        <v/>
      </c>
      <c r="B9365" t="str">
        <f>IFERROR(VLOOKUP('Lotações convertidas'!A9365,'Lista de conversão'!A:B,2,0),IFERROR(VLOOKUP('Lotações convertidas'!A9365,'Lista de conversão'!B:B,1,0),""))</f>
        <v/>
      </c>
    </row>
    <row r="9366" spans="1:2" x14ac:dyDescent="0.25">
      <c r="A9366" t="str">
        <f>TRIM(BC!F9364)</f>
        <v/>
      </c>
      <c r="B9366" t="str">
        <f>IFERROR(VLOOKUP('Lotações convertidas'!A9366,'Lista de conversão'!A:B,2,0),IFERROR(VLOOKUP('Lotações convertidas'!A9366,'Lista de conversão'!B:B,1,0),""))</f>
        <v/>
      </c>
    </row>
    <row r="9367" spans="1:2" x14ac:dyDescent="0.25">
      <c r="A9367" t="str">
        <f>TRIM(BC!F9365)</f>
        <v/>
      </c>
      <c r="B9367" t="str">
        <f>IFERROR(VLOOKUP('Lotações convertidas'!A9367,'Lista de conversão'!A:B,2,0),IFERROR(VLOOKUP('Lotações convertidas'!A9367,'Lista de conversão'!B:B,1,0),""))</f>
        <v/>
      </c>
    </row>
    <row r="9368" spans="1:2" x14ac:dyDescent="0.25">
      <c r="A9368" t="str">
        <f>TRIM(BC!F9366)</f>
        <v/>
      </c>
      <c r="B9368" t="str">
        <f>IFERROR(VLOOKUP('Lotações convertidas'!A9368,'Lista de conversão'!A:B,2,0),IFERROR(VLOOKUP('Lotações convertidas'!A9368,'Lista de conversão'!B:B,1,0),""))</f>
        <v/>
      </c>
    </row>
    <row r="9369" spans="1:2" x14ac:dyDescent="0.25">
      <c r="A9369" t="str">
        <f>TRIM(BC!F9367)</f>
        <v/>
      </c>
      <c r="B9369" t="str">
        <f>IFERROR(VLOOKUP('Lotações convertidas'!A9369,'Lista de conversão'!A:B,2,0),IFERROR(VLOOKUP('Lotações convertidas'!A9369,'Lista de conversão'!B:B,1,0),""))</f>
        <v/>
      </c>
    </row>
    <row r="9370" spans="1:2" x14ac:dyDescent="0.25">
      <c r="A9370" t="str">
        <f>TRIM(BC!F9368)</f>
        <v/>
      </c>
      <c r="B9370" t="str">
        <f>IFERROR(VLOOKUP('Lotações convertidas'!A9370,'Lista de conversão'!A:B,2,0),IFERROR(VLOOKUP('Lotações convertidas'!A9370,'Lista de conversão'!B:B,1,0),""))</f>
        <v/>
      </c>
    </row>
    <row r="9371" spans="1:2" x14ac:dyDescent="0.25">
      <c r="A9371" t="str">
        <f>TRIM(BC!F9369)</f>
        <v/>
      </c>
      <c r="B9371" t="str">
        <f>IFERROR(VLOOKUP('Lotações convertidas'!A9371,'Lista de conversão'!A:B,2,0),IFERROR(VLOOKUP('Lotações convertidas'!A9371,'Lista de conversão'!B:B,1,0),""))</f>
        <v/>
      </c>
    </row>
    <row r="9372" spans="1:2" x14ac:dyDescent="0.25">
      <c r="A9372" t="str">
        <f>TRIM(BC!F9370)</f>
        <v/>
      </c>
      <c r="B9372" t="str">
        <f>IFERROR(VLOOKUP('Lotações convertidas'!A9372,'Lista de conversão'!A:B,2,0),IFERROR(VLOOKUP('Lotações convertidas'!A9372,'Lista de conversão'!B:B,1,0),""))</f>
        <v/>
      </c>
    </row>
    <row r="9373" spans="1:2" x14ac:dyDescent="0.25">
      <c r="A9373" t="str">
        <f>TRIM(BC!F9371)</f>
        <v/>
      </c>
      <c r="B9373" t="str">
        <f>IFERROR(VLOOKUP('Lotações convertidas'!A9373,'Lista de conversão'!A:B,2,0),IFERROR(VLOOKUP('Lotações convertidas'!A9373,'Lista de conversão'!B:B,1,0),""))</f>
        <v/>
      </c>
    </row>
    <row r="9374" spans="1:2" x14ac:dyDescent="0.25">
      <c r="A9374" t="str">
        <f>TRIM(BC!F9372)</f>
        <v/>
      </c>
      <c r="B9374" t="str">
        <f>IFERROR(VLOOKUP('Lotações convertidas'!A9374,'Lista de conversão'!A:B,2,0),IFERROR(VLOOKUP('Lotações convertidas'!A9374,'Lista de conversão'!B:B,1,0),""))</f>
        <v/>
      </c>
    </row>
    <row r="9375" spans="1:2" x14ac:dyDescent="0.25">
      <c r="A9375" t="str">
        <f>TRIM(BC!F9373)</f>
        <v/>
      </c>
      <c r="B9375" t="str">
        <f>IFERROR(VLOOKUP('Lotações convertidas'!A9375,'Lista de conversão'!A:B,2,0),IFERROR(VLOOKUP('Lotações convertidas'!A9375,'Lista de conversão'!B:B,1,0),""))</f>
        <v/>
      </c>
    </row>
    <row r="9376" spans="1:2" x14ac:dyDescent="0.25">
      <c r="A9376" t="str">
        <f>TRIM(BC!F9374)</f>
        <v/>
      </c>
      <c r="B9376" t="str">
        <f>IFERROR(VLOOKUP('Lotações convertidas'!A9376,'Lista de conversão'!A:B,2,0),IFERROR(VLOOKUP('Lotações convertidas'!A9376,'Lista de conversão'!B:B,1,0),""))</f>
        <v/>
      </c>
    </row>
    <row r="9377" spans="1:2" x14ac:dyDescent="0.25">
      <c r="A9377" t="str">
        <f>TRIM(BC!F9375)</f>
        <v/>
      </c>
      <c r="B9377" t="str">
        <f>IFERROR(VLOOKUP('Lotações convertidas'!A9377,'Lista de conversão'!A:B,2,0),IFERROR(VLOOKUP('Lotações convertidas'!A9377,'Lista de conversão'!B:B,1,0),""))</f>
        <v/>
      </c>
    </row>
    <row r="9378" spans="1:2" x14ac:dyDescent="0.25">
      <c r="A9378" t="str">
        <f>TRIM(BC!F9376)</f>
        <v/>
      </c>
      <c r="B9378" t="str">
        <f>IFERROR(VLOOKUP('Lotações convertidas'!A9378,'Lista de conversão'!A:B,2,0),IFERROR(VLOOKUP('Lotações convertidas'!A9378,'Lista de conversão'!B:B,1,0),""))</f>
        <v/>
      </c>
    </row>
    <row r="9379" spans="1:2" x14ac:dyDescent="0.25">
      <c r="A9379" t="str">
        <f>TRIM(BC!F9377)</f>
        <v/>
      </c>
      <c r="B9379" t="str">
        <f>IFERROR(VLOOKUP('Lotações convertidas'!A9379,'Lista de conversão'!A:B,2,0),IFERROR(VLOOKUP('Lotações convertidas'!A9379,'Lista de conversão'!B:B,1,0),""))</f>
        <v/>
      </c>
    </row>
    <row r="9380" spans="1:2" x14ac:dyDescent="0.25">
      <c r="A9380" t="str">
        <f>TRIM(BC!F9378)</f>
        <v/>
      </c>
      <c r="B9380" t="str">
        <f>IFERROR(VLOOKUP('Lotações convertidas'!A9380,'Lista de conversão'!A:B,2,0),IFERROR(VLOOKUP('Lotações convertidas'!A9380,'Lista de conversão'!B:B,1,0),""))</f>
        <v/>
      </c>
    </row>
    <row r="9381" spans="1:2" x14ac:dyDescent="0.25">
      <c r="A9381" t="str">
        <f>TRIM(BC!F9379)</f>
        <v/>
      </c>
      <c r="B9381" t="str">
        <f>IFERROR(VLOOKUP('Lotações convertidas'!A9381,'Lista de conversão'!A:B,2,0),IFERROR(VLOOKUP('Lotações convertidas'!A9381,'Lista de conversão'!B:B,1,0),""))</f>
        <v/>
      </c>
    </row>
    <row r="9382" spans="1:2" x14ac:dyDescent="0.25">
      <c r="A9382" t="str">
        <f>TRIM(BC!F9380)</f>
        <v/>
      </c>
      <c r="B9382" t="str">
        <f>IFERROR(VLOOKUP('Lotações convertidas'!A9382,'Lista de conversão'!A:B,2,0),IFERROR(VLOOKUP('Lotações convertidas'!A9382,'Lista de conversão'!B:B,1,0),""))</f>
        <v/>
      </c>
    </row>
    <row r="9383" spans="1:2" x14ac:dyDescent="0.25">
      <c r="A9383" t="str">
        <f>TRIM(BC!F9381)</f>
        <v/>
      </c>
      <c r="B9383" t="str">
        <f>IFERROR(VLOOKUP('Lotações convertidas'!A9383,'Lista de conversão'!A:B,2,0),IFERROR(VLOOKUP('Lotações convertidas'!A9383,'Lista de conversão'!B:B,1,0),""))</f>
        <v/>
      </c>
    </row>
    <row r="9384" spans="1:2" x14ac:dyDescent="0.25">
      <c r="A9384" t="str">
        <f>TRIM(BC!F9382)</f>
        <v/>
      </c>
      <c r="B9384" t="str">
        <f>IFERROR(VLOOKUP('Lotações convertidas'!A9384,'Lista de conversão'!A:B,2,0),IFERROR(VLOOKUP('Lotações convertidas'!A9384,'Lista de conversão'!B:B,1,0),""))</f>
        <v/>
      </c>
    </row>
    <row r="9385" spans="1:2" x14ac:dyDescent="0.25">
      <c r="A9385" t="str">
        <f>TRIM(BC!F9383)</f>
        <v/>
      </c>
      <c r="B9385" t="str">
        <f>IFERROR(VLOOKUP('Lotações convertidas'!A9385,'Lista de conversão'!A:B,2,0),IFERROR(VLOOKUP('Lotações convertidas'!A9385,'Lista de conversão'!B:B,1,0),""))</f>
        <v/>
      </c>
    </row>
    <row r="9386" spans="1:2" x14ac:dyDescent="0.25">
      <c r="A9386" t="str">
        <f>TRIM(BC!F9384)</f>
        <v/>
      </c>
      <c r="B9386" t="str">
        <f>IFERROR(VLOOKUP('Lotações convertidas'!A9386,'Lista de conversão'!A:B,2,0),IFERROR(VLOOKUP('Lotações convertidas'!A9386,'Lista de conversão'!B:B,1,0),""))</f>
        <v/>
      </c>
    </row>
    <row r="9387" spans="1:2" x14ac:dyDescent="0.25">
      <c r="A9387" t="str">
        <f>TRIM(BC!F9385)</f>
        <v/>
      </c>
      <c r="B9387" t="str">
        <f>IFERROR(VLOOKUP('Lotações convertidas'!A9387,'Lista de conversão'!A:B,2,0),IFERROR(VLOOKUP('Lotações convertidas'!A9387,'Lista de conversão'!B:B,1,0),""))</f>
        <v/>
      </c>
    </row>
    <row r="9388" spans="1:2" x14ac:dyDescent="0.25">
      <c r="A9388" t="str">
        <f>TRIM(BC!F9386)</f>
        <v/>
      </c>
      <c r="B9388" t="str">
        <f>IFERROR(VLOOKUP('Lotações convertidas'!A9388,'Lista de conversão'!A:B,2,0),IFERROR(VLOOKUP('Lotações convertidas'!A9388,'Lista de conversão'!B:B,1,0),""))</f>
        <v/>
      </c>
    </row>
    <row r="9389" spans="1:2" x14ac:dyDescent="0.25">
      <c r="A9389" t="str">
        <f>TRIM(BC!F9387)</f>
        <v/>
      </c>
      <c r="B9389" t="str">
        <f>IFERROR(VLOOKUP('Lotações convertidas'!A9389,'Lista de conversão'!A:B,2,0),IFERROR(VLOOKUP('Lotações convertidas'!A9389,'Lista de conversão'!B:B,1,0),""))</f>
        <v/>
      </c>
    </row>
    <row r="9390" spans="1:2" x14ac:dyDescent="0.25">
      <c r="A9390" t="str">
        <f>TRIM(BC!F9388)</f>
        <v/>
      </c>
      <c r="B9390" t="str">
        <f>IFERROR(VLOOKUP('Lotações convertidas'!A9390,'Lista de conversão'!A:B,2,0),IFERROR(VLOOKUP('Lotações convertidas'!A9390,'Lista de conversão'!B:B,1,0),""))</f>
        <v/>
      </c>
    </row>
    <row r="9391" spans="1:2" x14ac:dyDescent="0.25">
      <c r="A9391" t="str">
        <f>TRIM(BC!F9389)</f>
        <v/>
      </c>
      <c r="B9391" t="str">
        <f>IFERROR(VLOOKUP('Lotações convertidas'!A9391,'Lista de conversão'!A:B,2,0),IFERROR(VLOOKUP('Lotações convertidas'!A9391,'Lista de conversão'!B:B,1,0),""))</f>
        <v/>
      </c>
    </row>
    <row r="9392" spans="1:2" x14ac:dyDescent="0.25">
      <c r="A9392" t="str">
        <f>TRIM(BC!F9390)</f>
        <v/>
      </c>
      <c r="B9392" t="str">
        <f>IFERROR(VLOOKUP('Lotações convertidas'!A9392,'Lista de conversão'!A:B,2,0),IFERROR(VLOOKUP('Lotações convertidas'!A9392,'Lista de conversão'!B:B,1,0),""))</f>
        <v/>
      </c>
    </row>
    <row r="9393" spans="1:2" x14ac:dyDescent="0.25">
      <c r="A9393" t="str">
        <f>TRIM(BC!F9391)</f>
        <v/>
      </c>
      <c r="B9393" t="str">
        <f>IFERROR(VLOOKUP('Lotações convertidas'!A9393,'Lista de conversão'!A:B,2,0),IFERROR(VLOOKUP('Lotações convertidas'!A9393,'Lista de conversão'!B:B,1,0),""))</f>
        <v/>
      </c>
    </row>
    <row r="9394" spans="1:2" x14ac:dyDescent="0.25">
      <c r="A9394" t="str">
        <f>TRIM(BC!F9392)</f>
        <v/>
      </c>
      <c r="B9394" t="str">
        <f>IFERROR(VLOOKUP('Lotações convertidas'!A9394,'Lista de conversão'!A:B,2,0),IFERROR(VLOOKUP('Lotações convertidas'!A9394,'Lista de conversão'!B:B,1,0),""))</f>
        <v/>
      </c>
    </row>
    <row r="9395" spans="1:2" x14ac:dyDescent="0.25">
      <c r="A9395" t="str">
        <f>TRIM(BC!F9393)</f>
        <v/>
      </c>
      <c r="B9395" t="str">
        <f>IFERROR(VLOOKUP('Lotações convertidas'!A9395,'Lista de conversão'!A:B,2,0),IFERROR(VLOOKUP('Lotações convertidas'!A9395,'Lista de conversão'!B:B,1,0),""))</f>
        <v/>
      </c>
    </row>
    <row r="9396" spans="1:2" x14ac:dyDescent="0.25">
      <c r="A9396" t="str">
        <f>TRIM(BC!F9394)</f>
        <v/>
      </c>
      <c r="B9396" t="str">
        <f>IFERROR(VLOOKUP('Lotações convertidas'!A9396,'Lista de conversão'!A:B,2,0),IFERROR(VLOOKUP('Lotações convertidas'!A9396,'Lista de conversão'!B:B,1,0),""))</f>
        <v/>
      </c>
    </row>
    <row r="9397" spans="1:2" x14ac:dyDescent="0.25">
      <c r="A9397" t="str">
        <f>TRIM(BC!F9395)</f>
        <v/>
      </c>
      <c r="B9397" t="str">
        <f>IFERROR(VLOOKUP('Lotações convertidas'!A9397,'Lista de conversão'!A:B,2,0),IFERROR(VLOOKUP('Lotações convertidas'!A9397,'Lista de conversão'!B:B,1,0),""))</f>
        <v/>
      </c>
    </row>
    <row r="9398" spans="1:2" x14ac:dyDescent="0.25">
      <c r="A9398" t="str">
        <f>TRIM(BC!F9396)</f>
        <v/>
      </c>
      <c r="B9398" t="str">
        <f>IFERROR(VLOOKUP('Lotações convertidas'!A9398,'Lista de conversão'!A:B,2,0),IFERROR(VLOOKUP('Lotações convertidas'!A9398,'Lista de conversão'!B:B,1,0),""))</f>
        <v/>
      </c>
    </row>
    <row r="9399" spans="1:2" x14ac:dyDescent="0.25">
      <c r="A9399" t="str">
        <f>TRIM(BC!F9397)</f>
        <v/>
      </c>
      <c r="B9399" t="str">
        <f>IFERROR(VLOOKUP('Lotações convertidas'!A9399,'Lista de conversão'!A:B,2,0),IFERROR(VLOOKUP('Lotações convertidas'!A9399,'Lista de conversão'!B:B,1,0),""))</f>
        <v/>
      </c>
    </row>
    <row r="9400" spans="1:2" x14ac:dyDescent="0.25">
      <c r="A9400" t="str">
        <f>TRIM(BC!F9398)</f>
        <v/>
      </c>
      <c r="B9400" t="str">
        <f>IFERROR(VLOOKUP('Lotações convertidas'!A9400,'Lista de conversão'!A:B,2,0),IFERROR(VLOOKUP('Lotações convertidas'!A9400,'Lista de conversão'!B:B,1,0),""))</f>
        <v/>
      </c>
    </row>
    <row r="9401" spans="1:2" x14ac:dyDescent="0.25">
      <c r="A9401" t="str">
        <f>TRIM(BC!F9399)</f>
        <v/>
      </c>
      <c r="B9401" t="str">
        <f>IFERROR(VLOOKUP('Lotações convertidas'!A9401,'Lista de conversão'!A:B,2,0),IFERROR(VLOOKUP('Lotações convertidas'!A9401,'Lista de conversão'!B:B,1,0),""))</f>
        <v/>
      </c>
    </row>
    <row r="9402" spans="1:2" x14ac:dyDescent="0.25">
      <c r="A9402" t="str">
        <f>TRIM(BC!F9400)</f>
        <v/>
      </c>
      <c r="B9402" t="str">
        <f>IFERROR(VLOOKUP('Lotações convertidas'!A9402,'Lista de conversão'!A:B,2,0),IFERROR(VLOOKUP('Lotações convertidas'!A9402,'Lista de conversão'!B:B,1,0),""))</f>
        <v/>
      </c>
    </row>
    <row r="9403" spans="1:2" x14ac:dyDescent="0.25">
      <c r="A9403" t="str">
        <f>TRIM(BC!F9401)</f>
        <v/>
      </c>
      <c r="B9403" t="str">
        <f>IFERROR(VLOOKUP('Lotações convertidas'!A9403,'Lista de conversão'!A:B,2,0),IFERROR(VLOOKUP('Lotações convertidas'!A9403,'Lista de conversão'!B:B,1,0),""))</f>
        <v/>
      </c>
    </row>
    <row r="9404" spans="1:2" x14ac:dyDescent="0.25">
      <c r="A9404" t="str">
        <f>TRIM(BC!F9402)</f>
        <v/>
      </c>
      <c r="B9404" t="str">
        <f>IFERROR(VLOOKUP('Lotações convertidas'!A9404,'Lista de conversão'!A:B,2,0),IFERROR(VLOOKUP('Lotações convertidas'!A9404,'Lista de conversão'!B:B,1,0),""))</f>
        <v/>
      </c>
    </row>
    <row r="9405" spans="1:2" x14ac:dyDescent="0.25">
      <c r="A9405" t="str">
        <f>TRIM(BC!F9403)</f>
        <v/>
      </c>
      <c r="B9405" t="str">
        <f>IFERROR(VLOOKUP('Lotações convertidas'!A9405,'Lista de conversão'!A:B,2,0),IFERROR(VLOOKUP('Lotações convertidas'!A9405,'Lista de conversão'!B:B,1,0),""))</f>
        <v/>
      </c>
    </row>
    <row r="9406" spans="1:2" x14ac:dyDescent="0.25">
      <c r="A9406" t="str">
        <f>TRIM(BC!F9404)</f>
        <v/>
      </c>
      <c r="B9406" t="str">
        <f>IFERROR(VLOOKUP('Lotações convertidas'!A9406,'Lista de conversão'!A:B,2,0),IFERROR(VLOOKUP('Lotações convertidas'!A9406,'Lista de conversão'!B:B,1,0),""))</f>
        <v/>
      </c>
    </row>
    <row r="9407" spans="1:2" x14ac:dyDescent="0.25">
      <c r="A9407" t="str">
        <f>TRIM(BC!F9405)</f>
        <v/>
      </c>
      <c r="B9407" t="str">
        <f>IFERROR(VLOOKUP('Lotações convertidas'!A9407,'Lista de conversão'!A:B,2,0),IFERROR(VLOOKUP('Lotações convertidas'!A9407,'Lista de conversão'!B:B,1,0),""))</f>
        <v/>
      </c>
    </row>
    <row r="9408" spans="1:2" x14ac:dyDescent="0.25">
      <c r="A9408" t="str">
        <f>TRIM(BC!F9406)</f>
        <v/>
      </c>
      <c r="B9408" t="str">
        <f>IFERROR(VLOOKUP('Lotações convertidas'!A9408,'Lista de conversão'!A:B,2,0),IFERROR(VLOOKUP('Lotações convertidas'!A9408,'Lista de conversão'!B:B,1,0),""))</f>
        <v/>
      </c>
    </row>
    <row r="9409" spans="1:2" x14ac:dyDescent="0.25">
      <c r="A9409" t="str">
        <f>TRIM(BC!F9407)</f>
        <v/>
      </c>
      <c r="B9409" t="str">
        <f>IFERROR(VLOOKUP('Lotações convertidas'!A9409,'Lista de conversão'!A:B,2,0),IFERROR(VLOOKUP('Lotações convertidas'!A9409,'Lista de conversão'!B:B,1,0),""))</f>
        <v/>
      </c>
    </row>
    <row r="9410" spans="1:2" x14ac:dyDescent="0.25">
      <c r="A9410" t="str">
        <f>TRIM(BC!F9408)</f>
        <v/>
      </c>
      <c r="B9410" t="str">
        <f>IFERROR(VLOOKUP('Lotações convertidas'!A9410,'Lista de conversão'!A:B,2,0),IFERROR(VLOOKUP('Lotações convertidas'!A9410,'Lista de conversão'!B:B,1,0),""))</f>
        <v/>
      </c>
    </row>
    <row r="9411" spans="1:2" x14ac:dyDescent="0.25">
      <c r="A9411" t="str">
        <f>TRIM(BC!F9409)</f>
        <v/>
      </c>
      <c r="B9411" t="str">
        <f>IFERROR(VLOOKUP('Lotações convertidas'!A9411,'Lista de conversão'!A:B,2,0),IFERROR(VLOOKUP('Lotações convertidas'!A9411,'Lista de conversão'!B:B,1,0),""))</f>
        <v/>
      </c>
    </row>
    <row r="9412" spans="1:2" x14ac:dyDescent="0.25">
      <c r="A9412" t="str">
        <f>TRIM(BC!F9410)</f>
        <v/>
      </c>
      <c r="B9412" t="str">
        <f>IFERROR(VLOOKUP('Lotações convertidas'!A9412,'Lista de conversão'!A:B,2,0),IFERROR(VLOOKUP('Lotações convertidas'!A9412,'Lista de conversão'!B:B,1,0),""))</f>
        <v/>
      </c>
    </row>
    <row r="9413" spans="1:2" x14ac:dyDescent="0.25">
      <c r="A9413" t="str">
        <f>TRIM(BC!F9411)</f>
        <v/>
      </c>
      <c r="B9413" t="str">
        <f>IFERROR(VLOOKUP('Lotações convertidas'!A9413,'Lista de conversão'!A:B,2,0),IFERROR(VLOOKUP('Lotações convertidas'!A9413,'Lista de conversão'!B:B,1,0),""))</f>
        <v/>
      </c>
    </row>
    <row r="9414" spans="1:2" x14ac:dyDescent="0.25">
      <c r="A9414" t="str">
        <f>TRIM(BC!F9412)</f>
        <v/>
      </c>
      <c r="B9414" t="str">
        <f>IFERROR(VLOOKUP('Lotações convertidas'!A9414,'Lista de conversão'!A:B,2,0),IFERROR(VLOOKUP('Lotações convertidas'!A9414,'Lista de conversão'!B:B,1,0),""))</f>
        <v/>
      </c>
    </row>
    <row r="9415" spans="1:2" x14ac:dyDescent="0.25">
      <c r="A9415" t="str">
        <f>TRIM(BC!F9413)</f>
        <v/>
      </c>
      <c r="B9415" t="str">
        <f>IFERROR(VLOOKUP('Lotações convertidas'!A9415,'Lista de conversão'!A:B,2,0),IFERROR(VLOOKUP('Lotações convertidas'!A9415,'Lista de conversão'!B:B,1,0),""))</f>
        <v/>
      </c>
    </row>
    <row r="9416" spans="1:2" x14ac:dyDescent="0.25">
      <c r="A9416" t="str">
        <f>TRIM(BC!F9414)</f>
        <v/>
      </c>
      <c r="B9416" t="str">
        <f>IFERROR(VLOOKUP('Lotações convertidas'!A9416,'Lista de conversão'!A:B,2,0),IFERROR(VLOOKUP('Lotações convertidas'!A9416,'Lista de conversão'!B:B,1,0),""))</f>
        <v/>
      </c>
    </row>
    <row r="9417" spans="1:2" x14ac:dyDescent="0.25">
      <c r="A9417" t="str">
        <f>TRIM(BC!F9415)</f>
        <v/>
      </c>
      <c r="B9417" t="str">
        <f>IFERROR(VLOOKUP('Lotações convertidas'!A9417,'Lista de conversão'!A:B,2,0),IFERROR(VLOOKUP('Lotações convertidas'!A9417,'Lista de conversão'!B:B,1,0),""))</f>
        <v/>
      </c>
    </row>
    <row r="9418" spans="1:2" x14ac:dyDescent="0.25">
      <c r="A9418" t="str">
        <f>TRIM(BC!F9416)</f>
        <v/>
      </c>
      <c r="B9418" t="str">
        <f>IFERROR(VLOOKUP('Lotações convertidas'!A9418,'Lista de conversão'!A:B,2,0),IFERROR(VLOOKUP('Lotações convertidas'!A9418,'Lista de conversão'!B:B,1,0),""))</f>
        <v/>
      </c>
    </row>
    <row r="9419" spans="1:2" x14ac:dyDescent="0.25">
      <c r="A9419" t="str">
        <f>TRIM(BC!F9417)</f>
        <v/>
      </c>
      <c r="B9419" t="str">
        <f>IFERROR(VLOOKUP('Lotações convertidas'!A9419,'Lista de conversão'!A:B,2,0),IFERROR(VLOOKUP('Lotações convertidas'!A9419,'Lista de conversão'!B:B,1,0),""))</f>
        <v/>
      </c>
    </row>
    <row r="9420" spans="1:2" x14ac:dyDescent="0.25">
      <c r="A9420" t="str">
        <f>TRIM(BC!F9418)</f>
        <v/>
      </c>
      <c r="B9420" t="str">
        <f>IFERROR(VLOOKUP('Lotações convertidas'!A9420,'Lista de conversão'!A:B,2,0),IFERROR(VLOOKUP('Lotações convertidas'!A9420,'Lista de conversão'!B:B,1,0),""))</f>
        <v/>
      </c>
    </row>
    <row r="9421" spans="1:2" x14ac:dyDescent="0.25">
      <c r="A9421" t="str">
        <f>TRIM(BC!F9419)</f>
        <v/>
      </c>
      <c r="B9421" t="str">
        <f>IFERROR(VLOOKUP('Lotações convertidas'!A9421,'Lista de conversão'!A:B,2,0),IFERROR(VLOOKUP('Lotações convertidas'!A9421,'Lista de conversão'!B:B,1,0),""))</f>
        <v/>
      </c>
    </row>
    <row r="9422" spans="1:2" x14ac:dyDescent="0.25">
      <c r="A9422" t="str">
        <f>TRIM(BC!F9420)</f>
        <v/>
      </c>
      <c r="B9422" t="str">
        <f>IFERROR(VLOOKUP('Lotações convertidas'!A9422,'Lista de conversão'!A:B,2,0),IFERROR(VLOOKUP('Lotações convertidas'!A9422,'Lista de conversão'!B:B,1,0),""))</f>
        <v/>
      </c>
    </row>
    <row r="9423" spans="1:2" x14ac:dyDescent="0.25">
      <c r="A9423" t="str">
        <f>TRIM(BC!F9421)</f>
        <v/>
      </c>
      <c r="B9423" t="str">
        <f>IFERROR(VLOOKUP('Lotações convertidas'!A9423,'Lista de conversão'!A:B,2,0),IFERROR(VLOOKUP('Lotações convertidas'!A9423,'Lista de conversão'!B:B,1,0),""))</f>
        <v/>
      </c>
    </row>
    <row r="9424" spans="1:2" x14ac:dyDescent="0.25">
      <c r="A9424" t="str">
        <f>TRIM(BC!F9422)</f>
        <v/>
      </c>
      <c r="B9424" t="str">
        <f>IFERROR(VLOOKUP('Lotações convertidas'!A9424,'Lista de conversão'!A:B,2,0),IFERROR(VLOOKUP('Lotações convertidas'!A9424,'Lista de conversão'!B:B,1,0),""))</f>
        <v/>
      </c>
    </row>
    <row r="9425" spans="1:2" x14ac:dyDescent="0.25">
      <c r="A9425" t="str">
        <f>TRIM(BC!F9423)</f>
        <v/>
      </c>
      <c r="B9425" t="str">
        <f>IFERROR(VLOOKUP('Lotações convertidas'!A9425,'Lista de conversão'!A:B,2,0),IFERROR(VLOOKUP('Lotações convertidas'!A9425,'Lista de conversão'!B:B,1,0),""))</f>
        <v/>
      </c>
    </row>
    <row r="9426" spans="1:2" x14ac:dyDescent="0.25">
      <c r="A9426" t="str">
        <f>TRIM(BC!F9424)</f>
        <v/>
      </c>
      <c r="B9426" t="str">
        <f>IFERROR(VLOOKUP('Lotações convertidas'!A9426,'Lista de conversão'!A:B,2,0),IFERROR(VLOOKUP('Lotações convertidas'!A9426,'Lista de conversão'!B:B,1,0),""))</f>
        <v/>
      </c>
    </row>
    <row r="9427" spans="1:2" x14ac:dyDescent="0.25">
      <c r="A9427" t="str">
        <f>TRIM(BC!F9425)</f>
        <v/>
      </c>
      <c r="B9427" t="str">
        <f>IFERROR(VLOOKUP('Lotações convertidas'!A9427,'Lista de conversão'!A:B,2,0),IFERROR(VLOOKUP('Lotações convertidas'!A9427,'Lista de conversão'!B:B,1,0),""))</f>
        <v/>
      </c>
    </row>
    <row r="9428" spans="1:2" x14ac:dyDescent="0.25">
      <c r="A9428" t="str">
        <f>TRIM(BC!F9426)</f>
        <v/>
      </c>
      <c r="B9428" t="str">
        <f>IFERROR(VLOOKUP('Lotações convertidas'!A9428,'Lista de conversão'!A:B,2,0),IFERROR(VLOOKUP('Lotações convertidas'!A9428,'Lista de conversão'!B:B,1,0),""))</f>
        <v/>
      </c>
    </row>
    <row r="9429" spans="1:2" x14ac:dyDescent="0.25">
      <c r="A9429" t="str">
        <f>TRIM(BC!F9427)</f>
        <v/>
      </c>
      <c r="B9429" t="str">
        <f>IFERROR(VLOOKUP('Lotações convertidas'!A9429,'Lista de conversão'!A:B,2,0),IFERROR(VLOOKUP('Lotações convertidas'!A9429,'Lista de conversão'!B:B,1,0),""))</f>
        <v/>
      </c>
    </row>
    <row r="9430" spans="1:2" x14ac:dyDescent="0.25">
      <c r="A9430" t="str">
        <f>TRIM(BC!F9428)</f>
        <v/>
      </c>
      <c r="B9430" t="str">
        <f>IFERROR(VLOOKUP('Lotações convertidas'!A9430,'Lista de conversão'!A:B,2,0),IFERROR(VLOOKUP('Lotações convertidas'!A9430,'Lista de conversão'!B:B,1,0),""))</f>
        <v/>
      </c>
    </row>
    <row r="9431" spans="1:2" x14ac:dyDescent="0.25">
      <c r="A9431" t="str">
        <f>TRIM(BC!F9429)</f>
        <v/>
      </c>
      <c r="B9431" t="str">
        <f>IFERROR(VLOOKUP('Lotações convertidas'!A9431,'Lista de conversão'!A:B,2,0),IFERROR(VLOOKUP('Lotações convertidas'!A9431,'Lista de conversão'!B:B,1,0),""))</f>
        <v/>
      </c>
    </row>
    <row r="9432" spans="1:2" x14ac:dyDescent="0.25">
      <c r="A9432" t="str">
        <f>TRIM(BC!F9430)</f>
        <v/>
      </c>
      <c r="B9432" t="str">
        <f>IFERROR(VLOOKUP('Lotações convertidas'!A9432,'Lista de conversão'!A:B,2,0),IFERROR(VLOOKUP('Lotações convertidas'!A9432,'Lista de conversão'!B:B,1,0),""))</f>
        <v/>
      </c>
    </row>
    <row r="9433" spans="1:2" x14ac:dyDescent="0.25">
      <c r="A9433" t="str">
        <f>TRIM(BC!F9431)</f>
        <v/>
      </c>
      <c r="B9433" t="str">
        <f>IFERROR(VLOOKUP('Lotações convertidas'!A9433,'Lista de conversão'!A:B,2,0),IFERROR(VLOOKUP('Lotações convertidas'!A9433,'Lista de conversão'!B:B,1,0),""))</f>
        <v/>
      </c>
    </row>
    <row r="9434" spans="1:2" x14ac:dyDescent="0.25">
      <c r="A9434" t="str">
        <f>TRIM(BC!F9432)</f>
        <v/>
      </c>
      <c r="B9434" t="str">
        <f>IFERROR(VLOOKUP('Lotações convertidas'!A9434,'Lista de conversão'!A:B,2,0),IFERROR(VLOOKUP('Lotações convertidas'!A9434,'Lista de conversão'!B:B,1,0),""))</f>
        <v/>
      </c>
    </row>
    <row r="9435" spans="1:2" x14ac:dyDescent="0.25">
      <c r="A9435" t="str">
        <f>TRIM(BC!F9433)</f>
        <v/>
      </c>
      <c r="B9435" t="str">
        <f>IFERROR(VLOOKUP('Lotações convertidas'!A9435,'Lista de conversão'!A:B,2,0),IFERROR(VLOOKUP('Lotações convertidas'!A9435,'Lista de conversão'!B:B,1,0),""))</f>
        <v/>
      </c>
    </row>
    <row r="9436" spans="1:2" x14ac:dyDescent="0.25">
      <c r="A9436" t="str">
        <f>TRIM(BC!F9434)</f>
        <v/>
      </c>
      <c r="B9436" t="str">
        <f>IFERROR(VLOOKUP('Lotações convertidas'!A9436,'Lista de conversão'!A:B,2,0),IFERROR(VLOOKUP('Lotações convertidas'!A9436,'Lista de conversão'!B:B,1,0),""))</f>
        <v/>
      </c>
    </row>
    <row r="9437" spans="1:2" x14ac:dyDescent="0.25">
      <c r="A9437" t="str">
        <f>TRIM(BC!F9435)</f>
        <v/>
      </c>
      <c r="B9437" t="str">
        <f>IFERROR(VLOOKUP('Lotações convertidas'!A9437,'Lista de conversão'!A:B,2,0),IFERROR(VLOOKUP('Lotações convertidas'!A9437,'Lista de conversão'!B:B,1,0),""))</f>
        <v/>
      </c>
    </row>
    <row r="9438" spans="1:2" x14ac:dyDescent="0.25">
      <c r="A9438" t="str">
        <f>TRIM(BC!F9436)</f>
        <v/>
      </c>
      <c r="B9438" t="str">
        <f>IFERROR(VLOOKUP('Lotações convertidas'!A9438,'Lista de conversão'!A:B,2,0),IFERROR(VLOOKUP('Lotações convertidas'!A9438,'Lista de conversão'!B:B,1,0),""))</f>
        <v/>
      </c>
    </row>
    <row r="9439" spans="1:2" x14ac:dyDescent="0.25">
      <c r="A9439" t="str">
        <f>TRIM(BC!F9437)</f>
        <v/>
      </c>
      <c r="B9439" t="str">
        <f>IFERROR(VLOOKUP('Lotações convertidas'!A9439,'Lista de conversão'!A:B,2,0),IFERROR(VLOOKUP('Lotações convertidas'!A9439,'Lista de conversão'!B:B,1,0),""))</f>
        <v/>
      </c>
    </row>
    <row r="9440" spans="1:2" x14ac:dyDescent="0.25">
      <c r="A9440" t="str">
        <f>TRIM(BC!F9438)</f>
        <v/>
      </c>
      <c r="B9440" t="str">
        <f>IFERROR(VLOOKUP('Lotações convertidas'!A9440,'Lista de conversão'!A:B,2,0),IFERROR(VLOOKUP('Lotações convertidas'!A9440,'Lista de conversão'!B:B,1,0),""))</f>
        <v/>
      </c>
    </row>
    <row r="9441" spans="1:2" x14ac:dyDescent="0.25">
      <c r="A9441" t="str">
        <f>TRIM(BC!F9439)</f>
        <v/>
      </c>
      <c r="B9441" t="str">
        <f>IFERROR(VLOOKUP('Lotações convertidas'!A9441,'Lista de conversão'!A:B,2,0),IFERROR(VLOOKUP('Lotações convertidas'!A9441,'Lista de conversão'!B:B,1,0),""))</f>
        <v/>
      </c>
    </row>
    <row r="9442" spans="1:2" x14ac:dyDescent="0.25">
      <c r="A9442" t="str">
        <f>TRIM(BC!F9440)</f>
        <v/>
      </c>
      <c r="B9442" t="str">
        <f>IFERROR(VLOOKUP('Lotações convertidas'!A9442,'Lista de conversão'!A:B,2,0),IFERROR(VLOOKUP('Lotações convertidas'!A9442,'Lista de conversão'!B:B,1,0),""))</f>
        <v/>
      </c>
    </row>
    <row r="9443" spans="1:2" x14ac:dyDescent="0.25">
      <c r="A9443" t="str">
        <f>TRIM(BC!F9441)</f>
        <v/>
      </c>
      <c r="B9443" t="str">
        <f>IFERROR(VLOOKUP('Lotações convertidas'!A9443,'Lista de conversão'!A:B,2,0),IFERROR(VLOOKUP('Lotações convertidas'!A9443,'Lista de conversão'!B:B,1,0),""))</f>
        <v/>
      </c>
    </row>
    <row r="9444" spans="1:2" x14ac:dyDescent="0.25">
      <c r="A9444" t="str">
        <f>TRIM(BC!F9442)</f>
        <v/>
      </c>
      <c r="B9444" t="str">
        <f>IFERROR(VLOOKUP('Lotações convertidas'!A9444,'Lista de conversão'!A:B,2,0),IFERROR(VLOOKUP('Lotações convertidas'!A9444,'Lista de conversão'!B:B,1,0),""))</f>
        <v/>
      </c>
    </row>
    <row r="9445" spans="1:2" x14ac:dyDescent="0.25">
      <c r="A9445" t="str">
        <f>TRIM(BC!F9443)</f>
        <v/>
      </c>
      <c r="B9445" t="str">
        <f>IFERROR(VLOOKUP('Lotações convertidas'!A9445,'Lista de conversão'!A:B,2,0),IFERROR(VLOOKUP('Lotações convertidas'!A9445,'Lista de conversão'!B:B,1,0),""))</f>
        <v/>
      </c>
    </row>
    <row r="9446" spans="1:2" x14ac:dyDescent="0.25">
      <c r="A9446" t="str">
        <f>TRIM(BC!F9444)</f>
        <v/>
      </c>
      <c r="B9446" t="str">
        <f>IFERROR(VLOOKUP('Lotações convertidas'!A9446,'Lista de conversão'!A:B,2,0),IFERROR(VLOOKUP('Lotações convertidas'!A9446,'Lista de conversão'!B:B,1,0),""))</f>
        <v/>
      </c>
    </row>
    <row r="9447" spans="1:2" x14ac:dyDescent="0.25">
      <c r="A9447" t="str">
        <f>TRIM(BC!F9445)</f>
        <v/>
      </c>
      <c r="B9447" t="str">
        <f>IFERROR(VLOOKUP('Lotações convertidas'!A9447,'Lista de conversão'!A:B,2,0),IFERROR(VLOOKUP('Lotações convertidas'!A9447,'Lista de conversão'!B:B,1,0),""))</f>
        <v/>
      </c>
    </row>
    <row r="9448" spans="1:2" x14ac:dyDescent="0.25">
      <c r="A9448" t="str">
        <f>TRIM(BC!F9446)</f>
        <v/>
      </c>
      <c r="B9448" t="str">
        <f>IFERROR(VLOOKUP('Lotações convertidas'!A9448,'Lista de conversão'!A:B,2,0),IFERROR(VLOOKUP('Lotações convertidas'!A9448,'Lista de conversão'!B:B,1,0),""))</f>
        <v/>
      </c>
    </row>
    <row r="9449" spans="1:2" x14ac:dyDescent="0.25">
      <c r="A9449" t="str">
        <f>TRIM(BC!F9447)</f>
        <v/>
      </c>
      <c r="B9449" t="str">
        <f>IFERROR(VLOOKUP('Lotações convertidas'!A9449,'Lista de conversão'!A:B,2,0),IFERROR(VLOOKUP('Lotações convertidas'!A9449,'Lista de conversão'!B:B,1,0),""))</f>
        <v/>
      </c>
    </row>
    <row r="9450" spans="1:2" x14ac:dyDescent="0.25">
      <c r="A9450" t="str">
        <f>TRIM(BC!F9448)</f>
        <v/>
      </c>
      <c r="B9450" t="str">
        <f>IFERROR(VLOOKUP('Lotações convertidas'!A9450,'Lista de conversão'!A:B,2,0),IFERROR(VLOOKUP('Lotações convertidas'!A9450,'Lista de conversão'!B:B,1,0),""))</f>
        <v/>
      </c>
    </row>
    <row r="9451" spans="1:2" x14ac:dyDescent="0.25">
      <c r="A9451" t="str">
        <f>TRIM(BC!F9449)</f>
        <v/>
      </c>
      <c r="B9451" t="str">
        <f>IFERROR(VLOOKUP('Lotações convertidas'!A9451,'Lista de conversão'!A:B,2,0),IFERROR(VLOOKUP('Lotações convertidas'!A9451,'Lista de conversão'!B:B,1,0),""))</f>
        <v/>
      </c>
    </row>
    <row r="9452" spans="1:2" x14ac:dyDescent="0.25">
      <c r="A9452" t="str">
        <f>TRIM(BC!F9450)</f>
        <v/>
      </c>
      <c r="B9452" t="str">
        <f>IFERROR(VLOOKUP('Lotações convertidas'!A9452,'Lista de conversão'!A:B,2,0),IFERROR(VLOOKUP('Lotações convertidas'!A9452,'Lista de conversão'!B:B,1,0),""))</f>
        <v/>
      </c>
    </row>
    <row r="9453" spans="1:2" x14ac:dyDescent="0.25">
      <c r="A9453" t="str">
        <f>TRIM(BC!F9451)</f>
        <v/>
      </c>
      <c r="B9453" t="str">
        <f>IFERROR(VLOOKUP('Lotações convertidas'!A9453,'Lista de conversão'!A:B,2,0),IFERROR(VLOOKUP('Lotações convertidas'!A9453,'Lista de conversão'!B:B,1,0),""))</f>
        <v/>
      </c>
    </row>
    <row r="9454" spans="1:2" x14ac:dyDescent="0.25">
      <c r="A9454" t="str">
        <f>TRIM(BC!F9452)</f>
        <v/>
      </c>
      <c r="B9454" t="str">
        <f>IFERROR(VLOOKUP('Lotações convertidas'!A9454,'Lista de conversão'!A:B,2,0),IFERROR(VLOOKUP('Lotações convertidas'!A9454,'Lista de conversão'!B:B,1,0),""))</f>
        <v/>
      </c>
    </row>
    <row r="9455" spans="1:2" x14ac:dyDescent="0.25">
      <c r="A9455" t="str">
        <f>TRIM(BC!F9453)</f>
        <v/>
      </c>
      <c r="B9455" t="str">
        <f>IFERROR(VLOOKUP('Lotações convertidas'!A9455,'Lista de conversão'!A:B,2,0),IFERROR(VLOOKUP('Lotações convertidas'!A9455,'Lista de conversão'!B:B,1,0),""))</f>
        <v/>
      </c>
    </row>
    <row r="9456" spans="1:2" x14ac:dyDescent="0.25">
      <c r="A9456" t="str">
        <f>TRIM(BC!F9454)</f>
        <v/>
      </c>
      <c r="B9456" t="str">
        <f>IFERROR(VLOOKUP('Lotações convertidas'!A9456,'Lista de conversão'!A:B,2,0),IFERROR(VLOOKUP('Lotações convertidas'!A9456,'Lista de conversão'!B:B,1,0),""))</f>
        <v/>
      </c>
    </row>
    <row r="9457" spans="1:2" x14ac:dyDescent="0.25">
      <c r="A9457" t="str">
        <f>TRIM(BC!F9455)</f>
        <v/>
      </c>
      <c r="B9457" t="str">
        <f>IFERROR(VLOOKUP('Lotações convertidas'!A9457,'Lista de conversão'!A:B,2,0),IFERROR(VLOOKUP('Lotações convertidas'!A9457,'Lista de conversão'!B:B,1,0),""))</f>
        <v/>
      </c>
    </row>
    <row r="9458" spans="1:2" x14ac:dyDescent="0.25">
      <c r="A9458" t="str">
        <f>TRIM(BC!F9456)</f>
        <v/>
      </c>
      <c r="B9458" t="str">
        <f>IFERROR(VLOOKUP('Lotações convertidas'!A9458,'Lista de conversão'!A:B,2,0),IFERROR(VLOOKUP('Lotações convertidas'!A9458,'Lista de conversão'!B:B,1,0),""))</f>
        <v/>
      </c>
    </row>
    <row r="9459" spans="1:2" x14ac:dyDescent="0.25">
      <c r="A9459" t="str">
        <f>TRIM(BC!F9457)</f>
        <v/>
      </c>
      <c r="B9459" t="str">
        <f>IFERROR(VLOOKUP('Lotações convertidas'!A9459,'Lista de conversão'!A:B,2,0),IFERROR(VLOOKUP('Lotações convertidas'!A9459,'Lista de conversão'!B:B,1,0),""))</f>
        <v/>
      </c>
    </row>
    <row r="9460" spans="1:2" x14ac:dyDescent="0.25">
      <c r="A9460" t="str">
        <f>TRIM(BC!F9458)</f>
        <v/>
      </c>
      <c r="B9460" t="str">
        <f>IFERROR(VLOOKUP('Lotações convertidas'!A9460,'Lista de conversão'!A:B,2,0),IFERROR(VLOOKUP('Lotações convertidas'!A9460,'Lista de conversão'!B:B,1,0),""))</f>
        <v/>
      </c>
    </row>
    <row r="9461" spans="1:2" x14ac:dyDescent="0.25">
      <c r="A9461" t="str">
        <f>TRIM(BC!F9459)</f>
        <v/>
      </c>
      <c r="B9461" t="str">
        <f>IFERROR(VLOOKUP('Lotações convertidas'!A9461,'Lista de conversão'!A:B,2,0),IFERROR(VLOOKUP('Lotações convertidas'!A9461,'Lista de conversão'!B:B,1,0),""))</f>
        <v/>
      </c>
    </row>
    <row r="9462" spans="1:2" x14ac:dyDescent="0.25">
      <c r="A9462" t="str">
        <f>TRIM(BC!F9460)</f>
        <v/>
      </c>
      <c r="B9462" t="str">
        <f>IFERROR(VLOOKUP('Lotações convertidas'!A9462,'Lista de conversão'!A:B,2,0),IFERROR(VLOOKUP('Lotações convertidas'!A9462,'Lista de conversão'!B:B,1,0),""))</f>
        <v/>
      </c>
    </row>
    <row r="9463" spans="1:2" x14ac:dyDescent="0.25">
      <c r="A9463" t="str">
        <f>TRIM(BC!F9461)</f>
        <v/>
      </c>
      <c r="B9463" t="str">
        <f>IFERROR(VLOOKUP('Lotações convertidas'!A9463,'Lista de conversão'!A:B,2,0),IFERROR(VLOOKUP('Lotações convertidas'!A9463,'Lista de conversão'!B:B,1,0),""))</f>
        <v/>
      </c>
    </row>
    <row r="9464" spans="1:2" x14ac:dyDescent="0.25">
      <c r="A9464" t="str">
        <f>TRIM(BC!F9462)</f>
        <v/>
      </c>
      <c r="B9464" t="str">
        <f>IFERROR(VLOOKUP('Lotações convertidas'!A9464,'Lista de conversão'!A:B,2,0),IFERROR(VLOOKUP('Lotações convertidas'!A9464,'Lista de conversão'!B:B,1,0),""))</f>
        <v/>
      </c>
    </row>
    <row r="9465" spans="1:2" x14ac:dyDescent="0.25">
      <c r="A9465" t="str">
        <f>TRIM(BC!F9463)</f>
        <v/>
      </c>
      <c r="B9465" t="str">
        <f>IFERROR(VLOOKUP('Lotações convertidas'!A9465,'Lista de conversão'!A:B,2,0),IFERROR(VLOOKUP('Lotações convertidas'!A9465,'Lista de conversão'!B:B,1,0),""))</f>
        <v/>
      </c>
    </row>
    <row r="9466" spans="1:2" x14ac:dyDescent="0.25">
      <c r="A9466" t="str">
        <f>TRIM(BC!F9464)</f>
        <v/>
      </c>
      <c r="B9466" t="str">
        <f>IFERROR(VLOOKUP('Lotações convertidas'!A9466,'Lista de conversão'!A:B,2,0),IFERROR(VLOOKUP('Lotações convertidas'!A9466,'Lista de conversão'!B:B,1,0),""))</f>
        <v/>
      </c>
    </row>
    <row r="9467" spans="1:2" x14ac:dyDescent="0.25">
      <c r="A9467" t="str">
        <f>TRIM(BC!F9465)</f>
        <v/>
      </c>
      <c r="B9467" t="str">
        <f>IFERROR(VLOOKUP('Lotações convertidas'!A9467,'Lista de conversão'!A:B,2,0),IFERROR(VLOOKUP('Lotações convertidas'!A9467,'Lista de conversão'!B:B,1,0),""))</f>
        <v/>
      </c>
    </row>
    <row r="9468" spans="1:2" x14ac:dyDescent="0.25">
      <c r="A9468" t="str">
        <f>TRIM(BC!F9466)</f>
        <v/>
      </c>
      <c r="B9468" t="str">
        <f>IFERROR(VLOOKUP('Lotações convertidas'!A9468,'Lista de conversão'!A:B,2,0),IFERROR(VLOOKUP('Lotações convertidas'!A9468,'Lista de conversão'!B:B,1,0),""))</f>
        <v/>
      </c>
    </row>
    <row r="9469" spans="1:2" x14ac:dyDescent="0.25">
      <c r="A9469" t="str">
        <f>TRIM(BC!F9467)</f>
        <v/>
      </c>
      <c r="B9469" t="str">
        <f>IFERROR(VLOOKUP('Lotações convertidas'!A9469,'Lista de conversão'!A:B,2,0),IFERROR(VLOOKUP('Lotações convertidas'!A9469,'Lista de conversão'!B:B,1,0),""))</f>
        <v/>
      </c>
    </row>
    <row r="9470" spans="1:2" x14ac:dyDescent="0.25">
      <c r="A9470" t="str">
        <f>TRIM(BC!F9468)</f>
        <v/>
      </c>
      <c r="B9470" t="str">
        <f>IFERROR(VLOOKUP('Lotações convertidas'!A9470,'Lista de conversão'!A:B,2,0),IFERROR(VLOOKUP('Lotações convertidas'!A9470,'Lista de conversão'!B:B,1,0),""))</f>
        <v/>
      </c>
    </row>
    <row r="9471" spans="1:2" x14ac:dyDescent="0.25">
      <c r="A9471" t="str">
        <f>TRIM(BC!F9469)</f>
        <v/>
      </c>
      <c r="B9471" t="str">
        <f>IFERROR(VLOOKUP('Lotações convertidas'!A9471,'Lista de conversão'!A:B,2,0),IFERROR(VLOOKUP('Lotações convertidas'!A9471,'Lista de conversão'!B:B,1,0),""))</f>
        <v/>
      </c>
    </row>
    <row r="9472" spans="1:2" x14ac:dyDescent="0.25">
      <c r="A9472" t="str">
        <f>TRIM(BC!F9470)</f>
        <v/>
      </c>
      <c r="B9472" t="str">
        <f>IFERROR(VLOOKUP('Lotações convertidas'!A9472,'Lista de conversão'!A:B,2,0),IFERROR(VLOOKUP('Lotações convertidas'!A9472,'Lista de conversão'!B:B,1,0),""))</f>
        <v/>
      </c>
    </row>
    <row r="9473" spans="1:2" x14ac:dyDescent="0.25">
      <c r="A9473" t="str">
        <f>TRIM(BC!F9471)</f>
        <v/>
      </c>
      <c r="B9473" t="str">
        <f>IFERROR(VLOOKUP('Lotações convertidas'!A9473,'Lista de conversão'!A:B,2,0),IFERROR(VLOOKUP('Lotações convertidas'!A9473,'Lista de conversão'!B:B,1,0),""))</f>
        <v/>
      </c>
    </row>
    <row r="9474" spans="1:2" x14ac:dyDescent="0.25">
      <c r="A9474" t="str">
        <f>TRIM(BC!F9472)</f>
        <v/>
      </c>
      <c r="B9474" t="str">
        <f>IFERROR(VLOOKUP('Lotações convertidas'!A9474,'Lista de conversão'!A:B,2,0),IFERROR(VLOOKUP('Lotações convertidas'!A9474,'Lista de conversão'!B:B,1,0),""))</f>
        <v/>
      </c>
    </row>
    <row r="9475" spans="1:2" x14ac:dyDescent="0.25">
      <c r="A9475" t="str">
        <f>TRIM(BC!F9473)</f>
        <v/>
      </c>
      <c r="B9475" t="str">
        <f>IFERROR(VLOOKUP('Lotações convertidas'!A9475,'Lista de conversão'!A:B,2,0),IFERROR(VLOOKUP('Lotações convertidas'!A9475,'Lista de conversão'!B:B,1,0),""))</f>
        <v/>
      </c>
    </row>
    <row r="9476" spans="1:2" x14ac:dyDescent="0.25">
      <c r="A9476" t="str">
        <f>TRIM(BC!F9474)</f>
        <v/>
      </c>
      <c r="B9476" t="str">
        <f>IFERROR(VLOOKUP('Lotações convertidas'!A9476,'Lista de conversão'!A:B,2,0),IFERROR(VLOOKUP('Lotações convertidas'!A9476,'Lista de conversão'!B:B,1,0),""))</f>
        <v/>
      </c>
    </row>
    <row r="9477" spans="1:2" x14ac:dyDescent="0.25">
      <c r="A9477" t="str">
        <f>TRIM(BC!F9475)</f>
        <v/>
      </c>
      <c r="B9477" t="str">
        <f>IFERROR(VLOOKUP('Lotações convertidas'!A9477,'Lista de conversão'!A:B,2,0),IFERROR(VLOOKUP('Lotações convertidas'!A9477,'Lista de conversão'!B:B,1,0),""))</f>
        <v/>
      </c>
    </row>
    <row r="9478" spans="1:2" x14ac:dyDescent="0.25">
      <c r="A9478" t="str">
        <f>TRIM(BC!F9476)</f>
        <v/>
      </c>
      <c r="B9478" t="str">
        <f>IFERROR(VLOOKUP('Lotações convertidas'!A9478,'Lista de conversão'!A:B,2,0),IFERROR(VLOOKUP('Lotações convertidas'!A9478,'Lista de conversão'!B:B,1,0),""))</f>
        <v/>
      </c>
    </row>
    <row r="9479" spans="1:2" x14ac:dyDescent="0.25">
      <c r="A9479" t="str">
        <f>TRIM(BC!F9477)</f>
        <v/>
      </c>
      <c r="B9479" t="str">
        <f>IFERROR(VLOOKUP('Lotações convertidas'!A9479,'Lista de conversão'!A:B,2,0),IFERROR(VLOOKUP('Lotações convertidas'!A9479,'Lista de conversão'!B:B,1,0),""))</f>
        <v/>
      </c>
    </row>
    <row r="9480" spans="1:2" x14ac:dyDescent="0.25">
      <c r="A9480" t="str">
        <f>TRIM(BC!F9478)</f>
        <v/>
      </c>
      <c r="B9480" t="str">
        <f>IFERROR(VLOOKUP('Lotações convertidas'!A9480,'Lista de conversão'!A:B,2,0),IFERROR(VLOOKUP('Lotações convertidas'!A9480,'Lista de conversão'!B:B,1,0),""))</f>
        <v/>
      </c>
    </row>
    <row r="9481" spans="1:2" x14ac:dyDescent="0.25">
      <c r="A9481" t="str">
        <f>TRIM(BC!F9479)</f>
        <v/>
      </c>
      <c r="B9481" t="str">
        <f>IFERROR(VLOOKUP('Lotações convertidas'!A9481,'Lista de conversão'!A:B,2,0),IFERROR(VLOOKUP('Lotações convertidas'!A9481,'Lista de conversão'!B:B,1,0),""))</f>
        <v/>
      </c>
    </row>
    <row r="9482" spans="1:2" x14ac:dyDescent="0.25">
      <c r="A9482" t="str">
        <f>TRIM(BC!F9480)</f>
        <v/>
      </c>
      <c r="B9482" t="str">
        <f>IFERROR(VLOOKUP('Lotações convertidas'!A9482,'Lista de conversão'!A:B,2,0),IFERROR(VLOOKUP('Lotações convertidas'!A9482,'Lista de conversão'!B:B,1,0),""))</f>
        <v/>
      </c>
    </row>
    <row r="9483" spans="1:2" x14ac:dyDescent="0.25">
      <c r="A9483" t="str">
        <f>TRIM(BC!F9481)</f>
        <v/>
      </c>
      <c r="B9483" t="str">
        <f>IFERROR(VLOOKUP('Lotações convertidas'!A9483,'Lista de conversão'!A:B,2,0),IFERROR(VLOOKUP('Lotações convertidas'!A9483,'Lista de conversão'!B:B,1,0),""))</f>
        <v/>
      </c>
    </row>
    <row r="9484" spans="1:2" x14ac:dyDescent="0.25">
      <c r="A9484" t="str">
        <f>TRIM(BC!F9482)</f>
        <v/>
      </c>
      <c r="B9484" t="str">
        <f>IFERROR(VLOOKUP('Lotações convertidas'!A9484,'Lista de conversão'!A:B,2,0),IFERROR(VLOOKUP('Lotações convertidas'!A9484,'Lista de conversão'!B:B,1,0),""))</f>
        <v/>
      </c>
    </row>
    <row r="9485" spans="1:2" x14ac:dyDescent="0.25">
      <c r="A9485" t="str">
        <f>TRIM(BC!F9483)</f>
        <v/>
      </c>
      <c r="B9485" t="str">
        <f>IFERROR(VLOOKUP('Lotações convertidas'!A9485,'Lista de conversão'!A:B,2,0),IFERROR(VLOOKUP('Lotações convertidas'!A9485,'Lista de conversão'!B:B,1,0),""))</f>
        <v/>
      </c>
    </row>
    <row r="9486" spans="1:2" x14ac:dyDescent="0.25">
      <c r="A9486" t="str">
        <f>TRIM(BC!F9484)</f>
        <v/>
      </c>
      <c r="B9486" t="str">
        <f>IFERROR(VLOOKUP('Lotações convertidas'!A9486,'Lista de conversão'!A:B,2,0),IFERROR(VLOOKUP('Lotações convertidas'!A9486,'Lista de conversão'!B:B,1,0),""))</f>
        <v/>
      </c>
    </row>
    <row r="9487" spans="1:2" x14ac:dyDescent="0.25">
      <c r="A9487" t="str">
        <f>TRIM(BC!F9485)</f>
        <v/>
      </c>
      <c r="B9487" t="str">
        <f>IFERROR(VLOOKUP('Lotações convertidas'!A9487,'Lista de conversão'!A:B,2,0),IFERROR(VLOOKUP('Lotações convertidas'!A9487,'Lista de conversão'!B:B,1,0),""))</f>
        <v/>
      </c>
    </row>
    <row r="9488" spans="1:2" x14ac:dyDescent="0.25">
      <c r="A9488" t="str">
        <f>TRIM(BC!F9486)</f>
        <v/>
      </c>
      <c r="B9488" t="str">
        <f>IFERROR(VLOOKUP('Lotações convertidas'!A9488,'Lista de conversão'!A:B,2,0),IFERROR(VLOOKUP('Lotações convertidas'!A9488,'Lista de conversão'!B:B,1,0),""))</f>
        <v/>
      </c>
    </row>
    <row r="9489" spans="1:2" x14ac:dyDescent="0.25">
      <c r="A9489" t="str">
        <f>TRIM(BC!F9487)</f>
        <v/>
      </c>
      <c r="B9489" t="str">
        <f>IFERROR(VLOOKUP('Lotações convertidas'!A9489,'Lista de conversão'!A:B,2,0),IFERROR(VLOOKUP('Lotações convertidas'!A9489,'Lista de conversão'!B:B,1,0),""))</f>
        <v/>
      </c>
    </row>
    <row r="9490" spans="1:2" x14ac:dyDescent="0.25">
      <c r="A9490" t="str">
        <f>TRIM(BC!F9488)</f>
        <v/>
      </c>
      <c r="B9490" t="str">
        <f>IFERROR(VLOOKUP('Lotações convertidas'!A9490,'Lista de conversão'!A:B,2,0),IFERROR(VLOOKUP('Lotações convertidas'!A9490,'Lista de conversão'!B:B,1,0),""))</f>
        <v/>
      </c>
    </row>
    <row r="9491" spans="1:2" x14ac:dyDescent="0.25">
      <c r="A9491" t="str">
        <f>TRIM(BC!F9489)</f>
        <v/>
      </c>
      <c r="B9491" t="str">
        <f>IFERROR(VLOOKUP('Lotações convertidas'!A9491,'Lista de conversão'!A:B,2,0),IFERROR(VLOOKUP('Lotações convertidas'!A9491,'Lista de conversão'!B:B,1,0),""))</f>
        <v/>
      </c>
    </row>
    <row r="9492" spans="1:2" x14ac:dyDescent="0.25">
      <c r="A9492" t="str">
        <f>TRIM(BC!F9490)</f>
        <v/>
      </c>
      <c r="B9492" t="str">
        <f>IFERROR(VLOOKUP('Lotações convertidas'!A9492,'Lista de conversão'!A:B,2,0),IFERROR(VLOOKUP('Lotações convertidas'!A9492,'Lista de conversão'!B:B,1,0),""))</f>
        <v/>
      </c>
    </row>
    <row r="9493" spans="1:2" x14ac:dyDescent="0.25">
      <c r="A9493" t="str">
        <f>TRIM(BC!F9491)</f>
        <v/>
      </c>
      <c r="B9493" t="str">
        <f>IFERROR(VLOOKUP('Lotações convertidas'!A9493,'Lista de conversão'!A:B,2,0),IFERROR(VLOOKUP('Lotações convertidas'!A9493,'Lista de conversão'!B:B,1,0),""))</f>
        <v/>
      </c>
    </row>
    <row r="9494" spans="1:2" x14ac:dyDescent="0.25">
      <c r="A9494" t="str">
        <f>TRIM(BC!F9492)</f>
        <v/>
      </c>
      <c r="B9494" t="str">
        <f>IFERROR(VLOOKUP('Lotações convertidas'!A9494,'Lista de conversão'!A:B,2,0),IFERROR(VLOOKUP('Lotações convertidas'!A9494,'Lista de conversão'!B:B,1,0),""))</f>
        <v/>
      </c>
    </row>
    <row r="9495" spans="1:2" x14ac:dyDescent="0.25">
      <c r="A9495" t="str">
        <f>TRIM(BC!F9493)</f>
        <v/>
      </c>
      <c r="B9495" t="str">
        <f>IFERROR(VLOOKUP('Lotações convertidas'!A9495,'Lista de conversão'!A:B,2,0),IFERROR(VLOOKUP('Lotações convertidas'!A9495,'Lista de conversão'!B:B,1,0),""))</f>
        <v/>
      </c>
    </row>
    <row r="9496" spans="1:2" x14ac:dyDescent="0.25">
      <c r="A9496" t="str">
        <f>TRIM(BC!F9494)</f>
        <v/>
      </c>
      <c r="B9496" t="str">
        <f>IFERROR(VLOOKUP('Lotações convertidas'!A9496,'Lista de conversão'!A:B,2,0),IFERROR(VLOOKUP('Lotações convertidas'!A9496,'Lista de conversão'!B:B,1,0),""))</f>
        <v/>
      </c>
    </row>
    <row r="9497" spans="1:2" x14ac:dyDescent="0.25">
      <c r="A9497" t="str">
        <f>TRIM(BC!F9495)</f>
        <v/>
      </c>
      <c r="B9497" t="str">
        <f>IFERROR(VLOOKUP('Lotações convertidas'!A9497,'Lista de conversão'!A:B,2,0),IFERROR(VLOOKUP('Lotações convertidas'!A9497,'Lista de conversão'!B:B,1,0),""))</f>
        <v/>
      </c>
    </row>
    <row r="9498" spans="1:2" x14ac:dyDescent="0.25">
      <c r="A9498" t="str">
        <f>TRIM(BC!F9496)</f>
        <v/>
      </c>
      <c r="B9498" t="str">
        <f>IFERROR(VLOOKUP('Lotações convertidas'!A9498,'Lista de conversão'!A:B,2,0),IFERROR(VLOOKUP('Lotações convertidas'!A9498,'Lista de conversão'!B:B,1,0),""))</f>
        <v/>
      </c>
    </row>
    <row r="9499" spans="1:2" x14ac:dyDescent="0.25">
      <c r="A9499" t="str">
        <f>TRIM(BC!F9497)</f>
        <v/>
      </c>
      <c r="B9499" t="str">
        <f>IFERROR(VLOOKUP('Lotações convertidas'!A9499,'Lista de conversão'!A:B,2,0),IFERROR(VLOOKUP('Lotações convertidas'!A9499,'Lista de conversão'!B:B,1,0),""))</f>
        <v/>
      </c>
    </row>
    <row r="9500" spans="1:2" x14ac:dyDescent="0.25">
      <c r="A9500" t="str">
        <f>TRIM(BC!F9498)</f>
        <v/>
      </c>
      <c r="B9500" t="str">
        <f>IFERROR(VLOOKUP('Lotações convertidas'!A9500,'Lista de conversão'!A:B,2,0),IFERROR(VLOOKUP('Lotações convertidas'!A9500,'Lista de conversão'!B:B,1,0),""))</f>
        <v/>
      </c>
    </row>
    <row r="9501" spans="1:2" x14ac:dyDescent="0.25">
      <c r="A9501" t="str">
        <f>TRIM(BC!F9499)</f>
        <v/>
      </c>
      <c r="B9501" t="str">
        <f>IFERROR(VLOOKUP('Lotações convertidas'!A9501,'Lista de conversão'!A:B,2,0),IFERROR(VLOOKUP('Lotações convertidas'!A9501,'Lista de conversão'!B:B,1,0),""))</f>
        <v/>
      </c>
    </row>
    <row r="9502" spans="1:2" x14ac:dyDescent="0.25">
      <c r="A9502" t="str">
        <f>TRIM(BC!F9500)</f>
        <v/>
      </c>
      <c r="B9502" t="str">
        <f>IFERROR(VLOOKUP('Lotações convertidas'!A9502,'Lista de conversão'!A:B,2,0),IFERROR(VLOOKUP('Lotações convertidas'!A9502,'Lista de conversão'!B:B,1,0),""))</f>
        <v/>
      </c>
    </row>
    <row r="9503" spans="1:2" x14ac:dyDescent="0.25">
      <c r="A9503" t="str">
        <f>TRIM(BC!F9501)</f>
        <v/>
      </c>
      <c r="B9503" t="str">
        <f>IFERROR(VLOOKUP('Lotações convertidas'!A9503,'Lista de conversão'!A:B,2,0),IFERROR(VLOOKUP('Lotações convertidas'!A9503,'Lista de conversão'!B:B,1,0),""))</f>
        <v/>
      </c>
    </row>
    <row r="9504" spans="1:2" x14ac:dyDescent="0.25">
      <c r="A9504" t="str">
        <f>TRIM(BC!F9502)</f>
        <v/>
      </c>
      <c r="B9504" t="str">
        <f>IFERROR(VLOOKUP('Lotações convertidas'!A9504,'Lista de conversão'!A:B,2,0),IFERROR(VLOOKUP('Lotações convertidas'!A9504,'Lista de conversão'!B:B,1,0),""))</f>
        <v/>
      </c>
    </row>
    <row r="9505" spans="1:2" x14ac:dyDescent="0.25">
      <c r="A9505" t="str">
        <f>TRIM(BC!F9503)</f>
        <v/>
      </c>
      <c r="B9505" t="str">
        <f>IFERROR(VLOOKUP('Lotações convertidas'!A9505,'Lista de conversão'!A:B,2,0),IFERROR(VLOOKUP('Lotações convertidas'!A9505,'Lista de conversão'!B:B,1,0),""))</f>
        <v/>
      </c>
    </row>
    <row r="9506" spans="1:2" x14ac:dyDescent="0.25">
      <c r="A9506" t="str">
        <f>TRIM(BC!F9504)</f>
        <v/>
      </c>
      <c r="B9506" t="str">
        <f>IFERROR(VLOOKUP('Lotações convertidas'!A9506,'Lista de conversão'!A:B,2,0),IFERROR(VLOOKUP('Lotações convertidas'!A9506,'Lista de conversão'!B:B,1,0),""))</f>
        <v/>
      </c>
    </row>
    <row r="9507" spans="1:2" x14ac:dyDescent="0.25">
      <c r="A9507" t="str">
        <f>TRIM(BC!F9505)</f>
        <v/>
      </c>
      <c r="B9507" t="str">
        <f>IFERROR(VLOOKUP('Lotações convertidas'!A9507,'Lista de conversão'!A:B,2,0),IFERROR(VLOOKUP('Lotações convertidas'!A9507,'Lista de conversão'!B:B,1,0),""))</f>
        <v/>
      </c>
    </row>
    <row r="9508" spans="1:2" x14ac:dyDescent="0.25">
      <c r="A9508" t="str">
        <f>TRIM(BC!F9506)</f>
        <v/>
      </c>
      <c r="B9508" t="str">
        <f>IFERROR(VLOOKUP('Lotações convertidas'!A9508,'Lista de conversão'!A:B,2,0),IFERROR(VLOOKUP('Lotações convertidas'!A9508,'Lista de conversão'!B:B,1,0),""))</f>
        <v/>
      </c>
    </row>
    <row r="9509" spans="1:2" x14ac:dyDescent="0.25">
      <c r="A9509" t="str">
        <f>TRIM(BC!F9507)</f>
        <v/>
      </c>
      <c r="B9509" t="str">
        <f>IFERROR(VLOOKUP('Lotações convertidas'!A9509,'Lista de conversão'!A:B,2,0),IFERROR(VLOOKUP('Lotações convertidas'!A9509,'Lista de conversão'!B:B,1,0),""))</f>
        <v/>
      </c>
    </row>
    <row r="9510" spans="1:2" x14ac:dyDescent="0.25">
      <c r="A9510" t="str">
        <f>TRIM(BC!F9508)</f>
        <v/>
      </c>
      <c r="B9510" t="str">
        <f>IFERROR(VLOOKUP('Lotações convertidas'!A9510,'Lista de conversão'!A:B,2,0),IFERROR(VLOOKUP('Lotações convertidas'!A9510,'Lista de conversão'!B:B,1,0),""))</f>
        <v/>
      </c>
    </row>
    <row r="9511" spans="1:2" x14ac:dyDescent="0.25">
      <c r="A9511" t="str">
        <f>TRIM(BC!F9509)</f>
        <v/>
      </c>
      <c r="B9511" t="str">
        <f>IFERROR(VLOOKUP('Lotações convertidas'!A9511,'Lista de conversão'!A:B,2,0),IFERROR(VLOOKUP('Lotações convertidas'!A9511,'Lista de conversão'!B:B,1,0),""))</f>
        <v/>
      </c>
    </row>
    <row r="9512" spans="1:2" x14ac:dyDescent="0.25">
      <c r="A9512" t="str">
        <f>TRIM(BC!F9510)</f>
        <v/>
      </c>
      <c r="B9512" t="str">
        <f>IFERROR(VLOOKUP('Lotações convertidas'!A9512,'Lista de conversão'!A:B,2,0),IFERROR(VLOOKUP('Lotações convertidas'!A9512,'Lista de conversão'!B:B,1,0),""))</f>
        <v/>
      </c>
    </row>
    <row r="9513" spans="1:2" x14ac:dyDescent="0.25">
      <c r="A9513" t="str">
        <f>TRIM(BC!F9511)</f>
        <v/>
      </c>
      <c r="B9513" t="str">
        <f>IFERROR(VLOOKUP('Lotações convertidas'!A9513,'Lista de conversão'!A:B,2,0),IFERROR(VLOOKUP('Lotações convertidas'!A9513,'Lista de conversão'!B:B,1,0),""))</f>
        <v/>
      </c>
    </row>
    <row r="9514" spans="1:2" x14ac:dyDescent="0.25">
      <c r="A9514" t="str">
        <f>TRIM(BC!F9512)</f>
        <v/>
      </c>
      <c r="B9514" t="str">
        <f>IFERROR(VLOOKUP('Lotações convertidas'!A9514,'Lista de conversão'!A:B,2,0),IFERROR(VLOOKUP('Lotações convertidas'!A9514,'Lista de conversão'!B:B,1,0),""))</f>
        <v/>
      </c>
    </row>
    <row r="9515" spans="1:2" x14ac:dyDescent="0.25">
      <c r="A9515" t="str">
        <f>TRIM(BC!F9513)</f>
        <v/>
      </c>
      <c r="B9515" t="str">
        <f>IFERROR(VLOOKUP('Lotações convertidas'!A9515,'Lista de conversão'!A:B,2,0),IFERROR(VLOOKUP('Lotações convertidas'!A9515,'Lista de conversão'!B:B,1,0),""))</f>
        <v/>
      </c>
    </row>
    <row r="9516" spans="1:2" x14ac:dyDescent="0.25">
      <c r="A9516" t="str">
        <f>TRIM(BC!F9514)</f>
        <v/>
      </c>
      <c r="B9516" t="str">
        <f>IFERROR(VLOOKUP('Lotações convertidas'!A9516,'Lista de conversão'!A:B,2,0),IFERROR(VLOOKUP('Lotações convertidas'!A9516,'Lista de conversão'!B:B,1,0),""))</f>
        <v/>
      </c>
    </row>
    <row r="9517" spans="1:2" x14ac:dyDescent="0.25">
      <c r="A9517" t="str">
        <f>TRIM(BC!F9515)</f>
        <v/>
      </c>
      <c r="B9517" t="str">
        <f>IFERROR(VLOOKUP('Lotações convertidas'!A9517,'Lista de conversão'!A:B,2,0),IFERROR(VLOOKUP('Lotações convertidas'!A9517,'Lista de conversão'!B:B,1,0),""))</f>
        <v/>
      </c>
    </row>
    <row r="9518" spans="1:2" x14ac:dyDescent="0.25">
      <c r="A9518" t="str">
        <f>TRIM(BC!F9516)</f>
        <v/>
      </c>
      <c r="B9518" t="str">
        <f>IFERROR(VLOOKUP('Lotações convertidas'!A9518,'Lista de conversão'!A:B,2,0),IFERROR(VLOOKUP('Lotações convertidas'!A9518,'Lista de conversão'!B:B,1,0),""))</f>
        <v/>
      </c>
    </row>
    <row r="9519" spans="1:2" x14ac:dyDescent="0.25">
      <c r="A9519" t="str">
        <f>TRIM(BC!F9517)</f>
        <v/>
      </c>
      <c r="B9519" t="str">
        <f>IFERROR(VLOOKUP('Lotações convertidas'!A9519,'Lista de conversão'!A:B,2,0),IFERROR(VLOOKUP('Lotações convertidas'!A9519,'Lista de conversão'!B:B,1,0),""))</f>
        <v/>
      </c>
    </row>
    <row r="9520" spans="1:2" x14ac:dyDescent="0.25">
      <c r="A9520" t="str">
        <f>TRIM(BC!F9518)</f>
        <v/>
      </c>
      <c r="B9520" t="str">
        <f>IFERROR(VLOOKUP('Lotações convertidas'!A9520,'Lista de conversão'!A:B,2,0),IFERROR(VLOOKUP('Lotações convertidas'!A9520,'Lista de conversão'!B:B,1,0),""))</f>
        <v/>
      </c>
    </row>
    <row r="9521" spans="1:2" x14ac:dyDescent="0.25">
      <c r="A9521" t="str">
        <f>TRIM(BC!F9519)</f>
        <v/>
      </c>
      <c r="B9521" t="str">
        <f>IFERROR(VLOOKUP('Lotações convertidas'!A9521,'Lista de conversão'!A:B,2,0),IFERROR(VLOOKUP('Lotações convertidas'!A9521,'Lista de conversão'!B:B,1,0),""))</f>
        <v/>
      </c>
    </row>
    <row r="9522" spans="1:2" x14ac:dyDescent="0.25">
      <c r="A9522" t="str">
        <f>TRIM(BC!F9520)</f>
        <v/>
      </c>
      <c r="B9522" t="str">
        <f>IFERROR(VLOOKUP('Lotações convertidas'!A9522,'Lista de conversão'!A:B,2,0),IFERROR(VLOOKUP('Lotações convertidas'!A9522,'Lista de conversão'!B:B,1,0),""))</f>
        <v/>
      </c>
    </row>
    <row r="9523" spans="1:2" x14ac:dyDescent="0.25">
      <c r="A9523" t="str">
        <f>TRIM(BC!F9521)</f>
        <v/>
      </c>
      <c r="B9523" t="str">
        <f>IFERROR(VLOOKUP('Lotações convertidas'!A9523,'Lista de conversão'!A:B,2,0),IFERROR(VLOOKUP('Lotações convertidas'!A9523,'Lista de conversão'!B:B,1,0),""))</f>
        <v/>
      </c>
    </row>
    <row r="9524" spans="1:2" x14ac:dyDescent="0.25">
      <c r="A9524" t="str">
        <f>TRIM(BC!F9522)</f>
        <v/>
      </c>
      <c r="B9524" t="str">
        <f>IFERROR(VLOOKUP('Lotações convertidas'!A9524,'Lista de conversão'!A:B,2,0),IFERROR(VLOOKUP('Lotações convertidas'!A9524,'Lista de conversão'!B:B,1,0),""))</f>
        <v/>
      </c>
    </row>
    <row r="9525" spans="1:2" x14ac:dyDescent="0.25">
      <c r="A9525" t="str">
        <f>TRIM(BC!F9523)</f>
        <v/>
      </c>
      <c r="B9525" t="str">
        <f>IFERROR(VLOOKUP('Lotações convertidas'!A9525,'Lista de conversão'!A:B,2,0),IFERROR(VLOOKUP('Lotações convertidas'!A9525,'Lista de conversão'!B:B,1,0),""))</f>
        <v/>
      </c>
    </row>
    <row r="9526" spans="1:2" x14ac:dyDescent="0.25">
      <c r="A9526" t="str">
        <f>TRIM(BC!F9524)</f>
        <v/>
      </c>
      <c r="B9526" t="str">
        <f>IFERROR(VLOOKUP('Lotações convertidas'!A9526,'Lista de conversão'!A:B,2,0),IFERROR(VLOOKUP('Lotações convertidas'!A9526,'Lista de conversão'!B:B,1,0),""))</f>
        <v/>
      </c>
    </row>
    <row r="9527" spans="1:2" x14ac:dyDescent="0.25">
      <c r="A9527" t="str">
        <f>TRIM(BC!F9525)</f>
        <v/>
      </c>
      <c r="B9527" t="str">
        <f>IFERROR(VLOOKUP('Lotações convertidas'!A9527,'Lista de conversão'!A:B,2,0),IFERROR(VLOOKUP('Lotações convertidas'!A9527,'Lista de conversão'!B:B,1,0),""))</f>
        <v/>
      </c>
    </row>
    <row r="9528" spans="1:2" x14ac:dyDescent="0.25">
      <c r="A9528" t="str">
        <f>TRIM(BC!F9526)</f>
        <v/>
      </c>
      <c r="B9528" t="str">
        <f>IFERROR(VLOOKUP('Lotações convertidas'!A9528,'Lista de conversão'!A:B,2,0),IFERROR(VLOOKUP('Lotações convertidas'!A9528,'Lista de conversão'!B:B,1,0),""))</f>
        <v/>
      </c>
    </row>
    <row r="9529" spans="1:2" x14ac:dyDescent="0.25">
      <c r="A9529" t="str">
        <f>TRIM(BC!F9527)</f>
        <v/>
      </c>
      <c r="B9529" t="str">
        <f>IFERROR(VLOOKUP('Lotações convertidas'!A9529,'Lista de conversão'!A:B,2,0),IFERROR(VLOOKUP('Lotações convertidas'!A9529,'Lista de conversão'!B:B,1,0),""))</f>
        <v/>
      </c>
    </row>
    <row r="9530" spans="1:2" x14ac:dyDescent="0.25">
      <c r="A9530" t="str">
        <f>TRIM(BC!F9528)</f>
        <v/>
      </c>
      <c r="B9530" t="str">
        <f>IFERROR(VLOOKUP('Lotações convertidas'!A9530,'Lista de conversão'!A:B,2,0),IFERROR(VLOOKUP('Lotações convertidas'!A9530,'Lista de conversão'!B:B,1,0),""))</f>
        <v/>
      </c>
    </row>
    <row r="9531" spans="1:2" x14ac:dyDescent="0.25">
      <c r="A9531" t="str">
        <f>TRIM(BC!F9529)</f>
        <v/>
      </c>
      <c r="B9531" t="str">
        <f>IFERROR(VLOOKUP('Lotações convertidas'!A9531,'Lista de conversão'!A:B,2,0),IFERROR(VLOOKUP('Lotações convertidas'!A9531,'Lista de conversão'!B:B,1,0),""))</f>
        <v/>
      </c>
    </row>
    <row r="9532" spans="1:2" x14ac:dyDescent="0.25">
      <c r="A9532" t="str">
        <f>TRIM(BC!F9530)</f>
        <v/>
      </c>
      <c r="B9532" t="str">
        <f>IFERROR(VLOOKUP('Lotações convertidas'!A9532,'Lista de conversão'!A:B,2,0),IFERROR(VLOOKUP('Lotações convertidas'!A9532,'Lista de conversão'!B:B,1,0),""))</f>
        <v/>
      </c>
    </row>
    <row r="9533" spans="1:2" x14ac:dyDescent="0.25">
      <c r="A9533" t="str">
        <f>TRIM(BC!F9531)</f>
        <v/>
      </c>
      <c r="B9533" t="str">
        <f>IFERROR(VLOOKUP('Lotações convertidas'!A9533,'Lista de conversão'!A:B,2,0),IFERROR(VLOOKUP('Lotações convertidas'!A9533,'Lista de conversão'!B:B,1,0),""))</f>
        <v/>
      </c>
    </row>
    <row r="9534" spans="1:2" x14ac:dyDescent="0.25">
      <c r="A9534" t="str">
        <f>TRIM(BC!F9532)</f>
        <v/>
      </c>
      <c r="B9534" t="str">
        <f>IFERROR(VLOOKUP('Lotações convertidas'!A9534,'Lista de conversão'!A:B,2,0),IFERROR(VLOOKUP('Lotações convertidas'!A9534,'Lista de conversão'!B:B,1,0),""))</f>
        <v/>
      </c>
    </row>
    <row r="9535" spans="1:2" x14ac:dyDescent="0.25">
      <c r="A9535" t="str">
        <f>TRIM(BC!F9533)</f>
        <v/>
      </c>
      <c r="B9535" t="str">
        <f>IFERROR(VLOOKUP('Lotações convertidas'!A9535,'Lista de conversão'!A:B,2,0),IFERROR(VLOOKUP('Lotações convertidas'!A9535,'Lista de conversão'!B:B,1,0),""))</f>
        <v/>
      </c>
    </row>
    <row r="9536" spans="1:2" x14ac:dyDescent="0.25">
      <c r="A9536" t="str">
        <f>TRIM(BC!F9534)</f>
        <v/>
      </c>
      <c r="B9536" t="str">
        <f>IFERROR(VLOOKUP('Lotações convertidas'!A9536,'Lista de conversão'!A:B,2,0),IFERROR(VLOOKUP('Lotações convertidas'!A9536,'Lista de conversão'!B:B,1,0),""))</f>
        <v/>
      </c>
    </row>
    <row r="9537" spans="1:2" x14ac:dyDescent="0.25">
      <c r="A9537" t="str">
        <f>TRIM(BC!F9535)</f>
        <v/>
      </c>
      <c r="B9537" t="str">
        <f>IFERROR(VLOOKUP('Lotações convertidas'!A9537,'Lista de conversão'!A:B,2,0),IFERROR(VLOOKUP('Lotações convertidas'!A9537,'Lista de conversão'!B:B,1,0),""))</f>
        <v/>
      </c>
    </row>
    <row r="9538" spans="1:2" x14ac:dyDescent="0.25">
      <c r="A9538" t="str">
        <f>TRIM(BC!F9536)</f>
        <v/>
      </c>
      <c r="B9538" t="str">
        <f>IFERROR(VLOOKUP('Lotações convertidas'!A9538,'Lista de conversão'!A:B,2,0),IFERROR(VLOOKUP('Lotações convertidas'!A9538,'Lista de conversão'!B:B,1,0),""))</f>
        <v/>
      </c>
    </row>
    <row r="9539" spans="1:2" x14ac:dyDescent="0.25">
      <c r="A9539" t="str">
        <f>TRIM(BC!F9537)</f>
        <v/>
      </c>
      <c r="B9539" t="str">
        <f>IFERROR(VLOOKUP('Lotações convertidas'!A9539,'Lista de conversão'!A:B,2,0),IFERROR(VLOOKUP('Lotações convertidas'!A9539,'Lista de conversão'!B:B,1,0),""))</f>
        <v/>
      </c>
    </row>
    <row r="9540" spans="1:2" x14ac:dyDescent="0.25">
      <c r="A9540" t="str">
        <f>TRIM(BC!F9538)</f>
        <v/>
      </c>
      <c r="B9540" t="str">
        <f>IFERROR(VLOOKUP('Lotações convertidas'!A9540,'Lista de conversão'!A:B,2,0),IFERROR(VLOOKUP('Lotações convertidas'!A9540,'Lista de conversão'!B:B,1,0),""))</f>
        <v/>
      </c>
    </row>
    <row r="9541" spans="1:2" x14ac:dyDescent="0.25">
      <c r="A9541" t="str">
        <f>TRIM(BC!F9539)</f>
        <v/>
      </c>
      <c r="B9541" t="str">
        <f>IFERROR(VLOOKUP('Lotações convertidas'!A9541,'Lista de conversão'!A:B,2,0),IFERROR(VLOOKUP('Lotações convertidas'!A9541,'Lista de conversão'!B:B,1,0),""))</f>
        <v/>
      </c>
    </row>
    <row r="9542" spans="1:2" x14ac:dyDescent="0.25">
      <c r="A9542" t="str">
        <f>TRIM(BC!F9540)</f>
        <v/>
      </c>
      <c r="B9542" t="str">
        <f>IFERROR(VLOOKUP('Lotações convertidas'!A9542,'Lista de conversão'!A:B,2,0),IFERROR(VLOOKUP('Lotações convertidas'!A9542,'Lista de conversão'!B:B,1,0),""))</f>
        <v/>
      </c>
    </row>
    <row r="9543" spans="1:2" x14ac:dyDescent="0.25">
      <c r="A9543" t="str">
        <f>TRIM(BC!F9541)</f>
        <v/>
      </c>
      <c r="B9543" t="str">
        <f>IFERROR(VLOOKUP('Lotações convertidas'!A9543,'Lista de conversão'!A:B,2,0),IFERROR(VLOOKUP('Lotações convertidas'!A9543,'Lista de conversão'!B:B,1,0),""))</f>
        <v/>
      </c>
    </row>
    <row r="9544" spans="1:2" x14ac:dyDescent="0.25">
      <c r="A9544" t="str">
        <f>TRIM(BC!F9542)</f>
        <v/>
      </c>
      <c r="B9544" t="str">
        <f>IFERROR(VLOOKUP('Lotações convertidas'!A9544,'Lista de conversão'!A:B,2,0),IFERROR(VLOOKUP('Lotações convertidas'!A9544,'Lista de conversão'!B:B,1,0),""))</f>
        <v/>
      </c>
    </row>
    <row r="9545" spans="1:2" x14ac:dyDescent="0.25">
      <c r="A9545" t="str">
        <f>TRIM(BC!F9543)</f>
        <v/>
      </c>
      <c r="B9545" t="str">
        <f>IFERROR(VLOOKUP('Lotações convertidas'!A9545,'Lista de conversão'!A:B,2,0),IFERROR(VLOOKUP('Lotações convertidas'!A9545,'Lista de conversão'!B:B,1,0),""))</f>
        <v/>
      </c>
    </row>
    <row r="9546" spans="1:2" x14ac:dyDescent="0.25">
      <c r="A9546" t="str">
        <f>TRIM(BC!F9544)</f>
        <v/>
      </c>
      <c r="B9546" t="str">
        <f>IFERROR(VLOOKUP('Lotações convertidas'!A9546,'Lista de conversão'!A:B,2,0),IFERROR(VLOOKUP('Lotações convertidas'!A9546,'Lista de conversão'!B:B,1,0),""))</f>
        <v/>
      </c>
    </row>
    <row r="9547" spans="1:2" x14ac:dyDescent="0.25">
      <c r="A9547" t="str">
        <f>TRIM(BC!F9545)</f>
        <v/>
      </c>
      <c r="B9547" t="str">
        <f>IFERROR(VLOOKUP('Lotações convertidas'!A9547,'Lista de conversão'!A:B,2,0),IFERROR(VLOOKUP('Lotações convertidas'!A9547,'Lista de conversão'!B:B,1,0),""))</f>
        <v/>
      </c>
    </row>
    <row r="9548" spans="1:2" x14ac:dyDescent="0.25">
      <c r="A9548" t="str">
        <f>TRIM(BC!F9546)</f>
        <v/>
      </c>
      <c r="B9548" t="str">
        <f>IFERROR(VLOOKUP('Lotações convertidas'!A9548,'Lista de conversão'!A:B,2,0),IFERROR(VLOOKUP('Lotações convertidas'!A9548,'Lista de conversão'!B:B,1,0),""))</f>
        <v/>
      </c>
    </row>
    <row r="9549" spans="1:2" x14ac:dyDescent="0.25">
      <c r="A9549" t="str">
        <f>TRIM(BC!F9547)</f>
        <v/>
      </c>
      <c r="B9549" t="str">
        <f>IFERROR(VLOOKUP('Lotações convertidas'!A9549,'Lista de conversão'!A:B,2,0),IFERROR(VLOOKUP('Lotações convertidas'!A9549,'Lista de conversão'!B:B,1,0),""))</f>
        <v/>
      </c>
    </row>
    <row r="9550" spans="1:2" x14ac:dyDescent="0.25">
      <c r="A9550" t="str">
        <f>TRIM(BC!F9548)</f>
        <v/>
      </c>
      <c r="B9550" t="str">
        <f>IFERROR(VLOOKUP('Lotações convertidas'!A9550,'Lista de conversão'!A:B,2,0),IFERROR(VLOOKUP('Lotações convertidas'!A9550,'Lista de conversão'!B:B,1,0),""))</f>
        <v/>
      </c>
    </row>
    <row r="9551" spans="1:2" x14ac:dyDescent="0.25">
      <c r="A9551" t="str">
        <f>TRIM(BC!F9549)</f>
        <v/>
      </c>
      <c r="B9551" t="str">
        <f>IFERROR(VLOOKUP('Lotações convertidas'!A9551,'Lista de conversão'!A:B,2,0),IFERROR(VLOOKUP('Lotações convertidas'!A9551,'Lista de conversão'!B:B,1,0),""))</f>
        <v/>
      </c>
    </row>
    <row r="9552" spans="1:2" x14ac:dyDescent="0.25">
      <c r="A9552" t="str">
        <f>TRIM(BC!F9550)</f>
        <v/>
      </c>
      <c r="B9552" t="str">
        <f>IFERROR(VLOOKUP('Lotações convertidas'!A9552,'Lista de conversão'!A:B,2,0),IFERROR(VLOOKUP('Lotações convertidas'!A9552,'Lista de conversão'!B:B,1,0),""))</f>
        <v/>
      </c>
    </row>
    <row r="9553" spans="1:2" x14ac:dyDescent="0.25">
      <c r="A9553" t="str">
        <f>TRIM(BC!F9551)</f>
        <v/>
      </c>
      <c r="B9553" t="str">
        <f>IFERROR(VLOOKUP('Lotações convertidas'!A9553,'Lista de conversão'!A:B,2,0),IFERROR(VLOOKUP('Lotações convertidas'!A9553,'Lista de conversão'!B:B,1,0),""))</f>
        <v/>
      </c>
    </row>
    <row r="9554" spans="1:2" x14ac:dyDescent="0.25">
      <c r="A9554" t="str">
        <f>TRIM(BC!F9552)</f>
        <v/>
      </c>
      <c r="B9554" t="str">
        <f>IFERROR(VLOOKUP('Lotações convertidas'!A9554,'Lista de conversão'!A:B,2,0),IFERROR(VLOOKUP('Lotações convertidas'!A9554,'Lista de conversão'!B:B,1,0),""))</f>
        <v/>
      </c>
    </row>
    <row r="9555" spans="1:2" x14ac:dyDescent="0.25">
      <c r="A9555" t="str">
        <f>TRIM(BC!F9553)</f>
        <v/>
      </c>
      <c r="B9555" t="str">
        <f>IFERROR(VLOOKUP('Lotações convertidas'!A9555,'Lista de conversão'!A:B,2,0),IFERROR(VLOOKUP('Lotações convertidas'!A9555,'Lista de conversão'!B:B,1,0),""))</f>
        <v/>
      </c>
    </row>
    <row r="9556" spans="1:2" x14ac:dyDescent="0.25">
      <c r="A9556" t="str">
        <f>TRIM(BC!F9554)</f>
        <v/>
      </c>
      <c r="B9556" t="str">
        <f>IFERROR(VLOOKUP('Lotações convertidas'!A9556,'Lista de conversão'!A:B,2,0),IFERROR(VLOOKUP('Lotações convertidas'!A9556,'Lista de conversão'!B:B,1,0),""))</f>
        <v/>
      </c>
    </row>
    <row r="9557" spans="1:2" x14ac:dyDescent="0.25">
      <c r="A9557" t="str">
        <f>TRIM(BC!F9555)</f>
        <v/>
      </c>
      <c r="B9557" t="str">
        <f>IFERROR(VLOOKUP('Lotações convertidas'!A9557,'Lista de conversão'!A:B,2,0),IFERROR(VLOOKUP('Lotações convertidas'!A9557,'Lista de conversão'!B:B,1,0),""))</f>
        <v/>
      </c>
    </row>
    <row r="9558" spans="1:2" x14ac:dyDescent="0.25">
      <c r="A9558" t="str">
        <f>TRIM(BC!F9556)</f>
        <v/>
      </c>
      <c r="B9558" t="str">
        <f>IFERROR(VLOOKUP('Lotações convertidas'!A9558,'Lista de conversão'!A:B,2,0),IFERROR(VLOOKUP('Lotações convertidas'!A9558,'Lista de conversão'!B:B,1,0),""))</f>
        <v/>
      </c>
    </row>
    <row r="9559" spans="1:2" x14ac:dyDescent="0.25">
      <c r="A9559" t="str">
        <f>TRIM(BC!F9557)</f>
        <v/>
      </c>
      <c r="B9559" t="str">
        <f>IFERROR(VLOOKUP('Lotações convertidas'!A9559,'Lista de conversão'!A:B,2,0),IFERROR(VLOOKUP('Lotações convertidas'!A9559,'Lista de conversão'!B:B,1,0),""))</f>
        <v/>
      </c>
    </row>
    <row r="9560" spans="1:2" x14ac:dyDescent="0.25">
      <c r="A9560" t="str">
        <f>TRIM(BC!F9558)</f>
        <v/>
      </c>
      <c r="B9560" t="str">
        <f>IFERROR(VLOOKUP('Lotações convertidas'!A9560,'Lista de conversão'!A:B,2,0),IFERROR(VLOOKUP('Lotações convertidas'!A9560,'Lista de conversão'!B:B,1,0),""))</f>
        <v/>
      </c>
    </row>
    <row r="9561" spans="1:2" x14ac:dyDescent="0.25">
      <c r="A9561" t="str">
        <f>TRIM(BC!F9559)</f>
        <v/>
      </c>
      <c r="B9561" t="str">
        <f>IFERROR(VLOOKUP('Lotações convertidas'!A9561,'Lista de conversão'!A:B,2,0),IFERROR(VLOOKUP('Lotações convertidas'!A9561,'Lista de conversão'!B:B,1,0),""))</f>
        <v/>
      </c>
    </row>
    <row r="9562" spans="1:2" x14ac:dyDescent="0.25">
      <c r="A9562" t="str">
        <f>TRIM(BC!F9560)</f>
        <v/>
      </c>
      <c r="B9562" t="str">
        <f>IFERROR(VLOOKUP('Lotações convertidas'!A9562,'Lista de conversão'!A:B,2,0),IFERROR(VLOOKUP('Lotações convertidas'!A9562,'Lista de conversão'!B:B,1,0),""))</f>
        <v/>
      </c>
    </row>
    <row r="9563" spans="1:2" x14ac:dyDescent="0.25">
      <c r="A9563" t="str">
        <f>TRIM(BC!F9561)</f>
        <v/>
      </c>
      <c r="B9563" t="str">
        <f>IFERROR(VLOOKUP('Lotações convertidas'!A9563,'Lista de conversão'!A:B,2,0),IFERROR(VLOOKUP('Lotações convertidas'!A9563,'Lista de conversão'!B:B,1,0),""))</f>
        <v/>
      </c>
    </row>
    <row r="9564" spans="1:2" x14ac:dyDescent="0.25">
      <c r="A9564" t="str">
        <f>TRIM(BC!F9562)</f>
        <v/>
      </c>
      <c r="B9564" t="str">
        <f>IFERROR(VLOOKUP('Lotações convertidas'!A9564,'Lista de conversão'!A:B,2,0),IFERROR(VLOOKUP('Lotações convertidas'!A9564,'Lista de conversão'!B:B,1,0),""))</f>
        <v/>
      </c>
    </row>
    <row r="9565" spans="1:2" x14ac:dyDescent="0.25">
      <c r="A9565" t="str">
        <f>TRIM(BC!F9563)</f>
        <v/>
      </c>
      <c r="B9565" t="str">
        <f>IFERROR(VLOOKUP('Lotações convertidas'!A9565,'Lista de conversão'!A:B,2,0),IFERROR(VLOOKUP('Lotações convertidas'!A9565,'Lista de conversão'!B:B,1,0),""))</f>
        <v/>
      </c>
    </row>
    <row r="9566" spans="1:2" x14ac:dyDescent="0.25">
      <c r="A9566" t="str">
        <f>TRIM(BC!F9564)</f>
        <v/>
      </c>
      <c r="B9566" t="str">
        <f>IFERROR(VLOOKUP('Lotações convertidas'!A9566,'Lista de conversão'!A:B,2,0),IFERROR(VLOOKUP('Lotações convertidas'!A9566,'Lista de conversão'!B:B,1,0),""))</f>
        <v/>
      </c>
    </row>
    <row r="9567" spans="1:2" x14ac:dyDescent="0.25">
      <c r="A9567" t="str">
        <f>TRIM(BC!F9565)</f>
        <v/>
      </c>
      <c r="B9567" t="str">
        <f>IFERROR(VLOOKUP('Lotações convertidas'!A9567,'Lista de conversão'!A:B,2,0),IFERROR(VLOOKUP('Lotações convertidas'!A9567,'Lista de conversão'!B:B,1,0),""))</f>
        <v/>
      </c>
    </row>
    <row r="9568" spans="1:2" x14ac:dyDescent="0.25">
      <c r="A9568" t="str">
        <f>TRIM(BC!F9566)</f>
        <v/>
      </c>
      <c r="B9568" t="str">
        <f>IFERROR(VLOOKUP('Lotações convertidas'!A9568,'Lista de conversão'!A:B,2,0),IFERROR(VLOOKUP('Lotações convertidas'!A9568,'Lista de conversão'!B:B,1,0),""))</f>
        <v/>
      </c>
    </row>
    <row r="9569" spans="1:2" x14ac:dyDescent="0.25">
      <c r="A9569" t="str">
        <f>TRIM(BC!F9567)</f>
        <v/>
      </c>
      <c r="B9569" t="str">
        <f>IFERROR(VLOOKUP('Lotações convertidas'!A9569,'Lista de conversão'!A:B,2,0),IFERROR(VLOOKUP('Lotações convertidas'!A9569,'Lista de conversão'!B:B,1,0),""))</f>
        <v/>
      </c>
    </row>
    <row r="9570" spans="1:2" x14ac:dyDescent="0.25">
      <c r="A9570" t="str">
        <f>TRIM(BC!F9568)</f>
        <v/>
      </c>
      <c r="B9570" t="str">
        <f>IFERROR(VLOOKUP('Lotações convertidas'!A9570,'Lista de conversão'!A:B,2,0),IFERROR(VLOOKUP('Lotações convertidas'!A9570,'Lista de conversão'!B:B,1,0),""))</f>
        <v/>
      </c>
    </row>
    <row r="9571" spans="1:2" x14ac:dyDescent="0.25">
      <c r="A9571" t="str">
        <f>TRIM(BC!F9569)</f>
        <v/>
      </c>
      <c r="B9571" t="str">
        <f>IFERROR(VLOOKUP('Lotações convertidas'!A9571,'Lista de conversão'!A:B,2,0),IFERROR(VLOOKUP('Lotações convertidas'!A9571,'Lista de conversão'!B:B,1,0),""))</f>
        <v/>
      </c>
    </row>
    <row r="9572" spans="1:2" x14ac:dyDescent="0.25">
      <c r="A9572" t="str">
        <f>TRIM(BC!F9570)</f>
        <v/>
      </c>
      <c r="B9572" t="str">
        <f>IFERROR(VLOOKUP('Lotações convertidas'!A9572,'Lista de conversão'!A:B,2,0),IFERROR(VLOOKUP('Lotações convertidas'!A9572,'Lista de conversão'!B:B,1,0),""))</f>
        <v/>
      </c>
    </row>
    <row r="9573" spans="1:2" x14ac:dyDescent="0.25">
      <c r="A9573" t="str">
        <f>TRIM(BC!F9571)</f>
        <v/>
      </c>
      <c r="B9573" t="str">
        <f>IFERROR(VLOOKUP('Lotações convertidas'!A9573,'Lista de conversão'!A:B,2,0),IFERROR(VLOOKUP('Lotações convertidas'!A9573,'Lista de conversão'!B:B,1,0),""))</f>
        <v/>
      </c>
    </row>
    <row r="9574" spans="1:2" x14ac:dyDescent="0.25">
      <c r="A9574" t="str">
        <f>TRIM(BC!F9572)</f>
        <v/>
      </c>
      <c r="B9574" t="str">
        <f>IFERROR(VLOOKUP('Lotações convertidas'!A9574,'Lista de conversão'!A:B,2,0),IFERROR(VLOOKUP('Lotações convertidas'!A9574,'Lista de conversão'!B:B,1,0),""))</f>
        <v/>
      </c>
    </row>
    <row r="9575" spans="1:2" x14ac:dyDescent="0.25">
      <c r="A9575" t="str">
        <f>TRIM(BC!F9573)</f>
        <v/>
      </c>
      <c r="B9575" t="str">
        <f>IFERROR(VLOOKUP('Lotações convertidas'!A9575,'Lista de conversão'!A:B,2,0),IFERROR(VLOOKUP('Lotações convertidas'!A9575,'Lista de conversão'!B:B,1,0),""))</f>
        <v/>
      </c>
    </row>
    <row r="9576" spans="1:2" x14ac:dyDescent="0.25">
      <c r="A9576" t="str">
        <f>TRIM(BC!F9574)</f>
        <v/>
      </c>
      <c r="B9576" t="str">
        <f>IFERROR(VLOOKUP('Lotações convertidas'!A9576,'Lista de conversão'!A:B,2,0),IFERROR(VLOOKUP('Lotações convertidas'!A9576,'Lista de conversão'!B:B,1,0),""))</f>
        <v/>
      </c>
    </row>
    <row r="9577" spans="1:2" x14ac:dyDescent="0.25">
      <c r="A9577" t="str">
        <f>TRIM(BC!F9575)</f>
        <v/>
      </c>
      <c r="B9577" t="str">
        <f>IFERROR(VLOOKUP('Lotações convertidas'!A9577,'Lista de conversão'!A:B,2,0),IFERROR(VLOOKUP('Lotações convertidas'!A9577,'Lista de conversão'!B:B,1,0),""))</f>
        <v/>
      </c>
    </row>
    <row r="9578" spans="1:2" x14ac:dyDescent="0.25">
      <c r="A9578" t="str">
        <f>TRIM(BC!F9576)</f>
        <v/>
      </c>
      <c r="B9578" t="str">
        <f>IFERROR(VLOOKUP('Lotações convertidas'!A9578,'Lista de conversão'!A:B,2,0),IFERROR(VLOOKUP('Lotações convertidas'!A9578,'Lista de conversão'!B:B,1,0),""))</f>
        <v/>
      </c>
    </row>
    <row r="9579" spans="1:2" x14ac:dyDescent="0.25">
      <c r="A9579" t="str">
        <f>TRIM(BC!F9577)</f>
        <v/>
      </c>
      <c r="B9579" t="str">
        <f>IFERROR(VLOOKUP('Lotações convertidas'!A9579,'Lista de conversão'!A:B,2,0),IFERROR(VLOOKUP('Lotações convertidas'!A9579,'Lista de conversão'!B:B,1,0),""))</f>
        <v/>
      </c>
    </row>
    <row r="9580" spans="1:2" x14ac:dyDescent="0.25">
      <c r="A9580" t="str">
        <f>TRIM(BC!F9578)</f>
        <v/>
      </c>
      <c r="B9580" t="str">
        <f>IFERROR(VLOOKUP('Lotações convertidas'!A9580,'Lista de conversão'!A:B,2,0),IFERROR(VLOOKUP('Lotações convertidas'!A9580,'Lista de conversão'!B:B,1,0),""))</f>
        <v/>
      </c>
    </row>
    <row r="9581" spans="1:2" x14ac:dyDescent="0.25">
      <c r="A9581" t="str">
        <f>TRIM(BC!F9579)</f>
        <v/>
      </c>
      <c r="B9581" t="str">
        <f>IFERROR(VLOOKUP('Lotações convertidas'!A9581,'Lista de conversão'!A:B,2,0),IFERROR(VLOOKUP('Lotações convertidas'!A9581,'Lista de conversão'!B:B,1,0),""))</f>
        <v/>
      </c>
    </row>
    <row r="9582" spans="1:2" x14ac:dyDescent="0.25">
      <c r="A9582" t="str">
        <f>TRIM(BC!F9580)</f>
        <v/>
      </c>
      <c r="B9582" t="str">
        <f>IFERROR(VLOOKUP('Lotações convertidas'!A9582,'Lista de conversão'!A:B,2,0),IFERROR(VLOOKUP('Lotações convertidas'!A9582,'Lista de conversão'!B:B,1,0),""))</f>
        <v/>
      </c>
    </row>
    <row r="9583" spans="1:2" x14ac:dyDescent="0.25">
      <c r="A9583" t="str">
        <f>TRIM(BC!F9581)</f>
        <v/>
      </c>
      <c r="B9583" t="str">
        <f>IFERROR(VLOOKUP('Lotações convertidas'!A9583,'Lista de conversão'!A:B,2,0),IFERROR(VLOOKUP('Lotações convertidas'!A9583,'Lista de conversão'!B:B,1,0),""))</f>
        <v/>
      </c>
    </row>
    <row r="9584" spans="1:2" x14ac:dyDescent="0.25">
      <c r="A9584" t="str">
        <f>TRIM(BC!F9582)</f>
        <v/>
      </c>
      <c r="B9584" t="str">
        <f>IFERROR(VLOOKUP('Lotações convertidas'!A9584,'Lista de conversão'!A:B,2,0),IFERROR(VLOOKUP('Lotações convertidas'!A9584,'Lista de conversão'!B:B,1,0),""))</f>
        <v/>
      </c>
    </row>
    <row r="9585" spans="1:2" x14ac:dyDescent="0.25">
      <c r="A9585" t="str">
        <f>TRIM(BC!F9583)</f>
        <v/>
      </c>
      <c r="B9585" t="str">
        <f>IFERROR(VLOOKUP('Lotações convertidas'!A9585,'Lista de conversão'!A:B,2,0),IFERROR(VLOOKUP('Lotações convertidas'!A9585,'Lista de conversão'!B:B,1,0),""))</f>
        <v/>
      </c>
    </row>
    <row r="9586" spans="1:2" x14ac:dyDescent="0.25">
      <c r="A9586" t="str">
        <f>TRIM(BC!F9584)</f>
        <v/>
      </c>
      <c r="B9586" t="str">
        <f>IFERROR(VLOOKUP('Lotações convertidas'!A9586,'Lista de conversão'!A:B,2,0),IFERROR(VLOOKUP('Lotações convertidas'!A9586,'Lista de conversão'!B:B,1,0),""))</f>
        <v/>
      </c>
    </row>
    <row r="9587" spans="1:2" x14ac:dyDescent="0.25">
      <c r="A9587" t="str">
        <f>TRIM(BC!F9585)</f>
        <v/>
      </c>
      <c r="B9587" t="str">
        <f>IFERROR(VLOOKUP('Lotações convertidas'!A9587,'Lista de conversão'!A:B,2,0),IFERROR(VLOOKUP('Lotações convertidas'!A9587,'Lista de conversão'!B:B,1,0),""))</f>
        <v/>
      </c>
    </row>
    <row r="9588" spans="1:2" x14ac:dyDescent="0.25">
      <c r="A9588" t="str">
        <f>TRIM(BC!F9586)</f>
        <v/>
      </c>
      <c r="B9588" t="str">
        <f>IFERROR(VLOOKUP('Lotações convertidas'!A9588,'Lista de conversão'!A:B,2,0),IFERROR(VLOOKUP('Lotações convertidas'!A9588,'Lista de conversão'!B:B,1,0),""))</f>
        <v/>
      </c>
    </row>
    <row r="9589" spans="1:2" x14ac:dyDescent="0.25">
      <c r="A9589" t="str">
        <f>TRIM(BC!F9587)</f>
        <v/>
      </c>
      <c r="B9589" t="str">
        <f>IFERROR(VLOOKUP('Lotações convertidas'!A9589,'Lista de conversão'!A:B,2,0),IFERROR(VLOOKUP('Lotações convertidas'!A9589,'Lista de conversão'!B:B,1,0),""))</f>
        <v/>
      </c>
    </row>
    <row r="9590" spans="1:2" x14ac:dyDescent="0.25">
      <c r="A9590" t="str">
        <f>TRIM(BC!F9588)</f>
        <v/>
      </c>
      <c r="B9590" t="str">
        <f>IFERROR(VLOOKUP('Lotações convertidas'!A9590,'Lista de conversão'!A:B,2,0),IFERROR(VLOOKUP('Lotações convertidas'!A9590,'Lista de conversão'!B:B,1,0),""))</f>
        <v/>
      </c>
    </row>
    <row r="9591" spans="1:2" x14ac:dyDescent="0.25">
      <c r="A9591" t="str">
        <f>TRIM(BC!F9589)</f>
        <v/>
      </c>
      <c r="B9591" t="str">
        <f>IFERROR(VLOOKUP('Lotações convertidas'!A9591,'Lista de conversão'!A:B,2,0),IFERROR(VLOOKUP('Lotações convertidas'!A9591,'Lista de conversão'!B:B,1,0),""))</f>
        <v/>
      </c>
    </row>
    <row r="9592" spans="1:2" x14ac:dyDescent="0.25">
      <c r="A9592" t="str">
        <f>TRIM(BC!F9590)</f>
        <v/>
      </c>
      <c r="B9592" t="str">
        <f>IFERROR(VLOOKUP('Lotações convertidas'!A9592,'Lista de conversão'!A:B,2,0),IFERROR(VLOOKUP('Lotações convertidas'!A9592,'Lista de conversão'!B:B,1,0),""))</f>
        <v/>
      </c>
    </row>
    <row r="9593" spans="1:2" x14ac:dyDescent="0.25">
      <c r="A9593" t="str">
        <f>TRIM(BC!F9591)</f>
        <v/>
      </c>
      <c r="B9593" t="str">
        <f>IFERROR(VLOOKUP('Lotações convertidas'!A9593,'Lista de conversão'!A:B,2,0),IFERROR(VLOOKUP('Lotações convertidas'!A9593,'Lista de conversão'!B:B,1,0),""))</f>
        <v/>
      </c>
    </row>
    <row r="9594" spans="1:2" x14ac:dyDescent="0.25">
      <c r="A9594" t="str">
        <f>TRIM(BC!F9592)</f>
        <v/>
      </c>
      <c r="B9594" t="str">
        <f>IFERROR(VLOOKUP('Lotações convertidas'!A9594,'Lista de conversão'!A:B,2,0),IFERROR(VLOOKUP('Lotações convertidas'!A9594,'Lista de conversão'!B:B,1,0),""))</f>
        <v/>
      </c>
    </row>
    <row r="9595" spans="1:2" x14ac:dyDescent="0.25">
      <c r="A9595" t="str">
        <f>TRIM(BC!F9593)</f>
        <v/>
      </c>
      <c r="B9595" t="str">
        <f>IFERROR(VLOOKUP('Lotações convertidas'!A9595,'Lista de conversão'!A:B,2,0),IFERROR(VLOOKUP('Lotações convertidas'!A9595,'Lista de conversão'!B:B,1,0),""))</f>
        <v/>
      </c>
    </row>
    <row r="9596" spans="1:2" x14ac:dyDescent="0.25">
      <c r="A9596" t="str">
        <f>TRIM(BC!F9594)</f>
        <v/>
      </c>
      <c r="B9596" t="str">
        <f>IFERROR(VLOOKUP('Lotações convertidas'!A9596,'Lista de conversão'!A:B,2,0),IFERROR(VLOOKUP('Lotações convertidas'!A9596,'Lista de conversão'!B:B,1,0),""))</f>
        <v/>
      </c>
    </row>
    <row r="9597" spans="1:2" x14ac:dyDescent="0.25">
      <c r="A9597" t="str">
        <f>TRIM(BC!F9595)</f>
        <v/>
      </c>
      <c r="B9597" t="str">
        <f>IFERROR(VLOOKUP('Lotações convertidas'!A9597,'Lista de conversão'!A:B,2,0),IFERROR(VLOOKUP('Lotações convertidas'!A9597,'Lista de conversão'!B:B,1,0),""))</f>
        <v/>
      </c>
    </row>
    <row r="9598" spans="1:2" x14ac:dyDescent="0.25">
      <c r="A9598" t="str">
        <f>TRIM(BC!F9596)</f>
        <v/>
      </c>
      <c r="B9598" t="str">
        <f>IFERROR(VLOOKUP('Lotações convertidas'!A9598,'Lista de conversão'!A:B,2,0),IFERROR(VLOOKUP('Lotações convertidas'!A9598,'Lista de conversão'!B:B,1,0),""))</f>
        <v/>
      </c>
    </row>
    <row r="9599" spans="1:2" x14ac:dyDescent="0.25">
      <c r="A9599" t="str">
        <f>TRIM(BC!F9597)</f>
        <v/>
      </c>
      <c r="B9599" t="str">
        <f>IFERROR(VLOOKUP('Lotações convertidas'!A9599,'Lista de conversão'!A:B,2,0),IFERROR(VLOOKUP('Lotações convertidas'!A9599,'Lista de conversão'!B:B,1,0),""))</f>
        <v/>
      </c>
    </row>
    <row r="9600" spans="1:2" x14ac:dyDescent="0.25">
      <c r="A9600" t="str">
        <f>TRIM(BC!F9598)</f>
        <v/>
      </c>
      <c r="B9600" t="str">
        <f>IFERROR(VLOOKUP('Lotações convertidas'!A9600,'Lista de conversão'!A:B,2,0),IFERROR(VLOOKUP('Lotações convertidas'!A9600,'Lista de conversão'!B:B,1,0),""))</f>
        <v/>
      </c>
    </row>
    <row r="9601" spans="1:2" x14ac:dyDescent="0.25">
      <c r="A9601" t="str">
        <f>TRIM(BC!F9599)</f>
        <v/>
      </c>
      <c r="B9601" t="str">
        <f>IFERROR(VLOOKUP('Lotações convertidas'!A9601,'Lista de conversão'!A:B,2,0),IFERROR(VLOOKUP('Lotações convertidas'!A9601,'Lista de conversão'!B:B,1,0),""))</f>
        <v/>
      </c>
    </row>
    <row r="9602" spans="1:2" x14ac:dyDescent="0.25">
      <c r="A9602" t="str">
        <f>TRIM(BC!F9600)</f>
        <v/>
      </c>
      <c r="B9602" t="str">
        <f>IFERROR(VLOOKUP('Lotações convertidas'!A9602,'Lista de conversão'!A:B,2,0),IFERROR(VLOOKUP('Lotações convertidas'!A9602,'Lista de conversão'!B:B,1,0),""))</f>
        <v/>
      </c>
    </row>
    <row r="9603" spans="1:2" x14ac:dyDescent="0.25">
      <c r="A9603" t="str">
        <f>TRIM(BC!F9601)</f>
        <v/>
      </c>
      <c r="B9603" t="str">
        <f>IFERROR(VLOOKUP('Lotações convertidas'!A9603,'Lista de conversão'!A:B,2,0),IFERROR(VLOOKUP('Lotações convertidas'!A9603,'Lista de conversão'!B:B,1,0),""))</f>
        <v/>
      </c>
    </row>
    <row r="9604" spans="1:2" x14ac:dyDescent="0.25">
      <c r="A9604" t="str">
        <f>TRIM(BC!F9602)</f>
        <v/>
      </c>
      <c r="B9604" t="str">
        <f>IFERROR(VLOOKUP('Lotações convertidas'!A9604,'Lista de conversão'!A:B,2,0),IFERROR(VLOOKUP('Lotações convertidas'!A9604,'Lista de conversão'!B:B,1,0),""))</f>
        <v/>
      </c>
    </row>
    <row r="9605" spans="1:2" x14ac:dyDescent="0.25">
      <c r="A9605" t="str">
        <f>TRIM(BC!F9603)</f>
        <v/>
      </c>
      <c r="B9605" t="str">
        <f>IFERROR(VLOOKUP('Lotações convertidas'!A9605,'Lista de conversão'!A:B,2,0),IFERROR(VLOOKUP('Lotações convertidas'!A9605,'Lista de conversão'!B:B,1,0),""))</f>
        <v/>
      </c>
    </row>
    <row r="9606" spans="1:2" x14ac:dyDescent="0.25">
      <c r="A9606" t="str">
        <f>TRIM(BC!F9604)</f>
        <v/>
      </c>
      <c r="B9606" t="str">
        <f>IFERROR(VLOOKUP('Lotações convertidas'!A9606,'Lista de conversão'!A:B,2,0),IFERROR(VLOOKUP('Lotações convertidas'!A9606,'Lista de conversão'!B:B,1,0),""))</f>
        <v/>
      </c>
    </row>
    <row r="9607" spans="1:2" x14ac:dyDescent="0.25">
      <c r="A9607" t="str">
        <f>TRIM(BC!F9605)</f>
        <v/>
      </c>
      <c r="B9607" t="str">
        <f>IFERROR(VLOOKUP('Lotações convertidas'!A9607,'Lista de conversão'!A:B,2,0),IFERROR(VLOOKUP('Lotações convertidas'!A9607,'Lista de conversão'!B:B,1,0),""))</f>
        <v/>
      </c>
    </row>
    <row r="9608" spans="1:2" x14ac:dyDescent="0.25">
      <c r="A9608" t="str">
        <f>TRIM(BC!F9606)</f>
        <v/>
      </c>
      <c r="B9608" t="str">
        <f>IFERROR(VLOOKUP('Lotações convertidas'!A9608,'Lista de conversão'!A:B,2,0),IFERROR(VLOOKUP('Lotações convertidas'!A9608,'Lista de conversão'!B:B,1,0),""))</f>
        <v/>
      </c>
    </row>
    <row r="9609" spans="1:2" x14ac:dyDescent="0.25">
      <c r="A9609" t="str">
        <f>TRIM(BC!F9607)</f>
        <v/>
      </c>
      <c r="B9609" t="str">
        <f>IFERROR(VLOOKUP('Lotações convertidas'!A9609,'Lista de conversão'!A:B,2,0),IFERROR(VLOOKUP('Lotações convertidas'!A9609,'Lista de conversão'!B:B,1,0),""))</f>
        <v/>
      </c>
    </row>
    <row r="9610" spans="1:2" x14ac:dyDescent="0.25">
      <c r="A9610" t="str">
        <f>TRIM(BC!F9608)</f>
        <v/>
      </c>
      <c r="B9610" t="str">
        <f>IFERROR(VLOOKUP('Lotações convertidas'!A9610,'Lista de conversão'!A:B,2,0),IFERROR(VLOOKUP('Lotações convertidas'!A9610,'Lista de conversão'!B:B,1,0),""))</f>
        <v/>
      </c>
    </row>
    <row r="9611" spans="1:2" x14ac:dyDescent="0.25">
      <c r="A9611" t="str">
        <f>TRIM(BC!F9609)</f>
        <v/>
      </c>
      <c r="B9611" t="str">
        <f>IFERROR(VLOOKUP('Lotações convertidas'!A9611,'Lista de conversão'!A:B,2,0),IFERROR(VLOOKUP('Lotações convertidas'!A9611,'Lista de conversão'!B:B,1,0),""))</f>
        <v/>
      </c>
    </row>
    <row r="9612" spans="1:2" x14ac:dyDescent="0.25">
      <c r="A9612" t="str">
        <f>TRIM(BC!F9610)</f>
        <v/>
      </c>
      <c r="B9612" t="str">
        <f>IFERROR(VLOOKUP('Lotações convertidas'!A9612,'Lista de conversão'!A:B,2,0),IFERROR(VLOOKUP('Lotações convertidas'!A9612,'Lista de conversão'!B:B,1,0),""))</f>
        <v/>
      </c>
    </row>
    <row r="9613" spans="1:2" x14ac:dyDescent="0.25">
      <c r="A9613" t="str">
        <f>TRIM(BC!F9611)</f>
        <v/>
      </c>
      <c r="B9613" t="str">
        <f>IFERROR(VLOOKUP('Lotações convertidas'!A9613,'Lista de conversão'!A:B,2,0),IFERROR(VLOOKUP('Lotações convertidas'!A9613,'Lista de conversão'!B:B,1,0),""))</f>
        <v/>
      </c>
    </row>
    <row r="9614" spans="1:2" x14ac:dyDescent="0.25">
      <c r="A9614" t="str">
        <f>TRIM(BC!F9612)</f>
        <v/>
      </c>
      <c r="B9614" t="str">
        <f>IFERROR(VLOOKUP('Lotações convertidas'!A9614,'Lista de conversão'!A:B,2,0),IFERROR(VLOOKUP('Lotações convertidas'!A9614,'Lista de conversão'!B:B,1,0),""))</f>
        <v/>
      </c>
    </row>
    <row r="9615" spans="1:2" x14ac:dyDescent="0.25">
      <c r="A9615" t="str">
        <f>TRIM(BC!F9613)</f>
        <v/>
      </c>
      <c r="B9615" t="str">
        <f>IFERROR(VLOOKUP('Lotações convertidas'!A9615,'Lista de conversão'!A:B,2,0),IFERROR(VLOOKUP('Lotações convertidas'!A9615,'Lista de conversão'!B:B,1,0),""))</f>
        <v/>
      </c>
    </row>
    <row r="9616" spans="1:2" x14ac:dyDescent="0.25">
      <c r="A9616" t="str">
        <f>TRIM(BC!F9614)</f>
        <v/>
      </c>
      <c r="B9616" t="str">
        <f>IFERROR(VLOOKUP('Lotações convertidas'!A9616,'Lista de conversão'!A:B,2,0),IFERROR(VLOOKUP('Lotações convertidas'!A9616,'Lista de conversão'!B:B,1,0),""))</f>
        <v/>
      </c>
    </row>
    <row r="9617" spans="1:2" x14ac:dyDescent="0.25">
      <c r="A9617" t="str">
        <f>TRIM(BC!F9615)</f>
        <v/>
      </c>
      <c r="B9617" t="str">
        <f>IFERROR(VLOOKUP('Lotações convertidas'!A9617,'Lista de conversão'!A:B,2,0),IFERROR(VLOOKUP('Lotações convertidas'!A9617,'Lista de conversão'!B:B,1,0),""))</f>
        <v/>
      </c>
    </row>
    <row r="9618" spans="1:2" x14ac:dyDescent="0.25">
      <c r="A9618" t="str">
        <f>TRIM(BC!F9616)</f>
        <v/>
      </c>
      <c r="B9618" t="str">
        <f>IFERROR(VLOOKUP('Lotações convertidas'!A9618,'Lista de conversão'!A:B,2,0),IFERROR(VLOOKUP('Lotações convertidas'!A9618,'Lista de conversão'!B:B,1,0),""))</f>
        <v/>
      </c>
    </row>
    <row r="9619" spans="1:2" x14ac:dyDescent="0.25">
      <c r="A9619" t="str">
        <f>TRIM(BC!F9617)</f>
        <v/>
      </c>
      <c r="B9619" t="str">
        <f>IFERROR(VLOOKUP('Lotações convertidas'!A9619,'Lista de conversão'!A:B,2,0),IFERROR(VLOOKUP('Lotações convertidas'!A9619,'Lista de conversão'!B:B,1,0),""))</f>
        <v/>
      </c>
    </row>
    <row r="9620" spans="1:2" x14ac:dyDescent="0.25">
      <c r="A9620" t="str">
        <f>TRIM(BC!F9618)</f>
        <v/>
      </c>
      <c r="B9620" t="str">
        <f>IFERROR(VLOOKUP('Lotações convertidas'!A9620,'Lista de conversão'!A:B,2,0),IFERROR(VLOOKUP('Lotações convertidas'!A9620,'Lista de conversão'!B:B,1,0),""))</f>
        <v/>
      </c>
    </row>
    <row r="9621" spans="1:2" x14ac:dyDescent="0.25">
      <c r="A9621" t="str">
        <f>TRIM(BC!F9619)</f>
        <v/>
      </c>
      <c r="B9621" t="str">
        <f>IFERROR(VLOOKUP('Lotações convertidas'!A9621,'Lista de conversão'!A:B,2,0),IFERROR(VLOOKUP('Lotações convertidas'!A9621,'Lista de conversão'!B:B,1,0),""))</f>
        <v/>
      </c>
    </row>
    <row r="9622" spans="1:2" x14ac:dyDescent="0.25">
      <c r="A9622" t="str">
        <f>TRIM(BC!F9620)</f>
        <v/>
      </c>
      <c r="B9622" t="str">
        <f>IFERROR(VLOOKUP('Lotações convertidas'!A9622,'Lista de conversão'!A:B,2,0),IFERROR(VLOOKUP('Lotações convertidas'!A9622,'Lista de conversão'!B:B,1,0),""))</f>
        <v/>
      </c>
    </row>
    <row r="9623" spans="1:2" x14ac:dyDescent="0.25">
      <c r="A9623" t="str">
        <f>TRIM(BC!F9621)</f>
        <v/>
      </c>
      <c r="B9623" t="str">
        <f>IFERROR(VLOOKUP('Lotações convertidas'!A9623,'Lista de conversão'!A:B,2,0),IFERROR(VLOOKUP('Lotações convertidas'!A9623,'Lista de conversão'!B:B,1,0),""))</f>
        <v/>
      </c>
    </row>
    <row r="9624" spans="1:2" x14ac:dyDescent="0.25">
      <c r="A9624" t="str">
        <f>TRIM(BC!F9622)</f>
        <v/>
      </c>
      <c r="B9624" t="str">
        <f>IFERROR(VLOOKUP('Lotações convertidas'!A9624,'Lista de conversão'!A:B,2,0),IFERROR(VLOOKUP('Lotações convertidas'!A9624,'Lista de conversão'!B:B,1,0),""))</f>
        <v/>
      </c>
    </row>
    <row r="9625" spans="1:2" x14ac:dyDescent="0.25">
      <c r="A9625" t="str">
        <f>TRIM(BC!F9623)</f>
        <v/>
      </c>
      <c r="B9625" t="str">
        <f>IFERROR(VLOOKUP('Lotações convertidas'!A9625,'Lista de conversão'!A:B,2,0),IFERROR(VLOOKUP('Lotações convertidas'!A9625,'Lista de conversão'!B:B,1,0),""))</f>
        <v/>
      </c>
    </row>
    <row r="9626" spans="1:2" x14ac:dyDescent="0.25">
      <c r="A9626" t="str">
        <f>TRIM(BC!F9624)</f>
        <v/>
      </c>
      <c r="B9626" t="str">
        <f>IFERROR(VLOOKUP('Lotações convertidas'!A9626,'Lista de conversão'!A:B,2,0),IFERROR(VLOOKUP('Lotações convertidas'!A9626,'Lista de conversão'!B:B,1,0),""))</f>
        <v/>
      </c>
    </row>
    <row r="9627" spans="1:2" x14ac:dyDescent="0.25">
      <c r="A9627" t="str">
        <f>TRIM(BC!F9625)</f>
        <v/>
      </c>
      <c r="B9627" t="str">
        <f>IFERROR(VLOOKUP('Lotações convertidas'!A9627,'Lista de conversão'!A:B,2,0),IFERROR(VLOOKUP('Lotações convertidas'!A9627,'Lista de conversão'!B:B,1,0),""))</f>
        <v/>
      </c>
    </row>
    <row r="9628" spans="1:2" x14ac:dyDescent="0.25">
      <c r="A9628" t="str">
        <f>TRIM(BC!F9626)</f>
        <v/>
      </c>
      <c r="B9628" t="str">
        <f>IFERROR(VLOOKUP('Lotações convertidas'!A9628,'Lista de conversão'!A:B,2,0),IFERROR(VLOOKUP('Lotações convertidas'!A9628,'Lista de conversão'!B:B,1,0),""))</f>
        <v/>
      </c>
    </row>
    <row r="9629" spans="1:2" x14ac:dyDescent="0.25">
      <c r="A9629" t="str">
        <f>TRIM(BC!F9627)</f>
        <v/>
      </c>
      <c r="B9629" t="str">
        <f>IFERROR(VLOOKUP('Lotações convertidas'!A9629,'Lista de conversão'!A:B,2,0),IFERROR(VLOOKUP('Lotações convertidas'!A9629,'Lista de conversão'!B:B,1,0),""))</f>
        <v/>
      </c>
    </row>
    <row r="9630" spans="1:2" x14ac:dyDescent="0.25">
      <c r="A9630" t="str">
        <f>TRIM(BC!F9628)</f>
        <v/>
      </c>
      <c r="B9630" t="str">
        <f>IFERROR(VLOOKUP('Lotações convertidas'!A9630,'Lista de conversão'!A:B,2,0),IFERROR(VLOOKUP('Lotações convertidas'!A9630,'Lista de conversão'!B:B,1,0),""))</f>
        <v/>
      </c>
    </row>
    <row r="9631" spans="1:2" x14ac:dyDescent="0.25">
      <c r="A9631" t="str">
        <f>TRIM(BC!F9629)</f>
        <v/>
      </c>
      <c r="B9631" t="str">
        <f>IFERROR(VLOOKUP('Lotações convertidas'!A9631,'Lista de conversão'!A:B,2,0),IFERROR(VLOOKUP('Lotações convertidas'!A9631,'Lista de conversão'!B:B,1,0),""))</f>
        <v/>
      </c>
    </row>
    <row r="9632" spans="1:2" x14ac:dyDescent="0.25">
      <c r="A9632" t="str">
        <f>TRIM(BC!F9630)</f>
        <v/>
      </c>
      <c r="B9632" t="str">
        <f>IFERROR(VLOOKUP('Lotações convertidas'!A9632,'Lista de conversão'!A:B,2,0),IFERROR(VLOOKUP('Lotações convertidas'!A9632,'Lista de conversão'!B:B,1,0),""))</f>
        <v/>
      </c>
    </row>
    <row r="9633" spans="1:2" x14ac:dyDescent="0.25">
      <c r="A9633" t="str">
        <f>TRIM(BC!F9631)</f>
        <v/>
      </c>
      <c r="B9633" t="str">
        <f>IFERROR(VLOOKUP('Lotações convertidas'!A9633,'Lista de conversão'!A:B,2,0),IFERROR(VLOOKUP('Lotações convertidas'!A9633,'Lista de conversão'!B:B,1,0),""))</f>
        <v/>
      </c>
    </row>
    <row r="9634" spans="1:2" x14ac:dyDescent="0.25">
      <c r="A9634" t="str">
        <f>TRIM(BC!F9632)</f>
        <v/>
      </c>
      <c r="B9634" t="str">
        <f>IFERROR(VLOOKUP('Lotações convertidas'!A9634,'Lista de conversão'!A:B,2,0),IFERROR(VLOOKUP('Lotações convertidas'!A9634,'Lista de conversão'!B:B,1,0),""))</f>
        <v/>
      </c>
    </row>
    <row r="9635" spans="1:2" x14ac:dyDescent="0.25">
      <c r="A9635" t="str">
        <f>TRIM(BC!F9633)</f>
        <v/>
      </c>
      <c r="B9635" t="str">
        <f>IFERROR(VLOOKUP('Lotações convertidas'!A9635,'Lista de conversão'!A:B,2,0),IFERROR(VLOOKUP('Lotações convertidas'!A9635,'Lista de conversão'!B:B,1,0),""))</f>
        <v/>
      </c>
    </row>
    <row r="9636" spans="1:2" x14ac:dyDescent="0.25">
      <c r="A9636" t="str">
        <f>TRIM(BC!F9634)</f>
        <v/>
      </c>
      <c r="B9636" t="str">
        <f>IFERROR(VLOOKUP('Lotações convertidas'!A9636,'Lista de conversão'!A:B,2,0),IFERROR(VLOOKUP('Lotações convertidas'!A9636,'Lista de conversão'!B:B,1,0),""))</f>
        <v/>
      </c>
    </row>
    <row r="9637" spans="1:2" x14ac:dyDescent="0.25">
      <c r="A9637" t="str">
        <f>TRIM(BC!F9635)</f>
        <v/>
      </c>
      <c r="B9637" t="str">
        <f>IFERROR(VLOOKUP('Lotações convertidas'!A9637,'Lista de conversão'!A:B,2,0),IFERROR(VLOOKUP('Lotações convertidas'!A9637,'Lista de conversão'!B:B,1,0),""))</f>
        <v/>
      </c>
    </row>
    <row r="9638" spans="1:2" x14ac:dyDescent="0.25">
      <c r="A9638" t="str">
        <f>TRIM(BC!F9636)</f>
        <v/>
      </c>
      <c r="B9638" t="str">
        <f>IFERROR(VLOOKUP('Lotações convertidas'!A9638,'Lista de conversão'!A:B,2,0),IFERROR(VLOOKUP('Lotações convertidas'!A9638,'Lista de conversão'!B:B,1,0),""))</f>
        <v/>
      </c>
    </row>
    <row r="9639" spans="1:2" x14ac:dyDescent="0.25">
      <c r="A9639" t="str">
        <f>TRIM(BC!F9637)</f>
        <v/>
      </c>
      <c r="B9639" t="str">
        <f>IFERROR(VLOOKUP('Lotações convertidas'!A9639,'Lista de conversão'!A:B,2,0),IFERROR(VLOOKUP('Lotações convertidas'!A9639,'Lista de conversão'!B:B,1,0),""))</f>
        <v/>
      </c>
    </row>
    <row r="9640" spans="1:2" x14ac:dyDescent="0.25">
      <c r="A9640" t="str">
        <f>TRIM(BC!F9638)</f>
        <v/>
      </c>
      <c r="B9640" t="str">
        <f>IFERROR(VLOOKUP('Lotações convertidas'!A9640,'Lista de conversão'!A:B,2,0),IFERROR(VLOOKUP('Lotações convertidas'!A9640,'Lista de conversão'!B:B,1,0),""))</f>
        <v/>
      </c>
    </row>
    <row r="9641" spans="1:2" x14ac:dyDescent="0.25">
      <c r="A9641" t="str">
        <f>TRIM(BC!F9639)</f>
        <v/>
      </c>
      <c r="B9641" t="str">
        <f>IFERROR(VLOOKUP('Lotações convertidas'!A9641,'Lista de conversão'!A:B,2,0),IFERROR(VLOOKUP('Lotações convertidas'!A9641,'Lista de conversão'!B:B,1,0),""))</f>
        <v/>
      </c>
    </row>
    <row r="9642" spans="1:2" x14ac:dyDescent="0.25">
      <c r="A9642" t="str">
        <f>TRIM(BC!F9640)</f>
        <v/>
      </c>
      <c r="B9642" t="str">
        <f>IFERROR(VLOOKUP('Lotações convertidas'!A9642,'Lista de conversão'!A:B,2,0),IFERROR(VLOOKUP('Lotações convertidas'!A9642,'Lista de conversão'!B:B,1,0),""))</f>
        <v/>
      </c>
    </row>
    <row r="9643" spans="1:2" x14ac:dyDescent="0.25">
      <c r="A9643" t="str">
        <f>TRIM(BC!F9641)</f>
        <v/>
      </c>
      <c r="B9643" t="str">
        <f>IFERROR(VLOOKUP('Lotações convertidas'!A9643,'Lista de conversão'!A:B,2,0),IFERROR(VLOOKUP('Lotações convertidas'!A9643,'Lista de conversão'!B:B,1,0),""))</f>
        <v/>
      </c>
    </row>
    <row r="9644" spans="1:2" x14ac:dyDescent="0.25">
      <c r="A9644" t="str">
        <f>TRIM(BC!F9642)</f>
        <v/>
      </c>
      <c r="B9644" t="str">
        <f>IFERROR(VLOOKUP('Lotações convertidas'!A9644,'Lista de conversão'!A:B,2,0),IFERROR(VLOOKUP('Lotações convertidas'!A9644,'Lista de conversão'!B:B,1,0),""))</f>
        <v/>
      </c>
    </row>
    <row r="9645" spans="1:2" x14ac:dyDescent="0.25">
      <c r="A9645" t="str">
        <f>TRIM(BC!F9643)</f>
        <v/>
      </c>
      <c r="B9645" t="str">
        <f>IFERROR(VLOOKUP('Lotações convertidas'!A9645,'Lista de conversão'!A:B,2,0),IFERROR(VLOOKUP('Lotações convertidas'!A9645,'Lista de conversão'!B:B,1,0),""))</f>
        <v/>
      </c>
    </row>
    <row r="9646" spans="1:2" x14ac:dyDescent="0.25">
      <c r="A9646" t="str">
        <f>TRIM(BC!F9644)</f>
        <v/>
      </c>
      <c r="B9646" t="str">
        <f>IFERROR(VLOOKUP('Lotações convertidas'!A9646,'Lista de conversão'!A:B,2,0),IFERROR(VLOOKUP('Lotações convertidas'!A9646,'Lista de conversão'!B:B,1,0),""))</f>
        <v/>
      </c>
    </row>
    <row r="9647" spans="1:2" x14ac:dyDescent="0.25">
      <c r="A9647" t="str">
        <f>TRIM(BC!F9645)</f>
        <v/>
      </c>
      <c r="B9647" t="str">
        <f>IFERROR(VLOOKUP('Lotações convertidas'!A9647,'Lista de conversão'!A:B,2,0),IFERROR(VLOOKUP('Lotações convertidas'!A9647,'Lista de conversão'!B:B,1,0),""))</f>
        <v/>
      </c>
    </row>
    <row r="9648" spans="1:2" x14ac:dyDescent="0.25">
      <c r="A9648" t="str">
        <f>TRIM(BC!F9646)</f>
        <v/>
      </c>
      <c r="B9648" t="str">
        <f>IFERROR(VLOOKUP('Lotações convertidas'!A9648,'Lista de conversão'!A:B,2,0),IFERROR(VLOOKUP('Lotações convertidas'!A9648,'Lista de conversão'!B:B,1,0),""))</f>
        <v/>
      </c>
    </row>
    <row r="9649" spans="1:2" x14ac:dyDescent="0.25">
      <c r="A9649" t="str">
        <f>TRIM(BC!F9647)</f>
        <v/>
      </c>
      <c r="B9649" t="str">
        <f>IFERROR(VLOOKUP('Lotações convertidas'!A9649,'Lista de conversão'!A:B,2,0),IFERROR(VLOOKUP('Lotações convertidas'!A9649,'Lista de conversão'!B:B,1,0),""))</f>
        <v/>
      </c>
    </row>
    <row r="9650" spans="1:2" x14ac:dyDescent="0.25">
      <c r="A9650" t="str">
        <f>TRIM(BC!F9648)</f>
        <v/>
      </c>
      <c r="B9650" t="str">
        <f>IFERROR(VLOOKUP('Lotações convertidas'!A9650,'Lista de conversão'!A:B,2,0),IFERROR(VLOOKUP('Lotações convertidas'!A9650,'Lista de conversão'!B:B,1,0),""))</f>
        <v/>
      </c>
    </row>
    <row r="9651" spans="1:2" x14ac:dyDescent="0.25">
      <c r="A9651" t="str">
        <f>TRIM(BC!F9649)</f>
        <v/>
      </c>
      <c r="B9651" t="str">
        <f>IFERROR(VLOOKUP('Lotações convertidas'!A9651,'Lista de conversão'!A:B,2,0),IFERROR(VLOOKUP('Lotações convertidas'!A9651,'Lista de conversão'!B:B,1,0),""))</f>
        <v/>
      </c>
    </row>
    <row r="9652" spans="1:2" x14ac:dyDescent="0.25">
      <c r="A9652" t="str">
        <f>TRIM(BC!F9650)</f>
        <v/>
      </c>
      <c r="B9652" t="str">
        <f>IFERROR(VLOOKUP('Lotações convertidas'!A9652,'Lista de conversão'!A:B,2,0),IFERROR(VLOOKUP('Lotações convertidas'!A9652,'Lista de conversão'!B:B,1,0),""))</f>
        <v/>
      </c>
    </row>
    <row r="9653" spans="1:2" x14ac:dyDescent="0.25">
      <c r="A9653" t="str">
        <f>TRIM(BC!F9651)</f>
        <v/>
      </c>
      <c r="B9653" t="str">
        <f>IFERROR(VLOOKUP('Lotações convertidas'!A9653,'Lista de conversão'!A:B,2,0),IFERROR(VLOOKUP('Lotações convertidas'!A9653,'Lista de conversão'!B:B,1,0),""))</f>
        <v/>
      </c>
    </row>
    <row r="9654" spans="1:2" x14ac:dyDescent="0.25">
      <c r="A9654" t="str">
        <f>TRIM(BC!F9652)</f>
        <v/>
      </c>
      <c r="B9654" t="str">
        <f>IFERROR(VLOOKUP('Lotações convertidas'!A9654,'Lista de conversão'!A:B,2,0),IFERROR(VLOOKUP('Lotações convertidas'!A9654,'Lista de conversão'!B:B,1,0),""))</f>
        <v/>
      </c>
    </row>
    <row r="9655" spans="1:2" x14ac:dyDescent="0.25">
      <c r="A9655" t="str">
        <f>TRIM(BC!F9653)</f>
        <v/>
      </c>
      <c r="B9655" t="str">
        <f>IFERROR(VLOOKUP('Lotações convertidas'!A9655,'Lista de conversão'!A:B,2,0),IFERROR(VLOOKUP('Lotações convertidas'!A9655,'Lista de conversão'!B:B,1,0),""))</f>
        <v/>
      </c>
    </row>
    <row r="9656" spans="1:2" x14ac:dyDescent="0.25">
      <c r="A9656" t="str">
        <f>TRIM(BC!F9654)</f>
        <v/>
      </c>
      <c r="B9656" t="str">
        <f>IFERROR(VLOOKUP('Lotações convertidas'!A9656,'Lista de conversão'!A:B,2,0),IFERROR(VLOOKUP('Lotações convertidas'!A9656,'Lista de conversão'!B:B,1,0),""))</f>
        <v/>
      </c>
    </row>
    <row r="9657" spans="1:2" x14ac:dyDescent="0.25">
      <c r="A9657" t="str">
        <f>TRIM(BC!F9655)</f>
        <v/>
      </c>
      <c r="B9657" t="str">
        <f>IFERROR(VLOOKUP('Lotações convertidas'!A9657,'Lista de conversão'!A:B,2,0),IFERROR(VLOOKUP('Lotações convertidas'!A9657,'Lista de conversão'!B:B,1,0),""))</f>
        <v/>
      </c>
    </row>
    <row r="9658" spans="1:2" x14ac:dyDescent="0.25">
      <c r="A9658" t="str">
        <f>TRIM(BC!F9656)</f>
        <v/>
      </c>
      <c r="B9658" t="str">
        <f>IFERROR(VLOOKUP('Lotações convertidas'!A9658,'Lista de conversão'!A:B,2,0),IFERROR(VLOOKUP('Lotações convertidas'!A9658,'Lista de conversão'!B:B,1,0),""))</f>
        <v/>
      </c>
    </row>
    <row r="9659" spans="1:2" x14ac:dyDescent="0.25">
      <c r="A9659" t="str">
        <f>TRIM(BC!F9657)</f>
        <v/>
      </c>
      <c r="B9659" t="str">
        <f>IFERROR(VLOOKUP('Lotações convertidas'!A9659,'Lista de conversão'!A:B,2,0),IFERROR(VLOOKUP('Lotações convertidas'!A9659,'Lista de conversão'!B:B,1,0),""))</f>
        <v/>
      </c>
    </row>
    <row r="9660" spans="1:2" x14ac:dyDescent="0.25">
      <c r="A9660" t="str">
        <f>TRIM(BC!F9658)</f>
        <v/>
      </c>
      <c r="B9660" t="str">
        <f>IFERROR(VLOOKUP('Lotações convertidas'!A9660,'Lista de conversão'!A:B,2,0),IFERROR(VLOOKUP('Lotações convertidas'!A9660,'Lista de conversão'!B:B,1,0),""))</f>
        <v/>
      </c>
    </row>
    <row r="9661" spans="1:2" x14ac:dyDescent="0.25">
      <c r="A9661" t="str">
        <f>TRIM(BC!F9659)</f>
        <v/>
      </c>
      <c r="B9661" t="str">
        <f>IFERROR(VLOOKUP('Lotações convertidas'!A9661,'Lista de conversão'!A:B,2,0),IFERROR(VLOOKUP('Lotações convertidas'!A9661,'Lista de conversão'!B:B,1,0),""))</f>
        <v/>
      </c>
    </row>
    <row r="9662" spans="1:2" x14ac:dyDescent="0.25">
      <c r="A9662" t="str">
        <f>TRIM(BC!F9660)</f>
        <v/>
      </c>
      <c r="B9662" t="str">
        <f>IFERROR(VLOOKUP('Lotações convertidas'!A9662,'Lista de conversão'!A:B,2,0),IFERROR(VLOOKUP('Lotações convertidas'!A9662,'Lista de conversão'!B:B,1,0),""))</f>
        <v/>
      </c>
    </row>
    <row r="9663" spans="1:2" x14ac:dyDescent="0.25">
      <c r="A9663" t="str">
        <f>TRIM(BC!F9661)</f>
        <v/>
      </c>
      <c r="B9663" t="str">
        <f>IFERROR(VLOOKUP('Lotações convertidas'!A9663,'Lista de conversão'!A:B,2,0),IFERROR(VLOOKUP('Lotações convertidas'!A9663,'Lista de conversão'!B:B,1,0),""))</f>
        <v/>
      </c>
    </row>
    <row r="9664" spans="1:2" x14ac:dyDescent="0.25">
      <c r="A9664" t="str">
        <f>TRIM(BC!F9662)</f>
        <v/>
      </c>
      <c r="B9664" t="str">
        <f>IFERROR(VLOOKUP('Lotações convertidas'!A9664,'Lista de conversão'!A:B,2,0),IFERROR(VLOOKUP('Lotações convertidas'!A9664,'Lista de conversão'!B:B,1,0),""))</f>
        <v/>
      </c>
    </row>
    <row r="9665" spans="1:2" x14ac:dyDescent="0.25">
      <c r="A9665" t="str">
        <f>TRIM(BC!F9663)</f>
        <v/>
      </c>
      <c r="B9665" t="str">
        <f>IFERROR(VLOOKUP('Lotações convertidas'!A9665,'Lista de conversão'!A:B,2,0),IFERROR(VLOOKUP('Lotações convertidas'!A9665,'Lista de conversão'!B:B,1,0),""))</f>
        <v/>
      </c>
    </row>
    <row r="9666" spans="1:2" x14ac:dyDescent="0.25">
      <c r="A9666" t="str">
        <f>TRIM(BC!F9664)</f>
        <v/>
      </c>
      <c r="B9666" t="str">
        <f>IFERROR(VLOOKUP('Lotações convertidas'!A9666,'Lista de conversão'!A:B,2,0),IFERROR(VLOOKUP('Lotações convertidas'!A9666,'Lista de conversão'!B:B,1,0),""))</f>
        <v/>
      </c>
    </row>
    <row r="9667" spans="1:2" x14ac:dyDescent="0.25">
      <c r="A9667" t="str">
        <f>TRIM(BC!F9665)</f>
        <v/>
      </c>
      <c r="B9667" t="str">
        <f>IFERROR(VLOOKUP('Lotações convertidas'!A9667,'Lista de conversão'!A:B,2,0),IFERROR(VLOOKUP('Lotações convertidas'!A9667,'Lista de conversão'!B:B,1,0),""))</f>
        <v/>
      </c>
    </row>
    <row r="9668" spans="1:2" x14ac:dyDescent="0.25">
      <c r="A9668" t="str">
        <f>TRIM(BC!F9666)</f>
        <v/>
      </c>
      <c r="B9668" t="str">
        <f>IFERROR(VLOOKUP('Lotações convertidas'!A9668,'Lista de conversão'!A:B,2,0),IFERROR(VLOOKUP('Lotações convertidas'!A9668,'Lista de conversão'!B:B,1,0),""))</f>
        <v/>
      </c>
    </row>
    <row r="9669" spans="1:2" x14ac:dyDescent="0.25">
      <c r="A9669" t="str">
        <f>TRIM(BC!F9667)</f>
        <v/>
      </c>
      <c r="B9669" t="str">
        <f>IFERROR(VLOOKUP('Lotações convertidas'!A9669,'Lista de conversão'!A:B,2,0),IFERROR(VLOOKUP('Lotações convertidas'!A9669,'Lista de conversão'!B:B,1,0),""))</f>
        <v/>
      </c>
    </row>
    <row r="9670" spans="1:2" x14ac:dyDescent="0.25">
      <c r="A9670" t="str">
        <f>TRIM(BC!F9668)</f>
        <v/>
      </c>
      <c r="B9670" t="str">
        <f>IFERROR(VLOOKUP('Lotações convertidas'!A9670,'Lista de conversão'!A:B,2,0),IFERROR(VLOOKUP('Lotações convertidas'!A9670,'Lista de conversão'!B:B,1,0),""))</f>
        <v/>
      </c>
    </row>
    <row r="9671" spans="1:2" x14ac:dyDescent="0.25">
      <c r="A9671" t="str">
        <f>TRIM(BC!F9669)</f>
        <v/>
      </c>
      <c r="B9671" t="str">
        <f>IFERROR(VLOOKUP('Lotações convertidas'!A9671,'Lista de conversão'!A:B,2,0),IFERROR(VLOOKUP('Lotações convertidas'!A9671,'Lista de conversão'!B:B,1,0),""))</f>
        <v/>
      </c>
    </row>
    <row r="9672" spans="1:2" x14ac:dyDescent="0.25">
      <c r="A9672" t="str">
        <f>TRIM(BC!F9670)</f>
        <v/>
      </c>
      <c r="B9672" t="str">
        <f>IFERROR(VLOOKUP('Lotações convertidas'!A9672,'Lista de conversão'!A:B,2,0),IFERROR(VLOOKUP('Lotações convertidas'!A9672,'Lista de conversão'!B:B,1,0),""))</f>
        <v/>
      </c>
    </row>
    <row r="9673" spans="1:2" x14ac:dyDescent="0.25">
      <c r="A9673" t="str">
        <f>TRIM(BC!F9671)</f>
        <v/>
      </c>
      <c r="B9673" t="str">
        <f>IFERROR(VLOOKUP('Lotações convertidas'!A9673,'Lista de conversão'!A:B,2,0),IFERROR(VLOOKUP('Lotações convertidas'!A9673,'Lista de conversão'!B:B,1,0),""))</f>
        <v/>
      </c>
    </row>
    <row r="9674" spans="1:2" x14ac:dyDescent="0.25">
      <c r="A9674" t="str">
        <f>TRIM(BC!F9672)</f>
        <v/>
      </c>
      <c r="B9674" t="str">
        <f>IFERROR(VLOOKUP('Lotações convertidas'!A9674,'Lista de conversão'!A:B,2,0),IFERROR(VLOOKUP('Lotações convertidas'!A9674,'Lista de conversão'!B:B,1,0),""))</f>
        <v/>
      </c>
    </row>
    <row r="9675" spans="1:2" x14ac:dyDescent="0.25">
      <c r="A9675" t="str">
        <f>TRIM(BC!F9673)</f>
        <v/>
      </c>
      <c r="B9675" t="str">
        <f>IFERROR(VLOOKUP('Lotações convertidas'!A9675,'Lista de conversão'!A:B,2,0),IFERROR(VLOOKUP('Lotações convertidas'!A9675,'Lista de conversão'!B:B,1,0),""))</f>
        <v/>
      </c>
    </row>
    <row r="9676" spans="1:2" x14ac:dyDescent="0.25">
      <c r="A9676" t="str">
        <f>TRIM(BC!F9674)</f>
        <v/>
      </c>
      <c r="B9676" t="str">
        <f>IFERROR(VLOOKUP('Lotações convertidas'!A9676,'Lista de conversão'!A:B,2,0),IFERROR(VLOOKUP('Lotações convertidas'!A9676,'Lista de conversão'!B:B,1,0),""))</f>
        <v/>
      </c>
    </row>
    <row r="9677" spans="1:2" x14ac:dyDescent="0.25">
      <c r="A9677" t="str">
        <f>TRIM(BC!F9675)</f>
        <v/>
      </c>
      <c r="B9677" t="str">
        <f>IFERROR(VLOOKUP('Lotações convertidas'!A9677,'Lista de conversão'!A:B,2,0),IFERROR(VLOOKUP('Lotações convertidas'!A9677,'Lista de conversão'!B:B,1,0),""))</f>
        <v/>
      </c>
    </row>
    <row r="9678" spans="1:2" x14ac:dyDescent="0.25">
      <c r="A9678" t="str">
        <f>TRIM(BC!F9676)</f>
        <v/>
      </c>
      <c r="B9678" t="str">
        <f>IFERROR(VLOOKUP('Lotações convertidas'!A9678,'Lista de conversão'!A:B,2,0),IFERROR(VLOOKUP('Lotações convertidas'!A9678,'Lista de conversão'!B:B,1,0),""))</f>
        <v/>
      </c>
    </row>
    <row r="9679" spans="1:2" x14ac:dyDescent="0.25">
      <c r="A9679" t="str">
        <f>TRIM(BC!F9677)</f>
        <v/>
      </c>
      <c r="B9679" t="str">
        <f>IFERROR(VLOOKUP('Lotações convertidas'!A9679,'Lista de conversão'!A:B,2,0),IFERROR(VLOOKUP('Lotações convertidas'!A9679,'Lista de conversão'!B:B,1,0),""))</f>
        <v/>
      </c>
    </row>
    <row r="9680" spans="1:2" x14ac:dyDescent="0.25">
      <c r="A9680" t="str">
        <f>TRIM(BC!F9678)</f>
        <v/>
      </c>
      <c r="B9680" t="str">
        <f>IFERROR(VLOOKUP('Lotações convertidas'!A9680,'Lista de conversão'!A:B,2,0),IFERROR(VLOOKUP('Lotações convertidas'!A9680,'Lista de conversão'!B:B,1,0),""))</f>
        <v/>
      </c>
    </row>
    <row r="9681" spans="1:2" x14ac:dyDescent="0.25">
      <c r="A9681" t="str">
        <f>TRIM(BC!F9679)</f>
        <v/>
      </c>
      <c r="B9681" t="str">
        <f>IFERROR(VLOOKUP('Lotações convertidas'!A9681,'Lista de conversão'!A:B,2,0),IFERROR(VLOOKUP('Lotações convertidas'!A9681,'Lista de conversão'!B:B,1,0),""))</f>
        <v/>
      </c>
    </row>
    <row r="9682" spans="1:2" x14ac:dyDescent="0.25">
      <c r="A9682" t="str">
        <f>TRIM(BC!F9680)</f>
        <v/>
      </c>
      <c r="B9682" t="str">
        <f>IFERROR(VLOOKUP('Lotações convertidas'!A9682,'Lista de conversão'!A:B,2,0),IFERROR(VLOOKUP('Lotações convertidas'!A9682,'Lista de conversão'!B:B,1,0),""))</f>
        <v/>
      </c>
    </row>
    <row r="9683" spans="1:2" x14ac:dyDescent="0.25">
      <c r="A9683" t="str">
        <f>TRIM(BC!F9681)</f>
        <v/>
      </c>
      <c r="B9683" t="str">
        <f>IFERROR(VLOOKUP('Lotações convertidas'!A9683,'Lista de conversão'!A:B,2,0),IFERROR(VLOOKUP('Lotações convertidas'!A9683,'Lista de conversão'!B:B,1,0),""))</f>
        <v/>
      </c>
    </row>
    <row r="9684" spans="1:2" x14ac:dyDescent="0.25">
      <c r="A9684" t="str">
        <f>TRIM(BC!F9682)</f>
        <v/>
      </c>
      <c r="B9684" t="str">
        <f>IFERROR(VLOOKUP('Lotações convertidas'!A9684,'Lista de conversão'!A:B,2,0),IFERROR(VLOOKUP('Lotações convertidas'!A9684,'Lista de conversão'!B:B,1,0),""))</f>
        <v/>
      </c>
    </row>
    <row r="9685" spans="1:2" x14ac:dyDescent="0.25">
      <c r="A9685" t="str">
        <f>TRIM(BC!F9683)</f>
        <v/>
      </c>
      <c r="B9685" t="str">
        <f>IFERROR(VLOOKUP('Lotações convertidas'!A9685,'Lista de conversão'!A:B,2,0),IFERROR(VLOOKUP('Lotações convertidas'!A9685,'Lista de conversão'!B:B,1,0),""))</f>
        <v/>
      </c>
    </row>
    <row r="9686" spans="1:2" x14ac:dyDescent="0.25">
      <c r="A9686" t="str">
        <f>TRIM(BC!F9684)</f>
        <v/>
      </c>
      <c r="B9686" t="str">
        <f>IFERROR(VLOOKUP('Lotações convertidas'!A9686,'Lista de conversão'!A:B,2,0),IFERROR(VLOOKUP('Lotações convertidas'!A9686,'Lista de conversão'!B:B,1,0),""))</f>
        <v/>
      </c>
    </row>
    <row r="9687" spans="1:2" x14ac:dyDescent="0.25">
      <c r="A9687" t="str">
        <f>TRIM(BC!F9685)</f>
        <v/>
      </c>
      <c r="B9687" t="str">
        <f>IFERROR(VLOOKUP('Lotações convertidas'!A9687,'Lista de conversão'!A:B,2,0),IFERROR(VLOOKUP('Lotações convertidas'!A9687,'Lista de conversão'!B:B,1,0),""))</f>
        <v/>
      </c>
    </row>
    <row r="9688" spans="1:2" x14ac:dyDescent="0.25">
      <c r="A9688" t="str">
        <f>TRIM(BC!F9686)</f>
        <v/>
      </c>
      <c r="B9688" t="str">
        <f>IFERROR(VLOOKUP('Lotações convertidas'!A9688,'Lista de conversão'!A:B,2,0),IFERROR(VLOOKUP('Lotações convertidas'!A9688,'Lista de conversão'!B:B,1,0),""))</f>
        <v/>
      </c>
    </row>
    <row r="9689" spans="1:2" x14ac:dyDescent="0.25">
      <c r="A9689" t="str">
        <f>TRIM(BC!F9687)</f>
        <v/>
      </c>
      <c r="B9689" t="str">
        <f>IFERROR(VLOOKUP('Lotações convertidas'!A9689,'Lista de conversão'!A:B,2,0),IFERROR(VLOOKUP('Lotações convertidas'!A9689,'Lista de conversão'!B:B,1,0),""))</f>
        <v/>
      </c>
    </row>
    <row r="9690" spans="1:2" x14ac:dyDescent="0.25">
      <c r="A9690" t="str">
        <f>TRIM(BC!F9688)</f>
        <v/>
      </c>
      <c r="B9690" t="str">
        <f>IFERROR(VLOOKUP('Lotações convertidas'!A9690,'Lista de conversão'!A:B,2,0),IFERROR(VLOOKUP('Lotações convertidas'!A9690,'Lista de conversão'!B:B,1,0),""))</f>
        <v/>
      </c>
    </row>
    <row r="9691" spans="1:2" x14ac:dyDescent="0.25">
      <c r="A9691" t="str">
        <f>TRIM(BC!F9689)</f>
        <v/>
      </c>
      <c r="B9691" t="str">
        <f>IFERROR(VLOOKUP('Lotações convertidas'!A9691,'Lista de conversão'!A:B,2,0),IFERROR(VLOOKUP('Lotações convertidas'!A9691,'Lista de conversão'!B:B,1,0),""))</f>
        <v/>
      </c>
    </row>
    <row r="9692" spans="1:2" x14ac:dyDescent="0.25">
      <c r="A9692" t="str">
        <f>TRIM(BC!F9690)</f>
        <v/>
      </c>
      <c r="B9692" t="str">
        <f>IFERROR(VLOOKUP('Lotações convertidas'!A9692,'Lista de conversão'!A:B,2,0),IFERROR(VLOOKUP('Lotações convertidas'!A9692,'Lista de conversão'!B:B,1,0),""))</f>
        <v/>
      </c>
    </row>
    <row r="9693" spans="1:2" x14ac:dyDescent="0.25">
      <c r="A9693" t="str">
        <f>TRIM(BC!F9691)</f>
        <v/>
      </c>
      <c r="B9693" t="str">
        <f>IFERROR(VLOOKUP('Lotações convertidas'!A9693,'Lista de conversão'!A:B,2,0),IFERROR(VLOOKUP('Lotações convertidas'!A9693,'Lista de conversão'!B:B,1,0),""))</f>
        <v/>
      </c>
    </row>
    <row r="9694" spans="1:2" x14ac:dyDescent="0.25">
      <c r="A9694" t="str">
        <f>TRIM(BC!F9692)</f>
        <v/>
      </c>
      <c r="B9694" t="str">
        <f>IFERROR(VLOOKUP('Lotações convertidas'!A9694,'Lista de conversão'!A:B,2,0),IFERROR(VLOOKUP('Lotações convertidas'!A9694,'Lista de conversão'!B:B,1,0),""))</f>
        <v/>
      </c>
    </row>
    <row r="9695" spans="1:2" x14ac:dyDescent="0.25">
      <c r="A9695" t="str">
        <f>TRIM(BC!F9693)</f>
        <v/>
      </c>
      <c r="B9695" t="str">
        <f>IFERROR(VLOOKUP('Lotações convertidas'!A9695,'Lista de conversão'!A:B,2,0),IFERROR(VLOOKUP('Lotações convertidas'!A9695,'Lista de conversão'!B:B,1,0),""))</f>
        <v/>
      </c>
    </row>
    <row r="9696" spans="1:2" x14ac:dyDescent="0.25">
      <c r="A9696" t="str">
        <f>TRIM(BC!F9694)</f>
        <v/>
      </c>
      <c r="B9696" t="str">
        <f>IFERROR(VLOOKUP('Lotações convertidas'!A9696,'Lista de conversão'!A:B,2,0),IFERROR(VLOOKUP('Lotações convertidas'!A9696,'Lista de conversão'!B:B,1,0),""))</f>
        <v/>
      </c>
    </row>
    <row r="9697" spans="1:2" x14ac:dyDescent="0.25">
      <c r="A9697" t="str">
        <f>TRIM(BC!F9695)</f>
        <v/>
      </c>
      <c r="B9697" t="str">
        <f>IFERROR(VLOOKUP('Lotações convertidas'!A9697,'Lista de conversão'!A:B,2,0),IFERROR(VLOOKUP('Lotações convertidas'!A9697,'Lista de conversão'!B:B,1,0),""))</f>
        <v/>
      </c>
    </row>
    <row r="9698" spans="1:2" x14ac:dyDescent="0.25">
      <c r="A9698" t="str">
        <f>TRIM(BC!F9696)</f>
        <v/>
      </c>
      <c r="B9698" t="str">
        <f>IFERROR(VLOOKUP('Lotações convertidas'!A9698,'Lista de conversão'!A:B,2,0),IFERROR(VLOOKUP('Lotações convertidas'!A9698,'Lista de conversão'!B:B,1,0),""))</f>
        <v/>
      </c>
    </row>
    <row r="9699" spans="1:2" x14ac:dyDescent="0.25">
      <c r="A9699" t="str">
        <f>TRIM(BC!F9697)</f>
        <v/>
      </c>
      <c r="B9699" t="str">
        <f>IFERROR(VLOOKUP('Lotações convertidas'!A9699,'Lista de conversão'!A:B,2,0),IFERROR(VLOOKUP('Lotações convertidas'!A9699,'Lista de conversão'!B:B,1,0),""))</f>
        <v/>
      </c>
    </row>
    <row r="9700" spans="1:2" x14ac:dyDescent="0.25">
      <c r="A9700" t="str">
        <f>TRIM(BC!F9698)</f>
        <v/>
      </c>
      <c r="B9700" t="str">
        <f>IFERROR(VLOOKUP('Lotações convertidas'!A9700,'Lista de conversão'!A:B,2,0),IFERROR(VLOOKUP('Lotações convertidas'!A9700,'Lista de conversão'!B:B,1,0),""))</f>
        <v/>
      </c>
    </row>
    <row r="9701" spans="1:2" x14ac:dyDescent="0.25">
      <c r="A9701" t="str">
        <f>TRIM(BC!F9699)</f>
        <v/>
      </c>
      <c r="B9701" t="str">
        <f>IFERROR(VLOOKUP('Lotações convertidas'!A9701,'Lista de conversão'!A:B,2,0),IFERROR(VLOOKUP('Lotações convertidas'!A9701,'Lista de conversão'!B:B,1,0),""))</f>
        <v/>
      </c>
    </row>
    <row r="9702" spans="1:2" x14ac:dyDescent="0.25">
      <c r="A9702" t="str">
        <f>TRIM(BC!F9700)</f>
        <v/>
      </c>
      <c r="B9702" t="str">
        <f>IFERROR(VLOOKUP('Lotações convertidas'!A9702,'Lista de conversão'!A:B,2,0),IFERROR(VLOOKUP('Lotações convertidas'!A9702,'Lista de conversão'!B:B,1,0),""))</f>
        <v/>
      </c>
    </row>
    <row r="9703" spans="1:2" x14ac:dyDescent="0.25">
      <c r="A9703" t="str">
        <f>TRIM(BC!F9701)</f>
        <v/>
      </c>
      <c r="B9703" t="str">
        <f>IFERROR(VLOOKUP('Lotações convertidas'!A9703,'Lista de conversão'!A:B,2,0),IFERROR(VLOOKUP('Lotações convertidas'!A9703,'Lista de conversão'!B:B,1,0),""))</f>
        <v/>
      </c>
    </row>
    <row r="9704" spans="1:2" x14ac:dyDescent="0.25">
      <c r="A9704" t="str">
        <f>TRIM(BC!F9702)</f>
        <v/>
      </c>
      <c r="B9704" t="str">
        <f>IFERROR(VLOOKUP('Lotações convertidas'!A9704,'Lista de conversão'!A:B,2,0),IFERROR(VLOOKUP('Lotações convertidas'!A9704,'Lista de conversão'!B:B,1,0),""))</f>
        <v/>
      </c>
    </row>
    <row r="9705" spans="1:2" x14ac:dyDescent="0.25">
      <c r="A9705" t="str">
        <f>TRIM(BC!F9703)</f>
        <v/>
      </c>
      <c r="B9705" t="str">
        <f>IFERROR(VLOOKUP('Lotações convertidas'!A9705,'Lista de conversão'!A:B,2,0),IFERROR(VLOOKUP('Lotações convertidas'!A9705,'Lista de conversão'!B:B,1,0),""))</f>
        <v/>
      </c>
    </row>
    <row r="9706" spans="1:2" x14ac:dyDescent="0.25">
      <c r="A9706" t="str">
        <f>TRIM(BC!F9704)</f>
        <v/>
      </c>
      <c r="B9706" t="str">
        <f>IFERROR(VLOOKUP('Lotações convertidas'!A9706,'Lista de conversão'!A:B,2,0),IFERROR(VLOOKUP('Lotações convertidas'!A9706,'Lista de conversão'!B:B,1,0),""))</f>
        <v/>
      </c>
    </row>
    <row r="9707" spans="1:2" x14ac:dyDescent="0.25">
      <c r="A9707" t="str">
        <f>TRIM(BC!F9705)</f>
        <v/>
      </c>
      <c r="B9707" t="str">
        <f>IFERROR(VLOOKUP('Lotações convertidas'!A9707,'Lista de conversão'!A:B,2,0),IFERROR(VLOOKUP('Lotações convertidas'!A9707,'Lista de conversão'!B:B,1,0),""))</f>
        <v/>
      </c>
    </row>
    <row r="9708" spans="1:2" x14ac:dyDescent="0.25">
      <c r="A9708" t="str">
        <f>TRIM(BC!F9706)</f>
        <v/>
      </c>
      <c r="B9708" t="str">
        <f>IFERROR(VLOOKUP('Lotações convertidas'!A9708,'Lista de conversão'!A:B,2,0),IFERROR(VLOOKUP('Lotações convertidas'!A9708,'Lista de conversão'!B:B,1,0),""))</f>
        <v/>
      </c>
    </row>
    <row r="9709" spans="1:2" x14ac:dyDescent="0.25">
      <c r="A9709" t="str">
        <f>TRIM(BC!F9707)</f>
        <v/>
      </c>
      <c r="B9709" t="str">
        <f>IFERROR(VLOOKUP('Lotações convertidas'!A9709,'Lista de conversão'!A:B,2,0),IFERROR(VLOOKUP('Lotações convertidas'!A9709,'Lista de conversão'!B:B,1,0),""))</f>
        <v/>
      </c>
    </row>
    <row r="9710" spans="1:2" x14ac:dyDescent="0.25">
      <c r="A9710" t="str">
        <f>TRIM(BC!F9708)</f>
        <v/>
      </c>
      <c r="B9710" t="str">
        <f>IFERROR(VLOOKUP('Lotações convertidas'!A9710,'Lista de conversão'!A:B,2,0),IFERROR(VLOOKUP('Lotações convertidas'!A9710,'Lista de conversão'!B:B,1,0),""))</f>
        <v/>
      </c>
    </row>
    <row r="9711" spans="1:2" x14ac:dyDescent="0.25">
      <c r="A9711" t="str">
        <f>TRIM(BC!F9709)</f>
        <v/>
      </c>
      <c r="B9711" t="str">
        <f>IFERROR(VLOOKUP('Lotações convertidas'!A9711,'Lista de conversão'!A:B,2,0),IFERROR(VLOOKUP('Lotações convertidas'!A9711,'Lista de conversão'!B:B,1,0),""))</f>
        <v/>
      </c>
    </row>
    <row r="9712" spans="1:2" x14ac:dyDescent="0.25">
      <c r="A9712" t="str">
        <f>TRIM(BC!F9710)</f>
        <v/>
      </c>
      <c r="B9712" t="str">
        <f>IFERROR(VLOOKUP('Lotações convertidas'!A9712,'Lista de conversão'!A:B,2,0),IFERROR(VLOOKUP('Lotações convertidas'!A9712,'Lista de conversão'!B:B,1,0),""))</f>
        <v/>
      </c>
    </row>
    <row r="9713" spans="1:2" x14ac:dyDescent="0.25">
      <c r="A9713" t="str">
        <f>TRIM(BC!F9711)</f>
        <v/>
      </c>
      <c r="B9713" t="str">
        <f>IFERROR(VLOOKUP('Lotações convertidas'!A9713,'Lista de conversão'!A:B,2,0),IFERROR(VLOOKUP('Lotações convertidas'!A9713,'Lista de conversão'!B:B,1,0),""))</f>
        <v/>
      </c>
    </row>
    <row r="9714" spans="1:2" x14ac:dyDescent="0.25">
      <c r="A9714" t="str">
        <f>TRIM(BC!F9712)</f>
        <v/>
      </c>
      <c r="B9714" t="str">
        <f>IFERROR(VLOOKUP('Lotações convertidas'!A9714,'Lista de conversão'!A:B,2,0),IFERROR(VLOOKUP('Lotações convertidas'!A9714,'Lista de conversão'!B:B,1,0),""))</f>
        <v/>
      </c>
    </row>
    <row r="9715" spans="1:2" x14ac:dyDescent="0.25">
      <c r="A9715" t="str">
        <f>TRIM(BC!F9713)</f>
        <v/>
      </c>
      <c r="B9715" t="str">
        <f>IFERROR(VLOOKUP('Lotações convertidas'!A9715,'Lista de conversão'!A:B,2,0),IFERROR(VLOOKUP('Lotações convertidas'!A9715,'Lista de conversão'!B:B,1,0),""))</f>
        <v/>
      </c>
    </row>
    <row r="9716" spans="1:2" x14ac:dyDescent="0.25">
      <c r="A9716" t="str">
        <f>TRIM(BC!F9714)</f>
        <v/>
      </c>
      <c r="B9716" t="str">
        <f>IFERROR(VLOOKUP('Lotações convertidas'!A9716,'Lista de conversão'!A:B,2,0),IFERROR(VLOOKUP('Lotações convertidas'!A9716,'Lista de conversão'!B:B,1,0),""))</f>
        <v/>
      </c>
    </row>
    <row r="9717" spans="1:2" x14ac:dyDescent="0.25">
      <c r="A9717" t="str">
        <f>TRIM(BC!F9715)</f>
        <v/>
      </c>
      <c r="B9717" t="str">
        <f>IFERROR(VLOOKUP('Lotações convertidas'!A9717,'Lista de conversão'!A:B,2,0),IFERROR(VLOOKUP('Lotações convertidas'!A9717,'Lista de conversão'!B:B,1,0),""))</f>
        <v/>
      </c>
    </row>
    <row r="9718" spans="1:2" x14ac:dyDescent="0.25">
      <c r="A9718" t="str">
        <f>TRIM(BC!F9716)</f>
        <v/>
      </c>
      <c r="B9718" t="str">
        <f>IFERROR(VLOOKUP('Lotações convertidas'!A9718,'Lista de conversão'!A:B,2,0),IFERROR(VLOOKUP('Lotações convertidas'!A9718,'Lista de conversão'!B:B,1,0),""))</f>
        <v/>
      </c>
    </row>
    <row r="9719" spans="1:2" x14ac:dyDescent="0.25">
      <c r="A9719" t="str">
        <f>TRIM(BC!F9717)</f>
        <v/>
      </c>
      <c r="B9719" t="str">
        <f>IFERROR(VLOOKUP('Lotações convertidas'!A9719,'Lista de conversão'!A:B,2,0),IFERROR(VLOOKUP('Lotações convertidas'!A9719,'Lista de conversão'!B:B,1,0),""))</f>
        <v/>
      </c>
    </row>
    <row r="9720" spans="1:2" x14ac:dyDescent="0.25">
      <c r="A9720" t="str">
        <f>TRIM(BC!F9718)</f>
        <v/>
      </c>
      <c r="B9720" t="str">
        <f>IFERROR(VLOOKUP('Lotações convertidas'!A9720,'Lista de conversão'!A:B,2,0),IFERROR(VLOOKUP('Lotações convertidas'!A9720,'Lista de conversão'!B:B,1,0),""))</f>
        <v/>
      </c>
    </row>
    <row r="9721" spans="1:2" x14ac:dyDescent="0.25">
      <c r="A9721" t="str">
        <f>TRIM(BC!F9719)</f>
        <v/>
      </c>
      <c r="B9721" t="str">
        <f>IFERROR(VLOOKUP('Lotações convertidas'!A9721,'Lista de conversão'!A:B,2,0),IFERROR(VLOOKUP('Lotações convertidas'!A9721,'Lista de conversão'!B:B,1,0),""))</f>
        <v/>
      </c>
    </row>
    <row r="9722" spans="1:2" x14ac:dyDescent="0.25">
      <c r="A9722" t="str">
        <f>TRIM(BC!F9720)</f>
        <v/>
      </c>
      <c r="B9722" t="str">
        <f>IFERROR(VLOOKUP('Lotações convertidas'!A9722,'Lista de conversão'!A:B,2,0),IFERROR(VLOOKUP('Lotações convertidas'!A9722,'Lista de conversão'!B:B,1,0),""))</f>
        <v/>
      </c>
    </row>
    <row r="9723" spans="1:2" x14ac:dyDescent="0.25">
      <c r="A9723" t="str">
        <f>TRIM(BC!F9721)</f>
        <v/>
      </c>
      <c r="B9723" t="str">
        <f>IFERROR(VLOOKUP('Lotações convertidas'!A9723,'Lista de conversão'!A:B,2,0),IFERROR(VLOOKUP('Lotações convertidas'!A9723,'Lista de conversão'!B:B,1,0),""))</f>
        <v/>
      </c>
    </row>
    <row r="9724" spans="1:2" x14ac:dyDescent="0.25">
      <c r="A9724" t="str">
        <f>TRIM(BC!F9722)</f>
        <v/>
      </c>
      <c r="B9724" t="str">
        <f>IFERROR(VLOOKUP('Lotações convertidas'!A9724,'Lista de conversão'!A:B,2,0),IFERROR(VLOOKUP('Lotações convertidas'!A9724,'Lista de conversão'!B:B,1,0),""))</f>
        <v/>
      </c>
    </row>
    <row r="9725" spans="1:2" x14ac:dyDescent="0.25">
      <c r="A9725" t="str">
        <f>TRIM(BC!F9723)</f>
        <v/>
      </c>
      <c r="B9725" t="str">
        <f>IFERROR(VLOOKUP('Lotações convertidas'!A9725,'Lista de conversão'!A:B,2,0),IFERROR(VLOOKUP('Lotações convertidas'!A9725,'Lista de conversão'!B:B,1,0),""))</f>
        <v/>
      </c>
    </row>
    <row r="9726" spans="1:2" x14ac:dyDescent="0.25">
      <c r="A9726" t="str">
        <f>TRIM(BC!F9724)</f>
        <v/>
      </c>
      <c r="B9726" t="str">
        <f>IFERROR(VLOOKUP('Lotações convertidas'!A9726,'Lista de conversão'!A:B,2,0),IFERROR(VLOOKUP('Lotações convertidas'!A9726,'Lista de conversão'!B:B,1,0),""))</f>
        <v/>
      </c>
    </row>
    <row r="9727" spans="1:2" x14ac:dyDescent="0.25">
      <c r="A9727" t="str">
        <f>TRIM(BC!F9725)</f>
        <v/>
      </c>
      <c r="B9727" t="str">
        <f>IFERROR(VLOOKUP('Lotações convertidas'!A9727,'Lista de conversão'!A:B,2,0),IFERROR(VLOOKUP('Lotações convertidas'!A9727,'Lista de conversão'!B:B,1,0),""))</f>
        <v/>
      </c>
    </row>
    <row r="9728" spans="1:2" x14ac:dyDescent="0.25">
      <c r="A9728" t="str">
        <f>TRIM(BC!F9726)</f>
        <v/>
      </c>
      <c r="B9728" t="str">
        <f>IFERROR(VLOOKUP('Lotações convertidas'!A9728,'Lista de conversão'!A:B,2,0),IFERROR(VLOOKUP('Lotações convertidas'!A9728,'Lista de conversão'!B:B,1,0),""))</f>
        <v/>
      </c>
    </row>
    <row r="9729" spans="1:2" x14ac:dyDescent="0.25">
      <c r="A9729" t="str">
        <f>TRIM(BC!F9727)</f>
        <v/>
      </c>
      <c r="B9729" t="str">
        <f>IFERROR(VLOOKUP('Lotações convertidas'!A9729,'Lista de conversão'!A:B,2,0),IFERROR(VLOOKUP('Lotações convertidas'!A9729,'Lista de conversão'!B:B,1,0),""))</f>
        <v/>
      </c>
    </row>
    <row r="9730" spans="1:2" x14ac:dyDescent="0.25">
      <c r="A9730" t="str">
        <f>TRIM(BC!F9728)</f>
        <v/>
      </c>
      <c r="B9730" t="str">
        <f>IFERROR(VLOOKUP('Lotações convertidas'!A9730,'Lista de conversão'!A:B,2,0),IFERROR(VLOOKUP('Lotações convertidas'!A9730,'Lista de conversão'!B:B,1,0),""))</f>
        <v/>
      </c>
    </row>
    <row r="9731" spans="1:2" x14ac:dyDescent="0.25">
      <c r="A9731" t="str">
        <f>TRIM(BC!F9729)</f>
        <v/>
      </c>
      <c r="B9731" t="str">
        <f>IFERROR(VLOOKUP('Lotações convertidas'!A9731,'Lista de conversão'!A:B,2,0),IFERROR(VLOOKUP('Lotações convertidas'!A9731,'Lista de conversão'!B:B,1,0),""))</f>
        <v/>
      </c>
    </row>
    <row r="9732" spans="1:2" x14ac:dyDescent="0.25">
      <c r="A9732" t="str">
        <f>TRIM(BC!F9730)</f>
        <v/>
      </c>
      <c r="B9732" t="str">
        <f>IFERROR(VLOOKUP('Lotações convertidas'!A9732,'Lista de conversão'!A:B,2,0),IFERROR(VLOOKUP('Lotações convertidas'!A9732,'Lista de conversão'!B:B,1,0),""))</f>
        <v/>
      </c>
    </row>
    <row r="9733" spans="1:2" x14ac:dyDescent="0.25">
      <c r="A9733" t="str">
        <f>TRIM(BC!F9731)</f>
        <v/>
      </c>
      <c r="B9733" t="str">
        <f>IFERROR(VLOOKUP('Lotações convertidas'!A9733,'Lista de conversão'!A:B,2,0),IFERROR(VLOOKUP('Lotações convertidas'!A9733,'Lista de conversão'!B:B,1,0),""))</f>
        <v/>
      </c>
    </row>
    <row r="9734" spans="1:2" x14ac:dyDescent="0.25">
      <c r="A9734" t="str">
        <f>TRIM(BC!F9732)</f>
        <v/>
      </c>
      <c r="B9734" t="str">
        <f>IFERROR(VLOOKUP('Lotações convertidas'!A9734,'Lista de conversão'!A:B,2,0),IFERROR(VLOOKUP('Lotações convertidas'!A9734,'Lista de conversão'!B:B,1,0),""))</f>
        <v/>
      </c>
    </row>
    <row r="9735" spans="1:2" x14ac:dyDescent="0.25">
      <c r="A9735" t="str">
        <f>TRIM(BC!F9733)</f>
        <v/>
      </c>
      <c r="B9735" t="str">
        <f>IFERROR(VLOOKUP('Lotações convertidas'!A9735,'Lista de conversão'!A:B,2,0),IFERROR(VLOOKUP('Lotações convertidas'!A9735,'Lista de conversão'!B:B,1,0),""))</f>
        <v/>
      </c>
    </row>
    <row r="9736" spans="1:2" x14ac:dyDescent="0.25">
      <c r="A9736" t="str">
        <f>TRIM(BC!F9734)</f>
        <v/>
      </c>
      <c r="B9736" t="str">
        <f>IFERROR(VLOOKUP('Lotações convertidas'!A9736,'Lista de conversão'!A:B,2,0),IFERROR(VLOOKUP('Lotações convertidas'!A9736,'Lista de conversão'!B:B,1,0),""))</f>
        <v/>
      </c>
    </row>
    <row r="9737" spans="1:2" x14ac:dyDescent="0.25">
      <c r="A9737" t="str">
        <f>TRIM(BC!F9735)</f>
        <v/>
      </c>
      <c r="B9737" t="str">
        <f>IFERROR(VLOOKUP('Lotações convertidas'!A9737,'Lista de conversão'!A:B,2,0),IFERROR(VLOOKUP('Lotações convertidas'!A9737,'Lista de conversão'!B:B,1,0),""))</f>
        <v/>
      </c>
    </row>
    <row r="9738" spans="1:2" x14ac:dyDescent="0.25">
      <c r="A9738" t="str">
        <f>TRIM(BC!F9736)</f>
        <v/>
      </c>
      <c r="B9738" t="str">
        <f>IFERROR(VLOOKUP('Lotações convertidas'!A9738,'Lista de conversão'!A:B,2,0),IFERROR(VLOOKUP('Lotações convertidas'!A9738,'Lista de conversão'!B:B,1,0),""))</f>
        <v/>
      </c>
    </row>
    <row r="9739" spans="1:2" x14ac:dyDescent="0.25">
      <c r="A9739" t="str">
        <f>TRIM(BC!F9737)</f>
        <v/>
      </c>
      <c r="B9739" t="str">
        <f>IFERROR(VLOOKUP('Lotações convertidas'!A9739,'Lista de conversão'!A:B,2,0),IFERROR(VLOOKUP('Lotações convertidas'!A9739,'Lista de conversão'!B:B,1,0),""))</f>
        <v/>
      </c>
    </row>
    <row r="9740" spans="1:2" x14ac:dyDescent="0.25">
      <c r="A9740" t="str">
        <f>TRIM(BC!F9738)</f>
        <v/>
      </c>
      <c r="B9740" t="str">
        <f>IFERROR(VLOOKUP('Lotações convertidas'!A9740,'Lista de conversão'!A:B,2,0),IFERROR(VLOOKUP('Lotações convertidas'!A9740,'Lista de conversão'!B:B,1,0),""))</f>
        <v/>
      </c>
    </row>
    <row r="9741" spans="1:2" x14ac:dyDescent="0.25">
      <c r="A9741" t="str">
        <f>TRIM(BC!F9739)</f>
        <v/>
      </c>
      <c r="B9741" t="str">
        <f>IFERROR(VLOOKUP('Lotações convertidas'!A9741,'Lista de conversão'!A:B,2,0),IFERROR(VLOOKUP('Lotações convertidas'!A9741,'Lista de conversão'!B:B,1,0),""))</f>
        <v/>
      </c>
    </row>
    <row r="9742" spans="1:2" x14ac:dyDescent="0.25">
      <c r="A9742" t="str">
        <f>TRIM(BC!F9740)</f>
        <v/>
      </c>
      <c r="B9742" t="str">
        <f>IFERROR(VLOOKUP('Lotações convertidas'!A9742,'Lista de conversão'!A:B,2,0),IFERROR(VLOOKUP('Lotações convertidas'!A9742,'Lista de conversão'!B:B,1,0),""))</f>
        <v/>
      </c>
    </row>
    <row r="9743" spans="1:2" x14ac:dyDescent="0.25">
      <c r="A9743" t="str">
        <f>TRIM(BC!F9741)</f>
        <v/>
      </c>
      <c r="B9743" t="str">
        <f>IFERROR(VLOOKUP('Lotações convertidas'!A9743,'Lista de conversão'!A:B,2,0),IFERROR(VLOOKUP('Lotações convertidas'!A9743,'Lista de conversão'!B:B,1,0),""))</f>
        <v/>
      </c>
    </row>
    <row r="9744" spans="1:2" x14ac:dyDescent="0.25">
      <c r="A9744" t="str">
        <f>TRIM(BC!F9742)</f>
        <v/>
      </c>
      <c r="B9744" t="str">
        <f>IFERROR(VLOOKUP('Lotações convertidas'!A9744,'Lista de conversão'!A:B,2,0),IFERROR(VLOOKUP('Lotações convertidas'!A9744,'Lista de conversão'!B:B,1,0),""))</f>
        <v/>
      </c>
    </row>
    <row r="9745" spans="1:2" x14ac:dyDescent="0.25">
      <c r="A9745" t="str">
        <f>TRIM(BC!F9743)</f>
        <v/>
      </c>
      <c r="B9745" t="str">
        <f>IFERROR(VLOOKUP('Lotações convertidas'!A9745,'Lista de conversão'!A:B,2,0),IFERROR(VLOOKUP('Lotações convertidas'!A9745,'Lista de conversão'!B:B,1,0),""))</f>
        <v/>
      </c>
    </row>
    <row r="9746" spans="1:2" x14ac:dyDescent="0.25">
      <c r="A9746" t="str">
        <f>TRIM(BC!F9744)</f>
        <v/>
      </c>
      <c r="B9746" t="str">
        <f>IFERROR(VLOOKUP('Lotações convertidas'!A9746,'Lista de conversão'!A:B,2,0),IFERROR(VLOOKUP('Lotações convertidas'!A9746,'Lista de conversão'!B:B,1,0),""))</f>
        <v/>
      </c>
    </row>
    <row r="9747" spans="1:2" x14ac:dyDescent="0.25">
      <c r="A9747" t="str">
        <f>TRIM(BC!F9745)</f>
        <v/>
      </c>
      <c r="B9747" t="str">
        <f>IFERROR(VLOOKUP('Lotações convertidas'!A9747,'Lista de conversão'!A:B,2,0),IFERROR(VLOOKUP('Lotações convertidas'!A9747,'Lista de conversão'!B:B,1,0),""))</f>
        <v/>
      </c>
    </row>
    <row r="9748" spans="1:2" x14ac:dyDescent="0.25">
      <c r="A9748" t="str">
        <f>TRIM(BC!F9746)</f>
        <v/>
      </c>
      <c r="B9748" t="str">
        <f>IFERROR(VLOOKUP('Lotações convertidas'!A9748,'Lista de conversão'!A:B,2,0),IFERROR(VLOOKUP('Lotações convertidas'!A9748,'Lista de conversão'!B:B,1,0),""))</f>
        <v/>
      </c>
    </row>
    <row r="9749" spans="1:2" x14ac:dyDescent="0.25">
      <c r="A9749" t="str">
        <f>TRIM(BC!F9747)</f>
        <v/>
      </c>
      <c r="B9749" t="str">
        <f>IFERROR(VLOOKUP('Lotações convertidas'!A9749,'Lista de conversão'!A:B,2,0),IFERROR(VLOOKUP('Lotações convertidas'!A9749,'Lista de conversão'!B:B,1,0),""))</f>
        <v/>
      </c>
    </row>
    <row r="9750" spans="1:2" x14ac:dyDescent="0.25">
      <c r="A9750" t="str">
        <f>TRIM(BC!F9748)</f>
        <v/>
      </c>
      <c r="B9750" t="str">
        <f>IFERROR(VLOOKUP('Lotações convertidas'!A9750,'Lista de conversão'!A:B,2,0),IFERROR(VLOOKUP('Lotações convertidas'!A9750,'Lista de conversão'!B:B,1,0),""))</f>
        <v/>
      </c>
    </row>
    <row r="9751" spans="1:2" x14ac:dyDescent="0.25">
      <c r="A9751" t="str">
        <f>TRIM(BC!F9749)</f>
        <v/>
      </c>
      <c r="B9751" t="str">
        <f>IFERROR(VLOOKUP('Lotações convertidas'!A9751,'Lista de conversão'!A:B,2,0),IFERROR(VLOOKUP('Lotações convertidas'!A9751,'Lista de conversão'!B:B,1,0),""))</f>
        <v/>
      </c>
    </row>
    <row r="9752" spans="1:2" x14ac:dyDescent="0.25">
      <c r="A9752" t="str">
        <f>TRIM(BC!F9750)</f>
        <v/>
      </c>
      <c r="B9752" t="str">
        <f>IFERROR(VLOOKUP('Lotações convertidas'!A9752,'Lista de conversão'!A:B,2,0),IFERROR(VLOOKUP('Lotações convertidas'!A9752,'Lista de conversão'!B:B,1,0),""))</f>
        <v/>
      </c>
    </row>
    <row r="9753" spans="1:2" x14ac:dyDescent="0.25">
      <c r="A9753" t="str">
        <f>TRIM(BC!F9751)</f>
        <v/>
      </c>
      <c r="B9753" t="str">
        <f>IFERROR(VLOOKUP('Lotações convertidas'!A9753,'Lista de conversão'!A:B,2,0),IFERROR(VLOOKUP('Lotações convertidas'!A9753,'Lista de conversão'!B:B,1,0),""))</f>
        <v/>
      </c>
    </row>
    <row r="9754" spans="1:2" x14ac:dyDescent="0.25">
      <c r="A9754" t="str">
        <f>TRIM(BC!F9752)</f>
        <v/>
      </c>
      <c r="B9754" t="str">
        <f>IFERROR(VLOOKUP('Lotações convertidas'!A9754,'Lista de conversão'!A:B,2,0),IFERROR(VLOOKUP('Lotações convertidas'!A9754,'Lista de conversão'!B:B,1,0),""))</f>
        <v/>
      </c>
    </row>
    <row r="9755" spans="1:2" x14ac:dyDescent="0.25">
      <c r="A9755" t="str">
        <f>TRIM(BC!F9753)</f>
        <v/>
      </c>
      <c r="B9755" t="str">
        <f>IFERROR(VLOOKUP('Lotações convertidas'!A9755,'Lista de conversão'!A:B,2,0),IFERROR(VLOOKUP('Lotações convertidas'!A9755,'Lista de conversão'!B:B,1,0),""))</f>
        <v/>
      </c>
    </row>
    <row r="9756" spans="1:2" x14ac:dyDescent="0.25">
      <c r="A9756" t="str">
        <f>TRIM(BC!F9754)</f>
        <v/>
      </c>
      <c r="B9756" t="str">
        <f>IFERROR(VLOOKUP('Lotações convertidas'!A9756,'Lista de conversão'!A:B,2,0),IFERROR(VLOOKUP('Lotações convertidas'!A9756,'Lista de conversão'!B:B,1,0),""))</f>
        <v/>
      </c>
    </row>
    <row r="9757" spans="1:2" x14ac:dyDescent="0.25">
      <c r="A9757" t="str">
        <f>TRIM(BC!F9755)</f>
        <v/>
      </c>
      <c r="B9757" t="str">
        <f>IFERROR(VLOOKUP('Lotações convertidas'!A9757,'Lista de conversão'!A:B,2,0),IFERROR(VLOOKUP('Lotações convertidas'!A9757,'Lista de conversão'!B:B,1,0),""))</f>
        <v/>
      </c>
    </row>
    <row r="9758" spans="1:2" x14ac:dyDescent="0.25">
      <c r="A9758" t="str">
        <f>TRIM(BC!F9756)</f>
        <v/>
      </c>
      <c r="B9758" t="str">
        <f>IFERROR(VLOOKUP('Lotações convertidas'!A9758,'Lista de conversão'!A:B,2,0),IFERROR(VLOOKUP('Lotações convertidas'!A9758,'Lista de conversão'!B:B,1,0),""))</f>
        <v/>
      </c>
    </row>
    <row r="9759" spans="1:2" x14ac:dyDescent="0.25">
      <c r="A9759" t="str">
        <f>TRIM(BC!F9757)</f>
        <v/>
      </c>
      <c r="B9759" t="str">
        <f>IFERROR(VLOOKUP('Lotações convertidas'!A9759,'Lista de conversão'!A:B,2,0),IFERROR(VLOOKUP('Lotações convertidas'!A9759,'Lista de conversão'!B:B,1,0),""))</f>
        <v/>
      </c>
    </row>
    <row r="9760" spans="1:2" x14ac:dyDescent="0.25">
      <c r="A9760" t="str">
        <f>TRIM(BC!F9758)</f>
        <v/>
      </c>
      <c r="B9760" t="str">
        <f>IFERROR(VLOOKUP('Lotações convertidas'!A9760,'Lista de conversão'!A:B,2,0),IFERROR(VLOOKUP('Lotações convertidas'!A9760,'Lista de conversão'!B:B,1,0),""))</f>
        <v/>
      </c>
    </row>
    <row r="9761" spans="1:2" x14ac:dyDescent="0.25">
      <c r="A9761" t="str">
        <f>TRIM(BC!F9759)</f>
        <v/>
      </c>
      <c r="B9761" t="str">
        <f>IFERROR(VLOOKUP('Lotações convertidas'!A9761,'Lista de conversão'!A:B,2,0),IFERROR(VLOOKUP('Lotações convertidas'!A9761,'Lista de conversão'!B:B,1,0),""))</f>
        <v/>
      </c>
    </row>
    <row r="9762" spans="1:2" x14ac:dyDescent="0.25">
      <c r="A9762" t="str">
        <f>TRIM(BC!F9760)</f>
        <v/>
      </c>
      <c r="B9762" t="str">
        <f>IFERROR(VLOOKUP('Lotações convertidas'!A9762,'Lista de conversão'!A:B,2,0),IFERROR(VLOOKUP('Lotações convertidas'!A9762,'Lista de conversão'!B:B,1,0),""))</f>
        <v/>
      </c>
    </row>
    <row r="9763" spans="1:2" x14ac:dyDescent="0.25">
      <c r="A9763" t="str">
        <f>TRIM(BC!F9761)</f>
        <v/>
      </c>
      <c r="B9763" t="str">
        <f>IFERROR(VLOOKUP('Lotações convertidas'!A9763,'Lista de conversão'!A:B,2,0),IFERROR(VLOOKUP('Lotações convertidas'!A9763,'Lista de conversão'!B:B,1,0),""))</f>
        <v/>
      </c>
    </row>
    <row r="9764" spans="1:2" x14ac:dyDescent="0.25">
      <c r="A9764" t="str">
        <f>TRIM(BC!F9762)</f>
        <v/>
      </c>
      <c r="B9764" t="str">
        <f>IFERROR(VLOOKUP('Lotações convertidas'!A9764,'Lista de conversão'!A:B,2,0),IFERROR(VLOOKUP('Lotações convertidas'!A9764,'Lista de conversão'!B:B,1,0),""))</f>
        <v/>
      </c>
    </row>
    <row r="9765" spans="1:2" x14ac:dyDescent="0.25">
      <c r="A9765" t="str">
        <f>TRIM(BC!F9763)</f>
        <v/>
      </c>
      <c r="B9765" t="str">
        <f>IFERROR(VLOOKUP('Lotações convertidas'!A9765,'Lista de conversão'!A:B,2,0),IFERROR(VLOOKUP('Lotações convertidas'!A9765,'Lista de conversão'!B:B,1,0),""))</f>
        <v/>
      </c>
    </row>
    <row r="9766" spans="1:2" x14ac:dyDescent="0.25">
      <c r="A9766" t="str">
        <f>TRIM(BC!F9764)</f>
        <v/>
      </c>
      <c r="B9766" t="str">
        <f>IFERROR(VLOOKUP('Lotações convertidas'!A9766,'Lista de conversão'!A:B,2,0),IFERROR(VLOOKUP('Lotações convertidas'!A9766,'Lista de conversão'!B:B,1,0),""))</f>
        <v/>
      </c>
    </row>
    <row r="9767" spans="1:2" x14ac:dyDescent="0.25">
      <c r="A9767" t="str">
        <f>TRIM(BC!F9765)</f>
        <v/>
      </c>
      <c r="B9767" t="str">
        <f>IFERROR(VLOOKUP('Lotações convertidas'!A9767,'Lista de conversão'!A:B,2,0),IFERROR(VLOOKUP('Lotações convertidas'!A9767,'Lista de conversão'!B:B,1,0),""))</f>
        <v/>
      </c>
    </row>
    <row r="9768" spans="1:2" x14ac:dyDescent="0.25">
      <c r="A9768" t="str">
        <f>TRIM(BC!F9766)</f>
        <v/>
      </c>
      <c r="B9768" t="str">
        <f>IFERROR(VLOOKUP('Lotações convertidas'!A9768,'Lista de conversão'!A:B,2,0),IFERROR(VLOOKUP('Lotações convertidas'!A9768,'Lista de conversão'!B:B,1,0),""))</f>
        <v/>
      </c>
    </row>
    <row r="9769" spans="1:2" x14ac:dyDescent="0.25">
      <c r="A9769" t="str">
        <f>TRIM(BC!F9767)</f>
        <v/>
      </c>
      <c r="B9769" t="str">
        <f>IFERROR(VLOOKUP('Lotações convertidas'!A9769,'Lista de conversão'!A:B,2,0),IFERROR(VLOOKUP('Lotações convertidas'!A9769,'Lista de conversão'!B:B,1,0),""))</f>
        <v/>
      </c>
    </row>
    <row r="9770" spans="1:2" x14ac:dyDescent="0.25">
      <c r="A9770" t="str">
        <f>TRIM(BC!F9768)</f>
        <v/>
      </c>
      <c r="B9770" t="str">
        <f>IFERROR(VLOOKUP('Lotações convertidas'!A9770,'Lista de conversão'!A:B,2,0),IFERROR(VLOOKUP('Lotações convertidas'!A9770,'Lista de conversão'!B:B,1,0),""))</f>
        <v/>
      </c>
    </row>
    <row r="9771" spans="1:2" x14ac:dyDescent="0.25">
      <c r="A9771" t="str">
        <f>TRIM(BC!F9769)</f>
        <v/>
      </c>
      <c r="B9771" t="str">
        <f>IFERROR(VLOOKUP('Lotações convertidas'!A9771,'Lista de conversão'!A:B,2,0),IFERROR(VLOOKUP('Lotações convertidas'!A9771,'Lista de conversão'!B:B,1,0),""))</f>
        <v/>
      </c>
    </row>
    <row r="9772" spans="1:2" x14ac:dyDescent="0.25">
      <c r="A9772" t="str">
        <f>TRIM(BC!F9770)</f>
        <v/>
      </c>
      <c r="B9772" t="str">
        <f>IFERROR(VLOOKUP('Lotações convertidas'!A9772,'Lista de conversão'!A:B,2,0),IFERROR(VLOOKUP('Lotações convertidas'!A9772,'Lista de conversão'!B:B,1,0),""))</f>
        <v/>
      </c>
    </row>
    <row r="9773" spans="1:2" x14ac:dyDescent="0.25">
      <c r="A9773" t="str">
        <f>TRIM(BC!F9771)</f>
        <v/>
      </c>
      <c r="B9773" t="str">
        <f>IFERROR(VLOOKUP('Lotações convertidas'!A9773,'Lista de conversão'!A:B,2,0),IFERROR(VLOOKUP('Lotações convertidas'!A9773,'Lista de conversão'!B:B,1,0),""))</f>
        <v/>
      </c>
    </row>
    <row r="9774" spans="1:2" x14ac:dyDescent="0.25">
      <c r="A9774" t="str">
        <f>TRIM(BC!F9772)</f>
        <v/>
      </c>
      <c r="B9774" t="str">
        <f>IFERROR(VLOOKUP('Lotações convertidas'!A9774,'Lista de conversão'!A:B,2,0),IFERROR(VLOOKUP('Lotações convertidas'!A9774,'Lista de conversão'!B:B,1,0),""))</f>
        <v/>
      </c>
    </row>
    <row r="9775" spans="1:2" x14ac:dyDescent="0.25">
      <c r="A9775" t="str">
        <f>TRIM(BC!F9773)</f>
        <v/>
      </c>
      <c r="B9775" t="str">
        <f>IFERROR(VLOOKUP('Lotações convertidas'!A9775,'Lista de conversão'!A:B,2,0),IFERROR(VLOOKUP('Lotações convertidas'!A9775,'Lista de conversão'!B:B,1,0),""))</f>
        <v/>
      </c>
    </row>
    <row r="9776" spans="1:2" x14ac:dyDescent="0.25">
      <c r="A9776" t="str">
        <f>TRIM(BC!F9774)</f>
        <v/>
      </c>
      <c r="B9776" t="str">
        <f>IFERROR(VLOOKUP('Lotações convertidas'!A9776,'Lista de conversão'!A:B,2,0),IFERROR(VLOOKUP('Lotações convertidas'!A9776,'Lista de conversão'!B:B,1,0),""))</f>
        <v/>
      </c>
    </row>
    <row r="9777" spans="1:2" x14ac:dyDescent="0.25">
      <c r="A9777" t="str">
        <f>TRIM(BC!F9775)</f>
        <v/>
      </c>
      <c r="B9777" t="str">
        <f>IFERROR(VLOOKUP('Lotações convertidas'!A9777,'Lista de conversão'!A:B,2,0),IFERROR(VLOOKUP('Lotações convertidas'!A9777,'Lista de conversão'!B:B,1,0),""))</f>
        <v/>
      </c>
    </row>
    <row r="9778" spans="1:2" x14ac:dyDescent="0.25">
      <c r="A9778" t="str">
        <f>TRIM(BC!F9776)</f>
        <v/>
      </c>
      <c r="B9778" t="str">
        <f>IFERROR(VLOOKUP('Lotações convertidas'!A9778,'Lista de conversão'!A:B,2,0),IFERROR(VLOOKUP('Lotações convertidas'!A9778,'Lista de conversão'!B:B,1,0),""))</f>
        <v/>
      </c>
    </row>
    <row r="9779" spans="1:2" x14ac:dyDescent="0.25">
      <c r="A9779" t="str">
        <f>TRIM(BC!F9777)</f>
        <v/>
      </c>
      <c r="B9779" t="str">
        <f>IFERROR(VLOOKUP('Lotações convertidas'!A9779,'Lista de conversão'!A:B,2,0),IFERROR(VLOOKUP('Lotações convertidas'!A9779,'Lista de conversão'!B:B,1,0),""))</f>
        <v/>
      </c>
    </row>
    <row r="9780" spans="1:2" x14ac:dyDescent="0.25">
      <c r="A9780" t="str">
        <f>TRIM(BC!F9778)</f>
        <v/>
      </c>
      <c r="B9780" t="str">
        <f>IFERROR(VLOOKUP('Lotações convertidas'!A9780,'Lista de conversão'!A:B,2,0),IFERROR(VLOOKUP('Lotações convertidas'!A9780,'Lista de conversão'!B:B,1,0),""))</f>
        <v/>
      </c>
    </row>
    <row r="9781" spans="1:2" x14ac:dyDescent="0.25">
      <c r="A9781" t="str">
        <f>TRIM(BC!F9779)</f>
        <v/>
      </c>
      <c r="B9781" t="str">
        <f>IFERROR(VLOOKUP('Lotações convertidas'!A9781,'Lista de conversão'!A:B,2,0),IFERROR(VLOOKUP('Lotações convertidas'!A9781,'Lista de conversão'!B:B,1,0),""))</f>
        <v/>
      </c>
    </row>
    <row r="9782" spans="1:2" x14ac:dyDescent="0.25">
      <c r="A9782" t="str">
        <f>TRIM(BC!F9780)</f>
        <v/>
      </c>
      <c r="B9782" t="str">
        <f>IFERROR(VLOOKUP('Lotações convertidas'!A9782,'Lista de conversão'!A:B,2,0),IFERROR(VLOOKUP('Lotações convertidas'!A9782,'Lista de conversão'!B:B,1,0),""))</f>
        <v/>
      </c>
    </row>
    <row r="9783" spans="1:2" x14ac:dyDescent="0.25">
      <c r="A9783" t="str">
        <f>TRIM(BC!F9781)</f>
        <v/>
      </c>
      <c r="B9783" t="str">
        <f>IFERROR(VLOOKUP('Lotações convertidas'!A9783,'Lista de conversão'!A:B,2,0),IFERROR(VLOOKUP('Lotações convertidas'!A9783,'Lista de conversão'!B:B,1,0),""))</f>
        <v/>
      </c>
    </row>
    <row r="9784" spans="1:2" x14ac:dyDescent="0.25">
      <c r="A9784" t="str">
        <f>TRIM(BC!F9782)</f>
        <v/>
      </c>
      <c r="B9784" t="str">
        <f>IFERROR(VLOOKUP('Lotações convertidas'!A9784,'Lista de conversão'!A:B,2,0),IFERROR(VLOOKUP('Lotações convertidas'!A9784,'Lista de conversão'!B:B,1,0),""))</f>
        <v/>
      </c>
    </row>
    <row r="9785" spans="1:2" x14ac:dyDescent="0.25">
      <c r="A9785" t="str">
        <f>TRIM(BC!F9783)</f>
        <v/>
      </c>
      <c r="B9785" t="str">
        <f>IFERROR(VLOOKUP('Lotações convertidas'!A9785,'Lista de conversão'!A:B,2,0),IFERROR(VLOOKUP('Lotações convertidas'!A9785,'Lista de conversão'!B:B,1,0),""))</f>
        <v/>
      </c>
    </row>
    <row r="9786" spans="1:2" x14ac:dyDescent="0.25">
      <c r="A9786" t="str">
        <f>TRIM(BC!F9784)</f>
        <v/>
      </c>
      <c r="B9786" t="str">
        <f>IFERROR(VLOOKUP('Lotações convertidas'!A9786,'Lista de conversão'!A:B,2,0),IFERROR(VLOOKUP('Lotações convertidas'!A9786,'Lista de conversão'!B:B,1,0),""))</f>
        <v/>
      </c>
    </row>
    <row r="9787" spans="1:2" x14ac:dyDescent="0.25">
      <c r="A9787" t="str">
        <f>TRIM(BC!F9785)</f>
        <v/>
      </c>
      <c r="B9787" t="str">
        <f>IFERROR(VLOOKUP('Lotações convertidas'!A9787,'Lista de conversão'!A:B,2,0),IFERROR(VLOOKUP('Lotações convertidas'!A9787,'Lista de conversão'!B:B,1,0),""))</f>
        <v/>
      </c>
    </row>
    <row r="9788" spans="1:2" x14ac:dyDescent="0.25">
      <c r="A9788" t="str">
        <f>TRIM(BC!F9786)</f>
        <v/>
      </c>
      <c r="B9788" t="str">
        <f>IFERROR(VLOOKUP('Lotações convertidas'!A9788,'Lista de conversão'!A:B,2,0),IFERROR(VLOOKUP('Lotações convertidas'!A9788,'Lista de conversão'!B:B,1,0),""))</f>
        <v/>
      </c>
    </row>
    <row r="9789" spans="1:2" x14ac:dyDescent="0.25">
      <c r="A9789" t="str">
        <f>TRIM(BC!F9787)</f>
        <v/>
      </c>
      <c r="B9789" t="str">
        <f>IFERROR(VLOOKUP('Lotações convertidas'!A9789,'Lista de conversão'!A:B,2,0),IFERROR(VLOOKUP('Lotações convertidas'!A9789,'Lista de conversão'!B:B,1,0),""))</f>
        <v/>
      </c>
    </row>
    <row r="9790" spans="1:2" x14ac:dyDescent="0.25">
      <c r="A9790" t="str">
        <f>TRIM(BC!F9788)</f>
        <v/>
      </c>
      <c r="B9790" t="str">
        <f>IFERROR(VLOOKUP('Lotações convertidas'!A9790,'Lista de conversão'!A:B,2,0),IFERROR(VLOOKUP('Lotações convertidas'!A9790,'Lista de conversão'!B:B,1,0),""))</f>
        <v/>
      </c>
    </row>
    <row r="9791" spans="1:2" x14ac:dyDescent="0.25">
      <c r="A9791" t="str">
        <f>TRIM(BC!F9789)</f>
        <v/>
      </c>
      <c r="B9791" t="str">
        <f>IFERROR(VLOOKUP('Lotações convertidas'!A9791,'Lista de conversão'!A:B,2,0),IFERROR(VLOOKUP('Lotações convertidas'!A9791,'Lista de conversão'!B:B,1,0),""))</f>
        <v/>
      </c>
    </row>
    <row r="9792" spans="1:2" x14ac:dyDescent="0.25">
      <c r="A9792" t="str">
        <f>TRIM(BC!F9790)</f>
        <v/>
      </c>
      <c r="B9792" t="str">
        <f>IFERROR(VLOOKUP('Lotações convertidas'!A9792,'Lista de conversão'!A:B,2,0),IFERROR(VLOOKUP('Lotações convertidas'!A9792,'Lista de conversão'!B:B,1,0),""))</f>
        <v/>
      </c>
    </row>
    <row r="9793" spans="1:2" x14ac:dyDescent="0.25">
      <c r="A9793" t="str">
        <f>TRIM(BC!F9791)</f>
        <v/>
      </c>
      <c r="B9793" t="str">
        <f>IFERROR(VLOOKUP('Lotações convertidas'!A9793,'Lista de conversão'!A:B,2,0),IFERROR(VLOOKUP('Lotações convertidas'!A9793,'Lista de conversão'!B:B,1,0),""))</f>
        <v/>
      </c>
    </row>
    <row r="9794" spans="1:2" x14ac:dyDescent="0.25">
      <c r="A9794" t="str">
        <f>TRIM(BC!F9792)</f>
        <v/>
      </c>
      <c r="B9794" t="str">
        <f>IFERROR(VLOOKUP('Lotações convertidas'!A9794,'Lista de conversão'!A:B,2,0),IFERROR(VLOOKUP('Lotações convertidas'!A9794,'Lista de conversão'!B:B,1,0),""))</f>
        <v/>
      </c>
    </row>
    <row r="9795" spans="1:2" x14ac:dyDescent="0.25">
      <c r="A9795" t="str">
        <f>TRIM(BC!F9793)</f>
        <v/>
      </c>
      <c r="B9795" t="str">
        <f>IFERROR(VLOOKUP('Lotações convertidas'!A9795,'Lista de conversão'!A:B,2,0),IFERROR(VLOOKUP('Lotações convertidas'!A9795,'Lista de conversão'!B:B,1,0),""))</f>
        <v/>
      </c>
    </row>
    <row r="9796" spans="1:2" x14ac:dyDescent="0.25">
      <c r="A9796" t="str">
        <f>TRIM(BC!F9794)</f>
        <v/>
      </c>
      <c r="B9796" t="str">
        <f>IFERROR(VLOOKUP('Lotações convertidas'!A9796,'Lista de conversão'!A:B,2,0),IFERROR(VLOOKUP('Lotações convertidas'!A9796,'Lista de conversão'!B:B,1,0),""))</f>
        <v/>
      </c>
    </row>
    <row r="9797" spans="1:2" x14ac:dyDescent="0.25">
      <c r="A9797" t="str">
        <f>TRIM(BC!F9795)</f>
        <v/>
      </c>
      <c r="B9797" t="str">
        <f>IFERROR(VLOOKUP('Lotações convertidas'!A9797,'Lista de conversão'!A:B,2,0),IFERROR(VLOOKUP('Lotações convertidas'!A9797,'Lista de conversão'!B:B,1,0),""))</f>
        <v/>
      </c>
    </row>
    <row r="9798" spans="1:2" x14ac:dyDescent="0.25">
      <c r="A9798" t="str">
        <f>TRIM(BC!F9796)</f>
        <v/>
      </c>
      <c r="B9798" t="str">
        <f>IFERROR(VLOOKUP('Lotações convertidas'!A9798,'Lista de conversão'!A:B,2,0),IFERROR(VLOOKUP('Lotações convertidas'!A9798,'Lista de conversão'!B:B,1,0),""))</f>
        <v/>
      </c>
    </row>
    <row r="9799" spans="1:2" x14ac:dyDescent="0.25">
      <c r="A9799" t="str">
        <f>TRIM(BC!F9797)</f>
        <v/>
      </c>
      <c r="B9799" t="str">
        <f>IFERROR(VLOOKUP('Lotações convertidas'!A9799,'Lista de conversão'!A:B,2,0),IFERROR(VLOOKUP('Lotações convertidas'!A9799,'Lista de conversão'!B:B,1,0),""))</f>
        <v/>
      </c>
    </row>
    <row r="9800" spans="1:2" x14ac:dyDescent="0.25">
      <c r="A9800" t="str">
        <f>TRIM(BC!F9798)</f>
        <v/>
      </c>
      <c r="B9800" t="str">
        <f>IFERROR(VLOOKUP('Lotações convertidas'!A9800,'Lista de conversão'!A:B,2,0),IFERROR(VLOOKUP('Lotações convertidas'!A9800,'Lista de conversão'!B:B,1,0),""))</f>
        <v/>
      </c>
    </row>
    <row r="9801" spans="1:2" x14ac:dyDescent="0.25">
      <c r="A9801" t="str">
        <f>TRIM(BC!F9799)</f>
        <v/>
      </c>
      <c r="B9801" t="str">
        <f>IFERROR(VLOOKUP('Lotações convertidas'!A9801,'Lista de conversão'!A:B,2,0),IFERROR(VLOOKUP('Lotações convertidas'!A9801,'Lista de conversão'!B:B,1,0),""))</f>
        <v/>
      </c>
    </row>
    <row r="9802" spans="1:2" x14ac:dyDescent="0.25">
      <c r="A9802" t="str">
        <f>TRIM(BC!F9800)</f>
        <v/>
      </c>
      <c r="B9802" t="str">
        <f>IFERROR(VLOOKUP('Lotações convertidas'!A9802,'Lista de conversão'!A:B,2,0),IFERROR(VLOOKUP('Lotações convertidas'!A9802,'Lista de conversão'!B:B,1,0),""))</f>
        <v/>
      </c>
    </row>
    <row r="9803" spans="1:2" x14ac:dyDescent="0.25">
      <c r="A9803" t="str">
        <f>TRIM(BC!F9801)</f>
        <v/>
      </c>
      <c r="B9803" t="str">
        <f>IFERROR(VLOOKUP('Lotações convertidas'!A9803,'Lista de conversão'!A:B,2,0),IFERROR(VLOOKUP('Lotações convertidas'!A9803,'Lista de conversão'!B:B,1,0),""))</f>
        <v/>
      </c>
    </row>
    <row r="9804" spans="1:2" x14ac:dyDescent="0.25">
      <c r="A9804" t="str">
        <f>TRIM(BC!F9802)</f>
        <v/>
      </c>
      <c r="B9804" t="str">
        <f>IFERROR(VLOOKUP('Lotações convertidas'!A9804,'Lista de conversão'!A:B,2,0),IFERROR(VLOOKUP('Lotações convertidas'!A9804,'Lista de conversão'!B:B,1,0),""))</f>
        <v/>
      </c>
    </row>
    <row r="9805" spans="1:2" x14ac:dyDescent="0.25">
      <c r="A9805" t="str">
        <f>TRIM(BC!F9803)</f>
        <v/>
      </c>
      <c r="B9805" t="str">
        <f>IFERROR(VLOOKUP('Lotações convertidas'!A9805,'Lista de conversão'!A:B,2,0),IFERROR(VLOOKUP('Lotações convertidas'!A9805,'Lista de conversão'!B:B,1,0),""))</f>
        <v/>
      </c>
    </row>
    <row r="9806" spans="1:2" x14ac:dyDescent="0.25">
      <c r="A9806" t="str">
        <f>TRIM(BC!F9804)</f>
        <v/>
      </c>
      <c r="B9806" t="str">
        <f>IFERROR(VLOOKUP('Lotações convertidas'!A9806,'Lista de conversão'!A:B,2,0),IFERROR(VLOOKUP('Lotações convertidas'!A9806,'Lista de conversão'!B:B,1,0),""))</f>
        <v/>
      </c>
    </row>
    <row r="9807" spans="1:2" x14ac:dyDescent="0.25">
      <c r="A9807" t="str">
        <f>TRIM(BC!F9805)</f>
        <v/>
      </c>
      <c r="B9807" t="str">
        <f>IFERROR(VLOOKUP('Lotações convertidas'!A9807,'Lista de conversão'!A:B,2,0),IFERROR(VLOOKUP('Lotações convertidas'!A9807,'Lista de conversão'!B:B,1,0),""))</f>
        <v/>
      </c>
    </row>
    <row r="9808" spans="1:2" x14ac:dyDescent="0.25">
      <c r="A9808" t="str">
        <f>TRIM(BC!F9806)</f>
        <v/>
      </c>
      <c r="B9808" t="str">
        <f>IFERROR(VLOOKUP('Lotações convertidas'!A9808,'Lista de conversão'!A:B,2,0),IFERROR(VLOOKUP('Lotações convertidas'!A9808,'Lista de conversão'!B:B,1,0),""))</f>
        <v/>
      </c>
    </row>
    <row r="9809" spans="1:2" x14ac:dyDescent="0.25">
      <c r="A9809" t="str">
        <f>TRIM(BC!F9807)</f>
        <v/>
      </c>
      <c r="B9809" t="str">
        <f>IFERROR(VLOOKUP('Lotações convertidas'!A9809,'Lista de conversão'!A:B,2,0),IFERROR(VLOOKUP('Lotações convertidas'!A9809,'Lista de conversão'!B:B,1,0),""))</f>
        <v/>
      </c>
    </row>
    <row r="9810" spans="1:2" x14ac:dyDescent="0.25">
      <c r="A9810" t="str">
        <f>TRIM(BC!F9808)</f>
        <v/>
      </c>
      <c r="B9810" t="str">
        <f>IFERROR(VLOOKUP('Lotações convertidas'!A9810,'Lista de conversão'!A:B,2,0),IFERROR(VLOOKUP('Lotações convertidas'!A9810,'Lista de conversão'!B:B,1,0),""))</f>
        <v/>
      </c>
    </row>
    <row r="9811" spans="1:2" x14ac:dyDescent="0.25">
      <c r="A9811" t="str">
        <f>TRIM(BC!F9809)</f>
        <v/>
      </c>
      <c r="B9811" t="str">
        <f>IFERROR(VLOOKUP('Lotações convertidas'!A9811,'Lista de conversão'!A:B,2,0),IFERROR(VLOOKUP('Lotações convertidas'!A9811,'Lista de conversão'!B:B,1,0),""))</f>
        <v/>
      </c>
    </row>
    <row r="9812" spans="1:2" x14ac:dyDescent="0.25">
      <c r="A9812" t="str">
        <f>TRIM(BC!F9810)</f>
        <v/>
      </c>
      <c r="B9812" t="str">
        <f>IFERROR(VLOOKUP('Lotações convertidas'!A9812,'Lista de conversão'!A:B,2,0),IFERROR(VLOOKUP('Lotações convertidas'!A9812,'Lista de conversão'!B:B,1,0),""))</f>
        <v/>
      </c>
    </row>
    <row r="9813" spans="1:2" x14ac:dyDescent="0.25">
      <c r="A9813" t="str">
        <f>TRIM(BC!F9811)</f>
        <v/>
      </c>
      <c r="B9813" t="str">
        <f>IFERROR(VLOOKUP('Lotações convertidas'!A9813,'Lista de conversão'!A:B,2,0),IFERROR(VLOOKUP('Lotações convertidas'!A9813,'Lista de conversão'!B:B,1,0),""))</f>
        <v/>
      </c>
    </row>
    <row r="9814" spans="1:2" x14ac:dyDescent="0.25">
      <c r="A9814" t="str">
        <f>TRIM(BC!F9812)</f>
        <v/>
      </c>
      <c r="B9814" t="str">
        <f>IFERROR(VLOOKUP('Lotações convertidas'!A9814,'Lista de conversão'!A:B,2,0),IFERROR(VLOOKUP('Lotações convertidas'!A9814,'Lista de conversão'!B:B,1,0),""))</f>
        <v/>
      </c>
    </row>
    <row r="9815" spans="1:2" x14ac:dyDescent="0.25">
      <c r="A9815" t="str">
        <f>TRIM(BC!F9813)</f>
        <v/>
      </c>
      <c r="B9815" t="str">
        <f>IFERROR(VLOOKUP('Lotações convertidas'!A9815,'Lista de conversão'!A:B,2,0),IFERROR(VLOOKUP('Lotações convertidas'!A9815,'Lista de conversão'!B:B,1,0),""))</f>
        <v/>
      </c>
    </row>
    <row r="9816" spans="1:2" x14ac:dyDescent="0.25">
      <c r="A9816" t="str">
        <f>TRIM(BC!F9814)</f>
        <v/>
      </c>
      <c r="B9816" t="str">
        <f>IFERROR(VLOOKUP('Lotações convertidas'!A9816,'Lista de conversão'!A:B,2,0),IFERROR(VLOOKUP('Lotações convertidas'!A9816,'Lista de conversão'!B:B,1,0),""))</f>
        <v/>
      </c>
    </row>
    <row r="9817" spans="1:2" x14ac:dyDescent="0.25">
      <c r="A9817" t="str">
        <f>TRIM(BC!F9815)</f>
        <v/>
      </c>
      <c r="B9817" t="str">
        <f>IFERROR(VLOOKUP('Lotações convertidas'!A9817,'Lista de conversão'!A:B,2,0),IFERROR(VLOOKUP('Lotações convertidas'!A9817,'Lista de conversão'!B:B,1,0),""))</f>
        <v/>
      </c>
    </row>
    <row r="9818" spans="1:2" x14ac:dyDescent="0.25">
      <c r="A9818" t="str">
        <f>TRIM(BC!F9816)</f>
        <v/>
      </c>
      <c r="B9818" t="str">
        <f>IFERROR(VLOOKUP('Lotações convertidas'!A9818,'Lista de conversão'!A:B,2,0),IFERROR(VLOOKUP('Lotações convertidas'!A9818,'Lista de conversão'!B:B,1,0),""))</f>
        <v/>
      </c>
    </row>
    <row r="9819" spans="1:2" x14ac:dyDescent="0.25">
      <c r="A9819" t="str">
        <f>TRIM(BC!F9817)</f>
        <v/>
      </c>
      <c r="B9819" t="str">
        <f>IFERROR(VLOOKUP('Lotações convertidas'!A9819,'Lista de conversão'!A:B,2,0),IFERROR(VLOOKUP('Lotações convertidas'!A9819,'Lista de conversão'!B:B,1,0),""))</f>
        <v/>
      </c>
    </row>
    <row r="9820" spans="1:2" x14ac:dyDescent="0.25">
      <c r="A9820" t="str">
        <f>TRIM(BC!F9818)</f>
        <v/>
      </c>
      <c r="B9820" t="str">
        <f>IFERROR(VLOOKUP('Lotações convertidas'!A9820,'Lista de conversão'!A:B,2,0),IFERROR(VLOOKUP('Lotações convertidas'!A9820,'Lista de conversão'!B:B,1,0),""))</f>
        <v/>
      </c>
    </row>
    <row r="9821" spans="1:2" x14ac:dyDescent="0.25">
      <c r="A9821" t="str">
        <f>TRIM(BC!F9819)</f>
        <v/>
      </c>
      <c r="B9821" t="str">
        <f>IFERROR(VLOOKUP('Lotações convertidas'!A9821,'Lista de conversão'!A:B,2,0),IFERROR(VLOOKUP('Lotações convertidas'!A9821,'Lista de conversão'!B:B,1,0),""))</f>
        <v/>
      </c>
    </row>
    <row r="9822" spans="1:2" x14ac:dyDescent="0.25">
      <c r="A9822" t="str">
        <f>TRIM(BC!F9820)</f>
        <v/>
      </c>
      <c r="B9822" t="str">
        <f>IFERROR(VLOOKUP('Lotações convertidas'!A9822,'Lista de conversão'!A:B,2,0),IFERROR(VLOOKUP('Lotações convertidas'!A9822,'Lista de conversão'!B:B,1,0),""))</f>
        <v/>
      </c>
    </row>
    <row r="9823" spans="1:2" x14ac:dyDescent="0.25">
      <c r="A9823" t="str">
        <f>TRIM(BC!F9821)</f>
        <v/>
      </c>
      <c r="B9823" t="str">
        <f>IFERROR(VLOOKUP('Lotações convertidas'!A9823,'Lista de conversão'!A:B,2,0),IFERROR(VLOOKUP('Lotações convertidas'!A9823,'Lista de conversão'!B:B,1,0),""))</f>
        <v/>
      </c>
    </row>
    <row r="9824" spans="1:2" x14ac:dyDescent="0.25">
      <c r="A9824" t="str">
        <f>TRIM(BC!F9822)</f>
        <v/>
      </c>
      <c r="B9824" t="str">
        <f>IFERROR(VLOOKUP('Lotações convertidas'!A9824,'Lista de conversão'!A:B,2,0),IFERROR(VLOOKUP('Lotações convertidas'!A9824,'Lista de conversão'!B:B,1,0),""))</f>
        <v/>
      </c>
    </row>
    <row r="9825" spans="1:2" x14ac:dyDescent="0.25">
      <c r="A9825" t="str">
        <f>TRIM(BC!F9823)</f>
        <v/>
      </c>
      <c r="B9825" t="str">
        <f>IFERROR(VLOOKUP('Lotações convertidas'!A9825,'Lista de conversão'!A:B,2,0),IFERROR(VLOOKUP('Lotações convertidas'!A9825,'Lista de conversão'!B:B,1,0),""))</f>
        <v/>
      </c>
    </row>
    <row r="9826" spans="1:2" x14ac:dyDescent="0.25">
      <c r="A9826" t="str">
        <f>TRIM(BC!F9824)</f>
        <v/>
      </c>
      <c r="B9826" t="str">
        <f>IFERROR(VLOOKUP('Lotações convertidas'!A9826,'Lista de conversão'!A:B,2,0),IFERROR(VLOOKUP('Lotações convertidas'!A9826,'Lista de conversão'!B:B,1,0),""))</f>
        <v/>
      </c>
    </row>
    <row r="9827" spans="1:2" x14ac:dyDescent="0.25">
      <c r="A9827" t="str">
        <f>TRIM(BC!F9825)</f>
        <v/>
      </c>
      <c r="B9827" t="str">
        <f>IFERROR(VLOOKUP('Lotações convertidas'!A9827,'Lista de conversão'!A:B,2,0),IFERROR(VLOOKUP('Lotações convertidas'!A9827,'Lista de conversão'!B:B,1,0),""))</f>
        <v/>
      </c>
    </row>
    <row r="9828" spans="1:2" x14ac:dyDescent="0.25">
      <c r="A9828" t="str">
        <f>TRIM(BC!F9826)</f>
        <v/>
      </c>
      <c r="B9828" t="str">
        <f>IFERROR(VLOOKUP('Lotações convertidas'!A9828,'Lista de conversão'!A:B,2,0),IFERROR(VLOOKUP('Lotações convertidas'!A9828,'Lista de conversão'!B:B,1,0),""))</f>
        <v/>
      </c>
    </row>
    <row r="9829" spans="1:2" x14ac:dyDescent="0.25">
      <c r="A9829" t="str">
        <f>TRIM(BC!F9827)</f>
        <v/>
      </c>
      <c r="B9829" t="str">
        <f>IFERROR(VLOOKUP('Lotações convertidas'!A9829,'Lista de conversão'!A:B,2,0),IFERROR(VLOOKUP('Lotações convertidas'!A9829,'Lista de conversão'!B:B,1,0),""))</f>
        <v/>
      </c>
    </row>
    <row r="9830" spans="1:2" x14ac:dyDescent="0.25">
      <c r="A9830" t="str">
        <f>TRIM(BC!F9828)</f>
        <v/>
      </c>
      <c r="B9830" t="str">
        <f>IFERROR(VLOOKUP('Lotações convertidas'!A9830,'Lista de conversão'!A:B,2,0),IFERROR(VLOOKUP('Lotações convertidas'!A9830,'Lista de conversão'!B:B,1,0),""))</f>
        <v/>
      </c>
    </row>
    <row r="9831" spans="1:2" x14ac:dyDescent="0.25">
      <c r="A9831" t="str">
        <f>TRIM(BC!F9829)</f>
        <v/>
      </c>
      <c r="B9831" t="str">
        <f>IFERROR(VLOOKUP('Lotações convertidas'!A9831,'Lista de conversão'!A:B,2,0),IFERROR(VLOOKUP('Lotações convertidas'!A9831,'Lista de conversão'!B:B,1,0),""))</f>
        <v/>
      </c>
    </row>
    <row r="9832" spans="1:2" x14ac:dyDescent="0.25">
      <c r="A9832" t="str">
        <f>TRIM(BC!F9830)</f>
        <v/>
      </c>
      <c r="B9832" t="str">
        <f>IFERROR(VLOOKUP('Lotações convertidas'!A9832,'Lista de conversão'!A:B,2,0),IFERROR(VLOOKUP('Lotações convertidas'!A9832,'Lista de conversão'!B:B,1,0),""))</f>
        <v/>
      </c>
    </row>
    <row r="9833" spans="1:2" x14ac:dyDescent="0.25">
      <c r="A9833" t="str">
        <f>TRIM(BC!F9831)</f>
        <v/>
      </c>
      <c r="B9833" t="str">
        <f>IFERROR(VLOOKUP('Lotações convertidas'!A9833,'Lista de conversão'!A:B,2,0),IFERROR(VLOOKUP('Lotações convertidas'!A9833,'Lista de conversão'!B:B,1,0),""))</f>
        <v/>
      </c>
    </row>
    <row r="9834" spans="1:2" x14ac:dyDescent="0.25">
      <c r="A9834" t="str">
        <f>TRIM(BC!F9832)</f>
        <v/>
      </c>
      <c r="B9834" t="str">
        <f>IFERROR(VLOOKUP('Lotações convertidas'!A9834,'Lista de conversão'!A:B,2,0),IFERROR(VLOOKUP('Lotações convertidas'!A9834,'Lista de conversão'!B:B,1,0),""))</f>
        <v/>
      </c>
    </row>
    <row r="9835" spans="1:2" x14ac:dyDescent="0.25">
      <c r="A9835" t="str">
        <f>TRIM(BC!F9833)</f>
        <v/>
      </c>
      <c r="B9835" t="str">
        <f>IFERROR(VLOOKUP('Lotações convertidas'!A9835,'Lista de conversão'!A:B,2,0),IFERROR(VLOOKUP('Lotações convertidas'!A9835,'Lista de conversão'!B:B,1,0),""))</f>
        <v/>
      </c>
    </row>
    <row r="9836" spans="1:2" x14ac:dyDescent="0.25">
      <c r="A9836" t="str">
        <f>TRIM(BC!F9834)</f>
        <v/>
      </c>
      <c r="B9836" t="str">
        <f>IFERROR(VLOOKUP('Lotações convertidas'!A9836,'Lista de conversão'!A:B,2,0),IFERROR(VLOOKUP('Lotações convertidas'!A9836,'Lista de conversão'!B:B,1,0),""))</f>
        <v/>
      </c>
    </row>
    <row r="9837" spans="1:2" x14ac:dyDescent="0.25">
      <c r="A9837" t="str">
        <f>TRIM(BC!F9835)</f>
        <v/>
      </c>
      <c r="B9837" t="str">
        <f>IFERROR(VLOOKUP('Lotações convertidas'!A9837,'Lista de conversão'!A:B,2,0),IFERROR(VLOOKUP('Lotações convertidas'!A9837,'Lista de conversão'!B:B,1,0),""))</f>
        <v/>
      </c>
    </row>
    <row r="9838" spans="1:2" x14ac:dyDescent="0.25">
      <c r="A9838" t="str">
        <f>TRIM(BC!F9836)</f>
        <v/>
      </c>
      <c r="B9838" t="str">
        <f>IFERROR(VLOOKUP('Lotações convertidas'!A9838,'Lista de conversão'!A:B,2,0),IFERROR(VLOOKUP('Lotações convertidas'!A9838,'Lista de conversão'!B:B,1,0),""))</f>
        <v/>
      </c>
    </row>
    <row r="9839" spans="1:2" x14ac:dyDescent="0.25">
      <c r="A9839" t="str">
        <f>TRIM(BC!F9837)</f>
        <v/>
      </c>
      <c r="B9839" t="str">
        <f>IFERROR(VLOOKUP('Lotações convertidas'!A9839,'Lista de conversão'!A:B,2,0),IFERROR(VLOOKUP('Lotações convertidas'!A9839,'Lista de conversão'!B:B,1,0),""))</f>
        <v/>
      </c>
    </row>
    <row r="9840" spans="1:2" x14ac:dyDescent="0.25">
      <c r="A9840" t="str">
        <f>TRIM(BC!F9838)</f>
        <v/>
      </c>
      <c r="B9840" t="str">
        <f>IFERROR(VLOOKUP('Lotações convertidas'!A9840,'Lista de conversão'!A:B,2,0),IFERROR(VLOOKUP('Lotações convertidas'!A9840,'Lista de conversão'!B:B,1,0),""))</f>
        <v/>
      </c>
    </row>
    <row r="9841" spans="1:2" x14ac:dyDescent="0.25">
      <c r="A9841" t="str">
        <f>TRIM(BC!F9839)</f>
        <v/>
      </c>
      <c r="B9841" t="str">
        <f>IFERROR(VLOOKUP('Lotações convertidas'!A9841,'Lista de conversão'!A:B,2,0),IFERROR(VLOOKUP('Lotações convertidas'!A9841,'Lista de conversão'!B:B,1,0),""))</f>
        <v/>
      </c>
    </row>
    <row r="9842" spans="1:2" x14ac:dyDescent="0.25">
      <c r="A9842" t="str">
        <f>TRIM(BC!F9840)</f>
        <v/>
      </c>
      <c r="B9842" t="str">
        <f>IFERROR(VLOOKUP('Lotações convertidas'!A9842,'Lista de conversão'!A:B,2,0),IFERROR(VLOOKUP('Lotações convertidas'!A9842,'Lista de conversão'!B:B,1,0),""))</f>
        <v/>
      </c>
    </row>
    <row r="9843" spans="1:2" x14ac:dyDescent="0.25">
      <c r="A9843" t="str">
        <f>TRIM(BC!F9841)</f>
        <v/>
      </c>
      <c r="B9843" t="str">
        <f>IFERROR(VLOOKUP('Lotações convertidas'!A9843,'Lista de conversão'!A:B,2,0),IFERROR(VLOOKUP('Lotações convertidas'!A9843,'Lista de conversão'!B:B,1,0),""))</f>
        <v/>
      </c>
    </row>
    <row r="9844" spans="1:2" x14ac:dyDescent="0.25">
      <c r="A9844" t="str">
        <f>TRIM(BC!F9842)</f>
        <v/>
      </c>
      <c r="B9844" t="str">
        <f>IFERROR(VLOOKUP('Lotações convertidas'!A9844,'Lista de conversão'!A:B,2,0),IFERROR(VLOOKUP('Lotações convertidas'!A9844,'Lista de conversão'!B:B,1,0),""))</f>
        <v/>
      </c>
    </row>
    <row r="9845" spans="1:2" x14ac:dyDescent="0.25">
      <c r="A9845" t="str">
        <f>TRIM(BC!F9843)</f>
        <v/>
      </c>
      <c r="B9845" t="str">
        <f>IFERROR(VLOOKUP('Lotações convertidas'!A9845,'Lista de conversão'!A:B,2,0),IFERROR(VLOOKUP('Lotações convertidas'!A9845,'Lista de conversão'!B:B,1,0),""))</f>
        <v/>
      </c>
    </row>
    <row r="9846" spans="1:2" x14ac:dyDescent="0.25">
      <c r="A9846" t="str">
        <f>TRIM(BC!F9844)</f>
        <v/>
      </c>
      <c r="B9846" t="str">
        <f>IFERROR(VLOOKUP('Lotações convertidas'!A9846,'Lista de conversão'!A:B,2,0),IFERROR(VLOOKUP('Lotações convertidas'!A9846,'Lista de conversão'!B:B,1,0),""))</f>
        <v/>
      </c>
    </row>
    <row r="9847" spans="1:2" x14ac:dyDescent="0.25">
      <c r="A9847" t="str">
        <f>TRIM(BC!F9845)</f>
        <v/>
      </c>
      <c r="B9847" t="str">
        <f>IFERROR(VLOOKUP('Lotações convertidas'!A9847,'Lista de conversão'!A:B,2,0),IFERROR(VLOOKUP('Lotações convertidas'!A9847,'Lista de conversão'!B:B,1,0),""))</f>
        <v/>
      </c>
    </row>
    <row r="9848" spans="1:2" x14ac:dyDescent="0.25">
      <c r="A9848" t="str">
        <f>TRIM(BC!F9846)</f>
        <v/>
      </c>
      <c r="B9848" t="str">
        <f>IFERROR(VLOOKUP('Lotações convertidas'!A9848,'Lista de conversão'!A:B,2,0),IFERROR(VLOOKUP('Lotações convertidas'!A9848,'Lista de conversão'!B:B,1,0),""))</f>
        <v/>
      </c>
    </row>
    <row r="9849" spans="1:2" x14ac:dyDescent="0.25">
      <c r="A9849" t="str">
        <f>TRIM(BC!F9847)</f>
        <v/>
      </c>
      <c r="B9849" t="str">
        <f>IFERROR(VLOOKUP('Lotações convertidas'!A9849,'Lista de conversão'!A:B,2,0),IFERROR(VLOOKUP('Lotações convertidas'!A9849,'Lista de conversão'!B:B,1,0),""))</f>
        <v/>
      </c>
    </row>
    <row r="9850" spans="1:2" x14ac:dyDescent="0.25">
      <c r="A9850" t="str">
        <f>TRIM(BC!F9848)</f>
        <v/>
      </c>
      <c r="B9850" t="str">
        <f>IFERROR(VLOOKUP('Lotações convertidas'!A9850,'Lista de conversão'!A:B,2,0),IFERROR(VLOOKUP('Lotações convertidas'!A9850,'Lista de conversão'!B:B,1,0),""))</f>
        <v/>
      </c>
    </row>
    <row r="9851" spans="1:2" x14ac:dyDescent="0.25">
      <c r="A9851" t="str">
        <f>TRIM(BC!F9849)</f>
        <v/>
      </c>
      <c r="B9851" t="str">
        <f>IFERROR(VLOOKUP('Lotações convertidas'!A9851,'Lista de conversão'!A:B,2,0),IFERROR(VLOOKUP('Lotações convertidas'!A9851,'Lista de conversão'!B:B,1,0),""))</f>
        <v/>
      </c>
    </row>
    <row r="9852" spans="1:2" x14ac:dyDescent="0.25">
      <c r="A9852" t="str">
        <f>TRIM(BC!F9850)</f>
        <v/>
      </c>
      <c r="B9852" t="str">
        <f>IFERROR(VLOOKUP('Lotações convertidas'!A9852,'Lista de conversão'!A:B,2,0),IFERROR(VLOOKUP('Lotações convertidas'!A9852,'Lista de conversão'!B:B,1,0),""))</f>
        <v/>
      </c>
    </row>
    <row r="9853" spans="1:2" x14ac:dyDescent="0.25">
      <c r="A9853" t="str">
        <f>TRIM(BC!F9851)</f>
        <v/>
      </c>
      <c r="B9853" t="str">
        <f>IFERROR(VLOOKUP('Lotações convertidas'!A9853,'Lista de conversão'!A:B,2,0),IFERROR(VLOOKUP('Lotações convertidas'!A9853,'Lista de conversão'!B:B,1,0),""))</f>
        <v/>
      </c>
    </row>
    <row r="9854" spans="1:2" x14ac:dyDescent="0.25">
      <c r="A9854" t="str">
        <f>TRIM(BC!F9852)</f>
        <v/>
      </c>
      <c r="B9854" t="str">
        <f>IFERROR(VLOOKUP('Lotações convertidas'!A9854,'Lista de conversão'!A:B,2,0),IFERROR(VLOOKUP('Lotações convertidas'!A9854,'Lista de conversão'!B:B,1,0),""))</f>
        <v/>
      </c>
    </row>
    <row r="9855" spans="1:2" x14ac:dyDescent="0.25">
      <c r="A9855" t="str">
        <f>TRIM(BC!F9853)</f>
        <v/>
      </c>
      <c r="B9855" t="str">
        <f>IFERROR(VLOOKUP('Lotações convertidas'!A9855,'Lista de conversão'!A:B,2,0),IFERROR(VLOOKUP('Lotações convertidas'!A9855,'Lista de conversão'!B:B,1,0),""))</f>
        <v/>
      </c>
    </row>
    <row r="9856" spans="1:2" x14ac:dyDescent="0.25">
      <c r="A9856" t="str">
        <f>TRIM(BC!F9854)</f>
        <v/>
      </c>
      <c r="B9856" t="str">
        <f>IFERROR(VLOOKUP('Lotações convertidas'!A9856,'Lista de conversão'!A:B,2,0),IFERROR(VLOOKUP('Lotações convertidas'!A9856,'Lista de conversão'!B:B,1,0),""))</f>
        <v/>
      </c>
    </row>
    <row r="9857" spans="1:2" x14ac:dyDescent="0.25">
      <c r="A9857" t="str">
        <f>TRIM(BC!F9855)</f>
        <v/>
      </c>
      <c r="B9857" t="str">
        <f>IFERROR(VLOOKUP('Lotações convertidas'!A9857,'Lista de conversão'!A:B,2,0),IFERROR(VLOOKUP('Lotações convertidas'!A9857,'Lista de conversão'!B:B,1,0),""))</f>
        <v/>
      </c>
    </row>
    <row r="9858" spans="1:2" x14ac:dyDescent="0.25">
      <c r="A9858" t="str">
        <f>TRIM(BC!F9856)</f>
        <v/>
      </c>
      <c r="B9858" t="str">
        <f>IFERROR(VLOOKUP('Lotações convertidas'!A9858,'Lista de conversão'!A:B,2,0),IFERROR(VLOOKUP('Lotações convertidas'!A9858,'Lista de conversão'!B:B,1,0),""))</f>
        <v/>
      </c>
    </row>
    <row r="9859" spans="1:2" x14ac:dyDescent="0.25">
      <c r="A9859" t="str">
        <f>TRIM(BC!F9857)</f>
        <v/>
      </c>
      <c r="B9859" t="str">
        <f>IFERROR(VLOOKUP('Lotações convertidas'!A9859,'Lista de conversão'!A:B,2,0),IFERROR(VLOOKUP('Lotações convertidas'!A9859,'Lista de conversão'!B:B,1,0),""))</f>
        <v/>
      </c>
    </row>
    <row r="9860" spans="1:2" x14ac:dyDescent="0.25">
      <c r="A9860" t="str">
        <f>TRIM(BC!F9858)</f>
        <v/>
      </c>
      <c r="B9860" t="str">
        <f>IFERROR(VLOOKUP('Lotações convertidas'!A9860,'Lista de conversão'!A:B,2,0),IFERROR(VLOOKUP('Lotações convertidas'!A9860,'Lista de conversão'!B:B,1,0),""))</f>
        <v/>
      </c>
    </row>
    <row r="9861" spans="1:2" x14ac:dyDescent="0.25">
      <c r="A9861" t="str">
        <f>TRIM(BC!F9859)</f>
        <v/>
      </c>
      <c r="B9861" t="str">
        <f>IFERROR(VLOOKUP('Lotações convertidas'!A9861,'Lista de conversão'!A:B,2,0),IFERROR(VLOOKUP('Lotações convertidas'!A9861,'Lista de conversão'!B:B,1,0),""))</f>
        <v/>
      </c>
    </row>
    <row r="9862" spans="1:2" x14ac:dyDescent="0.25">
      <c r="A9862" t="str">
        <f>TRIM(BC!F9860)</f>
        <v/>
      </c>
      <c r="B9862" t="str">
        <f>IFERROR(VLOOKUP('Lotações convertidas'!A9862,'Lista de conversão'!A:B,2,0),IFERROR(VLOOKUP('Lotações convertidas'!A9862,'Lista de conversão'!B:B,1,0),""))</f>
        <v/>
      </c>
    </row>
    <row r="9863" spans="1:2" x14ac:dyDescent="0.25">
      <c r="A9863" t="str">
        <f>TRIM(BC!F9861)</f>
        <v/>
      </c>
      <c r="B9863" t="str">
        <f>IFERROR(VLOOKUP('Lotações convertidas'!A9863,'Lista de conversão'!A:B,2,0),IFERROR(VLOOKUP('Lotações convertidas'!A9863,'Lista de conversão'!B:B,1,0),""))</f>
        <v/>
      </c>
    </row>
    <row r="9864" spans="1:2" x14ac:dyDescent="0.25">
      <c r="A9864" t="str">
        <f>TRIM(BC!F9862)</f>
        <v/>
      </c>
      <c r="B9864" t="str">
        <f>IFERROR(VLOOKUP('Lotações convertidas'!A9864,'Lista de conversão'!A:B,2,0),IFERROR(VLOOKUP('Lotações convertidas'!A9864,'Lista de conversão'!B:B,1,0),""))</f>
        <v/>
      </c>
    </row>
    <row r="9865" spans="1:2" x14ac:dyDescent="0.25">
      <c r="A9865" t="str">
        <f>TRIM(BC!F9863)</f>
        <v/>
      </c>
      <c r="B9865" t="str">
        <f>IFERROR(VLOOKUP('Lotações convertidas'!A9865,'Lista de conversão'!A:B,2,0),IFERROR(VLOOKUP('Lotações convertidas'!A9865,'Lista de conversão'!B:B,1,0),""))</f>
        <v/>
      </c>
    </row>
    <row r="9866" spans="1:2" x14ac:dyDescent="0.25">
      <c r="A9866" t="str">
        <f>TRIM(BC!F9864)</f>
        <v/>
      </c>
      <c r="B9866" t="str">
        <f>IFERROR(VLOOKUP('Lotações convertidas'!A9866,'Lista de conversão'!A:B,2,0),IFERROR(VLOOKUP('Lotações convertidas'!A9866,'Lista de conversão'!B:B,1,0),""))</f>
        <v/>
      </c>
    </row>
    <row r="9867" spans="1:2" x14ac:dyDescent="0.25">
      <c r="A9867" t="str">
        <f>TRIM(BC!F9865)</f>
        <v/>
      </c>
      <c r="B9867" t="str">
        <f>IFERROR(VLOOKUP('Lotações convertidas'!A9867,'Lista de conversão'!A:B,2,0),IFERROR(VLOOKUP('Lotações convertidas'!A9867,'Lista de conversão'!B:B,1,0),""))</f>
        <v/>
      </c>
    </row>
    <row r="9868" spans="1:2" x14ac:dyDescent="0.25">
      <c r="A9868" t="str">
        <f>TRIM(BC!F9866)</f>
        <v/>
      </c>
      <c r="B9868" t="str">
        <f>IFERROR(VLOOKUP('Lotações convertidas'!A9868,'Lista de conversão'!A:B,2,0),IFERROR(VLOOKUP('Lotações convertidas'!A9868,'Lista de conversão'!B:B,1,0),""))</f>
        <v/>
      </c>
    </row>
    <row r="9869" spans="1:2" x14ac:dyDescent="0.25">
      <c r="A9869" t="str">
        <f>TRIM(BC!F9867)</f>
        <v/>
      </c>
      <c r="B9869" t="str">
        <f>IFERROR(VLOOKUP('Lotações convertidas'!A9869,'Lista de conversão'!A:B,2,0),IFERROR(VLOOKUP('Lotações convertidas'!A9869,'Lista de conversão'!B:B,1,0),""))</f>
        <v/>
      </c>
    </row>
    <row r="9870" spans="1:2" x14ac:dyDescent="0.25">
      <c r="A9870" t="str">
        <f>TRIM(BC!F9868)</f>
        <v/>
      </c>
      <c r="B9870" t="str">
        <f>IFERROR(VLOOKUP('Lotações convertidas'!A9870,'Lista de conversão'!A:B,2,0),IFERROR(VLOOKUP('Lotações convertidas'!A9870,'Lista de conversão'!B:B,1,0),""))</f>
        <v/>
      </c>
    </row>
    <row r="9871" spans="1:2" x14ac:dyDescent="0.25">
      <c r="A9871" t="str">
        <f>TRIM(BC!F9869)</f>
        <v/>
      </c>
      <c r="B9871" t="str">
        <f>IFERROR(VLOOKUP('Lotações convertidas'!A9871,'Lista de conversão'!A:B,2,0),IFERROR(VLOOKUP('Lotações convertidas'!A9871,'Lista de conversão'!B:B,1,0),""))</f>
        <v/>
      </c>
    </row>
    <row r="9872" spans="1:2" x14ac:dyDescent="0.25">
      <c r="A9872" t="str">
        <f>TRIM(BC!F9870)</f>
        <v/>
      </c>
      <c r="B9872" t="str">
        <f>IFERROR(VLOOKUP('Lotações convertidas'!A9872,'Lista de conversão'!A:B,2,0),IFERROR(VLOOKUP('Lotações convertidas'!A9872,'Lista de conversão'!B:B,1,0),""))</f>
        <v/>
      </c>
    </row>
    <row r="9873" spans="1:2" x14ac:dyDescent="0.25">
      <c r="A9873" t="str">
        <f>TRIM(BC!F9871)</f>
        <v/>
      </c>
      <c r="B9873" t="str">
        <f>IFERROR(VLOOKUP('Lotações convertidas'!A9873,'Lista de conversão'!A:B,2,0),IFERROR(VLOOKUP('Lotações convertidas'!A9873,'Lista de conversão'!B:B,1,0),""))</f>
        <v/>
      </c>
    </row>
    <row r="9874" spans="1:2" x14ac:dyDescent="0.25">
      <c r="A9874" t="str">
        <f>TRIM(BC!F9872)</f>
        <v/>
      </c>
      <c r="B9874" t="str">
        <f>IFERROR(VLOOKUP('Lotações convertidas'!A9874,'Lista de conversão'!A:B,2,0),IFERROR(VLOOKUP('Lotações convertidas'!A9874,'Lista de conversão'!B:B,1,0),""))</f>
        <v/>
      </c>
    </row>
    <row r="9875" spans="1:2" x14ac:dyDescent="0.25">
      <c r="A9875" t="str">
        <f>TRIM(BC!F9873)</f>
        <v/>
      </c>
      <c r="B9875" t="str">
        <f>IFERROR(VLOOKUP('Lotações convertidas'!A9875,'Lista de conversão'!A:B,2,0),IFERROR(VLOOKUP('Lotações convertidas'!A9875,'Lista de conversão'!B:B,1,0),""))</f>
        <v/>
      </c>
    </row>
    <row r="9876" spans="1:2" x14ac:dyDescent="0.25">
      <c r="A9876" t="str">
        <f>TRIM(BC!F9874)</f>
        <v/>
      </c>
      <c r="B9876" t="str">
        <f>IFERROR(VLOOKUP('Lotações convertidas'!A9876,'Lista de conversão'!A:B,2,0),IFERROR(VLOOKUP('Lotações convertidas'!A9876,'Lista de conversão'!B:B,1,0),""))</f>
        <v/>
      </c>
    </row>
    <row r="9877" spans="1:2" x14ac:dyDescent="0.25">
      <c r="A9877" t="str">
        <f>TRIM(BC!F9875)</f>
        <v/>
      </c>
      <c r="B9877" t="str">
        <f>IFERROR(VLOOKUP('Lotações convertidas'!A9877,'Lista de conversão'!A:B,2,0),IFERROR(VLOOKUP('Lotações convertidas'!A9877,'Lista de conversão'!B:B,1,0),""))</f>
        <v/>
      </c>
    </row>
    <row r="9878" spans="1:2" x14ac:dyDescent="0.25">
      <c r="A9878" t="str">
        <f>TRIM(BC!F9876)</f>
        <v/>
      </c>
      <c r="B9878" t="str">
        <f>IFERROR(VLOOKUP('Lotações convertidas'!A9878,'Lista de conversão'!A:B,2,0),IFERROR(VLOOKUP('Lotações convertidas'!A9878,'Lista de conversão'!B:B,1,0),""))</f>
        <v/>
      </c>
    </row>
    <row r="9879" spans="1:2" x14ac:dyDescent="0.25">
      <c r="A9879" t="str">
        <f>TRIM(BC!F9877)</f>
        <v/>
      </c>
      <c r="B9879" t="str">
        <f>IFERROR(VLOOKUP('Lotações convertidas'!A9879,'Lista de conversão'!A:B,2,0),IFERROR(VLOOKUP('Lotações convertidas'!A9879,'Lista de conversão'!B:B,1,0),""))</f>
        <v/>
      </c>
    </row>
    <row r="9880" spans="1:2" x14ac:dyDescent="0.25">
      <c r="A9880" t="str">
        <f>TRIM(BC!F9878)</f>
        <v/>
      </c>
      <c r="B9880" t="str">
        <f>IFERROR(VLOOKUP('Lotações convertidas'!A9880,'Lista de conversão'!A:B,2,0),IFERROR(VLOOKUP('Lotações convertidas'!A9880,'Lista de conversão'!B:B,1,0),""))</f>
        <v/>
      </c>
    </row>
    <row r="9881" spans="1:2" x14ac:dyDescent="0.25">
      <c r="A9881" t="str">
        <f>TRIM(BC!F9879)</f>
        <v/>
      </c>
      <c r="B9881" t="str">
        <f>IFERROR(VLOOKUP('Lotações convertidas'!A9881,'Lista de conversão'!A:B,2,0),IFERROR(VLOOKUP('Lotações convertidas'!A9881,'Lista de conversão'!B:B,1,0),""))</f>
        <v/>
      </c>
    </row>
    <row r="9882" spans="1:2" x14ac:dyDescent="0.25">
      <c r="A9882" t="str">
        <f>TRIM(BC!F9880)</f>
        <v/>
      </c>
      <c r="B9882" t="str">
        <f>IFERROR(VLOOKUP('Lotações convertidas'!A9882,'Lista de conversão'!A:B,2,0),IFERROR(VLOOKUP('Lotações convertidas'!A9882,'Lista de conversão'!B:B,1,0),""))</f>
        <v/>
      </c>
    </row>
    <row r="9883" spans="1:2" x14ac:dyDescent="0.25">
      <c r="A9883" t="str">
        <f>TRIM(BC!F9881)</f>
        <v/>
      </c>
      <c r="B9883" t="str">
        <f>IFERROR(VLOOKUP('Lotações convertidas'!A9883,'Lista de conversão'!A:B,2,0),IFERROR(VLOOKUP('Lotações convertidas'!A9883,'Lista de conversão'!B:B,1,0),""))</f>
        <v/>
      </c>
    </row>
    <row r="9884" spans="1:2" x14ac:dyDescent="0.25">
      <c r="A9884" t="str">
        <f>TRIM(BC!F9882)</f>
        <v/>
      </c>
      <c r="B9884" t="str">
        <f>IFERROR(VLOOKUP('Lotações convertidas'!A9884,'Lista de conversão'!A:B,2,0),IFERROR(VLOOKUP('Lotações convertidas'!A9884,'Lista de conversão'!B:B,1,0),""))</f>
        <v/>
      </c>
    </row>
    <row r="9885" spans="1:2" x14ac:dyDescent="0.25">
      <c r="A9885" t="str">
        <f>TRIM(BC!F9883)</f>
        <v/>
      </c>
      <c r="B9885" t="str">
        <f>IFERROR(VLOOKUP('Lotações convertidas'!A9885,'Lista de conversão'!A:B,2,0),IFERROR(VLOOKUP('Lotações convertidas'!A9885,'Lista de conversão'!B:B,1,0),""))</f>
        <v/>
      </c>
    </row>
    <row r="9886" spans="1:2" x14ac:dyDescent="0.25">
      <c r="A9886" t="str">
        <f>TRIM(BC!F9884)</f>
        <v/>
      </c>
      <c r="B9886" t="str">
        <f>IFERROR(VLOOKUP('Lotações convertidas'!A9886,'Lista de conversão'!A:B,2,0),IFERROR(VLOOKUP('Lotações convertidas'!A9886,'Lista de conversão'!B:B,1,0),""))</f>
        <v/>
      </c>
    </row>
    <row r="9887" spans="1:2" x14ac:dyDescent="0.25">
      <c r="A9887" t="str">
        <f>TRIM(BC!F9885)</f>
        <v/>
      </c>
      <c r="B9887" t="str">
        <f>IFERROR(VLOOKUP('Lotações convertidas'!A9887,'Lista de conversão'!A:B,2,0),IFERROR(VLOOKUP('Lotações convertidas'!A9887,'Lista de conversão'!B:B,1,0),""))</f>
        <v/>
      </c>
    </row>
    <row r="9888" spans="1:2" x14ac:dyDescent="0.25">
      <c r="A9888" t="str">
        <f>TRIM(BC!F9886)</f>
        <v/>
      </c>
      <c r="B9888" t="str">
        <f>IFERROR(VLOOKUP('Lotações convertidas'!A9888,'Lista de conversão'!A:B,2,0),IFERROR(VLOOKUP('Lotações convertidas'!A9888,'Lista de conversão'!B:B,1,0),""))</f>
        <v/>
      </c>
    </row>
    <row r="9889" spans="1:2" x14ac:dyDescent="0.25">
      <c r="A9889" t="str">
        <f>TRIM(BC!F9887)</f>
        <v/>
      </c>
      <c r="B9889" t="str">
        <f>IFERROR(VLOOKUP('Lotações convertidas'!A9889,'Lista de conversão'!A:B,2,0),IFERROR(VLOOKUP('Lotações convertidas'!A9889,'Lista de conversão'!B:B,1,0),""))</f>
        <v/>
      </c>
    </row>
    <row r="9890" spans="1:2" x14ac:dyDescent="0.25">
      <c r="A9890" t="str">
        <f>TRIM(BC!F9888)</f>
        <v/>
      </c>
      <c r="B9890" t="str">
        <f>IFERROR(VLOOKUP('Lotações convertidas'!A9890,'Lista de conversão'!A:B,2,0),IFERROR(VLOOKUP('Lotações convertidas'!A9890,'Lista de conversão'!B:B,1,0),""))</f>
        <v/>
      </c>
    </row>
    <row r="9891" spans="1:2" x14ac:dyDescent="0.25">
      <c r="A9891" t="str">
        <f>TRIM(BC!F9889)</f>
        <v/>
      </c>
      <c r="B9891" t="str">
        <f>IFERROR(VLOOKUP('Lotações convertidas'!A9891,'Lista de conversão'!A:B,2,0),IFERROR(VLOOKUP('Lotações convertidas'!A9891,'Lista de conversão'!B:B,1,0),""))</f>
        <v/>
      </c>
    </row>
    <row r="9892" spans="1:2" x14ac:dyDescent="0.25">
      <c r="A9892" t="str">
        <f>TRIM(BC!F9890)</f>
        <v/>
      </c>
      <c r="B9892" t="str">
        <f>IFERROR(VLOOKUP('Lotações convertidas'!A9892,'Lista de conversão'!A:B,2,0),IFERROR(VLOOKUP('Lotações convertidas'!A9892,'Lista de conversão'!B:B,1,0),""))</f>
        <v/>
      </c>
    </row>
    <row r="9893" spans="1:2" x14ac:dyDescent="0.25">
      <c r="A9893" t="str">
        <f>TRIM(BC!F9891)</f>
        <v/>
      </c>
      <c r="B9893" t="str">
        <f>IFERROR(VLOOKUP('Lotações convertidas'!A9893,'Lista de conversão'!A:B,2,0),IFERROR(VLOOKUP('Lotações convertidas'!A9893,'Lista de conversão'!B:B,1,0),""))</f>
        <v/>
      </c>
    </row>
    <row r="9894" spans="1:2" x14ac:dyDescent="0.25">
      <c r="A9894" t="str">
        <f>TRIM(BC!F9892)</f>
        <v/>
      </c>
      <c r="B9894" t="str">
        <f>IFERROR(VLOOKUP('Lotações convertidas'!A9894,'Lista de conversão'!A:B,2,0),IFERROR(VLOOKUP('Lotações convertidas'!A9894,'Lista de conversão'!B:B,1,0),""))</f>
        <v/>
      </c>
    </row>
    <row r="9895" spans="1:2" x14ac:dyDescent="0.25">
      <c r="A9895" t="str">
        <f>TRIM(BC!F9893)</f>
        <v/>
      </c>
      <c r="B9895" t="str">
        <f>IFERROR(VLOOKUP('Lotações convertidas'!A9895,'Lista de conversão'!A:B,2,0),IFERROR(VLOOKUP('Lotações convertidas'!A9895,'Lista de conversão'!B:B,1,0),""))</f>
        <v/>
      </c>
    </row>
    <row r="9896" spans="1:2" x14ac:dyDescent="0.25">
      <c r="A9896" t="str">
        <f>TRIM(BC!F9894)</f>
        <v/>
      </c>
      <c r="B9896" t="str">
        <f>IFERROR(VLOOKUP('Lotações convertidas'!A9896,'Lista de conversão'!A:B,2,0),IFERROR(VLOOKUP('Lotações convertidas'!A9896,'Lista de conversão'!B:B,1,0),""))</f>
        <v/>
      </c>
    </row>
    <row r="9897" spans="1:2" x14ac:dyDescent="0.25">
      <c r="A9897" t="str">
        <f>TRIM(BC!F9895)</f>
        <v/>
      </c>
      <c r="B9897" t="str">
        <f>IFERROR(VLOOKUP('Lotações convertidas'!A9897,'Lista de conversão'!A:B,2,0),IFERROR(VLOOKUP('Lotações convertidas'!A9897,'Lista de conversão'!B:B,1,0),""))</f>
        <v/>
      </c>
    </row>
    <row r="9898" spans="1:2" x14ac:dyDescent="0.25">
      <c r="A9898" t="str">
        <f>TRIM(BC!F9896)</f>
        <v/>
      </c>
      <c r="B9898" t="str">
        <f>IFERROR(VLOOKUP('Lotações convertidas'!A9898,'Lista de conversão'!A:B,2,0),IFERROR(VLOOKUP('Lotações convertidas'!A9898,'Lista de conversão'!B:B,1,0),""))</f>
        <v/>
      </c>
    </row>
    <row r="9899" spans="1:2" x14ac:dyDescent="0.25">
      <c r="A9899" t="str">
        <f>TRIM(BC!F9897)</f>
        <v/>
      </c>
      <c r="B9899" t="str">
        <f>IFERROR(VLOOKUP('Lotações convertidas'!A9899,'Lista de conversão'!A:B,2,0),IFERROR(VLOOKUP('Lotações convertidas'!A9899,'Lista de conversão'!B:B,1,0),""))</f>
        <v/>
      </c>
    </row>
    <row r="9900" spans="1:2" x14ac:dyDescent="0.25">
      <c r="A9900" t="str">
        <f>TRIM(BC!F9898)</f>
        <v/>
      </c>
      <c r="B9900" t="str">
        <f>IFERROR(VLOOKUP('Lotações convertidas'!A9900,'Lista de conversão'!A:B,2,0),IFERROR(VLOOKUP('Lotações convertidas'!A9900,'Lista de conversão'!B:B,1,0),""))</f>
        <v/>
      </c>
    </row>
    <row r="9901" spans="1:2" x14ac:dyDescent="0.25">
      <c r="A9901" t="str">
        <f>TRIM(BC!F9899)</f>
        <v/>
      </c>
      <c r="B9901" t="str">
        <f>IFERROR(VLOOKUP('Lotações convertidas'!A9901,'Lista de conversão'!A:B,2,0),IFERROR(VLOOKUP('Lotações convertidas'!A9901,'Lista de conversão'!B:B,1,0),""))</f>
        <v/>
      </c>
    </row>
    <row r="9902" spans="1:2" x14ac:dyDescent="0.25">
      <c r="A9902" t="str">
        <f>TRIM(BC!F9900)</f>
        <v/>
      </c>
      <c r="B9902" t="str">
        <f>IFERROR(VLOOKUP('Lotações convertidas'!A9902,'Lista de conversão'!A:B,2,0),IFERROR(VLOOKUP('Lotações convertidas'!A9902,'Lista de conversão'!B:B,1,0),""))</f>
        <v/>
      </c>
    </row>
    <row r="9903" spans="1:2" x14ac:dyDescent="0.25">
      <c r="A9903" t="str">
        <f>TRIM(BC!F9901)</f>
        <v/>
      </c>
      <c r="B9903" t="str">
        <f>IFERROR(VLOOKUP('Lotações convertidas'!A9903,'Lista de conversão'!A:B,2,0),IFERROR(VLOOKUP('Lotações convertidas'!A9903,'Lista de conversão'!B:B,1,0),""))</f>
        <v/>
      </c>
    </row>
    <row r="9904" spans="1:2" x14ac:dyDescent="0.25">
      <c r="A9904" t="str">
        <f>TRIM(BC!F9902)</f>
        <v/>
      </c>
      <c r="B9904" t="str">
        <f>IFERROR(VLOOKUP('Lotações convertidas'!A9904,'Lista de conversão'!A:B,2,0),IFERROR(VLOOKUP('Lotações convertidas'!A9904,'Lista de conversão'!B:B,1,0),""))</f>
        <v/>
      </c>
    </row>
    <row r="9905" spans="1:2" x14ac:dyDescent="0.25">
      <c r="A9905" t="str">
        <f>TRIM(BC!F9903)</f>
        <v/>
      </c>
      <c r="B9905" t="str">
        <f>IFERROR(VLOOKUP('Lotações convertidas'!A9905,'Lista de conversão'!A:B,2,0),IFERROR(VLOOKUP('Lotações convertidas'!A9905,'Lista de conversão'!B:B,1,0),""))</f>
        <v/>
      </c>
    </row>
    <row r="9906" spans="1:2" x14ac:dyDescent="0.25">
      <c r="A9906" t="str">
        <f>TRIM(BC!F9904)</f>
        <v/>
      </c>
      <c r="B9906" t="str">
        <f>IFERROR(VLOOKUP('Lotações convertidas'!A9906,'Lista de conversão'!A:B,2,0),IFERROR(VLOOKUP('Lotações convertidas'!A9906,'Lista de conversão'!B:B,1,0),""))</f>
        <v/>
      </c>
    </row>
    <row r="9907" spans="1:2" x14ac:dyDescent="0.25">
      <c r="A9907" t="str">
        <f>TRIM(BC!F9905)</f>
        <v/>
      </c>
      <c r="B9907" t="str">
        <f>IFERROR(VLOOKUP('Lotações convertidas'!A9907,'Lista de conversão'!A:B,2,0),IFERROR(VLOOKUP('Lotações convertidas'!A9907,'Lista de conversão'!B:B,1,0),""))</f>
        <v/>
      </c>
    </row>
    <row r="9908" spans="1:2" x14ac:dyDescent="0.25">
      <c r="A9908" t="str">
        <f>TRIM(BC!F9906)</f>
        <v/>
      </c>
      <c r="B9908" t="str">
        <f>IFERROR(VLOOKUP('Lotações convertidas'!A9908,'Lista de conversão'!A:B,2,0),IFERROR(VLOOKUP('Lotações convertidas'!A9908,'Lista de conversão'!B:B,1,0),""))</f>
        <v/>
      </c>
    </row>
    <row r="9909" spans="1:2" x14ac:dyDescent="0.25">
      <c r="A9909" t="str">
        <f>TRIM(BC!F9907)</f>
        <v/>
      </c>
      <c r="B9909" t="str">
        <f>IFERROR(VLOOKUP('Lotações convertidas'!A9909,'Lista de conversão'!A:B,2,0),IFERROR(VLOOKUP('Lotações convertidas'!A9909,'Lista de conversão'!B:B,1,0),""))</f>
        <v/>
      </c>
    </row>
    <row r="9910" spans="1:2" x14ac:dyDescent="0.25">
      <c r="A9910" t="str">
        <f>TRIM(BC!F9908)</f>
        <v/>
      </c>
      <c r="B9910" t="str">
        <f>IFERROR(VLOOKUP('Lotações convertidas'!A9910,'Lista de conversão'!A:B,2,0),IFERROR(VLOOKUP('Lotações convertidas'!A9910,'Lista de conversão'!B:B,1,0),""))</f>
        <v/>
      </c>
    </row>
    <row r="9911" spans="1:2" x14ac:dyDescent="0.25">
      <c r="A9911" t="str">
        <f>TRIM(BC!F9909)</f>
        <v/>
      </c>
      <c r="B9911" t="str">
        <f>IFERROR(VLOOKUP('Lotações convertidas'!A9911,'Lista de conversão'!A:B,2,0),IFERROR(VLOOKUP('Lotações convertidas'!A9911,'Lista de conversão'!B:B,1,0),""))</f>
        <v/>
      </c>
    </row>
    <row r="9912" spans="1:2" x14ac:dyDescent="0.25">
      <c r="A9912" t="str">
        <f>TRIM(BC!F9910)</f>
        <v/>
      </c>
      <c r="B9912" t="str">
        <f>IFERROR(VLOOKUP('Lotações convertidas'!A9912,'Lista de conversão'!A:B,2,0),IFERROR(VLOOKUP('Lotações convertidas'!A9912,'Lista de conversão'!B:B,1,0),""))</f>
        <v/>
      </c>
    </row>
    <row r="9913" spans="1:2" x14ac:dyDescent="0.25">
      <c r="A9913" t="str">
        <f>TRIM(BC!F9911)</f>
        <v/>
      </c>
      <c r="B9913" t="str">
        <f>IFERROR(VLOOKUP('Lotações convertidas'!A9913,'Lista de conversão'!A:B,2,0),IFERROR(VLOOKUP('Lotações convertidas'!A9913,'Lista de conversão'!B:B,1,0),""))</f>
        <v/>
      </c>
    </row>
    <row r="9914" spans="1:2" x14ac:dyDescent="0.25">
      <c r="A9914" t="str">
        <f>TRIM(BC!F9912)</f>
        <v/>
      </c>
      <c r="B9914" t="str">
        <f>IFERROR(VLOOKUP('Lotações convertidas'!A9914,'Lista de conversão'!A:B,2,0),IFERROR(VLOOKUP('Lotações convertidas'!A9914,'Lista de conversão'!B:B,1,0),""))</f>
        <v/>
      </c>
    </row>
    <row r="9915" spans="1:2" x14ac:dyDescent="0.25">
      <c r="A9915" t="str">
        <f>TRIM(BC!F9913)</f>
        <v/>
      </c>
      <c r="B9915" t="str">
        <f>IFERROR(VLOOKUP('Lotações convertidas'!A9915,'Lista de conversão'!A:B,2,0),IFERROR(VLOOKUP('Lotações convertidas'!A9915,'Lista de conversão'!B:B,1,0),""))</f>
        <v/>
      </c>
    </row>
    <row r="9916" spans="1:2" x14ac:dyDescent="0.25">
      <c r="A9916" t="str">
        <f>TRIM(BC!F9914)</f>
        <v/>
      </c>
      <c r="B9916" t="str">
        <f>IFERROR(VLOOKUP('Lotações convertidas'!A9916,'Lista de conversão'!A:B,2,0),IFERROR(VLOOKUP('Lotações convertidas'!A9916,'Lista de conversão'!B:B,1,0),""))</f>
        <v/>
      </c>
    </row>
    <row r="9917" spans="1:2" x14ac:dyDescent="0.25">
      <c r="A9917" t="str">
        <f>TRIM(BC!F9915)</f>
        <v/>
      </c>
      <c r="B9917" t="str">
        <f>IFERROR(VLOOKUP('Lotações convertidas'!A9917,'Lista de conversão'!A:B,2,0),IFERROR(VLOOKUP('Lotações convertidas'!A9917,'Lista de conversão'!B:B,1,0),""))</f>
        <v/>
      </c>
    </row>
    <row r="9918" spans="1:2" x14ac:dyDescent="0.25">
      <c r="A9918" t="str">
        <f>TRIM(BC!F9916)</f>
        <v/>
      </c>
      <c r="B9918" t="str">
        <f>IFERROR(VLOOKUP('Lotações convertidas'!A9918,'Lista de conversão'!A:B,2,0),IFERROR(VLOOKUP('Lotações convertidas'!A9918,'Lista de conversão'!B:B,1,0),""))</f>
        <v/>
      </c>
    </row>
    <row r="9919" spans="1:2" x14ac:dyDescent="0.25">
      <c r="A9919" t="str">
        <f>TRIM(BC!F9917)</f>
        <v/>
      </c>
      <c r="B9919" t="str">
        <f>IFERROR(VLOOKUP('Lotações convertidas'!A9919,'Lista de conversão'!A:B,2,0),IFERROR(VLOOKUP('Lotações convertidas'!A9919,'Lista de conversão'!B:B,1,0),""))</f>
        <v/>
      </c>
    </row>
    <row r="9920" spans="1:2" x14ac:dyDescent="0.25">
      <c r="A9920" t="str">
        <f>TRIM(BC!F9918)</f>
        <v/>
      </c>
      <c r="B9920" t="str">
        <f>IFERROR(VLOOKUP('Lotações convertidas'!A9920,'Lista de conversão'!A:B,2,0),IFERROR(VLOOKUP('Lotações convertidas'!A9920,'Lista de conversão'!B:B,1,0),""))</f>
        <v/>
      </c>
    </row>
    <row r="9921" spans="1:2" x14ac:dyDescent="0.25">
      <c r="A9921" t="str">
        <f>TRIM(BC!F9919)</f>
        <v/>
      </c>
      <c r="B9921" t="str">
        <f>IFERROR(VLOOKUP('Lotações convertidas'!A9921,'Lista de conversão'!A:B,2,0),IFERROR(VLOOKUP('Lotações convertidas'!A9921,'Lista de conversão'!B:B,1,0),""))</f>
        <v/>
      </c>
    </row>
    <row r="9922" spans="1:2" x14ac:dyDescent="0.25">
      <c r="A9922" t="str">
        <f>TRIM(BC!F9920)</f>
        <v/>
      </c>
      <c r="B9922" t="str">
        <f>IFERROR(VLOOKUP('Lotações convertidas'!A9922,'Lista de conversão'!A:B,2,0),IFERROR(VLOOKUP('Lotações convertidas'!A9922,'Lista de conversão'!B:B,1,0),""))</f>
        <v/>
      </c>
    </row>
    <row r="9923" spans="1:2" x14ac:dyDescent="0.25">
      <c r="A9923" t="str">
        <f>TRIM(BC!F9921)</f>
        <v/>
      </c>
      <c r="B9923" t="str">
        <f>IFERROR(VLOOKUP('Lotações convertidas'!A9923,'Lista de conversão'!A:B,2,0),IFERROR(VLOOKUP('Lotações convertidas'!A9923,'Lista de conversão'!B:B,1,0),""))</f>
        <v/>
      </c>
    </row>
    <row r="9924" spans="1:2" x14ac:dyDescent="0.25">
      <c r="A9924" t="str">
        <f>TRIM(BC!F9922)</f>
        <v/>
      </c>
      <c r="B9924" t="str">
        <f>IFERROR(VLOOKUP('Lotações convertidas'!A9924,'Lista de conversão'!A:B,2,0),IFERROR(VLOOKUP('Lotações convertidas'!A9924,'Lista de conversão'!B:B,1,0),""))</f>
        <v/>
      </c>
    </row>
    <row r="9925" spans="1:2" x14ac:dyDescent="0.25">
      <c r="A9925" t="str">
        <f>TRIM(BC!F9923)</f>
        <v/>
      </c>
      <c r="B9925" t="str">
        <f>IFERROR(VLOOKUP('Lotações convertidas'!A9925,'Lista de conversão'!A:B,2,0),IFERROR(VLOOKUP('Lotações convertidas'!A9925,'Lista de conversão'!B:B,1,0),""))</f>
        <v/>
      </c>
    </row>
    <row r="9926" spans="1:2" x14ac:dyDescent="0.25">
      <c r="A9926" t="str">
        <f>TRIM(BC!F9924)</f>
        <v/>
      </c>
      <c r="B9926" t="str">
        <f>IFERROR(VLOOKUP('Lotações convertidas'!A9926,'Lista de conversão'!A:B,2,0),IFERROR(VLOOKUP('Lotações convertidas'!A9926,'Lista de conversão'!B:B,1,0),""))</f>
        <v/>
      </c>
    </row>
    <row r="9927" spans="1:2" x14ac:dyDescent="0.25">
      <c r="A9927" t="str">
        <f>TRIM(BC!F9925)</f>
        <v/>
      </c>
      <c r="B9927" t="str">
        <f>IFERROR(VLOOKUP('Lotações convertidas'!A9927,'Lista de conversão'!A:B,2,0),IFERROR(VLOOKUP('Lotações convertidas'!A9927,'Lista de conversão'!B:B,1,0),""))</f>
        <v/>
      </c>
    </row>
    <row r="9928" spans="1:2" x14ac:dyDescent="0.25">
      <c r="A9928" t="str">
        <f>TRIM(BC!F9926)</f>
        <v/>
      </c>
      <c r="B9928" t="str">
        <f>IFERROR(VLOOKUP('Lotações convertidas'!A9928,'Lista de conversão'!A:B,2,0),IFERROR(VLOOKUP('Lotações convertidas'!A9928,'Lista de conversão'!B:B,1,0),""))</f>
        <v/>
      </c>
    </row>
    <row r="9929" spans="1:2" x14ac:dyDescent="0.25">
      <c r="A9929" t="str">
        <f>TRIM(BC!F9927)</f>
        <v/>
      </c>
      <c r="B9929" t="str">
        <f>IFERROR(VLOOKUP('Lotações convertidas'!A9929,'Lista de conversão'!A:B,2,0),IFERROR(VLOOKUP('Lotações convertidas'!A9929,'Lista de conversão'!B:B,1,0),""))</f>
        <v/>
      </c>
    </row>
    <row r="9930" spans="1:2" x14ac:dyDescent="0.25">
      <c r="A9930" t="str">
        <f>TRIM(BC!F9928)</f>
        <v/>
      </c>
      <c r="B9930" t="str">
        <f>IFERROR(VLOOKUP('Lotações convertidas'!A9930,'Lista de conversão'!A:B,2,0),IFERROR(VLOOKUP('Lotações convertidas'!A9930,'Lista de conversão'!B:B,1,0),""))</f>
        <v/>
      </c>
    </row>
    <row r="9931" spans="1:2" x14ac:dyDescent="0.25">
      <c r="A9931" t="str">
        <f>TRIM(BC!F9929)</f>
        <v/>
      </c>
      <c r="B9931" t="str">
        <f>IFERROR(VLOOKUP('Lotações convertidas'!A9931,'Lista de conversão'!A:B,2,0),IFERROR(VLOOKUP('Lotações convertidas'!A9931,'Lista de conversão'!B:B,1,0),""))</f>
        <v/>
      </c>
    </row>
    <row r="9932" spans="1:2" x14ac:dyDescent="0.25">
      <c r="A9932" t="str">
        <f>TRIM(BC!F9930)</f>
        <v/>
      </c>
      <c r="B9932" t="str">
        <f>IFERROR(VLOOKUP('Lotações convertidas'!A9932,'Lista de conversão'!A:B,2,0),IFERROR(VLOOKUP('Lotações convertidas'!A9932,'Lista de conversão'!B:B,1,0),""))</f>
        <v/>
      </c>
    </row>
    <row r="9933" spans="1:2" x14ac:dyDescent="0.25">
      <c r="A9933" t="str">
        <f>TRIM(BC!F9931)</f>
        <v/>
      </c>
      <c r="B9933" t="str">
        <f>IFERROR(VLOOKUP('Lotações convertidas'!A9933,'Lista de conversão'!A:B,2,0),IFERROR(VLOOKUP('Lotações convertidas'!A9933,'Lista de conversão'!B:B,1,0),""))</f>
        <v/>
      </c>
    </row>
    <row r="9934" spans="1:2" x14ac:dyDescent="0.25">
      <c r="A9934" t="str">
        <f>TRIM(BC!F9932)</f>
        <v/>
      </c>
      <c r="B9934" t="str">
        <f>IFERROR(VLOOKUP('Lotações convertidas'!A9934,'Lista de conversão'!A:B,2,0),IFERROR(VLOOKUP('Lotações convertidas'!A9934,'Lista de conversão'!B:B,1,0),""))</f>
        <v/>
      </c>
    </row>
    <row r="9935" spans="1:2" x14ac:dyDescent="0.25">
      <c r="A9935" t="str">
        <f>TRIM(BC!F9933)</f>
        <v/>
      </c>
      <c r="B9935" t="str">
        <f>IFERROR(VLOOKUP('Lotações convertidas'!A9935,'Lista de conversão'!A:B,2,0),IFERROR(VLOOKUP('Lotações convertidas'!A9935,'Lista de conversão'!B:B,1,0),""))</f>
        <v/>
      </c>
    </row>
    <row r="9936" spans="1:2" x14ac:dyDescent="0.25">
      <c r="A9936" t="str">
        <f>TRIM(BC!F9934)</f>
        <v/>
      </c>
      <c r="B9936" t="str">
        <f>IFERROR(VLOOKUP('Lotações convertidas'!A9936,'Lista de conversão'!A:B,2,0),IFERROR(VLOOKUP('Lotações convertidas'!A9936,'Lista de conversão'!B:B,1,0),""))</f>
        <v/>
      </c>
    </row>
    <row r="9937" spans="1:2" x14ac:dyDescent="0.25">
      <c r="A9937" t="str">
        <f>TRIM(BC!F9935)</f>
        <v/>
      </c>
      <c r="B9937" t="str">
        <f>IFERROR(VLOOKUP('Lotações convertidas'!A9937,'Lista de conversão'!A:B,2,0),IFERROR(VLOOKUP('Lotações convertidas'!A9937,'Lista de conversão'!B:B,1,0),""))</f>
        <v/>
      </c>
    </row>
    <row r="9938" spans="1:2" x14ac:dyDescent="0.25">
      <c r="A9938" t="str">
        <f>TRIM(BC!F9936)</f>
        <v/>
      </c>
      <c r="B9938" t="str">
        <f>IFERROR(VLOOKUP('Lotações convertidas'!A9938,'Lista de conversão'!A:B,2,0),IFERROR(VLOOKUP('Lotações convertidas'!A9938,'Lista de conversão'!B:B,1,0),""))</f>
        <v/>
      </c>
    </row>
    <row r="9939" spans="1:2" x14ac:dyDescent="0.25">
      <c r="A9939" t="str">
        <f>TRIM(BC!F9937)</f>
        <v/>
      </c>
      <c r="B9939" t="str">
        <f>IFERROR(VLOOKUP('Lotações convertidas'!A9939,'Lista de conversão'!A:B,2,0),IFERROR(VLOOKUP('Lotações convertidas'!A9939,'Lista de conversão'!B:B,1,0),""))</f>
        <v/>
      </c>
    </row>
    <row r="9940" spans="1:2" x14ac:dyDescent="0.25">
      <c r="A9940" t="str">
        <f>TRIM(BC!F9938)</f>
        <v/>
      </c>
      <c r="B9940" t="str">
        <f>IFERROR(VLOOKUP('Lotações convertidas'!A9940,'Lista de conversão'!A:B,2,0),IFERROR(VLOOKUP('Lotações convertidas'!A9940,'Lista de conversão'!B:B,1,0),""))</f>
        <v/>
      </c>
    </row>
    <row r="9941" spans="1:2" x14ac:dyDescent="0.25">
      <c r="A9941" t="str">
        <f>TRIM(BC!F9939)</f>
        <v/>
      </c>
      <c r="B9941" t="str">
        <f>IFERROR(VLOOKUP('Lotações convertidas'!A9941,'Lista de conversão'!A:B,2,0),IFERROR(VLOOKUP('Lotações convertidas'!A9941,'Lista de conversão'!B:B,1,0),""))</f>
        <v/>
      </c>
    </row>
    <row r="9942" spans="1:2" x14ac:dyDescent="0.25">
      <c r="A9942" t="str">
        <f>TRIM(BC!F9940)</f>
        <v/>
      </c>
      <c r="B9942" t="str">
        <f>IFERROR(VLOOKUP('Lotações convertidas'!A9942,'Lista de conversão'!A:B,2,0),IFERROR(VLOOKUP('Lotações convertidas'!A9942,'Lista de conversão'!B:B,1,0),""))</f>
        <v/>
      </c>
    </row>
    <row r="9943" spans="1:2" x14ac:dyDescent="0.25">
      <c r="A9943" t="str">
        <f>TRIM(BC!F9941)</f>
        <v/>
      </c>
      <c r="B9943" t="str">
        <f>IFERROR(VLOOKUP('Lotações convertidas'!A9943,'Lista de conversão'!A:B,2,0),IFERROR(VLOOKUP('Lotações convertidas'!A9943,'Lista de conversão'!B:B,1,0),""))</f>
        <v/>
      </c>
    </row>
    <row r="9944" spans="1:2" x14ac:dyDescent="0.25">
      <c r="A9944" t="str">
        <f>TRIM(BC!F9942)</f>
        <v/>
      </c>
      <c r="B9944" t="str">
        <f>IFERROR(VLOOKUP('Lotações convertidas'!A9944,'Lista de conversão'!A:B,2,0),IFERROR(VLOOKUP('Lotações convertidas'!A9944,'Lista de conversão'!B:B,1,0),""))</f>
        <v/>
      </c>
    </row>
    <row r="9945" spans="1:2" x14ac:dyDescent="0.25">
      <c r="A9945" t="str">
        <f>TRIM(BC!F9943)</f>
        <v/>
      </c>
      <c r="B9945" t="str">
        <f>IFERROR(VLOOKUP('Lotações convertidas'!A9945,'Lista de conversão'!A:B,2,0),IFERROR(VLOOKUP('Lotações convertidas'!A9945,'Lista de conversão'!B:B,1,0),""))</f>
        <v/>
      </c>
    </row>
    <row r="9946" spans="1:2" x14ac:dyDescent="0.25">
      <c r="A9946" t="str">
        <f>TRIM(BC!F9944)</f>
        <v/>
      </c>
      <c r="B9946" t="str">
        <f>IFERROR(VLOOKUP('Lotações convertidas'!A9946,'Lista de conversão'!A:B,2,0),IFERROR(VLOOKUP('Lotações convertidas'!A9946,'Lista de conversão'!B:B,1,0),""))</f>
        <v/>
      </c>
    </row>
    <row r="9947" spans="1:2" x14ac:dyDescent="0.25">
      <c r="A9947" t="str">
        <f>TRIM(BC!F9945)</f>
        <v/>
      </c>
      <c r="B9947" t="str">
        <f>IFERROR(VLOOKUP('Lotações convertidas'!A9947,'Lista de conversão'!A:B,2,0),IFERROR(VLOOKUP('Lotações convertidas'!A9947,'Lista de conversão'!B:B,1,0),""))</f>
        <v/>
      </c>
    </row>
    <row r="9948" spans="1:2" x14ac:dyDescent="0.25">
      <c r="A9948" t="str">
        <f>TRIM(BC!F9946)</f>
        <v/>
      </c>
      <c r="B9948" t="str">
        <f>IFERROR(VLOOKUP('Lotações convertidas'!A9948,'Lista de conversão'!A:B,2,0),IFERROR(VLOOKUP('Lotações convertidas'!A9948,'Lista de conversão'!B:B,1,0),""))</f>
        <v/>
      </c>
    </row>
    <row r="9949" spans="1:2" x14ac:dyDescent="0.25">
      <c r="A9949" t="str">
        <f>TRIM(BC!F9947)</f>
        <v/>
      </c>
      <c r="B9949" t="str">
        <f>IFERROR(VLOOKUP('Lotações convertidas'!A9949,'Lista de conversão'!A:B,2,0),IFERROR(VLOOKUP('Lotações convertidas'!A9949,'Lista de conversão'!B:B,1,0),""))</f>
        <v/>
      </c>
    </row>
    <row r="9950" spans="1:2" x14ac:dyDescent="0.25">
      <c r="A9950" t="str">
        <f>TRIM(BC!F9948)</f>
        <v/>
      </c>
      <c r="B9950" t="str">
        <f>IFERROR(VLOOKUP('Lotações convertidas'!A9950,'Lista de conversão'!A:B,2,0),IFERROR(VLOOKUP('Lotações convertidas'!A9950,'Lista de conversão'!B:B,1,0),""))</f>
        <v/>
      </c>
    </row>
    <row r="9951" spans="1:2" x14ac:dyDescent="0.25">
      <c r="A9951" t="str">
        <f>TRIM(BC!F9949)</f>
        <v/>
      </c>
      <c r="B9951" t="str">
        <f>IFERROR(VLOOKUP('Lotações convertidas'!A9951,'Lista de conversão'!A:B,2,0),IFERROR(VLOOKUP('Lotações convertidas'!A9951,'Lista de conversão'!B:B,1,0),""))</f>
        <v/>
      </c>
    </row>
    <row r="9952" spans="1:2" x14ac:dyDescent="0.25">
      <c r="A9952" t="str">
        <f>TRIM(BC!F9950)</f>
        <v/>
      </c>
      <c r="B9952" t="str">
        <f>IFERROR(VLOOKUP('Lotações convertidas'!A9952,'Lista de conversão'!A:B,2,0),IFERROR(VLOOKUP('Lotações convertidas'!A9952,'Lista de conversão'!B:B,1,0),""))</f>
        <v/>
      </c>
    </row>
    <row r="9953" spans="1:2" x14ac:dyDescent="0.25">
      <c r="A9953" t="str">
        <f>TRIM(BC!F9951)</f>
        <v/>
      </c>
      <c r="B9953" t="str">
        <f>IFERROR(VLOOKUP('Lotações convertidas'!A9953,'Lista de conversão'!A:B,2,0),IFERROR(VLOOKUP('Lotações convertidas'!A9953,'Lista de conversão'!B:B,1,0),""))</f>
        <v/>
      </c>
    </row>
    <row r="9954" spans="1:2" x14ac:dyDescent="0.25">
      <c r="A9954" t="str">
        <f>TRIM(BC!F9952)</f>
        <v/>
      </c>
      <c r="B9954" t="str">
        <f>IFERROR(VLOOKUP('Lotações convertidas'!A9954,'Lista de conversão'!A:B,2,0),IFERROR(VLOOKUP('Lotações convertidas'!A9954,'Lista de conversão'!B:B,1,0),""))</f>
        <v/>
      </c>
    </row>
    <row r="9955" spans="1:2" x14ac:dyDescent="0.25">
      <c r="A9955" t="str">
        <f>TRIM(BC!F9953)</f>
        <v/>
      </c>
      <c r="B9955" t="str">
        <f>IFERROR(VLOOKUP('Lotações convertidas'!A9955,'Lista de conversão'!A:B,2,0),IFERROR(VLOOKUP('Lotações convertidas'!A9955,'Lista de conversão'!B:B,1,0),""))</f>
        <v/>
      </c>
    </row>
    <row r="9956" spans="1:2" x14ac:dyDescent="0.25">
      <c r="A9956" t="str">
        <f>TRIM(BC!F9954)</f>
        <v/>
      </c>
      <c r="B9956" t="str">
        <f>IFERROR(VLOOKUP('Lotações convertidas'!A9956,'Lista de conversão'!A:B,2,0),IFERROR(VLOOKUP('Lotações convertidas'!A9956,'Lista de conversão'!B:B,1,0),""))</f>
        <v/>
      </c>
    </row>
    <row r="9957" spans="1:2" x14ac:dyDescent="0.25">
      <c r="A9957" t="str">
        <f>TRIM(BC!F9955)</f>
        <v/>
      </c>
      <c r="B9957" t="str">
        <f>IFERROR(VLOOKUP('Lotações convertidas'!A9957,'Lista de conversão'!A:B,2,0),IFERROR(VLOOKUP('Lotações convertidas'!A9957,'Lista de conversão'!B:B,1,0),""))</f>
        <v/>
      </c>
    </row>
    <row r="9958" spans="1:2" x14ac:dyDescent="0.25">
      <c r="A9958" t="str">
        <f>TRIM(BC!F9956)</f>
        <v/>
      </c>
      <c r="B9958" t="str">
        <f>IFERROR(VLOOKUP('Lotações convertidas'!A9958,'Lista de conversão'!A:B,2,0),IFERROR(VLOOKUP('Lotações convertidas'!A9958,'Lista de conversão'!B:B,1,0),""))</f>
        <v/>
      </c>
    </row>
    <row r="9959" spans="1:2" x14ac:dyDescent="0.25">
      <c r="A9959" t="str">
        <f>TRIM(BC!F9957)</f>
        <v/>
      </c>
      <c r="B9959" t="str">
        <f>IFERROR(VLOOKUP('Lotações convertidas'!A9959,'Lista de conversão'!A:B,2,0),IFERROR(VLOOKUP('Lotações convertidas'!A9959,'Lista de conversão'!B:B,1,0),""))</f>
        <v/>
      </c>
    </row>
    <row r="9960" spans="1:2" x14ac:dyDescent="0.25">
      <c r="A9960" t="str">
        <f>TRIM(BC!F9958)</f>
        <v/>
      </c>
      <c r="B9960" t="str">
        <f>IFERROR(VLOOKUP('Lotações convertidas'!A9960,'Lista de conversão'!A:B,2,0),IFERROR(VLOOKUP('Lotações convertidas'!A9960,'Lista de conversão'!B:B,1,0),""))</f>
        <v/>
      </c>
    </row>
    <row r="9961" spans="1:2" x14ac:dyDescent="0.25">
      <c r="A9961" t="str">
        <f>TRIM(BC!F9959)</f>
        <v/>
      </c>
      <c r="B9961" t="str">
        <f>IFERROR(VLOOKUP('Lotações convertidas'!A9961,'Lista de conversão'!A:B,2,0),IFERROR(VLOOKUP('Lotações convertidas'!A9961,'Lista de conversão'!B:B,1,0),""))</f>
        <v/>
      </c>
    </row>
    <row r="9962" spans="1:2" x14ac:dyDescent="0.25">
      <c r="A9962" t="str">
        <f>TRIM(BC!F9960)</f>
        <v/>
      </c>
      <c r="B9962" t="str">
        <f>IFERROR(VLOOKUP('Lotações convertidas'!A9962,'Lista de conversão'!A:B,2,0),IFERROR(VLOOKUP('Lotações convertidas'!A9962,'Lista de conversão'!B:B,1,0),""))</f>
        <v/>
      </c>
    </row>
    <row r="9963" spans="1:2" x14ac:dyDescent="0.25">
      <c r="A9963" t="str">
        <f>TRIM(BC!F9961)</f>
        <v/>
      </c>
      <c r="B9963" t="str">
        <f>IFERROR(VLOOKUP('Lotações convertidas'!A9963,'Lista de conversão'!A:B,2,0),IFERROR(VLOOKUP('Lotações convertidas'!A9963,'Lista de conversão'!B:B,1,0),""))</f>
        <v/>
      </c>
    </row>
    <row r="9964" spans="1:2" x14ac:dyDescent="0.25">
      <c r="A9964" t="str">
        <f>TRIM(BC!F9962)</f>
        <v/>
      </c>
      <c r="B9964" t="str">
        <f>IFERROR(VLOOKUP('Lotações convertidas'!A9964,'Lista de conversão'!A:B,2,0),IFERROR(VLOOKUP('Lotações convertidas'!A9964,'Lista de conversão'!B:B,1,0),""))</f>
        <v/>
      </c>
    </row>
    <row r="9965" spans="1:2" x14ac:dyDescent="0.25">
      <c r="A9965" t="str">
        <f>TRIM(BC!F9963)</f>
        <v/>
      </c>
      <c r="B9965" t="str">
        <f>IFERROR(VLOOKUP('Lotações convertidas'!A9965,'Lista de conversão'!A:B,2,0),IFERROR(VLOOKUP('Lotações convertidas'!A9965,'Lista de conversão'!B:B,1,0),""))</f>
        <v/>
      </c>
    </row>
    <row r="9966" spans="1:2" x14ac:dyDescent="0.25">
      <c r="A9966" t="str">
        <f>TRIM(BC!F9964)</f>
        <v/>
      </c>
      <c r="B9966" t="str">
        <f>IFERROR(VLOOKUP('Lotações convertidas'!A9966,'Lista de conversão'!A:B,2,0),IFERROR(VLOOKUP('Lotações convertidas'!A9966,'Lista de conversão'!B:B,1,0),""))</f>
        <v/>
      </c>
    </row>
    <row r="9967" spans="1:2" x14ac:dyDescent="0.25">
      <c r="A9967" t="str">
        <f>TRIM(BC!F9965)</f>
        <v/>
      </c>
      <c r="B9967" t="str">
        <f>IFERROR(VLOOKUP('Lotações convertidas'!A9967,'Lista de conversão'!A:B,2,0),IFERROR(VLOOKUP('Lotações convertidas'!A9967,'Lista de conversão'!B:B,1,0),""))</f>
        <v/>
      </c>
    </row>
    <row r="9968" spans="1:2" x14ac:dyDescent="0.25">
      <c r="A9968" t="str">
        <f>TRIM(BC!F9966)</f>
        <v/>
      </c>
      <c r="B9968" t="str">
        <f>IFERROR(VLOOKUP('Lotações convertidas'!A9968,'Lista de conversão'!A:B,2,0),IFERROR(VLOOKUP('Lotações convertidas'!A9968,'Lista de conversão'!B:B,1,0),""))</f>
        <v/>
      </c>
    </row>
    <row r="9969" spans="1:2" x14ac:dyDescent="0.25">
      <c r="A9969" t="str">
        <f>TRIM(BC!F9967)</f>
        <v/>
      </c>
      <c r="B9969" t="str">
        <f>IFERROR(VLOOKUP('Lotações convertidas'!A9969,'Lista de conversão'!A:B,2,0),IFERROR(VLOOKUP('Lotações convertidas'!A9969,'Lista de conversão'!B:B,1,0),""))</f>
        <v/>
      </c>
    </row>
    <row r="9970" spans="1:2" x14ac:dyDescent="0.25">
      <c r="A9970" t="str">
        <f>TRIM(BC!F9968)</f>
        <v/>
      </c>
      <c r="B9970" t="str">
        <f>IFERROR(VLOOKUP('Lotações convertidas'!A9970,'Lista de conversão'!A:B,2,0),IFERROR(VLOOKUP('Lotações convertidas'!A9970,'Lista de conversão'!B:B,1,0),""))</f>
        <v/>
      </c>
    </row>
    <row r="9971" spans="1:2" x14ac:dyDescent="0.25">
      <c r="A9971" t="str">
        <f>TRIM(BC!F9969)</f>
        <v/>
      </c>
      <c r="B9971" t="str">
        <f>IFERROR(VLOOKUP('Lotações convertidas'!A9971,'Lista de conversão'!A:B,2,0),IFERROR(VLOOKUP('Lotações convertidas'!A9971,'Lista de conversão'!B:B,1,0),""))</f>
        <v/>
      </c>
    </row>
    <row r="9972" spans="1:2" x14ac:dyDescent="0.25">
      <c r="A9972" t="str">
        <f>TRIM(BC!F9970)</f>
        <v/>
      </c>
      <c r="B9972" t="str">
        <f>IFERROR(VLOOKUP('Lotações convertidas'!A9972,'Lista de conversão'!A:B,2,0),IFERROR(VLOOKUP('Lotações convertidas'!A9972,'Lista de conversão'!B:B,1,0),""))</f>
        <v/>
      </c>
    </row>
    <row r="9973" spans="1:2" x14ac:dyDescent="0.25">
      <c r="A9973" t="str">
        <f>TRIM(BC!F9971)</f>
        <v/>
      </c>
      <c r="B9973" t="str">
        <f>IFERROR(VLOOKUP('Lotações convertidas'!A9973,'Lista de conversão'!A:B,2,0),IFERROR(VLOOKUP('Lotações convertidas'!A9973,'Lista de conversão'!B:B,1,0),""))</f>
        <v/>
      </c>
    </row>
    <row r="9974" spans="1:2" x14ac:dyDescent="0.25">
      <c r="A9974" t="str">
        <f>TRIM(BC!F9972)</f>
        <v/>
      </c>
      <c r="B9974" t="str">
        <f>IFERROR(VLOOKUP('Lotações convertidas'!A9974,'Lista de conversão'!A:B,2,0),IFERROR(VLOOKUP('Lotações convertidas'!A9974,'Lista de conversão'!B:B,1,0),""))</f>
        <v/>
      </c>
    </row>
    <row r="9975" spans="1:2" x14ac:dyDescent="0.25">
      <c r="A9975" t="str">
        <f>TRIM(BC!F9973)</f>
        <v/>
      </c>
      <c r="B9975" t="str">
        <f>IFERROR(VLOOKUP('Lotações convertidas'!A9975,'Lista de conversão'!A:B,2,0),IFERROR(VLOOKUP('Lotações convertidas'!A9975,'Lista de conversão'!B:B,1,0),""))</f>
        <v/>
      </c>
    </row>
    <row r="9976" spans="1:2" x14ac:dyDescent="0.25">
      <c r="A9976" t="str">
        <f>TRIM(BC!F9974)</f>
        <v/>
      </c>
      <c r="B9976" t="str">
        <f>IFERROR(VLOOKUP('Lotações convertidas'!A9976,'Lista de conversão'!A:B,2,0),IFERROR(VLOOKUP('Lotações convertidas'!A9976,'Lista de conversão'!B:B,1,0),""))</f>
        <v/>
      </c>
    </row>
    <row r="9977" spans="1:2" x14ac:dyDescent="0.25">
      <c r="A9977" t="str">
        <f>TRIM(BC!F9975)</f>
        <v/>
      </c>
      <c r="B9977" t="str">
        <f>IFERROR(VLOOKUP('Lotações convertidas'!A9977,'Lista de conversão'!A:B,2,0),IFERROR(VLOOKUP('Lotações convertidas'!A9977,'Lista de conversão'!B:B,1,0),""))</f>
        <v/>
      </c>
    </row>
    <row r="9978" spans="1:2" x14ac:dyDescent="0.25">
      <c r="A9978" t="str">
        <f>TRIM(BC!F9976)</f>
        <v/>
      </c>
      <c r="B9978" t="str">
        <f>IFERROR(VLOOKUP('Lotações convertidas'!A9978,'Lista de conversão'!A:B,2,0),IFERROR(VLOOKUP('Lotações convertidas'!A9978,'Lista de conversão'!B:B,1,0),""))</f>
        <v/>
      </c>
    </row>
    <row r="9979" spans="1:2" x14ac:dyDescent="0.25">
      <c r="A9979" t="str">
        <f>TRIM(BC!F9977)</f>
        <v/>
      </c>
      <c r="B9979" t="str">
        <f>IFERROR(VLOOKUP('Lotações convertidas'!A9979,'Lista de conversão'!A:B,2,0),IFERROR(VLOOKUP('Lotações convertidas'!A9979,'Lista de conversão'!B:B,1,0),""))</f>
        <v/>
      </c>
    </row>
    <row r="9980" spans="1:2" x14ac:dyDescent="0.25">
      <c r="A9980" t="str">
        <f>TRIM(BC!F9978)</f>
        <v/>
      </c>
      <c r="B9980" t="str">
        <f>IFERROR(VLOOKUP('Lotações convertidas'!A9980,'Lista de conversão'!A:B,2,0),IFERROR(VLOOKUP('Lotações convertidas'!A9980,'Lista de conversão'!B:B,1,0),""))</f>
        <v/>
      </c>
    </row>
    <row r="9981" spans="1:2" x14ac:dyDescent="0.25">
      <c r="A9981" t="str">
        <f>TRIM(BC!F9979)</f>
        <v/>
      </c>
      <c r="B9981" t="str">
        <f>IFERROR(VLOOKUP('Lotações convertidas'!A9981,'Lista de conversão'!A:B,2,0),IFERROR(VLOOKUP('Lotações convertidas'!A9981,'Lista de conversão'!B:B,1,0),""))</f>
        <v/>
      </c>
    </row>
    <row r="9982" spans="1:2" x14ac:dyDescent="0.25">
      <c r="A9982" t="str">
        <f>TRIM(BC!F9980)</f>
        <v/>
      </c>
      <c r="B9982" t="str">
        <f>IFERROR(VLOOKUP('Lotações convertidas'!A9982,'Lista de conversão'!A:B,2,0),IFERROR(VLOOKUP('Lotações convertidas'!A9982,'Lista de conversão'!B:B,1,0),""))</f>
        <v/>
      </c>
    </row>
    <row r="9983" spans="1:2" x14ac:dyDescent="0.25">
      <c r="A9983" t="str">
        <f>TRIM(BC!F9981)</f>
        <v/>
      </c>
      <c r="B9983" t="str">
        <f>IFERROR(VLOOKUP('Lotações convertidas'!A9983,'Lista de conversão'!A:B,2,0),IFERROR(VLOOKUP('Lotações convertidas'!A9983,'Lista de conversão'!B:B,1,0),""))</f>
        <v/>
      </c>
    </row>
    <row r="9984" spans="1:2" x14ac:dyDescent="0.25">
      <c r="A9984" t="str">
        <f>TRIM(BC!F9982)</f>
        <v/>
      </c>
      <c r="B9984" t="str">
        <f>IFERROR(VLOOKUP('Lotações convertidas'!A9984,'Lista de conversão'!A:B,2,0),IFERROR(VLOOKUP('Lotações convertidas'!A9984,'Lista de conversão'!B:B,1,0),""))</f>
        <v/>
      </c>
    </row>
    <row r="9985" spans="1:2" x14ac:dyDescent="0.25">
      <c r="A9985" t="str">
        <f>TRIM(BC!F9983)</f>
        <v/>
      </c>
      <c r="B9985" t="str">
        <f>IFERROR(VLOOKUP('Lotações convertidas'!A9985,'Lista de conversão'!A:B,2,0),IFERROR(VLOOKUP('Lotações convertidas'!A9985,'Lista de conversão'!B:B,1,0),""))</f>
        <v/>
      </c>
    </row>
    <row r="9986" spans="1:2" x14ac:dyDescent="0.25">
      <c r="A9986" t="str">
        <f>TRIM(BC!F9984)</f>
        <v/>
      </c>
      <c r="B9986" t="str">
        <f>IFERROR(VLOOKUP('Lotações convertidas'!A9986,'Lista de conversão'!A:B,2,0),IFERROR(VLOOKUP('Lotações convertidas'!A9986,'Lista de conversão'!B:B,1,0),""))</f>
        <v/>
      </c>
    </row>
    <row r="9987" spans="1:2" x14ac:dyDescent="0.25">
      <c r="A9987" t="str">
        <f>TRIM(BC!F9985)</f>
        <v/>
      </c>
      <c r="B9987" t="str">
        <f>IFERROR(VLOOKUP('Lotações convertidas'!A9987,'Lista de conversão'!A:B,2,0),IFERROR(VLOOKUP('Lotações convertidas'!A9987,'Lista de conversão'!B:B,1,0),""))</f>
        <v/>
      </c>
    </row>
    <row r="9988" spans="1:2" x14ac:dyDescent="0.25">
      <c r="A9988" t="str">
        <f>TRIM(BC!F9986)</f>
        <v/>
      </c>
      <c r="B9988" t="str">
        <f>IFERROR(VLOOKUP('Lotações convertidas'!A9988,'Lista de conversão'!A:B,2,0),IFERROR(VLOOKUP('Lotações convertidas'!A9988,'Lista de conversão'!B:B,1,0),""))</f>
        <v/>
      </c>
    </row>
    <row r="9989" spans="1:2" x14ac:dyDescent="0.25">
      <c r="A9989" t="str">
        <f>TRIM(BC!F9987)</f>
        <v/>
      </c>
      <c r="B9989" t="str">
        <f>IFERROR(VLOOKUP('Lotações convertidas'!A9989,'Lista de conversão'!A:B,2,0),IFERROR(VLOOKUP('Lotações convertidas'!A9989,'Lista de conversão'!B:B,1,0),""))</f>
        <v/>
      </c>
    </row>
    <row r="9990" spans="1:2" x14ac:dyDescent="0.25">
      <c r="A9990" t="str">
        <f>TRIM(BC!F9988)</f>
        <v/>
      </c>
      <c r="B9990" t="str">
        <f>IFERROR(VLOOKUP('Lotações convertidas'!A9990,'Lista de conversão'!A:B,2,0),IFERROR(VLOOKUP('Lotações convertidas'!A9990,'Lista de conversão'!B:B,1,0),""))</f>
        <v/>
      </c>
    </row>
    <row r="9991" spans="1:2" x14ac:dyDescent="0.25">
      <c r="A9991" t="str">
        <f>TRIM(BC!F9989)</f>
        <v/>
      </c>
      <c r="B9991" t="str">
        <f>IFERROR(VLOOKUP('Lotações convertidas'!A9991,'Lista de conversão'!A:B,2,0),IFERROR(VLOOKUP('Lotações convertidas'!A9991,'Lista de conversão'!B:B,1,0),""))</f>
        <v/>
      </c>
    </row>
    <row r="9992" spans="1:2" x14ac:dyDescent="0.25">
      <c r="A9992" t="str">
        <f>TRIM(BC!F9990)</f>
        <v/>
      </c>
      <c r="B9992" t="str">
        <f>IFERROR(VLOOKUP('Lotações convertidas'!A9992,'Lista de conversão'!A:B,2,0),IFERROR(VLOOKUP('Lotações convertidas'!A9992,'Lista de conversão'!B:B,1,0),""))</f>
        <v/>
      </c>
    </row>
    <row r="9993" spans="1:2" x14ac:dyDescent="0.25">
      <c r="A9993" t="str">
        <f>TRIM(BC!F9991)</f>
        <v/>
      </c>
      <c r="B9993" t="str">
        <f>IFERROR(VLOOKUP('Lotações convertidas'!A9993,'Lista de conversão'!A:B,2,0),IFERROR(VLOOKUP('Lotações convertidas'!A9993,'Lista de conversão'!B:B,1,0),""))</f>
        <v/>
      </c>
    </row>
    <row r="9994" spans="1:2" x14ac:dyDescent="0.25">
      <c r="A9994" t="str">
        <f>TRIM(BC!F9992)</f>
        <v/>
      </c>
      <c r="B9994" t="str">
        <f>IFERROR(VLOOKUP('Lotações convertidas'!A9994,'Lista de conversão'!A:B,2,0),IFERROR(VLOOKUP('Lotações convertidas'!A9994,'Lista de conversão'!B:B,1,0),""))</f>
        <v/>
      </c>
    </row>
    <row r="9995" spans="1:2" x14ac:dyDescent="0.25">
      <c r="A9995" t="str">
        <f>TRIM(BC!F9993)</f>
        <v/>
      </c>
      <c r="B9995" t="str">
        <f>IFERROR(VLOOKUP('Lotações convertidas'!A9995,'Lista de conversão'!A:B,2,0),IFERROR(VLOOKUP('Lotações convertidas'!A9995,'Lista de conversão'!B:B,1,0),""))</f>
        <v/>
      </c>
    </row>
    <row r="9996" spans="1:2" x14ac:dyDescent="0.25">
      <c r="A9996" t="str">
        <f>TRIM(BC!F9994)</f>
        <v/>
      </c>
      <c r="B9996" t="str">
        <f>IFERROR(VLOOKUP('Lotações convertidas'!A9996,'Lista de conversão'!A:B,2,0),IFERROR(VLOOKUP('Lotações convertidas'!A9996,'Lista de conversão'!B:B,1,0),""))</f>
        <v/>
      </c>
    </row>
    <row r="9997" spans="1:2" x14ac:dyDescent="0.25">
      <c r="A9997" t="str">
        <f>TRIM(BC!F9995)</f>
        <v/>
      </c>
      <c r="B9997" t="str">
        <f>IFERROR(VLOOKUP('Lotações convertidas'!A9997,'Lista de conversão'!A:B,2,0),IFERROR(VLOOKUP('Lotações convertidas'!A9997,'Lista de conversão'!B:B,1,0),""))</f>
        <v/>
      </c>
    </row>
    <row r="9998" spans="1:2" x14ac:dyDescent="0.25">
      <c r="A9998" t="str">
        <f>TRIM(BC!F9996)</f>
        <v/>
      </c>
      <c r="B9998" t="str">
        <f>IFERROR(VLOOKUP('Lotações convertidas'!A9998,'Lista de conversão'!A:B,2,0),IFERROR(VLOOKUP('Lotações convertidas'!A9998,'Lista de conversão'!B:B,1,0),""))</f>
        <v/>
      </c>
    </row>
    <row r="9999" spans="1:2" x14ac:dyDescent="0.25">
      <c r="A9999" t="str">
        <f>TRIM(BC!F9997)</f>
        <v/>
      </c>
      <c r="B9999" t="str">
        <f>IFERROR(VLOOKUP('Lotações convertidas'!A9999,'Lista de conversão'!A:B,2,0),IFERROR(VLOOKUP('Lotações convertidas'!A9999,'Lista de conversão'!B:B,1,0),""))</f>
        <v/>
      </c>
    </row>
    <row r="10000" spans="1:2" x14ac:dyDescent="0.25">
      <c r="A10000" t="str">
        <f>TRIM(BC!F9998)</f>
        <v/>
      </c>
      <c r="B10000" t="str">
        <f>IFERROR(VLOOKUP('Lotações convertidas'!A10000,'Lista de conversão'!A:B,2,0),IFERROR(VLOOKUP('Lotações convertidas'!A10000,'Lista de conversão'!B:B,1,0),""))</f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L1025"/>
  <sheetViews>
    <sheetView showGridLines="0" zoomScaleNormal="100" workbookViewId="0">
      <selection activeCell="CO21" sqref="CO21"/>
    </sheetView>
  </sheetViews>
  <sheetFormatPr defaultColWidth="12.59765625" defaultRowHeight="13.8" x14ac:dyDescent="0.25"/>
  <cols>
    <col min="1" max="2" width="0.3984375" customWidth="1"/>
    <col min="3" max="10" width="1.5" customWidth="1"/>
    <col min="11" max="11" width="2.19921875" customWidth="1"/>
    <col min="12" max="12" width="0.3984375" customWidth="1"/>
    <col min="13" max="21" width="1.5" customWidth="1"/>
    <col min="22" max="22" width="1" customWidth="1"/>
    <col min="23" max="24" width="1.5" customWidth="1"/>
    <col min="25" max="25" width="1" customWidth="1"/>
    <col min="26" max="26" width="1.5" customWidth="1"/>
    <col min="27" max="27" width="1.19921875" customWidth="1"/>
    <col min="28" max="34" width="1.5" customWidth="1"/>
    <col min="35" max="35" width="1.19921875" customWidth="1"/>
    <col min="36" max="45" width="1.5" customWidth="1"/>
    <col min="46" max="46" width="1.09765625" customWidth="1"/>
    <col min="47" max="48" width="1.5" customWidth="1"/>
    <col min="49" max="49" width="1" customWidth="1"/>
    <col min="50" max="55" width="1.5" customWidth="1"/>
    <col min="56" max="56" width="1" customWidth="1"/>
    <col min="57" max="63" width="1.5" customWidth="1"/>
    <col min="64" max="77" width="1.8984375" customWidth="1"/>
    <col min="78" max="78" width="1.5" customWidth="1"/>
    <col min="79" max="79" width="0.8984375" customWidth="1"/>
    <col min="80" max="80" width="1" customWidth="1"/>
    <col min="81" max="84" width="1.5" hidden="1" customWidth="1"/>
    <col min="85" max="86" width="7.59765625" hidden="1" customWidth="1"/>
  </cols>
  <sheetData>
    <row r="1" spans="1:90" ht="18" customHeight="1" x14ac:dyDescent="0.3">
      <c r="A1" s="33"/>
      <c r="B1" s="33"/>
      <c r="C1" s="203" t="s">
        <v>16555</v>
      </c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34"/>
      <c r="BI1" s="34"/>
      <c r="BJ1" s="34"/>
      <c r="BK1" s="34"/>
      <c r="BL1" s="34"/>
      <c r="BM1" s="34"/>
      <c r="BN1" s="204" t="s">
        <v>16556</v>
      </c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35"/>
      <c r="CB1" s="25"/>
      <c r="CC1" s="25"/>
      <c r="CD1" s="25"/>
      <c r="CE1" s="25"/>
      <c r="CF1" s="25"/>
      <c r="CG1" s="25"/>
      <c r="CH1" s="25"/>
    </row>
    <row r="2" spans="1:90" ht="36" customHeight="1" x14ac:dyDescent="0.3">
      <c r="A2" s="33"/>
      <c r="B2" s="33"/>
      <c r="C2" s="205" t="str">
        <f>IFERROR(IF(AP2&gt;0,VLOOKUP(AP2,#REF!,2,0),""),"Matrícula não localizada")</f>
        <v>Matrícula não localizada</v>
      </c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6">
        <v>1202713</v>
      </c>
      <c r="AQ2" s="206"/>
      <c r="AR2" s="206"/>
      <c r="AS2" s="206"/>
      <c r="AT2" s="206"/>
      <c r="AU2" s="206"/>
      <c r="AV2" s="206"/>
      <c r="AW2" s="206"/>
      <c r="AX2" s="206"/>
      <c r="AY2" s="206"/>
      <c r="AZ2" s="206"/>
      <c r="BA2" s="206"/>
      <c r="BB2" s="206"/>
      <c r="BC2" s="206"/>
      <c r="BD2" s="206"/>
      <c r="BE2" s="207" t="str">
        <f>IFERROR(IF(AP2&gt;0,VLOOKUP(AP2,#REF!,3,0),""),"Matrícula não localizada")&amp;" / "&amp;IFERROR(IF(AP2&gt;0,VLOOKUP(AP2,#REF!,4,0),""),"")</f>
        <v xml:space="preserve">Matrícula não localizada / </v>
      </c>
      <c r="BF2" s="207"/>
      <c r="BG2" s="207"/>
      <c r="BH2" s="207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7"/>
      <c r="BV2" s="207"/>
      <c r="BW2" s="207"/>
      <c r="BX2" s="207"/>
      <c r="BY2" s="207"/>
      <c r="BZ2" s="207"/>
      <c r="CA2" s="207"/>
      <c r="CB2" s="25"/>
      <c r="CC2" s="25"/>
      <c r="CD2" s="25"/>
      <c r="CE2" s="25"/>
      <c r="CF2" s="25"/>
      <c r="CG2" s="25"/>
      <c r="CH2" s="25"/>
      <c r="CK2" s="36"/>
      <c r="CL2" t="s">
        <v>16557</v>
      </c>
    </row>
    <row r="3" spans="1:90" ht="42.75" customHeight="1" x14ac:dyDescent="0.3">
      <c r="A3" s="33"/>
      <c r="B3" s="33"/>
      <c r="C3" s="208" t="str">
        <f>IFERROR(IF(AP2&gt;0,VLOOKUP(AP2,#REF!,5,0),""),"Matrícula não localizada")</f>
        <v>Matrícula não localizada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9" t="str">
        <f>IFERROR(IF(AP2&gt;0,VLOOKUP(AP2,#REF!,6,0),""),"Matrícula não localizada")</f>
        <v>Matrícula não localizada</v>
      </c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10" t="str">
        <f>IFERROR(IF(AP2&gt;0,VLOOKUP(AP2,#REF!,12,0),""),"Matrícula não localizada")</f>
        <v>Matrícula não localizada</v>
      </c>
      <c r="AQ3" s="210"/>
      <c r="AR3" s="210"/>
      <c r="AS3" s="210"/>
      <c r="AT3" s="210"/>
      <c r="AU3" s="210"/>
      <c r="AV3" s="210"/>
      <c r="AW3" s="210"/>
      <c r="AX3" s="210"/>
      <c r="AY3" s="210"/>
      <c r="AZ3" s="210"/>
      <c r="BA3" s="210"/>
      <c r="BB3" s="210"/>
      <c r="BC3" s="210"/>
      <c r="BD3" s="210"/>
      <c r="BE3" s="37"/>
      <c r="BF3" s="211"/>
      <c r="BG3" s="211"/>
      <c r="BH3" s="38"/>
      <c r="BI3" s="38"/>
      <c r="BJ3" s="38"/>
      <c r="BK3" s="38"/>
      <c r="BL3" s="38"/>
      <c r="BM3" s="38"/>
      <c r="BN3" s="38"/>
      <c r="BO3" s="38"/>
      <c r="BP3" s="212" t="str">
        <f>IFERROR(IF(AP2&gt;0,VLOOKUP(AP2,#REF!,13,0),""),"")</f>
        <v/>
      </c>
      <c r="BQ3" s="212"/>
      <c r="BR3" s="212"/>
      <c r="BS3" s="38"/>
      <c r="BT3" s="38"/>
      <c r="BU3" s="38"/>
      <c r="BV3" s="38"/>
      <c r="BW3" s="38"/>
      <c r="BX3" s="38"/>
      <c r="BY3" s="38"/>
      <c r="BZ3" s="38"/>
      <c r="CA3" s="39"/>
      <c r="CB3" s="25"/>
      <c r="CC3" s="25"/>
      <c r="CD3" s="25"/>
      <c r="CE3" s="25"/>
      <c r="CF3" s="25"/>
      <c r="CG3" s="25"/>
      <c r="CH3" s="25"/>
      <c r="CK3" s="40"/>
      <c r="CL3" t="s">
        <v>16558</v>
      </c>
    </row>
    <row r="4" spans="1:90" ht="18.75" customHeight="1" x14ac:dyDescent="0.3">
      <c r="A4" s="33"/>
      <c r="B4" s="33"/>
      <c r="C4" s="213" t="s">
        <v>348</v>
      </c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41"/>
      <c r="Y4" s="41"/>
      <c r="Z4" s="41"/>
      <c r="AA4" s="41"/>
      <c r="AB4" s="41"/>
      <c r="AC4" s="41" t="str">
        <f>IFERROR(IF(AP2&gt;0,VLOOKUP(AP2,#REF!,14,0),""),"Matrícula não localizada")</f>
        <v>Matrícula não localizada</v>
      </c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2"/>
      <c r="BE4" s="214" t="s">
        <v>16559</v>
      </c>
      <c r="BF4" s="214"/>
      <c r="BG4" s="214"/>
      <c r="BH4" s="214"/>
      <c r="BI4" s="214"/>
      <c r="BJ4" s="214"/>
      <c r="BK4" s="214"/>
      <c r="BL4" s="214"/>
      <c r="BM4" s="214"/>
      <c r="BN4" s="214"/>
      <c r="BO4" s="215" t="str">
        <f>IFERROR(IF(AP2&gt;0,VLOOKUP(AP2,#REF!,7,0),""),"Matrícula não localizada")</f>
        <v>Matrícula não localizada</v>
      </c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5"/>
      <c r="CC4" s="25"/>
      <c r="CD4" s="25"/>
      <c r="CE4" s="25"/>
      <c r="CF4" s="25"/>
      <c r="CG4" s="25"/>
      <c r="CH4" s="25"/>
      <c r="CK4" s="43"/>
      <c r="CL4" t="s">
        <v>16560</v>
      </c>
    </row>
    <row r="5" spans="1:90" ht="5.25" customHeight="1" x14ac:dyDescent="0.3">
      <c r="A5" s="33"/>
      <c r="B5" s="33"/>
      <c r="C5" s="44"/>
      <c r="D5" s="45"/>
      <c r="E5" s="45"/>
      <c r="F5" s="45"/>
      <c r="G5" s="45"/>
      <c r="H5" s="46"/>
      <c r="I5" s="46"/>
      <c r="J5" s="47"/>
      <c r="K5" s="47"/>
      <c r="L5" s="47"/>
      <c r="M5" s="47"/>
      <c r="N5" s="47"/>
      <c r="O5" s="47"/>
      <c r="P5" s="47"/>
      <c r="Q5" s="47"/>
      <c r="R5" s="48"/>
      <c r="S5" s="48"/>
      <c r="T5" s="47"/>
      <c r="U5" s="47"/>
      <c r="V5" s="48"/>
      <c r="W5" s="48"/>
      <c r="X5" s="47"/>
      <c r="Y5" s="47"/>
      <c r="Z5" s="47"/>
      <c r="AA5" s="47"/>
      <c r="AB5" s="47"/>
      <c r="AC5" s="47"/>
      <c r="AD5" s="48"/>
      <c r="AE5" s="48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8"/>
      <c r="AS5" s="48"/>
      <c r="AT5" s="48"/>
      <c r="AU5" s="47"/>
      <c r="AV5" s="48"/>
      <c r="AW5" s="48"/>
      <c r="AX5" s="47"/>
      <c r="AY5" s="47"/>
      <c r="AZ5" s="47"/>
      <c r="BA5" s="47"/>
      <c r="BB5" s="47"/>
      <c r="BC5" s="47"/>
      <c r="BD5" s="49"/>
      <c r="BE5" s="50"/>
      <c r="BF5" s="47"/>
      <c r="BG5" s="47"/>
      <c r="BH5" s="47"/>
      <c r="BI5" s="47"/>
      <c r="BJ5" s="47"/>
      <c r="BK5" s="47"/>
      <c r="BL5" s="47"/>
      <c r="BM5" s="47"/>
      <c r="BN5" s="49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51"/>
      <c r="CC5" s="51"/>
      <c r="CD5" s="51"/>
      <c r="CE5" s="51"/>
      <c r="CF5" s="25"/>
      <c r="CG5" s="25"/>
      <c r="CH5" s="25"/>
    </row>
    <row r="6" spans="1:90" ht="18.75" customHeight="1" x14ac:dyDescent="0.3">
      <c r="A6" s="33"/>
      <c r="B6" s="33"/>
      <c r="C6" s="217" t="s">
        <v>16561</v>
      </c>
      <c r="D6" s="217"/>
      <c r="E6" s="217"/>
      <c r="F6" s="217"/>
      <c r="G6" s="217"/>
      <c r="H6" s="218"/>
      <c r="I6" s="218"/>
      <c r="J6" s="53" t="s">
        <v>16562</v>
      </c>
      <c r="K6" s="53"/>
      <c r="L6" s="53"/>
      <c r="M6" s="53"/>
      <c r="N6" s="53"/>
      <c r="O6" s="53"/>
      <c r="P6" s="53"/>
      <c r="Q6" s="53"/>
      <c r="R6" s="218"/>
      <c r="S6" s="218"/>
      <c r="T6" s="54"/>
      <c r="U6" s="54"/>
      <c r="V6" s="218"/>
      <c r="W6" s="218"/>
      <c r="X6" s="53" t="s">
        <v>16563</v>
      </c>
      <c r="Y6" s="53"/>
      <c r="Z6" s="53"/>
      <c r="AA6" s="53"/>
      <c r="AB6" s="54"/>
      <c r="AC6" s="54"/>
      <c r="AD6" s="218"/>
      <c r="AE6" s="218"/>
      <c r="AF6" s="53" t="s">
        <v>16564</v>
      </c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4"/>
      <c r="AR6" s="219"/>
      <c r="AS6" s="219"/>
      <c r="AT6" s="219"/>
      <c r="AU6" s="53"/>
      <c r="AV6" s="218"/>
      <c r="AW6" s="218"/>
      <c r="AX6" s="53" t="s">
        <v>16565</v>
      </c>
      <c r="AY6" s="53"/>
      <c r="AZ6" s="53"/>
      <c r="BA6" s="53"/>
      <c r="BB6" s="53"/>
      <c r="BC6" s="53"/>
      <c r="BD6" s="53"/>
      <c r="BE6" s="217" t="s">
        <v>16566</v>
      </c>
      <c r="BF6" s="217"/>
      <c r="BG6" s="217"/>
      <c r="BH6" s="217"/>
      <c r="BI6" s="217"/>
      <c r="BJ6" s="217"/>
      <c r="BK6" s="217"/>
      <c r="BL6" s="217"/>
      <c r="BM6" s="217"/>
      <c r="BN6" s="217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51"/>
      <c r="CC6" s="51"/>
      <c r="CD6" s="51"/>
      <c r="CE6" s="51"/>
      <c r="CF6" s="25"/>
      <c r="CG6" s="25"/>
      <c r="CH6" s="25"/>
      <c r="CK6" s="55"/>
      <c r="CL6" s="9" t="s">
        <v>16567</v>
      </c>
    </row>
    <row r="7" spans="1:90" ht="4.5" customHeight="1" x14ac:dyDescent="0.3">
      <c r="A7" s="33"/>
      <c r="B7" s="33"/>
      <c r="C7" s="52"/>
      <c r="D7" s="56"/>
      <c r="E7" s="56"/>
      <c r="F7" s="56"/>
      <c r="G7" s="56"/>
      <c r="H7" s="56"/>
      <c r="I7" s="56"/>
      <c r="J7" s="57"/>
      <c r="K7" s="57"/>
      <c r="L7" s="56"/>
      <c r="M7" s="53"/>
      <c r="N7" s="54"/>
      <c r="O7" s="54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7"/>
      <c r="AH7" s="57"/>
      <c r="AI7" s="57"/>
      <c r="AJ7" s="53"/>
      <c r="AK7" s="53"/>
      <c r="AL7" s="57"/>
      <c r="AM7" s="57"/>
      <c r="AN7" s="57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8"/>
      <c r="BF7" s="53"/>
      <c r="BG7" s="53"/>
      <c r="BH7" s="53"/>
      <c r="BI7" s="53"/>
      <c r="BJ7" s="53"/>
      <c r="BK7" s="53"/>
      <c r="BL7" s="53"/>
      <c r="BM7" s="53"/>
      <c r="BN7" s="57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51"/>
      <c r="CC7" s="51"/>
      <c r="CD7" s="51"/>
      <c r="CE7" s="51"/>
      <c r="CF7" s="25"/>
      <c r="CG7" s="25"/>
      <c r="CH7" s="25"/>
    </row>
    <row r="8" spans="1:90" ht="4.5" customHeight="1" x14ac:dyDescent="0.3">
      <c r="A8" s="33"/>
      <c r="B8" s="33"/>
      <c r="C8" s="59"/>
      <c r="D8" s="60"/>
      <c r="E8" s="60"/>
      <c r="F8" s="60"/>
      <c r="G8" s="60"/>
      <c r="H8" s="60"/>
      <c r="I8" s="60"/>
      <c r="J8" s="61"/>
      <c r="K8" s="61"/>
      <c r="L8" s="60"/>
      <c r="M8" s="62"/>
      <c r="N8" s="63"/>
      <c r="O8" s="63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1"/>
      <c r="AH8" s="61"/>
      <c r="AI8" s="61"/>
      <c r="AJ8" s="62"/>
      <c r="AK8" s="62"/>
      <c r="AL8" s="61"/>
      <c r="AM8" s="61"/>
      <c r="AN8" s="61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2"/>
      <c r="CA8" s="64"/>
      <c r="CB8" s="51"/>
      <c r="CC8" s="51"/>
      <c r="CD8" s="51"/>
      <c r="CE8" s="51"/>
      <c r="CF8" s="25"/>
      <c r="CG8" s="25"/>
      <c r="CH8" s="25"/>
    </row>
    <row r="9" spans="1:90" ht="18.75" customHeight="1" x14ac:dyDescent="0.3">
      <c r="A9" s="33"/>
      <c r="B9" s="33"/>
      <c r="C9" s="220" t="s">
        <v>16568</v>
      </c>
      <c r="D9" s="220"/>
      <c r="E9" s="220"/>
      <c r="F9" s="220"/>
      <c r="G9" s="220"/>
      <c r="H9" s="220"/>
      <c r="I9" s="220"/>
      <c r="J9" s="218"/>
      <c r="K9" s="218"/>
      <c r="L9" s="56"/>
      <c r="M9" s="53" t="s">
        <v>16569</v>
      </c>
      <c r="N9" s="54"/>
      <c r="O9" s="54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218"/>
      <c r="AH9" s="218"/>
      <c r="AI9" s="218"/>
      <c r="AJ9" s="53" t="s">
        <v>16570</v>
      </c>
      <c r="AK9" s="53"/>
      <c r="AL9" s="218"/>
      <c r="AM9" s="218"/>
      <c r="AN9" s="218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 t="s">
        <v>16571</v>
      </c>
      <c r="BA9" s="53"/>
      <c r="BB9" s="65"/>
      <c r="BC9" s="53"/>
      <c r="BD9" s="53"/>
      <c r="BE9" s="53"/>
      <c r="BF9" s="53"/>
      <c r="BG9" s="53"/>
      <c r="BH9" s="53"/>
      <c r="BI9" s="53"/>
      <c r="BJ9" s="53"/>
      <c r="BK9" s="53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21"/>
      <c r="BY9" s="221"/>
      <c r="BZ9" s="53"/>
      <c r="CA9" s="66"/>
      <c r="CB9" s="51"/>
      <c r="CC9" s="51"/>
      <c r="CD9" s="51"/>
      <c r="CE9" s="51"/>
      <c r="CF9" s="25"/>
      <c r="CG9" s="25"/>
      <c r="CH9" s="25"/>
      <c r="CK9" s="67"/>
      <c r="CL9" s="9" t="s">
        <v>16572</v>
      </c>
    </row>
    <row r="10" spans="1:90" ht="4.5" customHeight="1" x14ac:dyDescent="0.3">
      <c r="A10" s="33"/>
      <c r="B10" s="33"/>
      <c r="C10" s="220"/>
      <c r="D10" s="220"/>
      <c r="E10" s="220"/>
      <c r="F10" s="220"/>
      <c r="G10" s="220"/>
      <c r="H10" s="220"/>
      <c r="I10" s="220"/>
      <c r="J10" s="68"/>
      <c r="K10" s="69"/>
      <c r="L10" s="70"/>
      <c r="M10" s="71"/>
      <c r="N10" s="70"/>
      <c r="O10" s="70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2"/>
      <c r="AA10" s="72"/>
      <c r="AB10" s="72"/>
      <c r="AC10" s="71"/>
      <c r="AD10" s="71"/>
      <c r="AE10" s="72"/>
      <c r="AF10" s="72"/>
      <c r="AG10" s="72"/>
      <c r="AH10" s="71"/>
      <c r="AI10" s="71"/>
      <c r="AJ10" s="72"/>
      <c r="AK10" s="72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0"/>
      <c r="BH10" s="70"/>
      <c r="BI10" s="70"/>
      <c r="BJ10" s="73"/>
      <c r="BK10" s="53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74"/>
      <c r="BY10" s="74"/>
      <c r="BZ10" s="53"/>
      <c r="CA10" s="66"/>
      <c r="CB10" s="51"/>
      <c r="CC10" s="51"/>
      <c r="CD10" s="51"/>
      <c r="CE10" s="51"/>
      <c r="CF10" s="25"/>
      <c r="CG10" s="25"/>
      <c r="CH10" s="25"/>
    </row>
    <row r="11" spans="1:90" ht="18.75" customHeight="1" x14ac:dyDescent="0.3">
      <c r="A11" s="33"/>
      <c r="B11" s="33"/>
      <c r="C11" s="220"/>
      <c r="D11" s="220"/>
      <c r="E11" s="220"/>
      <c r="F11" s="220"/>
      <c r="G11" s="220"/>
      <c r="H11" s="220"/>
      <c r="I11" s="220"/>
      <c r="J11" s="218"/>
      <c r="K11" s="218"/>
      <c r="L11" s="54"/>
      <c r="M11" s="53" t="s">
        <v>16573</v>
      </c>
      <c r="N11" s="54"/>
      <c r="O11" s="54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218"/>
      <c r="AA11" s="218"/>
      <c r="AB11" s="218"/>
      <c r="AC11" s="53" t="s">
        <v>16570</v>
      </c>
      <c r="AD11" s="53"/>
      <c r="AE11" s="218"/>
      <c r="AF11" s="218"/>
      <c r="AG11" s="218"/>
      <c r="AH11" s="53"/>
      <c r="AI11" s="222"/>
      <c r="AJ11" s="222"/>
      <c r="AK11" s="53" t="s">
        <v>16574</v>
      </c>
      <c r="AL11" s="54"/>
      <c r="AM11" s="54"/>
      <c r="AN11" s="54"/>
      <c r="AO11" s="53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53"/>
      <c r="BL11" s="223" t="s">
        <v>16575</v>
      </c>
      <c r="BM11" s="223"/>
      <c r="BN11" s="223" t="s">
        <v>16576</v>
      </c>
      <c r="BO11" s="223"/>
      <c r="BP11" s="223" t="s">
        <v>16577</v>
      </c>
      <c r="BQ11" s="223"/>
      <c r="BR11" s="223" t="s">
        <v>16578</v>
      </c>
      <c r="BS11" s="223"/>
      <c r="BT11" s="223" t="s">
        <v>16579</v>
      </c>
      <c r="BU11" s="223"/>
      <c r="BV11" s="224" t="s">
        <v>16580</v>
      </c>
      <c r="BW11" s="224"/>
      <c r="BX11" s="224" t="s">
        <v>16581</v>
      </c>
      <c r="BY11" s="224"/>
      <c r="BZ11" s="53"/>
      <c r="CA11" s="66"/>
      <c r="CB11" s="51"/>
      <c r="CC11" s="51"/>
      <c r="CD11" s="51"/>
      <c r="CE11" s="51"/>
      <c r="CF11" s="25"/>
      <c r="CG11" s="25"/>
      <c r="CH11" s="25"/>
      <c r="CI11" s="43" t="s">
        <v>16582</v>
      </c>
    </row>
    <row r="12" spans="1:90" ht="14.25" customHeight="1" x14ac:dyDescent="0.3">
      <c r="A12" s="33"/>
      <c r="B12" s="33"/>
      <c r="C12" s="75"/>
      <c r="D12" s="76"/>
      <c r="E12" s="76"/>
      <c r="F12" s="76"/>
      <c r="G12" s="76"/>
      <c r="H12" s="76"/>
      <c r="I12" s="76"/>
      <c r="J12" s="77"/>
      <c r="K12" s="76"/>
      <c r="L12" s="54"/>
      <c r="M12" s="53"/>
      <c r="N12" s="54"/>
      <c r="O12" s="54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77"/>
      <c r="AA12" s="76"/>
      <c r="AB12" s="76"/>
      <c r="AC12" s="53"/>
      <c r="AD12" s="53"/>
      <c r="AE12" s="77"/>
      <c r="AF12" s="76"/>
      <c r="AG12" s="76"/>
      <c r="AH12" s="53"/>
      <c r="AI12" s="78"/>
      <c r="AJ12" s="76"/>
      <c r="AK12" s="53"/>
      <c r="AL12" s="54"/>
      <c r="AM12" s="54"/>
      <c r="AN12" s="54"/>
      <c r="AO12" s="53"/>
      <c r="AP12" s="53"/>
      <c r="AQ12" s="53"/>
      <c r="AR12" s="53"/>
      <c r="AS12" s="53"/>
      <c r="AT12" s="53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53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57"/>
      <c r="BW12" s="65"/>
      <c r="BX12" s="79"/>
      <c r="BY12" s="43"/>
      <c r="BZ12" s="53"/>
      <c r="CA12" s="66"/>
      <c r="CB12" s="25"/>
      <c r="CC12" s="25"/>
      <c r="CD12" s="25"/>
      <c r="CE12" s="25"/>
      <c r="CF12" s="25"/>
      <c r="CG12" s="25"/>
      <c r="CH12" s="25"/>
    </row>
    <row r="13" spans="1:90" s="10" customFormat="1" ht="18.75" customHeight="1" x14ac:dyDescent="0.3">
      <c r="A13" s="33"/>
      <c r="B13" s="33"/>
      <c r="C13" s="80"/>
      <c r="D13" s="46"/>
      <c r="E13" s="46"/>
      <c r="F13" s="46"/>
      <c r="G13" s="46"/>
      <c r="H13" s="46"/>
      <c r="I13" s="46"/>
      <c r="J13" s="81" t="s">
        <v>16583</v>
      </c>
      <c r="K13" s="82"/>
      <c r="L13" s="82"/>
      <c r="M13" s="82"/>
      <c r="N13" s="82"/>
      <c r="O13" s="82"/>
      <c r="P13" s="225"/>
      <c r="Q13" s="225"/>
      <c r="R13" s="83" t="s">
        <v>16584</v>
      </c>
      <c r="S13" s="84"/>
      <c r="T13" s="84"/>
      <c r="U13" s="81"/>
      <c r="V13" s="225"/>
      <c r="W13" s="225"/>
      <c r="X13" s="81" t="s">
        <v>16585</v>
      </c>
      <c r="Y13" s="85"/>
      <c r="Z13" s="81"/>
      <c r="AA13" s="86"/>
      <c r="AB13" s="225"/>
      <c r="AC13" s="225"/>
      <c r="AD13" s="81" t="s">
        <v>16586</v>
      </c>
      <c r="AE13" s="81"/>
      <c r="AF13" s="81"/>
      <c r="AG13" s="87"/>
      <c r="AH13" s="82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89"/>
      <c r="CB13" s="51"/>
      <c r="CC13" s="51"/>
      <c r="CD13" s="51"/>
      <c r="CE13" s="51"/>
      <c r="CF13" s="25"/>
      <c r="CG13" s="25"/>
      <c r="CH13" s="25"/>
    </row>
    <row r="14" spans="1:90" ht="14.25" customHeight="1" x14ac:dyDescent="0.3">
      <c r="A14" s="33"/>
      <c r="B14" s="33"/>
      <c r="C14" s="90"/>
      <c r="D14" s="91"/>
      <c r="E14" s="91"/>
      <c r="F14" s="91"/>
      <c r="G14" s="91"/>
      <c r="H14" s="91"/>
      <c r="I14" s="91"/>
      <c r="J14" s="53"/>
      <c r="K14" s="65"/>
      <c r="L14" s="65"/>
      <c r="M14" s="65"/>
      <c r="N14" s="65"/>
      <c r="O14" s="65"/>
      <c r="P14" s="77"/>
      <c r="Q14" s="76"/>
      <c r="R14" s="65"/>
      <c r="S14" s="65"/>
      <c r="T14" s="65"/>
      <c r="U14" s="65"/>
      <c r="V14" s="65"/>
      <c r="W14" s="65"/>
      <c r="X14" s="77"/>
      <c r="Y14" s="76"/>
      <c r="Z14" s="65"/>
      <c r="AA14" s="65"/>
      <c r="AB14" s="65"/>
      <c r="AC14" s="65"/>
      <c r="AD14" s="65"/>
      <c r="AE14" s="65"/>
      <c r="AF14" s="65"/>
      <c r="AG14" s="91"/>
      <c r="AH14" s="78"/>
      <c r="AI14" s="76"/>
      <c r="AJ14" s="78"/>
      <c r="AK14" s="92"/>
      <c r="AL14" s="92"/>
      <c r="AM14" s="53"/>
      <c r="AN14" s="78"/>
      <c r="AO14" s="76"/>
      <c r="AP14" s="53"/>
      <c r="AQ14" s="54"/>
      <c r="AR14" s="53"/>
      <c r="AS14" s="91"/>
      <c r="AT14" s="78"/>
      <c r="AU14" s="76"/>
      <c r="AV14" s="53"/>
      <c r="AW14" s="53"/>
      <c r="AX14" s="53"/>
      <c r="AY14" s="93"/>
      <c r="AZ14" s="65"/>
      <c r="BA14" s="65"/>
      <c r="BB14" s="65"/>
      <c r="BC14" s="65"/>
      <c r="BD14" s="65"/>
      <c r="BE14" s="65"/>
      <c r="BF14" s="65"/>
      <c r="BG14" s="65"/>
      <c r="BH14" s="65"/>
      <c r="BI14" s="93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4"/>
      <c r="CB14" s="25"/>
      <c r="CC14" s="25"/>
      <c r="CD14" s="25"/>
      <c r="CE14" s="25"/>
      <c r="CF14" s="25"/>
      <c r="CG14" s="25"/>
      <c r="CH14" s="25"/>
    </row>
    <row r="15" spans="1:90" ht="42.75" customHeight="1" x14ac:dyDescent="0.3">
      <c r="A15" s="33"/>
      <c r="B15" s="33"/>
      <c r="C15" s="226"/>
      <c r="D15" s="226"/>
      <c r="E15" s="226"/>
      <c r="F15" s="226"/>
      <c r="G15" s="226"/>
      <c r="H15" s="226"/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  <c r="BB15" s="226"/>
      <c r="BC15" s="226"/>
      <c r="BD15" s="226"/>
      <c r="BE15" s="37"/>
      <c r="BF15" s="211"/>
      <c r="BG15" s="211"/>
      <c r="BH15" s="38"/>
      <c r="BI15" s="38"/>
      <c r="BJ15" s="38"/>
      <c r="BK15" s="38"/>
      <c r="BL15" s="228"/>
      <c r="BM15" s="228"/>
      <c r="BN15" s="229" t="s">
        <v>28</v>
      </c>
      <c r="BO15" s="229"/>
      <c r="BP15" s="228"/>
      <c r="BQ15" s="228"/>
      <c r="BR15" s="38" t="s">
        <v>106</v>
      </c>
      <c r="BS15" s="38"/>
      <c r="BT15" s="228"/>
      <c r="BU15" s="228"/>
      <c r="BV15" s="38" t="s">
        <v>178</v>
      </c>
      <c r="BW15" s="38"/>
      <c r="BX15" s="228"/>
      <c r="BY15" s="228"/>
      <c r="BZ15" s="230" t="s">
        <v>265</v>
      </c>
      <c r="CA15" s="230"/>
      <c r="CB15" s="25"/>
      <c r="CC15" s="25"/>
      <c r="CD15" s="25"/>
      <c r="CE15" s="25"/>
      <c r="CF15" s="25"/>
      <c r="CG15" s="25"/>
      <c r="CH15" s="25"/>
    </row>
    <row r="16" spans="1:90" ht="4.5" customHeight="1" x14ac:dyDescent="0.3">
      <c r="A16" s="33"/>
      <c r="B16" s="33"/>
      <c r="C16" s="95"/>
      <c r="D16" s="96"/>
      <c r="E16" s="96"/>
      <c r="F16" s="96"/>
      <c r="G16" s="96"/>
      <c r="H16" s="96"/>
      <c r="I16" s="96"/>
      <c r="J16" s="96"/>
      <c r="K16" s="96"/>
      <c r="L16" s="96"/>
      <c r="M16" s="97"/>
      <c r="N16" s="97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9"/>
      <c r="AA16" s="97"/>
      <c r="AB16" s="100"/>
      <c r="AC16" s="98"/>
      <c r="AD16" s="98"/>
      <c r="AE16" s="98"/>
      <c r="AF16" s="98"/>
      <c r="AG16" s="98"/>
      <c r="AH16" s="99"/>
      <c r="AI16" s="99"/>
      <c r="AJ16" s="100"/>
      <c r="AK16" s="100"/>
      <c r="AL16" s="98"/>
      <c r="AM16" s="98"/>
      <c r="AN16" s="98"/>
      <c r="AO16" s="98"/>
      <c r="AP16" s="101"/>
      <c r="AQ16" s="101"/>
      <c r="AR16" s="101"/>
      <c r="AS16" s="101"/>
      <c r="AT16" s="101"/>
      <c r="AU16" s="101"/>
      <c r="AV16" s="99"/>
      <c r="AW16" s="99"/>
      <c r="AX16" s="98"/>
      <c r="AY16" s="100"/>
      <c r="AZ16" s="100"/>
      <c r="BA16" s="101"/>
      <c r="BB16" s="101"/>
      <c r="BC16" s="101"/>
      <c r="BD16" s="101"/>
      <c r="BE16" s="102"/>
      <c r="BF16" s="102"/>
      <c r="BG16" s="102"/>
      <c r="BH16" s="102"/>
      <c r="BI16" s="102"/>
      <c r="BJ16" s="103"/>
      <c r="BK16" s="231" t="s">
        <v>16559</v>
      </c>
      <c r="BL16" s="231"/>
      <c r="BM16" s="231"/>
      <c r="BN16" s="231"/>
      <c r="BO16" s="231"/>
      <c r="BP16" s="231"/>
      <c r="BQ16" s="231"/>
      <c r="BR16" s="231"/>
      <c r="BS16" s="231"/>
      <c r="BT16" s="215"/>
      <c r="BU16" s="215"/>
      <c r="BV16" s="215"/>
      <c r="BW16" s="215"/>
      <c r="BX16" s="215"/>
      <c r="BY16" s="215"/>
      <c r="BZ16" s="215"/>
      <c r="CA16" s="215"/>
      <c r="CB16" s="25"/>
      <c r="CC16" s="25"/>
      <c r="CD16" s="25"/>
      <c r="CE16" s="25"/>
      <c r="CF16" s="25"/>
      <c r="CG16" s="25"/>
      <c r="CH16" s="25"/>
    </row>
    <row r="17" spans="1:87" ht="18.75" customHeight="1" x14ac:dyDescent="0.3">
      <c r="A17" s="33"/>
      <c r="B17" s="33"/>
      <c r="C17" s="217" t="s">
        <v>348</v>
      </c>
      <c r="D17" s="217"/>
      <c r="E17" s="217"/>
      <c r="F17" s="217"/>
      <c r="G17" s="217"/>
      <c r="H17" s="217"/>
      <c r="I17" s="217"/>
      <c r="J17" s="217"/>
      <c r="K17" s="217"/>
      <c r="L17" s="217"/>
      <c r="M17" s="218"/>
      <c r="N17" s="218"/>
      <c r="O17" s="53" t="s">
        <v>16549</v>
      </c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4"/>
      <c r="AA17" s="218"/>
      <c r="AB17" s="218"/>
      <c r="AC17" s="53" t="s">
        <v>16550</v>
      </c>
      <c r="AD17" s="53"/>
      <c r="AE17" s="53"/>
      <c r="AF17" s="53"/>
      <c r="AG17" s="53"/>
      <c r="AH17" s="53"/>
      <c r="AI17" s="54"/>
      <c r="AJ17" s="218"/>
      <c r="AK17" s="218"/>
      <c r="AL17" s="53" t="s">
        <v>16547</v>
      </c>
      <c r="AM17" s="53"/>
      <c r="AN17" s="53"/>
      <c r="AO17" s="53"/>
      <c r="AP17" s="53"/>
      <c r="AQ17" s="53"/>
      <c r="AR17" s="104"/>
      <c r="AS17" s="104"/>
      <c r="AT17" s="104"/>
      <c r="AU17" s="104"/>
      <c r="AV17" s="104"/>
      <c r="AW17" s="104"/>
      <c r="AX17" s="54"/>
      <c r="AY17" s="218"/>
      <c r="AZ17" s="218"/>
      <c r="BA17" s="53" t="s">
        <v>16546</v>
      </c>
      <c r="BB17" s="104"/>
      <c r="BC17" s="105"/>
      <c r="BD17" s="106"/>
      <c r="BE17" s="107"/>
      <c r="BF17" s="108"/>
      <c r="BG17" s="109"/>
      <c r="BH17" s="110"/>
      <c r="BI17" s="110"/>
      <c r="BJ17" s="110"/>
      <c r="BK17" s="231"/>
      <c r="BL17" s="231"/>
      <c r="BM17" s="231"/>
      <c r="BN17" s="231"/>
      <c r="BO17" s="231"/>
      <c r="BP17" s="231"/>
      <c r="BQ17" s="231"/>
      <c r="BR17" s="231"/>
      <c r="BS17" s="231"/>
      <c r="BT17" s="215"/>
      <c r="BU17" s="215"/>
      <c r="BV17" s="215"/>
      <c r="BW17" s="215"/>
      <c r="BX17" s="215"/>
      <c r="BY17" s="215"/>
      <c r="BZ17" s="215"/>
      <c r="CA17" s="215"/>
      <c r="CB17" s="25"/>
      <c r="CC17" s="25"/>
      <c r="CD17" s="25"/>
      <c r="CE17" s="25"/>
      <c r="CF17" s="25"/>
      <c r="CG17" s="25"/>
      <c r="CH17" s="25"/>
    </row>
    <row r="18" spans="1:87" ht="4.5" customHeight="1" x14ac:dyDescent="0.3">
      <c r="A18" s="33"/>
      <c r="B18" s="33"/>
      <c r="C18" s="111"/>
      <c r="D18" s="112"/>
      <c r="E18" s="112"/>
      <c r="F18" s="112"/>
      <c r="G18" s="112"/>
      <c r="H18" s="112"/>
      <c r="I18" s="112"/>
      <c r="J18" s="112"/>
      <c r="K18" s="112"/>
      <c r="L18" s="112"/>
      <c r="M18" s="113"/>
      <c r="N18" s="113"/>
      <c r="O18" s="114"/>
      <c r="P18" s="114"/>
      <c r="Q18" s="114"/>
      <c r="R18" s="114"/>
      <c r="S18" s="114"/>
      <c r="T18" s="114"/>
      <c r="U18" s="114"/>
      <c r="V18" s="114"/>
      <c r="W18" s="115"/>
      <c r="X18" s="115"/>
      <c r="Y18" s="114"/>
      <c r="Z18" s="116"/>
      <c r="AA18" s="113"/>
      <c r="AB18" s="117"/>
      <c r="AC18" s="114"/>
      <c r="AD18" s="114"/>
      <c r="AE18" s="114"/>
      <c r="AF18" s="116"/>
      <c r="AG18" s="116"/>
      <c r="AH18" s="118"/>
      <c r="AI18" s="118"/>
      <c r="AJ18" s="117"/>
      <c r="AK18" s="117"/>
      <c r="AL18" s="114"/>
      <c r="AM18" s="114"/>
      <c r="AN18" s="114"/>
      <c r="AO18" s="114"/>
      <c r="AP18" s="114"/>
      <c r="AQ18" s="114"/>
      <c r="AR18" s="114"/>
      <c r="AS18" s="115"/>
      <c r="AT18" s="115"/>
      <c r="AU18" s="114"/>
      <c r="AV18" s="116"/>
      <c r="AW18" s="116"/>
      <c r="AX18" s="114"/>
      <c r="AY18" s="117"/>
      <c r="AZ18" s="117"/>
      <c r="BA18" s="114"/>
      <c r="BB18" s="114"/>
      <c r="BC18" s="114"/>
      <c r="BD18" s="114"/>
      <c r="BE18" s="112"/>
      <c r="BF18" s="112"/>
      <c r="BG18" s="112"/>
      <c r="BH18" s="112"/>
      <c r="BI18" s="112"/>
      <c r="BJ18" s="119"/>
      <c r="BK18" s="231"/>
      <c r="BL18" s="231"/>
      <c r="BM18" s="231"/>
      <c r="BN18" s="231"/>
      <c r="BO18" s="231"/>
      <c r="BP18" s="231"/>
      <c r="BQ18" s="231"/>
      <c r="BR18" s="231"/>
      <c r="BS18" s="231"/>
      <c r="BT18" s="215"/>
      <c r="BU18" s="215"/>
      <c r="BV18" s="215"/>
      <c r="BW18" s="215"/>
      <c r="BX18" s="215"/>
      <c r="BY18" s="215"/>
      <c r="BZ18" s="215"/>
      <c r="CA18" s="215"/>
      <c r="CB18" s="25"/>
      <c r="CC18" s="25"/>
      <c r="CD18" s="25"/>
      <c r="CE18" s="25"/>
      <c r="CF18" s="25"/>
      <c r="CG18" s="25"/>
      <c r="CH18" s="25"/>
    </row>
    <row r="19" spans="1:87" ht="3.75" customHeight="1" x14ac:dyDescent="0.3">
      <c r="A19" s="33"/>
      <c r="B19" s="33"/>
      <c r="C19" s="120"/>
      <c r="D19" s="121"/>
      <c r="E19" s="121"/>
      <c r="F19" s="121"/>
      <c r="G19" s="121"/>
      <c r="H19" s="121"/>
      <c r="I19" s="121"/>
      <c r="J19" s="121"/>
      <c r="K19" s="121"/>
      <c r="L19" s="121"/>
      <c r="M19" s="61"/>
      <c r="N19" s="61"/>
      <c r="O19" s="122"/>
      <c r="P19" s="122"/>
      <c r="Q19" s="122"/>
      <c r="R19" s="122"/>
      <c r="S19" s="122"/>
      <c r="T19" s="122"/>
      <c r="U19" s="122"/>
      <c r="V19" s="122"/>
      <c r="W19" s="61"/>
      <c r="X19" s="61"/>
      <c r="Y19" s="122"/>
      <c r="Z19" s="61"/>
      <c r="AA19" s="61"/>
      <c r="AB19" s="122"/>
      <c r="AC19" s="122"/>
      <c r="AD19" s="122"/>
      <c r="AE19" s="122"/>
      <c r="AF19" s="61"/>
      <c r="AG19" s="61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61"/>
      <c r="AT19" s="61"/>
      <c r="AU19" s="62"/>
      <c r="AV19" s="61"/>
      <c r="AW19" s="61"/>
      <c r="AX19" s="62"/>
      <c r="AY19" s="122"/>
      <c r="AZ19" s="122"/>
      <c r="BA19" s="122"/>
      <c r="BB19" s="122"/>
      <c r="BC19" s="122"/>
      <c r="BD19" s="122"/>
      <c r="BE19" s="120"/>
      <c r="BF19" s="121"/>
      <c r="BG19" s="121"/>
      <c r="BH19" s="121"/>
      <c r="BI19" s="121"/>
      <c r="BJ19" s="121"/>
      <c r="BK19" s="121"/>
      <c r="BL19" s="121"/>
      <c r="BM19" s="121"/>
      <c r="BN19" s="121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5"/>
      <c r="CC19" s="25"/>
      <c r="CD19" s="25"/>
      <c r="CE19" s="25"/>
      <c r="CF19" s="25"/>
      <c r="CG19" s="25"/>
      <c r="CH19" s="25"/>
    </row>
    <row r="20" spans="1:87" ht="18.75" customHeight="1" x14ac:dyDescent="0.3">
      <c r="A20" s="33"/>
      <c r="B20" s="33"/>
      <c r="C20" s="217" t="s">
        <v>16561</v>
      </c>
      <c r="D20" s="217"/>
      <c r="E20" s="217"/>
      <c r="F20" s="217"/>
      <c r="G20" s="217"/>
      <c r="H20" s="217"/>
      <c r="I20" s="217"/>
      <c r="J20" s="217"/>
      <c r="K20" s="217"/>
      <c r="L20" s="217"/>
      <c r="M20" s="218"/>
      <c r="N20" s="218"/>
      <c r="O20" s="53" t="s">
        <v>16562</v>
      </c>
      <c r="P20" s="53"/>
      <c r="Q20" s="53"/>
      <c r="R20" s="53"/>
      <c r="S20" s="53"/>
      <c r="T20" s="53"/>
      <c r="U20" s="53"/>
      <c r="V20" s="53"/>
      <c r="W20" s="218"/>
      <c r="X20" s="218"/>
      <c r="Y20" s="53"/>
      <c r="Z20" s="218"/>
      <c r="AA20" s="218"/>
      <c r="AB20" s="53" t="s">
        <v>16563</v>
      </c>
      <c r="AC20" s="53"/>
      <c r="AD20" s="53"/>
      <c r="AE20" s="53"/>
      <c r="AF20" s="218"/>
      <c r="AG20" s="218"/>
      <c r="AH20" s="53" t="s">
        <v>16564</v>
      </c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4"/>
      <c r="AT20" s="218"/>
      <c r="AU20" s="218"/>
      <c r="AV20" s="53"/>
      <c r="AW20" s="218"/>
      <c r="AX20" s="218"/>
      <c r="AY20" s="53" t="s">
        <v>16565</v>
      </c>
      <c r="AZ20" s="53"/>
      <c r="BA20" s="53"/>
      <c r="BB20" s="53"/>
      <c r="BC20" s="53"/>
      <c r="BD20" s="53"/>
      <c r="BE20" s="217" t="s">
        <v>16566</v>
      </c>
      <c r="BF20" s="217"/>
      <c r="BG20" s="217"/>
      <c r="BH20" s="217"/>
      <c r="BI20" s="217"/>
      <c r="BJ20" s="217"/>
      <c r="BK20" s="217"/>
      <c r="BL20" s="217"/>
      <c r="BM20" s="217"/>
      <c r="BN20" s="217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5"/>
      <c r="CC20" s="25"/>
      <c r="CD20" s="25"/>
      <c r="CE20" s="25"/>
      <c r="CF20" s="25"/>
      <c r="CG20" s="25"/>
      <c r="CH20" s="25"/>
    </row>
    <row r="21" spans="1:87" ht="5.25" customHeight="1" x14ac:dyDescent="0.3">
      <c r="A21" s="33"/>
      <c r="B21" s="33"/>
      <c r="C21" s="111"/>
      <c r="D21" s="112"/>
      <c r="E21" s="112"/>
      <c r="F21" s="112"/>
      <c r="G21" s="112"/>
      <c r="H21" s="112"/>
      <c r="I21" s="112"/>
      <c r="J21" s="115"/>
      <c r="K21" s="115"/>
      <c r="L21" s="112"/>
      <c r="M21" s="117"/>
      <c r="N21" s="123"/>
      <c r="O21" s="124"/>
      <c r="P21" s="114"/>
      <c r="Q21" s="114"/>
      <c r="R21" s="114"/>
      <c r="S21" s="114"/>
      <c r="T21" s="114"/>
      <c r="U21" s="114"/>
      <c r="V21" s="114"/>
      <c r="W21" s="117"/>
      <c r="X21" s="117"/>
      <c r="Y21" s="114"/>
      <c r="Z21" s="117"/>
      <c r="AA21" s="117"/>
      <c r="AB21" s="114"/>
      <c r="AC21" s="114"/>
      <c r="AD21" s="114"/>
      <c r="AE21" s="114"/>
      <c r="AF21" s="117"/>
      <c r="AG21" s="125"/>
      <c r="AH21" s="115"/>
      <c r="AI21" s="115"/>
      <c r="AJ21" s="114"/>
      <c r="AK21" s="114"/>
      <c r="AL21" s="115"/>
      <c r="AM21" s="115"/>
      <c r="AN21" s="115"/>
      <c r="AO21" s="114"/>
      <c r="AP21" s="114"/>
      <c r="AQ21" s="114"/>
      <c r="AR21" s="114"/>
      <c r="AS21" s="117"/>
      <c r="AT21" s="117"/>
      <c r="AU21" s="117"/>
      <c r="AV21" s="117"/>
      <c r="AW21" s="117"/>
      <c r="AX21" s="117"/>
      <c r="AY21" s="114"/>
      <c r="AZ21" s="114"/>
      <c r="BA21" s="114"/>
      <c r="BB21" s="114"/>
      <c r="BC21" s="114"/>
      <c r="BD21" s="126"/>
      <c r="BE21" s="127"/>
      <c r="BF21" s="114"/>
      <c r="BG21" s="114"/>
      <c r="BH21" s="114"/>
      <c r="BI21" s="114"/>
      <c r="BJ21" s="114"/>
      <c r="BK21" s="114"/>
      <c r="BL21" s="114"/>
      <c r="BM21" s="114"/>
      <c r="BN21" s="128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5"/>
      <c r="CC21" s="25"/>
      <c r="CD21" s="25"/>
      <c r="CE21" s="25"/>
      <c r="CF21" s="25"/>
      <c r="CG21" s="25"/>
      <c r="CH21" s="25"/>
    </row>
    <row r="22" spans="1:87" ht="4.5" customHeight="1" x14ac:dyDescent="0.3">
      <c r="A22" s="33"/>
      <c r="B22" s="33"/>
      <c r="C22" s="59"/>
      <c r="D22" s="60"/>
      <c r="E22" s="60"/>
      <c r="F22" s="60"/>
      <c r="G22" s="60"/>
      <c r="H22" s="60"/>
      <c r="I22" s="60"/>
      <c r="J22" s="61"/>
      <c r="K22" s="61"/>
      <c r="L22" s="60"/>
      <c r="M22" s="62"/>
      <c r="N22" s="63"/>
      <c r="O22" s="63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1"/>
      <c r="AH22" s="61"/>
      <c r="AI22" s="61"/>
      <c r="AJ22" s="62"/>
      <c r="AK22" s="62"/>
      <c r="AL22" s="61"/>
      <c r="AM22" s="61"/>
      <c r="AN22" s="61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2"/>
      <c r="CA22" s="64"/>
      <c r="CB22" s="51"/>
      <c r="CC22" s="51"/>
      <c r="CD22" s="51"/>
      <c r="CE22" s="51"/>
      <c r="CF22" s="25"/>
      <c r="CG22" s="25"/>
      <c r="CH22" s="25"/>
    </row>
    <row r="23" spans="1:87" ht="18.75" customHeight="1" x14ac:dyDescent="0.3">
      <c r="A23" s="33"/>
      <c r="B23" s="33"/>
      <c r="C23" s="220" t="s">
        <v>16568</v>
      </c>
      <c r="D23" s="220"/>
      <c r="E23" s="220"/>
      <c r="F23" s="220"/>
      <c r="G23" s="220"/>
      <c r="H23" s="220"/>
      <c r="I23" s="220"/>
      <c r="J23" s="218"/>
      <c r="K23" s="218"/>
      <c r="L23" s="56"/>
      <c r="M23" s="53" t="s">
        <v>16569</v>
      </c>
      <c r="N23" s="54"/>
      <c r="O23" s="54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218"/>
      <c r="AH23" s="218"/>
      <c r="AI23" s="218"/>
      <c r="AJ23" s="53" t="s">
        <v>16570</v>
      </c>
      <c r="AK23" s="53"/>
      <c r="AL23" s="218"/>
      <c r="AM23" s="218"/>
      <c r="AN23" s="218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 t="s">
        <v>16571</v>
      </c>
      <c r="BA23" s="53"/>
      <c r="BB23" s="65"/>
      <c r="BC23" s="53"/>
      <c r="BD23" s="53"/>
      <c r="BE23" s="53"/>
      <c r="BF23" s="53"/>
      <c r="BG23" s="53"/>
      <c r="BH23" s="53"/>
      <c r="BI23" s="53"/>
      <c r="BJ23" s="53"/>
      <c r="BK23" s="53"/>
      <c r="BL23" s="218"/>
      <c r="BM23" s="218"/>
      <c r="BN23" s="218"/>
      <c r="BO23" s="218"/>
      <c r="BP23" s="218"/>
      <c r="BQ23" s="218"/>
      <c r="BR23" s="218"/>
      <c r="BS23" s="218"/>
      <c r="BT23" s="218"/>
      <c r="BU23" s="218"/>
      <c r="BV23" s="218"/>
      <c r="BW23" s="218"/>
      <c r="BX23" s="221"/>
      <c r="BY23" s="221"/>
      <c r="BZ23" s="53"/>
      <c r="CA23" s="66"/>
      <c r="CB23" s="51"/>
      <c r="CC23" s="51"/>
      <c r="CD23" s="51"/>
      <c r="CE23" s="51"/>
      <c r="CF23" s="25"/>
      <c r="CG23" s="25"/>
      <c r="CH23" s="25"/>
    </row>
    <row r="24" spans="1:87" ht="4.5" customHeight="1" x14ac:dyDescent="0.3">
      <c r="A24" s="33"/>
      <c r="B24" s="33"/>
      <c r="C24" s="220"/>
      <c r="D24" s="220"/>
      <c r="E24" s="220"/>
      <c r="F24" s="220"/>
      <c r="G24" s="220"/>
      <c r="H24" s="220"/>
      <c r="I24" s="220"/>
      <c r="J24" s="68"/>
      <c r="K24" s="69"/>
      <c r="L24" s="70"/>
      <c r="M24" s="71"/>
      <c r="N24" s="70"/>
      <c r="O24" s="70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2"/>
      <c r="AA24" s="72"/>
      <c r="AB24" s="72"/>
      <c r="AC24" s="71"/>
      <c r="AD24" s="71"/>
      <c r="AE24" s="72"/>
      <c r="AF24" s="72"/>
      <c r="AG24" s="72"/>
      <c r="AH24" s="71"/>
      <c r="AI24" s="71"/>
      <c r="AJ24" s="72"/>
      <c r="AK24" s="72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0"/>
      <c r="BH24" s="70"/>
      <c r="BI24" s="70"/>
      <c r="BJ24" s="73"/>
      <c r="BK24" s="53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74"/>
      <c r="BY24" s="74"/>
      <c r="BZ24" s="53"/>
      <c r="CA24" s="66"/>
      <c r="CB24" s="51"/>
      <c r="CC24" s="51"/>
      <c r="CD24" s="51"/>
      <c r="CE24" s="51"/>
      <c r="CF24" s="25"/>
      <c r="CG24" s="25"/>
      <c r="CH24" s="25"/>
    </row>
    <row r="25" spans="1:87" ht="18.75" customHeight="1" x14ac:dyDescent="0.3">
      <c r="A25" s="33"/>
      <c r="B25" s="33"/>
      <c r="C25" s="220"/>
      <c r="D25" s="220"/>
      <c r="E25" s="220"/>
      <c r="F25" s="220"/>
      <c r="G25" s="220"/>
      <c r="H25" s="220"/>
      <c r="I25" s="220"/>
      <c r="J25" s="218"/>
      <c r="K25" s="218"/>
      <c r="L25" s="54"/>
      <c r="M25" s="53" t="s">
        <v>16573</v>
      </c>
      <c r="N25" s="54"/>
      <c r="O25" s="54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218"/>
      <c r="AA25" s="218"/>
      <c r="AB25" s="218"/>
      <c r="AC25" s="53" t="s">
        <v>16570</v>
      </c>
      <c r="AD25" s="53"/>
      <c r="AE25" s="218"/>
      <c r="AF25" s="218"/>
      <c r="AG25" s="218"/>
      <c r="AH25" s="53"/>
      <c r="AI25" s="222"/>
      <c r="AJ25" s="222"/>
      <c r="AK25" s="53" t="s">
        <v>16574</v>
      </c>
      <c r="AL25" s="54"/>
      <c r="AM25" s="54"/>
      <c r="AN25" s="54"/>
      <c r="AO25" s="53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53"/>
      <c r="BL25" s="223" t="s">
        <v>16575</v>
      </c>
      <c r="BM25" s="223"/>
      <c r="BN25" s="223" t="s">
        <v>16576</v>
      </c>
      <c r="BO25" s="223"/>
      <c r="BP25" s="223" t="s">
        <v>16577</v>
      </c>
      <c r="BQ25" s="223"/>
      <c r="BR25" s="223" t="s">
        <v>16578</v>
      </c>
      <c r="BS25" s="223"/>
      <c r="BT25" s="223" t="s">
        <v>16579</v>
      </c>
      <c r="BU25" s="223"/>
      <c r="BV25" s="224" t="s">
        <v>16580</v>
      </c>
      <c r="BW25" s="224"/>
      <c r="BX25" s="224" t="s">
        <v>16581</v>
      </c>
      <c r="BY25" s="224"/>
      <c r="BZ25" s="53"/>
      <c r="CA25" s="66"/>
      <c r="CB25" s="51"/>
      <c r="CC25" s="51"/>
      <c r="CD25" s="51"/>
      <c r="CE25" s="51"/>
      <c r="CF25" s="25"/>
      <c r="CG25" s="25"/>
      <c r="CH25" s="25"/>
      <c r="CI25" s="43" t="s">
        <v>16582</v>
      </c>
    </row>
    <row r="26" spans="1:87" ht="5.25" customHeight="1" x14ac:dyDescent="0.3">
      <c r="A26" s="33"/>
      <c r="B26" s="33"/>
      <c r="C26" s="75"/>
      <c r="D26" s="76"/>
      <c r="E26" s="76"/>
      <c r="F26" s="76"/>
      <c r="G26" s="76"/>
      <c r="H26" s="76"/>
      <c r="I26" s="76"/>
      <c r="J26" s="77"/>
      <c r="K26" s="76"/>
      <c r="L26" s="54"/>
      <c r="M26" s="53"/>
      <c r="N26" s="54"/>
      <c r="O26" s="54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77"/>
      <c r="AA26" s="76"/>
      <c r="AB26" s="76"/>
      <c r="AC26" s="53"/>
      <c r="AD26" s="53"/>
      <c r="AE26" s="77"/>
      <c r="AF26" s="76"/>
      <c r="AG26" s="76"/>
      <c r="AH26" s="53"/>
      <c r="AI26" s="78"/>
      <c r="AJ26" s="76"/>
      <c r="AK26" s="53"/>
      <c r="AL26" s="54"/>
      <c r="AM26" s="54"/>
      <c r="AN26" s="54"/>
      <c r="AO26" s="53"/>
      <c r="AP26" s="53"/>
      <c r="AQ26" s="53"/>
      <c r="AR26" s="53"/>
      <c r="AS26" s="53"/>
      <c r="AT26" s="53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53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57"/>
      <c r="BW26" s="65"/>
      <c r="BX26" s="79"/>
      <c r="BY26" s="43"/>
      <c r="BZ26" s="53"/>
      <c r="CA26" s="66"/>
      <c r="CB26" s="51"/>
      <c r="CC26" s="51"/>
      <c r="CD26" s="51"/>
      <c r="CE26" s="51"/>
      <c r="CF26" s="25"/>
      <c r="CG26" s="25"/>
      <c r="CH26" s="25"/>
    </row>
    <row r="27" spans="1:87" s="10" customFormat="1" ht="18.75" customHeight="1" x14ac:dyDescent="0.3">
      <c r="A27" s="33"/>
      <c r="B27" s="33"/>
      <c r="C27" s="80"/>
      <c r="D27" s="46"/>
      <c r="E27" s="46"/>
      <c r="F27" s="46"/>
      <c r="G27" s="46"/>
      <c r="H27" s="46"/>
      <c r="I27" s="129"/>
      <c r="J27" s="81" t="s">
        <v>16583</v>
      </c>
      <c r="K27" s="82"/>
      <c r="L27" s="82"/>
      <c r="M27" s="82"/>
      <c r="N27" s="82"/>
      <c r="O27" s="82"/>
      <c r="P27" s="225"/>
      <c r="Q27" s="225"/>
      <c r="R27" s="83" t="s">
        <v>16584</v>
      </c>
      <c r="S27" s="84"/>
      <c r="T27" s="84"/>
      <c r="U27" s="81"/>
      <c r="V27" s="225"/>
      <c r="W27" s="225"/>
      <c r="X27" s="81" t="s">
        <v>16585</v>
      </c>
      <c r="Y27" s="85"/>
      <c r="Z27" s="81"/>
      <c r="AA27" s="86"/>
      <c r="AB27" s="225"/>
      <c r="AC27" s="225"/>
      <c r="AD27" s="81" t="s">
        <v>16586</v>
      </c>
      <c r="AE27" s="81"/>
      <c r="AF27" s="81"/>
      <c r="AG27" s="87"/>
      <c r="AH27" s="82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89"/>
      <c r="CB27" s="51"/>
      <c r="CC27" s="51"/>
      <c r="CD27" s="51"/>
      <c r="CE27" s="51"/>
      <c r="CF27" s="25"/>
      <c r="CG27" s="25"/>
      <c r="CH27" s="25"/>
    </row>
    <row r="28" spans="1:87" ht="6.75" customHeight="1" x14ac:dyDescent="0.3">
      <c r="A28" s="33"/>
      <c r="B28" s="33"/>
      <c r="C28" s="90"/>
      <c r="D28" s="91"/>
      <c r="E28" s="91"/>
      <c r="F28" s="91"/>
      <c r="G28" s="91"/>
      <c r="H28" s="91"/>
      <c r="I28" s="91"/>
      <c r="J28" s="53"/>
      <c r="K28" s="65"/>
      <c r="L28" s="65"/>
      <c r="M28" s="65"/>
      <c r="N28" s="65"/>
      <c r="O28" s="65"/>
      <c r="P28" s="77"/>
      <c r="Q28" s="76"/>
      <c r="R28" s="65"/>
      <c r="S28" s="65"/>
      <c r="T28" s="65"/>
      <c r="U28" s="65"/>
      <c r="V28" s="65"/>
      <c r="W28" s="65"/>
      <c r="X28" s="77"/>
      <c r="Y28" s="76"/>
      <c r="Z28" s="65"/>
      <c r="AA28" s="65"/>
      <c r="AB28" s="65"/>
      <c r="AC28" s="65"/>
      <c r="AD28" s="65"/>
      <c r="AE28" s="65"/>
      <c r="AF28" s="65"/>
      <c r="AG28" s="91"/>
      <c r="AH28" s="78"/>
      <c r="AI28" s="76"/>
      <c r="AJ28" s="78"/>
      <c r="AK28" s="92"/>
      <c r="AL28" s="92"/>
      <c r="AM28" s="53"/>
      <c r="AN28" s="78"/>
      <c r="AO28" s="76"/>
      <c r="AP28" s="53"/>
      <c r="AQ28" s="54"/>
      <c r="AR28" s="53"/>
      <c r="AS28" s="91"/>
      <c r="AT28" s="78"/>
      <c r="AU28" s="76"/>
      <c r="AV28" s="53"/>
      <c r="AW28" s="53"/>
      <c r="AX28" s="53"/>
      <c r="AY28" s="93"/>
      <c r="AZ28" s="65"/>
      <c r="BA28" s="65"/>
      <c r="BB28" s="65"/>
      <c r="BC28" s="65"/>
      <c r="BD28" s="65"/>
      <c r="BE28" s="65"/>
      <c r="BF28" s="65"/>
      <c r="BG28" s="65"/>
      <c r="BH28" s="65"/>
      <c r="BI28" s="93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4"/>
      <c r="CB28" s="25"/>
      <c r="CC28" s="25"/>
      <c r="CD28" s="25"/>
      <c r="CE28" s="25"/>
      <c r="CF28" s="25"/>
      <c r="CG28" s="25"/>
      <c r="CH28" s="25"/>
    </row>
    <row r="29" spans="1:87" ht="18" customHeight="1" x14ac:dyDescent="0.3">
      <c r="A29" s="33"/>
      <c r="B29" s="33"/>
      <c r="C29" s="232" t="s">
        <v>16587</v>
      </c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  <c r="BB29" s="232"/>
      <c r="BC29" s="232"/>
      <c r="BD29" s="232"/>
      <c r="BE29" s="232"/>
      <c r="BF29" s="232"/>
      <c r="BG29" s="232"/>
      <c r="BH29" s="232"/>
      <c r="BI29" s="232"/>
      <c r="BJ29" s="232"/>
      <c r="BK29" s="232"/>
      <c r="BL29" s="232"/>
      <c r="BM29" s="232"/>
      <c r="BN29" s="232"/>
      <c r="BO29" s="232"/>
      <c r="BP29" s="232"/>
      <c r="BQ29" s="232"/>
      <c r="BR29" s="232"/>
      <c r="BS29" s="232"/>
      <c r="BT29" s="232"/>
      <c r="BU29" s="232"/>
      <c r="BV29" s="232"/>
      <c r="BW29" s="232"/>
      <c r="BX29" s="232"/>
      <c r="BY29" s="232"/>
      <c r="BZ29" s="232"/>
      <c r="CA29" s="232"/>
      <c r="CB29" s="25"/>
      <c r="CC29" s="25"/>
      <c r="CD29" s="25"/>
      <c r="CE29" s="25"/>
      <c r="CF29" s="25"/>
      <c r="CG29" s="25"/>
      <c r="CH29" s="25"/>
    </row>
    <row r="30" spans="1:87" ht="5.25" customHeight="1" x14ac:dyDescent="0.3">
      <c r="A30" s="33"/>
      <c r="B30" s="33"/>
      <c r="C30" s="130"/>
      <c r="D30" s="131"/>
      <c r="E30" s="131"/>
      <c r="F30" s="131"/>
      <c r="G30" s="131"/>
      <c r="H30" s="57"/>
      <c r="I30" s="57"/>
      <c r="J30" s="122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57"/>
      <c r="AF30" s="57"/>
      <c r="AG30" s="122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57"/>
      <c r="BG30" s="57"/>
      <c r="BH30" s="122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2"/>
      <c r="CB30" s="25"/>
      <c r="CC30" s="25"/>
      <c r="CD30" s="25"/>
      <c r="CE30" s="25"/>
      <c r="CF30" s="25"/>
      <c r="CG30" s="25"/>
      <c r="CH30" s="25"/>
    </row>
    <row r="31" spans="1:87" ht="20.25" customHeight="1" x14ac:dyDescent="0.3">
      <c r="A31" s="33"/>
      <c r="B31" s="33"/>
      <c r="C31" s="133"/>
      <c r="D31" s="54"/>
      <c r="E31" s="54"/>
      <c r="F31" s="54"/>
      <c r="G31" s="54"/>
      <c r="H31" s="218"/>
      <c r="I31" s="218"/>
      <c r="J31" s="53" t="s">
        <v>16588</v>
      </c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218"/>
      <c r="AF31" s="218"/>
      <c r="AG31" s="53" t="s">
        <v>16589</v>
      </c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218"/>
      <c r="BG31" s="218"/>
      <c r="BH31" s="53" t="s">
        <v>16590</v>
      </c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134"/>
      <c r="CB31" s="25"/>
      <c r="CC31" s="25"/>
      <c r="CD31" s="25"/>
      <c r="CE31" s="25"/>
      <c r="CF31" s="25"/>
      <c r="CG31" s="25"/>
      <c r="CH31" s="25"/>
    </row>
    <row r="32" spans="1:87" ht="4.5" customHeight="1" x14ac:dyDescent="0.3">
      <c r="A32" s="33"/>
      <c r="B32" s="135"/>
      <c r="C32" s="136"/>
      <c r="D32" s="136"/>
      <c r="E32" s="136"/>
      <c r="F32" s="136"/>
      <c r="G32" s="136"/>
      <c r="H32" s="233"/>
      <c r="I32" s="233"/>
      <c r="J32" s="137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233"/>
      <c r="AF32" s="233"/>
      <c r="AG32" s="137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136"/>
      <c r="BB32" s="136"/>
      <c r="BC32" s="136"/>
      <c r="BD32" s="136"/>
      <c r="BE32" s="136"/>
      <c r="BF32" s="234"/>
      <c r="BG32" s="234"/>
      <c r="BH32" s="137"/>
      <c r="BI32" s="136"/>
      <c r="BJ32" s="136"/>
      <c r="BK32" s="136"/>
      <c r="BL32" s="136"/>
      <c r="BM32" s="136"/>
      <c r="BN32" s="136"/>
      <c r="BO32" s="136"/>
      <c r="BP32" s="136"/>
      <c r="BQ32" s="136"/>
      <c r="BR32" s="136"/>
      <c r="BS32" s="136"/>
      <c r="BT32" s="136"/>
      <c r="BU32" s="136"/>
      <c r="BV32" s="136"/>
      <c r="BW32" s="136"/>
      <c r="BX32" s="136"/>
      <c r="BY32" s="136"/>
      <c r="BZ32" s="136"/>
      <c r="CA32" s="138"/>
      <c r="CB32" s="25"/>
      <c r="CC32" s="25"/>
      <c r="CD32" s="25"/>
      <c r="CE32" s="25"/>
      <c r="CF32" s="25"/>
      <c r="CG32" s="25"/>
      <c r="CH32" s="25"/>
    </row>
    <row r="33" spans="1:87" ht="42.75" customHeight="1" x14ac:dyDescent="0.3">
      <c r="A33" s="33"/>
      <c r="B33" s="33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37"/>
      <c r="BF33" s="211"/>
      <c r="BG33" s="211"/>
      <c r="BH33" s="38"/>
      <c r="BI33" s="38"/>
      <c r="BJ33" s="38"/>
      <c r="BK33" s="38"/>
      <c r="BL33" s="236"/>
      <c r="BM33" s="236"/>
      <c r="BN33" s="237" t="s">
        <v>28</v>
      </c>
      <c r="BO33" s="237"/>
      <c r="BP33" s="236"/>
      <c r="BQ33" s="236"/>
      <c r="BR33" s="38" t="s">
        <v>106</v>
      </c>
      <c r="BS33" s="38"/>
      <c r="BT33" s="236"/>
      <c r="BU33" s="236"/>
      <c r="BV33" s="38" t="s">
        <v>178</v>
      </c>
      <c r="BW33" s="38"/>
      <c r="BX33" s="236"/>
      <c r="BY33" s="236"/>
      <c r="BZ33" s="139" t="s">
        <v>265</v>
      </c>
      <c r="CA33" s="140"/>
      <c r="CB33" s="25"/>
      <c r="CC33" s="25"/>
      <c r="CD33" s="25"/>
      <c r="CE33" s="25"/>
      <c r="CF33" s="25"/>
      <c r="CG33" s="25"/>
      <c r="CH33" s="25"/>
      <c r="CI33" s="10"/>
    </row>
    <row r="34" spans="1:87" ht="4.5" customHeight="1" x14ac:dyDescent="0.3">
      <c r="A34" s="33"/>
      <c r="B34" s="33"/>
      <c r="C34" s="95"/>
      <c r="D34" s="96"/>
      <c r="E34" s="96"/>
      <c r="F34" s="96"/>
      <c r="G34" s="96"/>
      <c r="H34" s="96"/>
      <c r="I34" s="96"/>
      <c r="J34" s="96"/>
      <c r="K34" s="96"/>
      <c r="L34" s="96"/>
      <c r="M34" s="97"/>
      <c r="N34" s="97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9"/>
      <c r="AA34" s="97"/>
      <c r="AB34" s="100"/>
      <c r="AC34" s="98"/>
      <c r="AD34" s="98"/>
      <c r="AE34" s="98"/>
      <c r="AF34" s="98"/>
      <c r="AG34" s="98"/>
      <c r="AH34" s="99"/>
      <c r="AI34" s="99"/>
      <c r="AJ34" s="100"/>
      <c r="AK34" s="100"/>
      <c r="AL34" s="98"/>
      <c r="AM34" s="98"/>
      <c r="AN34" s="98"/>
      <c r="AO34" s="98"/>
      <c r="AP34" s="101"/>
      <c r="AQ34" s="101"/>
      <c r="AR34" s="101"/>
      <c r="AS34" s="101"/>
      <c r="AT34" s="101"/>
      <c r="AU34" s="101"/>
      <c r="AV34" s="99"/>
      <c r="AW34" s="99"/>
      <c r="AX34" s="98"/>
      <c r="AY34" s="100"/>
      <c r="AZ34" s="100"/>
      <c r="BA34" s="101"/>
      <c r="BB34" s="101"/>
      <c r="BC34" s="101"/>
      <c r="BD34" s="101"/>
      <c r="BE34" s="102"/>
      <c r="BF34" s="102"/>
      <c r="BG34" s="102"/>
      <c r="BH34" s="102"/>
      <c r="BI34" s="102"/>
      <c r="BJ34" s="103"/>
      <c r="BK34" s="238" t="s">
        <v>16559</v>
      </c>
      <c r="BL34" s="238"/>
      <c r="BM34" s="238"/>
      <c r="BN34" s="238"/>
      <c r="BO34" s="238"/>
      <c r="BP34" s="238"/>
      <c r="BQ34" s="238"/>
      <c r="BR34" s="238"/>
      <c r="BS34" s="238"/>
      <c r="BT34" s="239"/>
      <c r="BU34" s="239"/>
      <c r="BV34" s="239"/>
      <c r="BW34" s="239"/>
      <c r="BX34" s="239"/>
      <c r="BY34" s="239"/>
      <c r="BZ34" s="239"/>
      <c r="CA34" s="239"/>
      <c r="CB34" s="25"/>
      <c r="CC34" s="25"/>
      <c r="CD34" s="25"/>
      <c r="CE34" s="25"/>
      <c r="CF34" s="25"/>
      <c r="CG34" s="25"/>
      <c r="CH34" s="25"/>
    </row>
    <row r="35" spans="1:87" ht="18.75" customHeight="1" x14ac:dyDescent="0.3">
      <c r="A35" s="33"/>
      <c r="B35" s="33"/>
      <c r="C35" s="217" t="s">
        <v>348</v>
      </c>
      <c r="D35" s="217"/>
      <c r="E35" s="217"/>
      <c r="F35" s="217"/>
      <c r="G35" s="217"/>
      <c r="H35" s="217"/>
      <c r="I35" s="217"/>
      <c r="J35" s="217"/>
      <c r="K35" s="217"/>
      <c r="L35" s="217"/>
      <c r="M35" s="218"/>
      <c r="N35" s="218"/>
      <c r="O35" s="53" t="s">
        <v>16549</v>
      </c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4"/>
      <c r="AA35" s="218"/>
      <c r="AB35" s="218"/>
      <c r="AC35" s="53" t="s">
        <v>16550</v>
      </c>
      <c r="AD35" s="53"/>
      <c r="AE35" s="53"/>
      <c r="AF35" s="53"/>
      <c r="AG35" s="53"/>
      <c r="AH35" s="53"/>
      <c r="AI35" s="54"/>
      <c r="AJ35" s="218"/>
      <c r="AK35" s="218"/>
      <c r="AL35" s="53" t="s">
        <v>16547</v>
      </c>
      <c r="AM35" s="53"/>
      <c r="AN35" s="53"/>
      <c r="AO35" s="53"/>
      <c r="AP35" s="53"/>
      <c r="AQ35" s="53"/>
      <c r="AR35" s="104"/>
      <c r="AS35" s="104"/>
      <c r="AT35" s="104"/>
      <c r="AU35" s="104"/>
      <c r="AV35" s="104"/>
      <c r="AW35" s="104"/>
      <c r="AX35" s="54"/>
      <c r="AY35" s="218"/>
      <c r="AZ35" s="218"/>
      <c r="BA35" s="53" t="s">
        <v>16546</v>
      </c>
      <c r="BB35" s="104"/>
      <c r="BC35" s="105"/>
      <c r="BD35" s="106"/>
      <c r="BE35" s="107"/>
      <c r="BF35" s="108"/>
      <c r="BG35" s="109"/>
      <c r="BH35" s="110"/>
      <c r="BI35" s="110"/>
      <c r="BJ35" s="110"/>
      <c r="BK35" s="238"/>
      <c r="BL35" s="238"/>
      <c r="BM35" s="238"/>
      <c r="BN35" s="238"/>
      <c r="BO35" s="238"/>
      <c r="BP35" s="238"/>
      <c r="BQ35" s="238"/>
      <c r="BR35" s="238"/>
      <c r="BS35" s="238"/>
      <c r="BT35" s="239"/>
      <c r="BU35" s="239"/>
      <c r="BV35" s="239"/>
      <c r="BW35" s="239"/>
      <c r="BX35" s="239"/>
      <c r="BY35" s="239"/>
      <c r="BZ35" s="239"/>
      <c r="CA35" s="239"/>
      <c r="CB35" s="25"/>
      <c r="CC35" s="25"/>
      <c r="CD35" s="25"/>
      <c r="CE35" s="25"/>
      <c r="CF35" s="25"/>
      <c r="CG35" s="25"/>
      <c r="CH35" s="25"/>
    </row>
    <row r="36" spans="1:87" ht="4.5" customHeight="1" x14ac:dyDescent="0.3">
      <c r="A36" s="33"/>
      <c r="B36" s="33"/>
      <c r="C36" s="111"/>
      <c r="D36" s="112"/>
      <c r="E36" s="112"/>
      <c r="F36" s="112"/>
      <c r="G36" s="112"/>
      <c r="H36" s="112"/>
      <c r="I36" s="112"/>
      <c r="J36" s="112"/>
      <c r="K36" s="112"/>
      <c r="L36" s="112"/>
      <c r="M36" s="113"/>
      <c r="N36" s="113"/>
      <c r="O36" s="114"/>
      <c r="P36" s="114"/>
      <c r="Q36" s="114"/>
      <c r="R36" s="114"/>
      <c r="S36" s="114"/>
      <c r="T36" s="114"/>
      <c r="U36" s="114"/>
      <c r="V36" s="114"/>
      <c r="W36" s="115"/>
      <c r="X36" s="115"/>
      <c r="Y36" s="114"/>
      <c r="Z36" s="116"/>
      <c r="AA36" s="113"/>
      <c r="AB36" s="117"/>
      <c r="AC36" s="114"/>
      <c r="AD36" s="114"/>
      <c r="AE36" s="114"/>
      <c r="AF36" s="116"/>
      <c r="AG36" s="116"/>
      <c r="AH36" s="118"/>
      <c r="AI36" s="118"/>
      <c r="AJ36" s="117"/>
      <c r="AK36" s="117"/>
      <c r="AL36" s="114"/>
      <c r="AM36" s="114"/>
      <c r="AN36" s="114"/>
      <c r="AO36" s="114"/>
      <c r="AP36" s="114"/>
      <c r="AQ36" s="114"/>
      <c r="AR36" s="114"/>
      <c r="AS36" s="115"/>
      <c r="AT36" s="115"/>
      <c r="AU36" s="114"/>
      <c r="AV36" s="116"/>
      <c r="AW36" s="116"/>
      <c r="AX36" s="114"/>
      <c r="AY36" s="117"/>
      <c r="AZ36" s="117"/>
      <c r="BA36" s="114"/>
      <c r="BB36" s="114"/>
      <c r="BC36" s="114"/>
      <c r="BD36" s="114"/>
      <c r="BE36" s="112"/>
      <c r="BF36" s="112"/>
      <c r="BG36" s="112"/>
      <c r="BH36" s="112"/>
      <c r="BI36" s="112"/>
      <c r="BJ36" s="119"/>
      <c r="BK36" s="238"/>
      <c r="BL36" s="238"/>
      <c r="BM36" s="238"/>
      <c r="BN36" s="238"/>
      <c r="BO36" s="238"/>
      <c r="BP36" s="238"/>
      <c r="BQ36" s="238"/>
      <c r="BR36" s="238"/>
      <c r="BS36" s="238"/>
      <c r="BT36" s="239"/>
      <c r="BU36" s="239"/>
      <c r="BV36" s="239"/>
      <c r="BW36" s="239"/>
      <c r="BX36" s="239"/>
      <c r="BY36" s="239"/>
      <c r="BZ36" s="239"/>
      <c r="CA36" s="239"/>
      <c r="CB36" s="25"/>
      <c r="CC36" s="25"/>
      <c r="CD36" s="25"/>
      <c r="CE36" s="25"/>
      <c r="CF36" s="25"/>
      <c r="CG36" s="25"/>
      <c r="CH36" s="25"/>
    </row>
    <row r="37" spans="1:87" ht="3.75" customHeight="1" x14ac:dyDescent="0.3">
      <c r="A37" s="33"/>
      <c r="B37" s="33"/>
      <c r="C37" s="120"/>
      <c r="D37" s="121"/>
      <c r="E37" s="121"/>
      <c r="F37" s="121"/>
      <c r="G37" s="121"/>
      <c r="H37" s="121"/>
      <c r="I37" s="121"/>
      <c r="J37" s="121"/>
      <c r="K37" s="121"/>
      <c r="L37" s="121"/>
      <c r="M37" s="61"/>
      <c r="N37" s="61"/>
      <c r="O37" s="122"/>
      <c r="P37" s="122"/>
      <c r="Q37" s="122"/>
      <c r="R37" s="122"/>
      <c r="S37" s="122"/>
      <c r="T37" s="122"/>
      <c r="U37" s="122"/>
      <c r="V37" s="122"/>
      <c r="W37" s="61"/>
      <c r="X37" s="61"/>
      <c r="Y37" s="122"/>
      <c r="Z37" s="61"/>
      <c r="AA37" s="61"/>
      <c r="AB37" s="122"/>
      <c r="AC37" s="122"/>
      <c r="AD37" s="122"/>
      <c r="AE37" s="122"/>
      <c r="AF37" s="61"/>
      <c r="AG37" s="61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61"/>
      <c r="AT37" s="61"/>
      <c r="AU37" s="62"/>
      <c r="AV37" s="61"/>
      <c r="AW37" s="61"/>
      <c r="AX37" s="62"/>
      <c r="AY37" s="122"/>
      <c r="AZ37" s="122"/>
      <c r="BA37" s="122"/>
      <c r="BB37" s="122"/>
      <c r="BC37" s="122"/>
      <c r="BD37" s="122"/>
      <c r="BE37" s="141"/>
      <c r="BF37" s="142"/>
      <c r="BG37" s="142"/>
      <c r="BH37" s="142"/>
      <c r="BI37" s="142"/>
      <c r="BJ37" s="142"/>
      <c r="BK37" s="142"/>
      <c r="BL37" s="142"/>
      <c r="BM37" s="142"/>
      <c r="BN37" s="142"/>
      <c r="BO37" s="239"/>
      <c r="BP37" s="239"/>
      <c r="BQ37" s="239"/>
      <c r="BR37" s="239"/>
      <c r="BS37" s="239"/>
      <c r="BT37" s="239"/>
      <c r="BU37" s="239"/>
      <c r="BV37" s="239"/>
      <c r="BW37" s="239"/>
      <c r="BX37" s="239"/>
      <c r="BY37" s="239"/>
      <c r="BZ37" s="239"/>
      <c r="CA37" s="239"/>
      <c r="CB37" s="25"/>
      <c r="CC37" s="25"/>
      <c r="CD37" s="25"/>
      <c r="CE37" s="25"/>
      <c r="CF37" s="25"/>
      <c r="CG37" s="25"/>
      <c r="CH37" s="25"/>
    </row>
    <row r="38" spans="1:87" ht="18.75" customHeight="1" x14ac:dyDescent="0.3">
      <c r="A38" s="33"/>
      <c r="B38" s="33"/>
      <c r="C38" s="217" t="s">
        <v>16561</v>
      </c>
      <c r="D38" s="217"/>
      <c r="E38" s="217"/>
      <c r="F38" s="217"/>
      <c r="G38" s="217"/>
      <c r="H38" s="217"/>
      <c r="I38" s="217"/>
      <c r="J38" s="217"/>
      <c r="K38" s="217"/>
      <c r="L38" s="217"/>
      <c r="M38" s="218"/>
      <c r="N38" s="218"/>
      <c r="O38" s="53" t="s">
        <v>16562</v>
      </c>
      <c r="P38" s="53"/>
      <c r="Q38" s="53"/>
      <c r="R38" s="53"/>
      <c r="S38" s="53"/>
      <c r="T38" s="53"/>
      <c r="U38" s="53"/>
      <c r="V38" s="53"/>
      <c r="W38" s="218"/>
      <c r="X38" s="218"/>
      <c r="Y38" s="53"/>
      <c r="Z38" s="218"/>
      <c r="AA38" s="218"/>
      <c r="AB38" s="53" t="s">
        <v>16563</v>
      </c>
      <c r="AC38" s="53"/>
      <c r="AD38" s="53"/>
      <c r="AE38" s="53"/>
      <c r="AF38" s="218"/>
      <c r="AG38" s="218"/>
      <c r="AH38" s="53" t="s">
        <v>16564</v>
      </c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4"/>
      <c r="AT38" s="218"/>
      <c r="AU38" s="218"/>
      <c r="AV38" s="53"/>
      <c r="AW38" s="218"/>
      <c r="AX38" s="218"/>
      <c r="AY38" s="53" t="s">
        <v>16565</v>
      </c>
      <c r="AZ38" s="53"/>
      <c r="BA38" s="53"/>
      <c r="BB38" s="53"/>
      <c r="BC38" s="53"/>
      <c r="BD38" s="53"/>
      <c r="BE38" s="240" t="s">
        <v>16566</v>
      </c>
      <c r="BF38" s="240"/>
      <c r="BG38" s="240"/>
      <c r="BH38" s="240"/>
      <c r="BI38" s="240"/>
      <c r="BJ38" s="240"/>
      <c r="BK38" s="240"/>
      <c r="BL38" s="240"/>
      <c r="BM38" s="240"/>
      <c r="BN38" s="240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5"/>
      <c r="CC38" s="25"/>
      <c r="CD38" s="25"/>
      <c r="CE38" s="25"/>
      <c r="CF38" s="25"/>
      <c r="CG38" s="25"/>
      <c r="CH38" s="25"/>
    </row>
    <row r="39" spans="1:87" ht="5.25" customHeight="1" x14ac:dyDescent="0.3">
      <c r="A39" s="33"/>
      <c r="B39" s="33"/>
      <c r="C39" s="111"/>
      <c r="D39" s="112"/>
      <c r="E39" s="112"/>
      <c r="F39" s="112"/>
      <c r="G39" s="112"/>
      <c r="H39" s="112"/>
      <c r="I39" s="112"/>
      <c r="J39" s="115"/>
      <c r="K39" s="115"/>
      <c r="L39" s="112"/>
      <c r="M39" s="117"/>
      <c r="N39" s="123"/>
      <c r="O39" s="124"/>
      <c r="P39" s="114"/>
      <c r="Q39" s="114"/>
      <c r="R39" s="114"/>
      <c r="S39" s="114"/>
      <c r="T39" s="114"/>
      <c r="U39" s="114"/>
      <c r="V39" s="114"/>
      <c r="W39" s="117"/>
      <c r="X39" s="117"/>
      <c r="Y39" s="114"/>
      <c r="Z39" s="117"/>
      <c r="AA39" s="117"/>
      <c r="AB39" s="114"/>
      <c r="AC39" s="114"/>
      <c r="AD39" s="114"/>
      <c r="AE39" s="114"/>
      <c r="AF39" s="117"/>
      <c r="AG39" s="125"/>
      <c r="AH39" s="115"/>
      <c r="AI39" s="115"/>
      <c r="AJ39" s="114"/>
      <c r="AK39" s="114"/>
      <c r="AL39" s="115"/>
      <c r="AM39" s="115"/>
      <c r="AN39" s="115"/>
      <c r="AO39" s="114"/>
      <c r="AP39" s="114"/>
      <c r="AQ39" s="114"/>
      <c r="AR39" s="114"/>
      <c r="AS39" s="117"/>
      <c r="AT39" s="117"/>
      <c r="AU39" s="117"/>
      <c r="AV39" s="117"/>
      <c r="AW39" s="117"/>
      <c r="AX39" s="117"/>
      <c r="AY39" s="114"/>
      <c r="AZ39" s="114"/>
      <c r="BA39" s="114"/>
      <c r="BB39" s="114"/>
      <c r="BC39" s="114"/>
      <c r="BD39" s="126"/>
      <c r="BE39" s="143"/>
      <c r="BF39" s="144"/>
      <c r="BG39" s="144"/>
      <c r="BH39" s="144"/>
      <c r="BI39" s="144"/>
      <c r="BJ39" s="144"/>
      <c r="BK39" s="144"/>
      <c r="BL39" s="144"/>
      <c r="BM39" s="144"/>
      <c r="BN39" s="145"/>
      <c r="BO39" s="239"/>
      <c r="BP39" s="239"/>
      <c r="BQ39" s="239"/>
      <c r="BR39" s="239"/>
      <c r="BS39" s="239"/>
      <c r="BT39" s="239"/>
      <c r="BU39" s="239"/>
      <c r="BV39" s="239"/>
      <c r="BW39" s="239"/>
      <c r="BX39" s="239"/>
      <c r="BY39" s="239"/>
      <c r="BZ39" s="239"/>
      <c r="CA39" s="239"/>
      <c r="CB39" s="25"/>
      <c r="CC39" s="25"/>
      <c r="CD39" s="25"/>
      <c r="CE39" s="25"/>
      <c r="CF39" s="25"/>
      <c r="CG39" s="25"/>
      <c r="CH39" s="25"/>
    </row>
    <row r="40" spans="1:87" ht="4.5" customHeight="1" x14ac:dyDescent="0.3">
      <c r="A40" s="33"/>
      <c r="B40" s="33"/>
      <c r="C40" s="59"/>
      <c r="D40" s="60"/>
      <c r="E40" s="60"/>
      <c r="F40" s="60"/>
      <c r="G40" s="60"/>
      <c r="H40" s="60"/>
      <c r="I40" s="60"/>
      <c r="J40" s="61"/>
      <c r="K40" s="61"/>
      <c r="L40" s="60"/>
      <c r="M40" s="62"/>
      <c r="N40" s="63"/>
      <c r="O40" s="63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1"/>
      <c r="AH40" s="61"/>
      <c r="AI40" s="61"/>
      <c r="AJ40" s="62"/>
      <c r="AK40" s="62"/>
      <c r="AL40" s="61"/>
      <c r="AM40" s="61"/>
      <c r="AN40" s="61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2"/>
      <c r="CA40" s="64"/>
      <c r="CB40" s="51"/>
      <c r="CC40" s="51"/>
      <c r="CD40" s="51"/>
      <c r="CE40" s="51"/>
      <c r="CF40" s="25"/>
      <c r="CG40" s="25"/>
      <c r="CH40" s="25"/>
    </row>
    <row r="41" spans="1:87" ht="18.75" customHeight="1" x14ac:dyDescent="0.3">
      <c r="A41" s="33"/>
      <c r="B41" s="33"/>
      <c r="C41" s="220" t="s">
        <v>16568</v>
      </c>
      <c r="D41" s="220"/>
      <c r="E41" s="220"/>
      <c r="F41" s="220"/>
      <c r="G41" s="220"/>
      <c r="H41" s="220"/>
      <c r="I41" s="220"/>
      <c r="J41" s="218"/>
      <c r="K41" s="218"/>
      <c r="L41" s="56"/>
      <c r="M41" s="53" t="s">
        <v>16569</v>
      </c>
      <c r="N41" s="54"/>
      <c r="O41" s="54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218"/>
      <c r="AH41" s="218"/>
      <c r="AI41" s="218"/>
      <c r="AJ41" s="53" t="s">
        <v>16570</v>
      </c>
      <c r="AK41" s="53"/>
      <c r="AL41" s="218"/>
      <c r="AM41" s="218"/>
      <c r="AN41" s="218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 t="s">
        <v>16571</v>
      </c>
      <c r="BA41" s="53"/>
      <c r="BB41" s="65"/>
      <c r="BC41" s="53"/>
      <c r="BD41" s="53"/>
      <c r="BE41" s="53"/>
      <c r="BF41" s="53"/>
      <c r="BG41" s="53"/>
      <c r="BH41" s="53"/>
      <c r="BI41" s="53"/>
      <c r="BJ41" s="53"/>
      <c r="BK41" s="53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21"/>
      <c r="BY41" s="221"/>
      <c r="BZ41" s="53"/>
      <c r="CA41" s="66"/>
      <c r="CB41" s="51"/>
      <c r="CC41" s="51"/>
      <c r="CD41" s="51"/>
      <c r="CE41" s="51"/>
      <c r="CF41" s="25"/>
      <c r="CG41" s="25"/>
      <c r="CH41" s="25"/>
    </row>
    <row r="42" spans="1:87" ht="4.5" customHeight="1" x14ac:dyDescent="0.3">
      <c r="A42" s="33"/>
      <c r="B42" s="33"/>
      <c r="C42" s="220"/>
      <c r="D42" s="220"/>
      <c r="E42" s="220"/>
      <c r="F42" s="220"/>
      <c r="G42" s="220"/>
      <c r="H42" s="220"/>
      <c r="I42" s="220"/>
      <c r="J42" s="68"/>
      <c r="K42" s="69"/>
      <c r="L42" s="70"/>
      <c r="M42" s="71"/>
      <c r="N42" s="70"/>
      <c r="O42" s="70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2"/>
      <c r="AA42" s="72"/>
      <c r="AB42" s="72"/>
      <c r="AC42" s="71"/>
      <c r="AD42" s="71"/>
      <c r="AE42" s="72"/>
      <c r="AF42" s="72"/>
      <c r="AG42" s="72"/>
      <c r="AH42" s="71"/>
      <c r="AI42" s="71"/>
      <c r="AJ42" s="72"/>
      <c r="AK42" s="72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0"/>
      <c r="BH42" s="70"/>
      <c r="BI42" s="70"/>
      <c r="BJ42" s="73"/>
      <c r="BK42" s="53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74"/>
      <c r="BY42" s="74"/>
      <c r="BZ42" s="53"/>
      <c r="CA42" s="66"/>
      <c r="CB42" s="51"/>
      <c r="CC42" s="51"/>
      <c r="CD42" s="51"/>
      <c r="CE42" s="51"/>
      <c r="CF42" s="25"/>
      <c r="CG42" s="25"/>
      <c r="CH42" s="25"/>
    </row>
    <row r="43" spans="1:87" ht="18.75" customHeight="1" x14ac:dyDescent="0.3">
      <c r="A43" s="33"/>
      <c r="B43" s="33"/>
      <c r="C43" s="220"/>
      <c r="D43" s="220"/>
      <c r="E43" s="220"/>
      <c r="F43" s="220"/>
      <c r="G43" s="220"/>
      <c r="H43" s="220"/>
      <c r="I43" s="220"/>
      <c r="J43" s="218"/>
      <c r="K43" s="218"/>
      <c r="L43" s="54"/>
      <c r="M43" s="53" t="s">
        <v>16573</v>
      </c>
      <c r="N43" s="54"/>
      <c r="O43" s="54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218"/>
      <c r="AA43" s="218"/>
      <c r="AB43" s="218"/>
      <c r="AC43" s="53" t="s">
        <v>16570</v>
      </c>
      <c r="AD43" s="53"/>
      <c r="AE43" s="218"/>
      <c r="AF43" s="218"/>
      <c r="AG43" s="218"/>
      <c r="AH43" s="53"/>
      <c r="AI43" s="222"/>
      <c r="AJ43" s="222"/>
      <c r="AK43" s="53" t="s">
        <v>16574</v>
      </c>
      <c r="AL43" s="54"/>
      <c r="AM43" s="54"/>
      <c r="AN43" s="54"/>
      <c r="AO43" s="53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53"/>
      <c r="BL43" s="223" t="s">
        <v>16575</v>
      </c>
      <c r="BM43" s="223"/>
      <c r="BN43" s="223" t="s">
        <v>16576</v>
      </c>
      <c r="BO43" s="223"/>
      <c r="BP43" s="223" t="s">
        <v>16577</v>
      </c>
      <c r="BQ43" s="223"/>
      <c r="BR43" s="223" t="s">
        <v>16578</v>
      </c>
      <c r="BS43" s="223"/>
      <c r="BT43" s="223" t="s">
        <v>16579</v>
      </c>
      <c r="BU43" s="223"/>
      <c r="BV43" s="224" t="s">
        <v>16580</v>
      </c>
      <c r="BW43" s="224"/>
      <c r="BX43" s="224" t="s">
        <v>16581</v>
      </c>
      <c r="BY43" s="224"/>
      <c r="BZ43" s="53"/>
      <c r="CA43" s="66"/>
      <c r="CB43" s="51"/>
      <c r="CC43" s="51"/>
      <c r="CD43" s="51"/>
      <c r="CE43" s="51"/>
      <c r="CF43" s="25"/>
      <c r="CG43" s="25"/>
      <c r="CH43" s="25"/>
      <c r="CI43" s="43" t="s">
        <v>16582</v>
      </c>
    </row>
    <row r="44" spans="1:87" ht="18.75" customHeight="1" x14ac:dyDescent="0.3">
      <c r="A44" s="33"/>
      <c r="B44" s="33"/>
      <c r="C44" s="75"/>
      <c r="D44" s="76"/>
      <c r="E44" s="76"/>
      <c r="F44" s="76"/>
      <c r="G44" s="76"/>
      <c r="H44" s="76"/>
      <c r="I44" s="76"/>
      <c r="J44" s="77"/>
      <c r="K44" s="76"/>
      <c r="L44" s="54"/>
      <c r="M44" s="53"/>
      <c r="N44" s="54"/>
      <c r="O44" s="54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77"/>
      <c r="AA44" s="76"/>
      <c r="AB44" s="76"/>
      <c r="AC44" s="53"/>
      <c r="AD44" s="53"/>
      <c r="AE44" s="77"/>
      <c r="AF44" s="76"/>
      <c r="AG44" s="76"/>
      <c r="AH44" s="53"/>
      <c r="AI44" s="78"/>
      <c r="AJ44" s="76"/>
      <c r="AK44" s="53"/>
      <c r="AL44" s="54"/>
      <c r="AM44" s="54"/>
      <c r="AN44" s="54"/>
      <c r="AO44" s="53"/>
      <c r="AP44" s="53"/>
      <c r="AQ44" s="53"/>
      <c r="AR44" s="53"/>
      <c r="AS44" s="53"/>
      <c r="AT44" s="53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53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57"/>
      <c r="BW44" s="65"/>
      <c r="BX44" s="79"/>
      <c r="BY44" s="43"/>
      <c r="BZ44" s="53"/>
      <c r="CA44" s="66"/>
      <c r="CB44" s="51"/>
      <c r="CC44" s="51"/>
      <c r="CD44" s="51"/>
      <c r="CE44" s="51"/>
      <c r="CF44" s="25"/>
      <c r="CG44" s="25"/>
      <c r="CH44" s="25"/>
    </row>
    <row r="45" spans="1:87" ht="18.75" customHeight="1" x14ac:dyDescent="0.3">
      <c r="A45" s="33"/>
      <c r="B45" s="33"/>
      <c r="C45" s="80"/>
      <c r="D45" s="46"/>
      <c r="E45" s="46"/>
      <c r="F45" s="46"/>
      <c r="G45" s="46"/>
      <c r="H45" s="46"/>
      <c r="I45" s="129"/>
      <c r="J45" s="81" t="s">
        <v>16583</v>
      </c>
      <c r="K45" s="82"/>
      <c r="L45" s="82"/>
      <c r="M45" s="82"/>
      <c r="N45" s="82"/>
      <c r="O45" s="82"/>
      <c r="P45" s="225"/>
      <c r="Q45" s="225"/>
      <c r="R45" s="83" t="s">
        <v>16584</v>
      </c>
      <c r="S45" s="84"/>
      <c r="T45" s="84"/>
      <c r="U45" s="81"/>
      <c r="V45" s="225"/>
      <c r="W45" s="225"/>
      <c r="X45" s="81" t="s">
        <v>16585</v>
      </c>
      <c r="Y45" s="85"/>
      <c r="Z45" s="81"/>
      <c r="AA45" s="86"/>
      <c r="AB45" s="225"/>
      <c r="AC45" s="225"/>
      <c r="AD45" s="81" t="s">
        <v>16586</v>
      </c>
      <c r="AE45" s="81"/>
      <c r="AF45" s="81"/>
      <c r="AG45" s="87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89"/>
      <c r="CB45" s="51"/>
      <c r="CC45" s="51"/>
      <c r="CD45" s="51"/>
      <c r="CE45" s="51"/>
      <c r="CF45" s="25"/>
      <c r="CG45" s="25"/>
      <c r="CH45" s="25"/>
    </row>
    <row r="46" spans="1:87" ht="7.5" customHeight="1" x14ac:dyDescent="0.3">
      <c r="A46" s="33"/>
      <c r="B46" s="33"/>
      <c r="C46" s="90"/>
      <c r="D46" s="91"/>
      <c r="E46" s="91"/>
      <c r="F46" s="91"/>
      <c r="G46" s="91"/>
      <c r="H46" s="91"/>
      <c r="I46" s="91"/>
      <c r="J46" s="53"/>
      <c r="K46" s="65"/>
      <c r="L46" s="65"/>
      <c r="M46" s="65"/>
      <c r="N46" s="65"/>
      <c r="O46" s="65"/>
      <c r="P46" s="77"/>
      <c r="Q46" s="76"/>
      <c r="R46" s="65"/>
      <c r="S46" s="65"/>
      <c r="T46" s="65"/>
      <c r="U46" s="65"/>
      <c r="V46" s="65"/>
      <c r="W46" s="65"/>
      <c r="X46" s="77"/>
      <c r="Y46" s="76"/>
      <c r="Z46" s="65"/>
      <c r="AA46" s="65"/>
      <c r="AB46" s="65"/>
      <c r="AC46" s="65"/>
      <c r="AD46" s="65"/>
      <c r="AE46" s="65"/>
      <c r="AF46" s="65"/>
      <c r="AG46" s="91"/>
      <c r="AH46" s="78"/>
      <c r="AI46" s="76"/>
      <c r="AJ46" s="78"/>
      <c r="AK46" s="92"/>
      <c r="AL46" s="92"/>
      <c r="AM46" s="53"/>
      <c r="AN46" s="78"/>
      <c r="AO46" s="76"/>
      <c r="AP46" s="53"/>
      <c r="AQ46" s="54"/>
      <c r="AR46" s="53"/>
      <c r="AS46" s="91"/>
      <c r="AT46" s="78"/>
      <c r="AU46" s="76"/>
      <c r="AV46" s="53"/>
      <c r="AW46" s="53"/>
      <c r="AX46" s="53"/>
      <c r="AY46" s="93"/>
      <c r="AZ46" s="65"/>
      <c r="BA46" s="65"/>
      <c r="BB46" s="65"/>
      <c r="BC46" s="65"/>
      <c r="BD46" s="65"/>
      <c r="BE46" s="65"/>
      <c r="BF46" s="65"/>
      <c r="BG46" s="65"/>
      <c r="BH46" s="65"/>
      <c r="BI46" s="93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4"/>
      <c r="CB46" s="25"/>
      <c r="CC46" s="25"/>
      <c r="CD46" s="25"/>
      <c r="CE46" s="25"/>
      <c r="CF46" s="25"/>
      <c r="CG46" s="25"/>
      <c r="CH46" s="25"/>
    </row>
    <row r="47" spans="1:87" ht="18.75" customHeight="1" x14ac:dyDescent="0.3">
      <c r="A47" s="33"/>
      <c r="B47" s="33"/>
      <c r="C47" s="241" t="s">
        <v>16591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  <c r="AU47" s="242"/>
      <c r="AV47" s="242"/>
      <c r="AW47" s="242"/>
      <c r="AX47" s="242"/>
      <c r="AY47" s="242"/>
      <c r="AZ47" s="242"/>
      <c r="BA47" s="242"/>
      <c r="BB47" s="242"/>
      <c r="BC47" s="242"/>
      <c r="BD47" s="242"/>
      <c r="BE47" s="242"/>
      <c r="BF47" s="242"/>
      <c r="BG47" s="242"/>
      <c r="BH47" s="242"/>
      <c r="BI47" s="242"/>
      <c r="BJ47" s="242"/>
      <c r="BK47" s="242"/>
      <c r="BL47" s="242"/>
      <c r="BM47" s="242"/>
      <c r="BN47" s="242"/>
      <c r="BO47" s="242"/>
      <c r="BP47" s="242"/>
      <c r="BQ47" s="242"/>
      <c r="BR47" s="242"/>
      <c r="BS47" s="242"/>
      <c r="BT47" s="242"/>
      <c r="BU47" s="242"/>
      <c r="BV47" s="242"/>
      <c r="BW47" s="242"/>
      <c r="BX47" s="242"/>
      <c r="BY47" s="242"/>
      <c r="BZ47" s="242"/>
      <c r="CA47" s="242"/>
      <c r="CB47" s="25"/>
      <c r="CC47" s="25"/>
      <c r="CD47" s="25"/>
      <c r="CE47" s="25"/>
      <c r="CF47" s="25"/>
      <c r="CG47" s="25"/>
      <c r="CH47" s="25"/>
    </row>
    <row r="48" spans="1:87" ht="42.75" customHeight="1" x14ac:dyDescent="0.3">
      <c r="A48" s="33"/>
      <c r="B48" s="33"/>
      <c r="C48" s="226"/>
      <c r="D48" s="226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26"/>
      <c r="Y48" s="226"/>
      <c r="Z48" s="226"/>
      <c r="AA48" s="226"/>
      <c r="AB48" s="226"/>
      <c r="AC48" s="226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6"/>
      <c r="AQ48" s="226"/>
      <c r="AR48" s="226"/>
      <c r="AS48" s="226"/>
      <c r="AT48" s="226"/>
      <c r="AU48" s="226"/>
      <c r="AV48" s="226"/>
      <c r="AW48" s="226"/>
      <c r="AX48" s="226"/>
      <c r="AY48" s="226"/>
      <c r="AZ48" s="226"/>
      <c r="BA48" s="226"/>
      <c r="BB48" s="226"/>
      <c r="BC48" s="226"/>
      <c r="BD48" s="226"/>
      <c r="BE48" s="37"/>
      <c r="BF48" s="211"/>
      <c r="BG48" s="211"/>
      <c r="BH48" s="38"/>
      <c r="BI48" s="38"/>
      <c r="BJ48" s="38"/>
      <c r="BK48" s="38"/>
      <c r="BL48" s="243"/>
      <c r="BM48" s="243"/>
      <c r="BN48" s="229" t="s">
        <v>28</v>
      </c>
      <c r="BO48" s="229"/>
      <c r="BP48" s="243"/>
      <c r="BQ48" s="243"/>
      <c r="BR48" s="38" t="s">
        <v>106</v>
      </c>
      <c r="BS48" s="38"/>
      <c r="BT48" s="243"/>
      <c r="BU48" s="243"/>
      <c r="BV48" s="38" t="s">
        <v>178</v>
      </c>
      <c r="BW48" s="38"/>
      <c r="BX48" s="243"/>
      <c r="BY48" s="243"/>
      <c r="BZ48" s="139" t="s">
        <v>265</v>
      </c>
      <c r="CA48" s="140"/>
      <c r="CB48" s="25"/>
      <c r="CC48" s="25"/>
      <c r="CD48" s="25"/>
      <c r="CE48" s="25"/>
      <c r="CF48" s="25"/>
      <c r="CG48" s="25"/>
      <c r="CH48" s="25"/>
    </row>
    <row r="49" spans="1:87" ht="4.5" customHeight="1" x14ac:dyDescent="0.3">
      <c r="A49" s="33"/>
      <c r="B49" s="33"/>
      <c r="C49" s="95"/>
      <c r="D49" s="96"/>
      <c r="E49" s="96"/>
      <c r="F49" s="96"/>
      <c r="G49" s="96"/>
      <c r="H49" s="96"/>
      <c r="I49" s="96"/>
      <c r="J49" s="96"/>
      <c r="K49" s="96"/>
      <c r="L49" s="96"/>
      <c r="M49" s="97"/>
      <c r="N49" s="97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9"/>
      <c r="AA49" s="97"/>
      <c r="AB49" s="100"/>
      <c r="AC49" s="98"/>
      <c r="AD49" s="98"/>
      <c r="AE49" s="98"/>
      <c r="AF49" s="98"/>
      <c r="AG49" s="98"/>
      <c r="AH49" s="99"/>
      <c r="AI49" s="99"/>
      <c r="AJ49" s="100"/>
      <c r="AK49" s="100"/>
      <c r="AL49" s="98"/>
      <c r="AM49" s="98"/>
      <c r="AN49" s="98"/>
      <c r="AO49" s="98"/>
      <c r="AP49" s="101"/>
      <c r="AQ49" s="101"/>
      <c r="AR49" s="101"/>
      <c r="AS49" s="101"/>
      <c r="AT49" s="101"/>
      <c r="AU49" s="101"/>
      <c r="AV49" s="99"/>
      <c r="AW49" s="99"/>
      <c r="AX49" s="98"/>
      <c r="AY49" s="100"/>
      <c r="AZ49" s="100"/>
      <c r="BA49" s="101"/>
      <c r="BB49" s="101"/>
      <c r="BC49" s="101"/>
      <c r="BD49" s="101"/>
      <c r="BE49" s="102"/>
      <c r="BF49" s="102"/>
      <c r="BG49" s="102"/>
      <c r="BH49" s="102"/>
      <c r="BI49" s="102"/>
      <c r="BJ49" s="103"/>
      <c r="BK49" s="238" t="s">
        <v>16559</v>
      </c>
      <c r="BL49" s="238"/>
      <c r="BM49" s="238"/>
      <c r="BN49" s="238"/>
      <c r="BO49" s="238"/>
      <c r="BP49" s="238"/>
      <c r="BQ49" s="238"/>
      <c r="BR49" s="238"/>
      <c r="BS49" s="238"/>
      <c r="BT49" s="239"/>
      <c r="BU49" s="239"/>
      <c r="BV49" s="239"/>
      <c r="BW49" s="239"/>
      <c r="BX49" s="239"/>
      <c r="BY49" s="239"/>
      <c r="BZ49" s="239"/>
      <c r="CA49" s="239"/>
      <c r="CB49" s="25"/>
      <c r="CC49" s="25"/>
      <c r="CD49" s="25"/>
      <c r="CE49" s="25"/>
      <c r="CF49" s="25"/>
      <c r="CG49" s="25"/>
      <c r="CH49" s="25"/>
    </row>
    <row r="50" spans="1:87" ht="18.75" customHeight="1" x14ac:dyDescent="0.3">
      <c r="A50" s="33"/>
      <c r="B50" s="33"/>
      <c r="C50" s="217" t="s">
        <v>348</v>
      </c>
      <c r="D50" s="217"/>
      <c r="E50" s="217"/>
      <c r="F50" s="217"/>
      <c r="G50" s="217"/>
      <c r="H50" s="217"/>
      <c r="I50" s="217"/>
      <c r="J50" s="217"/>
      <c r="K50" s="217"/>
      <c r="L50" s="217"/>
      <c r="M50" s="218"/>
      <c r="N50" s="218"/>
      <c r="O50" s="53" t="s">
        <v>16549</v>
      </c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4"/>
      <c r="AA50" s="218"/>
      <c r="AB50" s="218"/>
      <c r="AC50" s="53" t="s">
        <v>16550</v>
      </c>
      <c r="AD50" s="53"/>
      <c r="AE50" s="53"/>
      <c r="AF50" s="53"/>
      <c r="AG50" s="53"/>
      <c r="AH50" s="53"/>
      <c r="AI50" s="54"/>
      <c r="AJ50" s="218"/>
      <c r="AK50" s="218"/>
      <c r="AL50" s="53" t="s">
        <v>16547</v>
      </c>
      <c r="AM50" s="53"/>
      <c r="AN50" s="53"/>
      <c r="AO50" s="53"/>
      <c r="AP50" s="53"/>
      <c r="AQ50" s="53"/>
      <c r="AR50" s="104"/>
      <c r="AS50" s="104"/>
      <c r="AT50" s="104"/>
      <c r="AU50" s="104"/>
      <c r="AV50" s="104"/>
      <c r="AW50" s="104"/>
      <c r="AX50" s="54"/>
      <c r="AY50" s="218"/>
      <c r="AZ50" s="218"/>
      <c r="BA50" s="53" t="s">
        <v>16546</v>
      </c>
      <c r="BB50" s="104"/>
      <c r="BC50" s="105"/>
      <c r="BD50" s="106"/>
      <c r="BE50" s="107"/>
      <c r="BF50" s="108"/>
      <c r="BG50" s="109"/>
      <c r="BH50" s="110"/>
      <c r="BI50" s="110"/>
      <c r="BJ50" s="110"/>
      <c r="BK50" s="238"/>
      <c r="BL50" s="238"/>
      <c r="BM50" s="238"/>
      <c r="BN50" s="238"/>
      <c r="BO50" s="238"/>
      <c r="BP50" s="238"/>
      <c r="BQ50" s="238"/>
      <c r="BR50" s="238"/>
      <c r="BS50" s="238"/>
      <c r="BT50" s="239"/>
      <c r="BU50" s="239"/>
      <c r="BV50" s="239"/>
      <c r="BW50" s="239"/>
      <c r="BX50" s="239"/>
      <c r="BY50" s="239"/>
      <c r="BZ50" s="239"/>
      <c r="CA50" s="239"/>
      <c r="CB50" s="25"/>
      <c r="CC50" s="25"/>
      <c r="CD50" s="25"/>
      <c r="CE50" s="25"/>
      <c r="CF50" s="25"/>
      <c r="CG50" s="25"/>
      <c r="CH50" s="25"/>
    </row>
    <row r="51" spans="1:87" ht="4.5" customHeight="1" x14ac:dyDescent="0.3">
      <c r="A51" s="33"/>
      <c r="B51" s="33"/>
      <c r="C51" s="111"/>
      <c r="D51" s="112"/>
      <c r="E51" s="112"/>
      <c r="F51" s="112"/>
      <c r="G51" s="112"/>
      <c r="H51" s="112"/>
      <c r="I51" s="112"/>
      <c r="J51" s="112"/>
      <c r="K51" s="112"/>
      <c r="L51" s="112"/>
      <c r="M51" s="113"/>
      <c r="N51" s="113"/>
      <c r="O51" s="114"/>
      <c r="P51" s="114"/>
      <c r="Q51" s="114"/>
      <c r="R51" s="114"/>
      <c r="S51" s="114"/>
      <c r="T51" s="114"/>
      <c r="U51" s="114"/>
      <c r="V51" s="114"/>
      <c r="W51" s="115"/>
      <c r="X51" s="115"/>
      <c r="Y51" s="114"/>
      <c r="Z51" s="116"/>
      <c r="AA51" s="113"/>
      <c r="AB51" s="117"/>
      <c r="AC51" s="114"/>
      <c r="AD51" s="114"/>
      <c r="AE51" s="114"/>
      <c r="AF51" s="116"/>
      <c r="AG51" s="116"/>
      <c r="AH51" s="118"/>
      <c r="AI51" s="118"/>
      <c r="AJ51" s="117"/>
      <c r="AK51" s="117"/>
      <c r="AL51" s="114"/>
      <c r="AM51" s="114"/>
      <c r="AN51" s="114"/>
      <c r="AO51" s="114"/>
      <c r="AP51" s="114"/>
      <c r="AQ51" s="114"/>
      <c r="AR51" s="114"/>
      <c r="AS51" s="115"/>
      <c r="AT51" s="115"/>
      <c r="AU51" s="114"/>
      <c r="AV51" s="116"/>
      <c r="AW51" s="116"/>
      <c r="AX51" s="114"/>
      <c r="AY51" s="117"/>
      <c r="AZ51" s="117"/>
      <c r="BA51" s="114"/>
      <c r="BB51" s="114"/>
      <c r="BC51" s="114"/>
      <c r="BD51" s="114"/>
      <c r="BE51" s="112"/>
      <c r="BF51" s="112"/>
      <c r="BG51" s="112"/>
      <c r="BH51" s="112"/>
      <c r="BI51" s="112"/>
      <c r="BJ51" s="119"/>
      <c r="BK51" s="238"/>
      <c r="BL51" s="238"/>
      <c r="BM51" s="238"/>
      <c r="BN51" s="238"/>
      <c r="BO51" s="238"/>
      <c r="BP51" s="238"/>
      <c r="BQ51" s="238"/>
      <c r="BR51" s="238"/>
      <c r="BS51" s="238"/>
      <c r="BT51" s="239"/>
      <c r="BU51" s="239"/>
      <c r="BV51" s="239"/>
      <c r="BW51" s="239"/>
      <c r="BX51" s="239"/>
      <c r="BY51" s="239"/>
      <c r="BZ51" s="239"/>
      <c r="CA51" s="239"/>
      <c r="CB51" s="25"/>
      <c r="CC51" s="25"/>
      <c r="CD51" s="25"/>
      <c r="CE51" s="25"/>
      <c r="CF51" s="25"/>
      <c r="CG51" s="25"/>
      <c r="CH51" s="25"/>
    </row>
    <row r="52" spans="1:87" ht="3.75" customHeight="1" x14ac:dyDescent="0.3">
      <c r="A52" s="33"/>
      <c r="B52" s="33"/>
      <c r="C52" s="120"/>
      <c r="D52" s="121"/>
      <c r="E52" s="121"/>
      <c r="F52" s="121"/>
      <c r="G52" s="121"/>
      <c r="H52" s="121"/>
      <c r="I52" s="121"/>
      <c r="J52" s="121"/>
      <c r="K52" s="121"/>
      <c r="L52" s="121"/>
      <c r="M52" s="61"/>
      <c r="N52" s="61"/>
      <c r="O52" s="122"/>
      <c r="P52" s="122"/>
      <c r="Q52" s="122"/>
      <c r="R52" s="122"/>
      <c r="S52" s="122"/>
      <c r="T52" s="122"/>
      <c r="U52" s="122"/>
      <c r="V52" s="122"/>
      <c r="W52" s="61"/>
      <c r="X52" s="61"/>
      <c r="Y52" s="122"/>
      <c r="Z52" s="61"/>
      <c r="AA52" s="61"/>
      <c r="AB52" s="122"/>
      <c r="AC52" s="122"/>
      <c r="AD52" s="122"/>
      <c r="AE52" s="122"/>
      <c r="AF52" s="61"/>
      <c r="AG52" s="61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61"/>
      <c r="AT52" s="61"/>
      <c r="AU52" s="62"/>
      <c r="AV52" s="61"/>
      <c r="AW52" s="61"/>
      <c r="AX52" s="62"/>
      <c r="AY52" s="122"/>
      <c r="AZ52" s="122"/>
      <c r="BA52" s="122"/>
      <c r="BB52" s="122"/>
      <c r="BC52" s="122"/>
      <c r="BD52" s="122"/>
      <c r="BE52" s="141"/>
      <c r="BF52" s="142"/>
      <c r="BG52" s="142"/>
      <c r="BH52" s="142"/>
      <c r="BI52" s="142"/>
      <c r="BJ52" s="142"/>
      <c r="BK52" s="142"/>
      <c r="BL52" s="142"/>
      <c r="BM52" s="142"/>
      <c r="BN52" s="142"/>
      <c r="BO52" s="239"/>
      <c r="BP52" s="239"/>
      <c r="BQ52" s="239"/>
      <c r="BR52" s="239"/>
      <c r="BS52" s="239"/>
      <c r="BT52" s="239"/>
      <c r="BU52" s="239"/>
      <c r="BV52" s="239"/>
      <c r="BW52" s="239"/>
      <c r="BX52" s="239"/>
      <c r="BY52" s="239"/>
      <c r="BZ52" s="239"/>
      <c r="CA52" s="239"/>
      <c r="CB52" s="25"/>
      <c r="CC52" s="25"/>
      <c r="CD52" s="25"/>
      <c r="CE52" s="25"/>
      <c r="CF52" s="25"/>
      <c r="CG52" s="25"/>
      <c r="CH52" s="25"/>
    </row>
    <row r="53" spans="1:87" ht="18.75" customHeight="1" x14ac:dyDescent="0.3">
      <c r="A53" s="33"/>
      <c r="B53" s="33"/>
      <c r="C53" s="217" t="s">
        <v>16561</v>
      </c>
      <c r="D53" s="217"/>
      <c r="E53" s="217"/>
      <c r="F53" s="217"/>
      <c r="G53" s="217"/>
      <c r="H53" s="217"/>
      <c r="I53" s="217"/>
      <c r="J53" s="217"/>
      <c r="K53" s="217"/>
      <c r="L53" s="217"/>
      <c r="M53" s="218"/>
      <c r="N53" s="218"/>
      <c r="O53" s="53" t="s">
        <v>16562</v>
      </c>
      <c r="P53" s="53"/>
      <c r="Q53" s="53"/>
      <c r="R53" s="53"/>
      <c r="S53" s="53"/>
      <c r="T53" s="53"/>
      <c r="U53" s="53"/>
      <c r="V53" s="53"/>
      <c r="W53" s="218"/>
      <c r="X53" s="218"/>
      <c r="Y53" s="53"/>
      <c r="Z53" s="218"/>
      <c r="AA53" s="218"/>
      <c r="AB53" s="53" t="s">
        <v>16563</v>
      </c>
      <c r="AC53" s="53"/>
      <c r="AD53" s="53"/>
      <c r="AE53" s="53"/>
      <c r="AF53" s="218"/>
      <c r="AG53" s="218"/>
      <c r="AH53" s="53" t="s">
        <v>16564</v>
      </c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4"/>
      <c r="AT53" s="218"/>
      <c r="AU53" s="218"/>
      <c r="AV53" s="53"/>
      <c r="AW53" s="218"/>
      <c r="AX53" s="218"/>
      <c r="AY53" s="53" t="s">
        <v>16565</v>
      </c>
      <c r="AZ53" s="53"/>
      <c r="BA53" s="53"/>
      <c r="BB53" s="53"/>
      <c r="BC53" s="53"/>
      <c r="BD53" s="53"/>
      <c r="BE53" s="240" t="s">
        <v>16566</v>
      </c>
      <c r="BF53" s="240"/>
      <c r="BG53" s="240"/>
      <c r="BH53" s="240"/>
      <c r="BI53" s="240"/>
      <c r="BJ53" s="240"/>
      <c r="BK53" s="240"/>
      <c r="BL53" s="240"/>
      <c r="BM53" s="240"/>
      <c r="BN53" s="240"/>
      <c r="BO53" s="239"/>
      <c r="BP53" s="239"/>
      <c r="BQ53" s="239"/>
      <c r="BR53" s="239"/>
      <c r="BS53" s="239"/>
      <c r="BT53" s="239"/>
      <c r="BU53" s="239"/>
      <c r="BV53" s="239"/>
      <c r="BW53" s="239"/>
      <c r="BX53" s="239"/>
      <c r="BY53" s="239"/>
      <c r="BZ53" s="239"/>
      <c r="CA53" s="239"/>
      <c r="CB53" s="25"/>
      <c r="CC53" s="25"/>
      <c r="CD53" s="25"/>
      <c r="CE53" s="25"/>
      <c r="CF53" s="25"/>
      <c r="CG53" s="25"/>
      <c r="CH53" s="25"/>
    </row>
    <row r="54" spans="1:87" ht="5.25" customHeight="1" x14ac:dyDescent="0.3">
      <c r="A54" s="33"/>
      <c r="B54" s="33"/>
      <c r="C54" s="111"/>
      <c r="D54" s="112"/>
      <c r="E54" s="112"/>
      <c r="F54" s="112"/>
      <c r="G54" s="112"/>
      <c r="H54" s="112"/>
      <c r="I54" s="112"/>
      <c r="J54" s="115"/>
      <c r="K54" s="115"/>
      <c r="L54" s="112"/>
      <c r="M54" s="117"/>
      <c r="N54" s="123"/>
      <c r="O54" s="124"/>
      <c r="P54" s="114"/>
      <c r="Q54" s="114"/>
      <c r="R54" s="114"/>
      <c r="S54" s="114"/>
      <c r="T54" s="114"/>
      <c r="U54" s="114"/>
      <c r="V54" s="114"/>
      <c r="W54" s="117"/>
      <c r="X54" s="117"/>
      <c r="Y54" s="114"/>
      <c r="Z54" s="117"/>
      <c r="AA54" s="117"/>
      <c r="AB54" s="114"/>
      <c r="AC54" s="114"/>
      <c r="AD54" s="114"/>
      <c r="AE54" s="114"/>
      <c r="AF54" s="117"/>
      <c r="AG54" s="125"/>
      <c r="AH54" s="115"/>
      <c r="AI54" s="115"/>
      <c r="AJ54" s="114"/>
      <c r="AK54" s="114"/>
      <c r="AL54" s="115"/>
      <c r="AM54" s="115"/>
      <c r="AN54" s="115"/>
      <c r="AO54" s="114"/>
      <c r="AP54" s="114"/>
      <c r="AQ54" s="114"/>
      <c r="AR54" s="114"/>
      <c r="AS54" s="117"/>
      <c r="AT54" s="117"/>
      <c r="AU54" s="117"/>
      <c r="AV54" s="117"/>
      <c r="AW54" s="117"/>
      <c r="AX54" s="117"/>
      <c r="AY54" s="114"/>
      <c r="AZ54" s="114"/>
      <c r="BA54" s="114"/>
      <c r="BB54" s="114"/>
      <c r="BC54" s="114"/>
      <c r="BD54" s="126"/>
      <c r="BE54" s="143"/>
      <c r="BF54" s="144"/>
      <c r="BG54" s="144"/>
      <c r="BH54" s="144"/>
      <c r="BI54" s="144"/>
      <c r="BJ54" s="144"/>
      <c r="BK54" s="144"/>
      <c r="BL54" s="144"/>
      <c r="BM54" s="144"/>
      <c r="BN54" s="145"/>
      <c r="BO54" s="239"/>
      <c r="BP54" s="239"/>
      <c r="BQ54" s="239"/>
      <c r="BR54" s="239"/>
      <c r="BS54" s="239"/>
      <c r="BT54" s="239"/>
      <c r="BU54" s="239"/>
      <c r="BV54" s="239"/>
      <c r="BW54" s="239"/>
      <c r="BX54" s="239"/>
      <c r="BY54" s="239"/>
      <c r="BZ54" s="239"/>
      <c r="CA54" s="239"/>
      <c r="CB54" s="25"/>
      <c r="CC54" s="25"/>
      <c r="CD54" s="25"/>
      <c r="CE54" s="25"/>
      <c r="CF54" s="25"/>
      <c r="CG54" s="25"/>
      <c r="CH54" s="25"/>
    </row>
    <row r="55" spans="1:87" ht="4.5" customHeight="1" x14ac:dyDescent="0.3">
      <c r="A55" s="33"/>
      <c r="B55" s="33"/>
      <c r="C55" s="59"/>
      <c r="D55" s="60"/>
      <c r="E55" s="60"/>
      <c r="F55" s="60"/>
      <c r="G55" s="60"/>
      <c r="H55" s="60"/>
      <c r="I55" s="60"/>
      <c r="J55" s="61"/>
      <c r="K55" s="61"/>
      <c r="L55" s="60"/>
      <c r="M55" s="62"/>
      <c r="N55" s="63"/>
      <c r="O55" s="63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1"/>
      <c r="AH55" s="61"/>
      <c r="AI55" s="61"/>
      <c r="AJ55" s="62"/>
      <c r="AK55" s="62"/>
      <c r="AL55" s="61"/>
      <c r="AM55" s="61"/>
      <c r="AN55" s="61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2"/>
      <c r="CA55" s="64"/>
      <c r="CB55" s="51"/>
      <c r="CC55" s="51"/>
      <c r="CD55" s="51"/>
      <c r="CE55" s="51"/>
      <c r="CF55" s="25"/>
      <c r="CG55" s="25"/>
      <c r="CH55" s="25"/>
    </row>
    <row r="56" spans="1:87" ht="18.75" customHeight="1" x14ac:dyDescent="0.3">
      <c r="A56" s="33"/>
      <c r="B56" s="33"/>
      <c r="C56" s="220" t="s">
        <v>16568</v>
      </c>
      <c r="D56" s="220"/>
      <c r="E56" s="220"/>
      <c r="F56" s="220"/>
      <c r="G56" s="220"/>
      <c r="H56" s="220"/>
      <c r="I56" s="220"/>
      <c r="J56" s="218"/>
      <c r="K56" s="218"/>
      <c r="L56" s="56"/>
      <c r="M56" s="53" t="s">
        <v>16569</v>
      </c>
      <c r="N56" s="54"/>
      <c r="O56" s="54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218"/>
      <c r="AH56" s="218"/>
      <c r="AI56" s="218"/>
      <c r="AJ56" s="53" t="s">
        <v>16570</v>
      </c>
      <c r="AK56" s="53"/>
      <c r="AL56" s="218"/>
      <c r="AM56" s="218"/>
      <c r="AN56" s="218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 t="s">
        <v>16571</v>
      </c>
      <c r="BA56" s="53"/>
      <c r="BB56" s="65"/>
      <c r="BC56" s="53"/>
      <c r="BD56" s="53"/>
      <c r="BE56" s="53"/>
      <c r="BF56" s="53"/>
      <c r="BG56" s="53"/>
      <c r="BH56" s="53"/>
      <c r="BI56" s="53"/>
      <c r="BJ56" s="53"/>
      <c r="BK56" s="53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21"/>
      <c r="BY56" s="221"/>
      <c r="BZ56" s="53"/>
      <c r="CA56" s="66"/>
      <c r="CB56" s="51"/>
      <c r="CC56" s="51"/>
      <c r="CD56" s="51"/>
      <c r="CE56" s="51"/>
      <c r="CF56" s="25"/>
      <c r="CG56" s="25"/>
      <c r="CH56" s="25"/>
    </row>
    <row r="57" spans="1:87" ht="4.5" customHeight="1" x14ac:dyDescent="0.3">
      <c r="A57" s="33"/>
      <c r="B57" s="33"/>
      <c r="C57" s="220"/>
      <c r="D57" s="220"/>
      <c r="E57" s="220"/>
      <c r="F57" s="220"/>
      <c r="G57" s="220"/>
      <c r="H57" s="220"/>
      <c r="I57" s="220"/>
      <c r="J57" s="68"/>
      <c r="K57" s="69"/>
      <c r="L57" s="70"/>
      <c r="M57" s="71"/>
      <c r="N57" s="70"/>
      <c r="O57" s="70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  <c r="AA57" s="72"/>
      <c r="AB57" s="72"/>
      <c r="AC57" s="71"/>
      <c r="AD57" s="71"/>
      <c r="AE57" s="72"/>
      <c r="AF57" s="72"/>
      <c r="AG57" s="72"/>
      <c r="AH57" s="71"/>
      <c r="AI57" s="71"/>
      <c r="AJ57" s="72"/>
      <c r="AK57" s="72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0"/>
      <c r="BH57" s="70"/>
      <c r="BI57" s="70"/>
      <c r="BJ57" s="73"/>
      <c r="BK57" s="53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74"/>
      <c r="BY57" s="74"/>
      <c r="BZ57" s="53"/>
      <c r="CA57" s="66"/>
      <c r="CB57" s="51"/>
      <c r="CC57" s="51"/>
      <c r="CD57" s="51"/>
      <c r="CE57" s="51"/>
      <c r="CF57" s="25"/>
      <c r="CG57" s="25"/>
      <c r="CH57" s="25"/>
    </row>
    <row r="58" spans="1:87" ht="18.75" customHeight="1" x14ac:dyDescent="0.3">
      <c r="A58" s="33"/>
      <c r="B58" s="33"/>
      <c r="C58" s="220"/>
      <c r="D58" s="220"/>
      <c r="E58" s="220"/>
      <c r="F58" s="220"/>
      <c r="G58" s="220"/>
      <c r="H58" s="220"/>
      <c r="I58" s="220"/>
      <c r="J58" s="218"/>
      <c r="K58" s="218"/>
      <c r="L58" s="54"/>
      <c r="M58" s="53" t="s">
        <v>16573</v>
      </c>
      <c r="N58" s="54"/>
      <c r="O58" s="54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218"/>
      <c r="AA58" s="218"/>
      <c r="AB58" s="218"/>
      <c r="AC58" s="53" t="s">
        <v>16570</v>
      </c>
      <c r="AD58" s="53"/>
      <c r="AE58" s="218"/>
      <c r="AF58" s="218"/>
      <c r="AG58" s="218"/>
      <c r="AH58" s="53"/>
      <c r="AI58" s="222"/>
      <c r="AJ58" s="222"/>
      <c r="AK58" s="53" t="s">
        <v>16574</v>
      </c>
      <c r="AL58" s="54"/>
      <c r="AM58" s="54"/>
      <c r="AN58" s="54"/>
      <c r="AO58" s="53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53"/>
      <c r="BL58" s="223" t="s">
        <v>16575</v>
      </c>
      <c r="BM58" s="223"/>
      <c r="BN58" s="223" t="s">
        <v>16576</v>
      </c>
      <c r="BO58" s="223"/>
      <c r="BP58" s="223" t="s">
        <v>16577</v>
      </c>
      <c r="BQ58" s="223"/>
      <c r="BR58" s="223" t="s">
        <v>16578</v>
      </c>
      <c r="BS58" s="223"/>
      <c r="BT58" s="223" t="s">
        <v>16579</v>
      </c>
      <c r="BU58" s="223"/>
      <c r="BV58" s="224" t="s">
        <v>16580</v>
      </c>
      <c r="BW58" s="224"/>
      <c r="BX58" s="224" t="s">
        <v>16581</v>
      </c>
      <c r="BY58" s="224"/>
      <c r="BZ58" s="53"/>
      <c r="CA58" s="66"/>
      <c r="CB58" s="51"/>
      <c r="CC58" s="51"/>
      <c r="CD58" s="51"/>
      <c r="CE58" s="51"/>
      <c r="CF58" s="25"/>
      <c r="CG58" s="25"/>
      <c r="CH58" s="25"/>
      <c r="CI58" s="43" t="s">
        <v>16582</v>
      </c>
    </row>
    <row r="59" spans="1:87" ht="18.75" customHeight="1" x14ac:dyDescent="0.3">
      <c r="A59" s="33"/>
      <c r="B59" s="33"/>
      <c r="C59" s="75"/>
      <c r="D59" s="76"/>
      <c r="E59" s="76"/>
      <c r="F59" s="76"/>
      <c r="G59" s="76"/>
      <c r="H59" s="76"/>
      <c r="I59" s="76"/>
      <c r="J59" s="77"/>
      <c r="K59" s="76"/>
      <c r="L59" s="54"/>
      <c r="M59" s="53"/>
      <c r="N59" s="54"/>
      <c r="O59" s="54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77"/>
      <c r="AA59" s="76"/>
      <c r="AB59" s="76"/>
      <c r="AC59" s="53"/>
      <c r="AD59" s="53"/>
      <c r="AE59" s="77"/>
      <c r="AF59" s="76"/>
      <c r="AG59" s="76"/>
      <c r="AH59" s="53"/>
      <c r="AI59" s="78"/>
      <c r="AJ59" s="76"/>
      <c r="AK59" s="53"/>
      <c r="AL59" s="54"/>
      <c r="AM59" s="54"/>
      <c r="AN59" s="54"/>
      <c r="AO59" s="53"/>
      <c r="AP59" s="53"/>
      <c r="AQ59" s="53"/>
      <c r="AR59" s="53"/>
      <c r="AS59" s="53"/>
      <c r="AT59" s="53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53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57"/>
      <c r="BW59" s="65"/>
      <c r="BX59" s="79"/>
      <c r="BY59" s="43"/>
      <c r="BZ59" s="53"/>
      <c r="CA59" s="66"/>
      <c r="CB59" s="51"/>
      <c r="CC59" s="51"/>
      <c r="CD59" s="51"/>
      <c r="CE59" s="51"/>
      <c r="CF59" s="25"/>
      <c r="CG59" s="25"/>
      <c r="CH59" s="25"/>
    </row>
    <row r="60" spans="1:87" s="10" customFormat="1" ht="18.75" customHeight="1" x14ac:dyDescent="0.3">
      <c r="A60" s="33"/>
      <c r="B60" s="33"/>
      <c r="C60" s="80"/>
      <c r="D60" s="46"/>
      <c r="E60" s="46"/>
      <c r="F60" s="46"/>
      <c r="G60" s="46"/>
      <c r="H60" s="46"/>
      <c r="I60" s="46"/>
      <c r="J60" s="81" t="s">
        <v>16583</v>
      </c>
      <c r="K60" s="82"/>
      <c r="L60" s="82"/>
      <c r="M60" s="82"/>
      <c r="N60" s="82"/>
      <c r="O60" s="82"/>
      <c r="P60" s="225"/>
      <c r="Q60" s="225"/>
      <c r="R60" s="83" t="s">
        <v>16584</v>
      </c>
      <c r="S60" s="84"/>
      <c r="T60" s="84"/>
      <c r="U60" s="81"/>
      <c r="V60" s="225"/>
      <c r="W60" s="225"/>
      <c r="X60" s="81" t="s">
        <v>16585</v>
      </c>
      <c r="Y60" s="85"/>
      <c r="Z60" s="81"/>
      <c r="AA60" s="86"/>
      <c r="AB60" s="225"/>
      <c r="AC60" s="225"/>
      <c r="AD60" s="81" t="s">
        <v>16586</v>
      </c>
      <c r="AE60" s="81"/>
      <c r="AF60" s="81"/>
      <c r="AG60" s="87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89"/>
      <c r="CB60" s="51"/>
      <c r="CC60" s="51"/>
      <c r="CD60" s="51"/>
      <c r="CE60" s="51"/>
      <c r="CF60" s="25"/>
      <c r="CG60" s="25"/>
      <c r="CH60" s="25"/>
    </row>
    <row r="61" spans="1:87" ht="7.5" customHeight="1" x14ac:dyDescent="0.3">
      <c r="A61" s="33"/>
      <c r="B61" s="33"/>
      <c r="C61" s="90"/>
      <c r="D61" s="91"/>
      <c r="E61" s="91"/>
      <c r="F61" s="91"/>
      <c r="G61" s="91"/>
      <c r="H61" s="91"/>
      <c r="I61" s="91"/>
      <c r="J61" s="53"/>
      <c r="K61" s="65"/>
      <c r="L61" s="65"/>
      <c r="M61" s="65"/>
      <c r="N61" s="65"/>
      <c r="O61" s="65"/>
      <c r="P61" s="77"/>
      <c r="Q61" s="76"/>
      <c r="R61" s="65"/>
      <c r="S61" s="65"/>
      <c r="T61" s="65"/>
      <c r="U61" s="65"/>
      <c r="V61" s="65"/>
      <c r="W61" s="65"/>
      <c r="X61" s="77"/>
      <c r="Y61" s="76"/>
      <c r="Z61" s="65"/>
      <c r="AA61" s="65"/>
      <c r="AB61" s="65"/>
      <c r="AC61" s="65"/>
      <c r="AD61" s="65"/>
      <c r="AE61" s="65"/>
      <c r="AF61" s="65"/>
      <c r="AG61" s="91"/>
      <c r="AH61" s="78"/>
      <c r="AI61" s="76"/>
      <c r="AJ61" s="78"/>
      <c r="AK61" s="92"/>
      <c r="AL61" s="92"/>
      <c r="AM61" s="53"/>
      <c r="AN61" s="78"/>
      <c r="AO61" s="76"/>
      <c r="AP61" s="53"/>
      <c r="AQ61" s="54"/>
      <c r="AR61" s="53"/>
      <c r="AS61" s="91"/>
      <c r="AT61" s="78"/>
      <c r="AU61" s="76"/>
      <c r="AV61" s="53"/>
      <c r="AW61" s="53"/>
      <c r="AX61" s="53"/>
      <c r="AY61" s="93"/>
      <c r="AZ61" s="65"/>
      <c r="BA61" s="65"/>
      <c r="BB61" s="65"/>
      <c r="BC61" s="65"/>
      <c r="BD61" s="65"/>
      <c r="BE61" s="65"/>
      <c r="BF61" s="65"/>
      <c r="BG61" s="65"/>
      <c r="BH61" s="65"/>
      <c r="BI61" s="93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4"/>
      <c r="CB61" s="25"/>
      <c r="CC61" s="25"/>
      <c r="CD61" s="25"/>
      <c r="CE61" s="25"/>
      <c r="CF61" s="25"/>
      <c r="CG61" s="25"/>
      <c r="CH61" s="25"/>
    </row>
    <row r="62" spans="1:87" ht="18.75" customHeight="1" x14ac:dyDescent="0.3">
      <c r="A62" s="33"/>
      <c r="B62" s="33"/>
      <c r="C62" s="241" t="s">
        <v>16591</v>
      </c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  <c r="BJ62" s="242"/>
      <c r="BK62" s="242"/>
      <c r="BL62" s="242"/>
      <c r="BM62" s="242"/>
      <c r="BN62" s="242"/>
      <c r="BO62" s="242"/>
      <c r="BP62" s="242"/>
      <c r="BQ62" s="242"/>
      <c r="BR62" s="242"/>
      <c r="BS62" s="242"/>
      <c r="BT62" s="242"/>
      <c r="BU62" s="242"/>
      <c r="BV62" s="242"/>
      <c r="BW62" s="242"/>
      <c r="BX62" s="242"/>
      <c r="BY62" s="242"/>
      <c r="BZ62" s="242"/>
      <c r="CA62" s="242"/>
      <c r="CB62" s="25"/>
      <c r="CC62" s="25"/>
      <c r="CD62" s="25"/>
      <c r="CE62" s="25"/>
      <c r="CF62" s="25"/>
      <c r="CG62" s="25"/>
      <c r="CH62" s="25"/>
    </row>
    <row r="63" spans="1:87" ht="18" customHeight="1" x14ac:dyDescent="0.3">
      <c r="A63" s="33"/>
      <c r="B63" s="33"/>
      <c r="C63" s="244" t="s">
        <v>16592</v>
      </c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4"/>
      <c r="AZ63" s="244"/>
      <c r="BA63" s="244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5"/>
      <c r="CC63" s="25"/>
      <c r="CD63" s="25"/>
      <c r="CE63" s="25"/>
      <c r="CF63" s="25"/>
      <c r="CG63" s="25"/>
      <c r="CH63" s="25"/>
    </row>
    <row r="64" spans="1:87" ht="45" customHeight="1" x14ac:dyDescent="0.3">
      <c r="A64" s="33"/>
      <c r="B64" s="33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  <c r="AX64" s="245"/>
      <c r="AY64" s="245"/>
      <c r="AZ64" s="245"/>
      <c r="BA64" s="245"/>
      <c r="BB64" s="245"/>
      <c r="BC64" s="245"/>
      <c r="BD64" s="245"/>
      <c r="BE64" s="245"/>
      <c r="BF64" s="245"/>
      <c r="BG64" s="245"/>
      <c r="BH64" s="245"/>
      <c r="BI64" s="245"/>
      <c r="BJ64" s="245"/>
      <c r="BK64" s="245"/>
      <c r="BL64" s="245"/>
      <c r="BM64" s="245"/>
      <c r="BN64" s="245"/>
      <c r="BO64" s="245"/>
      <c r="BP64" s="245"/>
      <c r="BQ64" s="245"/>
      <c r="BR64" s="245"/>
      <c r="BS64" s="245"/>
      <c r="BT64" s="245"/>
      <c r="BU64" s="245"/>
      <c r="BV64" s="245"/>
      <c r="BW64" s="245"/>
      <c r="BX64" s="245"/>
      <c r="BY64" s="245"/>
      <c r="BZ64" s="245"/>
      <c r="CA64" s="245"/>
      <c r="CB64" s="25"/>
      <c r="CC64" s="25"/>
      <c r="CD64" s="25"/>
      <c r="CE64" s="25"/>
      <c r="CF64" s="25"/>
      <c r="CG64" s="25"/>
      <c r="CH64" s="25"/>
    </row>
    <row r="65" spans="1:86" ht="18" customHeight="1" x14ac:dyDescent="0.3">
      <c r="A65" s="33"/>
      <c r="B65" s="33"/>
      <c r="C65" s="244" t="s">
        <v>16593</v>
      </c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4"/>
      <c r="AZ65" s="244"/>
      <c r="BA65" s="244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5"/>
      <c r="CC65" s="25"/>
      <c r="CD65" s="25"/>
      <c r="CE65" s="25"/>
      <c r="CF65" s="25"/>
      <c r="CG65" s="25"/>
      <c r="CH65" s="25"/>
    </row>
    <row r="66" spans="1:86" ht="15.75" customHeight="1" x14ac:dyDescent="0.3">
      <c r="A66" s="33"/>
      <c r="B66" s="33"/>
      <c r="C66" s="246" t="s">
        <v>318</v>
      </c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5"/>
      <c r="CC66" s="25"/>
      <c r="CD66" s="25"/>
      <c r="CE66" s="25"/>
      <c r="CF66" s="25"/>
      <c r="CG66" s="25"/>
      <c r="CH66" s="25"/>
    </row>
    <row r="67" spans="1:86" ht="13.5" customHeight="1" x14ac:dyDescent="0.3">
      <c r="A67" s="33"/>
      <c r="B67" s="33"/>
      <c r="C67" s="247" t="s">
        <v>16594</v>
      </c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G67" s="247"/>
      <c r="BH67" s="247"/>
      <c r="BI67" s="247"/>
      <c r="BJ67" s="247"/>
      <c r="BK67" s="247"/>
      <c r="BL67" s="247"/>
      <c r="BM67" s="247"/>
      <c r="BN67" s="247"/>
      <c r="BO67" s="247"/>
      <c r="BP67" s="247"/>
      <c r="BQ67" s="247"/>
      <c r="BR67" s="247"/>
      <c r="BS67" s="247"/>
      <c r="BT67" s="247"/>
      <c r="BU67" s="247"/>
      <c r="BV67" s="247"/>
      <c r="BW67" s="247"/>
      <c r="BX67" s="247"/>
      <c r="BY67" s="247"/>
      <c r="BZ67" s="247"/>
      <c r="CA67" s="247"/>
      <c r="CB67" s="25"/>
      <c r="CC67" s="25"/>
      <c r="CD67" s="25"/>
      <c r="CE67" s="25"/>
      <c r="CF67" s="25"/>
      <c r="CG67" s="25"/>
      <c r="CH67" s="25"/>
    </row>
    <row r="68" spans="1:86" ht="13.5" customHeight="1" x14ac:dyDescent="0.3">
      <c r="A68" s="33"/>
      <c r="B68" s="33"/>
      <c r="C68" s="247" t="s">
        <v>16595</v>
      </c>
      <c r="D68" s="247"/>
      <c r="E68" s="247"/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G68" s="247"/>
      <c r="BH68" s="247"/>
      <c r="BI68" s="247"/>
      <c r="BJ68" s="247"/>
      <c r="BK68" s="247"/>
      <c r="BL68" s="247"/>
      <c r="BM68" s="247"/>
      <c r="BN68" s="247"/>
      <c r="BO68" s="247"/>
      <c r="BP68" s="247"/>
      <c r="BQ68" s="247"/>
      <c r="BR68" s="247"/>
      <c r="BS68" s="247"/>
      <c r="BT68" s="247"/>
      <c r="BU68" s="247"/>
      <c r="BV68" s="247"/>
      <c r="BW68" s="247"/>
      <c r="BX68" s="247"/>
      <c r="BY68" s="247"/>
      <c r="BZ68" s="247"/>
      <c r="CA68" s="247"/>
      <c r="CB68" s="25"/>
      <c r="CC68" s="25"/>
      <c r="CD68" s="25"/>
      <c r="CE68" s="25"/>
      <c r="CF68" s="25"/>
      <c r="CG68" s="25"/>
      <c r="CH68" s="25"/>
    </row>
    <row r="69" spans="1:86" ht="13.5" customHeight="1" x14ac:dyDescent="0.3">
      <c r="A69" s="33"/>
      <c r="B69" s="33"/>
      <c r="C69" s="247" t="s">
        <v>16596</v>
      </c>
      <c r="D69" s="247"/>
      <c r="E69" s="247"/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G69" s="247"/>
      <c r="BH69" s="247"/>
      <c r="BI69" s="247"/>
      <c r="BJ69" s="247"/>
      <c r="BK69" s="247"/>
      <c r="BL69" s="247"/>
      <c r="BM69" s="247"/>
      <c r="BN69" s="247"/>
      <c r="BO69" s="247"/>
      <c r="BP69" s="247"/>
      <c r="BQ69" s="247"/>
      <c r="BR69" s="247"/>
      <c r="BS69" s="247"/>
      <c r="BT69" s="247"/>
      <c r="BU69" s="247"/>
      <c r="BV69" s="247"/>
      <c r="BW69" s="247"/>
      <c r="BX69" s="247"/>
      <c r="BY69" s="247"/>
      <c r="BZ69" s="247"/>
      <c r="CA69" s="247"/>
      <c r="CB69" s="25"/>
      <c r="CC69" s="25"/>
      <c r="CD69" s="25"/>
      <c r="CE69" s="25"/>
      <c r="CF69" s="25"/>
      <c r="CG69" s="25"/>
      <c r="CH69" s="25"/>
    </row>
    <row r="70" spans="1:86" ht="13.5" customHeight="1" x14ac:dyDescent="0.3">
      <c r="A70" s="33"/>
      <c r="B70" s="33"/>
      <c r="C70" s="248" t="s">
        <v>16597</v>
      </c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5"/>
      <c r="CC70" s="25"/>
      <c r="CD70" s="25"/>
      <c r="CE70" s="25"/>
      <c r="CF70" s="25"/>
      <c r="CG70" s="25"/>
      <c r="CH70" s="25"/>
    </row>
    <row r="71" spans="1:86" ht="35.25" customHeight="1" x14ac:dyDescent="0.3">
      <c r="A71" s="33"/>
      <c r="B71" s="33"/>
      <c r="C71" s="249" t="s">
        <v>16598</v>
      </c>
      <c r="D71" s="249"/>
      <c r="E71" s="249"/>
      <c r="F71" s="249"/>
      <c r="G71" s="249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49"/>
      <c r="AY71" s="249"/>
      <c r="AZ71" s="249"/>
      <c r="BA71" s="249"/>
      <c r="BB71" s="249"/>
      <c r="BC71" s="249"/>
      <c r="BD71" s="249"/>
      <c r="BE71" s="249"/>
      <c r="BF71" s="249"/>
      <c r="BG71" s="249"/>
      <c r="BH71" s="249"/>
      <c r="BI71" s="249"/>
      <c r="BJ71" s="249"/>
      <c r="BK71" s="249"/>
      <c r="BL71" s="249"/>
      <c r="BM71" s="249"/>
      <c r="BN71" s="249"/>
      <c r="BO71" s="249"/>
      <c r="BP71" s="249"/>
      <c r="BQ71" s="249"/>
      <c r="BR71" s="249"/>
      <c r="BS71" s="249"/>
      <c r="BT71" s="249"/>
      <c r="BU71" s="249"/>
      <c r="BV71" s="249"/>
      <c r="BW71" s="249"/>
      <c r="BX71" s="249"/>
      <c r="BY71" s="249"/>
      <c r="BZ71" s="249"/>
      <c r="CA71" s="249"/>
      <c r="CB71" s="25"/>
      <c r="CC71" s="25"/>
      <c r="CD71" s="25"/>
      <c r="CE71" s="25"/>
      <c r="CF71" s="25"/>
      <c r="CG71" s="25"/>
      <c r="CH71" s="25"/>
    </row>
    <row r="72" spans="1:86" ht="18" customHeight="1" x14ac:dyDescent="0.3">
      <c r="A72" s="33"/>
      <c r="B72" s="33"/>
      <c r="C72" s="250" t="s">
        <v>16599</v>
      </c>
      <c r="D72" s="250"/>
      <c r="E72" s="250"/>
      <c r="F72" s="250"/>
      <c r="G72" s="250"/>
      <c r="H72" s="250"/>
      <c r="I72" s="250"/>
      <c r="J72" s="250"/>
      <c r="K72" s="250"/>
      <c r="L72" s="250"/>
      <c r="M72" s="250"/>
      <c r="N72" s="250"/>
      <c r="O72" s="250"/>
      <c r="P72" s="250"/>
      <c r="Q72" s="250"/>
      <c r="R72" s="250"/>
      <c r="S72" s="250"/>
      <c r="T72" s="250"/>
      <c r="U72" s="250"/>
      <c r="V72" s="250"/>
      <c r="W72" s="250"/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1" t="s">
        <v>16600</v>
      </c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"/>
      <c r="CC72" s="25"/>
      <c r="CD72" s="25"/>
      <c r="CE72" s="25"/>
      <c r="CF72" s="25"/>
      <c r="CG72" s="25"/>
      <c r="CH72" s="25"/>
    </row>
    <row r="73" spans="1:86" ht="15.75" customHeight="1" x14ac:dyDescent="0.3">
      <c r="A73" s="33"/>
      <c r="B73" s="33"/>
      <c r="C73" s="252" t="s">
        <v>16601</v>
      </c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 t="s">
        <v>16601</v>
      </c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2"/>
      <c r="BZ73" s="252"/>
      <c r="CA73" s="252"/>
      <c r="CB73" s="25"/>
      <c r="CC73" s="25"/>
      <c r="CD73" s="25"/>
      <c r="CE73" s="25"/>
      <c r="CF73" s="25"/>
      <c r="CG73" s="25"/>
      <c r="CH73" s="25"/>
    </row>
    <row r="74" spans="1:86" ht="29.25" customHeight="1" x14ac:dyDescent="0.3">
      <c r="A74" s="33"/>
      <c r="B74" s="33"/>
      <c r="C74" s="253" t="s">
        <v>16602</v>
      </c>
      <c r="D74" s="253"/>
      <c r="E74" s="253"/>
      <c r="F74" s="253"/>
      <c r="G74" s="253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 t="s">
        <v>16602</v>
      </c>
      <c r="AQ74" s="253"/>
      <c r="AR74" s="253"/>
      <c r="AS74" s="253"/>
      <c r="AT74" s="253"/>
      <c r="AU74" s="253"/>
      <c r="AV74" s="253"/>
      <c r="AW74" s="253"/>
      <c r="AX74" s="253"/>
      <c r="AY74" s="253"/>
      <c r="AZ74" s="253"/>
      <c r="BA74" s="253"/>
      <c r="BB74" s="253"/>
      <c r="BC74" s="253"/>
      <c r="BD74" s="253"/>
      <c r="BE74" s="253"/>
      <c r="BF74" s="253"/>
      <c r="BG74" s="253"/>
      <c r="BH74" s="253"/>
      <c r="BI74" s="253"/>
      <c r="BJ74" s="253"/>
      <c r="BK74" s="253"/>
      <c r="BL74" s="253"/>
      <c r="BM74" s="253"/>
      <c r="BN74" s="253"/>
      <c r="BO74" s="253"/>
      <c r="BP74" s="253"/>
      <c r="BQ74" s="253"/>
      <c r="BR74" s="253"/>
      <c r="BS74" s="253"/>
      <c r="BT74" s="253"/>
      <c r="BU74" s="253"/>
      <c r="BV74" s="253"/>
      <c r="BW74" s="253"/>
      <c r="BX74" s="253"/>
      <c r="BY74" s="253"/>
      <c r="BZ74" s="253"/>
      <c r="CA74" s="253"/>
      <c r="CB74" s="25"/>
      <c r="CC74" s="25"/>
      <c r="CD74" s="25"/>
      <c r="CE74" s="25"/>
      <c r="CF74" s="25"/>
      <c r="CG74" s="25"/>
      <c r="CH74" s="25"/>
    </row>
    <row r="75" spans="1:86" ht="15.75" customHeight="1" x14ac:dyDescent="0.3">
      <c r="A75" s="33"/>
      <c r="B75" s="33"/>
      <c r="C75" s="254" t="s">
        <v>16603</v>
      </c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 t="s">
        <v>16603</v>
      </c>
      <c r="AQ75" s="254"/>
      <c r="AR75" s="254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4"/>
      <c r="BL75" s="254"/>
      <c r="BM75" s="254"/>
      <c r="BN75" s="254"/>
      <c r="BO75" s="254"/>
      <c r="BP75" s="254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"/>
      <c r="CC75" s="25"/>
      <c r="CD75" s="25"/>
      <c r="CE75" s="25"/>
      <c r="CF75" s="25"/>
      <c r="CG75" s="25"/>
      <c r="CH75" s="25"/>
    </row>
    <row r="76" spans="1:86" ht="15.75" customHeight="1" x14ac:dyDescent="0.3">
      <c r="A76" s="33"/>
      <c r="B76" s="33"/>
      <c r="C76" s="252" t="s">
        <v>16604</v>
      </c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 t="s">
        <v>16604</v>
      </c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2"/>
      <c r="BZ76" s="252"/>
      <c r="CA76" s="252"/>
      <c r="CB76" s="25"/>
      <c r="CC76" s="25"/>
      <c r="CD76" s="25"/>
      <c r="CE76" s="25"/>
      <c r="CF76" s="25"/>
      <c r="CG76" s="25"/>
      <c r="CH76" s="25"/>
    </row>
    <row r="77" spans="1:86" ht="28.5" customHeight="1" x14ac:dyDescent="0.3">
      <c r="A77" s="33"/>
      <c r="B77" s="33"/>
      <c r="C77" s="253" t="s">
        <v>16602</v>
      </c>
      <c r="D77" s="253"/>
      <c r="E77" s="253"/>
      <c r="F77" s="253"/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 t="s">
        <v>16602</v>
      </c>
      <c r="AQ77" s="253"/>
      <c r="AR77" s="253"/>
      <c r="AS77" s="253"/>
      <c r="AT77" s="253"/>
      <c r="AU77" s="253"/>
      <c r="AV77" s="253"/>
      <c r="AW77" s="253"/>
      <c r="AX77" s="253"/>
      <c r="AY77" s="253"/>
      <c r="AZ77" s="253"/>
      <c r="BA77" s="253"/>
      <c r="BB77" s="253"/>
      <c r="BC77" s="253"/>
      <c r="BD77" s="253"/>
      <c r="BE77" s="253"/>
      <c r="BF77" s="253"/>
      <c r="BG77" s="253"/>
      <c r="BH77" s="253"/>
      <c r="BI77" s="253"/>
      <c r="BJ77" s="253"/>
      <c r="BK77" s="253"/>
      <c r="BL77" s="253"/>
      <c r="BM77" s="253"/>
      <c r="BN77" s="253"/>
      <c r="BO77" s="253"/>
      <c r="BP77" s="253"/>
      <c r="BQ77" s="253"/>
      <c r="BR77" s="253"/>
      <c r="BS77" s="253"/>
      <c r="BT77" s="253"/>
      <c r="BU77" s="253"/>
      <c r="BV77" s="253"/>
      <c r="BW77" s="253"/>
      <c r="BX77" s="253"/>
      <c r="BY77" s="253"/>
      <c r="BZ77" s="253"/>
      <c r="CA77" s="253"/>
      <c r="CB77" s="25"/>
      <c r="CC77" s="25"/>
      <c r="CD77" s="25"/>
      <c r="CE77" s="25"/>
      <c r="CF77" s="25"/>
      <c r="CG77" s="25"/>
      <c r="CH77" s="25"/>
    </row>
    <row r="78" spans="1:86" ht="15.75" customHeight="1" x14ac:dyDescent="0.3">
      <c r="A78" s="33"/>
      <c r="B78" s="33"/>
      <c r="C78" s="254" t="s">
        <v>16603</v>
      </c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  <c r="AJ78" s="254"/>
      <c r="AK78" s="254"/>
      <c r="AL78" s="254"/>
      <c r="AM78" s="254"/>
      <c r="AN78" s="254"/>
      <c r="AO78" s="254"/>
      <c r="AP78" s="254" t="s">
        <v>16603</v>
      </c>
      <c r="AQ78" s="254"/>
      <c r="AR78" s="254"/>
      <c r="AS78" s="254"/>
      <c r="AT78" s="254"/>
      <c r="AU78" s="254"/>
      <c r="AV78" s="254"/>
      <c r="AW78" s="254"/>
      <c r="AX78" s="254"/>
      <c r="AY78" s="254"/>
      <c r="AZ78" s="254"/>
      <c r="BA78" s="254"/>
      <c r="BB78" s="254"/>
      <c r="BC78" s="254"/>
      <c r="BD78" s="254"/>
      <c r="BE78" s="254"/>
      <c r="BF78" s="254"/>
      <c r="BG78" s="254"/>
      <c r="BH78" s="254"/>
      <c r="BI78" s="254"/>
      <c r="BJ78" s="254"/>
      <c r="BK78" s="254"/>
      <c r="BL78" s="254"/>
      <c r="BM78" s="254"/>
      <c r="BN78" s="254"/>
      <c r="BO78" s="254"/>
      <c r="BP78" s="254"/>
      <c r="BQ78" s="254"/>
      <c r="BR78" s="254"/>
      <c r="BS78" s="254"/>
      <c r="BT78" s="254"/>
      <c r="BU78" s="254"/>
      <c r="BV78" s="254"/>
      <c r="BW78" s="254"/>
      <c r="BX78" s="254"/>
      <c r="BY78" s="254"/>
      <c r="BZ78" s="254"/>
      <c r="CA78" s="254"/>
      <c r="CB78" s="25"/>
      <c r="CC78" s="25"/>
      <c r="CD78" s="25"/>
      <c r="CE78" s="25"/>
      <c r="CF78" s="25"/>
      <c r="CG78" s="25"/>
      <c r="CH78" s="25"/>
    </row>
    <row r="79" spans="1:86" ht="15.75" customHeight="1" x14ac:dyDescent="0.3">
      <c r="A79" s="33"/>
      <c r="B79" s="33"/>
      <c r="C79" s="252" t="s">
        <v>16605</v>
      </c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 t="s">
        <v>16605</v>
      </c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"/>
      <c r="CC79" s="25"/>
      <c r="CD79" s="25"/>
      <c r="CE79" s="25"/>
      <c r="CF79" s="25"/>
      <c r="CG79" s="25"/>
      <c r="CH79" s="25"/>
    </row>
    <row r="80" spans="1:86" ht="32.25" customHeight="1" x14ac:dyDescent="0.3">
      <c r="A80" s="33"/>
      <c r="B80" s="33"/>
      <c r="C80" s="253" t="s">
        <v>16602</v>
      </c>
      <c r="D80" s="253"/>
      <c r="E80" s="253"/>
      <c r="F80" s="253"/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 t="s">
        <v>16602</v>
      </c>
      <c r="AQ80" s="253"/>
      <c r="AR80" s="253"/>
      <c r="AS80" s="253"/>
      <c r="AT80" s="253"/>
      <c r="AU80" s="253"/>
      <c r="AV80" s="253"/>
      <c r="AW80" s="253"/>
      <c r="AX80" s="253"/>
      <c r="AY80" s="253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3"/>
      <c r="BK80" s="253"/>
      <c r="BL80" s="253"/>
      <c r="BM80" s="253"/>
      <c r="BN80" s="253"/>
      <c r="BO80" s="253"/>
      <c r="BP80" s="253"/>
      <c r="BQ80" s="253"/>
      <c r="BR80" s="253"/>
      <c r="BS80" s="253"/>
      <c r="BT80" s="253"/>
      <c r="BU80" s="253"/>
      <c r="BV80" s="253"/>
      <c r="BW80" s="253"/>
      <c r="BX80" s="253"/>
      <c r="BY80" s="253"/>
      <c r="BZ80" s="253"/>
      <c r="CA80" s="253"/>
      <c r="CB80" s="25"/>
      <c r="CC80" s="25"/>
      <c r="CD80" s="25"/>
      <c r="CE80" s="25"/>
      <c r="CF80" s="25"/>
      <c r="CG80" s="25"/>
      <c r="CH80" s="25"/>
    </row>
    <row r="81" spans="1:87" ht="15.75" customHeight="1" x14ac:dyDescent="0.3">
      <c r="A81" s="33"/>
      <c r="B81" s="33"/>
      <c r="C81" s="254" t="s">
        <v>16603</v>
      </c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  <c r="AJ81" s="254"/>
      <c r="AK81" s="254"/>
      <c r="AL81" s="254"/>
      <c r="AM81" s="254"/>
      <c r="AN81" s="254"/>
      <c r="AO81" s="254"/>
      <c r="AP81" s="254" t="s">
        <v>16603</v>
      </c>
      <c r="AQ81" s="254"/>
      <c r="AR81" s="254"/>
      <c r="AS81" s="254"/>
      <c r="AT81" s="254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  <c r="BE81" s="254"/>
      <c r="BF81" s="254"/>
      <c r="BG81" s="254"/>
      <c r="BH81" s="254"/>
      <c r="BI81" s="254"/>
      <c r="BJ81" s="254"/>
      <c r="BK81" s="254"/>
      <c r="BL81" s="254"/>
      <c r="BM81" s="254"/>
      <c r="BN81" s="254"/>
      <c r="BO81" s="254"/>
      <c r="BP81" s="254"/>
      <c r="BQ81" s="254"/>
      <c r="BR81" s="254"/>
      <c r="BS81" s="254"/>
      <c r="BT81" s="254"/>
      <c r="BU81" s="254"/>
      <c r="BV81" s="254"/>
      <c r="BW81" s="254"/>
      <c r="BX81" s="254"/>
      <c r="BY81" s="254"/>
      <c r="BZ81" s="254"/>
      <c r="CA81" s="254"/>
      <c r="CB81" s="25"/>
      <c r="CC81" s="25"/>
      <c r="CD81" s="25"/>
      <c r="CE81" s="25"/>
      <c r="CF81" s="25"/>
      <c r="CG81" s="25"/>
      <c r="CH81" s="25"/>
    </row>
    <row r="82" spans="1:87" ht="15.75" customHeight="1" x14ac:dyDescent="0.3">
      <c r="A82" s="33"/>
      <c r="B82" s="33"/>
      <c r="C82" s="252" t="s">
        <v>16606</v>
      </c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 t="s">
        <v>16606</v>
      </c>
      <c r="AQ82" s="252"/>
      <c r="AR82" s="252"/>
      <c r="AS82" s="252"/>
      <c r="AT82" s="252"/>
      <c r="AU82" s="252"/>
      <c r="AV82" s="252"/>
      <c r="AW82" s="252"/>
      <c r="AX82" s="252"/>
      <c r="AY82" s="252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  <c r="BR82" s="252"/>
      <c r="BS82" s="252"/>
      <c r="BT82" s="252"/>
      <c r="BU82" s="252"/>
      <c r="BV82" s="252"/>
      <c r="BW82" s="252"/>
      <c r="BX82" s="252"/>
      <c r="BY82" s="252"/>
      <c r="BZ82" s="252"/>
      <c r="CA82" s="252"/>
      <c r="CB82" s="25"/>
      <c r="CC82" s="25"/>
      <c r="CD82" s="25"/>
      <c r="CE82" s="25"/>
      <c r="CF82" s="25"/>
      <c r="CG82" s="25"/>
      <c r="CH82" s="25"/>
    </row>
    <row r="83" spans="1:87" ht="29.25" customHeight="1" x14ac:dyDescent="0.3">
      <c r="A83" s="33"/>
      <c r="B83" s="33"/>
      <c r="C83" s="253" t="s">
        <v>16602</v>
      </c>
      <c r="D83" s="253"/>
      <c r="E83" s="253"/>
      <c r="F83" s="253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  <c r="AK83" s="253"/>
      <c r="AL83" s="253"/>
      <c r="AM83" s="253"/>
      <c r="AN83" s="253"/>
      <c r="AO83" s="253"/>
      <c r="AP83" s="253" t="s">
        <v>16602</v>
      </c>
      <c r="AQ83" s="253"/>
      <c r="AR83" s="253"/>
      <c r="AS83" s="253"/>
      <c r="AT83" s="253"/>
      <c r="AU83" s="253"/>
      <c r="AV83" s="253"/>
      <c r="AW83" s="253"/>
      <c r="AX83" s="253"/>
      <c r="AY83" s="253"/>
      <c r="AZ83" s="253"/>
      <c r="BA83" s="253"/>
      <c r="BB83" s="253"/>
      <c r="BC83" s="253"/>
      <c r="BD83" s="253"/>
      <c r="BE83" s="253"/>
      <c r="BF83" s="253"/>
      <c r="BG83" s="253"/>
      <c r="BH83" s="253"/>
      <c r="BI83" s="253"/>
      <c r="BJ83" s="253"/>
      <c r="BK83" s="253"/>
      <c r="BL83" s="253"/>
      <c r="BM83" s="253"/>
      <c r="BN83" s="253"/>
      <c r="BO83" s="253"/>
      <c r="BP83" s="253"/>
      <c r="BQ83" s="253"/>
      <c r="BR83" s="253"/>
      <c r="BS83" s="253"/>
      <c r="BT83" s="253"/>
      <c r="BU83" s="253"/>
      <c r="BV83" s="253"/>
      <c r="BW83" s="253"/>
      <c r="BX83" s="253"/>
      <c r="BY83" s="253"/>
      <c r="BZ83" s="253"/>
      <c r="CA83" s="253"/>
      <c r="CB83" s="25"/>
      <c r="CC83" s="25"/>
      <c r="CD83" s="25"/>
      <c r="CE83" s="25"/>
      <c r="CF83" s="25"/>
      <c r="CG83" s="25"/>
      <c r="CH83" s="25"/>
    </row>
    <row r="84" spans="1:87" ht="15.75" customHeight="1" x14ac:dyDescent="0.3">
      <c r="A84" s="33"/>
      <c r="B84" s="33"/>
      <c r="C84" s="254" t="s">
        <v>16603</v>
      </c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 t="s">
        <v>16603</v>
      </c>
      <c r="AQ84" s="254"/>
      <c r="AR84" s="254"/>
      <c r="AS84" s="254"/>
      <c r="AT84" s="254"/>
      <c r="AU84" s="254"/>
      <c r="AV84" s="254"/>
      <c r="AW84" s="254"/>
      <c r="AX84" s="254"/>
      <c r="AY84" s="254"/>
      <c r="AZ84" s="254"/>
      <c r="BA84" s="254"/>
      <c r="BB84" s="254"/>
      <c r="BC84" s="254"/>
      <c r="BD84" s="254"/>
      <c r="BE84" s="254"/>
      <c r="BF84" s="254"/>
      <c r="BG84" s="254"/>
      <c r="BH84" s="254"/>
      <c r="BI84" s="254"/>
      <c r="BJ84" s="254"/>
      <c r="BK84" s="254"/>
      <c r="BL84" s="254"/>
      <c r="BM84" s="254"/>
      <c r="BN84" s="254"/>
      <c r="BO84" s="254"/>
      <c r="BP84" s="254"/>
      <c r="BQ84" s="254"/>
      <c r="BR84" s="254"/>
      <c r="BS84" s="254"/>
      <c r="BT84" s="254"/>
      <c r="BU84" s="254"/>
      <c r="BV84" s="254"/>
      <c r="BW84" s="254"/>
      <c r="BX84" s="254"/>
      <c r="BY84" s="254"/>
      <c r="BZ84" s="254"/>
      <c r="CA84" s="254"/>
      <c r="CB84" s="25"/>
      <c r="CC84" s="25"/>
      <c r="CD84" s="25"/>
      <c r="CE84" s="25"/>
      <c r="CF84" s="25"/>
      <c r="CG84" s="25"/>
      <c r="CH84" s="25"/>
    </row>
    <row r="85" spans="1:87" ht="18" customHeight="1" x14ac:dyDescent="0.3">
      <c r="A85" s="33"/>
      <c r="B85" s="33"/>
      <c r="C85" s="255" t="s">
        <v>16607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5"/>
      <c r="BV85" s="255"/>
      <c r="BW85" s="255"/>
      <c r="BX85" s="255"/>
      <c r="BY85" s="255"/>
      <c r="BZ85" s="255"/>
      <c r="CA85" s="255"/>
      <c r="CB85" s="25"/>
      <c r="CC85" s="25"/>
      <c r="CD85" s="25"/>
      <c r="CE85" s="25"/>
      <c r="CF85" s="25"/>
      <c r="CG85" s="25"/>
      <c r="CH85" s="25"/>
    </row>
    <row r="86" spans="1:87" ht="10.5" customHeight="1" x14ac:dyDescent="0.3">
      <c r="A86" s="33"/>
      <c r="B86" s="33"/>
      <c r="C86" s="146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8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  <c r="BU86" s="147"/>
      <c r="BV86" s="147"/>
      <c r="BW86" s="147"/>
      <c r="BX86" s="147"/>
      <c r="BY86" s="147"/>
      <c r="BZ86" s="147"/>
      <c r="CA86" s="149"/>
      <c r="CB86" s="25"/>
      <c r="CC86" s="25"/>
      <c r="CD86" s="25"/>
      <c r="CE86" s="25"/>
      <c r="CF86" s="25"/>
      <c r="CG86" s="25"/>
      <c r="CH86" s="25"/>
    </row>
    <row r="87" spans="1:87" ht="15.75" customHeight="1" x14ac:dyDescent="0.3">
      <c r="A87" s="33"/>
      <c r="B87" s="33"/>
      <c r="C87" s="150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2"/>
      <c r="AW87" s="151"/>
      <c r="AX87" s="151"/>
      <c r="AY87" s="151"/>
      <c r="AZ87" s="256" t="s">
        <v>16608</v>
      </c>
      <c r="BA87" s="256"/>
      <c r="BB87" s="151"/>
      <c r="BC87" s="151"/>
      <c r="BD87" s="1"/>
      <c r="BE87" s="257" t="s">
        <v>16609</v>
      </c>
      <c r="BF87" s="257"/>
      <c r="BG87" s="257"/>
      <c r="BH87" s="257"/>
      <c r="BI87" s="257"/>
      <c r="BJ87" s="257"/>
      <c r="BK87" s="257"/>
      <c r="BL87" s="257"/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/>
      <c r="BZ87" s="257"/>
      <c r="CA87" s="257"/>
      <c r="CB87" s="25"/>
      <c r="CC87" s="25"/>
      <c r="CD87" s="25"/>
      <c r="CE87" s="25"/>
      <c r="CF87" s="25"/>
      <c r="CG87" s="25"/>
      <c r="CH87" s="25"/>
    </row>
    <row r="88" spans="1:87" ht="8.25" customHeight="1" x14ac:dyDescent="0.3">
      <c r="A88" s="33"/>
      <c r="B88" s="33"/>
      <c r="C88" s="150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2"/>
      <c r="AW88" s="151"/>
      <c r="AX88" s="151"/>
      <c r="AY88" s="151"/>
      <c r="AZ88" s="256"/>
      <c r="BA88" s="256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3"/>
      <c r="CB88" s="25"/>
      <c r="CC88" s="25"/>
      <c r="CD88" s="25"/>
      <c r="CE88" s="25"/>
      <c r="CF88" s="25"/>
      <c r="CG88" s="25"/>
      <c r="CH88" s="25"/>
    </row>
    <row r="89" spans="1:87" ht="15.75" customHeight="1" x14ac:dyDescent="0.3">
      <c r="A89" s="33"/>
      <c r="B89" s="33"/>
      <c r="C89" s="150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2"/>
      <c r="AW89" s="151"/>
      <c r="AX89" s="151"/>
      <c r="AY89" s="151"/>
      <c r="AZ89" s="256"/>
      <c r="BA89" s="256"/>
      <c r="BB89" s="151"/>
      <c r="BC89" s="151"/>
      <c r="BD89" s="1"/>
      <c r="BE89" s="258" t="s">
        <v>16610</v>
      </c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8"/>
      <c r="BV89" s="258"/>
      <c r="BW89" s="258"/>
      <c r="BX89" s="258"/>
      <c r="BY89" s="258"/>
      <c r="BZ89" s="258"/>
      <c r="CA89" s="153"/>
      <c r="CB89" s="25"/>
      <c r="CC89" s="25"/>
      <c r="CD89" s="25"/>
      <c r="CE89" s="25"/>
      <c r="CF89" s="25"/>
      <c r="CG89" s="25"/>
      <c r="CH89" s="25"/>
    </row>
    <row r="90" spans="1:87" ht="10.5" customHeight="1" x14ac:dyDescent="0.3">
      <c r="A90" s="33"/>
      <c r="B90" s="33"/>
      <c r="C90" s="154"/>
      <c r="D90" s="151"/>
      <c r="E90" s="151"/>
      <c r="F90" s="151"/>
      <c r="G90" s="151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2"/>
      <c r="AW90" s="151"/>
      <c r="AX90" s="151"/>
      <c r="AY90" s="151"/>
      <c r="AZ90" s="256"/>
      <c r="BA90" s="256"/>
      <c r="BB90" s="151"/>
      <c r="BC90" s="15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51"/>
      <c r="BZ90" s="151"/>
      <c r="CA90" s="153"/>
      <c r="CB90" s="25"/>
      <c r="CC90" s="25"/>
      <c r="CD90" s="25"/>
      <c r="CE90" s="25"/>
      <c r="CF90" s="25"/>
      <c r="CG90" s="25"/>
      <c r="CH90" s="25"/>
    </row>
    <row r="91" spans="1:87" ht="15" customHeight="1" x14ac:dyDescent="0.3">
      <c r="A91" s="33"/>
      <c r="B91" s="33"/>
      <c r="C91" s="259" t="s">
        <v>16611</v>
      </c>
      <c r="D91" s="259"/>
      <c r="E91" s="259"/>
      <c r="F91" s="259"/>
      <c r="G91" s="259"/>
      <c r="H91" s="259"/>
      <c r="I91" s="259"/>
      <c r="J91" s="259"/>
      <c r="K91" s="259"/>
      <c r="L91" s="259"/>
      <c r="M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X91" s="260" t="s">
        <v>16612</v>
      </c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1"/>
      <c r="AT91" s="1"/>
      <c r="AU91" s="1"/>
      <c r="AV91" s="155"/>
      <c r="AW91" s="1"/>
      <c r="AX91" s="1"/>
      <c r="AY91" s="1"/>
      <c r="AZ91" s="256"/>
      <c r="BA91" s="256"/>
      <c r="BB91" s="1"/>
      <c r="BC91" s="1"/>
      <c r="BD91" s="1"/>
      <c r="BE91" s="258" t="s">
        <v>16613</v>
      </c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151"/>
      <c r="CA91" s="153"/>
      <c r="CB91" s="25"/>
      <c r="CC91" s="25"/>
      <c r="CD91" s="25"/>
      <c r="CE91" s="25"/>
      <c r="CF91" s="25"/>
      <c r="CG91" s="25"/>
      <c r="CH91" s="25"/>
      <c r="CI91" s="156" t="s">
        <v>16582</v>
      </c>
    </row>
    <row r="92" spans="1:87" ht="15" customHeight="1" x14ac:dyDescent="0.3">
      <c r="A92" s="33"/>
      <c r="B92" s="33"/>
      <c r="C92" s="154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7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2"/>
      <c r="AW92" s="151"/>
      <c r="AX92" s="151"/>
      <c r="AY92" s="151"/>
      <c r="AZ92" s="256"/>
      <c r="BA92" s="256"/>
      <c r="BB92" s="151"/>
      <c r="BC92" s="151"/>
      <c r="BD92" s="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3"/>
      <c r="CB92" s="25"/>
      <c r="CC92" s="25"/>
      <c r="CD92" s="25"/>
      <c r="CE92" s="25"/>
      <c r="CF92" s="25"/>
      <c r="CG92" s="25"/>
      <c r="CH92" s="25"/>
    </row>
    <row r="93" spans="1:87" ht="15.75" customHeight="1" x14ac:dyDescent="0.3">
      <c r="A93" s="33"/>
      <c r="B93" s="33"/>
      <c r="C93" s="261" t="s">
        <v>16613</v>
      </c>
      <c r="D93" s="261"/>
      <c r="E93" s="261"/>
      <c r="F93" s="261"/>
      <c r="G93" s="261"/>
      <c r="H93" s="261"/>
      <c r="I93" s="261"/>
      <c r="J93" s="261"/>
      <c r="K93" s="261"/>
      <c r="L93" s="261"/>
      <c r="M93" s="261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58" t="s">
        <v>16613</v>
      </c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151"/>
      <c r="AT93" s="151"/>
      <c r="AU93" s="151"/>
      <c r="AV93" s="152"/>
      <c r="AW93" s="151"/>
      <c r="AX93" s="151"/>
      <c r="AY93" s="151"/>
      <c r="AZ93" s="256"/>
      <c r="BA93" s="256"/>
      <c r="BB93" s="151"/>
      <c r="BC93" s="157"/>
      <c r="BD93" s="1"/>
      <c r="BE93" s="258" t="s">
        <v>16614</v>
      </c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151"/>
      <c r="CA93" s="153"/>
      <c r="CB93" s="25"/>
      <c r="CC93" s="25"/>
      <c r="CD93" s="25"/>
      <c r="CE93" s="25"/>
      <c r="CF93" s="25"/>
      <c r="CG93" s="25"/>
      <c r="CH93" s="25"/>
    </row>
    <row r="94" spans="1:87" ht="15.75" customHeight="1" x14ac:dyDescent="0.3">
      <c r="A94" s="33"/>
      <c r="B94" s="33"/>
      <c r="C94" s="154"/>
      <c r="D94" s="151"/>
      <c r="E94" s="151"/>
      <c r="F94" s="151"/>
      <c r="G94" s="151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7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2"/>
      <c r="AW94" s="151"/>
      <c r="AX94" s="151"/>
      <c r="AY94" s="151"/>
      <c r="AZ94" s="256"/>
      <c r="BA94" s="256"/>
      <c r="BB94" s="151"/>
      <c r="BC94" s="157"/>
      <c r="BD94" s="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3"/>
      <c r="CB94" s="25"/>
      <c r="CC94" s="25"/>
      <c r="CD94" s="25"/>
      <c r="CE94" s="25"/>
      <c r="CF94" s="25"/>
      <c r="CG94" s="25"/>
      <c r="CH94" s="25"/>
    </row>
    <row r="95" spans="1:87" ht="15.75" customHeight="1" x14ac:dyDescent="0.3">
      <c r="A95" s="33"/>
      <c r="B95" s="33"/>
      <c r="C95" s="261" t="s">
        <v>16614</v>
      </c>
      <c r="D95" s="261"/>
      <c r="E95" s="261"/>
      <c r="F95" s="261"/>
      <c r="G95" s="261"/>
      <c r="H95" s="261"/>
      <c r="I95" s="261"/>
      <c r="J95" s="261"/>
      <c r="K95" s="261"/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58" t="s">
        <v>16614</v>
      </c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151"/>
      <c r="AT95" s="151"/>
      <c r="AU95" s="151"/>
      <c r="AV95" s="152"/>
      <c r="AW95" s="151"/>
      <c r="AX95" s="151"/>
      <c r="AY95" s="151"/>
      <c r="AZ95" s="256"/>
      <c r="BA95" s="256"/>
      <c r="BB95" s="151"/>
      <c r="BC95" s="157"/>
      <c r="BD95" s="1"/>
      <c r="BE95" s="258" t="s">
        <v>16615</v>
      </c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8"/>
      <c r="BV95" s="258"/>
      <c r="BW95" s="258"/>
      <c r="BX95" s="258"/>
      <c r="BY95" s="258"/>
      <c r="BZ95" s="151"/>
      <c r="CA95" s="153"/>
      <c r="CB95" s="25"/>
      <c r="CC95" s="25"/>
      <c r="CD95" s="25"/>
      <c r="CE95" s="25"/>
      <c r="CF95" s="25"/>
      <c r="CG95" s="25"/>
      <c r="CH95" s="25"/>
    </row>
    <row r="96" spans="1:87" ht="15.75" customHeight="1" x14ac:dyDescent="0.3">
      <c r="A96" s="33"/>
      <c r="B96" s="33"/>
      <c r="C96" s="154"/>
      <c r="D96" s="151"/>
      <c r="E96" s="151"/>
      <c r="F96" s="151"/>
      <c r="G96" s="151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7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2"/>
      <c r="AW96" s="151"/>
      <c r="AX96" s="151"/>
      <c r="AY96" s="151"/>
      <c r="AZ96" s="256"/>
      <c r="BA96" s="256"/>
      <c r="BB96" s="151"/>
      <c r="BC96" s="157"/>
      <c r="BD96" s="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3"/>
      <c r="CB96" s="25"/>
      <c r="CC96" s="25"/>
      <c r="CD96" s="25"/>
      <c r="CE96" s="25"/>
      <c r="CF96" s="25"/>
      <c r="CG96" s="25"/>
      <c r="CH96" s="25"/>
    </row>
    <row r="97" spans="1:87" ht="15.75" customHeight="1" x14ac:dyDescent="0.3">
      <c r="A97" s="33"/>
      <c r="B97" s="33"/>
      <c r="C97" s="261" t="s">
        <v>16615</v>
      </c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1"/>
      <c r="R97" s="261"/>
      <c r="S97" s="261"/>
      <c r="T97" s="261"/>
      <c r="U97" s="261"/>
      <c r="V97" s="261"/>
      <c r="W97" s="261"/>
      <c r="X97" s="258" t="s">
        <v>16615</v>
      </c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151"/>
      <c r="AT97" s="151"/>
      <c r="AU97" s="151"/>
      <c r="AV97" s="152"/>
      <c r="AW97" s="151"/>
      <c r="AX97" s="151"/>
      <c r="AY97" s="151"/>
      <c r="AZ97" s="256"/>
      <c r="BA97" s="256"/>
      <c r="BB97" s="151"/>
      <c r="BC97" s="157"/>
      <c r="BD97" s="1"/>
      <c r="BE97" s="258" t="s">
        <v>16616</v>
      </c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151"/>
      <c r="CA97" s="153"/>
      <c r="CB97" s="25"/>
      <c r="CC97" s="25"/>
      <c r="CD97" s="25"/>
      <c r="CE97" s="25"/>
      <c r="CF97" s="25"/>
      <c r="CG97" s="25"/>
      <c r="CH97" s="25"/>
    </row>
    <row r="98" spans="1:87" ht="15.75" customHeight="1" x14ac:dyDescent="0.3">
      <c r="A98" s="33"/>
      <c r="B98" s="33"/>
      <c r="C98" s="154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7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2"/>
      <c r="AW98" s="151"/>
      <c r="AX98" s="151"/>
      <c r="AY98" s="151"/>
      <c r="AZ98" s="256"/>
      <c r="BA98" s="256"/>
      <c r="BB98" s="151"/>
      <c r="BC98" s="157"/>
      <c r="BD98" s="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"/>
      <c r="CA98" s="158"/>
      <c r="CB98" s="25"/>
      <c r="CC98" s="25"/>
      <c r="CD98" s="25"/>
      <c r="CE98" s="25"/>
      <c r="CF98" s="25"/>
      <c r="CG98" s="25"/>
      <c r="CH98" s="25"/>
    </row>
    <row r="99" spans="1:87" ht="15.75" customHeight="1" x14ac:dyDescent="0.3">
      <c r="A99" s="33"/>
      <c r="B99" s="33"/>
      <c r="C99" s="261" t="s">
        <v>16616</v>
      </c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58" t="s">
        <v>16616</v>
      </c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151"/>
      <c r="AT99" s="151"/>
      <c r="AU99" s="151"/>
      <c r="AV99" s="152"/>
      <c r="AW99" s="151"/>
      <c r="AX99" s="151"/>
      <c r="AY99" s="151"/>
      <c r="AZ99" s="256"/>
      <c r="BA99" s="256"/>
      <c r="BB99" s="151"/>
      <c r="BC99" s="157"/>
      <c r="BD99" s="1"/>
      <c r="BE99" s="262" t="s">
        <v>16617</v>
      </c>
      <c r="BF99" s="262"/>
      <c r="BG99" s="262"/>
      <c r="BH99" s="262"/>
      <c r="BI99" s="262"/>
      <c r="BJ99" s="262"/>
      <c r="BK99" s="262"/>
      <c r="BL99" s="262"/>
      <c r="BM99" s="262"/>
      <c r="BN99" s="262"/>
      <c r="BO99" s="262"/>
      <c r="BP99" s="262"/>
      <c r="BQ99" s="262"/>
      <c r="BR99" s="262"/>
      <c r="BS99" s="262"/>
      <c r="BT99" s="262"/>
      <c r="BU99" s="262"/>
      <c r="BV99" s="262"/>
      <c r="BW99" s="262"/>
      <c r="BX99" s="262"/>
      <c r="BY99" s="262"/>
      <c r="BZ99" s="1"/>
      <c r="CA99" s="158"/>
      <c r="CB99" s="25"/>
      <c r="CC99" s="25"/>
      <c r="CD99" s="25"/>
      <c r="CE99" s="25"/>
      <c r="CF99" s="25"/>
      <c r="CG99" s="25"/>
      <c r="CH99" s="25"/>
    </row>
    <row r="100" spans="1:87" ht="12" customHeight="1" x14ac:dyDescent="0.3">
      <c r="A100" s="33"/>
      <c r="B100" s="33"/>
      <c r="C100" s="154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2"/>
      <c r="AW100" s="151"/>
      <c r="AX100" s="151"/>
      <c r="AY100" s="151"/>
      <c r="AZ100" s="256"/>
      <c r="BA100" s="256"/>
      <c r="BB100" s="151"/>
      <c r="BC100" s="157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58"/>
      <c r="CB100" s="25"/>
      <c r="CC100" s="25"/>
      <c r="CD100" s="25"/>
      <c r="CE100" s="25"/>
      <c r="CF100" s="25"/>
      <c r="CG100" s="25"/>
      <c r="CH100" s="25"/>
    </row>
    <row r="101" spans="1:87" ht="15.75" customHeight="1" x14ac:dyDescent="0.3">
      <c r="A101" s="33"/>
      <c r="B101" s="33"/>
      <c r="C101" s="154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2"/>
      <c r="AW101" s="151"/>
      <c r="AX101" s="151"/>
      <c r="AY101" s="151"/>
      <c r="AZ101" s="256"/>
      <c r="BA101" s="256"/>
      <c r="BB101" s="151"/>
      <c r="BC101" s="151"/>
      <c r="BD101" s="1"/>
      <c r="BE101" s="258" t="s">
        <v>16618</v>
      </c>
      <c r="BF101" s="258"/>
      <c r="BG101" s="258"/>
      <c r="BH101" s="258"/>
      <c r="BI101" s="258"/>
      <c r="BJ101" s="258"/>
      <c r="BK101" s="258"/>
      <c r="BL101" s="258"/>
      <c r="BM101" s="258"/>
      <c r="BN101" s="258"/>
      <c r="BO101" s="258"/>
      <c r="BP101" s="258"/>
      <c r="BQ101" s="258"/>
      <c r="BR101" s="258"/>
      <c r="BS101" s="258"/>
      <c r="BT101" s="258"/>
      <c r="BU101" s="258"/>
      <c r="BV101" s="258"/>
      <c r="BW101" s="258"/>
      <c r="BX101" s="258"/>
      <c r="BY101" s="258"/>
      <c r="BZ101" s="1"/>
      <c r="CA101" s="158"/>
      <c r="CB101" s="25"/>
      <c r="CC101" s="25"/>
      <c r="CD101" s="25"/>
      <c r="CE101" s="25"/>
      <c r="CF101" s="25"/>
      <c r="CG101" s="25"/>
      <c r="CH101" s="25"/>
    </row>
    <row r="102" spans="1:87" ht="15.75" customHeight="1" x14ac:dyDescent="0.3">
      <c r="A102" s="33"/>
      <c r="B102" s="33"/>
      <c r="C102" s="267"/>
      <c r="D102" s="267"/>
      <c r="E102" s="268" t="s">
        <v>16619</v>
      </c>
      <c r="F102" s="268"/>
      <c r="G102" s="268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159"/>
      <c r="AV102" s="160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  <c r="BZ102" s="159"/>
      <c r="CA102" s="161"/>
      <c r="CB102" s="25"/>
      <c r="CC102" s="25"/>
      <c r="CD102" s="25"/>
      <c r="CE102" s="25"/>
      <c r="CF102" s="25"/>
      <c r="CG102" s="25"/>
      <c r="CH102" s="25"/>
    </row>
    <row r="103" spans="1:87" ht="18" customHeight="1" x14ac:dyDescent="0.3">
      <c r="A103" s="33"/>
      <c r="B103" s="33"/>
      <c r="C103" s="251" t="s">
        <v>16620</v>
      </c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"/>
      <c r="CC103" s="25"/>
      <c r="CD103" s="25"/>
      <c r="CE103" s="25"/>
      <c r="CF103" s="25"/>
      <c r="CG103" s="25"/>
      <c r="CH103" s="25"/>
    </row>
    <row r="104" spans="1:87" ht="67.5" customHeight="1" x14ac:dyDescent="0.3">
      <c r="A104" s="33"/>
      <c r="B104" s="33"/>
      <c r="C104" s="146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9"/>
      <c r="CB104" s="25"/>
      <c r="CC104" s="25"/>
      <c r="CD104" s="25"/>
      <c r="CE104" s="25"/>
      <c r="CF104" s="25"/>
      <c r="CG104" s="25"/>
      <c r="CH104" s="25"/>
      <c r="CI104" s="156" t="s">
        <v>16621</v>
      </c>
    </row>
    <row r="105" spans="1:87" ht="33" customHeight="1" x14ac:dyDescent="0.3">
      <c r="A105" s="33"/>
      <c r="B105" s="33"/>
      <c r="C105" s="249" t="s">
        <v>16622</v>
      </c>
      <c r="D105" s="249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  <c r="O105" s="249"/>
      <c r="P105" s="249"/>
      <c r="Q105" s="249"/>
      <c r="R105" s="249"/>
      <c r="S105" s="249"/>
      <c r="T105" s="249"/>
      <c r="U105" s="249"/>
      <c r="V105" s="249"/>
      <c r="W105" s="249"/>
      <c r="X105" s="249"/>
      <c r="Y105" s="249"/>
      <c r="Z105" s="249"/>
      <c r="AA105" s="249"/>
      <c r="AB105" s="249"/>
      <c r="AC105" s="249"/>
      <c r="AD105" s="249"/>
      <c r="AE105" s="249"/>
      <c r="AF105" s="249"/>
      <c r="AG105" s="249"/>
      <c r="AH105" s="249"/>
      <c r="AI105" s="249"/>
      <c r="AJ105" s="249"/>
      <c r="AK105" s="249"/>
      <c r="AL105" s="249"/>
      <c r="AM105" s="249"/>
      <c r="AN105" s="249"/>
      <c r="AO105" s="249"/>
      <c r="AP105" s="249"/>
      <c r="AQ105" s="249"/>
      <c r="AR105" s="249"/>
      <c r="AS105" s="249"/>
      <c r="AT105" s="249"/>
      <c r="AU105" s="249"/>
      <c r="AV105" s="249"/>
      <c r="AW105" s="249"/>
      <c r="AX105" s="249"/>
      <c r="AY105" s="249"/>
      <c r="AZ105" s="249"/>
      <c r="BA105" s="249"/>
      <c r="BB105" s="249"/>
      <c r="BC105" s="249"/>
      <c r="BD105" s="249"/>
      <c r="BE105" s="249"/>
      <c r="BF105" s="249"/>
      <c r="BG105" s="249"/>
      <c r="BH105" s="249"/>
      <c r="BI105" s="249"/>
      <c r="BJ105" s="249"/>
      <c r="BK105" s="249"/>
      <c r="BL105" s="249"/>
      <c r="BM105" s="249"/>
      <c r="BN105" s="249"/>
      <c r="BO105" s="249"/>
      <c r="BP105" s="249"/>
      <c r="BQ105" s="249"/>
      <c r="BR105" s="249"/>
      <c r="BS105" s="249"/>
      <c r="BT105" s="249"/>
      <c r="BU105" s="249"/>
      <c r="BV105" s="249"/>
      <c r="BW105" s="249"/>
      <c r="BX105" s="249"/>
      <c r="BY105" s="249"/>
      <c r="BZ105" s="249"/>
      <c r="CA105" s="249"/>
      <c r="CB105" s="25"/>
      <c r="CC105" s="25"/>
      <c r="CD105" s="25"/>
      <c r="CE105" s="25"/>
      <c r="CF105" s="25"/>
      <c r="CG105" s="25"/>
      <c r="CH105" s="25"/>
    </row>
    <row r="106" spans="1:87" ht="18" customHeight="1" x14ac:dyDescent="0.3">
      <c r="A106" s="33"/>
      <c r="B106" s="33"/>
      <c r="C106" s="255" t="s">
        <v>16623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"/>
      <c r="CC106" s="25"/>
      <c r="CD106" s="25"/>
      <c r="CE106" s="25"/>
      <c r="CF106" s="25"/>
      <c r="CG106" s="25"/>
      <c r="CH106" s="25"/>
    </row>
    <row r="107" spans="1:87" ht="8.25" customHeight="1" x14ac:dyDescent="0.3">
      <c r="A107" s="33"/>
      <c r="B107" s="33"/>
      <c r="C107" s="146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9"/>
      <c r="CB107" s="25"/>
      <c r="CC107" s="25"/>
      <c r="CD107" s="25"/>
      <c r="CE107" s="25"/>
      <c r="CF107" s="25"/>
      <c r="CG107" s="25"/>
      <c r="CH107" s="25"/>
    </row>
    <row r="108" spans="1:87" s="9" customFormat="1" ht="15.75" customHeight="1" x14ac:dyDescent="0.3">
      <c r="A108" s="162"/>
      <c r="B108" s="162"/>
      <c r="C108" s="263" t="s">
        <v>16624</v>
      </c>
      <c r="D108" s="263"/>
      <c r="E108" s="263"/>
      <c r="F108" s="263"/>
      <c r="G108" s="263"/>
      <c r="H108" s="263"/>
      <c r="I108" s="263"/>
      <c r="J108" s="263"/>
      <c r="K108" s="263"/>
      <c r="L108" s="263"/>
      <c r="M108" s="263"/>
      <c r="N108" s="263"/>
      <c r="O108" s="263"/>
      <c r="P108" s="263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263"/>
      <c r="AG108" s="263"/>
      <c r="AH108" s="263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3"/>
      <c r="CB108" s="25"/>
      <c r="CC108" s="25"/>
      <c r="CD108" s="25"/>
      <c r="CE108" s="25"/>
      <c r="CF108" s="25"/>
      <c r="CG108" s="25"/>
      <c r="CH108" s="25"/>
    </row>
    <row r="109" spans="1:87" s="9" customFormat="1" ht="15.75" customHeight="1" x14ac:dyDescent="0.3">
      <c r="A109" s="162"/>
      <c r="B109" s="162"/>
      <c r="C109" s="154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3"/>
      <c r="CB109" s="25"/>
      <c r="CC109" s="25"/>
      <c r="CD109" s="25"/>
      <c r="CE109" s="25"/>
      <c r="CF109" s="25"/>
      <c r="CG109" s="25"/>
      <c r="CH109" s="25"/>
    </row>
    <row r="110" spans="1:87" s="9" customFormat="1" ht="15.75" customHeight="1" x14ac:dyDescent="0.3">
      <c r="A110" s="162"/>
      <c r="B110" s="162"/>
      <c r="C110" s="269" t="s">
        <v>16625</v>
      </c>
      <c r="D110" s="269"/>
      <c r="E110" s="269"/>
      <c r="F110" s="269"/>
      <c r="G110" s="269"/>
      <c r="H110" s="269"/>
      <c r="I110" s="269"/>
      <c r="J110" s="269"/>
      <c r="K110" s="270" t="s">
        <v>16626</v>
      </c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151"/>
      <c r="AF110" s="270" t="s">
        <v>16627</v>
      </c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/>
      <c r="AS110" s="270"/>
      <c r="AT110" s="270"/>
      <c r="AU110" s="270"/>
      <c r="AV110" s="270"/>
      <c r="AW110" s="270"/>
      <c r="AX110" s="270"/>
      <c r="AY110" s="270"/>
      <c r="AZ110" s="270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3"/>
      <c r="CB110" s="25"/>
      <c r="CC110" s="25"/>
      <c r="CD110" s="25"/>
      <c r="CE110" s="25"/>
      <c r="CF110" s="25"/>
      <c r="CG110" s="25"/>
      <c r="CH110" s="25"/>
    </row>
    <row r="111" spans="1:87" s="9" customFormat="1" ht="15.75" customHeight="1" x14ac:dyDescent="0.3">
      <c r="A111" s="162"/>
      <c r="B111" s="162"/>
      <c r="C111" s="154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3"/>
      <c r="CB111" s="25"/>
      <c r="CC111" s="25"/>
      <c r="CD111" s="25"/>
      <c r="CE111" s="25"/>
      <c r="CF111" s="25"/>
      <c r="CG111" s="25"/>
      <c r="CH111" s="25"/>
      <c r="CI111" s="156" t="s">
        <v>16582</v>
      </c>
    </row>
    <row r="112" spans="1:87" s="9" customFormat="1" ht="23.25" customHeight="1" x14ac:dyDescent="0.3">
      <c r="A112" s="162"/>
      <c r="B112" s="162"/>
      <c r="C112" s="154" t="s">
        <v>16628</v>
      </c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3"/>
      <c r="CB112" s="25"/>
      <c r="CC112" s="25"/>
      <c r="CD112" s="25"/>
      <c r="CE112" s="25"/>
      <c r="CF112" s="25"/>
      <c r="CG112" s="25"/>
      <c r="CH112" s="25"/>
    </row>
    <row r="113" spans="1:86" s="9" customFormat="1" ht="15.75" customHeight="1" x14ac:dyDescent="0.3">
      <c r="A113" s="162"/>
      <c r="B113" s="162"/>
      <c r="C113" s="154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3"/>
      <c r="CB113" s="25"/>
      <c r="CC113" s="25"/>
      <c r="CD113" s="25"/>
      <c r="CE113" s="25"/>
      <c r="CF113" s="25"/>
      <c r="CG113" s="25"/>
      <c r="CH113" s="25"/>
    </row>
    <row r="114" spans="1:86" s="9" customFormat="1" ht="15.75" customHeight="1" x14ac:dyDescent="0.3">
      <c r="A114" s="162"/>
      <c r="B114" s="162"/>
      <c r="C114" s="263" t="s">
        <v>16629</v>
      </c>
      <c r="D114" s="263"/>
      <c r="E114" s="263"/>
      <c r="F114" s="263"/>
      <c r="G114" s="263"/>
      <c r="H114" s="263"/>
      <c r="I114" s="263"/>
      <c r="J114" s="263"/>
      <c r="K114" s="263"/>
      <c r="L114" s="263"/>
      <c r="M114" s="263"/>
      <c r="N114" s="263"/>
      <c r="O114" s="263"/>
      <c r="P114" s="263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1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3"/>
      <c r="CB114" s="25"/>
      <c r="CC114" s="25"/>
      <c r="CD114" s="25"/>
      <c r="CE114" s="25"/>
      <c r="CF114" s="25"/>
      <c r="CG114" s="25"/>
      <c r="CH114" s="25"/>
    </row>
    <row r="115" spans="1:86" s="9" customFormat="1" ht="15.75" customHeight="1" x14ac:dyDescent="0.3">
      <c r="A115" s="162"/>
      <c r="B115" s="162"/>
      <c r="C115" s="154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3"/>
      <c r="CB115" s="25"/>
      <c r="CC115" s="25"/>
      <c r="CD115" s="25"/>
      <c r="CE115" s="25"/>
      <c r="CF115" s="25"/>
      <c r="CG115" s="25"/>
      <c r="CH115" s="25"/>
    </row>
    <row r="116" spans="1:86" s="9" customFormat="1" ht="42.75" customHeight="1" x14ac:dyDescent="0.3">
      <c r="A116" s="162"/>
      <c r="B116" s="162"/>
      <c r="C116" s="264" t="s">
        <v>16630</v>
      </c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  <c r="BO116" s="264"/>
      <c r="BP116" s="264"/>
      <c r="BQ116" s="264"/>
      <c r="BR116" s="264"/>
      <c r="BS116" s="264"/>
      <c r="BT116" s="264"/>
      <c r="BU116" s="264"/>
      <c r="BV116" s="264"/>
      <c r="BW116" s="264"/>
      <c r="BX116" s="264"/>
      <c r="BY116" s="264"/>
      <c r="BZ116" s="264"/>
      <c r="CA116" s="264"/>
      <c r="CB116" s="25"/>
      <c r="CC116" s="25"/>
      <c r="CD116" s="25"/>
      <c r="CE116" s="25"/>
      <c r="CF116" s="25"/>
      <c r="CG116" s="25"/>
      <c r="CH116" s="25"/>
    </row>
    <row r="117" spans="1:86" ht="15.75" customHeight="1" x14ac:dyDescent="0.3">
      <c r="A117" s="33"/>
      <c r="B117" s="33"/>
      <c r="C117" s="163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  <c r="BZ117" s="159"/>
      <c r="CA117" s="161"/>
      <c r="CB117" s="25"/>
      <c r="CC117" s="25"/>
      <c r="CD117" s="25"/>
      <c r="CE117" s="25"/>
      <c r="CF117" s="25"/>
      <c r="CG117" s="25"/>
      <c r="CH117" s="25"/>
    </row>
    <row r="118" spans="1:86" ht="18" customHeight="1" x14ac:dyDescent="0.3">
      <c r="A118" s="33"/>
      <c r="B118" s="33"/>
      <c r="C118" s="251" t="s">
        <v>16631</v>
      </c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"/>
      <c r="CC118" s="25"/>
      <c r="CD118" s="25"/>
      <c r="CE118" s="25"/>
      <c r="CF118" s="25"/>
      <c r="CG118" s="25"/>
      <c r="CH118" s="25"/>
    </row>
    <row r="119" spans="1:86" ht="45" customHeight="1" x14ac:dyDescent="0.3">
      <c r="A119" s="33"/>
      <c r="B119" s="33"/>
      <c r="C119" s="265" t="s">
        <v>333</v>
      </c>
      <c r="D119" s="265"/>
      <c r="E119" s="265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  <c r="Z119" s="265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5"/>
      <c r="AL119" s="265"/>
      <c r="AM119" s="265"/>
      <c r="AN119" s="265"/>
      <c r="AO119" s="265"/>
      <c r="AP119" s="265"/>
      <c r="AQ119" s="265"/>
      <c r="AR119" s="265"/>
      <c r="AS119" s="265"/>
      <c r="AT119" s="265"/>
      <c r="AU119" s="265"/>
      <c r="AV119" s="265"/>
      <c r="AW119" s="265"/>
      <c r="AX119" s="265"/>
      <c r="AY119" s="265"/>
      <c r="AZ119" s="265"/>
      <c r="BA119" s="265"/>
      <c r="BB119" s="265"/>
      <c r="BC119" s="265"/>
      <c r="BD119" s="265"/>
      <c r="BE119" s="265"/>
      <c r="BF119" s="265"/>
      <c r="BG119" s="265"/>
      <c r="BH119" s="265"/>
      <c r="BI119" s="265"/>
      <c r="BJ119" s="265"/>
      <c r="BK119" s="265"/>
      <c r="BL119" s="265"/>
      <c r="BM119" s="265"/>
      <c r="BN119" s="265"/>
      <c r="BO119" s="265"/>
      <c r="BP119" s="265"/>
      <c r="BQ119" s="265"/>
      <c r="BR119" s="265"/>
      <c r="BS119" s="265"/>
      <c r="BT119" s="265"/>
      <c r="BU119" s="265"/>
      <c r="BV119" s="265"/>
      <c r="BW119" s="265"/>
      <c r="BX119" s="265"/>
      <c r="BY119" s="265"/>
      <c r="BZ119" s="265"/>
      <c r="CA119" s="265"/>
      <c r="CB119" s="25"/>
      <c r="CC119" s="25"/>
      <c r="CD119" s="25"/>
      <c r="CE119" s="25"/>
      <c r="CF119" s="25"/>
      <c r="CG119" s="25"/>
      <c r="CH119" s="25"/>
    </row>
    <row r="120" spans="1:86" ht="42.75" customHeight="1" x14ac:dyDescent="0.3">
      <c r="A120" s="33"/>
      <c r="B120" s="33"/>
      <c r="C120" s="264" t="s">
        <v>16632</v>
      </c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5"/>
      <c r="CC120" s="25"/>
      <c r="CD120" s="25"/>
      <c r="CE120" s="25"/>
      <c r="CF120" s="25"/>
      <c r="CG120" s="25"/>
      <c r="CH120" s="25"/>
    </row>
    <row r="121" spans="1:86" ht="15.75" customHeight="1" x14ac:dyDescent="0.3">
      <c r="A121" s="33"/>
      <c r="B121" s="33"/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  <c r="Y121" s="266"/>
      <c r="Z121" s="266"/>
      <c r="AA121" s="266"/>
      <c r="AB121" s="266"/>
      <c r="AC121" s="266"/>
      <c r="AD121" s="266"/>
      <c r="AE121" s="266"/>
      <c r="AF121" s="266"/>
      <c r="AG121" s="266"/>
      <c r="AH121" s="266"/>
      <c r="AI121" s="266"/>
      <c r="AJ121" s="266"/>
      <c r="AK121" s="266"/>
      <c r="AL121" s="266"/>
      <c r="AM121" s="266"/>
      <c r="AN121" s="266"/>
      <c r="AO121" s="266"/>
      <c r="AP121" s="266"/>
      <c r="AQ121" s="266"/>
      <c r="AR121" s="266"/>
      <c r="AS121" s="266"/>
      <c r="AT121" s="266"/>
      <c r="AU121" s="266"/>
      <c r="AV121" s="266"/>
      <c r="AW121" s="266"/>
      <c r="AX121" s="266"/>
      <c r="AY121" s="266"/>
      <c r="AZ121" s="266"/>
      <c r="BA121" s="266"/>
      <c r="BB121" s="266"/>
      <c r="BC121" s="266"/>
      <c r="BD121" s="266"/>
      <c r="BE121" s="266"/>
      <c r="BF121" s="266"/>
      <c r="BG121" s="266"/>
      <c r="BH121" s="266"/>
      <c r="BI121" s="266"/>
      <c r="BJ121" s="266"/>
      <c r="BK121" s="266"/>
      <c r="BL121" s="266"/>
      <c r="BM121" s="266"/>
      <c r="BN121" s="266"/>
      <c r="BO121" s="266"/>
      <c r="BP121" s="266"/>
      <c r="BQ121" s="266"/>
      <c r="BR121" s="266"/>
      <c r="BS121" s="266"/>
      <c r="BT121" s="266"/>
      <c r="BU121" s="266"/>
      <c r="BV121" s="266"/>
      <c r="BW121" s="266"/>
      <c r="BX121" s="266"/>
      <c r="BY121" s="266"/>
      <c r="BZ121" s="266"/>
      <c r="CA121" s="266"/>
      <c r="CB121" s="25"/>
      <c r="CC121" s="25"/>
      <c r="CD121" s="25"/>
      <c r="CE121" s="25"/>
      <c r="CF121" s="25"/>
      <c r="CG121" s="25"/>
      <c r="CH121" s="25"/>
    </row>
    <row r="122" spans="1:86" ht="15.75" hidden="1" customHeight="1" x14ac:dyDescent="0.3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</row>
    <row r="123" spans="1:86" ht="15.75" hidden="1" customHeight="1" x14ac:dyDescent="0.3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</row>
    <row r="124" spans="1:86" ht="15.75" hidden="1" customHeight="1" x14ac:dyDescent="0.3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</row>
    <row r="125" spans="1:86" ht="15.75" hidden="1" customHeight="1" x14ac:dyDescent="0.3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</row>
    <row r="126" spans="1:86" ht="15.75" hidden="1" customHeight="1" x14ac:dyDescent="0.3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</row>
    <row r="127" spans="1:86" ht="15.75" hidden="1" customHeight="1" x14ac:dyDescent="0.3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</row>
    <row r="128" spans="1:86" ht="15.75" hidden="1" customHeight="1" x14ac:dyDescent="0.3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</row>
    <row r="129" spans="1:86" ht="15.75" hidden="1" customHeight="1" x14ac:dyDescent="0.3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</row>
    <row r="130" spans="1:86" ht="15.75" hidden="1" customHeight="1" x14ac:dyDescent="0.3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</row>
    <row r="131" spans="1:86" ht="15.75" hidden="1" customHeight="1" x14ac:dyDescent="0.3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</row>
    <row r="132" spans="1:86" ht="15.75" hidden="1" customHeight="1" x14ac:dyDescent="0.3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</row>
    <row r="133" spans="1:86" ht="15.75" hidden="1" customHeight="1" x14ac:dyDescent="0.3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</row>
    <row r="134" spans="1:86" ht="15.75" hidden="1" customHeight="1" x14ac:dyDescent="0.3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</row>
    <row r="135" spans="1:86" ht="15.75" hidden="1" customHeight="1" x14ac:dyDescent="0.3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</row>
    <row r="136" spans="1:86" ht="15.75" hidden="1" customHeight="1" x14ac:dyDescent="0.3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</row>
    <row r="137" spans="1:86" ht="15.75" hidden="1" customHeight="1" x14ac:dyDescent="0.3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</row>
    <row r="138" spans="1:86" ht="15.75" hidden="1" customHeight="1" x14ac:dyDescent="0.3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</row>
    <row r="139" spans="1:86" ht="15.75" hidden="1" customHeight="1" x14ac:dyDescent="0.3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</row>
    <row r="140" spans="1:86" ht="15.75" hidden="1" customHeight="1" x14ac:dyDescent="0.3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</row>
    <row r="141" spans="1:86" ht="15.75" hidden="1" customHeight="1" x14ac:dyDescent="0.3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</row>
    <row r="142" spans="1:86" ht="15.75" hidden="1" customHeight="1" x14ac:dyDescent="0.3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</row>
    <row r="143" spans="1:86" ht="15.75" hidden="1" customHeight="1" x14ac:dyDescent="0.3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</row>
    <row r="144" spans="1:86" ht="15.75" hidden="1" customHeight="1" x14ac:dyDescent="0.3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</row>
    <row r="145" spans="1:86" ht="15.75" hidden="1" customHeight="1" x14ac:dyDescent="0.3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</row>
    <row r="146" spans="1:86" ht="15.75" hidden="1" customHeight="1" x14ac:dyDescent="0.3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</row>
    <row r="147" spans="1:86" ht="15.75" hidden="1" customHeight="1" x14ac:dyDescent="0.3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</row>
    <row r="148" spans="1:86" ht="15.75" hidden="1" customHeight="1" x14ac:dyDescent="0.3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</row>
    <row r="149" spans="1:86" ht="15.75" hidden="1" customHeight="1" x14ac:dyDescent="0.3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</row>
    <row r="150" spans="1:86" ht="15.75" hidden="1" customHeight="1" x14ac:dyDescent="0.3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</row>
    <row r="151" spans="1:86" ht="15.75" hidden="1" customHeight="1" x14ac:dyDescent="0.3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</row>
    <row r="152" spans="1:86" ht="15.75" hidden="1" customHeight="1" x14ac:dyDescent="0.3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</row>
    <row r="153" spans="1:86" ht="15.75" hidden="1" customHeight="1" x14ac:dyDescent="0.3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</row>
    <row r="154" spans="1:86" ht="15.75" hidden="1" customHeight="1" x14ac:dyDescent="0.3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</row>
    <row r="155" spans="1:86" ht="15.75" hidden="1" customHeight="1" x14ac:dyDescent="0.3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</row>
    <row r="156" spans="1:86" ht="15.75" hidden="1" customHeight="1" x14ac:dyDescent="0.3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</row>
    <row r="157" spans="1:86" ht="15.75" hidden="1" customHeight="1" x14ac:dyDescent="0.3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</row>
    <row r="158" spans="1:86" ht="15.75" hidden="1" customHeight="1" x14ac:dyDescent="0.3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</row>
    <row r="159" spans="1:86" ht="15.75" hidden="1" customHeight="1" x14ac:dyDescent="0.3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</row>
    <row r="160" spans="1:86" ht="15.75" hidden="1" customHeight="1" x14ac:dyDescent="0.3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</row>
    <row r="161" spans="1:86" ht="15.75" hidden="1" customHeight="1" x14ac:dyDescent="0.3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</row>
    <row r="162" spans="1:86" ht="15.75" hidden="1" customHeight="1" x14ac:dyDescent="0.3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</row>
    <row r="163" spans="1:86" ht="15.75" hidden="1" customHeight="1" x14ac:dyDescent="0.3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</row>
    <row r="164" spans="1:86" ht="15.75" hidden="1" customHeight="1" x14ac:dyDescent="0.3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</row>
    <row r="165" spans="1:86" ht="15.75" hidden="1" customHeight="1" x14ac:dyDescent="0.3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</row>
    <row r="166" spans="1:86" ht="15.75" hidden="1" customHeight="1" x14ac:dyDescent="0.3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</row>
    <row r="167" spans="1:86" ht="15.75" hidden="1" customHeight="1" x14ac:dyDescent="0.3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</row>
    <row r="168" spans="1:86" ht="15.75" hidden="1" customHeight="1" x14ac:dyDescent="0.3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</row>
    <row r="169" spans="1:86" ht="15.75" hidden="1" customHeight="1" x14ac:dyDescent="0.3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</row>
    <row r="170" spans="1:86" ht="15.75" hidden="1" customHeight="1" x14ac:dyDescent="0.3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</row>
    <row r="171" spans="1:86" ht="15.75" hidden="1" customHeight="1" x14ac:dyDescent="0.3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</row>
    <row r="172" spans="1:86" ht="15.75" hidden="1" customHeight="1" x14ac:dyDescent="0.3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</row>
    <row r="173" spans="1:86" ht="15.75" hidden="1" customHeight="1" x14ac:dyDescent="0.3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</row>
    <row r="174" spans="1:86" ht="15.75" hidden="1" customHeight="1" x14ac:dyDescent="0.3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</row>
    <row r="175" spans="1:86" ht="15.75" hidden="1" customHeight="1" x14ac:dyDescent="0.3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</row>
    <row r="176" spans="1:86" ht="15.75" hidden="1" customHeight="1" x14ac:dyDescent="0.3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</row>
    <row r="177" spans="1:86" ht="15.75" hidden="1" customHeight="1" x14ac:dyDescent="0.3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</row>
    <row r="178" spans="1:86" ht="15.75" hidden="1" customHeight="1" x14ac:dyDescent="0.3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</row>
    <row r="179" spans="1:86" ht="15.75" hidden="1" customHeight="1" x14ac:dyDescent="0.3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</row>
    <row r="180" spans="1:86" ht="15.75" hidden="1" customHeight="1" x14ac:dyDescent="0.3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</row>
    <row r="181" spans="1:86" ht="15.75" hidden="1" customHeight="1" x14ac:dyDescent="0.3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</row>
    <row r="182" spans="1:86" ht="15.75" hidden="1" customHeight="1" x14ac:dyDescent="0.3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</row>
    <row r="183" spans="1:86" ht="15.75" hidden="1" customHeight="1" x14ac:dyDescent="0.3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</row>
    <row r="184" spans="1:86" ht="15.75" hidden="1" customHeight="1" x14ac:dyDescent="0.3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</row>
    <row r="185" spans="1:86" ht="15.75" hidden="1" customHeight="1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</row>
    <row r="186" spans="1:86" ht="15.75" hidden="1" customHeight="1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</row>
    <row r="187" spans="1:86" ht="15.75" hidden="1" customHeight="1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</row>
    <row r="188" spans="1:86" ht="15.75" hidden="1" customHeight="1" x14ac:dyDescent="0.3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</row>
    <row r="189" spans="1:86" ht="15.75" hidden="1" customHeight="1" x14ac:dyDescent="0.3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</row>
    <row r="190" spans="1:86" ht="15.75" hidden="1" customHeight="1" x14ac:dyDescent="0.3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</row>
    <row r="191" spans="1:86" ht="15.75" hidden="1" customHeight="1" x14ac:dyDescent="0.3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</row>
    <row r="192" spans="1:86" ht="15.75" hidden="1" customHeight="1" x14ac:dyDescent="0.3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</row>
    <row r="193" spans="1:86" ht="15.75" hidden="1" customHeight="1" x14ac:dyDescent="0.3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</row>
    <row r="194" spans="1:86" ht="15.75" hidden="1" customHeight="1" x14ac:dyDescent="0.3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</row>
    <row r="195" spans="1:86" ht="15.75" hidden="1" customHeight="1" x14ac:dyDescent="0.3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</row>
    <row r="196" spans="1:86" ht="15.75" hidden="1" customHeight="1" x14ac:dyDescent="0.3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</row>
    <row r="197" spans="1:86" ht="15.75" hidden="1" customHeight="1" x14ac:dyDescent="0.3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</row>
    <row r="198" spans="1:86" ht="15.75" hidden="1" customHeight="1" x14ac:dyDescent="0.3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</row>
    <row r="199" spans="1:86" ht="15.75" hidden="1" customHeight="1" x14ac:dyDescent="0.3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</row>
    <row r="200" spans="1:86" ht="15.75" hidden="1" customHeight="1" x14ac:dyDescent="0.3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</row>
    <row r="201" spans="1:86" ht="15.75" hidden="1" customHeight="1" x14ac:dyDescent="0.3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</row>
    <row r="202" spans="1:86" ht="15.75" hidden="1" customHeight="1" x14ac:dyDescent="0.3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</row>
    <row r="203" spans="1:86" ht="15.75" hidden="1" customHeight="1" x14ac:dyDescent="0.3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</row>
    <row r="204" spans="1:86" ht="15.75" hidden="1" customHeight="1" x14ac:dyDescent="0.3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</row>
    <row r="205" spans="1:86" ht="15.75" hidden="1" customHeight="1" x14ac:dyDescent="0.3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</row>
    <row r="206" spans="1:86" ht="15.75" hidden="1" customHeight="1" x14ac:dyDescent="0.3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</row>
    <row r="207" spans="1:86" ht="15.75" hidden="1" customHeight="1" x14ac:dyDescent="0.3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</row>
    <row r="208" spans="1:86" ht="15.75" hidden="1" customHeight="1" x14ac:dyDescent="0.3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</row>
    <row r="209" spans="1:86" ht="15.75" hidden="1" customHeight="1" x14ac:dyDescent="0.3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</row>
    <row r="210" spans="1:86" ht="15.75" hidden="1" customHeight="1" x14ac:dyDescent="0.3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</row>
    <row r="211" spans="1:86" ht="15.75" hidden="1" customHeight="1" x14ac:dyDescent="0.3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</row>
    <row r="212" spans="1:86" ht="15.75" hidden="1" customHeight="1" x14ac:dyDescent="0.3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</row>
    <row r="213" spans="1:86" ht="15.75" hidden="1" customHeight="1" x14ac:dyDescent="0.3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</row>
    <row r="214" spans="1:86" ht="15.75" hidden="1" customHeight="1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</row>
    <row r="215" spans="1:86" ht="15.75" hidden="1" customHeight="1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</row>
    <row r="216" spans="1:86" ht="15.75" hidden="1" customHeight="1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</row>
    <row r="217" spans="1:86" ht="15.75" hidden="1" customHeight="1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</row>
    <row r="218" spans="1:86" ht="15.75" hidden="1" customHeight="1" x14ac:dyDescent="0.3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</row>
    <row r="219" spans="1:86" ht="15.75" hidden="1" customHeight="1" x14ac:dyDescent="0.3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</row>
    <row r="220" spans="1:86" ht="15.75" hidden="1" customHeight="1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</row>
    <row r="221" spans="1:86" ht="15.75" hidden="1" customHeight="1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</row>
    <row r="222" spans="1:86" ht="15.75" hidden="1" customHeight="1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</row>
    <row r="223" spans="1:86" ht="15.75" hidden="1" customHeight="1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</row>
    <row r="224" spans="1:86" ht="15.75" hidden="1" customHeight="1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</row>
    <row r="225" spans="1:86" ht="15.75" hidden="1" customHeight="1" x14ac:dyDescent="0.3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</row>
    <row r="226" spans="1:86" ht="15.75" hidden="1" customHeight="1" x14ac:dyDescent="0.3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</row>
    <row r="227" spans="1:86" ht="15.75" hidden="1" customHeight="1" x14ac:dyDescent="0.3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</row>
    <row r="228" spans="1:86" ht="15.75" hidden="1" customHeight="1" x14ac:dyDescent="0.3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</row>
    <row r="229" spans="1:86" ht="15.75" hidden="1" customHeight="1" x14ac:dyDescent="0.3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</row>
    <row r="230" spans="1:86" ht="15.75" hidden="1" customHeight="1" x14ac:dyDescent="0.3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</row>
    <row r="231" spans="1:86" ht="15.75" hidden="1" customHeight="1" x14ac:dyDescent="0.3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</row>
    <row r="232" spans="1:86" ht="15.75" hidden="1" customHeight="1" x14ac:dyDescent="0.3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</row>
    <row r="233" spans="1:86" ht="15.75" hidden="1" customHeight="1" x14ac:dyDescent="0.3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</row>
    <row r="234" spans="1:86" ht="15.75" hidden="1" customHeight="1" x14ac:dyDescent="0.3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</row>
    <row r="235" spans="1:86" ht="15.75" hidden="1" customHeight="1" x14ac:dyDescent="0.3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</row>
    <row r="236" spans="1:86" ht="15.75" hidden="1" customHeight="1" x14ac:dyDescent="0.3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</row>
    <row r="237" spans="1:86" ht="15.75" hidden="1" customHeight="1" x14ac:dyDescent="0.3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</row>
    <row r="238" spans="1:86" ht="15.75" hidden="1" customHeight="1" x14ac:dyDescent="0.3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</row>
    <row r="239" spans="1:86" ht="15.75" hidden="1" customHeight="1" x14ac:dyDescent="0.3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</row>
    <row r="240" spans="1:86" ht="15.75" hidden="1" customHeight="1" x14ac:dyDescent="0.3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</row>
    <row r="241" spans="1:86" ht="15.75" hidden="1" customHeight="1" x14ac:dyDescent="0.3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</row>
    <row r="242" spans="1:86" ht="15.75" hidden="1" customHeight="1" x14ac:dyDescent="0.3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</row>
    <row r="243" spans="1:86" ht="15.75" hidden="1" customHeight="1" x14ac:dyDescent="0.3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</row>
    <row r="244" spans="1:86" ht="15.75" hidden="1" customHeight="1" x14ac:dyDescent="0.3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</row>
    <row r="245" spans="1:86" ht="15.75" hidden="1" customHeight="1" x14ac:dyDescent="0.3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</row>
    <row r="246" spans="1:86" ht="15.75" hidden="1" customHeight="1" x14ac:dyDescent="0.3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</row>
    <row r="247" spans="1:86" ht="15.75" hidden="1" customHeight="1" x14ac:dyDescent="0.3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</row>
    <row r="248" spans="1:86" ht="15.75" hidden="1" customHeight="1" x14ac:dyDescent="0.3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</row>
    <row r="249" spans="1:86" ht="15.75" hidden="1" customHeight="1" x14ac:dyDescent="0.3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</row>
    <row r="250" spans="1:86" ht="15.75" hidden="1" customHeight="1" x14ac:dyDescent="0.3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</row>
    <row r="251" spans="1:86" ht="15.75" hidden="1" customHeight="1" x14ac:dyDescent="0.3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</row>
    <row r="252" spans="1:86" ht="15.75" hidden="1" customHeight="1" x14ac:dyDescent="0.3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</row>
    <row r="253" spans="1:86" ht="15.75" hidden="1" customHeight="1" x14ac:dyDescent="0.3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</row>
    <row r="254" spans="1:86" ht="15.75" hidden="1" customHeight="1" x14ac:dyDescent="0.3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</row>
    <row r="255" spans="1:86" ht="15.75" hidden="1" customHeight="1" x14ac:dyDescent="0.3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</row>
    <row r="256" spans="1:86" ht="15.75" hidden="1" customHeight="1" x14ac:dyDescent="0.3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</row>
    <row r="257" spans="1:86" ht="15.75" hidden="1" customHeight="1" x14ac:dyDescent="0.3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</row>
    <row r="258" spans="1:86" ht="15.75" hidden="1" customHeight="1" x14ac:dyDescent="0.3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</row>
    <row r="259" spans="1:86" ht="15.75" hidden="1" customHeight="1" x14ac:dyDescent="0.3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</row>
    <row r="260" spans="1:86" ht="15.75" hidden="1" customHeight="1" x14ac:dyDescent="0.3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</row>
    <row r="261" spans="1:86" ht="15.75" hidden="1" customHeight="1" x14ac:dyDescent="0.3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</row>
    <row r="262" spans="1:86" ht="15.75" hidden="1" customHeight="1" x14ac:dyDescent="0.3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</row>
    <row r="263" spans="1:86" ht="15.75" hidden="1" customHeight="1" x14ac:dyDescent="0.3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</row>
    <row r="264" spans="1:86" ht="15.75" hidden="1" customHeight="1" x14ac:dyDescent="0.3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</row>
    <row r="265" spans="1:86" ht="15.75" hidden="1" customHeight="1" x14ac:dyDescent="0.3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</row>
    <row r="266" spans="1:86" ht="15.75" hidden="1" customHeight="1" x14ac:dyDescent="0.3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</row>
    <row r="267" spans="1:86" ht="15.75" hidden="1" customHeight="1" x14ac:dyDescent="0.3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</row>
    <row r="268" spans="1:86" ht="15.75" hidden="1" customHeight="1" x14ac:dyDescent="0.3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</row>
    <row r="269" spans="1:86" ht="15.75" hidden="1" customHeight="1" x14ac:dyDescent="0.3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</row>
    <row r="270" spans="1:86" ht="15.75" hidden="1" customHeight="1" x14ac:dyDescent="0.3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</row>
    <row r="271" spans="1:86" ht="15.75" hidden="1" customHeight="1" x14ac:dyDescent="0.3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</row>
    <row r="272" spans="1:86" ht="15.75" hidden="1" customHeight="1" x14ac:dyDescent="0.3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</row>
    <row r="273" spans="1:86" ht="15.75" hidden="1" customHeight="1" x14ac:dyDescent="0.3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</row>
    <row r="274" spans="1:86" ht="15.75" hidden="1" customHeight="1" x14ac:dyDescent="0.3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</row>
    <row r="275" spans="1:86" ht="15.75" hidden="1" customHeight="1" x14ac:dyDescent="0.3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</row>
    <row r="276" spans="1:86" ht="15.75" hidden="1" customHeight="1" x14ac:dyDescent="0.3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</row>
    <row r="277" spans="1:86" ht="15.75" hidden="1" customHeight="1" x14ac:dyDescent="0.3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</row>
    <row r="278" spans="1:86" ht="15.75" hidden="1" customHeight="1" x14ac:dyDescent="0.3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</row>
    <row r="279" spans="1:86" ht="15.75" hidden="1" customHeight="1" x14ac:dyDescent="0.3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</row>
    <row r="280" spans="1:86" ht="15.75" hidden="1" customHeight="1" x14ac:dyDescent="0.3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</row>
    <row r="281" spans="1:86" ht="15.75" hidden="1" customHeight="1" x14ac:dyDescent="0.3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</row>
    <row r="282" spans="1:86" ht="15.75" hidden="1" customHeight="1" x14ac:dyDescent="0.3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</row>
    <row r="283" spans="1:86" ht="15.75" hidden="1" customHeight="1" x14ac:dyDescent="0.3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</row>
    <row r="284" spans="1:86" ht="15.75" hidden="1" customHeight="1" x14ac:dyDescent="0.3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</row>
    <row r="285" spans="1:86" ht="15.75" hidden="1" customHeight="1" x14ac:dyDescent="0.3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</row>
    <row r="286" spans="1:86" ht="15.75" hidden="1" customHeight="1" x14ac:dyDescent="0.3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</row>
    <row r="287" spans="1:86" ht="15.75" hidden="1" customHeight="1" x14ac:dyDescent="0.3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</row>
    <row r="288" spans="1:86" ht="15.75" hidden="1" customHeight="1" x14ac:dyDescent="0.3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</row>
    <row r="289" spans="1:86" ht="15.75" hidden="1" customHeight="1" x14ac:dyDescent="0.3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</row>
    <row r="290" spans="1:86" ht="15.75" hidden="1" customHeight="1" x14ac:dyDescent="0.3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</row>
    <row r="291" spans="1:86" ht="15.75" hidden="1" customHeight="1" x14ac:dyDescent="0.3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</row>
    <row r="292" spans="1:86" ht="15.75" hidden="1" customHeight="1" x14ac:dyDescent="0.3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</row>
    <row r="293" spans="1:86" ht="15.75" hidden="1" customHeight="1" x14ac:dyDescent="0.3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</row>
    <row r="294" spans="1:86" ht="15.75" hidden="1" customHeight="1" x14ac:dyDescent="0.3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</row>
    <row r="295" spans="1:86" ht="15.75" hidden="1" customHeight="1" x14ac:dyDescent="0.3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</row>
    <row r="296" spans="1:86" ht="15.75" hidden="1" customHeight="1" x14ac:dyDescent="0.3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</row>
    <row r="297" spans="1:86" ht="15.75" hidden="1" customHeight="1" x14ac:dyDescent="0.3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</row>
    <row r="298" spans="1:86" ht="15.75" hidden="1" customHeight="1" x14ac:dyDescent="0.3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</row>
    <row r="299" spans="1:86" ht="15.75" hidden="1" customHeight="1" x14ac:dyDescent="0.3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</row>
    <row r="300" spans="1:86" ht="15.75" hidden="1" customHeight="1" x14ac:dyDescent="0.3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</row>
    <row r="301" spans="1:86" ht="15.75" hidden="1" customHeight="1" x14ac:dyDescent="0.3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</row>
    <row r="302" spans="1:86" ht="15.75" hidden="1" customHeight="1" x14ac:dyDescent="0.3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</row>
    <row r="303" spans="1:86" ht="15.75" hidden="1" customHeight="1" x14ac:dyDescent="0.3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</row>
    <row r="304" spans="1:86" ht="15.75" hidden="1" customHeight="1" x14ac:dyDescent="0.3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</row>
    <row r="305" spans="1:86" ht="15.75" hidden="1" customHeight="1" x14ac:dyDescent="0.3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</row>
    <row r="306" spans="1:86" ht="15.75" hidden="1" customHeight="1" x14ac:dyDescent="0.3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</row>
    <row r="307" spans="1:86" ht="15.75" hidden="1" customHeight="1" x14ac:dyDescent="0.3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</row>
    <row r="308" spans="1:86" ht="15.75" hidden="1" customHeight="1" x14ac:dyDescent="0.3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</row>
    <row r="309" spans="1:86" ht="15.75" hidden="1" customHeight="1" x14ac:dyDescent="0.3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</row>
    <row r="310" spans="1:86" ht="15.75" hidden="1" customHeight="1" x14ac:dyDescent="0.3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</row>
    <row r="311" spans="1:86" ht="15.75" hidden="1" customHeight="1" x14ac:dyDescent="0.3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</row>
    <row r="312" spans="1:86" ht="15.75" hidden="1" customHeight="1" x14ac:dyDescent="0.3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</row>
    <row r="313" spans="1:86" ht="15.75" hidden="1" customHeight="1" x14ac:dyDescent="0.3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</row>
    <row r="314" spans="1:86" ht="15.75" hidden="1" customHeight="1" x14ac:dyDescent="0.3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</row>
    <row r="315" spans="1:86" ht="15.75" hidden="1" customHeight="1" x14ac:dyDescent="0.3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</row>
    <row r="316" spans="1:86" ht="15.75" hidden="1" customHeight="1" x14ac:dyDescent="0.3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</row>
    <row r="317" spans="1:86" ht="15.75" hidden="1" customHeight="1" x14ac:dyDescent="0.3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</row>
    <row r="318" spans="1:86" ht="15.75" hidden="1" customHeight="1" x14ac:dyDescent="0.3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</row>
    <row r="319" spans="1:86" ht="15.75" hidden="1" customHeight="1" x14ac:dyDescent="0.3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</row>
    <row r="320" spans="1:86" ht="15.75" hidden="1" customHeight="1" x14ac:dyDescent="0.3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</row>
    <row r="321" spans="1:86" ht="15.75" hidden="1" customHeight="1" x14ac:dyDescent="0.3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</row>
    <row r="322" spans="1:86" ht="15.75" hidden="1" customHeight="1" x14ac:dyDescent="0.3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</row>
    <row r="323" spans="1:86" ht="15.75" hidden="1" customHeight="1" x14ac:dyDescent="0.3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</row>
    <row r="324" spans="1:86" ht="15.75" hidden="1" customHeight="1" x14ac:dyDescent="0.3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</row>
    <row r="325" spans="1:86" ht="15.75" hidden="1" customHeight="1" x14ac:dyDescent="0.3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</row>
    <row r="326" spans="1:86" ht="15.75" hidden="1" customHeight="1" x14ac:dyDescent="0.3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</row>
    <row r="327" spans="1:86" ht="15.75" hidden="1" customHeight="1" x14ac:dyDescent="0.3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</row>
    <row r="328" spans="1:86" ht="15.75" hidden="1" customHeight="1" x14ac:dyDescent="0.3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</row>
    <row r="329" spans="1:86" ht="15.75" hidden="1" customHeight="1" x14ac:dyDescent="0.3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</row>
    <row r="330" spans="1:86" ht="15.75" hidden="1" customHeight="1" x14ac:dyDescent="0.3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</row>
    <row r="331" spans="1:86" ht="15.75" hidden="1" customHeight="1" x14ac:dyDescent="0.3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</row>
    <row r="332" spans="1:86" ht="15.75" hidden="1" customHeight="1" x14ac:dyDescent="0.3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</row>
    <row r="333" spans="1:86" ht="15.75" hidden="1" customHeight="1" x14ac:dyDescent="0.3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</row>
    <row r="334" spans="1:86" ht="15.75" hidden="1" customHeight="1" x14ac:dyDescent="0.3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</row>
    <row r="335" spans="1:86" ht="15.75" hidden="1" customHeight="1" x14ac:dyDescent="0.3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</row>
    <row r="336" spans="1:86" ht="15.75" hidden="1" customHeight="1" x14ac:dyDescent="0.3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</row>
    <row r="337" spans="1:86" ht="15.75" hidden="1" customHeight="1" x14ac:dyDescent="0.3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</row>
    <row r="338" spans="1:86" ht="15.75" hidden="1" customHeight="1" x14ac:dyDescent="0.3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</row>
    <row r="339" spans="1:86" ht="15.75" hidden="1" customHeight="1" x14ac:dyDescent="0.3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</row>
    <row r="340" spans="1:86" ht="15.75" hidden="1" customHeight="1" x14ac:dyDescent="0.3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</row>
    <row r="341" spans="1:86" ht="15.75" hidden="1" customHeight="1" x14ac:dyDescent="0.3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</row>
    <row r="342" spans="1:86" ht="15.75" hidden="1" customHeight="1" x14ac:dyDescent="0.3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</row>
    <row r="343" spans="1:86" ht="15.75" hidden="1" customHeight="1" x14ac:dyDescent="0.3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</row>
    <row r="344" spans="1:86" ht="15.75" hidden="1" customHeight="1" x14ac:dyDescent="0.3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</row>
    <row r="345" spans="1:86" ht="15.75" hidden="1" customHeight="1" x14ac:dyDescent="0.3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</row>
    <row r="346" spans="1:86" ht="15.75" hidden="1" customHeight="1" x14ac:dyDescent="0.3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</row>
    <row r="347" spans="1:86" ht="15.75" hidden="1" customHeight="1" x14ac:dyDescent="0.3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</row>
    <row r="348" spans="1:86" ht="15.75" hidden="1" customHeight="1" x14ac:dyDescent="0.3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</row>
    <row r="349" spans="1:86" ht="15.75" hidden="1" customHeight="1" x14ac:dyDescent="0.3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</row>
    <row r="350" spans="1:86" ht="15.75" hidden="1" customHeight="1" x14ac:dyDescent="0.3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</row>
    <row r="351" spans="1:86" ht="15.75" hidden="1" customHeight="1" x14ac:dyDescent="0.3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</row>
    <row r="352" spans="1:86" ht="15.75" hidden="1" customHeight="1" x14ac:dyDescent="0.3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</row>
    <row r="353" spans="1:86" ht="15.75" hidden="1" customHeight="1" x14ac:dyDescent="0.3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</row>
    <row r="354" spans="1:86" ht="15.75" hidden="1" customHeight="1" x14ac:dyDescent="0.3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</row>
    <row r="355" spans="1:86" ht="15.75" hidden="1" customHeight="1" x14ac:dyDescent="0.3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</row>
    <row r="356" spans="1:86" ht="15.75" hidden="1" customHeight="1" x14ac:dyDescent="0.3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</row>
    <row r="357" spans="1:86" ht="15.75" hidden="1" customHeight="1" x14ac:dyDescent="0.3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</row>
    <row r="358" spans="1:86" ht="15.75" hidden="1" customHeight="1" x14ac:dyDescent="0.3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</row>
    <row r="359" spans="1:86" ht="15.75" hidden="1" customHeight="1" x14ac:dyDescent="0.3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</row>
    <row r="360" spans="1:86" ht="15.75" hidden="1" customHeight="1" x14ac:dyDescent="0.3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</row>
    <row r="361" spans="1:86" ht="15.75" hidden="1" customHeight="1" x14ac:dyDescent="0.3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</row>
    <row r="362" spans="1:86" ht="15.75" hidden="1" customHeight="1" x14ac:dyDescent="0.3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</row>
    <row r="363" spans="1:86" ht="15.75" hidden="1" customHeight="1" x14ac:dyDescent="0.3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</row>
    <row r="364" spans="1:86" ht="15.75" hidden="1" customHeight="1" x14ac:dyDescent="0.3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</row>
    <row r="365" spans="1:86" ht="15.75" hidden="1" customHeight="1" x14ac:dyDescent="0.3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</row>
    <row r="366" spans="1:86" ht="15.75" hidden="1" customHeight="1" x14ac:dyDescent="0.3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</row>
    <row r="367" spans="1:86" ht="15.75" hidden="1" customHeight="1" x14ac:dyDescent="0.3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</row>
    <row r="368" spans="1:86" ht="15.75" hidden="1" customHeight="1" x14ac:dyDescent="0.3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</row>
    <row r="369" spans="1:86" ht="15.75" hidden="1" customHeight="1" x14ac:dyDescent="0.3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</row>
    <row r="370" spans="1:86" ht="15.75" hidden="1" customHeight="1" x14ac:dyDescent="0.3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</row>
    <row r="371" spans="1:86" ht="15.75" hidden="1" customHeight="1" x14ac:dyDescent="0.3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</row>
    <row r="372" spans="1:86" ht="15.75" hidden="1" customHeight="1" x14ac:dyDescent="0.3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</row>
    <row r="373" spans="1:86" ht="15.75" hidden="1" customHeight="1" x14ac:dyDescent="0.3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</row>
    <row r="374" spans="1:86" ht="15.75" hidden="1" customHeight="1" x14ac:dyDescent="0.3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</row>
    <row r="375" spans="1:86" ht="15.75" hidden="1" customHeight="1" x14ac:dyDescent="0.3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</row>
    <row r="376" spans="1:86" ht="15.75" hidden="1" customHeight="1" x14ac:dyDescent="0.3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</row>
    <row r="377" spans="1:86" ht="15.75" hidden="1" customHeight="1" x14ac:dyDescent="0.3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</row>
    <row r="378" spans="1:86" ht="15.75" hidden="1" customHeight="1" x14ac:dyDescent="0.3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</row>
    <row r="379" spans="1:86" ht="15.75" hidden="1" customHeight="1" x14ac:dyDescent="0.3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</row>
    <row r="380" spans="1:86" ht="15.75" hidden="1" customHeight="1" x14ac:dyDescent="0.3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</row>
    <row r="381" spans="1:86" ht="15.75" hidden="1" customHeight="1" x14ac:dyDescent="0.3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</row>
    <row r="382" spans="1:86" ht="15.75" hidden="1" customHeight="1" x14ac:dyDescent="0.3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</row>
    <row r="383" spans="1:86" ht="15.75" hidden="1" customHeight="1" x14ac:dyDescent="0.3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</row>
    <row r="384" spans="1:86" ht="15.75" hidden="1" customHeight="1" x14ac:dyDescent="0.3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</row>
    <row r="385" spans="1:86" ht="15.75" hidden="1" customHeight="1" x14ac:dyDescent="0.3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</row>
    <row r="386" spans="1:86" ht="15.75" hidden="1" customHeight="1" x14ac:dyDescent="0.3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</row>
    <row r="387" spans="1:86" ht="15.75" hidden="1" customHeight="1" x14ac:dyDescent="0.3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</row>
    <row r="388" spans="1:86" ht="15.75" hidden="1" customHeight="1" x14ac:dyDescent="0.3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</row>
    <row r="389" spans="1:86" ht="15.75" hidden="1" customHeight="1" x14ac:dyDescent="0.3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</row>
    <row r="390" spans="1:86" ht="15.75" hidden="1" customHeight="1" x14ac:dyDescent="0.3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</row>
    <row r="391" spans="1:86" ht="15.75" hidden="1" customHeight="1" x14ac:dyDescent="0.3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</row>
    <row r="392" spans="1:86" ht="15.75" hidden="1" customHeight="1" x14ac:dyDescent="0.3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</row>
    <row r="393" spans="1:86" ht="15.75" hidden="1" customHeight="1" x14ac:dyDescent="0.3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</row>
    <row r="394" spans="1:86" ht="15.75" hidden="1" customHeight="1" x14ac:dyDescent="0.3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</row>
    <row r="395" spans="1:86" ht="15.75" hidden="1" customHeight="1" x14ac:dyDescent="0.3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</row>
    <row r="396" spans="1:86" ht="15.75" hidden="1" customHeight="1" x14ac:dyDescent="0.3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</row>
    <row r="397" spans="1:86" ht="15.75" hidden="1" customHeight="1" x14ac:dyDescent="0.3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</row>
    <row r="398" spans="1:86" ht="15.75" hidden="1" customHeight="1" x14ac:dyDescent="0.3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</row>
    <row r="399" spans="1:86" ht="15.75" hidden="1" customHeight="1" x14ac:dyDescent="0.3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</row>
    <row r="400" spans="1:86" ht="15.75" hidden="1" customHeight="1" x14ac:dyDescent="0.3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</row>
    <row r="401" spans="1:86" ht="15.75" hidden="1" customHeight="1" x14ac:dyDescent="0.3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</row>
    <row r="402" spans="1:86" ht="15.75" hidden="1" customHeight="1" x14ac:dyDescent="0.3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</row>
    <row r="403" spans="1:86" ht="15.75" hidden="1" customHeight="1" x14ac:dyDescent="0.3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</row>
    <row r="404" spans="1:86" ht="15.75" hidden="1" customHeight="1" x14ac:dyDescent="0.3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</row>
    <row r="405" spans="1:86" ht="15.75" hidden="1" customHeight="1" x14ac:dyDescent="0.3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</row>
    <row r="406" spans="1:86" ht="15.75" hidden="1" customHeight="1" x14ac:dyDescent="0.3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</row>
    <row r="407" spans="1:86" ht="15.75" hidden="1" customHeight="1" x14ac:dyDescent="0.3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</row>
    <row r="408" spans="1:86" ht="15.75" hidden="1" customHeight="1" x14ac:dyDescent="0.3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</row>
    <row r="409" spans="1:86" ht="15.75" hidden="1" customHeight="1" x14ac:dyDescent="0.3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</row>
    <row r="410" spans="1:86" ht="15.75" hidden="1" customHeight="1" x14ac:dyDescent="0.3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</row>
    <row r="411" spans="1:86" ht="15.75" hidden="1" customHeight="1" x14ac:dyDescent="0.3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</row>
    <row r="412" spans="1:86" ht="15.75" hidden="1" customHeight="1" x14ac:dyDescent="0.3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</row>
    <row r="413" spans="1:86" ht="15.75" hidden="1" customHeight="1" x14ac:dyDescent="0.3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</row>
    <row r="414" spans="1:86" ht="15.75" hidden="1" customHeight="1" x14ac:dyDescent="0.3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</row>
    <row r="415" spans="1:86" ht="15.75" hidden="1" customHeight="1" x14ac:dyDescent="0.3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</row>
    <row r="416" spans="1:86" ht="15.75" hidden="1" customHeight="1" x14ac:dyDescent="0.3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</row>
    <row r="417" spans="1:86" ht="15.75" hidden="1" customHeight="1" x14ac:dyDescent="0.3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</row>
    <row r="418" spans="1:86" ht="15.75" hidden="1" customHeight="1" x14ac:dyDescent="0.3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</row>
    <row r="419" spans="1:86" ht="15.75" hidden="1" customHeight="1" x14ac:dyDescent="0.3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</row>
    <row r="420" spans="1:86" ht="15.75" hidden="1" customHeight="1" x14ac:dyDescent="0.3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</row>
    <row r="421" spans="1:86" ht="15.75" hidden="1" customHeight="1" x14ac:dyDescent="0.3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</row>
    <row r="422" spans="1:86" ht="15.75" hidden="1" customHeight="1" x14ac:dyDescent="0.3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</row>
    <row r="423" spans="1:86" ht="15.75" hidden="1" customHeight="1" x14ac:dyDescent="0.3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</row>
    <row r="424" spans="1:86" ht="15.75" hidden="1" customHeight="1" x14ac:dyDescent="0.3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</row>
    <row r="425" spans="1:86" ht="15.75" hidden="1" customHeight="1" x14ac:dyDescent="0.3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</row>
    <row r="426" spans="1:86" ht="15.75" hidden="1" customHeight="1" x14ac:dyDescent="0.3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</row>
    <row r="427" spans="1:86" ht="15.75" hidden="1" customHeight="1" x14ac:dyDescent="0.3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</row>
    <row r="428" spans="1:86" ht="15.75" hidden="1" customHeight="1" x14ac:dyDescent="0.3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</row>
    <row r="429" spans="1:86" ht="15.75" hidden="1" customHeight="1" x14ac:dyDescent="0.3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</row>
    <row r="430" spans="1:86" ht="15.75" hidden="1" customHeight="1" x14ac:dyDescent="0.3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</row>
    <row r="431" spans="1:86" ht="15.75" hidden="1" customHeight="1" x14ac:dyDescent="0.3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</row>
    <row r="432" spans="1:86" ht="15.75" hidden="1" customHeight="1" x14ac:dyDescent="0.3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</row>
    <row r="433" spans="1:86" ht="15.75" hidden="1" customHeight="1" x14ac:dyDescent="0.3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</row>
    <row r="434" spans="1:86" ht="15.75" hidden="1" customHeight="1" x14ac:dyDescent="0.3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</row>
    <row r="435" spans="1:86" ht="15.75" hidden="1" customHeight="1" x14ac:dyDescent="0.3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</row>
    <row r="436" spans="1:86" ht="15.75" hidden="1" customHeight="1" x14ac:dyDescent="0.3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</row>
    <row r="437" spans="1:86" ht="15.75" hidden="1" customHeight="1" x14ac:dyDescent="0.3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</row>
    <row r="438" spans="1:86" ht="15.75" hidden="1" customHeight="1" x14ac:dyDescent="0.3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</row>
    <row r="439" spans="1:86" ht="15.75" hidden="1" customHeight="1" x14ac:dyDescent="0.3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</row>
    <row r="440" spans="1:86" ht="15.75" hidden="1" customHeight="1" x14ac:dyDescent="0.3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</row>
    <row r="441" spans="1:86" ht="15.75" hidden="1" customHeight="1" x14ac:dyDescent="0.3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</row>
    <row r="442" spans="1:86" ht="15.75" hidden="1" customHeight="1" x14ac:dyDescent="0.3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</row>
    <row r="443" spans="1:86" ht="15.75" hidden="1" customHeight="1" x14ac:dyDescent="0.3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</row>
    <row r="444" spans="1:86" ht="15.75" hidden="1" customHeight="1" x14ac:dyDescent="0.3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</row>
    <row r="445" spans="1:86" ht="15.75" hidden="1" customHeight="1" x14ac:dyDescent="0.3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</row>
    <row r="446" spans="1:86" ht="15.75" hidden="1" customHeight="1" x14ac:dyDescent="0.3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</row>
    <row r="447" spans="1:86" ht="15.75" hidden="1" customHeight="1" x14ac:dyDescent="0.3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</row>
    <row r="448" spans="1:86" ht="15.75" hidden="1" customHeight="1" x14ac:dyDescent="0.3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</row>
    <row r="449" spans="1:86" ht="15.75" hidden="1" customHeight="1" x14ac:dyDescent="0.3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</row>
    <row r="450" spans="1:86" ht="15.75" hidden="1" customHeight="1" x14ac:dyDescent="0.3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</row>
    <row r="451" spans="1:86" ht="15.75" hidden="1" customHeight="1" x14ac:dyDescent="0.3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</row>
    <row r="452" spans="1:86" ht="15.75" hidden="1" customHeight="1" x14ac:dyDescent="0.3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</row>
    <row r="453" spans="1:86" ht="15.75" hidden="1" customHeight="1" x14ac:dyDescent="0.3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</row>
    <row r="454" spans="1:86" ht="15.75" hidden="1" customHeight="1" x14ac:dyDescent="0.3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</row>
    <row r="455" spans="1:86" ht="15.75" hidden="1" customHeight="1" x14ac:dyDescent="0.3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</row>
    <row r="456" spans="1:86" ht="15.75" hidden="1" customHeight="1" x14ac:dyDescent="0.3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</row>
    <row r="457" spans="1:86" ht="15.75" hidden="1" customHeight="1" x14ac:dyDescent="0.3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</row>
    <row r="458" spans="1:86" ht="15.75" hidden="1" customHeight="1" x14ac:dyDescent="0.3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</row>
    <row r="459" spans="1:86" ht="15.75" hidden="1" customHeight="1" x14ac:dyDescent="0.3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</row>
    <row r="460" spans="1:86" ht="15.75" hidden="1" customHeight="1" x14ac:dyDescent="0.3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</row>
    <row r="461" spans="1:86" ht="15.75" hidden="1" customHeight="1" x14ac:dyDescent="0.3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</row>
    <row r="462" spans="1:86" ht="15.75" hidden="1" customHeight="1" x14ac:dyDescent="0.3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</row>
    <row r="463" spans="1:86" ht="15.75" hidden="1" customHeight="1" x14ac:dyDescent="0.3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</row>
    <row r="464" spans="1:86" ht="15.75" hidden="1" customHeight="1" x14ac:dyDescent="0.3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</row>
    <row r="465" spans="1:86" ht="15.75" hidden="1" customHeight="1" x14ac:dyDescent="0.3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</row>
    <row r="466" spans="1:86" ht="15.75" hidden="1" customHeight="1" x14ac:dyDescent="0.3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</row>
    <row r="467" spans="1:86" ht="15.75" hidden="1" customHeight="1" x14ac:dyDescent="0.3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</row>
    <row r="468" spans="1:86" ht="15.75" hidden="1" customHeight="1" x14ac:dyDescent="0.3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</row>
    <row r="469" spans="1:86" ht="15.75" hidden="1" customHeight="1" x14ac:dyDescent="0.3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</row>
    <row r="470" spans="1:86" ht="15.75" hidden="1" customHeight="1" x14ac:dyDescent="0.3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</row>
    <row r="471" spans="1:86" ht="15.75" hidden="1" customHeight="1" x14ac:dyDescent="0.3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</row>
    <row r="472" spans="1:86" ht="15.75" hidden="1" customHeight="1" x14ac:dyDescent="0.3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</row>
    <row r="473" spans="1:86" ht="15.75" hidden="1" customHeight="1" x14ac:dyDescent="0.3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</row>
    <row r="474" spans="1:86" ht="15.75" hidden="1" customHeight="1" x14ac:dyDescent="0.3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</row>
    <row r="475" spans="1:86" ht="15.75" hidden="1" customHeight="1" x14ac:dyDescent="0.3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</row>
    <row r="476" spans="1:86" ht="15.75" hidden="1" customHeight="1" x14ac:dyDescent="0.3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</row>
    <row r="477" spans="1:86" ht="15.75" hidden="1" customHeight="1" x14ac:dyDescent="0.3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</row>
    <row r="478" spans="1:86" ht="15.75" hidden="1" customHeight="1" x14ac:dyDescent="0.3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</row>
    <row r="479" spans="1:86" ht="15.75" hidden="1" customHeight="1" x14ac:dyDescent="0.3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</row>
    <row r="480" spans="1:86" ht="15.75" hidden="1" customHeight="1" x14ac:dyDescent="0.3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</row>
    <row r="481" spans="1:86" ht="15.75" hidden="1" customHeight="1" x14ac:dyDescent="0.3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</row>
    <row r="482" spans="1:86" ht="15.75" hidden="1" customHeight="1" x14ac:dyDescent="0.3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</row>
    <row r="483" spans="1:86" ht="15.75" hidden="1" customHeight="1" x14ac:dyDescent="0.3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</row>
    <row r="484" spans="1:86" ht="15.75" hidden="1" customHeight="1" x14ac:dyDescent="0.3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</row>
    <row r="485" spans="1:86" ht="15.75" hidden="1" customHeight="1" x14ac:dyDescent="0.3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</row>
    <row r="486" spans="1:86" ht="15.75" hidden="1" customHeight="1" x14ac:dyDescent="0.3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</row>
    <row r="487" spans="1:86" ht="15.75" hidden="1" customHeight="1" x14ac:dyDescent="0.3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</row>
    <row r="488" spans="1:86" ht="15.75" hidden="1" customHeight="1" x14ac:dyDescent="0.3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</row>
    <row r="489" spans="1:86" ht="15.75" hidden="1" customHeight="1" x14ac:dyDescent="0.3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</row>
    <row r="490" spans="1:86" ht="15.75" hidden="1" customHeight="1" x14ac:dyDescent="0.3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</row>
    <row r="491" spans="1:86" ht="15.75" hidden="1" customHeight="1" x14ac:dyDescent="0.3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</row>
    <row r="492" spans="1:86" ht="15.75" hidden="1" customHeight="1" x14ac:dyDescent="0.3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</row>
    <row r="493" spans="1:86" ht="15.75" hidden="1" customHeight="1" x14ac:dyDescent="0.3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</row>
    <row r="494" spans="1:86" ht="15.75" hidden="1" customHeight="1" x14ac:dyDescent="0.3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</row>
    <row r="495" spans="1:86" ht="15.75" hidden="1" customHeight="1" x14ac:dyDescent="0.3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</row>
    <row r="496" spans="1:86" ht="15.75" hidden="1" customHeight="1" x14ac:dyDescent="0.3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</row>
    <row r="497" spans="1:86" ht="15.75" hidden="1" customHeight="1" x14ac:dyDescent="0.3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</row>
    <row r="498" spans="1:86" ht="15.75" hidden="1" customHeight="1" x14ac:dyDescent="0.3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</row>
    <row r="499" spans="1:86" ht="15.75" hidden="1" customHeight="1" x14ac:dyDescent="0.3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</row>
    <row r="500" spans="1:86" ht="15.75" hidden="1" customHeight="1" x14ac:dyDescent="0.3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</row>
    <row r="501" spans="1:86" ht="15.75" hidden="1" customHeight="1" x14ac:dyDescent="0.3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</row>
    <row r="502" spans="1:86" ht="15.75" hidden="1" customHeight="1" x14ac:dyDescent="0.3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</row>
    <row r="503" spans="1:86" ht="15.75" hidden="1" customHeight="1" x14ac:dyDescent="0.3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</row>
    <row r="504" spans="1:86" ht="15.75" hidden="1" customHeight="1" x14ac:dyDescent="0.3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</row>
    <row r="505" spans="1:86" ht="15.75" hidden="1" customHeight="1" x14ac:dyDescent="0.3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</row>
    <row r="506" spans="1:86" ht="15.75" hidden="1" customHeight="1" x14ac:dyDescent="0.3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</row>
    <row r="507" spans="1:86" ht="15.75" hidden="1" customHeight="1" x14ac:dyDescent="0.3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</row>
    <row r="508" spans="1:86" ht="15.75" hidden="1" customHeight="1" x14ac:dyDescent="0.3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</row>
    <row r="509" spans="1:86" ht="15.75" hidden="1" customHeight="1" x14ac:dyDescent="0.3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</row>
    <row r="510" spans="1:86" ht="15.75" hidden="1" customHeight="1" x14ac:dyDescent="0.3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</row>
    <row r="511" spans="1:86" ht="15.75" hidden="1" customHeight="1" x14ac:dyDescent="0.3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</row>
    <row r="512" spans="1:86" ht="15.75" hidden="1" customHeight="1" x14ac:dyDescent="0.3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</row>
    <row r="513" spans="1:86" ht="15.75" hidden="1" customHeight="1" x14ac:dyDescent="0.3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</row>
    <row r="514" spans="1:86" ht="15.75" hidden="1" customHeight="1" x14ac:dyDescent="0.3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</row>
    <row r="515" spans="1:86" ht="15.75" hidden="1" customHeight="1" x14ac:dyDescent="0.3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</row>
    <row r="516" spans="1:86" ht="15.75" hidden="1" customHeight="1" x14ac:dyDescent="0.3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</row>
    <row r="517" spans="1:86" ht="15.75" hidden="1" customHeight="1" x14ac:dyDescent="0.3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</row>
    <row r="518" spans="1:86" ht="15.75" hidden="1" customHeight="1" x14ac:dyDescent="0.3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</row>
    <row r="519" spans="1:86" ht="15.75" hidden="1" customHeight="1" x14ac:dyDescent="0.3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</row>
    <row r="520" spans="1:86" ht="15.75" hidden="1" customHeight="1" x14ac:dyDescent="0.3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</row>
    <row r="521" spans="1:86" ht="15.75" hidden="1" customHeight="1" x14ac:dyDescent="0.3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</row>
    <row r="522" spans="1:86" ht="15.75" hidden="1" customHeight="1" x14ac:dyDescent="0.3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</row>
    <row r="523" spans="1:86" ht="15.75" hidden="1" customHeight="1" x14ac:dyDescent="0.3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</row>
    <row r="524" spans="1:86" ht="15.75" hidden="1" customHeight="1" x14ac:dyDescent="0.3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</row>
    <row r="525" spans="1:86" ht="15.75" hidden="1" customHeight="1" x14ac:dyDescent="0.3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</row>
    <row r="526" spans="1:86" ht="15.75" hidden="1" customHeight="1" x14ac:dyDescent="0.3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</row>
    <row r="527" spans="1:86" ht="15.75" hidden="1" customHeight="1" x14ac:dyDescent="0.3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</row>
    <row r="528" spans="1:86" ht="15.75" hidden="1" customHeight="1" x14ac:dyDescent="0.3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</row>
    <row r="529" spans="1:86" ht="15.75" hidden="1" customHeight="1" x14ac:dyDescent="0.3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</row>
    <row r="530" spans="1:86" ht="15.75" hidden="1" customHeight="1" x14ac:dyDescent="0.3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</row>
    <row r="531" spans="1:86" ht="15.75" hidden="1" customHeight="1" x14ac:dyDescent="0.3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</row>
    <row r="532" spans="1:86" ht="15.75" hidden="1" customHeight="1" x14ac:dyDescent="0.3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</row>
    <row r="533" spans="1:86" ht="15.75" hidden="1" customHeight="1" x14ac:dyDescent="0.3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</row>
    <row r="534" spans="1:86" ht="15.75" hidden="1" customHeight="1" x14ac:dyDescent="0.3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</row>
    <row r="535" spans="1:86" ht="15.75" hidden="1" customHeight="1" x14ac:dyDescent="0.3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</row>
    <row r="536" spans="1:86" ht="15.75" hidden="1" customHeight="1" x14ac:dyDescent="0.3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</row>
    <row r="537" spans="1:86" ht="15.75" hidden="1" customHeight="1" x14ac:dyDescent="0.3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</row>
    <row r="538" spans="1:86" ht="15.75" hidden="1" customHeight="1" x14ac:dyDescent="0.3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</row>
    <row r="539" spans="1:86" ht="15.75" hidden="1" customHeight="1" x14ac:dyDescent="0.3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</row>
    <row r="540" spans="1:86" ht="15.75" hidden="1" customHeight="1" x14ac:dyDescent="0.3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</row>
    <row r="541" spans="1:86" ht="15.75" hidden="1" customHeight="1" x14ac:dyDescent="0.3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</row>
    <row r="542" spans="1:86" ht="15.75" hidden="1" customHeight="1" x14ac:dyDescent="0.3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</row>
    <row r="543" spans="1:86" ht="15.75" hidden="1" customHeight="1" x14ac:dyDescent="0.3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</row>
    <row r="544" spans="1:86" ht="15.75" hidden="1" customHeight="1" x14ac:dyDescent="0.3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</row>
    <row r="545" spans="1:86" ht="15.75" hidden="1" customHeight="1" x14ac:dyDescent="0.3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</row>
    <row r="546" spans="1:86" ht="15.75" hidden="1" customHeight="1" x14ac:dyDescent="0.3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</row>
    <row r="547" spans="1:86" ht="15.75" hidden="1" customHeight="1" x14ac:dyDescent="0.3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</row>
    <row r="548" spans="1:86" ht="15.75" hidden="1" customHeight="1" x14ac:dyDescent="0.3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</row>
    <row r="549" spans="1:86" ht="15.75" hidden="1" customHeight="1" x14ac:dyDescent="0.3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</row>
    <row r="550" spans="1:86" ht="15.75" hidden="1" customHeight="1" x14ac:dyDescent="0.3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</row>
    <row r="551" spans="1:86" ht="15.75" hidden="1" customHeight="1" x14ac:dyDescent="0.3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</row>
    <row r="552" spans="1:86" ht="15.75" hidden="1" customHeight="1" x14ac:dyDescent="0.3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</row>
    <row r="553" spans="1:86" ht="15.75" hidden="1" customHeight="1" x14ac:dyDescent="0.3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</row>
    <row r="554" spans="1:86" ht="15.75" hidden="1" customHeight="1" x14ac:dyDescent="0.3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</row>
    <row r="555" spans="1:86" ht="15.75" hidden="1" customHeight="1" x14ac:dyDescent="0.3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</row>
    <row r="556" spans="1:86" ht="15.75" hidden="1" customHeight="1" x14ac:dyDescent="0.3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</row>
    <row r="557" spans="1:86" ht="15.75" hidden="1" customHeight="1" x14ac:dyDescent="0.3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</row>
    <row r="558" spans="1:86" ht="15.75" hidden="1" customHeight="1" x14ac:dyDescent="0.3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</row>
    <row r="559" spans="1:86" ht="15.75" hidden="1" customHeight="1" x14ac:dyDescent="0.3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</row>
    <row r="560" spans="1:86" ht="15.75" hidden="1" customHeight="1" x14ac:dyDescent="0.3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</row>
    <row r="561" spans="1:86" ht="15.75" hidden="1" customHeight="1" x14ac:dyDescent="0.3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</row>
    <row r="562" spans="1:86" ht="15.75" hidden="1" customHeight="1" x14ac:dyDescent="0.3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</row>
    <row r="563" spans="1:86" ht="15.75" hidden="1" customHeight="1" x14ac:dyDescent="0.3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</row>
    <row r="564" spans="1:86" ht="15.75" hidden="1" customHeight="1" x14ac:dyDescent="0.3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</row>
    <row r="565" spans="1:86" ht="15.75" hidden="1" customHeight="1" x14ac:dyDescent="0.3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</row>
    <row r="566" spans="1:86" ht="15.75" hidden="1" customHeight="1" x14ac:dyDescent="0.3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</row>
    <row r="567" spans="1:86" ht="15.75" hidden="1" customHeight="1" x14ac:dyDescent="0.3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</row>
    <row r="568" spans="1:86" ht="15.75" hidden="1" customHeight="1" x14ac:dyDescent="0.3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</row>
    <row r="569" spans="1:86" ht="15.75" hidden="1" customHeight="1" x14ac:dyDescent="0.3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</row>
    <row r="570" spans="1:86" ht="15.75" hidden="1" customHeight="1" x14ac:dyDescent="0.3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</row>
    <row r="571" spans="1:86" ht="15.75" hidden="1" customHeight="1" x14ac:dyDescent="0.3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</row>
    <row r="572" spans="1:86" ht="15.75" hidden="1" customHeight="1" x14ac:dyDescent="0.3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</row>
    <row r="573" spans="1:86" ht="15.75" hidden="1" customHeight="1" x14ac:dyDescent="0.3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</row>
    <row r="574" spans="1:86" ht="15.75" hidden="1" customHeight="1" x14ac:dyDescent="0.3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</row>
    <row r="575" spans="1:86" ht="15.75" hidden="1" customHeight="1" x14ac:dyDescent="0.3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</row>
    <row r="576" spans="1:86" ht="15.75" hidden="1" customHeight="1" x14ac:dyDescent="0.3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</row>
    <row r="577" spans="1:86" ht="15.75" hidden="1" customHeight="1" x14ac:dyDescent="0.3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</row>
    <row r="578" spans="1:86" ht="15.75" hidden="1" customHeight="1" x14ac:dyDescent="0.3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</row>
    <row r="579" spans="1:86" ht="15.75" hidden="1" customHeight="1" x14ac:dyDescent="0.3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</row>
    <row r="580" spans="1:86" ht="15.75" hidden="1" customHeight="1" x14ac:dyDescent="0.3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</row>
    <row r="581" spans="1:86" ht="15.75" hidden="1" customHeight="1" x14ac:dyDescent="0.3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</row>
    <row r="582" spans="1:86" ht="15.75" hidden="1" customHeight="1" x14ac:dyDescent="0.3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</row>
    <row r="583" spans="1:86" ht="15.75" hidden="1" customHeight="1" x14ac:dyDescent="0.3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</row>
    <row r="584" spans="1:86" ht="15.75" hidden="1" customHeight="1" x14ac:dyDescent="0.3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</row>
    <row r="585" spans="1:86" ht="15.75" hidden="1" customHeight="1" x14ac:dyDescent="0.3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</row>
    <row r="586" spans="1:86" ht="15.75" hidden="1" customHeight="1" x14ac:dyDescent="0.3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</row>
    <row r="587" spans="1:86" ht="15.75" hidden="1" customHeight="1" x14ac:dyDescent="0.3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</row>
    <row r="588" spans="1:86" ht="15.75" hidden="1" customHeight="1" x14ac:dyDescent="0.3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</row>
    <row r="589" spans="1:86" ht="15.75" hidden="1" customHeight="1" x14ac:dyDescent="0.3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</row>
    <row r="590" spans="1:86" ht="15.75" hidden="1" customHeight="1" x14ac:dyDescent="0.3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</row>
    <row r="591" spans="1:86" ht="15.75" hidden="1" customHeight="1" x14ac:dyDescent="0.3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</row>
    <row r="592" spans="1:86" ht="15.75" hidden="1" customHeight="1" x14ac:dyDescent="0.3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</row>
    <row r="593" spans="1:86" ht="15.75" hidden="1" customHeight="1" x14ac:dyDescent="0.3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</row>
    <row r="594" spans="1:86" ht="15.75" hidden="1" customHeight="1" x14ac:dyDescent="0.3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</row>
    <row r="595" spans="1:86" ht="15.75" hidden="1" customHeight="1" x14ac:dyDescent="0.3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</row>
    <row r="596" spans="1:86" ht="15.75" hidden="1" customHeight="1" x14ac:dyDescent="0.3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</row>
    <row r="597" spans="1:86" ht="15.75" hidden="1" customHeight="1" x14ac:dyDescent="0.3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</row>
    <row r="598" spans="1:86" ht="15.75" hidden="1" customHeight="1" x14ac:dyDescent="0.3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</row>
    <row r="599" spans="1:86" ht="15.75" hidden="1" customHeight="1" x14ac:dyDescent="0.3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</row>
    <row r="600" spans="1:86" ht="15.75" hidden="1" customHeight="1" x14ac:dyDescent="0.3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</row>
    <row r="601" spans="1:86" ht="15.75" hidden="1" customHeight="1" x14ac:dyDescent="0.3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</row>
    <row r="602" spans="1:86" ht="15.75" hidden="1" customHeight="1" x14ac:dyDescent="0.3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</row>
    <row r="603" spans="1:86" ht="15.75" hidden="1" customHeight="1" x14ac:dyDescent="0.3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</row>
    <row r="604" spans="1:86" ht="15.75" hidden="1" customHeight="1" x14ac:dyDescent="0.3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</row>
    <row r="605" spans="1:86" ht="15.75" hidden="1" customHeight="1" x14ac:dyDescent="0.3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</row>
    <row r="606" spans="1:86" ht="15.75" hidden="1" customHeight="1" x14ac:dyDescent="0.3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</row>
    <row r="607" spans="1:86" ht="15.75" hidden="1" customHeight="1" x14ac:dyDescent="0.3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</row>
    <row r="608" spans="1:86" ht="15.75" hidden="1" customHeight="1" x14ac:dyDescent="0.3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</row>
    <row r="609" spans="1:86" ht="15.75" hidden="1" customHeight="1" x14ac:dyDescent="0.3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</row>
    <row r="610" spans="1:86" ht="15.75" hidden="1" customHeight="1" x14ac:dyDescent="0.3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</row>
    <row r="611" spans="1:86" ht="15.75" hidden="1" customHeight="1" x14ac:dyDescent="0.3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</row>
    <row r="612" spans="1:86" ht="15.75" hidden="1" customHeight="1" x14ac:dyDescent="0.3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</row>
    <row r="613" spans="1:86" ht="15.75" hidden="1" customHeight="1" x14ac:dyDescent="0.3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</row>
    <row r="614" spans="1:86" ht="15.75" hidden="1" customHeight="1" x14ac:dyDescent="0.3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</row>
    <row r="615" spans="1:86" ht="15.75" hidden="1" customHeight="1" x14ac:dyDescent="0.3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</row>
    <row r="616" spans="1:86" ht="15.75" hidden="1" customHeight="1" x14ac:dyDescent="0.3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</row>
    <row r="617" spans="1:86" ht="15.75" hidden="1" customHeight="1" x14ac:dyDescent="0.3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</row>
    <row r="618" spans="1:86" ht="15.75" hidden="1" customHeight="1" x14ac:dyDescent="0.3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</row>
    <row r="619" spans="1:86" ht="15.75" hidden="1" customHeight="1" x14ac:dyDescent="0.3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</row>
    <row r="620" spans="1:86" ht="15.75" hidden="1" customHeight="1" x14ac:dyDescent="0.3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</row>
    <row r="621" spans="1:86" ht="15.75" hidden="1" customHeight="1" x14ac:dyDescent="0.3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</row>
    <row r="622" spans="1:86" ht="15.75" hidden="1" customHeight="1" x14ac:dyDescent="0.3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</row>
    <row r="623" spans="1:86" ht="15.75" hidden="1" customHeight="1" x14ac:dyDescent="0.3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</row>
    <row r="624" spans="1:86" ht="15.75" hidden="1" customHeight="1" x14ac:dyDescent="0.3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</row>
    <row r="625" spans="1:86" ht="15.75" hidden="1" customHeight="1" x14ac:dyDescent="0.3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</row>
    <row r="626" spans="1:86" ht="15.75" hidden="1" customHeight="1" x14ac:dyDescent="0.3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</row>
    <row r="627" spans="1:86" ht="15.75" hidden="1" customHeight="1" x14ac:dyDescent="0.3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</row>
    <row r="628" spans="1:86" ht="15.75" hidden="1" customHeight="1" x14ac:dyDescent="0.3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</row>
    <row r="629" spans="1:86" ht="15.75" hidden="1" customHeight="1" x14ac:dyDescent="0.3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</row>
    <row r="630" spans="1:86" ht="15.75" hidden="1" customHeight="1" x14ac:dyDescent="0.3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</row>
    <row r="631" spans="1:86" ht="15.75" hidden="1" customHeight="1" x14ac:dyDescent="0.3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</row>
    <row r="632" spans="1:86" ht="15.75" hidden="1" customHeight="1" x14ac:dyDescent="0.3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</row>
    <row r="633" spans="1:86" ht="15.75" hidden="1" customHeight="1" x14ac:dyDescent="0.3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</row>
    <row r="634" spans="1:86" ht="15.75" hidden="1" customHeight="1" x14ac:dyDescent="0.3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</row>
    <row r="635" spans="1:86" ht="15.75" hidden="1" customHeight="1" x14ac:dyDescent="0.3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</row>
    <row r="636" spans="1:86" ht="15.75" hidden="1" customHeight="1" x14ac:dyDescent="0.3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</row>
    <row r="637" spans="1:86" ht="15.75" hidden="1" customHeight="1" x14ac:dyDescent="0.3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</row>
    <row r="638" spans="1:86" ht="15.75" hidden="1" customHeight="1" x14ac:dyDescent="0.3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</row>
    <row r="639" spans="1:86" ht="15.75" hidden="1" customHeight="1" x14ac:dyDescent="0.3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</row>
    <row r="640" spans="1:86" ht="15.75" hidden="1" customHeight="1" x14ac:dyDescent="0.3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</row>
    <row r="641" spans="1:86" ht="15.75" hidden="1" customHeight="1" x14ac:dyDescent="0.3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</row>
    <row r="642" spans="1:86" ht="15.75" hidden="1" customHeight="1" x14ac:dyDescent="0.3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</row>
    <row r="643" spans="1:86" ht="15.75" hidden="1" customHeight="1" x14ac:dyDescent="0.3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</row>
    <row r="644" spans="1:86" ht="15.75" hidden="1" customHeight="1" x14ac:dyDescent="0.3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</row>
    <row r="645" spans="1:86" ht="15.75" hidden="1" customHeight="1" x14ac:dyDescent="0.3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</row>
    <row r="646" spans="1:86" ht="15.75" hidden="1" customHeight="1" x14ac:dyDescent="0.3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</row>
    <row r="647" spans="1:86" ht="15.75" hidden="1" customHeight="1" x14ac:dyDescent="0.3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</row>
    <row r="648" spans="1:86" ht="15.75" hidden="1" customHeight="1" x14ac:dyDescent="0.3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</row>
    <row r="649" spans="1:86" ht="15.75" hidden="1" customHeight="1" x14ac:dyDescent="0.3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</row>
    <row r="650" spans="1:86" ht="15.75" hidden="1" customHeight="1" x14ac:dyDescent="0.3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</row>
    <row r="651" spans="1:86" ht="15.75" hidden="1" customHeight="1" x14ac:dyDescent="0.3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</row>
    <row r="652" spans="1:86" ht="15.75" hidden="1" customHeight="1" x14ac:dyDescent="0.3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</row>
    <row r="653" spans="1:86" ht="15.75" hidden="1" customHeight="1" x14ac:dyDescent="0.3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</row>
    <row r="654" spans="1:86" ht="15.75" hidden="1" customHeight="1" x14ac:dyDescent="0.3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</row>
    <row r="655" spans="1:86" ht="15.75" hidden="1" customHeight="1" x14ac:dyDescent="0.3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</row>
    <row r="656" spans="1:86" ht="15.75" hidden="1" customHeight="1" x14ac:dyDescent="0.3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</row>
    <row r="657" spans="1:86" ht="15.75" hidden="1" customHeight="1" x14ac:dyDescent="0.3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</row>
    <row r="658" spans="1:86" ht="15.75" hidden="1" customHeight="1" x14ac:dyDescent="0.3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</row>
    <row r="659" spans="1:86" ht="15.75" hidden="1" customHeight="1" x14ac:dyDescent="0.3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</row>
    <row r="660" spans="1:86" ht="15.75" hidden="1" customHeight="1" x14ac:dyDescent="0.3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</row>
    <row r="661" spans="1:86" ht="15.75" hidden="1" customHeight="1" x14ac:dyDescent="0.3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</row>
    <row r="662" spans="1:86" ht="15.75" hidden="1" customHeight="1" x14ac:dyDescent="0.3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</row>
    <row r="663" spans="1:86" ht="15.75" hidden="1" customHeight="1" x14ac:dyDescent="0.3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</row>
    <row r="664" spans="1:86" ht="15.75" hidden="1" customHeight="1" x14ac:dyDescent="0.3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</row>
    <row r="665" spans="1:86" ht="15.75" hidden="1" customHeight="1" x14ac:dyDescent="0.3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</row>
    <row r="666" spans="1:86" ht="15.75" hidden="1" customHeight="1" x14ac:dyDescent="0.3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</row>
    <row r="667" spans="1:86" ht="15.75" hidden="1" customHeight="1" x14ac:dyDescent="0.3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</row>
    <row r="668" spans="1:86" ht="15.75" hidden="1" customHeight="1" x14ac:dyDescent="0.3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</row>
    <row r="669" spans="1:86" ht="15.75" hidden="1" customHeight="1" x14ac:dyDescent="0.3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</row>
    <row r="670" spans="1:86" ht="15.75" hidden="1" customHeight="1" x14ac:dyDescent="0.3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</row>
    <row r="671" spans="1:86" ht="15.75" hidden="1" customHeight="1" x14ac:dyDescent="0.3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</row>
    <row r="672" spans="1:86" ht="15.75" hidden="1" customHeight="1" x14ac:dyDescent="0.3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</row>
    <row r="673" spans="1:86" ht="15.75" hidden="1" customHeight="1" x14ac:dyDescent="0.3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</row>
    <row r="674" spans="1:86" ht="15.75" hidden="1" customHeight="1" x14ac:dyDescent="0.3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</row>
    <row r="675" spans="1:86" ht="15.75" hidden="1" customHeight="1" x14ac:dyDescent="0.3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</row>
    <row r="676" spans="1:86" ht="15.75" hidden="1" customHeight="1" x14ac:dyDescent="0.3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</row>
    <row r="677" spans="1:86" ht="15.75" hidden="1" customHeight="1" x14ac:dyDescent="0.3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</row>
    <row r="678" spans="1:86" ht="15.75" hidden="1" customHeight="1" x14ac:dyDescent="0.3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</row>
    <row r="679" spans="1:86" ht="15.75" hidden="1" customHeight="1" x14ac:dyDescent="0.3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</row>
    <row r="680" spans="1:86" ht="15.75" hidden="1" customHeight="1" x14ac:dyDescent="0.3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</row>
    <row r="681" spans="1:86" ht="15.75" hidden="1" customHeight="1" x14ac:dyDescent="0.3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</row>
    <row r="682" spans="1:86" ht="15.75" hidden="1" customHeight="1" x14ac:dyDescent="0.3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</row>
    <row r="683" spans="1:86" ht="15.75" hidden="1" customHeight="1" x14ac:dyDescent="0.3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</row>
    <row r="684" spans="1:86" ht="15.75" hidden="1" customHeight="1" x14ac:dyDescent="0.3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</row>
    <row r="685" spans="1:86" ht="15.75" hidden="1" customHeight="1" x14ac:dyDescent="0.3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</row>
    <row r="686" spans="1:86" ht="15.75" hidden="1" customHeight="1" x14ac:dyDescent="0.3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</row>
    <row r="687" spans="1:86" ht="15.75" hidden="1" customHeight="1" x14ac:dyDescent="0.3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</row>
    <row r="688" spans="1:86" ht="15.75" hidden="1" customHeight="1" x14ac:dyDescent="0.3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</row>
    <row r="689" spans="1:86" ht="15.75" hidden="1" customHeight="1" x14ac:dyDescent="0.3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</row>
    <row r="690" spans="1:86" ht="15.75" hidden="1" customHeight="1" x14ac:dyDescent="0.3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</row>
    <row r="691" spans="1:86" ht="15.75" hidden="1" customHeight="1" x14ac:dyDescent="0.3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</row>
    <row r="692" spans="1:86" ht="15.75" hidden="1" customHeight="1" x14ac:dyDescent="0.3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</row>
    <row r="693" spans="1:86" ht="15.75" hidden="1" customHeight="1" x14ac:dyDescent="0.3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</row>
    <row r="694" spans="1:86" ht="15.75" hidden="1" customHeight="1" x14ac:dyDescent="0.3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</row>
    <row r="695" spans="1:86" ht="15.75" hidden="1" customHeight="1" x14ac:dyDescent="0.3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</row>
    <row r="696" spans="1:86" ht="15.75" hidden="1" customHeight="1" x14ac:dyDescent="0.3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</row>
    <row r="697" spans="1:86" ht="15.75" hidden="1" customHeight="1" x14ac:dyDescent="0.3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</row>
    <row r="698" spans="1:86" ht="15.75" hidden="1" customHeight="1" x14ac:dyDescent="0.3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</row>
    <row r="699" spans="1:86" ht="15.75" hidden="1" customHeight="1" x14ac:dyDescent="0.3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</row>
    <row r="700" spans="1:86" ht="15.75" hidden="1" customHeight="1" x14ac:dyDescent="0.3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</row>
    <row r="701" spans="1:86" ht="15.75" hidden="1" customHeight="1" x14ac:dyDescent="0.3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</row>
    <row r="702" spans="1:86" ht="15.75" hidden="1" customHeight="1" x14ac:dyDescent="0.3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</row>
    <row r="703" spans="1:86" ht="15.75" hidden="1" customHeight="1" x14ac:dyDescent="0.3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</row>
    <row r="704" spans="1:86" ht="15.75" hidden="1" customHeight="1" x14ac:dyDescent="0.3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</row>
    <row r="705" spans="1:86" ht="15.75" hidden="1" customHeight="1" x14ac:dyDescent="0.3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</row>
    <row r="706" spans="1:86" ht="15.75" hidden="1" customHeight="1" x14ac:dyDescent="0.3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</row>
    <row r="707" spans="1:86" ht="15.75" hidden="1" customHeight="1" x14ac:dyDescent="0.3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</row>
    <row r="708" spans="1:86" ht="15.75" hidden="1" customHeight="1" x14ac:dyDescent="0.3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</row>
    <row r="709" spans="1:86" ht="15.75" hidden="1" customHeight="1" x14ac:dyDescent="0.3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</row>
    <row r="710" spans="1:86" ht="15.75" hidden="1" customHeight="1" x14ac:dyDescent="0.3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</row>
    <row r="711" spans="1:86" ht="15.75" hidden="1" customHeight="1" x14ac:dyDescent="0.3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</row>
    <row r="712" spans="1:86" ht="15.75" hidden="1" customHeight="1" x14ac:dyDescent="0.3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</row>
    <row r="713" spans="1:86" ht="15.75" hidden="1" customHeight="1" x14ac:dyDescent="0.3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</row>
    <row r="714" spans="1:86" ht="15.75" hidden="1" customHeight="1" x14ac:dyDescent="0.3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</row>
    <row r="715" spans="1:86" ht="15.75" hidden="1" customHeight="1" x14ac:dyDescent="0.3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</row>
    <row r="716" spans="1:86" ht="15.75" hidden="1" customHeight="1" x14ac:dyDescent="0.3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</row>
    <row r="717" spans="1:86" ht="15.75" hidden="1" customHeight="1" x14ac:dyDescent="0.3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</row>
    <row r="718" spans="1:86" ht="15.75" hidden="1" customHeight="1" x14ac:dyDescent="0.3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</row>
    <row r="719" spans="1:86" ht="15.75" hidden="1" customHeight="1" x14ac:dyDescent="0.3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</row>
    <row r="720" spans="1:86" ht="15.75" hidden="1" customHeight="1" x14ac:dyDescent="0.3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</row>
    <row r="721" spans="1:86" ht="15.75" hidden="1" customHeight="1" x14ac:dyDescent="0.3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</row>
    <row r="722" spans="1:86" ht="15.75" hidden="1" customHeight="1" x14ac:dyDescent="0.3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</row>
    <row r="723" spans="1:86" ht="15.75" hidden="1" customHeight="1" x14ac:dyDescent="0.3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</row>
    <row r="724" spans="1:86" ht="15.75" hidden="1" customHeight="1" x14ac:dyDescent="0.3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</row>
    <row r="725" spans="1:86" ht="15.75" hidden="1" customHeight="1" x14ac:dyDescent="0.3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</row>
    <row r="726" spans="1:86" ht="15.75" hidden="1" customHeight="1" x14ac:dyDescent="0.3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</row>
    <row r="727" spans="1:86" ht="15.75" hidden="1" customHeight="1" x14ac:dyDescent="0.3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</row>
    <row r="728" spans="1:86" ht="15.75" hidden="1" customHeight="1" x14ac:dyDescent="0.3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</row>
    <row r="729" spans="1:86" ht="15.75" hidden="1" customHeight="1" x14ac:dyDescent="0.3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</row>
    <row r="730" spans="1:86" ht="15.75" hidden="1" customHeight="1" x14ac:dyDescent="0.3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</row>
    <row r="731" spans="1:86" ht="15.75" hidden="1" customHeight="1" x14ac:dyDescent="0.3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</row>
    <row r="732" spans="1:86" ht="15.75" hidden="1" customHeight="1" x14ac:dyDescent="0.3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</row>
    <row r="733" spans="1:86" ht="15.75" hidden="1" customHeight="1" x14ac:dyDescent="0.3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</row>
    <row r="734" spans="1:86" ht="15.75" hidden="1" customHeight="1" x14ac:dyDescent="0.3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</row>
    <row r="735" spans="1:86" ht="15.75" hidden="1" customHeight="1" x14ac:dyDescent="0.3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</row>
    <row r="736" spans="1:86" ht="15.75" hidden="1" customHeight="1" x14ac:dyDescent="0.3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</row>
    <row r="737" spans="1:86" ht="15.75" hidden="1" customHeight="1" x14ac:dyDescent="0.3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</row>
    <row r="738" spans="1:86" ht="15.75" hidden="1" customHeight="1" x14ac:dyDescent="0.3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</row>
    <row r="739" spans="1:86" ht="15.75" hidden="1" customHeight="1" x14ac:dyDescent="0.3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</row>
    <row r="740" spans="1:86" ht="15.75" hidden="1" customHeight="1" x14ac:dyDescent="0.3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</row>
    <row r="741" spans="1:86" ht="15.75" hidden="1" customHeight="1" x14ac:dyDescent="0.3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</row>
    <row r="742" spans="1:86" ht="15.75" hidden="1" customHeight="1" x14ac:dyDescent="0.3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</row>
    <row r="743" spans="1:86" ht="15.75" hidden="1" customHeight="1" x14ac:dyDescent="0.3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</row>
    <row r="744" spans="1:86" ht="15.75" hidden="1" customHeight="1" x14ac:dyDescent="0.3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</row>
    <row r="745" spans="1:86" ht="15.75" hidden="1" customHeight="1" x14ac:dyDescent="0.3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</row>
    <row r="746" spans="1:86" ht="15.75" hidden="1" customHeight="1" x14ac:dyDescent="0.3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</row>
    <row r="747" spans="1:86" ht="15.75" hidden="1" customHeight="1" x14ac:dyDescent="0.3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</row>
    <row r="748" spans="1:86" ht="15.75" hidden="1" customHeight="1" x14ac:dyDescent="0.3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</row>
    <row r="749" spans="1:86" ht="15.75" hidden="1" customHeight="1" x14ac:dyDescent="0.3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</row>
    <row r="750" spans="1:86" ht="15.75" hidden="1" customHeight="1" x14ac:dyDescent="0.3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</row>
    <row r="751" spans="1:86" ht="15.75" hidden="1" customHeight="1" x14ac:dyDescent="0.3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</row>
    <row r="752" spans="1:86" ht="15.75" hidden="1" customHeight="1" x14ac:dyDescent="0.3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</row>
    <row r="753" spans="1:86" ht="15.75" hidden="1" customHeight="1" x14ac:dyDescent="0.3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</row>
    <row r="754" spans="1:86" ht="15.75" hidden="1" customHeight="1" x14ac:dyDescent="0.3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</row>
    <row r="755" spans="1:86" ht="15.75" hidden="1" customHeight="1" x14ac:dyDescent="0.3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</row>
    <row r="756" spans="1:86" ht="15.75" hidden="1" customHeight="1" x14ac:dyDescent="0.3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</row>
    <row r="757" spans="1:86" ht="15.75" hidden="1" customHeight="1" x14ac:dyDescent="0.3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</row>
    <row r="758" spans="1:86" ht="15.75" hidden="1" customHeight="1" x14ac:dyDescent="0.3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</row>
    <row r="759" spans="1:86" ht="15.75" hidden="1" customHeight="1" x14ac:dyDescent="0.3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</row>
    <row r="760" spans="1:86" ht="15.75" hidden="1" customHeight="1" x14ac:dyDescent="0.3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</row>
    <row r="761" spans="1:86" ht="15.75" hidden="1" customHeight="1" x14ac:dyDescent="0.3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</row>
    <row r="762" spans="1:86" ht="15.75" hidden="1" customHeight="1" x14ac:dyDescent="0.3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</row>
    <row r="763" spans="1:86" ht="15.75" hidden="1" customHeight="1" x14ac:dyDescent="0.3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</row>
    <row r="764" spans="1:86" ht="15.75" hidden="1" customHeight="1" x14ac:dyDescent="0.3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</row>
    <row r="765" spans="1:86" ht="15.75" hidden="1" customHeight="1" x14ac:dyDescent="0.3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</row>
    <row r="766" spans="1:86" ht="15.75" hidden="1" customHeight="1" x14ac:dyDescent="0.3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</row>
    <row r="767" spans="1:86" ht="15.75" hidden="1" customHeight="1" x14ac:dyDescent="0.3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</row>
    <row r="768" spans="1:86" ht="15.75" hidden="1" customHeight="1" x14ac:dyDescent="0.3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</row>
    <row r="769" spans="1:86" ht="15.75" hidden="1" customHeight="1" x14ac:dyDescent="0.3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</row>
    <row r="770" spans="1:86" ht="15.75" hidden="1" customHeight="1" x14ac:dyDescent="0.3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</row>
    <row r="771" spans="1:86" ht="15.75" hidden="1" customHeight="1" x14ac:dyDescent="0.3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</row>
    <row r="772" spans="1:86" ht="15.75" hidden="1" customHeight="1" x14ac:dyDescent="0.3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</row>
    <row r="773" spans="1:86" ht="15.75" hidden="1" customHeight="1" x14ac:dyDescent="0.3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</row>
    <row r="774" spans="1:86" ht="15.75" hidden="1" customHeight="1" x14ac:dyDescent="0.3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</row>
    <row r="775" spans="1:86" ht="15.75" hidden="1" customHeight="1" x14ac:dyDescent="0.3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</row>
    <row r="776" spans="1:86" ht="15.75" hidden="1" customHeight="1" x14ac:dyDescent="0.3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</row>
    <row r="777" spans="1:86" ht="15.75" hidden="1" customHeight="1" x14ac:dyDescent="0.3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</row>
    <row r="778" spans="1:86" ht="15.75" hidden="1" customHeight="1" x14ac:dyDescent="0.3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</row>
    <row r="779" spans="1:86" ht="15.75" hidden="1" customHeight="1" x14ac:dyDescent="0.3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</row>
    <row r="780" spans="1:86" ht="15.75" hidden="1" customHeight="1" x14ac:dyDescent="0.3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</row>
    <row r="781" spans="1:86" ht="15.75" hidden="1" customHeight="1" x14ac:dyDescent="0.3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</row>
    <row r="782" spans="1:86" ht="15.75" hidden="1" customHeight="1" x14ac:dyDescent="0.3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</row>
    <row r="783" spans="1:86" ht="15.75" hidden="1" customHeight="1" x14ac:dyDescent="0.3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</row>
    <row r="784" spans="1:86" ht="15.75" hidden="1" customHeight="1" x14ac:dyDescent="0.3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</row>
    <row r="785" spans="1:86" ht="15.75" hidden="1" customHeight="1" x14ac:dyDescent="0.3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</row>
    <row r="786" spans="1:86" ht="15.75" hidden="1" customHeight="1" x14ac:dyDescent="0.3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</row>
    <row r="787" spans="1:86" ht="15.75" hidden="1" customHeight="1" x14ac:dyDescent="0.3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</row>
    <row r="788" spans="1:86" ht="15.75" hidden="1" customHeight="1" x14ac:dyDescent="0.3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</row>
    <row r="789" spans="1:86" ht="15.75" hidden="1" customHeight="1" x14ac:dyDescent="0.3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</row>
    <row r="790" spans="1:86" ht="15.75" hidden="1" customHeight="1" x14ac:dyDescent="0.3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</row>
    <row r="791" spans="1:86" ht="15.75" hidden="1" customHeight="1" x14ac:dyDescent="0.3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</row>
    <row r="792" spans="1:86" ht="15.75" hidden="1" customHeight="1" x14ac:dyDescent="0.3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</row>
    <row r="793" spans="1:86" ht="15.75" hidden="1" customHeight="1" x14ac:dyDescent="0.3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</row>
    <row r="794" spans="1:86" ht="15.75" hidden="1" customHeight="1" x14ac:dyDescent="0.3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</row>
    <row r="795" spans="1:86" ht="15.75" hidden="1" customHeight="1" x14ac:dyDescent="0.3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</row>
    <row r="796" spans="1:86" ht="15.75" hidden="1" customHeight="1" x14ac:dyDescent="0.3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</row>
    <row r="797" spans="1:86" ht="15.75" hidden="1" customHeight="1" x14ac:dyDescent="0.3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</row>
    <row r="798" spans="1:86" ht="15.75" hidden="1" customHeight="1" x14ac:dyDescent="0.3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</row>
    <row r="799" spans="1:86" ht="15.75" hidden="1" customHeight="1" x14ac:dyDescent="0.3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</row>
    <row r="800" spans="1:86" ht="15.75" hidden="1" customHeight="1" x14ac:dyDescent="0.3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</row>
    <row r="801" spans="1:86" ht="15.75" hidden="1" customHeight="1" x14ac:dyDescent="0.3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</row>
    <row r="802" spans="1:86" ht="15.75" hidden="1" customHeight="1" x14ac:dyDescent="0.3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</row>
    <row r="803" spans="1:86" ht="15.75" hidden="1" customHeight="1" x14ac:dyDescent="0.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</row>
    <row r="804" spans="1:86" ht="15.75" hidden="1" customHeight="1" x14ac:dyDescent="0.3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</row>
    <row r="805" spans="1:86" ht="15.75" hidden="1" customHeight="1" x14ac:dyDescent="0.3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</row>
    <row r="806" spans="1:86" ht="15.75" hidden="1" customHeight="1" x14ac:dyDescent="0.3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</row>
    <row r="807" spans="1:86" ht="15.75" hidden="1" customHeight="1" x14ac:dyDescent="0.3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</row>
    <row r="808" spans="1:86" ht="15.75" hidden="1" customHeight="1" x14ac:dyDescent="0.3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</row>
    <row r="809" spans="1:86" ht="15.75" hidden="1" customHeight="1" x14ac:dyDescent="0.3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</row>
    <row r="810" spans="1:86" ht="15.75" hidden="1" customHeight="1" x14ac:dyDescent="0.3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</row>
    <row r="811" spans="1:86" ht="15.75" hidden="1" customHeight="1" x14ac:dyDescent="0.3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</row>
    <row r="812" spans="1:86" ht="15.75" hidden="1" customHeight="1" x14ac:dyDescent="0.3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</row>
    <row r="813" spans="1:86" ht="15.75" hidden="1" customHeight="1" x14ac:dyDescent="0.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</row>
    <row r="814" spans="1:86" ht="15.75" hidden="1" customHeight="1" x14ac:dyDescent="0.3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</row>
    <row r="815" spans="1:86" ht="15.75" hidden="1" customHeight="1" x14ac:dyDescent="0.3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</row>
    <row r="816" spans="1:86" ht="15.75" hidden="1" customHeight="1" x14ac:dyDescent="0.3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</row>
    <row r="817" spans="1:86" ht="15.75" hidden="1" customHeight="1" x14ac:dyDescent="0.3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</row>
    <row r="818" spans="1:86" ht="15.75" hidden="1" customHeight="1" x14ac:dyDescent="0.3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</row>
    <row r="819" spans="1:86" ht="15.75" hidden="1" customHeight="1" x14ac:dyDescent="0.3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</row>
    <row r="820" spans="1:86" ht="15.75" hidden="1" customHeight="1" x14ac:dyDescent="0.3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</row>
    <row r="821" spans="1:86" ht="15.75" hidden="1" customHeight="1" x14ac:dyDescent="0.3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</row>
    <row r="822" spans="1:86" ht="15.75" hidden="1" customHeight="1" x14ac:dyDescent="0.3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</row>
    <row r="823" spans="1:86" ht="15.75" hidden="1" customHeight="1" x14ac:dyDescent="0.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</row>
    <row r="824" spans="1:86" ht="15.75" hidden="1" customHeight="1" x14ac:dyDescent="0.3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</row>
    <row r="825" spans="1:86" ht="15.75" hidden="1" customHeight="1" x14ac:dyDescent="0.3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</row>
    <row r="826" spans="1:86" ht="15.75" hidden="1" customHeight="1" x14ac:dyDescent="0.3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</row>
    <row r="827" spans="1:86" ht="15.75" hidden="1" customHeight="1" x14ac:dyDescent="0.3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</row>
    <row r="828" spans="1:86" ht="15.75" hidden="1" customHeight="1" x14ac:dyDescent="0.3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</row>
    <row r="829" spans="1:86" ht="15.75" hidden="1" customHeight="1" x14ac:dyDescent="0.3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</row>
    <row r="830" spans="1:86" ht="15.75" hidden="1" customHeight="1" x14ac:dyDescent="0.3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</row>
    <row r="831" spans="1:86" ht="15.75" hidden="1" customHeight="1" x14ac:dyDescent="0.3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</row>
    <row r="832" spans="1:86" ht="15.75" hidden="1" customHeight="1" x14ac:dyDescent="0.3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</row>
    <row r="833" spans="1:86" ht="15.75" hidden="1" customHeight="1" x14ac:dyDescent="0.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</row>
    <row r="834" spans="1:86" ht="15.75" hidden="1" customHeight="1" x14ac:dyDescent="0.3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</row>
    <row r="835" spans="1:86" ht="15.75" hidden="1" customHeight="1" x14ac:dyDescent="0.3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</row>
    <row r="836" spans="1:86" ht="15.75" hidden="1" customHeight="1" x14ac:dyDescent="0.3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</row>
    <row r="837" spans="1:86" ht="15.75" hidden="1" customHeight="1" x14ac:dyDescent="0.3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</row>
    <row r="838" spans="1:86" ht="15.75" hidden="1" customHeight="1" x14ac:dyDescent="0.3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</row>
    <row r="839" spans="1:86" ht="15.75" hidden="1" customHeight="1" x14ac:dyDescent="0.3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</row>
    <row r="840" spans="1:86" ht="15.75" hidden="1" customHeight="1" x14ac:dyDescent="0.3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</row>
    <row r="841" spans="1:86" ht="15.75" hidden="1" customHeight="1" x14ac:dyDescent="0.3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</row>
    <row r="842" spans="1:86" ht="15.75" hidden="1" customHeight="1" x14ac:dyDescent="0.3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</row>
    <row r="843" spans="1:86" ht="15.75" hidden="1" customHeight="1" x14ac:dyDescent="0.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</row>
    <row r="844" spans="1:86" ht="15.75" hidden="1" customHeight="1" x14ac:dyDescent="0.3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</row>
    <row r="845" spans="1:86" ht="15.75" hidden="1" customHeight="1" x14ac:dyDescent="0.3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</row>
    <row r="846" spans="1:86" ht="15.75" hidden="1" customHeight="1" x14ac:dyDescent="0.3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</row>
    <row r="847" spans="1:86" ht="15.75" hidden="1" customHeight="1" x14ac:dyDescent="0.3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</row>
    <row r="848" spans="1:86" ht="15.75" hidden="1" customHeight="1" x14ac:dyDescent="0.3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</row>
    <row r="849" spans="1:86" ht="15.75" hidden="1" customHeight="1" x14ac:dyDescent="0.3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</row>
    <row r="850" spans="1:86" ht="15.75" hidden="1" customHeight="1" x14ac:dyDescent="0.3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</row>
    <row r="851" spans="1:86" ht="15.75" hidden="1" customHeight="1" x14ac:dyDescent="0.3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</row>
    <row r="852" spans="1:86" ht="15.75" hidden="1" customHeight="1" x14ac:dyDescent="0.3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</row>
    <row r="853" spans="1:86" ht="15.75" hidden="1" customHeight="1" x14ac:dyDescent="0.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</row>
    <row r="854" spans="1:86" ht="15.75" hidden="1" customHeight="1" x14ac:dyDescent="0.3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</row>
    <row r="855" spans="1:86" ht="15.75" hidden="1" customHeight="1" x14ac:dyDescent="0.3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</row>
    <row r="856" spans="1:86" ht="15.75" hidden="1" customHeight="1" x14ac:dyDescent="0.3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</row>
    <row r="857" spans="1:86" ht="15.75" hidden="1" customHeight="1" x14ac:dyDescent="0.3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</row>
    <row r="858" spans="1:86" ht="15.75" hidden="1" customHeight="1" x14ac:dyDescent="0.3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</row>
    <row r="859" spans="1:86" ht="15.75" hidden="1" customHeight="1" x14ac:dyDescent="0.3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</row>
    <row r="860" spans="1:86" ht="15.75" hidden="1" customHeight="1" x14ac:dyDescent="0.3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</row>
    <row r="861" spans="1:86" ht="15.75" hidden="1" customHeight="1" x14ac:dyDescent="0.3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</row>
    <row r="862" spans="1:86" ht="15.75" hidden="1" customHeight="1" x14ac:dyDescent="0.3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</row>
    <row r="863" spans="1:86" ht="15.75" hidden="1" customHeight="1" x14ac:dyDescent="0.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</row>
    <row r="864" spans="1:86" ht="15.75" hidden="1" customHeight="1" x14ac:dyDescent="0.3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</row>
    <row r="865" spans="1:86" ht="15.75" hidden="1" customHeight="1" x14ac:dyDescent="0.3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</row>
    <row r="866" spans="1:86" ht="15.75" hidden="1" customHeight="1" x14ac:dyDescent="0.3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</row>
    <row r="867" spans="1:86" ht="15.75" hidden="1" customHeight="1" x14ac:dyDescent="0.3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</row>
    <row r="868" spans="1:86" ht="15.75" hidden="1" customHeight="1" x14ac:dyDescent="0.3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</row>
    <row r="869" spans="1:86" ht="15.75" hidden="1" customHeight="1" x14ac:dyDescent="0.3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</row>
    <row r="870" spans="1:86" ht="15.75" hidden="1" customHeight="1" x14ac:dyDescent="0.3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</row>
    <row r="871" spans="1:86" ht="15.75" hidden="1" customHeight="1" x14ac:dyDescent="0.3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</row>
    <row r="872" spans="1:86" ht="15.75" hidden="1" customHeight="1" x14ac:dyDescent="0.3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</row>
    <row r="873" spans="1:86" ht="15.75" hidden="1" customHeight="1" x14ac:dyDescent="0.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</row>
    <row r="874" spans="1:86" ht="15.75" hidden="1" customHeight="1" x14ac:dyDescent="0.3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</row>
    <row r="875" spans="1:86" ht="15.75" hidden="1" customHeight="1" x14ac:dyDescent="0.3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</row>
    <row r="876" spans="1:86" ht="15.75" hidden="1" customHeight="1" x14ac:dyDescent="0.3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</row>
    <row r="877" spans="1:86" ht="15.75" hidden="1" customHeight="1" x14ac:dyDescent="0.3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</row>
    <row r="878" spans="1:86" ht="15.75" hidden="1" customHeight="1" x14ac:dyDescent="0.3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</row>
    <row r="879" spans="1:86" ht="15.75" hidden="1" customHeight="1" x14ac:dyDescent="0.3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</row>
    <row r="880" spans="1:86" ht="15.75" hidden="1" customHeight="1" x14ac:dyDescent="0.3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</row>
    <row r="881" spans="1:86" ht="15.75" hidden="1" customHeight="1" x14ac:dyDescent="0.3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</row>
    <row r="882" spans="1:86" ht="15.75" hidden="1" customHeight="1" x14ac:dyDescent="0.3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</row>
    <row r="883" spans="1:86" ht="15.75" hidden="1" customHeight="1" x14ac:dyDescent="0.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</row>
    <row r="884" spans="1:86" ht="15.75" hidden="1" customHeight="1" x14ac:dyDescent="0.3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</row>
    <row r="885" spans="1:86" ht="15.75" hidden="1" customHeight="1" x14ac:dyDescent="0.3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</row>
    <row r="886" spans="1:86" ht="15.75" hidden="1" customHeight="1" x14ac:dyDescent="0.3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</row>
    <row r="887" spans="1:86" ht="15.75" hidden="1" customHeight="1" x14ac:dyDescent="0.3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</row>
    <row r="888" spans="1:86" ht="15.75" hidden="1" customHeight="1" x14ac:dyDescent="0.3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</row>
    <row r="889" spans="1:86" ht="15.75" hidden="1" customHeight="1" x14ac:dyDescent="0.3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</row>
    <row r="890" spans="1:86" ht="15.75" hidden="1" customHeight="1" x14ac:dyDescent="0.3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</row>
    <row r="891" spans="1:86" ht="15.75" hidden="1" customHeight="1" x14ac:dyDescent="0.3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</row>
    <row r="892" spans="1:86" ht="15.75" hidden="1" customHeight="1" x14ac:dyDescent="0.3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</row>
    <row r="893" spans="1:86" ht="15.75" hidden="1" customHeight="1" x14ac:dyDescent="0.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</row>
    <row r="894" spans="1:86" ht="15.75" hidden="1" customHeight="1" x14ac:dyDescent="0.3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</row>
    <row r="895" spans="1:86" ht="15.75" hidden="1" customHeight="1" x14ac:dyDescent="0.3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</row>
    <row r="896" spans="1:86" ht="15.75" hidden="1" customHeight="1" x14ac:dyDescent="0.3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</row>
    <row r="897" spans="1:86" ht="15.75" hidden="1" customHeight="1" x14ac:dyDescent="0.3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</row>
    <row r="898" spans="1:86" ht="15.75" hidden="1" customHeight="1" x14ac:dyDescent="0.3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</row>
    <row r="899" spans="1:86" ht="15.75" hidden="1" customHeight="1" x14ac:dyDescent="0.3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</row>
    <row r="900" spans="1:86" ht="15.75" hidden="1" customHeight="1" x14ac:dyDescent="0.3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</row>
    <row r="901" spans="1:86" ht="15.75" hidden="1" customHeight="1" x14ac:dyDescent="0.3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</row>
    <row r="902" spans="1:86" ht="15.75" hidden="1" customHeight="1" x14ac:dyDescent="0.3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</row>
    <row r="903" spans="1:86" ht="15.75" hidden="1" customHeight="1" x14ac:dyDescent="0.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</row>
    <row r="904" spans="1:86" ht="15.75" hidden="1" customHeight="1" x14ac:dyDescent="0.3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</row>
    <row r="905" spans="1:86" ht="15.75" hidden="1" customHeight="1" x14ac:dyDescent="0.3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</row>
    <row r="906" spans="1:86" ht="15.75" hidden="1" customHeight="1" x14ac:dyDescent="0.3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</row>
    <row r="907" spans="1:86" ht="15.75" hidden="1" customHeight="1" x14ac:dyDescent="0.3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</row>
    <row r="908" spans="1:86" ht="15.75" hidden="1" customHeight="1" x14ac:dyDescent="0.3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</row>
    <row r="909" spans="1:86" ht="15.75" hidden="1" customHeight="1" x14ac:dyDescent="0.3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</row>
    <row r="910" spans="1:86" ht="15.75" hidden="1" customHeight="1" x14ac:dyDescent="0.3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</row>
    <row r="911" spans="1:86" ht="15.75" hidden="1" customHeight="1" x14ac:dyDescent="0.3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</row>
    <row r="912" spans="1:86" ht="15.75" hidden="1" customHeight="1" x14ac:dyDescent="0.3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</row>
    <row r="913" spans="1:86" ht="15.75" hidden="1" customHeight="1" x14ac:dyDescent="0.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</row>
    <row r="914" spans="1:86" ht="15.75" hidden="1" customHeight="1" x14ac:dyDescent="0.3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</row>
    <row r="915" spans="1:86" ht="15.75" hidden="1" customHeight="1" x14ac:dyDescent="0.3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</row>
    <row r="916" spans="1:86" ht="15.75" hidden="1" customHeight="1" x14ac:dyDescent="0.3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</row>
    <row r="917" spans="1:86" ht="15.75" hidden="1" customHeight="1" x14ac:dyDescent="0.3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</row>
    <row r="918" spans="1:86" ht="15.75" hidden="1" customHeight="1" x14ac:dyDescent="0.3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</row>
    <row r="919" spans="1:86" ht="15.75" hidden="1" customHeight="1" x14ac:dyDescent="0.3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</row>
    <row r="920" spans="1:86" ht="15.75" hidden="1" customHeight="1" x14ac:dyDescent="0.3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</row>
    <row r="921" spans="1:86" ht="15.75" hidden="1" customHeight="1" x14ac:dyDescent="0.3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</row>
    <row r="922" spans="1:86" ht="15.75" hidden="1" customHeight="1" x14ac:dyDescent="0.3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</row>
    <row r="923" spans="1:86" ht="15.75" hidden="1" customHeight="1" x14ac:dyDescent="0.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</row>
    <row r="924" spans="1:86" ht="15.75" hidden="1" customHeight="1" x14ac:dyDescent="0.3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</row>
    <row r="925" spans="1:86" ht="15.75" hidden="1" customHeight="1" x14ac:dyDescent="0.3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</row>
    <row r="926" spans="1:86" ht="15.75" hidden="1" customHeight="1" x14ac:dyDescent="0.3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</row>
    <row r="927" spans="1:86" ht="15.75" hidden="1" customHeight="1" x14ac:dyDescent="0.3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</row>
    <row r="928" spans="1:86" ht="15.75" hidden="1" customHeight="1" x14ac:dyDescent="0.3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</row>
    <row r="929" spans="1:86" ht="15.75" hidden="1" customHeight="1" x14ac:dyDescent="0.3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</row>
    <row r="930" spans="1:86" ht="15.75" hidden="1" customHeight="1" x14ac:dyDescent="0.3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</row>
    <row r="931" spans="1:86" ht="15.75" hidden="1" customHeight="1" x14ac:dyDescent="0.3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</row>
    <row r="932" spans="1:86" ht="15.75" hidden="1" customHeight="1" x14ac:dyDescent="0.3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</row>
    <row r="933" spans="1:86" ht="15.75" hidden="1" customHeight="1" x14ac:dyDescent="0.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</row>
    <row r="934" spans="1:86" ht="15.75" hidden="1" customHeight="1" x14ac:dyDescent="0.3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</row>
    <row r="935" spans="1:86" ht="15.75" hidden="1" customHeight="1" x14ac:dyDescent="0.3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</row>
    <row r="936" spans="1:86" ht="15.75" hidden="1" customHeight="1" x14ac:dyDescent="0.3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</row>
    <row r="937" spans="1:86" ht="15.75" hidden="1" customHeight="1" x14ac:dyDescent="0.3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</row>
    <row r="938" spans="1:86" ht="15.75" hidden="1" customHeight="1" x14ac:dyDescent="0.3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</row>
    <row r="939" spans="1:86" ht="15.75" hidden="1" customHeight="1" x14ac:dyDescent="0.3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</row>
    <row r="940" spans="1:86" ht="15.75" hidden="1" customHeight="1" x14ac:dyDescent="0.3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</row>
    <row r="941" spans="1:86" ht="15.75" hidden="1" customHeight="1" x14ac:dyDescent="0.3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</row>
    <row r="942" spans="1:86" ht="15.75" hidden="1" customHeight="1" x14ac:dyDescent="0.3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</row>
    <row r="943" spans="1:86" ht="15.75" hidden="1" customHeight="1" x14ac:dyDescent="0.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</row>
    <row r="944" spans="1:86" ht="15.75" hidden="1" customHeight="1" x14ac:dyDescent="0.3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</row>
    <row r="945" spans="1:86" ht="15.75" hidden="1" customHeight="1" x14ac:dyDescent="0.3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</row>
    <row r="946" spans="1:86" ht="15.75" hidden="1" customHeight="1" x14ac:dyDescent="0.3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</row>
    <row r="947" spans="1:86" ht="15.75" hidden="1" customHeight="1" x14ac:dyDescent="0.3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</row>
    <row r="948" spans="1:86" ht="15.75" hidden="1" customHeight="1" x14ac:dyDescent="0.3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</row>
    <row r="949" spans="1:86" ht="15.75" hidden="1" customHeight="1" x14ac:dyDescent="0.3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</row>
    <row r="950" spans="1:86" ht="15.75" hidden="1" customHeight="1" x14ac:dyDescent="0.3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</row>
    <row r="951" spans="1:86" ht="15.75" hidden="1" customHeight="1" x14ac:dyDescent="0.3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</row>
    <row r="952" spans="1:86" ht="15.75" hidden="1" customHeight="1" x14ac:dyDescent="0.3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</row>
    <row r="953" spans="1:86" ht="15.75" hidden="1" customHeight="1" x14ac:dyDescent="0.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</row>
    <row r="954" spans="1:86" ht="15.75" hidden="1" customHeight="1" x14ac:dyDescent="0.3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</row>
    <row r="955" spans="1:86" ht="15.75" hidden="1" customHeight="1" x14ac:dyDescent="0.3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</row>
    <row r="956" spans="1:86" ht="15.75" hidden="1" customHeight="1" x14ac:dyDescent="0.3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</row>
    <row r="957" spans="1:86" ht="15.75" hidden="1" customHeight="1" x14ac:dyDescent="0.3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</row>
    <row r="958" spans="1:86" ht="15.75" hidden="1" customHeight="1" x14ac:dyDescent="0.3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</row>
    <row r="959" spans="1:86" ht="15.75" hidden="1" customHeight="1" x14ac:dyDescent="0.3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</row>
    <row r="960" spans="1:86" ht="15.75" hidden="1" customHeight="1" x14ac:dyDescent="0.3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</row>
    <row r="961" spans="1:86" ht="15.75" hidden="1" customHeight="1" x14ac:dyDescent="0.3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</row>
    <row r="962" spans="1:86" ht="15.75" hidden="1" customHeight="1" x14ac:dyDescent="0.3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</row>
    <row r="963" spans="1:86" ht="15.75" hidden="1" customHeight="1" x14ac:dyDescent="0.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</row>
    <row r="964" spans="1:86" ht="15.75" hidden="1" customHeight="1" x14ac:dyDescent="0.3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</row>
    <row r="965" spans="1:86" ht="15.75" hidden="1" customHeight="1" x14ac:dyDescent="0.3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</row>
    <row r="966" spans="1:86" ht="15.75" hidden="1" customHeight="1" x14ac:dyDescent="0.3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</row>
    <row r="967" spans="1:86" ht="15.75" hidden="1" customHeight="1" x14ac:dyDescent="0.3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</row>
    <row r="968" spans="1:86" ht="15.75" hidden="1" customHeight="1" x14ac:dyDescent="0.3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</row>
    <row r="969" spans="1:86" ht="15.75" hidden="1" customHeight="1" x14ac:dyDescent="0.3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</row>
    <row r="970" spans="1:86" ht="15.75" hidden="1" customHeight="1" x14ac:dyDescent="0.3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</row>
    <row r="971" spans="1:86" ht="15.75" hidden="1" customHeight="1" x14ac:dyDescent="0.3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</row>
    <row r="972" spans="1:86" ht="15.75" hidden="1" customHeight="1" x14ac:dyDescent="0.3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</row>
    <row r="973" spans="1:86" ht="15.75" hidden="1" customHeight="1" x14ac:dyDescent="0.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</row>
    <row r="974" spans="1:86" ht="15.75" hidden="1" customHeight="1" x14ac:dyDescent="0.3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</row>
    <row r="975" spans="1:86" ht="15.75" hidden="1" customHeight="1" x14ac:dyDescent="0.3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</row>
    <row r="976" spans="1:86" ht="15.75" hidden="1" customHeight="1" x14ac:dyDescent="0.3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</row>
    <row r="977" spans="1:86" ht="15.75" hidden="1" customHeight="1" x14ac:dyDescent="0.3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</row>
    <row r="978" spans="1:86" ht="15.75" hidden="1" customHeight="1" x14ac:dyDescent="0.3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</row>
    <row r="979" spans="1:86" ht="15.75" hidden="1" customHeight="1" x14ac:dyDescent="0.3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</row>
    <row r="980" spans="1:86" ht="15.75" hidden="1" customHeight="1" x14ac:dyDescent="0.3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</row>
    <row r="981" spans="1:86" ht="15.75" hidden="1" customHeight="1" x14ac:dyDescent="0.3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</row>
    <row r="982" spans="1:86" ht="15.75" hidden="1" customHeight="1" x14ac:dyDescent="0.3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</row>
    <row r="983" spans="1:86" ht="15.75" hidden="1" customHeight="1" x14ac:dyDescent="0.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</row>
    <row r="984" spans="1:86" ht="15.75" hidden="1" customHeight="1" x14ac:dyDescent="0.3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</row>
    <row r="985" spans="1:86" ht="15.75" hidden="1" customHeight="1" x14ac:dyDescent="0.3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</row>
    <row r="986" spans="1:86" ht="15.75" hidden="1" customHeight="1" x14ac:dyDescent="0.3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</row>
    <row r="987" spans="1:86" ht="15.75" hidden="1" customHeight="1" x14ac:dyDescent="0.3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</row>
    <row r="988" spans="1:86" ht="15.75" hidden="1" customHeight="1" x14ac:dyDescent="0.3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</row>
    <row r="989" spans="1:86" ht="15.75" hidden="1" customHeight="1" x14ac:dyDescent="0.3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</row>
    <row r="990" spans="1:86" ht="15.75" hidden="1" customHeight="1" x14ac:dyDescent="0.3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</row>
    <row r="991" spans="1:86" ht="15.75" hidden="1" customHeight="1" x14ac:dyDescent="0.3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</row>
    <row r="992" spans="1:86" ht="15.75" hidden="1" customHeight="1" x14ac:dyDescent="0.3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</row>
    <row r="993" spans="1:86" ht="15.75" hidden="1" customHeight="1" x14ac:dyDescent="0.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</row>
    <row r="994" spans="1:86" ht="15.75" hidden="1" customHeight="1" x14ac:dyDescent="0.3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</row>
    <row r="995" spans="1:86" ht="15.75" hidden="1" customHeight="1" x14ac:dyDescent="0.3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</row>
    <row r="996" spans="1:86" ht="15.75" hidden="1" customHeight="1" x14ac:dyDescent="0.3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</row>
    <row r="997" spans="1:86" ht="15.75" hidden="1" customHeight="1" x14ac:dyDescent="0.3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</row>
    <row r="998" spans="1:86" ht="15.75" hidden="1" customHeight="1" x14ac:dyDescent="0.3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</row>
    <row r="999" spans="1:86" ht="15.75" hidden="1" customHeight="1" x14ac:dyDescent="0.3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</row>
    <row r="1000" spans="1:86" ht="15.75" hidden="1" customHeight="1" x14ac:dyDescent="0.3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</row>
    <row r="1001" spans="1:86" ht="15.75" hidden="1" customHeight="1" x14ac:dyDescent="0.3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</row>
    <row r="1002" spans="1:86" ht="15.75" hidden="1" customHeight="1" x14ac:dyDescent="0.3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</row>
    <row r="1003" spans="1:86" ht="15.75" hidden="1" customHeight="1" x14ac:dyDescent="0.3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</row>
    <row r="1004" spans="1:86" ht="15.75" hidden="1" customHeight="1" x14ac:dyDescent="0.3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</row>
    <row r="1005" spans="1:86" ht="15.75" hidden="1" customHeight="1" x14ac:dyDescent="0.3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</row>
    <row r="1006" spans="1:86" ht="15.75" hidden="1" customHeight="1" x14ac:dyDescent="0.3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</row>
    <row r="1007" spans="1:86" ht="15.75" hidden="1" customHeight="1" x14ac:dyDescent="0.3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</row>
    <row r="1008" spans="1:86" ht="15.75" hidden="1" customHeight="1" x14ac:dyDescent="0.3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</row>
    <row r="1009" spans="1:86" ht="15.75" hidden="1" customHeight="1" x14ac:dyDescent="0.3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</row>
    <row r="1010" spans="1:86" ht="15.75" hidden="1" customHeight="1" x14ac:dyDescent="0.3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</row>
    <row r="1011" spans="1:86" ht="15.75" hidden="1" customHeight="1" x14ac:dyDescent="0.3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</row>
    <row r="1012" spans="1:86" ht="15.75" hidden="1" customHeight="1" x14ac:dyDescent="0.3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</row>
    <row r="1013" spans="1:86" ht="15.75" hidden="1" customHeight="1" x14ac:dyDescent="0.3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</row>
    <row r="1014" spans="1:86" ht="15.75" hidden="1" customHeight="1" x14ac:dyDescent="0.3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</row>
    <row r="1015" spans="1:86" ht="15.75" hidden="1" customHeight="1" x14ac:dyDescent="0.3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</row>
    <row r="1016" spans="1:86" ht="15.75" hidden="1" customHeight="1" x14ac:dyDescent="0.3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</row>
    <row r="1017" spans="1:86" ht="15.75" hidden="1" customHeight="1" x14ac:dyDescent="0.3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</row>
    <row r="1018" spans="1:86" ht="15.75" hidden="1" customHeight="1" x14ac:dyDescent="0.3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</row>
    <row r="1019" spans="1:86" ht="15.75" hidden="1" customHeight="1" x14ac:dyDescent="0.3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</row>
    <row r="1020" spans="1:86" ht="15.75" hidden="1" customHeight="1" x14ac:dyDescent="0.3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</row>
    <row r="1021" spans="1:86" ht="15.75" hidden="1" customHeight="1" x14ac:dyDescent="0.3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</row>
    <row r="1022" spans="1:86" ht="15.75" hidden="1" customHeight="1" x14ac:dyDescent="0.3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</row>
    <row r="1023" spans="1:86" ht="15.75" hidden="1" customHeight="1" x14ac:dyDescent="0.3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</row>
    <row r="1024" spans="1:86" ht="15.75" hidden="1" customHeight="1" x14ac:dyDescent="0.3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</row>
    <row r="1025" spans="1:86" ht="15.75" hidden="1" customHeight="1" x14ac:dyDescent="0.3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</row>
  </sheetData>
  <mergeCells count="279">
    <mergeCell ref="C114:AJ114"/>
    <mergeCell ref="C116:CA116"/>
    <mergeCell ref="C118:CA118"/>
    <mergeCell ref="C119:CA119"/>
    <mergeCell ref="C120:CA120"/>
    <mergeCell ref="C121:CA121"/>
    <mergeCell ref="C102:D102"/>
    <mergeCell ref="E102:AT102"/>
    <mergeCell ref="C103:CA103"/>
    <mergeCell ref="C105:CA105"/>
    <mergeCell ref="C106:CA106"/>
    <mergeCell ref="C108:AH108"/>
    <mergeCell ref="C110:J110"/>
    <mergeCell ref="K110:AD110"/>
    <mergeCell ref="AF110:AZ110"/>
    <mergeCell ref="C84:AO84"/>
    <mergeCell ref="AP84:CA84"/>
    <mergeCell ref="C85:CA85"/>
    <mergeCell ref="AZ87:BA101"/>
    <mergeCell ref="BE87:CA87"/>
    <mergeCell ref="BE89:BZ89"/>
    <mergeCell ref="C91:W91"/>
    <mergeCell ref="X91:AR91"/>
    <mergeCell ref="BE91:BY91"/>
    <mergeCell ref="C93:W93"/>
    <mergeCell ref="X93:AR93"/>
    <mergeCell ref="BE93:BY93"/>
    <mergeCell ref="C95:W95"/>
    <mergeCell ref="X95:AR95"/>
    <mergeCell ref="BE95:BY95"/>
    <mergeCell ref="C97:W97"/>
    <mergeCell ref="X97:AR97"/>
    <mergeCell ref="BE97:BY97"/>
    <mergeCell ref="C99:W99"/>
    <mergeCell ref="X99:AR99"/>
    <mergeCell ref="BE99:BY99"/>
    <mergeCell ref="BE101:BY101"/>
    <mergeCell ref="C79:AO79"/>
    <mergeCell ref="AP79:CA79"/>
    <mergeCell ref="C80:AO80"/>
    <mergeCell ref="AP80:CA80"/>
    <mergeCell ref="C81:AO81"/>
    <mergeCell ref="AP81:CA81"/>
    <mergeCell ref="C82:AO82"/>
    <mergeCell ref="AP82:CA82"/>
    <mergeCell ref="C83:AO83"/>
    <mergeCell ref="AP83:CA83"/>
    <mergeCell ref="C74:AO74"/>
    <mergeCell ref="AP74:CA74"/>
    <mergeCell ref="C75:AO75"/>
    <mergeCell ref="AP75:CA75"/>
    <mergeCell ref="C76:AO76"/>
    <mergeCell ref="AP76:CA76"/>
    <mergeCell ref="C77:AO77"/>
    <mergeCell ref="AP77:CA77"/>
    <mergeCell ref="C78:AO78"/>
    <mergeCell ref="AP78:CA78"/>
    <mergeCell ref="C67:CA67"/>
    <mergeCell ref="C68:CA68"/>
    <mergeCell ref="C69:CA69"/>
    <mergeCell ref="C70:CA70"/>
    <mergeCell ref="C71:CA71"/>
    <mergeCell ref="C72:AO72"/>
    <mergeCell ref="AP72:CA72"/>
    <mergeCell ref="C73:AO73"/>
    <mergeCell ref="AP73:CA73"/>
    <mergeCell ref="P60:Q60"/>
    <mergeCell ref="V60:W60"/>
    <mergeCell ref="AB60:AC60"/>
    <mergeCell ref="C62:P62"/>
    <mergeCell ref="Q62:CA62"/>
    <mergeCell ref="C63:CA63"/>
    <mergeCell ref="C64:CA64"/>
    <mergeCell ref="C65:CA65"/>
    <mergeCell ref="C66:CA66"/>
    <mergeCell ref="BV56:BW56"/>
    <mergeCell ref="BX56:BY56"/>
    <mergeCell ref="J58:K58"/>
    <mergeCell ref="Z58:AB58"/>
    <mergeCell ref="AE58:AG58"/>
    <mergeCell ref="AI58:AJ58"/>
    <mergeCell ref="BL58:BM58"/>
    <mergeCell ref="BN58:BO58"/>
    <mergeCell ref="BP58:BQ58"/>
    <mergeCell ref="BR58:BS58"/>
    <mergeCell ref="BT58:BU58"/>
    <mergeCell ref="BV58:BW58"/>
    <mergeCell ref="BX58:BY58"/>
    <mergeCell ref="C56:I58"/>
    <mergeCell ref="J56:K56"/>
    <mergeCell ref="AG56:AI56"/>
    <mergeCell ref="AL56:AN56"/>
    <mergeCell ref="BL56:BM56"/>
    <mergeCell ref="BN56:BO56"/>
    <mergeCell ref="BP56:BQ56"/>
    <mergeCell ref="BR56:BS56"/>
    <mergeCell ref="BT56:BU56"/>
    <mergeCell ref="BK49:BS51"/>
    <mergeCell ref="BT49:CA51"/>
    <mergeCell ref="C50:L50"/>
    <mergeCell ref="M50:N50"/>
    <mergeCell ref="AA50:AB50"/>
    <mergeCell ref="AJ50:AK50"/>
    <mergeCell ref="AY50:AZ50"/>
    <mergeCell ref="BO52:CA54"/>
    <mergeCell ref="C53:L53"/>
    <mergeCell ref="M53:N53"/>
    <mergeCell ref="W53:X53"/>
    <mergeCell ref="Z53:AA53"/>
    <mergeCell ref="AF53:AG53"/>
    <mergeCell ref="AT53:AU53"/>
    <mergeCell ref="AW53:AX53"/>
    <mergeCell ref="BE53:BN53"/>
    <mergeCell ref="P45:Q45"/>
    <mergeCell ref="V45:W45"/>
    <mergeCell ref="AB45:AC45"/>
    <mergeCell ref="C47:P47"/>
    <mergeCell ref="Q47:CA47"/>
    <mergeCell ref="C48:AC48"/>
    <mergeCell ref="AD48:AO48"/>
    <mergeCell ref="AP48:BD48"/>
    <mergeCell ref="BF48:BG48"/>
    <mergeCell ref="BL48:BM48"/>
    <mergeCell ref="BN48:BO48"/>
    <mergeCell ref="BP48:BQ48"/>
    <mergeCell ref="BT48:BU48"/>
    <mergeCell ref="BX48:BY48"/>
    <mergeCell ref="BV41:BW41"/>
    <mergeCell ref="BX41:BY41"/>
    <mergeCell ref="J43:K43"/>
    <mergeCell ref="Z43:AB43"/>
    <mergeCell ref="AE43:AG43"/>
    <mergeCell ref="AI43:AJ43"/>
    <mergeCell ref="BL43:BM43"/>
    <mergeCell ref="BN43:BO43"/>
    <mergeCell ref="BP43:BQ43"/>
    <mergeCell ref="BR43:BS43"/>
    <mergeCell ref="BT43:BU43"/>
    <mergeCell ref="BV43:BW43"/>
    <mergeCell ref="BX43:BY43"/>
    <mergeCell ref="C41:I43"/>
    <mergeCell ref="J41:K41"/>
    <mergeCell ref="AG41:AI41"/>
    <mergeCell ref="AL41:AN41"/>
    <mergeCell ref="BL41:BM41"/>
    <mergeCell ref="BN41:BO41"/>
    <mergeCell ref="BP41:BQ41"/>
    <mergeCell ref="BR41:BS41"/>
    <mergeCell ref="BT41:BU41"/>
    <mergeCell ref="BK34:BS36"/>
    <mergeCell ref="BT34:CA36"/>
    <mergeCell ref="C35:L35"/>
    <mergeCell ref="M35:N35"/>
    <mergeCell ref="AA35:AB35"/>
    <mergeCell ref="AJ35:AK35"/>
    <mergeCell ref="AY35:AZ35"/>
    <mergeCell ref="BO37:CA39"/>
    <mergeCell ref="C38:L38"/>
    <mergeCell ref="M38:N38"/>
    <mergeCell ref="W38:X38"/>
    <mergeCell ref="Z38:AA38"/>
    <mergeCell ref="AF38:AG38"/>
    <mergeCell ref="AT38:AU38"/>
    <mergeCell ref="AW38:AX38"/>
    <mergeCell ref="BE38:BN38"/>
    <mergeCell ref="C33:AC33"/>
    <mergeCell ref="AD33:AO33"/>
    <mergeCell ref="AP33:BD33"/>
    <mergeCell ref="BF33:BG33"/>
    <mergeCell ref="BL33:BM33"/>
    <mergeCell ref="BN33:BO33"/>
    <mergeCell ref="BP33:BQ33"/>
    <mergeCell ref="BT33:BU33"/>
    <mergeCell ref="BX33:BY33"/>
    <mergeCell ref="P27:Q27"/>
    <mergeCell ref="V27:W27"/>
    <mergeCell ref="AB27:AC27"/>
    <mergeCell ref="C29:CA29"/>
    <mergeCell ref="H31:I31"/>
    <mergeCell ref="AE31:AF31"/>
    <mergeCell ref="BF31:BG31"/>
    <mergeCell ref="H32:I32"/>
    <mergeCell ref="AE32:AF32"/>
    <mergeCell ref="BF32:BG32"/>
    <mergeCell ref="BV23:BW23"/>
    <mergeCell ref="BX23:BY23"/>
    <mergeCell ref="J25:K25"/>
    <mergeCell ref="Z25:AB25"/>
    <mergeCell ref="AE25:AG25"/>
    <mergeCell ref="AI25:AJ25"/>
    <mergeCell ref="BL25:BM25"/>
    <mergeCell ref="BN25:BO25"/>
    <mergeCell ref="BP25:BQ25"/>
    <mergeCell ref="BR25:BS25"/>
    <mergeCell ref="BT25:BU25"/>
    <mergeCell ref="BV25:BW25"/>
    <mergeCell ref="BX25:BY25"/>
    <mergeCell ref="C23:I25"/>
    <mergeCell ref="J23:K23"/>
    <mergeCell ref="AG23:AI23"/>
    <mergeCell ref="AL23:AN23"/>
    <mergeCell ref="BL23:BM23"/>
    <mergeCell ref="BN23:BO23"/>
    <mergeCell ref="BP23:BQ23"/>
    <mergeCell ref="BR23:BS23"/>
    <mergeCell ref="BT23:BU23"/>
    <mergeCell ref="BO19:CA21"/>
    <mergeCell ref="C20:L20"/>
    <mergeCell ref="M20:N20"/>
    <mergeCell ref="W20:X20"/>
    <mergeCell ref="Z20:AA20"/>
    <mergeCell ref="AF20:AG20"/>
    <mergeCell ref="AT20:AU20"/>
    <mergeCell ref="AW20:AX20"/>
    <mergeCell ref="BE20:BN20"/>
    <mergeCell ref="BP15:BQ15"/>
    <mergeCell ref="BT15:BU15"/>
    <mergeCell ref="BX15:BY15"/>
    <mergeCell ref="BZ15:CA15"/>
    <mergeCell ref="BK16:BS18"/>
    <mergeCell ref="BT16:CA18"/>
    <mergeCell ref="C17:L17"/>
    <mergeCell ref="M17:N17"/>
    <mergeCell ref="AA17:AB17"/>
    <mergeCell ref="AJ17:AK17"/>
    <mergeCell ref="AY17:AZ17"/>
    <mergeCell ref="P13:Q13"/>
    <mergeCell ref="V13:W13"/>
    <mergeCell ref="AB13:AC13"/>
    <mergeCell ref="C15:AC15"/>
    <mergeCell ref="AD15:AO15"/>
    <mergeCell ref="AP15:BD15"/>
    <mergeCell ref="BF15:BG15"/>
    <mergeCell ref="BL15:BM15"/>
    <mergeCell ref="BN15:BO15"/>
    <mergeCell ref="BV9:BW9"/>
    <mergeCell ref="BX9:BY9"/>
    <mergeCell ref="J11:K11"/>
    <mergeCell ref="Z11:AB11"/>
    <mergeCell ref="AE11:AG11"/>
    <mergeCell ref="AI11:AJ11"/>
    <mergeCell ref="BL11:BM11"/>
    <mergeCell ref="BN11:BO11"/>
    <mergeCell ref="BP11:BQ11"/>
    <mergeCell ref="BR11:BS11"/>
    <mergeCell ref="BT11:BU11"/>
    <mergeCell ref="BV11:BW11"/>
    <mergeCell ref="BX11:BY11"/>
    <mergeCell ref="C9:I11"/>
    <mergeCell ref="J9:K9"/>
    <mergeCell ref="AG9:AI9"/>
    <mergeCell ref="AL9:AN9"/>
    <mergeCell ref="BL9:BM9"/>
    <mergeCell ref="BN9:BO9"/>
    <mergeCell ref="BP9:BQ9"/>
    <mergeCell ref="BR9:BS9"/>
    <mergeCell ref="BT9:BU9"/>
    <mergeCell ref="C4:W4"/>
    <mergeCell ref="BE4:BN4"/>
    <mergeCell ref="BO4:CA4"/>
    <mergeCell ref="BO5:CA7"/>
    <mergeCell ref="C6:G6"/>
    <mergeCell ref="H6:I6"/>
    <mergeCell ref="R6:S6"/>
    <mergeCell ref="V6:W6"/>
    <mergeCell ref="AD6:AE6"/>
    <mergeCell ref="AR6:AT6"/>
    <mergeCell ref="AV6:AW6"/>
    <mergeCell ref="BE6:BN6"/>
    <mergeCell ref="C1:BG1"/>
    <mergeCell ref="BN1:BZ1"/>
    <mergeCell ref="C2:AO2"/>
    <mergeCell ref="AP2:BD2"/>
    <mergeCell ref="BE2:CA2"/>
    <mergeCell ref="C3:AC3"/>
    <mergeCell ref="AD3:AO3"/>
    <mergeCell ref="AP3:BD3"/>
    <mergeCell ref="BF3:BG3"/>
    <mergeCell ref="BP3:BR3"/>
  </mergeCells>
  <printOptions horizontalCentered="1"/>
  <pageMargins left="0.39374999999999999" right="0.39374999999999999" top="0.39374999999999999" bottom="0.39374999999999999" header="0" footer="0"/>
  <pageSetup paperSize="9" fitToHeight="0" orientation="portrait" horizontalDpi="300" verticalDpi="300"/>
  <headerFooter>
    <oddHeader>&amp;C SOLICITAÇÃO DE ALTERAÇÃO DAS BASES CONTRATUAIS – ABC</oddHeader>
    <oddFooter>&amp;R&amp;P de</oddFooter>
  </headerFooter>
  <rowBreaks count="1" manualBreakCount="1">
    <brk id="71" max="16383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360"/>
  <sheetViews>
    <sheetView topLeftCell="F1" zoomScaleNormal="100" workbookViewId="0">
      <selection activeCell="I8" sqref="I8"/>
    </sheetView>
  </sheetViews>
  <sheetFormatPr defaultColWidth="30.59765625" defaultRowHeight="13.8" x14ac:dyDescent="0.25"/>
  <cols>
    <col min="1" max="1" width="55.69921875" customWidth="1"/>
    <col min="2" max="2" width="13.8984375" customWidth="1"/>
    <col min="3" max="3" width="10.69921875" customWidth="1"/>
    <col min="4" max="4" width="17.3984375" customWidth="1"/>
    <col min="17" max="17" width="123.09765625" customWidth="1"/>
    <col min="18" max="18" width="30.59765625" style="164"/>
  </cols>
  <sheetData>
    <row r="1" spans="1:19" ht="16.2" thickBot="1" x14ac:dyDescent="0.3">
      <c r="A1" s="171" t="s">
        <v>16633</v>
      </c>
      <c r="B1" s="172" t="s">
        <v>347</v>
      </c>
      <c r="C1" s="172" t="s">
        <v>16634</v>
      </c>
      <c r="D1" s="172" t="s">
        <v>348</v>
      </c>
      <c r="F1" s="166" t="s">
        <v>406</v>
      </c>
      <c r="G1" s="167" t="s">
        <v>16635</v>
      </c>
      <c r="H1" s="167" t="s">
        <v>382</v>
      </c>
      <c r="I1" s="167" t="s">
        <v>374</v>
      </c>
      <c r="J1" s="167" t="s">
        <v>354</v>
      </c>
      <c r="K1" s="167" t="s">
        <v>365</v>
      </c>
      <c r="L1" s="167" t="s">
        <v>397</v>
      </c>
      <c r="M1" s="167" t="s">
        <v>361</v>
      </c>
      <c r="N1" s="167" t="s">
        <v>16636</v>
      </c>
      <c r="O1" s="167" t="s">
        <v>16637</v>
      </c>
      <c r="Q1" s="167" t="s">
        <v>16638</v>
      </c>
      <c r="R1" s="167" t="s">
        <v>347</v>
      </c>
      <c r="S1" s="165" t="s">
        <v>348</v>
      </c>
    </row>
    <row r="2" spans="1:19" ht="28.2" thickBot="1" x14ac:dyDescent="0.3">
      <c r="A2" s="173" t="s">
        <v>3977</v>
      </c>
      <c r="B2" s="174" t="s">
        <v>178</v>
      </c>
      <c r="C2" s="175" t="s">
        <v>406</v>
      </c>
      <c r="D2" s="175" t="s">
        <v>16547</v>
      </c>
      <c r="F2" s="168" t="s">
        <v>3977</v>
      </c>
      <c r="G2" s="168" t="s">
        <v>1812</v>
      </c>
      <c r="H2" s="168" t="s">
        <v>777</v>
      </c>
      <c r="I2" s="168" t="s">
        <v>1857</v>
      </c>
      <c r="J2" s="168" t="s">
        <v>804</v>
      </c>
      <c r="K2" s="168" t="s">
        <v>1238</v>
      </c>
      <c r="L2" s="168" t="s">
        <v>2123</v>
      </c>
      <c r="M2" s="168" t="s">
        <v>17607</v>
      </c>
      <c r="N2" s="168" t="s">
        <v>1300</v>
      </c>
      <c r="O2" s="168" t="s">
        <v>17562</v>
      </c>
      <c r="Q2" t="str">
        <f t="shared" ref="Q2:Q65" si="0">CONCATENATE(C2," - ",A2)</f>
        <v>BARREIRO - CENTRAL DE ESTERILIZACAO BARREIRO</v>
      </c>
      <c r="R2" s="164" t="str">
        <f t="shared" ref="R2:R65" si="1">B2</f>
        <v>C</v>
      </c>
      <c r="S2" s="10" t="str">
        <f t="shared" ref="S2:S65" si="2">D2</f>
        <v>REDE COMPLEMENTAR</v>
      </c>
    </row>
    <row r="3" spans="1:19" ht="28.2" thickBot="1" x14ac:dyDescent="0.3">
      <c r="A3" s="173" t="s">
        <v>17538</v>
      </c>
      <c r="B3" s="174" t="s">
        <v>106</v>
      </c>
      <c r="C3" s="175" t="s">
        <v>406</v>
      </c>
      <c r="D3" s="175" t="s">
        <v>16547</v>
      </c>
      <c r="F3" s="168" t="s">
        <v>17538</v>
      </c>
      <c r="G3" s="168" t="s">
        <v>17542</v>
      </c>
      <c r="H3" s="168" t="s">
        <v>17551</v>
      </c>
      <c r="I3" s="168" t="s">
        <v>17588</v>
      </c>
      <c r="J3" s="168" t="s">
        <v>16548</v>
      </c>
      <c r="K3" s="168" t="s">
        <v>1129</v>
      </c>
      <c r="L3" s="168" t="s">
        <v>17601</v>
      </c>
      <c r="M3" s="168" t="s">
        <v>17607</v>
      </c>
      <c r="N3" s="168" t="s">
        <v>17611</v>
      </c>
      <c r="O3" s="168" t="s">
        <v>4907</v>
      </c>
      <c r="Q3" s="10" t="str">
        <f t="shared" si="0"/>
        <v>BARREIRO - CENTRO DE CONVIVÊNCIA BARREIRO</v>
      </c>
      <c r="R3" s="164" t="str">
        <f t="shared" si="1"/>
        <v>B</v>
      </c>
      <c r="S3" s="10" t="str">
        <f t="shared" si="2"/>
        <v>REDE COMPLEMENTAR</v>
      </c>
    </row>
    <row r="4" spans="1:19" ht="28.2" thickBot="1" x14ac:dyDescent="0.3">
      <c r="A4" s="173" t="s">
        <v>2914</v>
      </c>
      <c r="B4" s="174" t="s">
        <v>178</v>
      </c>
      <c r="C4" s="175" t="s">
        <v>406</v>
      </c>
      <c r="D4" s="175" t="s">
        <v>16547</v>
      </c>
      <c r="F4" s="168" t="s">
        <v>2914</v>
      </c>
      <c r="G4" s="168" t="s">
        <v>1832</v>
      </c>
      <c r="H4" s="168" t="s">
        <v>3760</v>
      </c>
      <c r="I4" s="168" t="s">
        <v>1038</v>
      </c>
      <c r="J4" s="168" t="s">
        <v>3149</v>
      </c>
      <c r="K4" s="168" t="s">
        <v>17558</v>
      </c>
      <c r="L4" s="168" t="s">
        <v>1100</v>
      </c>
      <c r="M4" s="168" t="s">
        <v>2363</v>
      </c>
      <c r="N4" s="168" t="s">
        <v>17611</v>
      </c>
      <c r="O4" s="168" t="s">
        <v>17563</v>
      </c>
      <c r="Q4" s="10" t="str">
        <f t="shared" si="0"/>
        <v>BARREIRO - CENTRO DE ESPECIALIDADES MEDICAS BARREIRO</v>
      </c>
      <c r="R4" s="164" t="str">
        <f t="shared" si="1"/>
        <v>C</v>
      </c>
      <c r="S4" s="10" t="str">
        <f t="shared" si="2"/>
        <v>REDE COMPLEMENTAR</v>
      </c>
    </row>
    <row r="5" spans="1:19" ht="28.2" thickBot="1" x14ac:dyDescent="0.3">
      <c r="A5" s="173" t="s">
        <v>17539</v>
      </c>
      <c r="B5" s="174" t="s">
        <v>178</v>
      </c>
      <c r="C5" s="175" t="s">
        <v>406</v>
      </c>
      <c r="D5" s="175" t="s">
        <v>16547</v>
      </c>
      <c r="F5" s="168" t="s">
        <v>17539</v>
      </c>
      <c r="G5" s="168" t="s">
        <v>17543</v>
      </c>
      <c r="H5" s="168" t="s">
        <v>11805</v>
      </c>
      <c r="I5" s="168" t="s">
        <v>17589</v>
      </c>
      <c r="J5" s="168" t="s">
        <v>17593</v>
      </c>
      <c r="K5" s="168" t="s">
        <v>17559</v>
      </c>
      <c r="L5" s="168" t="s">
        <v>17602</v>
      </c>
      <c r="M5" s="168" t="s">
        <v>17608</v>
      </c>
      <c r="N5" s="168" t="s">
        <v>706</v>
      </c>
      <c r="O5" s="168" t="s">
        <v>17564</v>
      </c>
      <c r="Q5" s="10" t="str">
        <f t="shared" si="0"/>
        <v>BARREIRO - CENTRO DE ESPECIALIDADES ODONTOLOGICAS BARREIRO</v>
      </c>
      <c r="R5" s="164" t="str">
        <f t="shared" si="1"/>
        <v>C</v>
      </c>
      <c r="S5" s="10" t="str">
        <f t="shared" si="2"/>
        <v>REDE COMPLEMENTAR</v>
      </c>
    </row>
    <row r="6" spans="1:19" ht="42" thickBot="1" x14ac:dyDescent="0.3">
      <c r="A6" s="173" t="s">
        <v>3924</v>
      </c>
      <c r="B6" s="174" t="s">
        <v>178</v>
      </c>
      <c r="C6" s="175" t="s">
        <v>406</v>
      </c>
      <c r="D6" s="175" t="s">
        <v>16547</v>
      </c>
      <c r="F6" s="168" t="s">
        <v>3924</v>
      </c>
      <c r="G6" s="168" t="s">
        <v>735</v>
      </c>
      <c r="H6" s="168" t="s">
        <v>546</v>
      </c>
      <c r="I6" s="168" t="s">
        <v>527</v>
      </c>
      <c r="J6" s="168" t="s">
        <v>611</v>
      </c>
      <c r="K6" s="168" t="s">
        <v>563</v>
      </c>
      <c r="L6" s="168" t="s">
        <v>562</v>
      </c>
      <c r="M6" s="168" t="s">
        <v>17609</v>
      </c>
      <c r="N6" s="168" t="s">
        <v>17612</v>
      </c>
      <c r="O6" s="168" t="s">
        <v>529</v>
      </c>
      <c r="Q6" s="10" t="str">
        <f t="shared" si="0"/>
        <v>BARREIRO - CENTRO DE ESTERILIZACAO DE CAES E GATOS BARREIRO</v>
      </c>
      <c r="R6" s="164" t="str">
        <f t="shared" si="1"/>
        <v>C</v>
      </c>
      <c r="S6" s="10" t="str">
        <f t="shared" si="2"/>
        <v>REDE COMPLEMENTAR</v>
      </c>
    </row>
    <row r="7" spans="1:19" ht="28.2" thickBot="1" x14ac:dyDescent="0.3">
      <c r="A7" s="173" t="s">
        <v>17540</v>
      </c>
      <c r="B7" s="174" t="s">
        <v>106</v>
      </c>
      <c r="C7" s="175" t="s">
        <v>406</v>
      </c>
      <c r="D7" s="175" t="s">
        <v>16547</v>
      </c>
      <c r="F7" s="168" t="s">
        <v>17540</v>
      </c>
      <c r="G7" s="168" t="s">
        <v>784</v>
      </c>
      <c r="H7" s="168" t="s">
        <v>1125</v>
      </c>
      <c r="I7" s="168" t="s">
        <v>17590</v>
      </c>
      <c r="J7" s="168" t="s">
        <v>835</v>
      </c>
      <c r="K7" s="168" t="s">
        <v>17560</v>
      </c>
      <c r="L7" s="168" t="s">
        <v>2099</v>
      </c>
      <c r="M7" s="168" t="s">
        <v>951</v>
      </c>
      <c r="N7" s="168" t="s">
        <v>621</v>
      </c>
      <c r="O7" s="168" t="s">
        <v>17565</v>
      </c>
      <c r="Q7" s="10" t="str">
        <f t="shared" si="0"/>
        <v>BARREIRO - CENTRO DE REABILITAÇÃO BARREIRO</v>
      </c>
      <c r="R7" s="164" t="str">
        <f t="shared" si="1"/>
        <v>B</v>
      </c>
      <c r="S7" s="10" t="str">
        <f t="shared" si="2"/>
        <v>REDE COMPLEMENTAR</v>
      </c>
    </row>
    <row r="8" spans="1:19" ht="28.2" thickBot="1" x14ac:dyDescent="0.3">
      <c r="A8" s="173" t="s">
        <v>17541</v>
      </c>
      <c r="B8" s="174" t="s">
        <v>178</v>
      </c>
      <c r="C8" s="175" t="s">
        <v>406</v>
      </c>
      <c r="D8" s="175" t="s">
        <v>17614</v>
      </c>
      <c r="F8" s="168" t="s">
        <v>17541</v>
      </c>
      <c r="G8" s="168" t="s">
        <v>1966</v>
      </c>
      <c r="H8" s="168" t="s">
        <v>606</v>
      </c>
      <c r="I8" s="168" t="s">
        <v>399</v>
      </c>
      <c r="J8" s="168" t="s">
        <v>17594</v>
      </c>
      <c r="K8" s="168" t="s">
        <v>470</v>
      </c>
      <c r="L8" s="168" t="s">
        <v>503</v>
      </c>
      <c r="M8" s="168" t="s">
        <v>4135</v>
      </c>
      <c r="N8" s="168" t="s">
        <v>771</v>
      </c>
      <c r="O8" s="168" t="s">
        <v>17566</v>
      </c>
      <c r="Q8" s="10" t="str">
        <f t="shared" si="0"/>
        <v>BARREIRO - CENTRO DE REFERENCIA EM SAUDE MENTAL ALCOOL E DROGAS BARREIRO</v>
      </c>
      <c r="R8" s="164" t="str">
        <f t="shared" si="1"/>
        <v>C</v>
      </c>
      <c r="S8" s="10" t="str">
        <f t="shared" si="2"/>
        <v>REDE DE URGÊNCIA</v>
      </c>
    </row>
    <row r="9" spans="1:19" ht="42" thickBot="1" x14ac:dyDescent="0.3">
      <c r="A9" s="173" t="s">
        <v>539</v>
      </c>
      <c r="B9" s="174" t="s">
        <v>106</v>
      </c>
      <c r="C9" s="175" t="s">
        <v>406</v>
      </c>
      <c r="D9" s="175" t="s">
        <v>17614</v>
      </c>
      <c r="F9" s="168" t="s">
        <v>539</v>
      </c>
      <c r="G9" s="168" t="s">
        <v>17544</v>
      </c>
      <c r="H9" s="168" t="s">
        <v>3361</v>
      </c>
      <c r="I9" s="168" t="s">
        <v>733</v>
      </c>
      <c r="J9" s="168" t="s">
        <v>2635</v>
      </c>
      <c r="K9" s="168" t="s">
        <v>550</v>
      </c>
      <c r="L9" s="168" t="s">
        <v>394</v>
      </c>
      <c r="M9" s="168" t="s">
        <v>731</v>
      </c>
      <c r="N9" s="168" t="s">
        <v>452</v>
      </c>
      <c r="O9" s="168" t="s">
        <v>631</v>
      </c>
      <c r="Q9" s="10" t="str">
        <f t="shared" si="0"/>
        <v>BARREIRO - CENTRO DE REFERENCIA EM SAUDE MENTAL BARREIRO</v>
      </c>
      <c r="R9" s="164" t="str">
        <f t="shared" si="1"/>
        <v>B</v>
      </c>
      <c r="S9" s="10" t="str">
        <f t="shared" si="2"/>
        <v>REDE DE URGÊNCIA</v>
      </c>
    </row>
    <row r="10" spans="1:19" ht="28.2" thickBot="1" x14ac:dyDescent="0.3">
      <c r="A10" s="173" t="s">
        <v>15991</v>
      </c>
      <c r="B10" s="174" t="s">
        <v>106</v>
      </c>
      <c r="C10" s="175" t="s">
        <v>406</v>
      </c>
      <c r="D10" s="175" t="s">
        <v>16547</v>
      </c>
      <c r="F10" s="168" t="s">
        <v>15991</v>
      </c>
      <c r="G10" s="168" t="s">
        <v>499</v>
      </c>
      <c r="H10" s="168" t="s">
        <v>438</v>
      </c>
      <c r="I10" s="168" t="s">
        <v>474</v>
      </c>
      <c r="J10" s="168" t="s">
        <v>461</v>
      </c>
      <c r="K10" s="168" t="s">
        <v>3754</v>
      </c>
      <c r="L10" s="168" t="s">
        <v>933</v>
      </c>
      <c r="M10" s="168" t="s">
        <v>1686</v>
      </c>
      <c r="N10" s="168" t="s">
        <v>1256</v>
      </c>
      <c r="O10" s="168" t="s">
        <v>17567</v>
      </c>
      <c r="Q10" s="10" t="str">
        <f t="shared" si="0"/>
        <v>BARREIRO - CENTRO DE REFERENCIA REGIONAL EM SAUDE DO TRABALHADOR BARREIRO</v>
      </c>
      <c r="R10" s="164" t="str">
        <f t="shared" si="1"/>
        <v>B</v>
      </c>
      <c r="S10" s="10" t="str">
        <f t="shared" si="2"/>
        <v>REDE COMPLEMENTAR</v>
      </c>
    </row>
    <row r="11" spans="1:19" ht="14.4" thickBot="1" x14ac:dyDescent="0.3">
      <c r="A11" s="173" t="s">
        <v>1042</v>
      </c>
      <c r="B11" s="174" t="s">
        <v>106</v>
      </c>
      <c r="C11" s="175" t="s">
        <v>406</v>
      </c>
      <c r="D11" s="175" t="s">
        <v>16549</v>
      </c>
      <c r="F11" s="168" t="s">
        <v>1042</v>
      </c>
      <c r="G11" s="168" t="s">
        <v>1513</v>
      </c>
      <c r="H11" s="168" t="s">
        <v>967</v>
      </c>
      <c r="I11" s="168" t="s">
        <v>496</v>
      </c>
      <c r="J11" s="168" t="s">
        <v>414</v>
      </c>
      <c r="K11" s="168" t="s">
        <v>654</v>
      </c>
      <c r="L11" s="168" t="s">
        <v>686</v>
      </c>
      <c r="M11" s="168" t="s">
        <v>521</v>
      </c>
      <c r="N11" s="168" t="s">
        <v>2868</v>
      </c>
      <c r="O11" s="168" t="s">
        <v>17568</v>
      </c>
      <c r="Q11" s="10" t="str">
        <f t="shared" si="0"/>
        <v>BARREIRO - CENTRO DE SAÚDE DR. JOSÉ DOMINGOS</v>
      </c>
      <c r="R11" s="164" t="str">
        <f t="shared" si="1"/>
        <v>B</v>
      </c>
      <c r="S11" s="10" t="str">
        <f t="shared" si="2"/>
        <v>ATENÇÃO PRIMÁRIA</v>
      </c>
    </row>
    <row r="12" spans="1:19" ht="28.2" thickBot="1" x14ac:dyDescent="0.3">
      <c r="A12" s="173" t="s">
        <v>1483</v>
      </c>
      <c r="B12" s="174" t="s">
        <v>106</v>
      </c>
      <c r="C12" s="175" t="s">
        <v>406</v>
      </c>
      <c r="D12" s="175" t="s">
        <v>16549</v>
      </c>
      <c r="F12" s="168" t="s">
        <v>1483</v>
      </c>
      <c r="G12" s="168" t="s">
        <v>556</v>
      </c>
      <c r="H12" s="168" t="s">
        <v>616</v>
      </c>
      <c r="I12" s="168" t="s">
        <v>1591</v>
      </c>
      <c r="J12" s="168" t="s">
        <v>2538</v>
      </c>
      <c r="K12" s="168" t="s">
        <v>1227</v>
      </c>
      <c r="L12" s="168" t="s">
        <v>2812</v>
      </c>
      <c r="M12" s="168" t="s">
        <v>1249</v>
      </c>
      <c r="N12" s="168" t="s">
        <v>2012</v>
      </c>
      <c r="O12" s="168" t="s">
        <v>9348</v>
      </c>
      <c r="Q12" s="10" t="str">
        <f t="shared" si="0"/>
        <v>BARREIRO - CENTRO DE SAÚDE BARREIRO DE CIMA</v>
      </c>
      <c r="R12" s="164" t="str">
        <f t="shared" si="1"/>
        <v>B</v>
      </c>
      <c r="S12" s="10" t="str">
        <f t="shared" si="2"/>
        <v>ATENÇÃO PRIMÁRIA</v>
      </c>
    </row>
    <row r="13" spans="1:19" ht="28.2" thickBot="1" x14ac:dyDescent="0.3">
      <c r="A13" s="173" t="s">
        <v>768</v>
      </c>
      <c r="B13" s="174" t="s">
        <v>178</v>
      </c>
      <c r="C13" s="175" t="s">
        <v>406</v>
      </c>
      <c r="D13" s="175" t="s">
        <v>16549</v>
      </c>
      <c r="F13" s="168" t="s">
        <v>768</v>
      </c>
      <c r="G13" s="168" t="s">
        <v>596</v>
      </c>
      <c r="H13" s="168" t="s">
        <v>745</v>
      </c>
      <c r="I13" s="168" t="s">
        <v>3278</v>
      </c>
      <c r="J13" s="168" t="s">
        <v>532</v>
      </c>
      <c r="K13" s="168" t="s">
        <v>543</v>
      </c>
      <c r="L13" s="168" t="s">
        <v>1373</v>
      </c>
      <c r="M13" s="168" t="s">
        <v>4891</v>
      </c>
      <c r="N13" s="168" t="s">
        <v>705</v>
      </c>
      <c r="O13" s="168" t="s">
        <v>8710</v>
      </c>
      <c r="Q13" s="10" t="str">
        <f t="shared" si="0"/>
        <v>BARREIRO - CENTRO DE SAÚDE BOMSUCESSO</v>
      </c>
      <c r="R13" s="164" t="str">
        <f t="shared" si="1"/>
        <v>C</v>
      </c>
      <c r="S13" s="10" t="str">
        <f t="shared" si="2"/>
        <v>ATENÇÃO PRIMÁRIA</v>
      </c>
    </row>
    <row r="14" spans="1:19" ht="28.2" thickBot="1" x14ac:dyDescent="0.3">
      <c r="A14" s="173" t="s">
        <v>519</v>
      </c>
      <c r="B14" s="174" t="s">
        <v>106</v>
      </c>
      <c r="C14" s="175" t="s">
        <v>406</v>
      </c>
      <c r="D14" s="175" t="s">
        <v>16549</v>
      </c>
      <c r="F14" s="168" t="s">
        <v>519</v>
      </c>
      <c r="G14" s="168" t="s">
        <v>1997</v>
      </c>
      <c r="H14" s="168" t="s">
        <v>1422</v>
      </c>
      <c r="I14" s="168" t="s">
        <v>373</v>
      </c>
      <c r="J14" s="168" t="s">
        <v>617</v>
      </c>
      <c r="K14" s="168" t="s">
        <v>773</v>
      </c>
      <c r="L14" s="168" t="s">
        <v>579</v>
      </c>
      <c r="M14" s="168" t="s">
        <v>2760</v>
      </c>
      <c r="N14" s="168" t="s">
        <v>602</v>
      </c>
      <c r="O14" s="168" t="s">
        <v>661</v>
      </c>
      <c r="Q14" s="10" t="str">
        <f t="shared" si="0"/>
        <v>BARREIRO - CENTRO DE SAÚDE CARLOS RENATO DIAS</v>
      </c>
      <c r="R14" s="164" t="str">
        <f t="shared" si="1"/>
        <v>B</v>
      </c>
      <c r="S14" s="10" t="str">
        <f t="shared" si="2"/>
        <v>ATENÇÃO PRIMÁRIA</v>
      </c>
    </row>
    <row r="15" spans="1:19" ht="28.2" thickBot="1" x14ac:dyDescent="0.3">
      <c r="A15" s="173" t="s">
        <v>201</v>
      </c>
      <c r="B15" s="174" t="s">
        <v>178</v>
      </c>
      <c r="C15" s="175" t="s">
        <v>406</v>
      </c>
      <c r="D15" s="175" t="s">
        <v>16549</v>
      </c>
      <c r="F15" s="168" t="s">
        <v>201</v>
      </c>
      <c r="G15" s="168" t="s">
        <v>1559</v>
      </c>
      <c r="H15" s="168" t="s">
        <v>4223</v>
      </c>
      <c r="I15" s="168" t="s">
        <v>609</v>
      </c>
      <c r="J15" s="168" t="s">
        <v>17595</v>
      </c>
      <c r="K15" s="168" t="s">
        <v>4868</v>
      </c>
      <c r="L15" s="168" t="s">
        <v>2872</v>
      </c>
      <c r="M15" s="168" t="s">
        <v>627</v>
      </c>
      <c r="N15" s="168" t="s">
        <v>1822</v>
      </c>
      <c r="O15" s="168" t="s">
        <v>8012</v>
      </c>
      <c r="Q15" s="10" t="str">
        <f t="shared" si="0"/>
        <v>BARREIRO - CENTRO DE SAÚDE DIAMANTE - TEIXEIRA DIAS</v>
      </c>
      <c r="R15" s="164" t="str">
        <f t="shared" si="1"/>
        <v>C</v>
      </c>
      <c r="S15" s="10" t="str">
        <f t="shared" si="2"/>
        <v>ATENÇÃO PRIMÁRIA</v>
      </c>
    </row>
    <row r="16" spans="1:19" ht="28.2" thickBot="1" x14ac:dyDescent="0.3">
      <c r="A16" s="173" t="s">
        <v>1015</v>
      </c>
      <c r="B16" s="174" t="s">
        <v>178</v>
      </c>
      <c r="C16" s="175" t="s">
        <v>406</v>
      </c>
      <c r="D16" s="175" t="s">
        <v>16549</v>
      </c>
      <c r="F16" s="168" t="s">
        <v>1015</v>
      </c>
      <c r="G16" s="168" t="s">
        <v>625</v>
      </c>
      <c r="H16" s="168" t="s">
        <v>713</v>
      </c>
      <c r="I16" s="168" t="s">
        <v>1245</v>
      </c>
      <c r="J16" s="168" t="s">
        <v>639</v>
      </c>
      <c r="K16" s="168" t="s">
        <v>719</v>
      </c>
      <c r="L16" s="168" t="s">
        <v>4353</v>
      </c>
      <c r="M16" s="168" t="s">
        <v>358</v>
      </c>
      <c r="N16" s="168" t="s">
        <v>592</v>
      </c>
      <c r="O16" s="168" t="s">
        <v>17569</v>
      </c>
      <c r="Q16" s="10" t="str">
        <f t="shared" si="0"/>
        <v>BARREIRO - CENTRO DE SAÚDE EDUARDO MAURO DE ARAÚJO - MIRAMAR</v>
      </c>
      <c r="R16" s="164" t="str">
        <f t="shared" si="1"/>
        <v>C</v>
      </c>
      <c r="S16" s="10" t="str">
        <f t="shared" si="2"/>
        <v>ATENÇÃO PRIMÁRIA</v>
      </c>
    </row>
    <row r="17" spans="1:19" ht="28.2" thickBot="1" x14ac:dyDescent="0.3">
      <c r="A17" s="173" t="s">
        <v>1337</v>
      </c>
      <c r="B17" s="174" t="s">
        <v>178</v>
      </c>
      <c r="C17" s="175" t="s">
        <v>406</v>
      </c>
      <c r="D17" s="175" t="s">
        <v>16549</v>
      </c>
      <c r="F17" s="168" t="s">
        <v>1337</v>
      </c>
      <c r="G17" s="168" t="s">
        <v>604</v>
      </c>
      <c r="H17" s="168" t="s">
        <v>3374</v>
      </c>
      <c r="I17" s="168" t="s">
        <v>575</v>
      </c>
      <c r="J17" s="168" t="s">
        <v>1106</v>
      </c>
      <c r="K17" s="168" t="s">
        <v>507</v>
      </c>
      <c r="L17" s="168" t="s">
        <v>574</v>
      </c>
      <c r="M17" s="168" t="s">
        <v>391</v>
      </c>
      <c r="N17" s="168" t="s">
        <v>446</v>
      </c>
      <c r="O17" s="168" t="s">
        <v>16655</v>
      </c>
      <c r="Q17" s="10" t="str">
        <f t="shared" si="0"/>
        <v>BARREIRO - CENTRO DE SAÚDE FRANCISCO GOMES BARBOSA - TIROL</v>
      </c>
      <c r="R17" s="164" t="str">
        <f t="shared" si="1"/>
        <v>C</v>
      </c>
      <c r="S17" s="10" t="str">
        <f t="shared" si="2"/>
        <v>ATENÇÃO PRIMÁRIA</v>
      </c>
    </row>
    <row r="18" spans="1:19" ht="28.2" thickBot="1" x14ac:dyDescent="0.3">
      <c r="A18" s="173" t="s">
        <v>630</v>
      </c>
      <c r="B18" s="174" t="s">
        <v>265</v>
      </c>
      <c r="C18" s="175" t="s">
        <v>406</v>
      </c>
      <c r="D18" s="175" t="s">
        <v>16549</v>
      </c>
      <c r="F18" s="168" t="s">
        <v>630</v>
      </c>
      <c r="G18" s="168" t="s">
        <v>1356</v>
      </c>
      <c r="H18" s="168" t="s">
        <v>1155</v>
      </c>
      <c r="I18" s="168" t="s">
        <v>2234</v>
      </c>
      <c r="J18" s="168" t="s">
        <v>1595</v>
      </c>
      <c r="K18" s="168" t="s">
        <v>791</v>
      </c>
      <c r="L18" s="168" t="s">
        <v>512</v>
      </c>
      <c r="M18" s="168" t="s">
        <v>576</v>
      </c>
      <c r="N18" s="168" t="s">
        <v>377</v>
      </c>
      <c r="O18" s="168" t="s">
        <v>5104</v>
      </c>
      <c r="Q18" s="10" t="str">
        <f t="shared" si="0"/>
        <v>BARREIRO - CENTRO DE SAÚDE INDEPENDÊNCIA</v>
      </c>
      <c r="R18" s="164" t="str">
        <f t="shared" si="1"/>
        <v>D</v>
      </c>
      <c r="S18" s="10" t="str">
        <f t="shared" si="2"/>
        <v>ATENÇÃO PRIMÁRIA</v>
      </c>
    </row>
    <row r="19" spans="1:19" ht="28.2" thickBot="1" x14ac:dyDescent="0.3">
      <c r="A19" s="173" t="s">
        <v>274</v>
      </c>
      <c r="B19" s="174" t="s">
        <v>265</v>
      </c>
      <c r="C19" s="175" t="s">
        <v>406</v>
      </c>
      <c r="D19" s="175" t="s">
        <v>16549</v>
      </c>
      <c r="F19" s="168" t="s">
        <v>274</v>
      </c>
      <c r="G19" s="168" t="s">
        <v>1861</v>
      </c>
      <c r="H19" s="168" t="s">
        <v>1581</v>
      </c>
      <c r="I19" s="168" t="s">
        <v>531</v>
      </c>
      <c r="J19" s="168" t="s">
        <v>866</v>
      </c>
      <c r="K19" s="168" t="s">
        <v>626</v>
      </c>
      <c r="L19" s="168" t="s">
        <v>1509</v>
      </c>
      <c r="M19" s="168" t="s">
        <v>416</v>
      </c>
      <c r="N19" s="168" t="s">
        <v>388</v>
      </c>
      <c r="O19" s="168" t="s">
        <v>5104</v>
      </c>
      <c r="Q19" s="10" t="str">
        <f t="shared" si="0"/>
        <v>BARREIRO - CENTRO DE SAÚDE ITAIPU - JATOBÁ</v>
      </c>
      <c r="R19" s="164" t="str">
        <f t="shared" si="1"/>
        <v>D</v>
      </c>
      <c r="S19" s="10" t="str">
        <f t="shared" si="2"/>
        <v>ATENÇÃO PRIMÁRIA</v>
      </c>
    </row>
    <row r="20" spans="1:19" ht="28.2" thickBot="1" x14ac:dyDescent="0.3">
      <c r="A20" s="173" t="s">
        <v>2789</v>
      </c>
      <c r="B20" s="174" t="s">
        <v>178</v>
      </c>
      <c r="C20" s="175" t="s">
        <v>406</v>
      </c>
      <c r="D20" s="175" t="s">
        <v>16549</v>
      </c>
      <c r="F20" s="168" t="s">
        <v>2789</v>
      </c>
      <c r="G20" s="168" t="s">
        <v>3156</v>
      </c>
      <c r="H20" s="168" t="s">
        <v>472</v>
      </c>
      <c r="I20" s="168" t="s">
        <v>284</v>
      </c>
      <c r="J20" s="168" t="s">
        <v>1010</v>
      </c>
      <c r="K20" s="168" t="s">
        <v>1517</v>
      </c>
      <c r="L20" s="168" t="s">
        <v>1062</v>
      </c>
      <c r="M20" s="168" t="s">
        <v>628</v>
      </c>
      <c r="N20" s="168" t="s">
        <v>516</v>
      </c>
      <c r="O20" s="168" t="s">
        <v>3561</v>
      </c>
      <c r="Q20" s="10" t="str">
        <f t="shared" si="0"/>
        <v>BARREIRO - CENTRO DE SAÚDE LISANDRA ANGÉLICA DAVID JUSTINO - TÚNEL DE IBIRITÉ</v>
      </c>
      <c r="R20" s="164" t="str">
        <f t="shared" si="1"/>
        <v>C</v>
      </c>
      <c r="S20" s="10" t="str">
        <f t="shared" si="2"/>
        <v>ATENÇÃO PRIMÁRIA</v>
      </c>
    </row>
    <row r="21" spans="1:19" ht="28.2" thickBot="1" x14ac:dyDescent="0.3">
      <c r="A21" s="173" t="s">
        <v>282</v>
      </c>
      <c r="B21" s="174" t="s">
        <v>265</v>
      </c>
      <c r="C21" s="175" t="s">
        <v>406</v>
      </c>
      <c r="D21" s="175" t="s">
        <v>16549</v>
      </c>
      <c r="F21" s="168" t="s">
        <v>282</v>
      </c>
      <c r="G21" s="168" t="s">
        <v>806</v>
      </c>
      <c r="H21" s="168" t="s">
        <v>428</v>
      </c>
      <c r="I21" s="168" t="s">
        <v>1548</v>
      </c>
      <c r="J21" s="168" t="s">
        <v>629</v>
      </c>
      <c r="K21" s="168" t="s">
        <v>421</v>
      </c>
      <c r="L21" s="168" t="s">
        <v>1388</v>
      </c>
      <c r="M21" s="168" t="s">
        <v>595</v>
      </c>
      <c r="N21" s="168" t="s">
        <v>370</v>
      </c>
      <c r="O21" s="168" t="s">
        <v>3561</v>
      </c>
      <c r="Q21" s="10" t="str">
        <f t="shared" si="0"/>
        <v>BARREIRO - CENTRO DE SAÚDE MANGUEIRAS</v>
      </c>
      <c r="R21" s="164" t="str">
        <f t="shared" si="1"/>
        <v>D</v>
      </c>
      <c r="S21" s="10" t="str">
        <f t="shared" si="2"/>
        <v>ATENÇÃO PRIMÁRIA</v>
      </c>
    </row>
    <row r="22" spans="1:19" ht="42" thickBot="1" x14ac:dyDescent="0.3">
      <c r="A22" s="173" t="s">
        <v>217</v>
      </c>
      <c r="B22" s="174" t="s">
        <v>178</v>
      </c>
      <c r="C22" s="175" t="s">
        <v>406</v>
      </c>
      <c r="D22" s="175" t="s">
        <v>16549</v>
      </c>
      <c r="F22" s="168" t="s">
        <v>217</v>
      </c>
      <c r="G22" s="168" t="s">
        <v>3282</v>
      </c>
      <c r="H22" s="168" t="s">
        <v>17552</v>
      </c>
      <c r="I22" s="168" t="s">
        <v>1937</v>
      </c>
      <c r="J22" s="168" t="s">
        <v>351</v>
      </c>
      <c r="K22" s="168" t="s">
        <v>518</v>
      </c>
      <c r="L22" s="168" t="s">
        <v>489</v>
      </c>
      <c r="M22" s="168" t="s">
        <v>4951</v>
      </c>
      <c r="N22" s="168" t="s">
        <v>610</v>
      </c>
      <c r="O22" s="168" t="s">
        <v>3561</v>
      </c>
      <c r="Q22" s="10" t="str">
        <f t="shared" si="0"/>
        <v>BARREIRO - CENTRO DE SAÚDE. MARIA MADALENA TEODORO - LINDÉIA</v>
      </c>
      <c r="R22" s="164" t="str">
        <f t="shared" si="1"/>
        <v>C</v>
      </c>
      <c r="S22" s="10" t="str">
        <f t="shared" si="2"/>
        <v>ATENÇÃO PRIMÁRIA</v>
      </c>
    </row>
    <row r="23" spans="1:19" ht="28.2" thickBot="1" x14ac:dyDescent="0.3">
      <c r="A23" s="173" t="s">
        <v>1194</v>
      </c>
      <c r="B23" s="174" t="s">
        <v>178</v>
      </c>
      <c r="C23" s="175" t="s">
        <v>406</v>
      </c>
      <c r="D23" s="175" t="s">
        <v>16549</v>
      </c>
      <c r="F23" s="168" t="s">
        <v>1194</v>
      </c>
      <c r="G23" s="168" t="s">
        <v>1769</v>
      </c>
      <c r="H23" s="168" t="s">
        <v>9169</v>
      </c>
      <c r="I23" s="168" t="s">
        <v>856</v>
      </c>
      <c r="J23" s="168" t="s">
        <v>4139</v>
      </c>
      <c r="K23" s="168" t="s">
        <v>1265</v>
      </c>
      <c r="L23" s="168" t="s">
        <v>554</v>
      </c>
      <c r="M23" s="168" t="s">
        <v>11035</v>
      </c>
      <c r="N23" s="168" t="s">
        <v>608</v>
      </c>
      <c r="O23" s="168" t="s">
        <v>3561</v>
      </c>
      <c r="Q23" s="10" t="str">
        <f t="shared" si="0"/>
        <v>BARREIRO - CENTRO DE SAÚDE MILIONÁRIOS</v>
      </c>
      <c r="R23" s="164" t="str">
        <f t="shared" si="1"/>
        <v>C</v>
      </c>
      <c r="S23" s="10" t="str">
        <f t="shared" si="2"/>
        <v>ATENÇÃO PRIMÁRIA</v>
      </c>
    </row>
    <row r="24" spans="1:19" ht="42" thickBot="1" x14ac:dyDescent="0.3">
      <c r="A24" s="173" t="s">
        <v>227</v>
      </c>
      <c r="B24" s="174" t="s">
        <v>178</v>
      </c>
      <c r="C24" s="175" t="s">
        <v>406</v>
      </c>
      <c r="D24" s="175" t="s">
        <v>16549</v>
      </c>
      <c r="F24" s="168" t="s">
        <v>227</v>
      </c>
      <c r="G24" s="168" t="s">
        <v>70</v>
      </c>
      <c r="H24" s="168" t="s">
        <v>3200</v>
      </c>
      <c r="I24" s="168" t="s">
        <v>603</v>
      </c>
      <c r="J24" s="168" t="s">
        <v>2301</v>
      </c>
      <c r="K24" s="168" t="s">
        <v>612</v>
      </c>
      <c r="L24" s="168" t="s">
        <v>2110</v>
      </c>
      <c r="M24" s="168" t="s">
        <v>643</v>
      </c>
      <c r="N24" s="168" t="s">
        <v>821</v>
      </c>
      <c r="O24" s="168" t="s">
        <v>3561</v>
      </c>
      <c r="Q24" s="10" t="str">
        <f t="shared" si="0"/>
        <v>BARREIRO - CENTRO DE SAÚDE PILAR - OLHOS D'ÁGUA</v>
      </c>
      <c r="R24" s="164" t="str">
        <f t="shared" si="1"/>
        <v>C</v>
      </c>
      <c r="S24" s="10" t="str">
        <f t="shared" si="2"/>
        <v>ATENÇÃO PRIMÁRIA</v>
      </c>
    </row>
    <row r="25" spans="1:19" ht="28.2" thickBot="1" x14ac:dyDescent="0.3">
      <c r="A25" s="173" t="s">
        <v>404</v>
      </c>
      <c r="B25" s="174" t="s">
        <v>265</v>
      </c>
      <c r="C25" s="175" t="s">
        <v>406</v>
      </c>
      <c r="D25" s="175" t="s">
        <v>16549</v>
      </c>
      <c r="F25" s="168" t="s">
        <v>404</v>
      </c>
      <c r="G25" s="168" t="s">
        <v>1296</v>
      </c>
      <c r="H25" s="168" t="s">
        <v>4173</v>
      </c>
      <c r="I25" s="168" t="s">
        <v>896</v>
      </c>
      <c r="J25" s="168" t="s">
        <v>383</v>
      </c>
      <c r="K25" s="168" t="s">
        <v>605</v>
      </c>
      <c r="L25" s="168" t="s">
        <v>433</v>
      </c>
      <c r="M25" s="168" t="s">
        <v>7902</v>
      </c>
      <c r="N25" s="168" t="s">
        <v>2223</v>
      </c>
      <c r="O25" s="168" t="s">
        <v>16664</v>
      </c>
      <c r="Q25" s="10" t="str">
        <f t="shared" si="0"/>
        <v>BARREIRO - CENTRO DE SAÚDE REGINA</v>
      </c>
      <c r="R25" s="164" t="str">
        <f t="shared" si="1"/>
        <v>D</v>
      </c>
      <c r="S25" s="10" t="str">
        <f t="shared" si="2"/>
        <v>ATENÇÃO PRIMÁRIA</v>
      </c>
    </row>
    <row r="26" spans="1:19" ht="28.2" thickBot="1" x14ac:dyDescent="0.3">
      <c r="A26" s="173" t="s">
        <v>1139</v>
      </c>
      <c r="B26" s="174" t="s">
        <v>265</v>
      </c>
      <c r="C26" s="175" t="s">
        <v>406</v>
      </c>
      <c r="D26" s="175" t="s">
        <v>16549</v>
      </c>
      <c r="F26" s="168" t="s">
        <v>1139</v>
      </c>
      <c r="G26" s="168" t="s">
        <v>3891</v>
      </c>
      <c r="H26" s="168" t="s">
        <v>17553</v>
      </c>
      <c r="I26" s="168" t="s">
        <v>1802</v>
      </c>
      <c r="J26" s="168" t="s">
        <v>2184</v>
      </c>
      <c r="K26" s="168" t="s">
        <v>607</v>
      </c>
      <c r="L26" s="168" t="s">
        <v>10546</v>
      </c>
      <c r="M26" s="168" t="s">
        <v>17610</v>
      </c>
      <c r="N26" s="168" t="s">
        <v>5826</v>
      </c>
      <c r="O26" s="168" t="s">
        <v>3462</v>
      </c>
      <c r="Q26" s="10" t="str">
        <f t="shared" si="0"/>
        <v>BARREIRO - CENTRO DE SAÚDE SANTA CECÍLIA</v>
      </c>
      <c r="R26" s="164" t="str">
        <f t="shared" si="1"/>
        <v>D</v>
      </c>
      <c r="S26" s="10" t="str">
        <f t="shared" si="2"/>
        <v>ATENÇÃO PRIMÁRIA</v>
      </c>
    </row>
    <row r="27" spans="1:19" ht="42" thickBot="1" x14ac:dyDescent="0.3">
      <c r="A27" s="173" t="s">
        <v>569</v>
      </c>
      <c r="B27" s="174" t="s">
        <v>178</v>
      </c>
      <c r="C27" s="175" t="s">
        <v>406</v>
      </c>
      <c r="D27" s="175" t="s">
        <v>16549</v>
      </c>
      <c r="F27" s="168" t="s">
        <v>569</v>
      </c>
      <c r="G27" s="168" t="s">
        <v>5097</v>
      </c>
      <c r="H27" s="168" t="s">
        <v>17554</v>
      </c>
      <c r="I27" s="168" t="s">
        <v>1791</v>
      </c>
      <c r="J27" s="168" t="s">
        <v>2488</v>
      </c>
      <c r="K27" s="168" t="s">
        <v>825</v>
      </c>
      <c r="L27" s="168" t="s">
        <v>1479</v>
      </c>
      <c r="N27" s="168" t="s">
        <v>7894</v>
      </c>
      <c r="O27" s="168" t="s">
        <v>572</v>
      </c>
      <c r="Q27" s="10" t="str">
        <f t="shared" si="0"/>
        <v>BARREIRO - CENTRO DE SAÚDE URUCUIA</v>
      </c>
      <c r="R27" s="164" t="str">
        <f t="shared" si="1"/>
        <v>C</v>
      </c>
      <c r="S27" s="10" t="str">
        <f t="shared" si="2"/>
        <v>ATENÇÃO PRIMÁRIA</v>
      </c>
    </row>
    <row r="28" spans="1:19" ht="28.2" thickBot="1" x14ac:dyDescent="0.3">
      <c r="A28" s="173" t="s">
        <v>442</v>
      </c>
      <c r="B28" s="174" t="s">
        <v>178</v>
      </c>
      <c r="C28" s="175" t="s">
        <v>406</v>
      </c>
      <c r="D28" s="175" t="s">
        <v>16549</v>
      </c>
      <c r="F28" s="168" t="s">
        <v>442</v>
      </c>
      <c r="G28" s="168" t="s">
        <v>17545</v>
      </c>
      <c r="H28" s="168" t="s">
        <v>17555</v>
      </c>
      <c r="I28" s="168" t="s">
        <v>298</v>
      </c>
      <c r="J28" s="168" t="s">
        <v>17596</v>
      </c>
      <c r="K28" s="168" t="s">
        <v>363</v>
      </c>
      <c r="L28" s="168" t="s">
        <v>17603</v>
      </c>
      <c r="N28" s="168" t="s">
        <v>7764</v>
      </c>
      <c r="O28" s="168" t="s">
        <v>11209</v>
      </c>
      <c r="Q28" s="10" t="str">
        <f t="shared" si="0"/>
        <v>BARREIRO - CENTRO DE SAÚDE VALE DO JATOBÁ</v>
      </c>
      <c r="R28" s="164" t="str">
        <f t="shared" si="1"/>
        <v>C</v>
      </c>
      <c r="S28" s="10" t="str">
        <f t="shared" si="2"/>
        <v>ATENÇÃO PRIMÁRIA</v>
      </c>
    </row>
    <row r="29" spans="1:19" ht="42" thickBot="1" x14ac:dyDescent="0.3">
      <c r="A29" s="173" t="s">
        <v>732</v>
      </c>
      <c r="B29" s="174" t="s">
        <v>265</v>
      </c>
      <c r="C29" s="175" t="s">
        <v>406</v>
      </c>
      <c r="D29" s="175" t="s">
        <v>16549</v>
      </c>
      <c r="F29" s="168" t="s">
        <v>732</v>
      </c>
      <c r="G29" s="168" t="s">
        <v>17546</v>
      </c>
      <c r="H29" s="168" t="s">
        <v>481</v>
      </c>
      <c r="I29" s="168" t="s">
        <v>2856</v>
      </c>
      <c r="J29" s="168" t="s">
        <v>720</v>
      </c>
      <c r="K29" s="168" t="s">
        <v>709</v>
      </c>
      <c r="L29" s="168" t="s">
        <v>17604</v>
      </c>
      <c r="N29" s="168" t="s">
        <v>2943</v>
      </c>
      <c r="O29" s="168" t="s">
        <v>4637</v>
      </c>
      <c r="Q29" s="10" t="str">
        <f t="shared" si="0"/>
        <v>BARREIRO - CENTRO DE SAÚDE VILA CEMIG</v>
      </c>
      <c r="R29" s="164" t="str">
        <f t="shared" si="1"/>
        <v>D</v>
      </c>
      <c r="S29" s="10" t="str">
        <f t="shared" si="2"/>
        <v>ATENÇÃO PRIMÁRIA</v>
      </c>
    </row>
    <row r="30" spans="1:19" ht="28.2" thickBot="1" x14ac:dyDescent="0.3">
      <c r="A30" s="173" t="s">
        <v>598</v>
      </c>
      <c r="B30" s="174" t="s">
        <v>265</v>
      </c>
      <c r="C30" s="175" t="s">
        <v>406</v>
      </c>
      <c r="D30" s="175" t="s">
        <v>16549</v>
      </c>
      <c r="F30" s="168" t="s">
        <v>598</v>
      </c>
      <c r="G30" s="168" t="s">
        <v>17547</v>
      </c>
      <c r="H30" s="168" t="s">
        <v>17556</v>
      </c>
      <c r="I30" s="168" t="s">
        <v>16011</v>
      </c>
      <c r="J30" s="168" t="s">
        <v>17597</v>
      </c>
      <c r="K30" s="168" t="s">
        <v>729</v>
      </c>
      <c r="L30" s="168" t="s">
        <v>17605</v>
      </c>
      <c r="N30" s="168" t="s">
        <v>16553</v>
      </c>
      <c r="O30" s="168" t="s">
        <v>6473</v>
      </c>
      <c r="Q30" s="10" t="str">
        <f t="shared" si="0"/>
        <v>BARREIRO - CENTRO DE SAÚDE VILA PINHO</v>
      </c>
      <c r="R30" s="164" t="str">
        <f t="shared" si="1"/>
        <v>D</v>
      </c>
      <c r="S30" s="10" t="str">
        <f t="shared" si="2"/>
        <v>ATENÇÃO PRIMÁRIA</v>
      </c>
    </row>
    <row r="31" spans="1:19" ht="28.2" thickBot="1" x14ac:dyDescent="0.3">
      <c r="A31" s="173" t="s">
        <v>760</v>
      </c>
      <c r="B31" s="174" t="s">
        <v>178</v>
      </c>
      <c r="C31" s="175" t="s">
        <v>406</v>
      </c>
      <c r="D31" s="175" t="s">
        <v>16546</v>
      </c>
      <c r="F31" s="168" t="s">
        <v>760</v>
      </c>
      <c r="G31" s="168" t="s">
        <v>17543</v>
      </c>
      <c r="H31" s="168" t="s">
        <v>17557</v>
      </c>
      <c r="I31" s="168" t="s">
        <v>418</v>
      </c>
      <c r="J31" s="168" t="s">
        <v>1212</v>
      </c>
      <c r="K31" s="168" t="s">
        <v>926</v>
      </c>
      <c r="L31" s="168" t="s">
        <v>535</v>
      </c>
      <c r="N31" s="168" t="s">
        <v>10203</v>
      </c>
      <c r="O31" s="168" t="s">
        <v>5104</v>
      </c>
      <c r="Q31" s="10" t="str">
        <f t="shared" si="0"/>
        <v>BARREIRO - DIRETORIA REGIONAL DE SAUDE BARREIRO</v>
      </c>
      <c r="R31" s="164" t="str">
        <f t="shared" si="1"/>
        <v>C</v>
      </c>
      <c r="S31" s="10" t="str">
        <f t="shared" si="2"/>
        <v>GESTÃO</v>
      </c>
    </row>
    <row r="32" spans="1:19" ht="42" thickBot="1" x14ac:dyDescent="0.3">
      <c r="A32" s="173" t="s">
        <v>10534</v>
      </c>
      <c r="B32" s="174" t="s">
        <v>106</v>
      </c>
      <c r="C32" s="175" t="s">
        <v>406</v>
      </c>
      <c r="D32" s="175" t="s">
        <v>16549</v>
      </c>
      <c r="F32" s="168" t="s">
        <v>10534</v>
      </c>
      <c r="G32" s="168" t="s">
        <v>17548</v>
      </c>
      <c r="I32" s="168" t="s">
        <v>17591</v>
      </c>
      <c r="J32" s="168" t="s">
        <v>17598</v>
      </c>
      <c r="K32" s="168" t="s">
        <v>4015</v>
      </c>
      <c r="L32" s="168" t="s">
        <v>17606</v>
      </c>
      <c r="O32" s="168" t="s">
        <v>17570</v>
      </c>
      <c r="Q32" s="10" t="str">
        <f t="shared" si="0"/>
        <v>BARREIRO - FARMACIA REGIONAL BARREIRO</v>
      </c>
      <c r="R32" s="164" t="str">
        <f t="shared" si="1"/>
        <v>B</v>
      </c>
      <c r="S32" s="10" t="str">
        <f t="shared" si="2"/>
        <v>ATENÇÃO PRIMÁRIA</v>
      </c>
    </row>
    <row r="33" spans="1:19" ht="28.2" thickBot="1" x14ac:dyDescent="0.3">
      <c r="A33" s="173" t="s">
        <v>564</v>
      </c>
      <c r="B33" s="174" t="s">
        <v>178</v>
      </c>
      <c r="C33" s="175" t="s">
        <v>406</v>
      </c>
      <c r="D33" s="175" t="s">
        <v>16546</v>
      </c>
      <c r="F33" s="168" t="s">
        <v>564</v>
      </c>
      <c r="G33" s="168" t="s">
        <v>17549</v>
      </c>
      <c r="I33" s="168" t="s">
        <v>17592</v>
      </c>
      <c r="J33" s="168" t="s">
        <v>17599</v>
      </c>
      <c r="K33" s="168" t="s">
        <v>13163</v>
      </c>
      <c r="O33" s="168" t="s">
        <v>17571</v>
      </c>
      <c r="Q33" s="10" t="str">
        <f t="shared" si="0"/>
        <v>BARREIRO - GERENCIA DE ASSISTENCIA, EPIDEMIOLOGIA E REGULACAO BARREIRO</v>
      </c>
      <c r="R33" s="164" t="str">
        <f t="shared" si="1"/>
        <v>C</v>
      </c>
      <c r="S33" s="10" t="str">
        <f t="shared" si="2"/>
        <v>GESTÃO</v>
      </c>
    </row>
    <row r="34" spans="1:19" ht="28.2" thickBot="1" x14ac:dyDescent="0.3">
      <c r="A34" s="173" t="s">
        <v>1277</v>
      </c>
      <c r="B34" s="174" t="s">
        <v>178</v>
      </c>
      <c r="C34" s="175" t="s">
        <v>406</v>
      </c>
      <c r="D34" s="175" t="s">
        <v>16546</v>
      </c>
      <c r="F34" s="168" t="s">
        <v>1277</v>
      </c>
      <c r="G34" s="168" t="s">
        <v>17550</v>
      </c>
      <c r="I34" s="168" t="s">
        <v>456</v>
      </c>
      <c r="J34" s="168" t="s">
        <v>17600</v>
      </c>
      <c r="K34" s="168" t="s">
        <v>17561</v>
      </c>
      <c r="O34" s="168" t="s">
        <v>17572</v>
      </c>
      <c r="Q34" s="10" t="str">
        <f t="shared" si="0"/>
        <v>BARREIRO - GERENCIA DE VIGILANCIA SANITARIA BARREIRO</v>
      </c>
      <c r="R34" s="164" t="str">
        <f t="shared" si="1"/>
        <v>C</v>
      </c>
      <c r="S34" s="10" t="str">
        <f t="shared" si="2"/>
        <v>GESTÃO</v>
      </c>
    </row>
    <row r="35" spans="1:19" ht="28.2" thickBot="1" x14ac:dyDescent="0.3">
      <c r="A35" s="173" t="s">
        <v>16554</v>
      </c>
      <c r="B35" s="174" t="s">
        <v>178</v>
      </c>
      <c r="C35" s="175" t="s">
        <v>406</v>
      </c>
      <c r="D35" s="175" t="s">
        <v>16546</v>
      </c>
      <c r="F35" s="168" t="s">
        <v>16554</v>
      </c>
      <c r="O35" s="168" t="s">
        <v>17573</v>
      </c>
      <c r="Q35" s="10" t="str">
        <f t="shared" si="0"/>
        <v>BARREIRO - GERENCIA DE ZOONOSES BARREIRO</v>
      </c>
      <c r="R35" s="164" t="str">
        <f t="shared" si="1"/>
        <v>C</v>
      </c>
      <c r="S35" s="10" t="str">
        <f t="shared" si="2"/>
        <v>GESTÃO</v>
      </c>
    </row>
    <row r="36" spans="1:19" ht="28.2" thickBot="1" x14ac:dyDescent="0.3">
      <c r="A36" s="173" t="s">
        <v>440</v>
      </c>
      <c r="B36" s="174" t="s">
        <v>265</v>
      </c>
      <c r="C36" s="175" t="s">
        <v>406</v>
      </c>
      <c r="D36" s="175" t="s">
        <v>17614</v>
      </c>
      <c r="F36" s="168" t="s">
        <v>440</v>
      </c>
      <c r="O36" s="168" t="s">
        <v>17574</v>
      </c>
      <c r="Q36" s="10" t="str">
        <f t="shared" si="0"/>
        <v>BARREIRO - UNIDADE DE PRONTO ATENDIMENTO BARREIRO</v>
      </c>
      <c r="R36" s="164" t="str">
        <f t="shared" si="1"/>
        <v>D</v>
      </c>
      <c r="S36" s="10" t="str">
        <f t="shared" si="2"/>
        <v>REDE DE URGÊNCIA</v>
      </c>
    </row>
    <row r="37" spans="1:19" ht="14.4" thickBot="1" x14ac:dyDescent="0.3">
      <c r="A37" s="173" t="s">
        <v>1812</v>
      </c>
      <c r="B37" s="174" t="s">
        <v>106</v>
      </c>
      <c r="C37" s="175" t="s">
        <v>16635</v>
      </c>
      <c r="D37" s="175" t="s">
        <v>16547</v>
      </c>
      <c r="O37" s="168" t="s">
        <v>16552</v>
      </c>
      <c r="Q37" s="10" t="str">
        <f t="shared" si="0"/>
        <v>CENTRO_SUL - CENTRAL DE ESTERILIZACAO CENTRO-SUL</v>
      </c>
      <c r="R37" s="164" t="str">
        <f t="shared" si="1"/>
        <v>B</v>
      </c>
      <c r="S37" s="10" t="str">
        <f t="shared" si="2"/>
        <v>REDE COMPLEMENTAR</v>
      </c>
    </row>
    <row r="38" spans="1:19" ht="14.4" thickBot="1" x14ac:dyDescent="0.3">
      <c r="A38" s="173" t="s">
        <v>17542</v>
      </c>
      <c r="B38" s="174" t="s">
        <v>28</v>
      </c>
      <c r="C38" s="175" t="s">
        <v>16635</v>
      </c>
      <c r="D38" s="175" t="s">
        <v>16547</v>
      </c>
      <c r="O38" s="168" t="s">
        <v>17575</v>
      </c>
      <c r="Q38" s="10" t="str">
        <f t="shared" si="0"/>
        <v>CENTRO_SUL - CENTRO DE CONVIVÊNCIA CÉSAR CAMPOS</v>
      </c>
      <c r="R38" s="164" t="str">
        <f t="shared" si="1"/>
        <v>A</v>
      </c>
      <c r="S38" s="10" t="str">
        <f t="shared" si="2"/>
        <v>REDE COMPLEMENTAR</v>
      </c>
    </row>
    <row r="39" spans="1:19" ht="28.2" thickBot="1" x14ac:dyDescent="0.3">
      <c r="A39" s="173" t="s">
        <v>1832</v>
      </c>
      <c r="B39" s="174" t="s">
        <v>28</v>
      </c>
      <c r="C39" s="175" t="s">
        <v>16635</v>
      </c>
      <c r="D39" s="175" t="s">
        <v>16547</v>
      </c>
      <c r="O39" s="168" t="s">
        <v>9090</v>
      </c>
      <c r="Q39" s="10" t="str">
        <f t="shared" si="0"/>
        <v>CENTRO_SUL - CENTRO DE ESPECIALIDADES MEDICAS CENTRO-SUL</v>
      </c>
      <c r="R39" s="164" t="str">
        <f t="shared" si="1"/>
        <v>A</v>
      </c>
      <c r="S39" s="10" t="str">
        <f t="shared" si="2"/>
        <v>REDE COMPLEMENTAR</v>
      </c>
    </row>
    <row r="40" spans="1:19" ht="28.2" thickBot="1" x14ac:dyDescent="0.3">
      <c r="A40" s="173" t="s">
        <v>17543</v>
      </c>
      <c r="B40" s="174" t="s">
        <v>28</v>
      </c>
      <c r="C40" s="175" t="s">
        <v>16635</v>
      </c>
      <c r="D40" s="175" t="s">
        <v>16547</v>
      </c>
      <c r="O40" s="168" t="s">
        <v>17576</v>
      </c>
      <c r="Q40" s="10" t="str">
        <f t="shared" si="0"/>
        <v>CENTRO_SUL - CENTRO DE ESPECIALIDADES ODONTOLOGICAS CENTRO-SUL</v>
      </c>
      <c r="R40" s="164" t="str">
        <f t="shared" si="1"/>
        <v>A</v>
      </c>
      <c r="S40" s="10" t="str">
        <f t="shared" si="2"/>
        <v>REDE COMPLEMENTAR</v>
      </c>
    </row>
    <row r="41" spans="1:19" ht="14.4" thickBot="1" x14ac:dyDescent="0.3">
      <c r="A41" s="173" t="s">
        <v>735</v>
      </c>
      <c r="B41" s="174" t="s">
        <v>28</v>
      </c>
      <c r="C41" s="175" t="s">
        <v>16635</v>
      </c>
      <c r="D41" s="175" t="s">
        <v>16547</v>
      </c>
      <c r="O41" s="168" t="s">
        <v>17577</v>
      </c>
      <c r="Q41" s="10" t="str">
        <f t="shared" si="0"/>
        <v>CENTRO_SUL - CENTRO DE ESPECIALIDADES ODONTOLÓGICAS PARACATU</v>
      </c>
      <c r="R41" s="164" t="str">
        <f t="shared" si="1"/>
        <v>A</v>
      </c>
      <c r="S41" s="10" t="str">
        <f t="shared" si="2"/>
        <v>REDE COMPLEMENTAR</v>
      </c>
    </row>
    <row r="42" spans="1:19" ht="28.2" thickBot="1" x14ac:dyDescent="0.3">
      <c r="A42" s="173" t="s">
        <v>784</v>
      </c>
      <c r="B42" s="174" t="s">
        <v>28</v>
      </c>
      <c r="C42" s="175" t="s">
        <v>16635</v>
      </c>
      <c r="D42" s="175" t="s">
        <v>16547</v>
      </c>
      <c r="O42" s="168" t="s">
        <v>3561</v>
      </c>
      <c r="Q42" s="10" t="str">
        <f t="shared" si="0"/>
        <v>CENTRO_SUL - CENTRO MUNICIPAL DE DIAGNÓSTICO POR IMAGEM</v>
      </c>
      <c r="R42" s="164" t="str">
        <f t="shared" si="1"/>
        <v>A</v>
      </c>
      <c r="S42" s="10" t="str">
        <f t="shared" si="2"/>
        <v>REDE COMPLEMENTAR</v>
      </c>
    </row>
    <row r="43" spans="1:19" ht="28.2" thickBot="1" x14ac:dyDescent="0.3">
      <c r="A43" s="173" t="s">
        <v>1966</v>
      </c>
      <c r="B43" s="174" t="s">
        <v>28</v>
      </c>
      <c r="C43" s="175" t="s">
        <v>16635</v>
      </c>
      <c r="D43" s="175" t="s">
        <v>16547</v>
      </c>
      <c r="O43" s="168" t="s">
        <v>17578</v>
      </c>
      <c r="Q43" s="10" t="str">
        <f t="shared" si="0"/>
        <v>CENTRO_SUL - CENTRO DE REFERENCIA EM REABILITACAO CENTRO-SUL</v>
      </c>
      <c r="R43" s="164" t="str">
        <f t="shared" si="1"/>
        <v>A</v>
      </c>
      <c r="S43" s="10" t="str">
        <f t="shared" si="2"/>
        <v>REDE COMPLEMENTAR</v>
      </c>
    </row>
    <row r="44" spans="1:19" ht="28.2" thickBot="1" x14ac:dyDescent="0.3">
      <c r="A44" s="173" t="s">
        <v>17544</v>
      </c>
      <c r="B44" s="174" t="s">
        <v>28</v>
      </c>
      <c r="C44" s="175" t="s">
        <v>16635</v>
      </c>
      <c r="D44" s="175" t="s">
        <v>16547</v>
      </c>
      <c r="O44" s="168" t="s">
        <v>17579</v>
      </c>
      <c r="Q44" s="10" t="str">
        <f t="shared" si="0"/>
        <v>CENTRO_SUL - CENTRO DE REFERÊNCIA MUNICIPAL EM SAÚDE DO TRABALHADOR CENTRO-SUL</v>
      </c>
      <c r="R44" s="164" t="str">
        <f t="shared" si="1"/>
        <v>A</v>
      </c>
      <c r="S44" s="10" t="str">
        <f t="shared" si="2"/>
        <v>REDE COMPLEMENTAR</v>
      </c>
    </row>
    <row r="45" spans="1:19" ht="14.4" thickBot="1" x14ac:dyDescent="0.3">
      <c r="A45" s="173" t="s">
        <v>499</v>
      </c>
      <c r="B45" s="174" t="s">
        <v>28</v>
      </c>
      <c r="C45" s="175" t="s">
        <v>16635</v>
      </c>
      <c r="D45" s="175" t="s">
        <v>16547</v>
      </c>
      <c r="O45" s="168" t="s">
        <v>14181</v>
      </c>
      <c r="Q45" s="10" t="str">
        <f t="shared" si="0"/>
        <v>CENTRO_SUL - CENTRO DE REFERENCIA DE IMUNOBIOLOGICOS ESPECIAIS</v>
      </c>
      <c r="R45" s="164" t="str">
        <f t="shared" si="1"/>
        <v>A</v>
      </c>
      <c r="S45" s="10" t="str">
        <f t="shared" si="2"/>
        <v>REDE COMPLEMENTAR</v>
      </c>
    </row>
    <row r="46" spans="1:19" ht="14.4" thickBot="1" x14ac:dyDescent="0.3">
      <c r="A46" s="173" t="s">
        <v>1513</v>
      </c>
      <c r="B46" s="174" t="s">
        <v>178</v>
      </c>
      <c r="C46" s="175" t="s">
        <v>16635</v>
      </c>
      <c r="D46" s="175" t="s">
        <v>16549</v>
      </c>
      <c r="O46" s="168" t="s">
        <v>17580</v>
      </c>
      <c r="Q46" s="10" t="str">
        <f t="shared" si="0"/>
        <v>CENTRO_SUL - CENTRO DE SAÚDE CAFEZAL</v>
      </c>
      <c r="R46" s="164" t="str">
        <f t="shared" si="1"/>
        <v>C</v>
      </c>
      <c r="S46" s="10" t="str">
        <f t="shared" si="2"/>
        <v>ATENÇÃO PRIMÁRIA</v>
      </c>
    </row>
    <row r="47" spans="1:19" ht="14.4" thickBot="1" x14ac:dyDescent="0.3">
      <c r="A47" s="173" t="s">
        <v>556</v>
      </c>
      <c r="B47" s="174" t="s">
        <v>28</v>
      </c>
      <c r="C47" s="175" t="s">
        <v>16635</v>
      </c>
      <c r="D47" s="175" t="s">
        <v>16549</v>
      </c>
      <c r="O47" s="168" t="s">
        <v>17581</v>
      </c>
      <c r="Q47" s="10" t="str">
        <f t="shared" si="0"/>
        <v>CENTRO_SUL - CENTRO DE SAÚDE CARLOS CHAGAS</v>
      </c>
      <c r="R47" s="164" t="str">
        <f t="shared" si="1"/>
        <v>A</v>
      </c>
      <c r="S47" s="10" t="str">
        <f t="shared" si="2"/>
        <v>ATENÇÃO PRIMÁRIA</v>
      </c>
    </row>
    <row r="48" spans="1:19" ht="28.2" thickBot="1" x14ac:dyDescent="0.3">
      <c r="A48" s="173" t="s">
        <v>596</v>
      </c>
      <c r="B48" s="174" t="s">
        <v>106</v>
      </c>
      <c r="C48" s="175" t="s">
        <v>16635</v>
      </c>
      <c r="D48" s="175" t="s">
        <v>16549</v>
      </c>
      <c r="O48" s="168" t="s">
        <v>17582</v>
      </c>
      <c r="Q48" s="10" t="str">
        <f t="shared" si="0"/>
        <v>CENTRO_SUL - CENTRO DE SAÚDE CONJUNTO SANTA MARIA</v>
      </c>
      <c r="R48" s="164" t="str">
        <f t="shared" si="1"/>
        <v>B</v>
      </c>
      <c r="S48" s="10" t="str">
        <f t="shared" si="2"/>
        <v>ATENÇÃO PRIMÁRIA</v>
      </c>
    </row>
    <row r="49" spans="1:19" ht="28.2" thickBot="1" x14ac:dyDescent="0.3">
      <c r="A49" s="173" t="s">
        <v>1997</v>
      </c>
      <c r="B49" s="174" t="s">
        <v>28</v>
      </c>
      <c r="C49" s="175" t="s">
        <v>16635</v>
      </c>
      <c r="D49" s="175" t="s">
        <v>16549</v>
      </c>
      <c r="O49" s="168" t="s">
        <v>17583</v>
      </c>
      <c r="Q49" s="10" t="str">
        <f t="shared" si="0"/>
        <v>CENTRO_SUL - CENTRO DE SAÚDE MENINO JESUS</v>
      </c>
      <c r="R49" s="164" t="str">
        <f t="shared" si="1"/>
        <v>A</v>
      </c>
      <c r="S49" s="10" t="str">
        <f t="shared" si="2"/>
        <v>ATENÇÃO PRIMÁRIA</v>
      </c>
    </row>
    <row r="50" spans="1:19" ht="14.4" thickBot="1" x14ac:dyDescent="0.3">
      <c r="A50" s="173" t="s">
        <v>1559</v>
      </c>
      <c r="B50" s="174" t="s">
        <v>178</v>
      </c>
      <c r="C50" s="175" t="s">
        <v>16635</v>
      </c>
      <c r="D50" s="175" t="s">
        <v>16549</v>
      </c>
      <c r="O50" s="168" t="s">
        <v>17537</v>
      </c>
      <c r="Q50" s="10" t="str">
        <f t="shared" si="0"/>
        <v>CENTRO_SUL - CENTRO DE SAÚDE NOSSA SENHORA APARECIDA</v>
      </c>
      <c r="R50" s="164" t="str">
        <f t="shared" si="1"/>
        <v>C</v>
      </c>
      <c r="S50" s="10" t="str">
        <f t="shared" si="2"/>
        <v>ATENÇÃO PRIMÁRIA</v>
      </c>
    </row>
    <row r="51" spans="1:19" ht="28.2" thickBot="1" x14ac:dyDescent="0.3">
      <c r="A51" s="173" t="s">
        <v>625</v>
      </c>
      <c r="B51" s="174" t="s">
        <v>178</v>
      </c>
      <c r="C51" s="175" t="s">
        <v>16635</v>
      </c>
      <c r="D51" s="175" t="s">
        <v>16549</v>
      </c>
      <c r="O51" s="168" t="s">
        <v>3462</v>
      </c>
      <c r="Q51" s="10" t="str">
        <f t="shared" si="0"/>
        <v>CENTRO_SUL - CENTRO DE SAÚDE NOSSA SENHORA DE FÁTIMA</v>
      </c>
      <c r="R51" s="164" t="str">
        <f t="shared" si="1"/>
        <v>C</v>
      </c>
      <c r="S51" s="10" t="str">
        <f t="shared" si="2"/>
        <v>ATENÇÃO PRIMÁRIA</v>
      </c>
    </row>
    <row r="52" spans="1:19" ht="28.2" thickBot="1" x14ac:dyDescent="0.3">
      <c r="A52" s="173" t="s">
        <v>604</v>
      </c>
      <c r="B52" s="174" t="s">
        <v>28</v>
      </c>
      <c r="C52" s="175" t="s">
        <v>16635</v>
      </c>
      <c r="D52" s="175" t="s">
        <v>16549</v>
      </c>
      <c r="O52" s="168" t="s">
        <v>10808</v>
      </c>
      <c r="Q52" s="10" t="str">
        <f t="shared" si="0"/>
        <v>CENTRO_SUL - CENTRO DE SAÚDE OSWALDO CRUZ</v>
      </c>
      <c r="R52" s="164" t="str">
        <f t="shared" si="1"/>
        <v>A</v>
      </c>
      <c r="S52" s="10" t="str">
        <f t="shared" si="2"/>
        <v>ATENÇÃO PRIMÁRIA</v>
      </c>
    </row>
    <row r="53" spans="1:19" ht="28.2" thickBot="1" x14ac:dyDescent="0.3">
      <c r="A53" s="173" t="s">
        <v>1356</v>
      </c>
      <c r="B53" s="174" t="s">
        <v>178</v>
      </c>
      <c r="C53" s="175" t="s">
        <v>16635</v>
      </c>
      <c r="D53" s="175" t="s">
        <v>16549</v>
      </c>
      <c r="O53" s="168" t="s">
        <v>17584</v>
      </c>
      <c r="Q53" s="10" t="str">
        <f t="shared" si="0"/>
        <v>CENTRO_SUL - CENTRO DE SAÚDE PADRE TARCÍSIO</v>
      </c>
      <c r="R53" s="164" t="str">
        <f t="shared" si="1"/>
        <v>C</v>
      </c>
      <c r="S53" s="10" t="str">
        <f t="shared" si="2"/>
        <v>ATENÇÃO PRIMÁRIA</v>
      </c>
    </row>
    <row r="54" spans="1:19" ht="14.4" thickBot="1" x14ac:dyDescent="0.3">
      <c r="A54" s="173" t="s">
        <v>1861</v>
      </c>
      <c r="B54" s="174" t="s">
        <v>106</v>
      </c>
      <c r="C54" s="175" t="s">
        <v>16635</v>
      </c>
      <c r="D54" s="175" t="s">
        <v>16549</v>
      </c>
      <c r="O54" s="168" t="s">
        <v>9233</v>
      </c>
      <c r="Q54" s="10" t="str">
        <f t="shared" si="0"/>
        <v>CENTRO_SUL - CENTRO DE SAÚDE SANTA LÚCIA</v>
      </c>
      <c r="R54" s="164" t="str">
        <f t="shared" si="1"/>
        <v>B</v>
      </c>
      <c r="S54" s="10" t="str">
        <f t="shared" si="2"/>
        <v>ATENÇÃO PRIMÁRIA</v>
      </c>
    </row>
    <row r="55" spans="1:19" ht="28.2" thickBot="1" x14ac:dyDescent="0.3">
      <c r="A55" s="173" t="s">
        <v>3156</v>
      </c>
      <c r="B55" s="174" t="s">
        <v>106</v>
      </c>
      <c r="C55" s="175" t="s">
        <v>16635</v>
      </c>
      <c r="D55" s="175" t="s">
        <v>16549</v>
      </c>
      <c r="O55" s="168" t="s">
        <v>724</v>
      </c>
      <c r="Q55" s="10" t="str">
        <f t="shared" si="0"/>
        <v>CENTRO_SUL - CENTRO DE SAÚDE SANTA RITA DE CÁSSIA</v>
      </c>
      <c r="R55" s="164" t="str">
        <f t="shared" si="1"/>
        <v>B</v>
      </c>
      <c r="S55" s="10" t="str">
        <f t="shared" si="2"/>
        <v>ATENÇÃO PRIMÁRIA</v>
      </c>
    </row>
    <row r="56" spans="1:19" ht="14.4" thickBot="1" x14ac:dyDescent="0.3">
      <c r="A56" s="173" t="s">
        <v>806</v>
      </c>
      <c r="B56" s="174" t="s">
        <v>178</v>
      </c>
      <c r="C56" s="175" t="s">
        <v>16635</v>
      </c>
      <c r="D56" s="175" t="s">
        <v>16549</v>
      </c>
      <c r="O56" s="168" t="s">
        <v>9233</v>
      </c>
      <c r="Q56" s="10" t="str">
        <f t="shared" si="0"/>
        <v>CENTRO_SUL - CENTRO DE SAÚDE SÃO MIGUEL ARCANJO</v>
      </c>
      <c r="R56" s="164" t="str">
        <f t="shared" si="1"/>
        <v>C</v>
      </c>
      <c r="S56" s="10" t="str">
        <f t="shared" si="2"/>
        <v>ATENÇÃO PRIMÁRIA</v>
      </c>
    </row>
    <row r="57" spans="1:19" ht="28.2" thickBot="1" x14ac:dyDescent="0.3">
      <c r="A57" s="173" t="s">
        <v>3282</v>
      </c>
      <c r="B57" s="174" t="s">
        <v>106</v>
      </c>
      <c r="C57" s="175" t="s">
        <v>16635</v>
      </c>
      <c r="D57" s="175" t="s">
        <v>16549</v>
      </c>
      <c r="O57" s="168" t="s">
        <v>724</v>
      </c>
      <c r="Q57" s="10" t="str">
        <f t="shared" si="0"/>
        <v>CENTRO_SUL - CENTRO DE SAÚDE TIA AMÂNCIA</v>
      </c>
      <c r="R57" s="164" t="str">
        <f t="shared" si="1"/>
        <v>B</v>
      </c>
      <c r="S57" s="10" t="str">
        <f t="shared" si="2"/>
        <v>ATENÇÃO PRIMÁRIA</v>
      </c>
    </row>
    <row r="58" spans="1:19" ht="28.2" thickBot="1" x14ac:dyDescent="0.3">
      <c r="A58" s="173" t="s">
        <v>1769</v>
      </c>
      <c r="B58" s="174" t="s">
        <v>28</v>
      </c>
      <c r="C58" s="175" t="s">
        <v>16635</v>
      </c>
      <c r="D58" s="175" t="s">
        <v>16547</v>
      </c>
      <c r="O58" s="168" t="s">
        <v>724</v>
      </c>
      <c r="Q58" s="10" t="str">
        <f t="shared" si="0"/>
        <v>CENTRO_SUL - CENTRO DE TESTAGEM E ACONSELHAMENTO CENTRO-SUL</v>
      </c>
      <c r="R58" s="164" t="str">
        <f t="shared" si="1"/>
        <v>A</v>
      </c>
      <c r="S58" s="10" t="str">
        <f t="shared" si="2"/>
        <v>REDE COMPLEMENTAR</v>
      </c>
    </row>
    <row r="59" spans="1:19" ht="28.2" thickBot="1" x14ac:dyDescent="0.3">
      <c r="A59" s="173" t="s">
        <v>70</v>
      </c>
      <c r="B59" s="174" t="s">
        <v>28</v>
      </c>
      <c r="C59" s="175" t="s">
        <v>16635</v>
      </c>
      <c r="D59" s="175" t="s">
        <v>16547</v>
      </c>
      <c r="O59" s="168" t="s">
        <v>724</v>
      </c>
      <c r="Q59" s="10" t="str">
        <f t="shared" si="0"/>
        <v>CENTRO_SUL - CENTRO DE TREIN. E REF. EM DOENÇAS INFECCIOSAS E PARASITÁRIAS ORESTES DINIZ</v>
      </c>
      <c r="R59" s="164" t="str">
        <f t="shared" si="1"/>
        <v>A</v>
      </c>
      <c r="S59" s="10" t="str">
        <f t="shared" si="2"/>
        <v>REDE COMPLEMENTAR</v>
      </c>
    </row>
    <row r="60" spans="1:19" ht="42" thickBot="1" x14ac:dyDescent="0.3">
      <c r="A60" s="173" t="s">
        <v>1296</v>
      </c>
      <c r="B60" s="174" t="s">
        <v>28</v>
      </c>
      <c r="C60" s="175" t="s">
        <v>16635</v>
      </c>
      <c r="D60" s="175" t="s">
        <v>16546</v>
      </c>
      <c r="O60" s="168" t="s">
        <v>9417</v>
      </c>
      <c r="Q60" s="10" t="str">
        <f t="shared" si="0"/>
        <v>CENTRO_SUL - DIRETORIA REGIONAL DE SAUDE CENTRO-SUL</v>
      </c>
      <c r="R60" s="164" t="str">
        <f t="shared" si="1"/>
        <v>A</v>
      </c>
      <c r="S60" s="10" t="str">
        <f t="shared" si="2"/>
        <v>GESTÃO</v>
      </c>
    </row>
    <row r="61" spans="1:19" ht="28.2" thickBot="1" x14ac:dyDescent="0.3">
      <c r="A61" s="173" t="s">
        <v>3891</v>
      </c>
      <c r="B61" s="174" t="s">
        <v>28</v>
      </c>
      <c r="C61" s="175" t="s">
        <v>16635</v>
      </c>
      <c r="D61" s="175" t="s">
        <v>16549</v>
      </c>
      <c r="O61" s="168" t="s">
        <v>17585</v>
      </c>
      <c r="Q61" s="10" t="str">
        <f t="shared" si="0"/>
        <v>CENTRO_SUL - FARMACIA REGIONAL CENTRO-SUL</v>
      </c>
      <c r="R61" s="164" t="str">
        <f t="shared" si="1"/>
        <v>A</v>
      </c>
      <c r="S61" s="10" t="str">
        <f t="shared" si="2"/>
        <v>ATENÇÃO PRIMÁRIA</v>
      </c>
    </row>
    <row r="62" spans="1:19" ht="28.2" thickBot="1" x14ac:dyDescent="0.3">
      <c r="A62" s="173" t="s">
        <v>5097</v>
      </c>
      <c r="B62" s="174" t="s">
        <v>28</v>
      </c>
      <c r="C62" s="175" t="s">
        <v>16635</v>
      </c>
      <c r="D62" s="175" t="s">
        <v>16546</v>
      </c>
      <c r="O62" s="168" t="s">
        <v>424</v>
      </c>
      <c r="Q62" s="10" t="str">
        <f t="shared" si="0"/>
        <v>CENTRO_SUL - GERENCIA DE ASSISTENCIA, EPIDEMIOLOGIA E REGULACAO CENTRO-SUL</v>
      </c>
      <c r="R62" s="164" t="str">
        <f t="shared" si="1"/>
        <v>A</v>
      </c>
      <c r="S62" s="10" t="str">
        <f t="shared" si="2"/>
        <v>GESTÃO</v>
      </c>
    </row>
    <row r="63" spans="1:19" ht="14.4" thickBot="1" x14ac:dyDescent="0.3">
      <c r="A63" s="173" t="s">
        <v>17545</v>
      </c>
      <c r="B63" s="174" t="s">
        <v>28</v>
      </c>
      <c r="C63" s="175" t="s">
        <v>16635</v>
      </c>
      <c r="D63" s="175" t="s">
        <v>16546</v>
      </c>
      <c r="O63" s="168" t="s">
        <v>17586</v>
      </c>
      <c r="Q63" s="10" t="str">
        <f t="shared" si="0"/>
        <v>CENTRO_SUL - GERENCIA DE VIGILANCIA SANITARIA CENTRO-SUL</v>
      </c>
      <c r="R63" s="164" t="str">
        <f t="shared" si="1"/>
        <v>A</v>
      </c>
      <c r="S63" s="10" t="str">
        <f t="shared" si="2"/>
        <v>GESTÃO</v>
      </c>
    </row>
    <row r="64" spans="1:19" ht="28.2" thickBot="1" x14ac:dyDescent="0.3">
      <c r="A64" s="173" t="s">
        <v>17546</v>
      </c>
      <c r="B64" s="174" t="s">
        <v>28</v>
      </c>
      <c r="C64" s="175" t="s">
        <v>16635</v>
      </c>
      <c r="D64" s="175" t="s">
        <v>16546</v>
      </c>
      <c r="O64" s="168" t="s">
        <v>17587</v>
      </c>
      <c r="Q64" s="10" t="str">
        <f t="shared" si="0"/>
        <v>CENTRO_SUL - GERENCIA DE ZOONOSES CENTRO-SUL</v>
      </c>
      <c r="R64" s="164" t="str">
        <f t="shared" si="1"/>
        <v>A</v>
      </c>
      <c r="S64" s="10" t="str">
        <f t="shared" si="2"/>
        <v>GESTÃO</v>
      </c>
    </row>
    <row r="65" spans="1:19" ht="14.4" thickBot="1" x14ac:dyDescent="0.3">
      <c r="A65" s="173" t="s">
        <v>17547</v>
      </c>
      <c r="B65" s="174" t="s">
        <v>28</v>
      </c>
      <c r="C65" s="175" t="s">
        <v>16635</v>
      </c>
      <c r="D65" s="175" t="s">
        <v>16547</v>
      </c>
      <c r="O65" t="s">
        <v>9071</v>
      </c>
      <c r="Q65" s="10" t="str">
        <f t="shared" si="0"/>
        <v>CENTRO_SUL - LABORATORIO DE BROMATOLOGIA</v>
      </c>
      <c r="R65" s="164" t="str">
        <f t="shared" si="1"/>
        <v>A</v>
      </c>
      <c r="S65" s="10" t="str">
        <f t="shared" si="2"/>
        <v>REDE COMPLEMENTAR</v>
      </c>
    </row>
    <row r="66" spans="1:19" ht="14.4" thickBot="1" x14ac:dyDescent="0.3">
      <c r="A66" s="173" t="s">
        <v>17543</v>
      </c>
      <c r="B66" s="174" t="s">
        <v>28</v>
      </c>
      <c r="C66" s="175" t="s">
        <v>16635</v>
      </c>
      <c r="D66" s="175" t="s">
        <v>16547</v>
      </c>
      <c r="Q66" s="10" t="str">
        <f t="shared" ref="Q66:Q129" si="3">CONCATENATE(C66," - ",A66)</f>
        <v>CENTRO_SUL - CENTRO DE ESPECIALIDADES ODONTOLOGICAS CENTRO-SUL</v>
      </c>
      <c r="R66" s="164" t="str">
        <f t="shared" ref="R66:R129" si="4">B66</f>
        <v>A</v>
      </c>
      <c r="S66" s="10" t="str">
        <f t="shared" ref="S66:S129" si="5">D66</f>
        <v>REDE COMPLEMENTAR</v>
      </c>
    </row>
    <row r="67" spans="1:19" ht="14.4" thickBot="1" x14ac:dyDescent="0.3">
      <c r="A67" s="173" t="s">
        <v>17548</v>
      </c>
      <c r="B67" s="174" t="s">
        <v>28</v>
      </c>
      <c r="C67" s="175" t="s">
        <v>16635</v>
      </c>
      <c r="D67" s="175" t="s">
        <v>16547</v>
      </c>
      <c r="Q67" s="10" t="str">
        <f t="shared" si="3"/>
        <v>CENTRO_SUL - LABORATORIO REGIONAL CENTRO-SUL/PAMPULHA</v>
      </c>
      <c r="R67" s="164" t="str">
        <f t="shared" si="4"/>
        <v>A</v>
      </c>
      <c r="S67" s="10" t="str">
        <f t="shared" si="5"/>
        <v>REDE COMPLEMENTAR</v>
      </c>
    </row>
    <row r="68" spans="1:19" ht="14.4" thickBot="1" x14ac:dyDescent="0.3">
      <c r="A68" s="173" t="s">
        <v>17549</v>
      </c>
      <c r="B68" s="174" t="s">
        <v>28</v>
      </c>
      <c r="C68" s="175" t="s">
        <v>16635</v>
      </c>
      <c r="D68" s="175" t="s">
        <v>17614</v>
      </c>
      <c r="Q68" s="10" t="str">
        <f t="shared" si="3"/>
        <v>CENTRO_SUL - SERVICO DE URGENCIA PSIQUIATRICA</v>
      </c>
      <c r="R68" s="164" t="str">
        <f t="shared" si="4"/>
        <v>A</v>
      </c>
      <c r="S68" s="10" t="str">
        <f t="shared" si="5"/>
        <v>REDE DE URGÊNCIA</v>
      </c>
    </row>
    <row r="69" spans="1:19" ht="14.4" thickBot="1" x14ac:dyDescent="0.3">
      <c r="A69" s="173" t="s">
        <v>17550</v>
      </c>
      <c r="B69" s="174" t="s">
        <v>28</v>
      </c>
      <c r="C69" s="175" t="s">
        <v>16635</v>
      </c>
      <c r="D69" s="175" t="s">
        <v>16547</v>
      </c>
      <c r="Q69" s="10" t="str">
        <f t="shared" si="3"/>
        <v>CENTRO_SUL - UNIDADE DE REFERENCIA SECUNDARIA CENTRO-SUL</v>
      </c>
      <c r="R69" s="164" t="str">
        <f t="shared" si="4"/>
        <v>A</v>
      </c>
      <c r="S69" s="10" t="str">
        <f t="shared" si="5"/>
        <v>REDE COMPLEMENTAR</v>
      </c>
    </row>
    <row r="70" spans="1:19" ht="14.4" thickBot="1" x14ac:dyDescent="0.3">
      <c r="A70" s="173" t="s">
        <v>777</v>
      </c>
      <c r="B70" s="174" t="s">
        <v>28</v>
      </c>
      <c r="C70" s="175" t="s">
        <v>382</v>
      </c>
      <c r="D70" s="175" t="s">
        <v>16547</v>
      </c>
      <c r="Q70" s="10" t="str">
        <f t="shared" si="3"/>
        <v>LESTE - CENTRAL DE ESTERILIZACAO LESTE</v>
      </c>
      <c r="R70" s="164" t="str">
        <f t="shared" si="4"/>
        <v>A</v>
      </c>
      <c r="S70" s="10" t="str">
        <f t="shared" si="5"/>
        <v>REDE COMPLEMENTAR</v>
      </c>
    </row>
    <row r="71" spans="1:19" ht="14.4" thickBot="1" x14ac:dyDescent="0.3">
      <c r="A71" s="173" t="s">
        <v>17551</v>
      </c>
      <c r="B71" s="174" t="s">
        <v>28</v>
      </c>
      <c r="C71" s="175" t="s">
        <v>382</v>
      </c>
      <c r="D71" s="175" t="s">
        <v>16547</v>
      </c>
      <c r="Q71" s="10" t="str">
        <f t="shared" si="3"/>
        <v>LESTE - CENTRO DE CONVIVÊNCIA ARTHUR BISPO DO ROSÁRIO</v>
      </c>
      <c r="R71" s="164" t="str">
        <f t="shared" si="4"/>
        <v>A</v>
      </c>
      <c r="S71" s="10" t="str">
        <f t="shared" si="5"/>
        <v>REDE COMPLEMENTAR</v>
      </c>
    </row>
    <row r="72" spans="1:19" ht="14.4" thickBot="1" x14ac:dyDescent="0.3">
      <c r="A72" s="173" t="s">
        <v>3760</v>
      </c>
      <c r="B72" s="174" t="s">
        <v>28</v>
      </c>
      <c r="C72" s="175" t="s">
        <v>382</v>
      </c>
      <c r="D72" s="175" t="s">
        <v>16547</v>
      </c>
      <c r="Q72" s="10" t="str">
        <f t="shared" si="3"/>
        <v>LESTE - CENTRO DE ESPECIALIDADES MEDICAS LESTE</v>
      </c>
      <c r="R72" s="164" t="str">
        <f t="shared" si="4"/>
        <v>A</v>
      </c>
      <c r="S72" s="10" t="str">
        <f t="shared" si="5"/>
        <v>REDE COMPLEMENTAR</v>
      </c>
    </row>
    <row r="73" spans="1:19" ht="14.4" thickBot="1" x14ac:dyDescent="0.3">
      <c r="A73" s="173" t="s">
        <v>11805</v>
      </c>
      <c r="B73" s="174" t="s">
        <v>106</v>
      </c>
      <c r="C73" s="175" t="s">
        <v>382</v>
      </c>
      <c r="D73" s="175" t="s">
        <v>16547</v>
      </c>
      <c r="Q73" s="10" t="str">
        <f t="shared" si="3"/>
        <v>LESTE - CENTRO DE ESTERILIZAÇÃO DE CÃES E GATOS LESTE</v>
      </c>
      <c r="R73" s="164" t="str">
        <f t="shared" si="4"/>
        <v>B</v>
      </c>
      <c r="S73" s="10" t="str">
        <f t="shared" si="5"/>
        <v>REDE COMPLEMENTAR</v>
      </c>
    </row>
    <row r="74" spans="1:19" ht="14.4" thickBot="1" x14ac:dyDescent="0.3">
      <c r="A74" s="173" t="s">
        <v>546</v>
      </c>
      <c r="B74" s="174" t="s">
        <v>28</v>
      </c>
      <c r="C74" s="175" t="s">
        <v>382</v>
      </c>
      <c r="D74" s="175" t="s">
        <v>16547</v>
      </c>
      <c r="Q74" s="10" t="str">
        <f t="shared" si="3"/>
        <v>LESTE - CENTRO DE REFERENCIA EM REABILITACAO LESTE</v>
      </c>
      <c r="R74" s="164" t="str">
        <f t="shared" si="4"/>
        <v>A</v>
      </c>
      <c r="S74" s="10" t="str">
        <f t="shared" si="5"/>
        <v>REDE COMPLEMENTAR</v>
      </c>
    </row>
    <row r="75" spans="1:19" ht="14.4" thickBot="1" x14ac:dyDescent="0.3">
      <c r="A75" s="173" t="s">
        <v>1125</v>
      </c>
      <c r="B75" s="174" t="s">
        <v>28</v>
      </c>
      <c r="C75" s="175" t="s">
        <v>382</v>
      </c>
      <c r="D75" s="175" t="s">
        <v>17614</v>
      </c>
      <c r="Q75" s="10" t="str">
        <f t="shared" si="3"/>
        <v>LESTE - CENTRO DE REFERENCIA EM SAUDE MENTAL LESTE</v>
      </c>
      <c r="R75" s="164" t="str">
        <f t="shared" si="4"/>
        <v>A</v>
      </c>
      <c r="S75" s="10" t="str">
        <f t="shared" si="5"/>
        <v>REDE DE URGÊNCIA</v>
      </c>
    </row>
    <row r="76" spans="1:19" ht="14.4" thickBot="1" x14ac:dyDescent="0.3">
      <c r="A76" s="173" t="s">
        <v>606</v>
      </c>
      <c r="B76" s="174" t="s">
        <v>265</v>
      </c>
      <c r="C76" s="175" t="s">
        <v>382</v>
      </c>
      <c r="D76" s="175" t="s">
        <v>16549</v>
      </c>
      <c r="Q76" s="10" t="str">
        <f t="shared" si="3"/>
        <v>LESTE - CENTRO DE SAÚDE ALTO VERA CRUZ</v>
      </c>
      <c r="R76" s="164" t="str">
        <f t="shared" si="4"/>
        <v>D</v>
      </c>
      <c r="S76" s="10" t="str">
        <f t="shared" si="5"/>
        <v>ATENÇÃO PRIMÁRIA</v>
      </c>
    </row>
    <row r="77" spans="1:19" ht="14.4" thickBot="1" x14ac:dyDescent="0.3">
      <c r="A77" s="173" t="s">
        <v>3361</v>
      </c>
      <c r="B77" s="174" t="s">
        <v>28</v>
      </c>
      <c r="C77" s="175" t="s">
        <v>382</v>
      </c>
      <c r="D77" s="175" t="s">
        <v>16549</v>
      </c>
      <c r="Q77" s="10" t="str">
        <f t="shared" si="3"/>
        <v>LESTE - CENTRO DE SAÚDE BOA VISTA</v>
      </c>
      <c r="R77" s="164" t="str">
        <f t="shared" si="4"/>
        <v>A</v>
      </c>
      <c r="S77" s="10" t="str">
        <f t="shared" si="5"/>
        <v>ATENÇÃO PRIMÁRIA</v>
      </c>
    </row>
    <row r="78" spans="1:19" ht="14.4" thickBot="1" x14ac:dyDescent="0.3">
      <c r="A78" s="173" t="s">
        <v>438</v>
      </c>
      <c r="B78" s="174" t="s">
        <v>178</v>
      </c>
      <c r="C78" s="175" t="s">
        <v>382</v>
      </c>
      <c r="D78" s="175" t="s">
        <v>16549</v>
      </c>
      <c r="Q78" s="10" t="str">
        <f t="shared" si="3"/>
        <v>LESTE - CENTRO DE SAÚDE GRANJA DE FREITAS</v>
      </c>
      <c r="R78" s="164" t="str">
        <f t="shared" si="4"/>
        <v>C</v>
      </c>
      <c r="S78" s="10" t="str">
        <f t="shared" si="5"/>
        <v>ATENÇÃO PRIMÁRIA</v>
      </c>
    </row>
    <row r="79" spans="1:19" ht="14.4" thickBot="1" x14ac:dyDescent="0.3">
      <c r="A79" s="173" t="s">
        <v>967</v>
      </c>
      <c r="B79" s="174" t="s">
        <v>106</v>
      </c>
      <c r="C79" s="175" t="s">
        <v>382</v>
      </c>
      <c r="D79" s="175" t="s">
        <v>16549</v>
      </c>
      <c r="Q79" s="10" t="str">
        <f t="shared" si="3"/>
        <v>LESTE - CENTRO DE SAÚDE HORTO</v>
      </c>
      <c r="R79" s="164" t="str">
        <f t="shared" si="4"/>
        <v>B</v>
      </c>
      <c r="S79" s="10" t="str">
        <f t="shared" si="5"/>
        <v>ATENÇÃO PRIMÁRIA</v>
      </c>
    </row>
    <row r="80" spans="1:19" ht="14.4" thickBot="1" x14ac:dyDescent="0.3">
      <c r="A80" s="173" t="s">
        <v>616</v>
      </c>
      <c r="B80" s="174" t="s">
        <v>28</v>
      </c>
      <c r="C80" s="175" t="s">
        <v>382</v>
      </c>
      <c r="D80" s="175" t="s">
        <v>16549</v>
      </c>
      <c r="Q80" s="10" t="str">
        <f t="shared" si="3"/>
        <v>LESTE - CENTRO DE SAÚDE MARCO ANTÔNIO DE MENEZES</v>
      </c>
      <c r="R80" s="164" t="str">
        <f t="shared" si="4"/>
        <v>A</v>
      </c>
      <c r="S80" s="10" t="str">
        <f t="shared" si="5"/>
        <v>ATENÇÃO PRIMÁRIA</v>
      </c>
    </row>
    <row r="81" spans="1:19" ht="14.4" thickBot="1" x14ac:dyDescent="0.3">
      <c r="A81" s="173" t="s">
        <v>745</v>
      </c>
      <c r="B81" s="174" t="s">
        <v>265</v>
      </c>
      <c r="C81" s="175" t="s">
        <v>382</v>
      </c>
      <c r="D81" s="175" t="s">
        <v>16549</v>
      </c>
      <c r="Q81" s="10" t="str">
        <f t="shared" si="3"/>
        <v>LESTE - CENTRO DE SAÚDE MARIANO DE ABREU</v>
      </c>
      <c r="R81" s="164" t="str">
        <f t="shared" si="4"/>
        <v>D</v>
      </c>
      <c r="S81" s="10" t="str">
        <f t="shared" si="5"/>
        <v>ATENÇÃO PRIMÁRIA</v>
      </c>
    </row>
    <row r="82" spans="1:19" ht="14.4" thickBot="1" x14ac:dyDescent="0.3">
      <c r="A82" s="173" t="s">
        <v>1422</v>
      </c>
      <c r="B82" s="174" t="s">
        <v>265</v>
      </c>
      <c r="C82" s="175" t="s">
        <v>382</v>
      </c>
      <c r="D82" s="175" t="s">
        <v>16549</v>
      </c>
      <c r="Q82" s="10" t="str">
        <f t="shared" si="3"/>
        <v>LESTE - CENTRO DE SAÚDE NOVO HORIZONTE</v>
      </c>
      <c r="R82" s="164" t="str">
        <f t="shared" si="4"/>
        <v>D</v>
      </c>
      <c r="S82" s="10" t="str">
        <f t="shared" si="5"/>
        <v>ATENÇÃO PRIMÁRIA</v>
      </c>
    </row>
    <row r="83" spans="1:19" ht="14.4" thickBot="1" x14ac:dyDescent="0.3">
      <c r="A83" s="173" t="s">
        <v>4223</v>
      </c>
      <c r="B83" s="174" t="s">
        <v>106</v>
      </c>
      <c r="C83" s="175" t="s">
        <v>382</v>
      </c>
      <c r="D83" s="175" t="s">
        <v>16549</v>
      </c>
      <c r="Q83" s="10" t="str">
        <f t="shared" si="3"/>
        <v>LESTE - CENTRO DE SAÚDE PARAÍSO</v>
      </c>
      <c r="R83" s="164" t="str">
        <f t="shared" si="4"/>
        <v>B</v>
      </c>
      <c r="S83" s="10" t="str">
        <f t="shared" si="5"/>
        <v>ATENÇÃO PRIMÁRIA</v>
      </c>
    </row>
    <row r="84" spans="1:19" ht="14.4" thickBot="1" x14ac:dyDescent="0.3">
      <c r="A84" s="173" t="s">
        <v>713</v>
      </c>
      <c r="B84" s="174" t="s">
        <v>106</v>
      </c>
      <c r="C84" s="175" t="s">
        <v>382</v>
      </c>
      <c r="D84" s="175" t="s">
        <v>16549</v>
      </c>
      <c r="Q84" s="10" t="str">
        <f t="shared" si="3"/>
        <v>LESTE - CENTRO DE SAÚDE POMPÉIA</v>
      </c>
      <c r="R84" s="164" t="str">
        <f t="shared" si="4"/>
        <v>B</v>
      </c>
      <c r="S84" s="10" t="str">
        <f t="shared" si="5"/>
        <v>ATENÇÃO PRIMÁRIA</v>
      </c>
    </row>
    <row r="85" spans="1:19" ht="14.4" thickBot="1" x14ac:dyDescent="0.3">
      <c r="A85" s="173" t="s">
        <v>3374</v>
      </c>
      <c r="B85" s="174" t="s">
        <v>28</v>
      </c>
      <c r="C85" s="175" t="s">
        <v>382</v>
      </c>
      <c r="D85" s="175" t="s">
        <v>16549</v>
      </c>
      <c r="Q85" s="10" t="str">
        <f t="shared" si="3"/>
        <v>LESTE - CENTRO DE SAÚDE SANTA INÊS</v>
      </c>
      <c r="R85" s="164" t="str">
        <f t="shared" si="4"/>
        <v>A</v>
      </c>
      <c r="S85" s="10" t="str">
        <f t="shared" si="5"/>
        <v>ATENÇÃO PRIMÁRIA</v>
      </c>
    </row>
    <row r="86" spans="1:19" ht="14.4" thickBot="1" x14ac:dyDescent="0.3">
      <c r="A86" s="173" t="s">
        <v>1155</v>
      </c>
      <c r="B86" s="174" t="s">
        <v>28</v>
      </c>
      <c r="C86" s="175" t="s">
        <v>382</v>
      </c>
      <c r="D86" s="175" t="s">
        <v>16549</v>
      </c>
      <c r="Q86" s="10" t="str">
        <f t="shared" si="3"/>
        <v>LESTE - CENTRO DE SAÚDE SÃO GERALDO</v>
      </c>
      <c r="R86" s="164" t="str">
        <f t="shared" si="4"/>
        <v>A</v>
      </c>
      <c r="S86" s="10" t="str">
        <f t="shared" si="5"/>
        <v>ATENÇÃO PRIMÁRIA</v>
      </c>
    </row>
    <row r="87" spans="1:19" ht="14.4" thickBot="1" x14ac:dyDescent="0.3">
      <c r="A87" s="173" t="s">
        <v>1581</v>
      </c>
      <c r="B87" s="174" t="s">
        <v>106</v>
      </c>
      <c r="C87" s="175" t="s">
        <v>382</v>
      </c>
      <c r="D87" s="175" t="s">
        <v>16549</v>
      </c>
      <c r="Q87" s="10" t="str">
        <f t="shared" si="3"/>
        <v>LESTE - CENTRO DE SAÚDE SÃO JOSÉ OPERÁRIO</v>
      </c>
      <c r="R87" s="164" t="str">
        <f t="shared" si="4"/>
        <v>B</v>
      </c>
      <c r="S87" s="10" t="str">
        <f t="shared" si="5"/>
        <v>ATENÇÃO PRIMÁRIA</v>
      </c>
    </row>
    <row r="88" spans="1:19" ht="14.4" thickBot="1" x14ac:dyDescent="0.3">
      <c r="A88" s="173" t="s">
        <v>472</v>
      </c>
      <c r="B88" s="174" t="s">
        <v>106</v>
      </c>
      <c r="C88" s="175" t="s">
        <v>382</v>
      </c>
      <c r="D88" s="175" t="s">
        <v>16549</v>
      </c>
      <c r="Q88" s="10" t="str">
        <f t="shared" si="3"/>
        <v>LESTE - CENTRO DE SAÚDE TAQUARIL</v>
      </c>
      <c r="R88" s="164" t="str">
        <f t="shared" si="4"/>
        <v>B</v>
      </c>
      <c r="S88" s="10" t="str">
        <f t="shared" si="5"/>
        <v>ATENÇÃO PRIMÁRIA</v>
      </c>
    </row>
    <row r="89" spans="1:19" ht="14.4" thickBot="1" x14ac:dyDescent="0.3">
      <c r="A89" s="173" t="s">
        <v>428</v>
      </c>
      <c r="B89" s="174" t="s">
        <v>106</v>
      </c>
      <c r="C89" s="175" t="s">
        <v>382</v>
      </c>
      <c r="D89" s="175" t="s">
        <v>16549</v>
      </c>
      <c r="Q89" s="10" t="str">
        <f t="shared" si="3"/>
        <v>LESTE - CENTRO DE SAÚDE VERA CRUZ</v>
      </c>
      <c r="R89" s="164" t="str">
        <f t="shared" si="4"/>
        <v>B</v>
      </c>
      <c r="S89" s="10" t="str">
        <f t="shared" si="5"/>
        <v>ATENÇÃO PRIMÁRIA</v>
      </c>
    </row>
    <row r="90" spans="1:19" ht="28.2" thickBot="1" x14ac:dyDescent="0.3">
      <c r="A90" s="173" t="s">
        <v>17552</v>
      </c>
      <c r="B90" s="174" t="s">
        <v>28</v>
      </c>
      <c r="C90" s="175" t="s">
        <v>382</v>
      </c>
      <c r="D90" s="175" t="s">
        <v>16547</v>
      </c>
      <c r="Q90" s="10" t="str">
        <f t="shared" si="3"/>
        <v>LESTE - CENTRO DE TESTAGEM E ACONSELHAMENTO - SERVICO DE ATENDIMENTO ESPECIALIZADO</v>
      </c>
      <c r="R90" s="164" t="str">
        <f t="shared" si="4"/>
        <v>A</v>
      </c>
      <c r="S90" s="10" t="str">
        <f t="shared" si="5"/>
        <v>REDE COMPLEMENTAR</v>
      </c>
    </row>
    <row r="91" spans="1:19" ht="14.4" thickBot="1" x14ac:dyDescent="0.3">
      <c r="A91" s="173" t="s">
        <v>9169</v>
      </c>
      <c r="B91" s="174" t="s">
        <v>28</v>
      </c>
      <c r="C91" s="175" t="s">
        <v>382</v>
      </c>
      <c r="D91" s="175" t="s">
        <v>16546</v>
      </c>
      <c r="Q91" s="10" t="str">
        <f t="shared" si="3"/>
        <v>LESTE - DIRETORIA REGIONAL DE SAUDE LESTE</v>
      </c>
      <c r="R91" s="164" t="str">
        <f t="shared" si="4"/>
        <v>A</v>
      </c>
      <c r="S91" s="10" t="str">
        <f t="shared" si="5"/>
        <v>GESTÃO</v>
      </c>
    </row>
    <row r="92" spans="1:19" ht="14.4" thickBot="1" x14ac:dyDescent="0.3">
      <c r="A92" s="173" t="s">
        <v>3200</v>
      </c>
      <c r="B92" s="174" t="s">
        <v>28</v>
      </c>
      <c r="C92" s="175" t="s">
        <v>382</v>
      </c>
      <c r="D92" s="175" t="s">
        <v>16549</v>
      </c>
      <c r="Q92" s="10" t="str">
        <f t="shared" si="3"/>
        <v>LESTE - FARMACIA REGIONAL LESTE</v>
      </c>
      <c r="R92" s="164" t="str">
        <f t="shared" si="4"/>
        <v>A</v>
      </c>
      <c r="S92" s="10" t="str">
        <f t="shared" si="5"/>
        <v>ATENÇÃO PRIMÁRIA</v>
      </c>
    </row>
    <row r="93" spans="1:19" ht="14.4" thickBot="1" x14ac:dyDescent="0.3">
      <c r="A93" s="173" t="s">
        <v>4173</v>
      </c>
      <c r="B93" s="174" t="s">
        <v>28</v>
      </c>
      <c r="C93" s="175" t="s">
        <v>382</v>
      </c>
      <c r="D93" s="175" t="s">
        <v>16546</v>
      </c>
      <c r="Q93" s="10" t="str">
        <f t="shared" si="3"/>
        <v>LESTE - GERENCIA DE ASSISTENCIA, EPIDEMIOLOGIA E REGULACAO LESTE</v>
      </c>
      <c r="R93" s="164" t="str">
        <f t="shared" si="4"/>
        <v>A</v>
      </c>
      <c r="S93" s="10" t="str">
        <f t="shared" si="5"/>
        <v>GESTÃO</v>
      </c>
    </row>
    <row r="94" spans="1:19" ht="14.4" thickBot="1" x14ac:dyDescent="0.3">
      <c r="A94" s="173" t="s">
        <v>17553</v>
      </c>
      <c r="B94" s="174" t="s">
        <v>28</v>
      </c>
      <c r="C94" s="175" t="s">
        <v>382</v>
      </c>
      <c r="D94" s="175" t="s">
        <v>16546</v>
      </c>
      <c r="Q94" s="10" t="str">
        <f t="shared" si="3"/>
        <v>LESTE - GERENCIA DE VIGILANCIA SANITARIA LESTE</v>
      </c>
      <c r="R94" s="164" t="str">
        <f t="shared" si="4"/>
        <v>A</v>
      </c>
      <c r="S94" s="10" t="str">
        <f t="shared" si="5"/>
        <v>GESTÃO</v>
      </c>
    </row>
    <row r="95" spans="1:19" ht="14.4" thickBot="1" x14ac:dyDescent="0.3">
      <c r="A95" s="173" t="s">
        <v>17554</v>
      </c>
      <c r="B95" s="174" t="s">
        <v>28</v>
      </c>
      <c r="C95" s="175" t="s">
        <v>382</v>
      </c>
      <c r="D95" s="175" t="s">
        <v>16546</v>
      </c>
      <c r="Q95" s="10" t="str">
        <f t="shared" si="3"/>
        <v>LESTE - GERENCIA DE ZOONOSES LESTE</v>
      </c>
      <c r="R95" s="164" t="str">
        <f t="shared" si="4"/>
        <v>A</v>
      </c>
      <c r="S95" s="10" t="str">
        <f t="shared" si="5"/>
        <v>GESTÃO</v>
      </c>
    </row>
    <row r="96" spans="1:19" ht="14.4" thickBot="1" x14ac:dyDescent="0.3">
      <c r="A96" s="173" t="s">
        <v>17555</v>
      </c>
      <c r="B96" s="174" t="s">
        <v>28</v>
      </c>
      <c r="C96" s="175" t="s">
        <v>382</v>
      </c>
      <c r="D96" s="175" t="s">
        <v>16547</v>
      </c>
      <c r="Q96" s="10" t="str">
        <f t="shared" si="3"/>
        <v>LESTE - LABORATORIO REGIONAL LESTE/NORDESTE</v>
      </c>
      <c r="R96" s="164" t="str">
        <f t="shared" si="4"/>
        <v>A</v>
      </c>
      <c r="S96" s="10" t="str">
        <f t="shared" si="5"/>
        <v>REDE COMPLEMENTAR</v>
      </c>
    </row>
    <row r="97" spans="1:19" ht="14.4" thickBot="1" x14ac:dyDescent="0.3">
      <c r="A97" s="173" t="s">
        <v>481</v>
      </c>
      <c r="B97" s="174" t="s">
        <v>178</v>
      </c>
      <c r="C97" s="175" t="s">
        <v>382</v>
      </c>
      <c r="D97" s="175" t="s">
        <v>17614</v>
      </c>
      <c r="Q97" s="10" t="str">
        <f t="shared" si="3"/>
        <v>LESTE - UNIDADE DE PRONTO ATENDIMENTO LESTE</v>
      </c>
      <c r="R97" s="164" t="str">
        <f t="shared" si="4"/>
        <v>C</v>
      </c>
      <c r="S97" s="10" t="str">
        <f t="shared" si="5"/>
        <v>REDE DE URGÊNCIA</v>
      </c>
    </row>
    <row r="98" spans="1:19" ht="14.4" thickBot="1" x14ac:dyDescent="0.3">
      <c r="A98" s="173" t="s">
        <v>17556</v>
      </c>
      <c r="B98" s="174" t="s">
        <v>28</v>
      </c>
      <c r="C98" s="175" t="s">
        <v>382</v>
      </c>
      <c r="D98" s="175" t="s">
        <v>16547</v>
      </c>
      <c r="Q98" s="10" t="str">
        <f t="shared" si="3"/>
        <v>LESTE - UNIDADE DE REFERENCIA SECUNDARIA SAGRADA FAMILIA</v>
      </c>
      <c r="R98" s="164" t="str">
        <f t="shared" si="4"/>
        <v>A</v>
      </c>
      <c r="S98" s="10" t="str">
        <f t="shared" si="5"/>
        <v>REDE COMPLEMENTAR</v>
      </c>
    </row>
    <row r="99" spans="1:19" ht="14.4" thickBot="1" x14ac:dyDescent="0.3">
      <c r="A99" s="173" t="s">
        <v>17557</v>
      </c>
      <c r="B99" s="174" t="s">
        <v>106</v>
      </c>
      <c r="C99" s="175" t="s">
        <v>382</v>
      </c>
      <c r="D99" s="175" t="s">
        <v>16547</v>
      </c>
      <c r="Q99" s="10" t="str">
        <f t="shared" si="3"/>
        <v>LESTE - UNIDADE DE REFERENCIA SECUNDARIA SAUDADE</v>
      </c>
      <c r="R99" s="164" t="str">
        <f t="shared" si="4"/>
        <v>B</v>
      </c>
      <c r="S99" s="10" t="str">
        <f t="shared" si="5"/>
        <v>REDE COMPLEMENTAR</v>
      </c>
    </row>
    <row r="100" spans="1:19" ht="14.4" thickBot="1" x14ac:dyDescent="0.3">
      <c r="A100" s="173" t="s">
        <v>1238</v>
      </c>
      <c r="B100" s="174" t="s">
        <v>106</v>
      </c>
      <c r="C100" s="175" t="s">
        <v>365</v>
      </c>
      <c r="D100" s="175" t="s">
        <v>16547</v>
      </c>
      <c r="Q100" s="10" t="str">
        <f t="shared" si="3"/>
        <v>NORTE - CENTRAL DE ESTERILIZACAO NORTE</v>
      </c>
      <c r="R100" s="164" t="str">
        <f t="shared" si="4"/>
        <v>B</v>
      </c>
      <c r="S100" s="10" t="str">
        <f t="shared" si="5"/>
        <v>REDE COMPLEMENTAR</v>
      </c>
    </row>
    <row r="101" spans="1:19" ht="14.4" thickBot="1" x14ac:dyDescent="0.3">
      <c r="A101" s="173" t="s">
        <v>1129</v>
      </c>
      <c r="B101" s="174" t="s">
        <v>106</v>
      </c>
      <c r="C101" s="175" t="s">
        <v>365</v>
      </c>
      <c r="D101" s="175" t="s">
        <v>16547</v>
      </c>
      <c r="Q101" s="10" t="str">
        <f t="shared" si="3"/>
        <v>NORTE - CENTRO DE CONTROLE DE ZOONOSES</v>
      </c>
      <c r="R101" s="164" t="str">
        <f t="shared" si="4"/>
        <v>B</v>
      </c>
      <c r="S101" s="10" t="str">
        <f t="shared" si="5"/>
        <v>REDE COMPLEMENTAR</v>
      </c>
    </row>
    <row r="102" spans="1:19" ht="14.4" thickBot="1" x14ac:dyDescent="0.3">
      <c r="A102" s="173" t="s">
        <v>17558</v>
      </c>
      <c r="B102" s="174" t="s">
        <v>106</v>
      </c>
      <c r="C102" s="175" t="s">
        <v>365</v>
      </c>
      <c r="D102" s="175" t="s">
        <v>16547</v>
      </c>
      <c r="Q102" s="10" t="str">
        <f t="shared" si="3"/>
        <v>NORTE - CENTRO DE CONVIVENCIA PROVIDENCIA</v>
      </c>
      <c r="R102" s="164" t="str">
        <f t="shared" si="4"/>
        <v>B</v>
      </c>
      <c r="S102" s="10" t="str">
        <f t="shared" si="5"/>
        <v>REDE COMPLEMENTAR</v>
      </c>
    </row>
    <row r="103" spans="1:19" ht="14.4" thickBot="1" x14ac:dyDescent="0.3">
      <c r="A103" s="173" t="s">
        <v>17559</v>
      </c>
      <c r="B103" s="174" t="s">
        <v>106</v>
      </c>
      <c r="C103" s="175" t="s">
        <v>365</v>
      </c>
      <c r="D103" s="175" t="s">
        <v>16547</v>
      </c>
      <c r="Q103" s="10" t="str">
        <f t="shared" si="3"/>
        <v>NORTE - CENTRO DE CONVIVÊNCIA ROSIMEIRE SILVA</v>
      </c>
      <c r="R103" s="164" t="str">
        <f t="shared" si="4"/>
        <v>B</v>
      </c>
      <c r="S103" s="10" t="str">
        <f t="shared" si="5"/>
        <v>REDE COMPLEMENTAR</v>
      </c>
    </row>
    <row r="104" spans="1:19" ht="14.4" thickBot="1" x14ac:dyDescent="0.3">
      <c r="A104" s="173" t="s">
        <v>563</v>
      </c>
      <c r="B104" s="174" t="s">
        <v>106</v>
      </c>
      <c r="C104" s="175" t="s">
        <v>365</v>
      </c>
      <c r="D104" s="175" t="s">
        <v>16547</v>
      </c>
      <c r="Q104" s="10" t="str">
        <f t="shared" si="3"/>
        <v>NORTE - CENTRO DE ESPECIALIDADES MEDICAS NORTE</v>
      </c>
      <c r="R104" s="164" t="str">
        <f t="shared" si="4"/>
        <v>B</v>
      </c>
      <c r="S104" s="10" t="str">
        <f t="shared" si="5"/>
        <v>REDE COMPLEMENTAR</v>
      </c>
    </row>
    <row r="105" spans="1:19" ht="14.4" thickBot="1" x14ac:dyDescent="0.3">
      <c r="A105" s="173" t="s">
        <v>17560</v>
      </c>
      <c r="B105" s="174" t="s">
        <v>178</v>
      </c>
      <c r="C105" s="175" t="s">
        <v>365</v>
      </c>
      <c r="D105" s="175" t="s">
        <v>16547</v>
      </c>
      <c r="Q105" s="10" t="str">
        <f t="shared" si="3"/>
        <v>NORTE - CENTRO DE ESTERILIZAÇÃO DE CÃES E GATOS NORTE</v>
      </c>
      <c r="R105" s="164" t="str">
        <f t="shared" si="4"/>
        <v>C</v>
      </c>
      <c r="S105" s="10" t="str">
        <f t="shared" si="5"/>
        <v>REDE COMPLEMENTAR</v>
      </c>
    </row>
    <row r="106" spans="1:19" ht="14.4" thickBot="1" x14ac:dyDescent="0.3">
      <c r="A106" s="173" t="s">
        <v>470</v>
      </c>
      <c r="B106" s="174" t="s">
        <v>178</v>
      </c>
      <c r="C106" s="175" t="s">
        <v>365</v>
      </c>
      <c r="D106" s="175" t="s">
        <v>17614</v>
      </c>
      <c r="Q106" s="10" t="str">
        <f t="shared" si="3"/>
        <v>NORTE - CENTRO DE REFERENCIA EM SAUDE MENTAL NORTE</v>
      </c>
      <c r="R106" s="164" t="str">
        <f t="shared" si="4"/>
        <v>C</v>
      </c>
      <c r="S106" s="10" t="str">
        <f t="shared" si="5"/>
        <v>REDE DE URGÊNCIA</v>
      </c>
    </row>
    <row r="107" spans="1:19" ht="14.4" thickBot="1" x14ac:dyDescent="0.3">
      <c r="A107" s="173" t="s">
        <v>550</v>
      </c>
      <c r="B107" s="174" t="s">
        <v>178</v>
      </c>
      <c r="C107" s="175" t="s">
        <v>365</v>
      </c>
      <c r="D107" s="175" t="s">
        <v>16549</v>
      </c>
      <c r="Q107" s="10" t="str">
        <f t="shared" si="3"/>
        <v>NORTE - CENTRO DE SAÚDE AARÃO REIS</v>
      </c>
      <c r="R107" s="164" t="str">
        <f t="shared" si="4"/>
        <v>C</v>
      </c>
      <c r="S107" s="10" t="str">
        <f t="shared" si="5"/>
        <v>ATENÇÃO PRIMÁRIA</v>
      </c>
    </row>
    <row r="108" spans="1:19" ht="14.4" thickBot="1" x14ac:dyDescent="0.3">
      <c r="A108" s="173" t="s">
        <v>3754</v>
      </c>
      <c r="B108" s="174" t="s">
        <v>106</v>
      </c>
      <c r="C108" s="175" t="s">
        <v>365</v>
      </c>
      <c r="D108" s="175" t="s">
        <v>16549</v>
      </c>
      <c r="Q108" s="10" t="str">
        <f t="shared" si="3"/>
        <v>NORTE - CENTRO DE SAÚDE CAMPO ALEGRE</v>
      </c>
      <c r="R108" s="164" t="str">
        <f t="shared" si="4"/>
        <v>B</v>
      </c>
      <c r="S108" s="10" t="str">
        <f t="shared" si="5"/>
        <v>ATENÇÃO PRIMÁRIA</v>
      </c>
    </row>
    <row r="109" spans="1:19" ht="14.4" thickBot="1" x14ac:dyDescent="0.3">
      <c r="A109" s="173" t="s">
        <v>654</v>
      </c>
      <c r="B109" s="174" t="s">
        <v>178</v>
      </c>
      <c r="C109" s="175" t="s">
        <v>365</v>
      </c>
      <c r="D109" s="175" t="s">
        <v>16549</v>
      </c>
      <c r="Q109" s="10" t="str">
        <f t="shared" si="3"/>
        <v>NORTE - CENTRO DE SAÚDE ETELVINA CARNEIRO</v>
      </c>
      <c r="R109" s="164" t="str">
        <f t="shared" si="4"/>
        <v>C</v>
      </c>
      <c r="S109" s="10" t="str">
        <f t="shared" si="5"/>
        <v>ATENÇÃO PRIMÁRIA</v>
      </c>
    </row>
    <row r="110" spans="1:19" ht="14.4" thickBot="1" x14ac:dyDescent="0.3">
      <c r="A110" s="173" t="s">
        <v>1227</v>
      </c>
      <c r="B110" s="174" t="s">
        <v>265</v>
      </c>
      <c r="C110" s="175" t="s">
        <v>365</v>
      </c>
      <c r="D110" s="175" t="s">
        <v>16549</v>
      </c>
      <c r="Q110" s="10" t="str">
        <f t="shared" si="3"/>
        <v>NORTE - CENTRO DE SAÚDE FELICIDADE II</v>
      </c>
      <c r="R110" s="164" t="str">
        <f t="shared" si="4"/>
        <v>D</v>
      </c>
      <c r="S110" s="10" t="str">
        <f t="shared" si="5"/>
        <v>ATENÇÃO PRIMÁRIA</v>
      </c>
    </row>
    <row r="111" spans="1:19" ht="14.4" thickBot="1" x14ac:dyDescent="0.3">
      <c r="A111" s="173" t="s">
        <v>543</v>
      </c>
      <c r="B111" s="174" t="s">
        <v>106</v>
      </c>
      <c r="C111" s="175" t="s">
        <v>365</v>
      </c>
      <c r="D111" s="175" t="s">
        <v>16549</v>
      </c>
      <c r="Q111" s="10" t="str">
        <f t="shared" si="3"/>
        <v>NORTE - CENTRO DE SAÚDE FLORAMAR</v>
      </c>
      <c r="R111" s="164" t="str">
        <f t="shared" si="4"/>
        <v>B</v>
      </c>
      <c r="S111" s="10" t="str">
        <f t="shared" si="5"/>
        <v>ATENÇÃO PRIMÁRIA</v>
      </c>
    </row>
    <row r="112" spans="1:19" ht="14.4" thickBot="1" x14ac:dyDescent="0.3">
      <c r="A112" s="173" t="s">
        <v>773</v>
      </c>
      <c r="B112" s="174" t="s">
        <v>106</v>
      </c>
      <c r="C112" s="175" t="s">
        <v>365</v>
      </c>
      <c r="D112" s="175" t="s">
        <v>16549</v>
      </c>
      <c r="Q112" s="10" t="str">
        <f t="shared" si="3"/>
        <v>NORTE - CENTRO DE SAÚDE GUARANI</v>
      </c>
      <c r="R112" s="164" t="str">
        <f t="shared" si="4"/>
        <v>B</v>
      </c>
      <c r="S112" s="10" t="str">
        <f t="shared" si="5"/>
        <v>ATENÇÃO PRIMÁRIA</v>
      </c>
    </row>
    <row r="113" spans="1:19" ht="14.4" thickBot="1" x14ac:dyDescent="0.3">
      <c r="A113" s="173" t="s">
        <v>4868</v>
      </c>
      <c r="B113" s="174" t="s">
        <v>178</v>
      </c>
      <c r="C113" s="175" t="s">
        <v>365</v>
      </c>
      <c r="D113" s="175" t="s">
        <v>16549</v>
      </c>
      <c r="Q113" s="10" t="str">
        <f t="shared" si="3"/>
        <v>NORTE - CENTRO DE SAÚDE HELIÓPOLIS</v>
      </c>
      <c r="R113" s="164" t="str">
        <f t="shared" si="4"/>
        <v>C</v>
      </c>
      <c r="S113" s="10" t="str">
        <f t="shared" si="5"/>
        <v>ATENÇÃO PRIMÁRIA</v>
      </c>
    </row>
    <row r="114" spans="1:19" ht="14.4" thickBot="1" x14ac:dyDescent="0.3">
      <c r="A114" s="173" t="s">
        <v>719</v>
      </c>
      <c r="B114" s="174" t="s">
        <v>265</v>
      </c>
      <c r="C114" s="175" t="s">
        <v>365</v>
      </c>
      <c r="D114" s="175" t="s">
        <v>16549</v>
      </c>
      <c r="Q114" s="10" t="str">
        <f t="shared" si="3"/>
        <v>NORTE - CENTRO DE SAÚDE JAQUELINE</v>
      </c>
      <c r="R114" s="164" t="str">
        <f t="shared" si="4"/>
        <v>D</v>
      </c>
      <c r="S114" s="10" t="str">
        <f t="shared" si="5"/>
        <v>ATENÇÃO PRIMÁRIA</v>
      </c>
    </row>
    <row r="115" spans="1:19" ht="14.4" thickBot="1" x14ac:dyDescent="0.3">
      <c r="A115" s="173" t="s">
        <v>507</v>
      </c>
      <c r="B115" s="174" t="s">
        <v>265</v>
      </c>
      <c r="C115" s="175" t="s">
        <v>365</v>
      </c>
      <c r="D115" s="175" t="s">
        <v>16549</v>
      </c>
      <c r="Q115" s="10" t="str">
        <f t="shared" si="3"/>
        <v>NORTE - CENTRO DE SAÚDE JAQUELINE II</v>
      </c>
      <c r="R115" s="164" t="str">
        <f t="shared" si="4"/>
        <v>D</v>
      </c>
      <c r="S115" s="10" t="str">
        <f t="shared" si="5"/>
        <v>ATENÇÃO PRIMÁRIA</v>
      </c>
    </row>
    <row r="116" spans="1:19" ht="14.4" thickBot="1" x14ac:dyDescent="0.3">
      <c r="A116" s="173" t="s">
        <v>791</v>
      </c>
      <c r="B116" s="174" t="s">
        <v>265</v>
      </c>
      <c r="C116" s="175" t="s">
        <v>365</v>
      </c>
      <c r="D116" s="175" t="s">
        <v>16549</v>
      </c>
      <c r="Q116" s="10" t="str">
        <f t="shared" si="3"/>
        <v>NORTE - CENTRO DE SAÚDE JARDIM FELICIDADE</v>
      </c>
      <c r="R116" s="164" t="str">
        <f t="shared" si="4"/>
        <v>D</v>
      </c>
      <c r="S116" s="10" t="str">
        <f t="shared" si="5"/>
        <v>ATENÇÃO PRIMÁRIA</v>
      </c>
    </row>
    <row r="117" spans="1:19" ht="14.4" thickBot="1" x14ac:dyDescent="0.3">
      <c r="A117" s="173" t="s">
        <v>626</v>
      </c>
      <c r="B117" s="174" t="s">
        <v>178</v>
      </c>
      <c r="C117" s="175" t="s">
        <v>365</v>
      </c>
      <c r="D117" s="175" t="s">
        <v>16549</v>
      </c>
      <c r="Q117" s="10" t="str">
        <f t="shared" si="3"/>
        <v>NORTE - CENTRO DE SAÚDE JARDIM GUANABARA</v>
      </c>
      <c r="R117" s="164" t="str">
        <f t="shared" si="4"/>
        <v>C</v>
      </c>
      <c r="S117" s="10" t="str">
        <f t="shared" si="5"/>
        <v>ATENÇÃO PRIMÁRIA</v>
      </c>
    </row>
    <row r="118" spans="1:19" ht="14.4" thickBot="1" x14ac:dyDescent="0.3">
      <c r="A118" s="173" t="s">
        <v>1517</v>
      </c>
      <c r="B118" s="174" t="s">
        <v>265</v>
      </c>
      <c r="C118" s="175" t="s">
        <v>365</v>
      </c>
      <c r="D118" s="175" t="s">
        <v>16549</v>
      </c>
      <c r="Q118" s="10" t="str">
        <f t="shared" si="3"/>
        <v>NORTE - CENTRO DE SAÚDE LAJEDO</v>
      </c>
      <c r="R118" s="164" t="str">
        <f t="shared" si="4"/>
        <v>D</v>
      </c>
      <c r="S118" s="10" t="str">
        <f t="shared" si="5"/>
        <v>ATENÇÃO PRIMÁRIA</v>
      </c>
    </row>
    <row r="119" spans="1:19" ht="14.4" thickBot="1" x14ac:dyDescent="0.3">
      <c r="A119" s="173" t="s">
        <v>421</v>
      </c>
      <c r="B119" s="174" t="s">
        <v>178</v>
      </c>
      <c r="C119" s="175" t="s">
        <v>365</v>
      </c>
      <c r="D119" s="175" t="s">
        <v>16549</v>
      </c>
      <c r="Q119" s="10" t="str">
        <f t="shared" si="3"/>
        <v>NORTE - CENTRO DE SAÚDE MG20</v>
      </c>
      <c r="R119" s="164" t="str">
        <f t="shared" si="4"/>
        <v>C</v>
      </c>
      <c r="S119" s="10" t="str">
        <f t="shared" si="5"/>
        <v>ATENÇÃO PRIMÁRIA</v>
      </c>
    </row>
    <row r="120" spans="1:19" ht="14.4" thickBot="1" x14ac:dyDescent="0.3">
      <c r="A120" s="173" t="s">
        <v>518</v>
      </c>
      <c r="B120" s="174" t="s">
        <v>178</v>
      </c>
      <c r="C120" s="175" t="s">
        <v>365</v>
      </c>
      <c r="D120" s="175" t="s">
        <v>16549</v>
      </c>
      <c r="Q120" s="10" t="str">
        <f t="shared" si="3"/>
        <v>NORTE - CENTRO DE SAÚDE NOVO AARÃO REIS</v>
      </c>
      <c r="R120" s="164" t="str">
        <f t="shared" si="4"/>
        <v>C</v>
      </c>
      <c r="S120" s="10" t="str">
        <f t="shared" si="5"/>
        <v>ATENÇÃO PRIMÁRIA</v>
      </c>
    </row>
    <row r="121" spans="1:19" ht="14.4" thickBot="1" x14ac:dyDescent="0.3">
      <c r="A121" s="173" t="s">
        <v>1265</v>
      </c>
      <c r="B121" s="174" t="s">
        <v>178</v>
      </c>
      <c r="C121" s="175" t="s">
        <v>365</v>
      </c>
      <c r="D121" s="175" t="s">
        <v>16549</v>
      </c>
      <c r="Q121" s="10" t="str">
        <f t="shared" si="3"/>
        <v>NORTE - CENTRO DE SAÚDE PRIMEIRO DE MAIO</v>
      </c>
      <c r="R121" s="164" t="str">
        <f t="shared" si="4"/>
        <v>C</v>
      </c>
      <c r="S121" s="10" t="str">
        <f t="shared" si="5"/>
        <v>ATENÇÃO PRIMÁRIA</v>
      </c>
    </row>
    <row r="122" spans="1:19" ht="14.4" thickBot="1" x14ac:dyDescent="0.3">
      <c r="A122" s="173" t="s">
        <v>612</v>
      </c>
      <c r="B122" s="174" t="s">
        <v>106</v>
      </c>
      <c r="C122" s="175" t="s">
        <v>365</v>
      </c>
      <c r="D122" s="175" t="s">
        <v>16549</v>
      </c>
      <c r="Q122" s="10" t="str">
        <f t="shared" si="3"/>
        <v>NORTE - CENTRO DE SAÚDE PROVIDÊNCIA</v>
      </c>
      <c r="R122" s="164" t="str">
        <f t="shared" si="4"/>
        <v>B</v>
      </c>
      <c r="S122" s="10" t="str">
        <f t="shared" si="5"/>
        <v>ATENÇÃO PRIMÁRIA</v>
      </c>
    </row>
    <row r="123" spans="1:19" ht="14.4" thickBot="1" x14ac:dyDescent="0.3">
      <c r="A123" s="173" t="s">
        <v>605</v>
      </c>
      <c r="B123" s="174" t="s">
        <v>178</v>
      </c>
      <c r="C123" s="175" t="s">
        <v>365</v>
      </c>
      <c r="D123" s="175" t="s">
        <v>16549</v>
      </c>
      <c r="Q123" s="10" t="str">
        <f t="shared" si="3"/>
        <v>NORTE - CENTRO DE SAÚDE SÃO BERNARDO</v>
      </c>
      <c r="R123" s="164" t="str">
        <f t="shared" si="4"/>
        <v>C</v>
      </c>
      <c r="S123" s="10" t="str">
        <f t="shared" si="5"/>
        <v>ATENÇÃO PRIMÁRIA</v>
      </c>
    </row>
    <row r="124" spans="1:19" ht="14.4" thickBot="1" x14ac:dyDescent="0.3">
      <c r="A124" s="173" t="s">
        <v>607</v>
      </c>
      <c r="B124" s="174" t="s">
        <v>265</v>
      </c>
      <c r="C124" s="175" t="s">
        <v>365</v>
      </c>
      <c r="D124" s="175" t="s">
        <v>16549</v>
      </c>
      <c r="Q124" s="10" t="str">
        <f t="shared" si="3"/>
        <v>NORTE - CENTRO DE SAÚDE SÃO TOMÁS</v>
      </c>
      <c r="R124" s="164" t="str">
        <f t="shared" si="4"/>
        <v>D</v>
      </c>
      <c r="S124" s="10" t="str">
        <f t="shared" si="5"/>
        <v>ATENÇÃO PRIMÁRIA</v>
      </c>
    </row>
    <row r="125" spans="1:19" ht="14.4" thickBot="1" x14ac:dyDescent="0.3">
      <c r="A125" s="173" t="s">
        <v>825</v>
      </c>
      <c r="B125" s="174" t="s">
        <v>265</v>
      </c>
      <c r="C125" s="175" t="s">
        <v>365</v>
      </c>
      <c r="D125" s="175" t="s">
        <v>16549</v>
      </c>
      <c r="Q125" s="10" t="str">
        <f t="shared" si="3"/>
        <v>NORTE - CENTRO DE SAÚDE TUPI</v>
      </c>
      <c r="R125" s="164" t="str">
        <f t="shared" si="4"/>
        <v>D</v>
      </c>
      <c r="S125" s="10" t="str">
        <f t="shared" si="5"/>
        <v>ATENÇÃO PRIMÁRIA</v>
      </c>
    </row>
    <row r="126" spans="1:19" ht="14.4" thickBot="1" x14ac:dyDescent="0.3">
      <c r="A126" s="173" t="s">
        <v>363</v>
      </c>
      <c r="B126" s="174" t="s">
        <v>265</v>
      </c>
      <c r="C126" s="175" t="s">
        <v>365</v>
      </c>
      <c r="D126" s="175" t="s">
        <v>16549</v>
      </c>
      <c r="Q126" s="10" t="str">
        <f t="shared" si="3"/>
        <v>NORTE - CENTRO DE SAÚDE ZILAH SPÓSITO</v>
      </c>
      <c r="R126" s="164" t="str">
        <f t="shared" si="4"/>
        <v>D</v>
      </c>
      <c r="S126" s="10" t="str">
        <f t="shared" si="5"/>
        <v>ATENÇÃO PRIMÁRIA</v>
      </c>
    </row>
    <row r="127" spans="1:19" ht="14.4" thickBot="1" x14ac:dyDescent="0.3">
      <c r="A127" s="173" t="s">
        <v>709</v>
      </c>
      <c r="B127" s="174" t="s">
        <v>178</v>
      </c>
      <c r="C127" s="175" t="s">
        <v>365</v>
      </c>
      <c r="D127" s="175" t="s">
        <v>16546</v>
      </c>
      <c r="Q127" s="10" t="str">
        <f t="shared" si="3"/>
        <v>NORTE - DIRETORIA REGIONAL DE SAUDE NORTE</v>
      </c>
      <c r="R127" s="164" t="str">
        <f t="shared" si="4"/>
        <v>C</v>
      </c>
      <c r="S127" s="10" t="str">
        <f t="shared" si="5"/>
        <v>GESTÃO</v>
      </c>
    </row>
    <row r="128" spans="1:19" ht="14.4" thickBot="1" x14ac:dyDescent="0.3">
      <c r="A128" s="173" t="s">
        <v>729</v>
      </c>
      <c r="B128" s="174" t="s">
        <v>106</v>
      </c>
      <c r="C128" s="175" t="s">
        <v>365</v>
      </c>
      <c r="D128" s="175" t="s">
        <v>16549</v>
      </c>
      <c r="Q128" s="10" t="str">
        <f t="shared" si="3"/>
        <v>NORTE - FARMACIA REGIONAL NORTE</v>
      </c>
      <c r="R128" s="164" t="str">
        <f t="shared" si="4"/>
        <v>B</v>
      </c>
      <c r="S128" s="10" t="str">
        <f t="shared" si="5"/>
        <v>ATENÇÃO PRIMÁRIA</v>
      </c>
    </row>
    <row r="129" spans="1:19" ht="14.4" thickBot="1" x14ac:dyDescent="0.3">
      <c r="A129" s="173" t="s">
        <v>926</v>
      </c>
      <c r="B129" s="174" t="s">
        <v>178</v>
      </c>
      <c r="C129" s="175" t="s">
        <v>365</v>
      </c>
      <c r="D129" s="175" t="s">
        <v>16546</v>
      </c>
      <c r="Q129" s="10" t="str">
        <f t="shared" si="3"/>
        <v>NORTE - GERENCIA DE ASSISTENCIA, EPIDEMIOLOGIA E REGULACAO NORTE</v>
      </c>
      <c r="R129" s="164" t="str">
        <f t="shared" si="4"/>
        <v>C</v>
      </c>
      <c r="S129" s="10" t="str">
        <f t="shared" si="5"/>
        <v>GESTÃO</v>
      </c>
    </row>
    <row r="130" spans="1:19" ht="14.4" thickBot="1" x14ac:dyDescent="0.3">
      <c r="A130" s="173" t="s">
        <v>4015</v>
      </c>
      <c r="B130" s="174" t="s">
        <v>178</v>
      </c>
      <c r="C130" s="175" t="s">
        <v>365</v>
      </c>
      <c r="D130" s="175" t="s">
        <v>16546</v>
      </c>
      <c r="Q130" s="10" t="str">
        <f t="shared" ref="Q130:Q193" si="6">CONCATENATE(C130," - ",A130)</f>
        <v>NORTE - GERENCIA DE VIGILANCIA SANITARIA NORTE</v>
      </c>
      <c r="R130" s="164" t="str">
        <f t="shared" ref="R130:R193" si="7">B130</f>
        <v>C</v>
      </c>
      <c r="S130" s="10" t="str">
        <f t="shared" ref="S130:S193" si="8">D130</f>
        <v>GESTÃO</v>
      </c>
    </row>
    <row r="131" spans="1:19" ht="14.4" thickBot="1" x14ac:dyDescent="0.3">
      <c r="A131" s="173" t="s">
        <v>13163</v>
      </c>
      <c r="B131" s="174" t="s">
        <v>178</v>
      </c>
      <c r="C131" s="175" t="s">
        <v>365</v>
      </c>
      <c r="D131" s="175" t="s">
        <v>16546</v>
      </c>
      <c r="Q131" s="10" t="str">
        <f t="shared" si="6"/>
        <v>NORTE - GERENCIA DE ZOONOSES NORTE</v>
      </c>
      <c r="R131" s="164" t="str">
        <f t="shared" si="7"/>
        <v>C</v>
      </c>
      <c r="S131" s="10" t="str">
        <f t="shared" si="8"/>
        <v>GESTÃO</v>
      </c>
    </row>
    <row r="132" spans="1:19" ht="14.4" thickBot="1" x14ac:dyDescent="0.3">
      <c r="A132" s="173" t="s">
        <v>17561</v>
      </c>
      <c r="B132" s="174" t="s">
        <v>106</v>
      </c>
      <c r="C132" s="175" t="s">
        <v>365</v>
      </c>
      <c r="D132" s="175" t="s">
        <v>16547</v>
      </c>
      <c r="Q132" s="10" t="str">
        <f t="shared" si="6"/>
        <v>NORTE - LABORATORIO DE ZOONOSES</v>
      </c>
      <c r="R132" s="164" t="str">
        <f t="shared" si="7"/>
        <v>B</v>
      </c>
      <c r="S132" s="10" t="str">
        <f t="shared" si="8"/>
        <v>REDE COMPLEMENTAR</v>
      </c>
    </row>
    <row r="133" spans="1:19" ht="14.4" thickBot="1" x14ac:dyDescent="0.3">
      <c r="A133" s="173" t="s">
        <v>667</v>
      </c>
      <c r="B133" s="174" t="s">
        <v>265</v>
      </c>
      <c r="C133" s="175" t="s">
        <v>365</v>
      </c>
      <c r="D133" s="175" t="s">
        <v>17614</v>
      </c>
      <c r="Q133" s="10" t="str">
        <f t="shared" si="6"/>
        <v>NORTE - UNIDADE DE PRONTO ATENDIMENTO NORTE</v>
      </c>
      <c r="R133" s="164" t="str">
        <f t="shared" si="7"/>
        <v>D</v>
      </c>
      <c r="S133" s="10" t="str">
        <f t="shared" si="8"/>
        <v>REDE DE URGÊNCIA</v>
      </c>
    </row>
    <row r="134" spans="1:19" ht="28.2" thickBot="1" x14ac:dyDescent="0.3">
      <c r="A134" s="173" t="s">
        <v>17562</v>
      </c>
      <c r="B134" s="174" t="s">
        <v>28</v>
      </c>
      <c r="C134" s="175" t="s">
        <v>16637</v>
      </c>
      <c r="D134" s="175" t="s">
        <v>16546</v>
      </c>
      <c r="Q134" s="10" t="str">
        <f t="shared" si="6"/>
        <v>NÍVEL_CENTRAL - ASSESSORIA DE COMUNICAÇÃO SOCIAL</v>
      </c>
      <c r="R134" s="164" t="str">
        <f t="shared" si="7"/>
        <v>A</v>
      </c>
      <c r="S134" s="10" t="str">
        <f t="shared" si="8"/>
        <v>GESTÃO</v>
      </c>
    </row>
    <row r="135" spans="1:19" ht="28.2" thickBot="1" x14ac:dyDescent="0.3">
      <c r="A135" s="173" t="s">
        <v>4907</v>
      </c>
      <c r="B135" s="174" t="s">
        <v>28</v>
      </c>
      <c r="C135" s="175" t="s">
        <v>16637</v>
      </c>
      <c r="D135" s="175" t="s">
        <v>16546</v>
      </c>
      <c r="Q135" s="10" t="str">
        <f t="shared" si="6"/>
        <v>NÍVEL_CENTRAL - ASSESSORIA DE EDUCAÇÃO EM SAÚDE</v>
      </c>
      <c r="R135" s="164" t="str">
        <f t="shared" si="7"/>
        <v>A</v>
      </c>
      <c r="S135" s="10" t="str">
        <f t="shared" si="8"/>
        <v>GESTÃO</v>
      </c>
    </row>
    <row r="136" spans="1:19" ht="28.2" thickBot="1" x14ac:dyDescent="0.3">
      <c r="A136" s="173" t="s">
        <v>17563</v>
      </c>
      <c r="B136" s="174" t="s">
        <v>28</v>
      </c>
      <c r="C136" s="175" t="s">
        <v>16637</v>
      </c>
      <c r="D136" s="175" t="s">
        <v>16546</v>
      </c>
      <c r="Q136" s="10" t="str">
        <f t="shared" si="6"/>
        <v>NÍVEL_CENTRAL - ASSESSORIA DE PLANEJAMENTO E ACOES INTERSETORIAIS</v>
      </c>
      <c r="R136" s="164" t="str">
        <f t="shared" si="7"/>
        <v>A</v>
      </c>
      <c r="S136" s="10" t="str">
        <f t="shared" si="8"/>
        <v>GESTÃO</v>
      </c>
    </row>
    <row r="137" spans="1:19" ht="28.2" thickBot="1" x14ac:dyDescent="0.3">
      <c r="A137" s="173" t="s">
        <v>17564</v>
      </c>
      <c r="B137" s="174" t="s">
        <v>28</v>
      </c>
      <c r="C137" s="175" t="s">
        <v>16637</v>
      </c>
      <c r="D137" s="175" t="s">
        <v>16546</v>
      </c>
      <c r="Q137" s="10" t="str">
        <f t="shared" si="6"/>
        <v>NÍVEL_CENTRAL - ASSESSORIA DE TECNOLOGIA DA INFORMACAO EM SAUDE</v>
      </c>
      <c r="R137" s="164" t="str">
        <f t="shared" si="7"/>
        <v>A</v>
      </c>
      <c r="S137" s="10" t="str">
        <f t="shared" si="8"/>
        <v>GESTÃO</v>
      </c>
    </row>
    <row r="138" spans="1:19" ht="28.2" thickBot="1" x14ac:dyDescent="0.3">
      <c r="A138" s="173" t="s">
        <v>529</v>
      </c>
      <c r="B138" s="174" t="s">
        <v>28</v>
      </c>
      <c r="C138" s="175" t="s">
        <v>16637</v>
      </c>
      <c r="D138" s="175" t="s">
        <v>16546</v>
      </c>
      <c r="Q138" s="10" t="str">
        <f t="shared" si="6"/>
        <v>NÍVEL_CENTRAL - ASSESSORIA JURIDICA</v>
      </c>
      <c r="R138" s="164" t="str">
        <f t="shared" si="7"/>
        <v>A</v>
      </c>
      <c r="S138" s="10" t="str">
        <f t="shared" si="8"/>
        <v>GESTÃO</v>
      </c>
    </row>
    <row r="139" spans="1:19" ht="28.2" thickBot="1" x14ac:dyDescent="0.3">
      <c r="A139" s="173" t="s">
        <v>17565</v>
      </c>
      <c r="B139" s="174" t="s">
        <v>28</v>
      </c>
      <c r="C139" s="175" t="s">
        <v>16637</v>
      </c>
      <c r="D139" s="175" t="s">
        <v>16546</v>
      </c>
      <c r="Q139" s="10" t="str">
        <f t="shared" si="6"/>
        <v>NÍVEL_CENTRAL - CONSELHO MUNICIPAL DE POLÍTICAS SOBRE DROGAS DE BELO HORIZONTE</v>
      </c>
      <c r="R139" s="164" t="str">
        <f t="shared" si="7"/>
        <v>A</v>
      </c>
      <c r="S139" s="10" t="str">
        <f t="shared" si="8"/>
        <v>GESTÃO</v>
      </c>
    </row>
    <row r="140" spans="1:19" ht="28.2" thickBot="1" x14ac:dyDescent="0.3">
      <c r="A140" s="173" t="s">
        <v>17566</v>
      </c>
      <c r="B140" s="174" t="s">
        <v>28</v>
      </c>
      <c r="C140" s="175" t="s">
        <v>16637</v>
      </c>
      <c r="D140" s="175" t="s">
        <v>16546</v>
      </c>
      <c r="Q140" s="10" t="str">
        <f t="shared" si="6"/>
        <v>NÍVEL_CENTRAL - CONSELHO MUNICIPAL DE SAÚDE</v>
      </c>
      <c r="R140" s="164" t="str">
        <f t="shared" si="7"/>
        <v>A</v>
      </c>
      <c r="S140" s="10" t="str">
        <f t="shared" si="8"/>
        <v>GESTÃO</v>
      </c>
    </row>
    <row r="141" spans="1:19" ht="28.2" thickBot="1" x14ac:dyDescent="0.3">
      <c r="A141" s="173" t="s">
        <v>631</v>
      </c>
      <c r="B141" s="174" t="s">
        <v>28</v>
      </c>
      <c r="C141" s="175" t="s">
        <v>16637</v>
      </c>
      <c r="D141" s="175" t="s">
        <v>16546</v>
      </c>
      <c r="Q141" s="10" t="str">
        <f t="shared" si="6"/>
        <v>NÍVEL_CENTRAL - DIRETORIA DE ASSISTENCIA A SAUDE</v>
      </c>
      <c r="R141" s="164" t="str">
        <f t="shared" si="7"/>
        <v>A</v>
      </c>
      <c r="S141" s="10" t="str">
        <f t="shared" si="8"/>
        <v>GESTÃO</v>
      </c>
    </row>
    <row r="142" spans="1:19" ht="28.2" thickBot="1" x14ac:dyDescent="0.3">
      <c r="A142" s="173" t="s">
        <v>17567</v>
      </c>
      <c r="B142" s="174" t="s">
        <v>28</v>
      </c>
      <c r="C142" s="175" t="s">
        <v>16637</v>
      </c>
      <c r="D142" s="175" t="s">
        <v>16546</v>
      </c>
      <c r="Q142" s="10" t="str">
        <f t="shared" si="6"/>
        <v>NÍVEL_CENTRAL - DIRETORIA DE LOGÍSTICA E SUPRIMENTOS</v>
      </c>
      <c r="R142" s="164" t="str">
        <f t="shared" si="7"/>
        <v>A</v>
      </c>
      <c r="S142" s="10" t="str">
        <f t="shared" si="8"/>
        <v>GESTÃO</v>
      </c>
    </row>
    <row r="143" spans="1:19" ht="28.2" thickBot="1" x14ac:dyDescent="0.3">
      <c r="A143" s="173" t="s">
        <v>17568</v>
      </c>
      <c r="B143" s="174" t="s">
        <v>28</v>
      </c>
      <c r="C143" s="175" t="s">
        <v>16637</v>
      </c>
      <c r="D143" s="175" t="s">
        <v>16546</v>
      </c>
      <c r="Q143" s="10" t="str">
        <f t="shared" si="6"/>
        <v>NÍVEL_CENTRAL - DIRETORIA DE ORCAMENTO E FINANCAS</v>
      </c>
      <c r="R143" s="164" t="str">
        <f t="shared" si="7"/>
        <v>A</v>
      </c>
      <c r="S143" s="10" t="str">
        <f t="shared" si="8"/>
        <v>GESTÃO</v>
      </c>
    </row>
    <row r="144" spans="1:19" ht="28.2" thickBot="1" x14ac:dyDescent="0.3">
      <c r="A144" s="173" t="s">
        <v>9348</v>
      </c>
      <c r="B144" s="174" t="s">
        <v>28</v>
      </c>
      <c r="C144" s="175" t="s">
        <v>16637</v>
      </c>
      <c r="D144" s="175" t="s">
        <v>16546</v>
      </c>
      <c r="Q144" s="10" t="str">
        <f t="shared" si="6"/>
        <v>NÍVEL_CENTRAL - DIRETORIA DE PROMOCAO A SAUDE E VIGILANCIA EPIDEMIOLOGICA</v>
      </c>
      <c r="R144" s="164" t="str">
        <f t="shared" si="7"/>
        <v>A</v>
      </c>
      <c r="S144" s="10" t="str">
        <f t="shared" si="8"/>
        <v>GESTÃO</v>
      </c>
    </row>
    <row r="145" spans="1:19" ht="28.2" thickBot="1" x14ac:dyDescent="0.3">
      <c r="A145" s="173" t="s">
        <v>8710</v>
      </c>
      <c r="B145" s="174" t="s">
        <v>28</v>
      </c>
      <c r="C145" s="175" t="s">
        <v>16637</v>
      </c>
      <c r="D145" s="175" t="s">
        <v>16546</v>
      </c>
      <c r="Q145" s="10" t="str">
        <f t="shared" si="6"/>
        <v>NÍVEL_CENTRAL - DIRETORIA DE REGULACAO DE MEDIA E ALTA COMPLEXIDADE EM SAUDE</v>
      </c>
      <c r="R145" s="164" t="str">
        <f t="shared" si="7"/>
        <v>A</v>
      </c>
      <c r="S145" s="10" t="str">
        <f t="shared" si="8"/>
        <v>GESTÃO</v>
      </c>
    </row>
    <row r="146" spans="1:19" ht="28.2" thickBot="1" x14ac:dyDescent="0.3">
      <c r="A146" s="173" t="s">
        <v>661</v>
      </c>
      <c r="B146" s="174" t="s">
        <v>28</v>
      </c>
      <c r="C146" s="175" t="s">
        <v>16637</v>
      </c>
      <c r="D146" s="175" t="s">
        <v>16546</v>
      </c>
      <c r="Q146" s="10" t="str">
        <f t="shared" si="6"/>
        <v>NÍVEL_CENTRAL - DIRETORIA DE VIGILANCIA SANITARIA</v>
      </c>
      <c r="R146" s="164" t="str">
        <f t="shared" si="7"/>
        <v>A</v>
      </c>
      <c r="S146" s="10" t="str">
        <f t="shared" si="8"/>
        <v>GESTÃO</v>
      </c>
    </row>
    <row r="147" spans="1:19" ht="28.2" thickBot="1" x14ac:dyDescent="0.3">
      <c r="A147" s="173" t="s">
        <v>8012</v>
      </c>
      <c r="B147" s="174" t="s">
        <v>28</v>
      </c>
      <c r="C147" s="175" t="s">
        <v>16637</v>
      </c>
      <c r="D147" s="175" t="s">
        <v>16546</v>
      </c>
      <c r="Q147" s="10" t="str">
        <f t="shared" si="6"/>
        <v>NÍVEL_CENTRAL - DIRETORIA DE ZOONOSES</v>
      </c>
      <c r="R147" s="164" t="str">
        <f t="shared" si="7"/>
        <v>A</v>
      </c>
      <c r="S147" s="10" t="str">
        <f t="shared" si="8"/>
        <v>GESTÃO</v>
      </c>
    </row>
    <row r="148" spans="1:19" ht="28.2" thickBot="1" x14ac:dyDescent="0.3">
      <c r="A148" s="173" t="s">
        <v>17569</v>
      </c>
      <c r="B148" s="174" t="s">
        <v>28</v>
      </c>
      <c r="C148" s="175" t="s">
        <v>16637</v>
      </c>
      <c r="D148" s="175" t="s">
        <v>16546</v>
      </c>
      <c r="Q148" s="10" t="str">
        <f t="shared" si="6"/>
        <v>NÍVEL_CENTRAL - DIRETORIA ESTRATEGICA DE PESSOAS</v>
      </c>
      <c r="R148" s="164" t="str">
        <f t="shared" si="7"/>
        <v>A</v>
      </c>
      <c r="S148" s="10" t="str">
        <f t="shared" si="8"/>
        <v>GESTÃO</v>
      </c>
    </row>
    <row r="149" spans="1:19" ht="28.2" thickBot="1" x14ac:dyDescent="0.3">
      <c r="A149" s="173" t="s">
        <v>16655</v>
      </c>
      <c r="B149" s="174" t="s">
        <v>28</v>
      </c>
      <c r="C149" s="175" t="s">
        <v>16637</v>
      </c>
      <c r="D149" s="175" t="s">
        <v>16546</v>
      </c>
      <c r="Q149" s="10" t="str">
        <f t="shared" si="6"/>
        <v>NÍVEL_CENTRAL - GABINETE</v>
      </c>
      <c r="R149" s="164" t="str">
        <f t="shared" si="7"/>
        <v>A</v>
      </c>
      <c r="S149" s="10" t="str">
        <f t="shared" si="8"/>
        <v>GESTÃO</v>
      </c>
    </row>
    <row r="150" spans="1:19" ht="28.2" thickBot="1" x14ac:dyDescent="0.3">
      <c r="A150" s="173" t="s">
        <v>5104</v>
      </c>
      <c r="B150" s="174" t="s">
        <v>28</v>
      </c>
      <c r="C150" s="175" t="s">
        <v>16637</v>
      </c>
      <c r="D150" s="175" t="s">
        <v>16546</v>
      </c>
      <c r="Q150" s="10" t="str">
        <f t="shared" si="6"/>
        <v>NÍVEL_CENTRAL - GERENCIA DE ATENCAO PRIMARIA A SAUDE</v>
      </c>
      <c r="R150" s="164" t="str">
        <f t="shared" si="7"/>
        <v>A</v>
      </c>
      <c r="S150" s="10" t="str">
        <f t="shared" si="8"/>
        <v>GESTÃO</v>
      </c>
    </row>
    <row r="151" spans="1:19" ht="28.2" thickBot="1" x14ac:dyDescent="0.3">
      <c r="A151" s="173" t="s">
        <v>5104</v>
      </c>
      <c r="B151" s="174" t="s">
        <v>28</v>
      </c>
      <c r="C151" s="175" t="s">
        <v>16637</v>
      </c>
      <c r="D151" s="175" t="s">
        <v>16546</v>
      </c>
      <c r="Q151" s="10" t="str">
        <f t="shared" si="6"/>
        <v>NÍVEL_CENTRAL - GERENCIA DE ATENCAO PRIMARIA A SAUDE</v>
      </c>
      <c r="R151" s="164" t="str">
        <f t="shared" si="7"/>
        <v>A</v>
      </c>
      <c r="S151" s="10" t="str">
        <f t="shared" si="8"/>
        <v>GESTÃO</v>
      </c>
    </row>
    <row r="152" spans="1:19" ht="28.2" thickBot="1" x14ac:dyDescent="0.3">
      <c r="A152" s="173" t="s">
        <v>3561</v>
      </c>
      <c r="B152" s="174" t="s">
        <v>28</v>
      </c>
      <c r="C152" s="175" t="s">
        <v>16637</v>
      </c>
      <c r="D152" s="175" t="s">
        <v>16546</v>
      </c>
      <c r="Q152" s="10" t="str">
        <f t="shared" si="6"/>
        <v>NÍVEL_CENTRAL - GERÊNCIA DE INTEGRAÇÃO DO CUIDADO À SAÚDE</v>
      </c>
      <c r="R152" s="164" t="str">
        <f t="shared" si="7"/>
        <v>A</v>
      </c>
      <c r="S152" s="10" t="str">
        <f t="shared" si="8"/>
        <v>GESTÃO</v>
      </c>
    </row>
    <row r="153" spans="1:19" ht="28.2" thickBot="1" x14ac:dyDescent="0.3">
      <c r="A153" s="173" t="s">
        <v>3561</v>
      </c>
      <c r="B153" s="174" t="s">
        <v>28</v>
      </c>
      <c r="C153" s="175" t="s">
        <v>16637</v>
      </c>
      <c r="D153" s="175" t="s">
        <v>16546</v>
      </c>
      <c r="Q153" s="10" t="str">
        <f t="shared" si="6"/>
        <v>NÍVEL_CENTRAL - GERÊNCIA DE INTEGRAÇÃO DO CUIDADO À SAÚDE</v>
      </c>
      <c r="R153" s="164" t="str">
        <f t="shared" si="7"/>
        <v>A</v>
      </c>
      <c r="S153" s="10" t="str">
        <f t="shared" si="8"/>
        <v>GESTÃO</v>
      </c>
    </row>
    <row r="154" spans="1:19" ht="28.2" thickBot="1" x14ac:dyDescent="0.3">
      <c r="A154" s="173" t="s">
        <v>3561</v>
      </c>
      <c r="B154" s="174" t="s">
        <v>28</v>
      </c>
      <c r="C154" s="175" t="s">
        <v>16637</v>
      </c>
      <c r="D154" s="175" t="s">
        <v>16546</v>
      </c>
      <c r="Q154" s="10" t="str">
        <f t="shared" si="6"/>
        <v>NÍVEL_CENTRAL - GERÊNCIA DE INTEGRAÇÃO DO CUIDADO À SAÚDE</v>
      </c>
      <c r="R154" s="164" t="str">
        <f t="shared" si="7"/>
        <v>A</v>
      </c>
      <c r="S154" s="10" t="str">
        <f t="shared" si="8"/>
        <v>GESTÃO</v>
      </c>
    </row>
    <row r="155" spans="1:19" ht="28.2" thickBot="1" x14ac:dyDescent="0.3">
      <c r="A155" s="173" t="s">
        <v>3561</v>
      </c>
      <c r="B155" s="174" t="s">
        <v>28</v>
      </c>
      <c r="C155" s="175" t="s">
        <v>16637</v>
      </c>
      <c r="D155" s="175" t="s">
        <v>16546</v>
      </c>
      <c r="Q155" s="10" t="str">
        <f t="shared" si="6"/>
        <v>NÍVEL_CENTRAL - GERÊNCIA DE INTEGRAÇÃO DO CUIDADO À SAÚDE</v>
      </c>
      <c r="R155" s="164" t="str">
        <f t="shared" si="7"/>
        <v>A</v>
      </c>
      <c r="S155" s="10" t="str">
        <f t="shared" si="8"/>
        <v>GESTÃO</v>
      </c>
    </row>
    <row r="156" spans="1:19" ht="28.2" thickBot="1" x14ac:dyDescent="0.3">
      <c r="A156" s="173" t="s">
        <v>3561</v>
      </c>
      <c r="B156" s="174" t="s">
        <v>28</v>
      </c>
      <c r="C156" s="175" t="s">
        <v>16637</v>
      </c>
      <c r="D156" s="175" t="s">
        <v>16546</v>
      </c>
      <c r="Q156" s="10" t="str">
        <f t="shared" si="6"/>
        <v>NÍVEL_CENTRAL - GERÊNCIA DE INTEGRAÇÃO DO CUIDADO À SAÚDE</v>
      </c>
      <c r="R156" s="164" t="str">
        <f t="shared" si="7"/>
        <v>A</v>
      </c>
      <c r="S156" s="10" t="str">
        <f t="shared" si="8"/>
        <v>GESTÃO</v>
      </c>
    </row>
    <row r="157" spans="1:19" ht="28.2" thickBot="1" x14ac:dyDescent="0.3">
      <c r="A157" s="173" t="s">
        <v>16664</v>
      </c>
      <c r="B157" s="174" t="s">
        <v>28</v>
      </c>
      <c r="C157" s="175" t="s">
        <v>16637</v>
      </c>
      <c r="D157" s="175" t="s">
        <v>16546</v>
      </c>
      <c r="Q157" s="10" t="str">
        <f t="shared" si="6"/>
        <v>NÍVEL_CENTRAL - GERAE - COORD. DE REABILITAÇÃO</v>
      </c>
      <c r="R157" s="164" t="str">
        <f t="shared" si="7"/>
        <v>A</v>
      </c>
      <c r="S157" s="10" t="str">
        <f t="shared" si="8"/>
        <v>GESTÃO</v>
      </c>
    </row>
    <row r="158" spans="1:19" ht="28.2" thickBot="1" x14ac:dyDescent="0.3">
      <c r="A158" s="173" t="s">
        <v>3462</v>
      </c>
      <c r="B158" s="174" t="s">
        <v>28</v>
      </c>
      <c r="C158" s="175" t="s">
        <v>16637</v>
      </c>
      <c r="D158" s="175" t="s">
        <v>16546</v>
      </c>
      <c r="Q158" s="10" t="str">
        <f t="shared" si="6"/>
        <v>NÍVEL_CENTRAL - GERÊNCIA DE REGULAÇÃO DO ACESSO AMBULATORIAL</v>
      </c>
      <c r="R158" s="164" t="str">
        <f t="shared" si="7"/>
        <v>A</v>
      </c>
      <c r="S158" s="10" t="str">
        <f t="shared" si="8"/>
        <v>GESTÃO</v>
      </c>
    </row>
    <row r="159" spans="1:19" ht="28.2" thickBot="1" x14ac:dyDescent="0.3">
      <c r="A159" s="173" t="s">
        <v>572</v>
      </c>
      <c r="B159" s="174" t="s">
        <v>28</v>
      </c>
      <c r="C159" s="175" t="s">
        <v>16637</v>
      </c>
      <c r="D159" s="175" t="s">
        <v>16546</v>
      </c>
      <c r="Q159" s="10" t="str">
        <f t="shared" si="6"/>
        <v>NÍVEL_CENTRAL - GERÊNCIA DA REDE AMBULATORIAL ESPECIALIZADA</v>
      </c>
      <c r="R159" s="164" t="str">
        <f t="shared" si="7"/>
        <v>A</v>
      </c>
      <c r="S159" s="10" t="str">
        <f t="shared" si="8"/>
        <v>GESTÃO</v>
      </c>
    </row>
    <row r="160" spans="1:19" ht="28.2" thickBot="1" x14ac:dyDescent="0.3">
      <c r="A160" s="173" t="s">
        <v>11209</v>
      </c>
      <c r="B160" s="174" t="s">
        <v>28</v>
      </c>
      <c r="C160" s="175" t="s">
        <v>16637</v>
      </c>
      <c r="D160" s="175" t="s">
        <v>16546</v>
      </c>
      <c r="Q160" s="10" t="str">
        <f t="shared" si="6"/>
        <v>NÍVEL_CENTRAL - GERÊNCIA DA REDE DE SAÚDE MENTAL</v>
      </c>
      <c r="R160" s="164" t="str">
        <f t="shared" si="7"/>
        <v>A</v>
      </c>
      <c r="S160" s="10" t="str">
        <f t="shared" si="8"/>
        <v>GESTÃO</v>
      </c>
    </row>
    <row r="161" spans="1:19" ht="28.2" thickBot="1" x14ac:dyDescent="0.3">
      <c r="A161" s="173" t="s">
        <v>4637</v>
      </c>
      <c r="B161" s="174" t="s">
        <v>28</v>
      </c>
      <c r="C161" s="175" t="s">
        <v>16637</v>
      </c>
      <c r="D161" s="175" t="s">
        <v>16546</v>
      </c>
      <c r="Q161" s="10" t="str">
        <f t="shared" si="6"/>
        <v>NÍVEL_CENTRAL - GERÊNCIA DE APOIO TÉCNICO À SAÚDE</v>
      </c>
      <c r="R161" s="164" t="str">
        <f t="shared" si="7"/>
        <v>A</v>
      </c>
      <c r="S161" s="10" t="str">
        <f t="shared" si="8"/>
        <v>GESTÃO</v>
      </c>
    </row>
    <row r="162" spans="1:19" ht="28.2" thickBot="1" x14ac:dyDescent="0.3">
      <c r="A162" s="173" t="s">
        <v>6473</v>
      </c>
      <c r="B162" s="174" t="s">
        <v>28</v>
      </c>
      <c r="C162" s="175" t="s">
        <v>16637</v>
      </c>
      <c r="D162" s="175" t="s">
        <v>16546</v>
      </c>
      <c r="Q162" s="10" t="str">
        <f t="shared" si="6"/>
        <v>NÍVEL_CENTRAL - GERÊNCIA DE ASSISTÊNCIA FARMACÊUTICA E INSUMOS ESSENCIAIS</v>
      </c>
      <c r="R162" s="164" t="str">
        <f t="shared" si="7"/>
        <v>A</v>
      </c>
      <c r="S162" s="10" t="str">
        <f t="shared" si="8"/>
        <v>GESTÃO</v>
      </c>
    </row>
    <row r="163" spans="1:19" ht="28.2" thickBot="1" x14ac:dyDescent="0.3">
      <c r="A163" s="173" t="s">
        <v>5104</v>
      </c>
      <c r="B163" s="174" t="s">
        <v>28</v>
      </c>
      <c r="C163" s="175" t="s">
        <v>16637</v>
      </c>
      <c r="D163" s="175" t="s">
        <v>16546</v>
      </c>
      <c r="Q163" s="10" t="str">
        <f t="shared" si="6"/>
        <v>NÍVEL_CENTRAL - GERENCIA DE ATENCAO PRIMARIA A SAUDE</v>
      </c>
      <c r="R163" s="164" t="str">
        <f t="shared" si="7"/>
        <v>A</v>
      </c>
      <c r="S163" s="10" t="str">
        <f t="shared" si="8"/>
        <v>GESTÃO</v>
      </c>
    </row>
    <row r="164" spans="1:19" ht="28.2" thickBot="1" x14ac:dyDescent="0.3">
      <c r="A164" s="173" t="s">
        <v>17570</v>
      </c>
      <c r="B164" s="174" t="s">
        <v>28</v>
      </c>
      <c r="C164" s="175" t="s">
        <v>16637</v>
      </c>
      <c r="D164" s="175" t="s">
        <v>16546</v>
      </c>
      <c r="Q164" s="10" t="str">
        <f t="shared" si="6"/>
        <v>NÍVEL_CENTRAL - GERÊNCIA DE AUDITORIA</v>
      </c>
      <c r="R164" s="164" t="str">
        <f t="shared" si="7"/>
        <v>A</v>
      </c>
      <c r="S164" s="10" t="str">
        <f t="shared" si="8"/>
        <v>GESTÃO</v>
      </c>
    </row>
    <row r="165" spans="1:19" ht="28.2" thickBot="1" x14ac:dyDescent="0.3">
      <c r="A165" s="173" t="s">
        <v>17571</v>
      </c>
      <c r="B165" s="174" t="s">
        <v>28</v>
      </c>
      <c r="C165" s="175" t="s">
        <v>16637</v>
      </c>
      <c r="D165" s="175" t="s">
        <v>16546</v>
      </c>
      <c r="Q165" s="10" t="str">
        <f t="shared" si="6"/>
        <v>NÍVEL_CENTRAL - GERÊNCIA DE COMPRAS</v>
      </c>
      <c r="R165" s="164" t="str">
        <f t="shared" si="7"/>
        <v>A</v>
      </c>
      <c r="S165" s="10" t="str">
        <f t="shared" si="8"/>
        <v>GESTÃO</v>
      </c>
    </row>
    <row r="166" spans="1:19" ht="28.2" thickBot="1" x14ac:dyDescent="0.3">
      <c r="A166" s="173" t="s">
        <v>17572</v>
      </c>
      <c r="B166" s="174" t="s">
        <v>28</v>
      </c>
      <c r="C166" s="175" t="s">
        <v>16637</v>
      </c>
      <c r="D166" s="175" t="s">
        <v>16546</v>
      </c>
      <c r="Q166" s="10" t="str">
        <f t="shared" si="6"/>
        <v>NÍVEL_CENTRAL - GERÊNCIA DE CONTABILIDADE</v>
      </c>
      <c r="R166" s="164" t="str">
        <f t="shared" si="7"/>
        <v>A</v>
      </c>
      <c r="S166" s="10" t="str">
        <f t="shared" si="8"/>
        <v>GESTÃO</v>
      </c>
    </row>
    <row r="167" spans="1:19" ht="28.2" thickBot="1" x14ac:dyDescent="0.3">
      <c r="A167" s="173" t="s">
        <v>17573</v>
      </c>
      <c r="B167" s="174" t="s">
        <v>28</v>
      </c>
      <c r="C167" s="175" t="s">
        <v>16637</v>
      </c>
      <c r="D167" s="175" t="s">
        <v>16546</v>
      </c>
      <c r="Q167" s="10" t="str">
        <f t="shared" si="6"/>
        <v>NÍVEL_CENTRAL - GERÊNCIA DE CONTRATAÇÃO DE SERVIÇOS GERAIS E DE ENGENHARIA</v>
      </c>
      <c r="R167" s="164" t="str">
        <f t="shared" si="7"/>
        <v>A</v>
      </c>
      <c r="S167" s="10" t="str">
        <f t="shared" si="8"/>
        <v>GESTÃO</v>
      </c>
    </row>
    <row r="168" spans="1:19" ht="28.2" thickBot="1" x14ac:dyDescent="0.3">
      <c r="A168" s="173" t="s">
        <v>17574</v>
      </c>
      <c r="B168" s="174" t="s">
        <v>28</v>
      </c>
      <c r="C168" s="175" t="s">
        <v>16637</v>
      </c>
      <c r="D168" s="175" t="s">
        <v>16546</v>
      </c>
      <c r="Q168" s="10" t="str">
        <f t="shared" si="6"/>
        <v>NÍVEL_CENTRAL - GERÊNCIA DE CONTRATOS E CONVÊNIOS</v>
      </c>
      <c r="R168" s="164" t="str">
        <f t="shared" si="7"/>
        <v>A</v>
      </c>
      <c r="S168" s="10" t="str">
        <f t="shared" si="8"/>
        <v>GESTÃO</v>
      </c>
    </row>
    <row r="169" spans="1:19" ht="28.2" thickBot="1" x14ac:dyDescent="0.3">
      <c r="A169" s="173" t="s">
        <v>16552</v>
      </c>
      <c r="B169" s="174" t="s">
        <v>28</v>
      </c>
      <c r="C169" s="175" t="s">
        <v>16637</v>
      </c>
      <c r="D169" s="175" t="s">
        <v>16546</v>
      </c>
      <c r="Q169" s="10" t="str">
        <f t="shared" si="6"/>
        <v>NÍVEL_CENTRAL - GERENCIA DE CONTROLE E AVALIACAO</v>
      </c>
      <c r="R169" s="164" t="str">
        <f t="shared" si="7"/>
        <v>A</v>
      </c>
      <c r="S169" s="10" t="str">
        <f t="shared" si="8"/>
        <v>GESTÃO</v>
      </c>
    </row>
    <row r="170" spans="1:19" ht="28.2" thickBot="1" x14ac:dyDescent="0.3">
      <c r="A170" s="173" t="s">
        <v>17575</v>
      </c>
      <c r="B170" s="174" t="s">
        <v>28</v>
      </c>
      <c r="C170" s="175" t="s">
        <v>16637</v>
      </c>
      <c r="D170" s="175" t="s">
        <v>16546</v>
      </c>
      <c r="Q170" s="10" t="str">
        <f t="shared" si="6"/>
        <v>NÍVEL_CENTRAL - GERÊNCIA DE ESTERILIZAÇÃO DE ANIMAIS</v>
      </c>
      <c r="R170" s="164" t="str">
        <f t="shared" si="7"/>
        <v>A</v>
      </c>
      <c r="S170" s="10" t="str">
        <f t="shared" si="8"/>
        <v>GESTÃO</v>
      </c>
    </row>
    <row r="171" spans="1:19" ht="28.2" thickBot="1" x14ac:dyDescent="0.3">
      <c r="A171" s="173" t="s">
        <v>9090</v>
      </c>
      <c r="B171" s="174" t="s">
        <v>28</v>
      </c>
      <c r="C171" s="175" t="s">
        <v>16637</v>
      </c>
      <c r="D171" s="175" t="s">
        <v>16546</v>
      </c>
      <c r="Q171" s="10" t="str">
        <f t="shared" si="6"/>
        <v>NÍVEL_CENTRAL - GERÊNCIA DE GESTÃO DOS CONTRATOS ADMINISTRATIVOS TEMPORÁRIOS</v>
      </c>
      <c r="R171" s="164" t="str">
        <f t="shared" si="7"/>
        <v>A</v>
      </c>
      <c r="S171" s="10" t="str">
        <f t="shared" si="8"/>
        <v>GESTÃO</v>
      </c>
    </row>
    <row r="172" spans="1:19" ht="28.2" thickBot="1" x14ac:dyDescent="0.3">
      <c r="A172" s="173" t="s">
        <v>17576</v>
      </c>
      <c r="B172" s="174" t="s">
        <v>28</v>
      </c>
      <c r="C172" s="175" t="s">
        <v>16637</v>
      </c>
      <c r="D172" s="175" t="s">
        <v>16546</v>
      </c>
      <c r="Q172" s="10" t="str">
        <f t="shared" si="6"/>
        <v>NÍVEL_CENTRAL - GERÊNCIA DE GESTÃO DE CONTRATOS ASSISTENCIAIS</v>
      </c>
      <c r="R172" s="164" t="str">
        <f t="shared" si="7"/>
        <v>A</v>
      </c>
      <c r="S172" s="10" t="str">
        <f t="shared" si="8"/>
        <v>GESTÃO</v>
      </c>
    </row>
    <row r="173" spans="1:19" ht="28.2" thickBot="1" x14ac:dyDescent="0.3">
      <c r="A173" s="173" t="s">
        <v>17577</v>
      </c>
      <c r="B173" s="174" t="s">
        <v>28</v>
      </c>
      <c r="C173" s="175" t="s">
        <v>16637</v>
      </c>
      <c r="D173" s="175" t="s">
        <v>16546</v>
      </c>
      <c r="Q173" s="10" t="str">
        <f t="shared" si="6"/>
        <v>NÍVEL_CENTRAL - GERENCIA DE GESTAO DE PESSOAS</v>
      </c>
      <c r="R173" s="164" t="str">
        <f t="shared" si="7"/>
        <v>A</v>
      </c>
      <c r="S173" s="10" t="str">
        <f t="shared" si="8"/>
        <v>GESTÃO</v>
      </c>
    </row>
    <row r="174" spans="1:19" ht="28.2" thickBot="1" x14ac:dyDescent="0.3">
      <c r="A174" s="173" t="s">
        <v>3561</v>
      </c>
      <c r="B174" s="174" t="s">
        <v>28</v>
      </c>
      <c r="C174" s="175" t="s">
        <v>16637</v>
      </c>
      <c r="D174" s="175" t="s">
        <v>16546</v>
      </c>
      <c r="Q174" s="10" t="str">
        <f t="shared" si="6"/>
        <v>NÍVEL_CENTRAL - GERÊNCIA DE INTEGRAÇÃO DO CUIDADO À SAÚDE</v>
      </c>
      <c r="R174" s="164" t="str">
        <f t="shared" si="7"/>
        <v>A</v>
      </c>
      <c r="S174" s="10" t="str">
        <f t="shared" si="8"/>
        <v>GESTÃO</v>
      </c>
    </row>
    <row r="175" spans="1:19" ht="28.2" thickBot="1" x14ac:dyDescent="0.3">
      <c r="A175" s="173" t="s">
        <v>17578</v>
      </c>
      <c r="B175" s="174" t="s">
        <v>106</v>
      </c>
      <c r="C175" s="175" t="s">
        <v>16637</v>
      </c>
      <c r="D175" s="175" t="s">
        <v>16546</v>
      </c>
      <c r="Q175" s="10" t="str">
        <f t="shared" si="6"/>
        <v>NÍVEL_CENTRAL - GERÊNCIA DE LOGÍSTICA, APOIO À REDE E ALMOXARIFADO</v>
      </c>
      <c r="R175" s="164" t="str">
        <f t="shared" si="7"/>
        <v>B</v>
      </c>
      <c r="S175" s="10" t="str">
        <f t="shared" si="8"/>
        <v>GESTÃO</v>
      </c>
    </row>
    <row r="176" spans="1:19" ht="28.2" thickBot="1" x14ac:dyDescent="0.3">
      <c r="A176" s="173" t="s">
        <v>17579</v>
      </c>
      <c r="B176" s="174" t="s">
        <v>28</v>
      </c>
      <c r="C176" s="175" t="s">
        <v>16637</v>
      </c>
      <c r="D176" s="175" t="s">
        <v>16546</v>
      </c>
      <c r="Q176" s="10" t="str">
        <f t="shared" si="6"/>
        <v>NÍVEL_CENTRAL - GERÊNCIA DE MANUTENÇÃO</v>
      </c>
      <c r="R176" s="164" t="str">
        <f t="shared" si="7"/>
        <v>A</v>
      </c>
      <c r="S176" s="10" t="str">
        <f t="shared" si="8"/>
        <v>GESTÃO</v>
      </c>
    </row>
    <row r="177" spans="1:19" ht="28.2" thickBot="1" x14ac:dyDescent="0.3">
      <c r="A177" s="173" t="s">
        <v>14181</v>
      </c>
      <c r="B177" s="174" t="s">
        <v>28</v>
      </c>
      <c r="C177" s="175" t="s">
        <v>16637</v>
      </c>
      <c r="D177" s="175" t="s">
        <v>16546</v>
      </c>
      <c r="Q177" s="10" t="str">
        <f t="shared" si="6"/>
        <v>NÍVEL_CENTRAL - GERENCIA DE OPERACOES DE CAMPO</v>
      </c>
      <c r="R177" s="164" t="str">
        <f t="shared" si="7"/>
        <v>A</v>
      </c>
      <c r="S177" s="10" t="str">
        <f t="shared" si="8"/>
        <v>GESTÃO</v>
      </c>
    </row>
    <row r="178" spans="1:19" ht="28.2" thickBot="1" x14ac:dyDescent="0.3">
      <c r="A178" s="173" t="s">
        <v>17580</v>
      </c>
      <c r="B178" s="174" t="s">
        <v>28</v>
      </c>
      <c r="C178" s="175" t="s">
        <v>16637</v>
      </c>
      <c r="D178" s="175" t="s">
        <v>16546</v>
      </c>
      <c r="Q178" s="10" t="str">
        <f t="shared" si="6"/>
        <v>NÍVEL_CENTRAL - GERÊNCIA DE ORÇAMENTO E FINANÇAS</v>
      </c>
      <c r="R178" s="164" t="str">
        <f t="shared" si="7"/>
        <v>A</v>
      </c>
      <c r="S178" s="10" t="str">
        <f t="shared" si="8"/>
        <v>GESTÃO</v>
      </c>
    </row>
    <row r="179" spans="1:19" ht="28.2" thickBot="1" x14ac:dyDescent="0.3">
      <c r="A179" s="173" t="s">
        <v>17581</v>
      </c>
      <c r="B179" s="174" t="s">
        <v>28</v>
      </c>
      <c r="C179" s="175" t="s">
        <v>16637</v>
      </c>
      <c r="D179" s="175" t="s">
        <v>16546</v>
      </c>
      <c r="Q179" s="10" t="str">
        <f t="shared" si="6"/>
        <v>NÍVEL_CENTRAL - GERÊNCIA DE PRESTAÇÃO DE CONTAS</v>
      </c>
      <c r="R179" s="164" t="str">
        <f t="shared" si="7"/>
        <v>A</v>
      </c>
      <c r="S179" s="10" t="str">
        <f t="shared" si="8"/>
        <v>GESTÃO</v>
      </c>
    </row>
    <row r="180" spans="1:19" ht="28.2" thickBot="1" x14ac:dyDescent="0.3">
      <c r="A180" s="173" t="s">
        <v>17582</v>
      </c>
      <c r="B180" s="174" t="s">
        <v>28</v>
      </c>
      <c r="C180" s="175" t="s">
        <v>16637</v>
      </c>
      <c r="D180" s="175" t="s">
        <v>16546</v>
      </c>
      <c r="Q180" s="10" t="str">
        <f t="shared" si="6"/>
        <v>NÍVEL_CENTRAL - GERÊNCIA DE PROCESSAMENTO DA DESPESA</v>
      </c>
      <c r="R180" s="164" t="str">
        <f t="shared" si="7"/>
        <v>A</v>
      </c>
      <c r="S180" s="10" t="str">
        <f t="shared" si="8"/>
        <v>GESTÃO</v>
      </c>
    </row>
    <row r="181" spans="1:19" ht="28.2" thickBot="1" x14ac:dyDescent="0.3">
      <c r="A181" s="173" t="s">
        <v>17583</v>
      </c>
      <c r="B181" s="174" t="s">
        <v>28</v>
      </c>
      <c r="C181" s="175" t="s">
        <v>16637</v>
      </c>
      <c r="D181" s="175" t="s">
        <v>16546</v>
      </c>
      <c r="Q181" s="10" t="str">
        <f t="shared" si="6"/>
        <v>NÍVEL_CENTRAL - GERÊNCIA DE PRODUTOS DE INTERESSE DA SAÚDE</v>
      </c>
      <c r="R181" s="164" t="str">
        <f t="shared" si="7"/>
        <v>A</v>
      </c>
      <c r="S181" s="10" t="str">
        <f t="shared" si="8"/>
        <v>GESTÃO</v>
      </c>
    </row>
    <row r="182" spans="1:19" ht="28.2" thickBot="1" x14ac:dyDescent="0.3">
      <c r="A182" s="173" t="s">
        <v>17537</v>
      </c>
      <c r="B182" s="174" t="s">
        <v>28</v>
      </c>
      <c r="C182" s="175" t="s">
        <v>16637</v>
      </c>
      <c r="D182" s="175" t="s">
        <v>16546</v>
      </c>
      <c r="Q182" s="10" t="str">
        <f t="shared" si="6"/>
        <v>NÍVEL_CENTRAL - GERÊNCIA DE PROMOÇÃO À SAÚDE</v>
      </c>
      <c r="R182" s="164" t="str">
        <f t="shared" si="7"/>
        <v>A</v>
      </c>
      <c r="S182" s="10" t="str">
        <f t="shared" si="8"/>
        <v>GESTÃO</v>
      </c>
    </row>
    <row r="183" spans="1:19" ht="28.2" thickBot="1" x14ac:dyDescent="0.3">
      <c r="A183" s="173" t="s">
        <v>3462</v>
      </c>
      <c r="B183" s="174" t="s">
        <v>28</v>
      </c>
      <c r="C183" s="175" t="s">
        <v>16637</v>
      </c>
      <c r="D183" s="175" t="s">
        <v>16546</v>
      </c>
      <c r="Q183" s="10" t="str">
        <f t="shared" si="6"/>
        <v>NÍVEL_CENTRAL - GERÊNCIA DE REGULAÇÃO DO ACESSO AMBULATORIAL</v>
      </c>
      <c r="R183" s="164" t="str">
        <f t="shared" si="7"/>
        <v>A</v>
      </c>
      <c r="S183" s="10" t="str">
        <f t="shared" si="8"/>
        <v>GESTÃO</v>
      </c>
    </row>
    <row r="184" spans="1:19" ht="28.2" thickBot="1" x14ac:dyDescent="0.3">
      <c r="A184" s="173" t="s">
        <v>10808</v>
      </c>
      <c r="B184" s="174" t="s">
        <v>28</v>
      </c>
      <c r="C184" s="175" t="s">
        <v>16637</v>
      </c>
      <c r="D184" s="175" t="s">
        <v>17614</v>
      </c>
      <c r="Q184" s="10" t="str">
        <f t="shared" si="6"/>
        <v>NÍVEL_CENTRAL - GERÊNCIA DE REGULAÇÃO DO ACESSO HOSPITALAR</v>
      </c>
      <c r="R184" s="164" t="str">
        <f t="shared" si="7"/>
        <v>A</v>
      </c>
      <c r="S184" s="10" t="str">
        <f t="shared" si="8"/>
        <v>REDE DE URGÊNCIA</v>
      </c>
    </row>
    <row r="185" spans="1:19" ht="28.2" thickBot="1" x14ac:dyDescent="0.3">
      <c r="A185" s="173" t="s">
        <v>17584</v>
      </c>
      <c r="B185" s="174" t="s">
        <v>28</v>
      </c>
      <c r="C185" s="175" t="s">
        <v>16637</v>
      </c>
      <c r="D185" s="175" t="s">
        <v>16546</v>
      </c>
      <c r="Q185" s="10" t="str">
        <f t="shared" si="6"/>
        <v>NÍVEL_CENTRAL - GERÊNCIA DE SERVIÇOS DE INTERESSE DA SAÚDE</v>
      </c>
      <c r="R185" s="164" t="str">
        <f t="shared" si="7"/>
        <v>A</v>
      </c>
      <c r="S185" s="10" t="str">
        <f t="shared" si="8"/>
        <v>GESTÃO</v>
      </c>
    </row>
    <row r="186" spans="1:19" ht="28.2" thickBot="1" x14ac:dyDescent="0.3">
      <c r="A186" s="173" t="s">
        <v>9233</v>
      </c>
      <c r="B186" s="174" t="s">
        <v>28</v>
      </c>
      <c r="C186" s="175" t="s">
        <v>16637</v>
      </c>
      <c r="D186" s="175" t="s">
        <v>16546</v>
      </c>
      <c r="Q186" s="10" t="str">
        <f t="shared" si="6"/>
        <v>NÍVEL_CENTRAL - GERENCIA DE URGENCIA E EMERGENCIA</v>
      </c>
      <c r="R186" s="164" t="str">
        <f t="shared" si="7"/>
        <v>A</v>
      </c>
      <c r="S186" s="10" t="str">
        <f t="shared" si="8"/>
        <v>GESTÃO</v>
      </c>
    </row>
    <row r="187" spans="1:19" ht="28.2" thickBot="1" x14ac:dyDescent="0.3">
      <c r="A187" s="173" t="s">
        <v>724</v>
      </c>
      <c r="B187" s="174" t="s">
        <v>28</v>
      </c>
      <c r="C187" s="175" t="s">
        <v>16637</v>
      </c>
      <c r="D187" s="175" t="s">
        <v>16546</v>
      </c>
      <c r="Q187" s="10" t="str">
        <f t="shared" si="6"/>
        <v>NÍVEL_CENTRAL - GERENCIA DE VIGILANCIA EPIDEMIOLOGICA</v>
      </c>
      <c r="R187" s="164" t="str">
        <f t="shared" si="7"/>
        <v>A</v>
      </c>
      <c r="S187" s="10" t="str">
        <f t="shared" si="8"/>
        <v>GESTÃO</v>
      </c>
    </row>
    <row r="188" spans="1:19" ht="28.2" thickBot="1" x14ac:dyDescent="0.3">
      <c r="A188" s="173" t="s">
        <v>9233</v>
      </c>
      <c r="B188" s="174" t="s">
        <v>28</v>
      </c>
      <c r="C188" s="175" t="s">
        <v>16637</v>
      </c>
      <c r="D188" s="175" t="s">
        <v>16546</v>
      </c>
      <c r="Q188" s="10" t="str">
        <f t="shared" si="6"/>
        <v>NÍVEL_CENTRAL - GERENCIA DE URGENCIA E EMERGENCIA</v>
      </c>
      <c r="R188" s="164" t="str">
        <f t="shared" si="7"/>
        <v>A</v>
      </c>
      <c r="S188" s="10" t="str">
        <f t="shared" si="8"/>
        <v>GESTÃO</v>
      </c>
    </row>
    <row r="189" spans="1:19" ht="28.2" thickBot="1" x14ac:dyDescent="0.3">
      <c r="A189" s="173" t="s">
        <v>724</v>
      </c>
      <c r="B189" s="174" t="s">
        <v>28</v>
      </c>
      <c r="C189" s="175" t="s">
        <v>16637</v>
      </c>
      <c r="D189" s="175" t="s">
        <v>16546</v>
      </c>
      <c r="Q189" s="10" t="str">
        <f t="shared" si="6"/>
        <v>NÍVEL_CENTRAL - GERENCIA DE VIGILANCIA EPIDEMIOLOGICA</v>
      </c>
      <c r="R189" s="164" t="str">
        <f t="shared" si="7"/>
        <v>A</v>
      </c>
      <c r="S189" s="10" t="str">
        <f t="shared" si="8"/>
        <v>GESTÃO</v>
      </c>
    </row>
    <row r="190" spans="1:19" ht="28.2" thickBot="1" x14ac:dyDescent="0.3">
      <c r="A190" s="173" t="s">
        <v>724</v>
      </c>
      <c r="B190" s="174" t="s">
        <v>28</v>
      </c>
      <c r="C190" s="175" t="s">
        <v>16637</v>
      </c>
      <c r="D190" s="175" t="s">
        <v>16546</v>
      </c>
      <c r="Q190" s="10" t="str">
        <f t="shared" si="6"/>
        <v>NÍVEL_CENTRAL - GERENCIA DE VIGILANCIA EPIDEMIOLOGICA</v>
      </c>
      <c r="R190" s="164" t="str">
        <f t="shared" si="7"/>
        <v>A</v>
      </c>
      <c r="S190" s="10" t="str">
        <f t="shared" si="8"/>
        <v>GESTÃO</v>
      </c>
    </row>
    <row r="191" spans="1:19" ht="28.2" thickBot="1" x14ac:dyDescent="0.3">
      <c r="A191" s="173" t="s">
        <v>724</v>
      </c>
      <c r="B191" s="174" t="s">
        <v>28</v>
      </c>
      <c r="C191" s="175" t="s">
        <v>16637</v>
      </c>
      <c r="D191" s="175" t="s">
        <v>16546</v>
      </c>
      <c r="Q191" s="10" t="str">
        <f t="shared" si="6"/>
        <v>NÍVEL_CENTRAL - GERENCIA DE VIGILANCIA EPIDEMIOLOGICA</v>
      </c>
      <c r="R191" s="164" t="str">
        <f t="shared" si="7"/>
        <v>A</v>
      </c>
      <c r="S191" s="10" t="str">
        <f t="shared" si="8"/>
        <v>GESTÃO</v>
      </c>
    </row>
    <row r="192" spans="1:19" ht="28.2" thickBot="1" x14ac:dyDescent="0.3">
      <c r="A192" s="173" t="s">
        <v>9417</v>
      </c>
      <c r="B192" s="174" t="s">
        <v>28</v>
      </c>
      <c r="C192" s="175" t="s">
        <v>16637</v>
      </c>
      <c r="D192" s="175" t="s">
        <v>16546</v>
      </c>
      <c r="Q192" s="10" t="str">
        <f t="shared" si="6"/>
        <v>NÍVEL_CENTRAL - GERÊNCIA DE GESTÃO DO ACOMPANHAMENTO SOCIOFUNCIONAL E DA SAÚDE</v>
      </c>
      <c r="R192" s="164" t="str">
        <f t="shared" si="7"/>
        <v>A</v>
      </c>
      <c r="S192" s="10" t="str">
        <f t="shared" si="8"/>
        <v>GESTÃO</v>
      </c>
    </row>
    <row r="193" spans="1:19" ht="28.2" thickBot="1" x14ac:dyDescent="0.3">
      <c r="A193" s="173" t="s">
        <v>17585</v>
      </c>
      <c r="B193" s="174" t="s">
        <v>28</v>
      </c>
      <c r="C193" s="175" t="s">
        <v>16637</v>
      </c>
      <c r="D193" s="175" t="s">
        <v>17614</v>
      </c>
      <c r="Q193" s="10" t="str">
        <f t="shared" si="6"/>
        <v>NÍVEL_CENTRAL - HOSPITAL METROPOLITANO ODILON BEHRENS</v>
      </c>
      <c r="R193" s="164" t="str">
        <f t="shared" si="7"/>
        <v>A</v>
      </c>
      <c r="S193" s="10" t="str">
        <f t="shared" si="8"/>
        <v>REDE DE URGÊNCIA</v>
      </c>
    </row>
    <row r="194" spans="1:19" ht="28.2" thickBot="1" x14ac:dyDescent="0.3">
      <c r="A194" s="173" t="s">
        <v>424</v>
      </c>
      <c r="B194" s="174" t="s">
        <v>265</v>
      </c>
      <c r="C194" s="175" t="s">
        <v>16637</v>
      </c>
      <c r="D194" s="175" t="s">
        <v>17614</v>
      </c>
      <c r="Q194" s="10" t="str">
        <f t="shared" ref="Q194:Q257" si="9">CONCATENATE(C194," - ",A194)</f>
        <v>NÍVEL_CENTRAL - SERVIÇO DE ATENDIMENTO MÓVEL DE URGÊNCIA E TRANSPORTE EM SAÚDE</v>
      </c>
      <c r="R194" s="164" t="str">
        <f t="shared" ref="R194:R257" si="10">B194</f>
        <v>D</v>
      </c>
      <c r="S194" s="10" t="str">
        <f t="shared" ref="S194:S257" si="11">D194</f>
        <v>REDE DE URGÊNCIA</v>
      </c>
    </row>
    <row r="195" spans="1:19" ht="28.2" thickBot="1" x14ac:dyDescent="0.3">
      <c r="A195" s="173" t="s">
        <v>17586</v>
      </c>
      <c r="B195" s="174" t="s">
        <v>28</v>
      </c>
      <c r="C195" s="175" t="s">
        <v>16637</v>
      </c>
      <c r="D195" s="175" t="s">
        <v>16546</v>
      </c>
      <c r="Q195" s="10" t="str">
        <f t="shared" si="9"/>
        <v>NÍVEL_CENTRAL - SUBSECRETARIA DE ATENÇÃO À SAÚDE</v>
      </c>
      <c r="R195" s="164" t="str">
        <f t="shared" si="10"/>
        <v>A</v>
      </c>
      <c r="S195" s="10" t="str">
        <f t="shared" si="11"/>
        <v>GESTÃO</v>
      </c>
    </row>
    <row r="196" spans="1:19" ht="28.2" thickBot="1" x14ac:dyDescent="0.3">
      <c r="A196" s="173" t="s">
        <v>17587</v>
      </c>
      <c r="B196" s="174" t="s">
        <v>28</v>
      </c>
      <c r="C196" s="175" t="s">
        <v>16637</v>
      </c>
      <c r="D196" s="175" t="s">
        <v>16546</v>
      </c>
      <c r="Q196" s="10" t="str">
        <f t="shared" si="9"/>
        <v>NÍVEL_CENTRAL - SUBSECRETARIA DE ORÇAMENTO, GESTÃO E FINANÇAS</v>
      </c>
      <c r="R196" s="164" t="str">
        <f t="shared" si="10"/>
        <v>A</v>
      </c>
      <c r="S196" s="10" t="str">
        <f t="shared" si="11"/>
        <v>GESTÃO</v>
      </c>
    </row>
    <row r="197" spans="1:19" ht="28.2" thickBot="1" x14ac:dyDescent="0.3">
      <c r="A197" s="173" t="s">
        <v>9071</v>
      </c>
      <c r="B197" s="174" t="s">
        <v>28</v>
      </c>
      <c r="C197" s="175" t="s">
        <v>16637</v>
      </c>
      <c r="D197" s="175" t="s">
        <v>16546</v>
      </c>
      <c r="Q197" s="10" t="str">
        <f t="shared" si="9"/>
        <v>NÍVEL_CENTRAL - SUBSECRETARIA DE PROMOCAO E VIGILANCIA A SAUDE</v>
      </c>
      <c r="R197" s="164" t="str">
        <f t="shared" si="10"/>
        <v>A</v>
      </c>
      <c r="S197" s="10" t="str">
        <f t="shared" si="11"/>
        <v>GESTÃO</v>
      </c>
    </row>
    <row r="198" spans="1:19" ht="14.4" thickBot="1" x14ac:dyDescent="0.3">
      <c r="A198" s="173" t="s">
        <v>1857</v>
      </c>
      <c r="B198" s="174" t="s">
        <v>106</v>
      </c>
      <c r="C198" s="175" t="s">
        <v>374</v>
      </c>
      <c r="D198" s="175" t="s">
        <v>16547</v>
      </c>
      <c r="Q198" s="10" t="str">
        <f t="shared" si="9"/>
        <v>NORDESTE - CENTRAL DE ESTERILIZACAO NORDESTE</v>
      </c>
      <c r="R198" s="164" t="str">
        <f t="shared" si="10"/>
        <v>B</v>
      </c>
      <c r="S198" s="10" t="str">
        <f t="shared" si="11"/>
        <v>REDE COMPLEMENTAR</v>
      </c>
    </row>
    <row r="199" spans="1:19" ht="14.4" thickBot="1" x14ac:dyDescent="0.3">
      <c r="A199" s="173" t="s">
        <v>17588</v>
      </c>
      <c r="B199" s="174" t="s">
        <v>106</v>
      </c>
      <c r="C199" s="175" t="s">
        <v>374</v>
      </c>
      <c r="D199" s="175" t="s">
        <v>16547</v>
      </c>
      <c r="Q199" s="10" t="str">
        <f t="shared" si="9"/>
        <v>NORDESTE - CENTRO DE CONVIVÊNCIA SÃO PAULO</v>
      </c>
      <c r="R199" s="164" t="str">
        <f t="shared" si="10"/>
        <v>B</v>
      </c>
      <c r="S199" s="10" t="str">
        <f t="shared" si="11"/>
        <v>REDE COMPLEMENTAR</v>
      </c>
    </row>
    <row r="200" spans="1:19" ht="14.4" thickBot="1" x14ac:dyDescent="0.3">
      <c r="A200" s="173" t="s">
        <v>1038</v>
      </c>
      <c r="B200" s="174" t="s">
        <v>28</v>
      </c>
      <c r="C200" s="175" t="s">
        <v>374</v>
      </c>
      <c r="D200" s="175" t="s">
        <v>16547</v>
      </c>
      <c r="Q200" s="10" t="str">
        <f t="shared" si="9"/>
        <v>NORDESTE - CENTRO DE ESPECIALIDADES MEDICAS NORDESTE</v>
      </c>
      <c r="R200" s="164" t="str">
        <f t="shared" si="10"/>
        <v>A</v>
      </c>
      <c r="S200" s="10" t="str">
        <f t="shared" si="11"/>
        <v>REDE COMPLEMENTAR</v>
      </c>
    </row>
    <row r="201" spans="1:19" ht="14.4" thickBot="1" x14ac:dyDescent="0.3">
      <c r="A201" s="173" t="s">
        <v>17589</v>
      </c>
      <c r="B201" s="174" t="s">
        <v>178</v>
      </c>
      <c r="C201" s="175" t="s">
        <v>374</v>
      </c>
      <c r="D201" s="175" t="s">
        <v>17614</v>
      </c>
      <c r="Q201" s="10" t="str">
        <f t="shared" si="9"/>
        <v>NORDESTE - CENTRO DE REFERENCIA EM SAUDE MENTAL ALCOOL E DROGAS NORDESTE</v>
      </c>
      <c r="R201" s="164" t="str">
        <f t="shared" si="10"/>
        <v>C</v>
      </c>
      <c r="S201" s="10" t="str">
        <f t="shared" si="11"/>
        <v>REDE DE URGÊNCIA</v>
      </c>
    </row>
    <row r="202" spans="1:19" ht="14.4" thickBot="1" x14ac:dyDescent="0.3">
      <c r="A202" s="173" t="s">
        <v>527</v>
      </c>
      <c r="B202" s="174" t="s">
        <v>28</v>
      </c>
      <c r="C202" s="175" t="s">
        <v>374</v>
      </c>
      <c r="D202" s="175" t="s">
        <v>17614</v>
      </c>
      <c r="Q202" s="10" t="str">
        <f t="shared" si="9"/>
        <v>NORDESTE - CENTRO DE REFERENCIA EM SAUDE MENTAL NORDESTE</v>
      </c>
      <c r="R202" s="164" t="str">
        <f t="shared" si="10"/>
        <v>A</v>
      </c>
      <c r="S202" s="10" t="str">
        <f t="shared" si="11"/>
        <v>REDE DE URGÊNCIA</v>
      </c>
    </row>
    <row r="203" spans="1:19" ht="14.4" thickBot="1" x14ac:dyDescent="0.3">
      <c r="A203" s="173" t="s">
        <v>17590</v>
      </c>
      <c r="B203" s="174" t="s">
        <v>28</v>
      </c>
      <c r="C203" s="175" t="s">
        <v>374</v>
      </c>
      <c r="D203" s="175" t="s">
        <v>17614</v>
      </c>
      <c r="Q203" s="10" t="str">
        <f t="shared" si="9"/>
        <v>NORDESTE - CENTRO DE REFERENCIA EM SAUDE MENTAL INFANTIL NORDESTE</v>
      </c>
      <c r="R203" s="164" t="str">
        <f t="shared" si="10"/>
        <v>A</v>
      </c>
      <c r="S203" s="10" t="str">
        <f t="shared" si="11"/>
        <v>REDE DE URGÊNCIA</v>
      </c>
    </row>
    <row r="204" spans="1:19" ht="14.4" thickBot="1" x14ac:dyDescent="0.3">
      <c r="A204" s="173" t="s">
        <v>399</v>
      </c>
      <c r="B204" s="174" t="s">
        <v>28</v>
      </c>
      <c r="C204" s="175" t="s">
        <v>374</v>
      </c>
      <c r="D204" s="175" t="s">
        <v>16549</v>
      </c>
      <c r="Q204" s="10" t="str">
        <f t="shared" si="9"/>
        <v>NORDESTE - CENTRO DE SAÚDE ALCIDES LINS</v>
      </c>
      <c r="R204" s="164" t="str">
        <f t="shared" si="10"/>
        <v>A</v>
      </c>
      <c r="S204" s="10" t="str">
        <f t="shared" si="11"/>
        <v>ATENÇÃO PRIMÁRIA</v>
      </c>
    </row>
    <row r="205" spans="1:19" ht="14.4" thickBot="1" x14ac:dyDescent="0.3">
      <c r="A205" s="173" t="s">
        <v>733</v>
      </c>
      <c r="B205" s="174" t="s">
        <v>28</v>
      </c>
      <c r="C205" s="175" t="s">
        <v>374</v>
      </c>
      <c r="D205" s="175" t="s">
        <v>16549</v>
      </c>
      <c r="Q205" s="10" t="str">
        <f t="shared" si="9"/>
        <v>NORDESTE - CENTRO DE SAÚDE CACHOEIRINHA</v>
      </c>
      <c r="R205" s="164" t="str">
        <f t="shared" si="10"/>
        <v>A</v>
      </c>
      <c r="S205" s="10" t="str">
        <f t="shared" si="11"/>
        <v>ATENÇÃO PRIMÁRIA</v>
      </c>
    </row>
    <row r="206" spans="1:19" ht="14.4" thickBot="1" x14ac:dyDescent="0.3">
      <c r="A206" s="173" t="s">
        <v>474</v>
      </c>
      <c r="B206" s="174" t="s">
        <v>265</v>
      </c>
      <c r="C206" s="175" t="s">
        <v>374</v>
      </c>
      <c r="D206" s="175" t="s">
        <v>16549</v>
      </c>
      <c r="Q206" s="10" t="str">
        <f t="shared" si="9"/>
        <v>NORDESTE - CENTRO DE SAÚDE CAPITÃO EDUARDO</v>
      </c>
      <c r="R206" s="164" t="str">
        <f t="shared" si="10"/>
        <v>D</v>
      </c>
      <c r="S206" s="10" t="str">
        <f t="shared" si="11"/>
        <v>ATENÇÃO PRIMÁRIA</v>
      </c>
    </row>
    <row r="207" spans="1:19" ht="14.4" thickBot="1" x14ac:dyDescent="0.3">
      <c r="A207" s="173" t="s">
        <v>496</v>
      </c>
      <c r="B207" s="174" t="s">
        <v>28</v>
      </c>
      <c r="C207" s="175" t="s">
        <v>374</v>
      </c>
      <c r="D207" s="175" t="s">
        <v>16549</v>
      </c>
      <c r="Q207" s="10" t="str">
        <f t="shared" si="9"/>
        <v>NORDESTE - CENTRO DE SAÚDE CIDADE OZANAN</v>
      </c>
      <c r="R207" s="164" t="str">
        <f t="shared" si="10"/>
        <v>A</v>
      </c>
      <c r="S207" s="10" t="str">
        <f t="shared" si="11"/>
        <v>ATENÇÃO PRIMÁRIA</v>
      </c>
    </row>
    <row r="208" spans="1:19" ht="14.4" thickBot="1" x14ac:dyDescent="0.3">
      <c r="A208" s="173" t="s">
        <v>1591</v>
      </c>
      <c r="B208" s="174" t="s">
        <v>265</v>
      </c>
      <c r="C208" s="175" t="s">
        <v>374</v>
      </c>
      <c r="D208" s="175" t="s">
        <v>16549</v>
      </c>
      <c r="Q208" s="10" t="str">
        <f t="shared" si="9"/>
        <v>NORDESTE - CENTRO DE SAÚDE CONJUNTO PAULO VI</v>
      </c>
      <c r="R208" s="164" t="str">
        <f t="shared" si="10"/>
        <v>D</v>
      </c>
      <c r="S208" s="10" t="str">
        <f t="shared" si="11"/>
        <v>ATENÇÃO PRIMÁRIA</v>
      </c>
    </row>
    <row r="209" spans="1:19" ht="14.4" thickBot="1" x14ac:dyDescent="0.3">
      <c r="A209" s="173" t="s">
        <v>3278</v>
      </c>
      <c r="B209" s="174" t="s">
        <v>106</v>
      </c>
      <c r="C209" s="175" t="s">
        <v>374</v>
      </c>
      <c r="D209" s="175" t="s">
        <v>16549</v>
      </c>
      <c r="Q209" s="10" t="str">
        <f t="shared" si="9"/>
        <v>NORDESTE - CENTRO DE SAÚDE DOM JOAQUIM</v>
      </c>
      <c r="R209" s="164" t="str">
        <f t="shared" si="10"/>
        <v>B</v>
      </c>
      <c r="S209" s="10" t="str">
        <f t="shared" si="11"/>
        <v>ATENÇÃO PRIMÁRIA</v>
      </c>
    </row>
    <row r="210" spans="1:19" ht="14.4" thickBot="1" x14ac:dyDescent="0.3">
      <c r="A210" s="173" t="s">
        <v>373</v>
      </c>
      <c r="B210" s="174" t="s">
        <v>178</v>
      </c>
      <c r="C210" s="175" t="s">
        <v>374</v>
      </c>
      <c r="D210" s="175" t="s">
        <v>16549</v>
      </c>
      <c r="Q210" s="10" t="str">
        <f t="shared" si="9"/>
        <v>NORDESTE - CENTRO DE SAÚDE EFIGÊNIA MURTA DE FIGUEIREDO</v>
      </c>
      <c r="R210" s="164" t="str">
        <f t="shared" si="10"/>
        <v>C</v>
      </c>
      <c r="S210" s="10" t="str">
        <f t="shared" si="11"/>
        <v>ATENÇÃO PRIMÁRIA</v>
      </c>
    </row>
    <row r="211" spans="1:19" ht="14.4" thickBot="1" x14ac:dyDescent="0.3">
      <c r="A211" s="173" t="s">
        <v>609</v>
      </c>
      <c r="B211" s="174" t="s">
        <v>106</v>
      </c>
      <c r="C211" s="175" t="s">
        <v>374</v>
      </c>
      <c r="D211" s="175" t="s">
        <v>16549</v>
      </c>
      <c r="Q211" s="10" t="str">
        <f t="shared" si="9"/>
        <v>NORDESTE - CENTRO DE SAÚDE GENTIL GOMES</v>
      </c>
      <c r="R211" s="164" t="str">
        <f t="shared" si="10"/>
        <v>B</v>
      </c>
      <c r="S211" s="10" t="str">
        <f t="shared" si="11"/>
        <v>ATENÇÃO PRIMÁRIA</v>
      </c>
    </row>
    <row r="212" spans="1:19" ht="14.4" thickBot="1" x14ac:dyDescent="0.3">
      <c r="A212" s="173" t="s">
        <v>1245</v>
      </c>
      <c r="B212" s="174" t="s">
        <v>265</v>
      </c>
      <c r="C212" s="175" t="s">
        <v>374</v>
      </c>
      <c r="D212" s="175" t="s">
        <v>16549</v>
      </c>
      <c r="Q212" s="10" t="str">
        <f t="shared" si="9"/>
        <v>NORDESTE - CENTRO DE SAÚDE GOIÂNIA</v>
      </c>
      <c r="R212" s="164" t="str">
        <f t="shared" si="10"/>
        <v>D</v>
      </c>
      <c r="S212" s="10" t="str">
        <f t="shared" si="11"/>
        <v>ATENÇÃO PRIMÁRIA</v>
      </c>
    </row>
    <row r="213" spans="1:19" ht="14.4" thickBot="1" x14ac:dyDescent="0.3">
      <c r="A213" s="173" t="s">
        <v>575</v>
      </c>
      <c r="B213" s="174" t="s">
        <v>28</v>
      </c>
      <c r="C213" s="175" t="s">
        <v>374</v>
      </c>
      <c r="D213" s="175" t="s">
        <v>16549</v>
      </c>
      <c r="Q213" s="10" t="str">
        <f t="shared" si="9"/>
        <v>NORDESTE - CENTRO DE SAÚDE LEOPOLDO CHRISOSTOMO DE CASTRO</v>
      </c>
      <c r="R213" s="164" t="str">
        <f t="shared" si="10"/>
        <v>A</v>
      </c>
      <c r="S213" s="10" t="str">
        <f t="shared" si="11"/>
        <v>ATENÇÃO PRIMÁRIA</v>
      </c>
    </row>
    <row r="214" spans="1:19" ht="14.4" thickBot="1" x14ac:dyDescent="0.3">
      <c r="A214" s="173" t="s">
        <v>2234</v>
      </c>
      <c r="B214" s="174" t="s">
        <v>178</v>
      </c>
      <c r="C214" s="175" t="s">
        <v>374</v>
      </c>
      <c r="D214" s="175" t="s">
        <v>16549</v>
      </c>
      <c r="Q214" s="10" t="str">
        <f t="shared" si="9"/>
        <v>NORDESTE - CENTRO DE SAÚDE MARCELO PONTEL GOMES</v>
      </c>
      <c r="R214" s="164" t="str">
        <f t="shared" si="10"/>
        <v>C</v>
      </c>
      <c r="S214" s="10" t="str">
        <f t="shared" si="11"/>
        <v>ATENÇÃO PRIMÁRIA</v>
      </c>
    </row>
    <row r="215" spans="1:19" ht="14.4" thickBot="1" x14ac:dyDescent="0.3">
      <c r="A215" s="173" t="s">
        <v>531</v>
      </c>
      <c r="B215" s="174" t="s">
        <v>178</v>
      </c>
      <c r="C215" s="175" t="s">
        <v>374</v>
      </c>
      <c r="D215" s="175" t="s">
        <v>16549</v>
      </c>
      <c r="Q215" s="10" t="str">
        <f t="shared" si="9"/>
        <v>NORDESTE - CENTRO DE SAÚDE MARIA GORETTI</v>
      </c>
      <c r="R215" s="164" t="str">
        <f t="shared" si="10"/>
        <v>C</v>
      </c>
      <c r="S215" s="10" t="str">
        <f t="shared" si="11"/>
        <v>ATENÇÃO PRIMÁRIA</v>
      </c>
    </row>
    <row r="216" spans="1:19" ht="14.4" thickBot="1" x14ac:dyDescent="0.3">
      <c r="A216" s="173" t="s">
        <v>284</v>
      </c>
      <c r="B216" s="174" t="s">
        <v>265</v>
      </c>
      <c r="C216" s="175" t="s">
        <v>374</v>
      </c>
      <c r="D216" s="175" t="s">
        <v>16549</v>
      </c>
      <c r="Q216" s="10" t="str">
        <f t="shared" si="9"/>
        <v>NORDESTE - CENTRO DE SAÚDE MARIVANDA BALEEIRO - PAULO VI</v>
      </c>
      <c r="R216" s="164" t="str">
        <f t="shared" si="10"/>
        <v>D</v>
      </c>
      <c r="S216" s="10" t="str">
        <f t="shared" si="11"/>
        <v>ATENÇÃO PRIMÁRIA</v>
      </c>
    </row>
    <row r="217" spans="1:19" ht="14.4" thickBot="1" x14ac:dyDescent="0.3">
      <c r="A217" s="173" t="s">
        <v>1548</v>
      </c>
      <c r="B217" s="174" t="s">
        <v>265</v>
      </c>
      <c r="C217" s="175" t="s">
        <v>374</v>
      </c>
      <c r="D217" s="175" t="s">
        <v>16549</v>
      </c>
      <c r="Q217" s="10" t="str">
        <f t="shared" si="9"/>
        <v>NORDESTE - CENTRO DE SAÚDE NAZARÉ</v>
      </c>
      <c r="R217" s="164" t="str">
        <f t="shared" si="10"/>
        <v>D</v>
      </c>
      <c r="S217" s="10" t="str">
        <f t="shared" si="11"/>
        <v>ATENÇÃO PRIMÁRIA</v>
      </c>
    </row>
    <row r="218" spans="1:19" ht="14.4" thickBot="1" x14ac:dyDescent="0.3">
      <c r="A218" s="173" t="s">
        <v>1937</v>
      </c>
      <c r="B218" s="174" t="s">
        <v>178</v>
      </c>
      <c r="C218" s="175" t="s">
        <v>374</v>
      </c>
      <c r="D218" s="175" t="s">
        <v>16549</v>
      </c>
      <c r="Q218" s="10" t="str">
        <f t="shared" si="9"/>
        <v>NORDESTE - CENTRO DE SAÚDE OLAVO ALBINO CORREIA</v>
      </c>
      <c r="R218" s="164" t="str">
        <f t="shared" si="10"/>
        <v>C</v>
      </c>
      <c r="S218" s="10" t="str">
        <f t="shared" si="11"/>
        <v>ATENÇÃO PRIMÁRIA</v>
      </c>
    </row>
    <row r="219" spans="1:19" ht="14.4" thickBot="1" x14ac:dyDescent="0.3">
      <c r="A219" s="173" t="s">
        <v>856</v>
      </c>
      <c r="B219" s="174" t="s">
        <v>106</v>
      </c>
      <c r="C219" s="175" t="s">
        <v>374</v>
      </c>
      <c r="D219" s="175" t="s">
        <v>16549</v>
      </c>
      <c r="Q219" s="10" t="str">
        <f t="shared" si="9"/>
        <v>NORDESTE - CENTRO DE SAÚDE PADRE FERNANDO DE MELO</v>
      </c>
      <c r="R219" s="164" t="str">
        <f t="shared" si="10"/>
        <v>B</v>
      </c>
      <c r="S219" s="10" t="str">
        <f t="shared" si="11"/>
        <v>ATENÇÃO PRIMÁRIA</v>
      </c>
    </row>
    <row r="220" spans="1:19" ht="14.4" thickBot="1" x14ac:dyDescent="0.3">
      <c r="A220" s="173" t="s">
        <v>603</v>
      </c>
      <c r="B220" s="174" t="s">
        <v>265</v>
      </c>
      <c r="C220" s="175" t="s">
        <v>374</v>
      </c>
      <c r="D220" s="175" t="s">
        <v>16549</v>
      </c>
      <c r="Q220" s="10" t="str">
        <f t="shared" si="9"/>
        <v>NORDESTE - CENTRO DE SAÚDE RIBEIRO DE ABREU</v>
      </c>
      <c r="R220" s="164" t="str">
        <f t="shared" si="10"/>
        <v>D</v>
      </c>
      <c r="S220" s="10" t="str">
        <f t="shared" si="11"/>
        <v>ATENÇÃO PRIMÁRIA</v>
      </c>
    </row>
    <row r="221" spans="1:19" ht="14.4" thickBot="1" x14ac:dyDescent="0.3">
      <c r="A221" s="173" t="s">
        <v>896</v>
      </c>
      <c r="B221" s="174" t="s">
        <v>178</v>
      </c>
      <c r="C221" s="175" t="s">
        <v>374</v>
      </c>
      <c r="D221" s="175" t="s">
        <v>16549</v>
      </c>
      <c r="Q221" s="10" t="str">
        <f t="shared" si="9"/>
        <v>NORDESTE - CENTRO DE SAÚDE FÁBIO CORREA LIMA</v>
      </c>
      <c r="R221" s="164" t="str">
        <f t="shared" si="10"/>
        <v>C</v>
      </c>
      <c r="S221" s="10" t="str">
        <f t="shared" si="11"/>
        <v>ATENÇÃO PRIMÁRIA</v>
      </c>
    </row>
    <row r="222" spans="1:19" ht="14.4" thickBot="1" x14ac:dyDescent="0.3">
      <c r="A222" s="173" t="s">
        <v>1802</v>
      </c>
      <c r="B222" s="174" t="s">
        <v>178</v>
      </c>
      <c r="C222" s="175" t="s">
        <v>374</v>
      </c>
      <c r="D222" s="175" t="s">
        <v>16549</v>
      </c>
      <c r="Q222" s="10" t="str">
        <f t="shared" si="9"/>
        <v>NORDESTE - CENTRO DE SAÚDE SÃO MARCOS</v>
      </c>
      <c r="R222" s="164" t="str">
        <f t="shared" si="10"/>
        <v>C</v>
      </c>
      <c r="S222" s="10" t="str">
        <f t="shared" si="11"/>
        <v>ATENÇÃO PRIMÁRIA</v>
      </c>
    </row>
    <row r="223" spans="1:19" ht="14.4" thickBot="1" x14ac:dyDescent="0.3">
      <c r="A223" s="173" t="s">
        <v>1791</v>
      </c>
      <c r="B223" s="174" t="s">
        <v>178</v>
      </c>
      <c r="C223" s="175" t="s">
        <v>374</v>
      </c>
      <c r="D223" s="175" t="s">
        <v>16549</v>
      </c>
      <c r="Q223" s="10" t="str">
        <f t="shared" si="9"/>
        <v>NORDESTE - CENTRO DE SAÚDE SÃO PAULO</v>
      </c>
      <c r="R223" s="164" t="str">
        <f t="shared" si="10"/>
        <v>C</v>
      </c>
      <c r="S223" s="10" t="str">
        <f t="shared" si="11"/>
        <v>ATENÇÃO PRIMÁRIA</v>
      </c>
    </row>
    <row r="224" spans="1:19" ht="14.4" thickBot="1" x14ac:dyDescent="0.3">
      <c r="A224" s="173" t="s">
        <v>298</v>
      </c>
      <c r="B224" s="174" t="s">
        <v>265</v>
      </c>
      <c r="C224" s="175" t="s">
        <v>374</v>
      </c>
      <c r="D224" s="175" t="s">
        <v>16549</v>
      </c>
      <c r="Q224" s="10" t="str">
        <f t="shared" si="9"/>
        <v>NORDESTE - CENTRO DE SAÚDE VILA MARIA - JOÃO VITAL</v>
      </c>
      <c r="R224" s="164" t="str">
        <f t="shared" si="10"/>
        <v>D</v>
      </c>
      <c r="S224" s="10" t="str">
        <f t="shared" si="11"/>
        <v>ATENÇÃO PRIMÁRIA</v>
      </c>
    </row>
    <row r="225" spans="1:19" ht="14.4" thickBot="1" x14ac:dyDescent="0.3">
      <c r="A225" s="173" t="s">
        <v>2856</v>
      </c>
      <c r="B225" s="174" t="s">
        <v>106</v>
      </c>
      <c r="C225" s="175" t="s">
        <v>374</v>
      </c>
      <c r="D225" s="175" t="s">
        <v>16546</v>
      </c>
      <c r="Q225" s="10" t="str">
        <f t="shared" si="9"/>
        <v>NORDESTE - DIRETORIA REGIONAL DE SAUDE NORDESTE</v>
      </c>
      <c r="R225" s="164" t="str">
        <f t="shared" si="10"/>
        <v>B</v>
      </c>
      <c r="S225" s="10" t="str">
        <f t="shared" si="11"/>
        <v>GESTÃO</v>
      </c>
    </row>
    <row r="226" spans="1:19" ht="14.4" thickBot="1" x14ac:dyDescent="0.3">
      <c r="A226" s="173" t="s">
        <v>16011</v>
      </c>
      <c r="B226" s="174" t="s">
        <v>106</v>
      </c>
      <c r="C226" s="175" t="s">
        <v>374</v>
      </c>
      <c r="D226" s="175" t="s">
        <v>16549</v>
      </c>
      <c r="Q226" s="10" t="str">
        <f t="shared" si="9"/>
        <v>NORDESTE - FARMACIA REGIONAL NORDESTE</v>
      </c>
      <c r="R226" s="164" t="str">
        <f t="shared" si="10"/>
        <v>B</v>
      </c>
      <c r="S226" s="10" t="str">
        <f t="shared" si="11"/>
        <v>ATENÇÃO PRIMÁRIA</v>
      </c>
    </row>
    <row r="227" spans="1:19" ht="14.4" thickBot="1" x14ac:dyDescent="0.3">
      <c r="A227" s="173" t="s">
        <v>418</v>
      </c>
      <c r="B227" s="174" t="s">
        <v>106</v>
      </c>
      <c r="C227" s="175" t="s">
        <v>374</v>
      </c>
      <c r="D227" s="175" t="s">
        <v>16546</v>
      </c>
      <c r="Q227" s="10" t="str">
        <f t="shared" si="9"/>
        <v>NORDESTE - GERENCIA DE ASSISTENCIA, EPIDEMIOLOGIA E REGULACAO NORDESTE</v>
      </c>
      <c r="R227" s="164" t="str">
        <f t="shared" si="10"/>
        <v>B</v>
      </c>
      <c r="S227" s="10" t="str">
        <f t="shared" si="11"/>
        <v>GESTÃO</v>
      </c>
    </row>
    <row r="228" spans="1:19" ht="14.4" thickBot="1" x14ac:dyDescent="0.3">
      <c r="A228" s="173" t="s">
        <v>17591</v>
      </c>
      <c r="B228" s="174" t="s">
        <v>106</v>
      </c>
      <c r="C228" s="175" t="s">
        <v>374</v>
      </c>
      <c r="D228" s="175" t="s">
        <v>16546</v>
      </c>
      <c r="Q228" s="10" t="str">
        <f t="shared" si="9"/>
        <v>NORDESTE - GERENCIA DE VIGILANCIA SANITARIA NORDESTE</v>
      </c>
      <c r="R228" s="164" t="str">
        <f t="shared" si="10"/>
        <v>B</v>
      </c>
      <c r="S228" s="10" t="str">
        <f t="shared" si="11"/>
        <v>GESTÃO</v>
      </c>
    </row>
    <row r="229" spans="1:19" ht="14.4" thickBot="1" x14ac:dyDescent="0.3">
      <c r="A229" s="173" t="s">
        <v>17592</v>
      </c>
      <c r="B229" s="174" t="s">
        <v>106</v>
      </c>
      <c r="C229" s="175" t="s">
        <v>374</v>
      </c>
      <c r="D229" s="175" t="s">
        <v>16546</v>
      </c>
      <c r="Q229" s="10" t="str">
        <f t="shared" si="9"/>
        <v>NORDESTE - GERENCIA DE ZOONOSES NORDESTE</v>
      </c>
      <c r="R229" s="164" t="str">
        <f t="shared" si="10"/>
        <v>B</v>
      </c>
      <c r="S229" s="10" t="str">
        <f t="shared" si="11"/>
        <v>GESTÃO</v>
      </c>
    </row>
    <row r="230" spans="1:19" ht="14.4" thickBot="1" x14ac:dyDescent="0.3">
      <c r="A230" s="173" t="s">
        <v>456</v>
      </c>
      <c r="B230" s="174" t="s">
        <v>178</v>
      </c>
      <c r="C230" s="175" t="s">
        <v>374</v>
      </c>
      <c r="D230" s="175" t="s">
        <v>17614</v>
      </c>
      <c r="Q230" s="10" t="str">
        <f t="shared" si="9"/>
        <v>NORDESTE - UNIDADE DE PRONTO ATENDIMENTO NORDESTE</v>
      </c>
      <c r="R230" s="164" t="str">
        <f t="shared" si="10"/>
        <v>C</v>
      </c>
      <c r="S230" s="10" t="str">
        <f t="shared" si="11"/>
        <v>REDE DE URGÊNCIA</v>
      </c>
    </row>
    <row r="231" spans="1:19" ht="14.4" thickBot="1" x14ac:dyDescent="0.3">
      <c r="A231" s="173" t="s">
        <v>804</v>
      </c>
      <c r="B231" s="174" t="s">
        <v>28</v>
      </c>
      <c r="C231" s="175" t="s">
        <v>354</v>
      </c>
      <c r="D231" s="175" t="s">
        <v>16547</v>
      </c>
      <c r="Q231" s="10" t="str">
        <f t="shared" si="9"/>
        <v>NOROESTE - CENTRAL DE ESTERILIZACAO NOROESTE</v>
      </c>
      <c r="R231" s="164" t="str">
        <f t="shared" si="10"/>
        <v>A</v>
      </c>
      <c r="S231" s="10" t="str">
        <f t="shared" si="11"/>
        <v>REDE COMPLEMENTAR</v>
      </c>
    </row>
    <row r="232" spans="1:19" ht="14.4" thickBot="1" x14ac:dyDescent="0.3">
      <c r="A232" s="173" t="s">
        <v>16548</v>
      </c>
      <c r="B232" s="174" t="s">
        <v>28</v>
      </c>
      <c r="C232" s="175" t="s">
        <v>354</v>
      </c>
      <c r="D232" s="175" t="s">
        <v>16549</v>
      </c>
      <c r="Q232" s="10" t="str">
        <f t="shared" si="9"/>
        <v>NOROESTE - CENTRO DE CONVIVÊNCIA CARLOS PRATES</v>
      </c>
      <c r="R232" s="164" t="str">
        <f t="shared" si="10"/>
        <v>A</v>
      </c>
      <c r="S232" s="10" t="str">
        <f t="shared" si="11"/>
        <v>ATENÇÃO PRIMÁRIA</v>
      </c>
    </row>
    <row r="233" spans="1:19" ht="14.4" thickBot="1" x14ac:dyDescent="0.3">
      <c r="A233" s="173" t="s">
        <v>3149</v>
      </c>
      <c r="B233" s="174" t="s">
        <v>28</v>
      </c>
      <c r="C233" s="175" t="s">
        <v>354</v>
      </c>
      <c r="D233" s="175" t="s">
        <v>16547</v>
      </c>
      <c r="Q233" s="10" t="str">
        <f t="shared" si="9"/>
        <v>NOROESTE - CENTRO DE ESPECIALIDADES MEDICAS NOROESTE</v>
      </c>
      <c r="R233" s="164" t="str">
        <f t="shared" si="10"/>
        <v>A</v>
      </c>
      <c r="S233" s="10" t="str">
        <f t="shared" si="11"/>
        <v>REDE COMPLEMENTAR</v>
      </c>
    </row>
    <row r="234" spans="1:19" ht="14.4" thickBot="1" x14ac:dyDescent="0.3">
      <c r="A234" s="173" t="s">
        <v>17593</v>
      </c>
      <c r="B234" s="174" t="s">
        <v>28</v>
      </c>
      <c r="C234" s="175" t="s">
        <v>354</v>
      </c>
      <c r="D234" s="175" t="s">
        <v>16547</v>
      </c>
      <c r="Q234" s="10" t="str">
        <f t="shared" si="9"/>
        <v>NOROESTE - CENTRO DE ESTERILIZAÇÃO DE CÃES E GATOS NOROESTE</v>
      </c>
      <c r="R234" s="164" t="str">
        <f t="shared" si="10"/>
        <v>A</v>
      </c>
      <c r="S234" s="10" t="str">
        <f t="shared" si="11"/>
        <v>REDE COMPLEMENTAR</v>
      </c>
    </row>
    <row r="235" spans="1:19" ht="14.4" thickBot="1" x14ac:dyDescent="0.3">
      <c r="A235" s="173" t="s">
        <v>611</v>
      </c>
      <c r="B235" s="174" t="s">
        <v>28</v>
      </c>
      <c r="C235" s="175" t="s">
        <v>354</v>
      </c>
      <c r="D235" s="175" t="s">
        <v>16547</v>
      </c>
      <c r="Q235" s="10" t="str">
        <f t="shared" si="9"/>
        <v>NOROESTE - CENTRO DE REFERENCIA EM REABILITACAO NOROESTE</v>
      </c>
      <c r="R235" s="164" t="str">
        <f t="shared" si="10"/>
        <v>A</v>
      </c>
      <c r="S235" s="10" t="str">
        <f t="shared" si="11"/>
        <v>REDE COMPLEMENTAR</v>
      </c>
    </row>
    <row r="236" spans="1:19" ht="14.4" thickBot="1" x14ac:dyDescent="0.3">
      <c r="A236" s="173" t="s">
        <v>835</v>
      </c>
      <c r="B236" s="174" t="s">
        <v>28</v>
      </c>
      <c r="C236" s="175" t="s">
        <v>354</v>
      </c>
      <c r="D236" s="175" t="s">
        <v>17614</v>
      </c>
      <c r="Q236" s="10" t="str">
        <f t="shared" si="9"/>
        <v>NOROESTE - CENTRO DE REFERENCIA EM SAUDE MENTAL NOROESTE</v>
      </c>
      <c r="R236" s="164" t="str">
        <f t="shared" si="10"/>
        <v>A</v>
      </c>
      <c r="S236" s="10" t="str">
        <f t="shared" si="11"/>
        <v>REDE DE URGÊNCIA</v>
      </c>
    </row>
    <row r="237" spans="1:19" ht="14.4" thickBot="1" x14ac:dyDescent="0.3">
      <c r="A237" s="173" t="s">
        <v>17594</v>
      </c>
      <c r="B237" s="174" t="s">
        <v>28</v>
      </c>
      <c r="C237" s="175" t="s">
        <v>354</v>
      </c>
      <c r="D237" s="175" t="s">
        <v>17614</v>
      </c>
      <c r="Q237" s="10" t="str">
        <f t="shared" si="9"/>
        <v>NOROESTE - CENTRO DE REFERENCIA EM SAUDE MENTAL INFANTIL NOROESTE</v>
      </c>
      <c r="R237" s="164" t="str">
        <f t="shared" si="10"/>
        <v>A</v>
      </c>
      <c r="S237" s="10" t="str">
        <f t="shared" si="11"/>
        <v>REDE DE URGÊNCIA</v>
      </c>
    </row>
    <row r="238" spans="1:19" ht="14.4" thickBot="1" x14ac:dyDescent="0.3">
      <c r="A238" s="173" t="s">
        <v>2635</v>
      </c>
      <c r="B238" s="174" t="s">
        <v>28</v>
      </c>
      <c r="C238" s="175" t="s">
        <v>354</v>
      </c>
      <c r="D238" s="175" t="s">
        <v>16549</v>
      </c>
      <c r="Q238" s="10" t="str">
        <f t="shared" si="9"/>
        <v>NOROESTE - CENTRO DE SAÚDE BOM JESUS</v>
      </c>
      <c r="R238" s="164" t="str">
        <f t="shared" si="10"/>
        <v>A</v>
      </c>
      <c r="S238" s="10" t="str">
        <f t="shared" si="11"/>
        <v>ATENÇÃO PRIMÁRIA</v>
      </c>
    </row>
    <row r="239" spans="1:19" ht="14.4" thickBot="1" x14ac:dyDescent="0.3">
      <c r="A239" s="173" t="s">
        <v>461</v>
      </c>
      <c r="B239" s="174" t="s">
        <v>265</v>
      </c>
      <c r="C239" s="175" t="s">
        <v>354</v>
      </c>
      <c r="D239" s="175" t="s">
        <v>16549</v>
      </c>
      <c r="Q239" s="10" t="str">
        <f t="shared" si="9"/>
        <v>NOROESTE - CENTRO DE SAÚDE CALIFÓRNIA</v>
      </c>
      <c r="R239" s="164" t="str">
        <f t="shared" si="10"/>
        <v>D</v>
      </c>
      <c r="S239" s="10" t="str">
        <f t="shared" si="11"/>
        <v>ATENÇÃO PRIMÁRIA</v>
      </c>
    </row>
    <row r="240" spans="1:19" ht="14.4" thickBot="1" x14ac:dyDescent="0.3">
      <c r="A240" s="173" t="s">
        <v>414</v>
      </c>
      <c r="B240" s="174" t="s">
        <v>28</v>
      </c>
      <c r="C240" s="175" t="s">
        <v>354</v>
      </c>
      <c r="D240" s="175" t="s">
        <v>16549</v>
      </c>
      <c r="Q240" s="10" t="str">
        <f t="shared" si="9"/>
        <v>NOROESTE - CENTRO DE SAÚDE CARLOS PRATES</v>
      </c>
      <c r="R240" s="164" t="str">
        <f t="shared" si="10"/>
        <v>A</v>
      </c>
      <c r="S240" s="10" t="str">
        <f t="shared" si="11"/>
        <v>ATENÇÃO PRIMÁRIA</v>
      </c>
    </row>
    <row r="241" spans="1:19" ht="14.4" thickBot="1" x14ac:dyDescent="0.3">
      <c r="A241" s="173" t="s">
        <v>2538</v>
      </c>
      <c r="B241" s="174" t="s">
        <v>178</v>
      </c>
      <c r="C241" s="175" t="s">
        <v>354</v>
      </c>
      <c r="D241" s="175" t="s">
        <v>16549</v>
      </c>
      <c r="Q241" s="10" t="str">
        <f t="shared" si="9"/>
        <v>NOROESTE - CENTRO DE SAÚDE COQUEIROS</v>
      </c>
      <c r="R241" s="164" t="str">
        <f t="shared" si="10"/>
        <v>C</v>
      </c>
      <c r="S241" s="10" t="str">
        <f t="shared" si="11"/>
        <v>ATENÇÃO PRIMÁRIA</v>
      </c>
    </row>
    <row r="242" spans="1:19" ht="14.4" thickBot="1" x14ac:dyDescent="0.3">
      <c r="A242" s="173" t="s">
        <v>532</v>
      </c>
      <c r="B242" s="174" t="s">
        <v>106</v>
      </c>
      <c r="C242" s="175" t="s">
        <v>354</v>
      </c>
      <c r="D242" s="175" t="s">
        <v>16549</v>
      </c>
      <c r="Q242" s="10" t="str">
        <f t="shared" si="9"/>
        <v>NOROESTE - CENTRO DE SAÚDE DOM BOSCO</v>
      </c>
      <c r="R242" s="164" t="str">
        <f t="shared" si="10"/>
        <v>B</v>
      </c>
      <c r="S242" s="10" t="str">
        <f t="shared" si="11"/>
        <v>ATENÇÃO PRIMÁRIA</v>
      </c>
    </row>
    <row r="243" spans="1:19" ht="14.4" thickBot="1" x14ac:dyDescent="0.3">
      <c r="A243" s="173" t="s">
        <v>617</v>
      </c>
      <c r="B243" s="174" t="s">
        <v>106</v>
      </c>
      <c r="C243" s="175" t="s">
        <v>354</v>
      </c>
      <c r="D243" s="175" t="s">
        <v>16549</v>
      </c>
      <c r="Q243" s="10" t="str">
        <f t="shared" si="9"/>
        <v>NOROESTE - CENTRO DE SAÚDE DOM CABRAL</v>
      </c>
      <c r="R243" s="164" t="str">
        <f t="shared" si="10"/>
        <v>B</v>
      </c>
      <c r="S243" s="10" t="str">
        <f t="shared" si="11"/>
        <v>ATENÇÃO PRIMÁRIA</v>
      </c>
    </row>
    <row r="244" spans="1:19" ht="14.4" thickBot="1" x14ac:dyDescent="0.3">
      <c r="A244" s="173" t="s">
        <v>17595</v>
      </c>
      <c r="B244" s="174" t="s">
        <v>178</v>
      </c>
      <c r="C244" s="175" t="s">
        <v>354</v>
      </c>
      <c r="D244" s="175" t="s">
        <v>16549</v>
      </c>
      <c r="Q244" s="10" t="str">
        <f t="shared" si="9"/>
        <v>NOROESTE - CENTRO DE SAÚDE ELZA MARTINS DA CRUZ</v>
      </c>
      <c r="R244" s="164" t="str">
        <f t="shared" si="10"/>
        <v>C</v>
      </c>
      <c r="S244" s="10" t="str">
        <f t="shared" si="11"/>
        <v>ATENÇÃO PRIMÁRIA</v>
      </c>
    </row>
    <row r="245" spans="1:19" ht="14.4" thickBot="1" x14ac:dyDescent="0.3">
      <c r="A245" s="173" t="s">
        <v>639</v>
      </c>
      <c r="B245" s="174" t="s">
        <v>178</v>
      </c>
      <c r="C245" s="175" t="s">
        <v>354</v>
      </c>
      <c r="D245" s="175" t="s">
        <v>16549</v>
      </c>
      <c r="Q245" s="10" t="str">
        <f t="shared" si="9"/>
        <v>NOROESTE - CENTRO DE SAÚDE ERMELINDA</v>
      </c>
      <c r="R245" s="164" t="str">
        <f t="shared" si="10"/>
        <v>C</v>
      </c>
      <c r="S245" s="10" t="str">
        <f t="shared" si="11"/>
        <v>ATENÇÃO PRIMÁRIA</v>
      </c>
    </row>
    <row r="246" spans="1:19" ht="14.4" thickBot="1" x14ac:dyDescent="0.3">
      <c r="A246" s="173" t="s">
        <v>1106</v>
      </c>
      <c r="B246" s="174" t="s">
        <v>178</v>
      </c>
      <c r="C246" s="175" t="s">
        <v>354</v>
      </c>
      <c r="D246" s="175" t="s">
        <v>16549</v>
      </c>
      <c r="Q246" s="10" t="str">
        <f t="shared" si="9"/>
        <v>NOROESTE - CENTRO DE SAÚDE GLÓRIA</v>
      </c>
      <c r="R246" s="164" t="str">
        <f t="shared" si="10"/>
        <v>C</v>
      </c>
      <c r="S246" s="10" t="str">
        <f t="shared" si="11"/>
        <v>ATENÇÃO PRIMÁRIA</v>
      </c>
    </row>
    <row r="247" spans="1:19" ht="14.4" thickBot="1" x14ac:dyDescent="0.3">
      <c r="A247" s="173" t="s">
        <v>1595</v>
      </c>
      <c r="B247" s="174" t="s">
        <v>265</v>
      </c>
      <c r="C247" s="175" t="s">
        <v>354</v>
      </c>
      <c r="D247" s="175" t="s">
        <v>16549</v>
      </c>
      <c r="Q247" s="10" t="str">
        <f t="shared" si="9"/>
        <v>NOROESTE - CENTRO DE SAÚDE JARDIM FILADÉLFIA</v>
      </c>
      <c r="R247" s="164" t="str">
        <f t="shared" si="10"/>
        <v>D</v>
      </c>
      <c r="S247" s="10" t="str">
        <f t="shared" si="11"/>
        <v>ATENÇÃO PRIMÁRIA</v>
      </c>
    </row>
    <row r="248" spans="1:19" ht="14.4" thickBot="1" x14ac:dyDescent="0.3">
      <c r="A248" s="173" t="s">
        <v>866</v>
      </c>
      <c r="B248" s="174" t="s">
        <v>28</v>
      </c>
      <c r="C248" s="175" t="s">
        <v>354</v>
      </c>
      <c r="D248" s="175" t="s">
        <v>16549</v>
      </c>
      <c r="Q248" s="10" t="str">
        <f t="shared" si="9"/>
        <v>NOROESTE - CENTRO DE SAÚDE JARDIM MONTANHÊS</v>
      </c>
      <c r="R248" s="164" t="str">
        <f t="shared" si="10"/>
        <v>A</v>
      </c>
      <c r="S248" s="10" t="str">
        <f t="shared" si="11"/>
        <v>ATENÇÃO PRIMÁRIA</v>
      </c>
    </row>
    <row r="249" spans="1:19" ht="14.4" thickBot="1" x14ac:dyDescent="0.3">
      <c r="A249" s="173" t="s">
        <v>1010</v>
      </c>
      <c r="B249" s="174" t="s">
        <v>106</v>
      </c>
      <c r="C249" s="175" t="s">
        <v>354</v>
      </c>
      <c r="D249" s="175" t="s">
        <v>16549</v>
      </c>
      <c r="Q249" s="10" t="str">
        <f t="shared" si="9"/>
        <v>NOROESTE - CENTRO DE SAÚDE JOÃO PINHEIRO</v>
      </c>
      <c r="R249" s="164" t="str">
        <f t="shared" si="10"/>
        <v>B</v>
      </c>
      <c r="S249" s="10" t="str">
        <f t="shared" si="11"/>
        <v>ATENÇÃO PRIMÁRIA</v>
      </c>
    </row>
    <row r="250" spans="1:19" ht="14.4" thickBot="1" x14ac:dyDescent="0.3">
      <c r="A250" s="173" t="s">
        <v>629</v>
      </c>
      <c r="B250" s="174" t="s">
        <v>28</v>
      </c>
      <c r="C250" s="175" t="s">
        <v>354</v>
      </c>
      <c r="D250" s="175" t="s">
        <v>16549</v>
      </c>
      <c r="Q250" s="10" t="str">
        <f t="shared" si="9"/>
        <v>NOROESTE - CENTRO DE SAÚDE PADRE EUSTÁQUIO</v>
      </c>
      <c r="R250" s="164" t="str">
        <f t="shared" si="10"/>
        <v>A</v>
      </c>
      <c r="S250" s="10" t="str">
        <f t="shared" si="11"/>
        <v>ATENÇÃO PRIMÁRIA</v>
      </c>
    </row>
    <row r="251" spans="1:19" ht="14.4" thickBot="1" x14ac:dyDescent="0.3">
      <c r="A251" s="173" t="s">
        <v>351</v>
      </c>
      <c r="B251" s="174" t="s">
        <v>265</v>
      </c>
      <c r="C251" s="175" t="s">
        <v>354</v>
      </c>
      <c r="D251" s="175" t="s">
        <v>16549</v>
      </c>
      <c r="Q251" s="10" t="str">
        <f t="shared" si="9"/>
        <v>NOROESTE - CENTRO DE SAÚDE PEDREIRA PRADO LOPES</v>
      </c>
      <c r="R251" s="164" t="str">
        <f t="shared" si="10"/>
        <v>D</v>
      </c>
      <c r="S251" s="10" t="str">
        <f t="shared" si="11"/>
        <v>ATENÇÃO PRIMÁRIA</v>
      </c>
    </row>
    <row r="252" spans="1:19" ht="14.4" thickBot="1" x14ac:dyDescent="0.3">
      <c r="A252" s="173" t="s">
        <v>4139</v>
      </c>
      <c r="B252" s="174" t="s">
        <v>178</v>
      </c>
      <c r="C252" s="175" t="s">
        <v>354</v>
      </c>
      <c r="D252" s="175" t="s">
        <v>16549</v>
      </c>
      <c r="Q252" s="10" t="str">
        <f t="shared" si="9"/>
        <v>NOROESTE - CENTRO DE SAÚDE PINDORAMA - ELZA MARTINS</v>
      </c>
      <c r="R252" s="164" t="str">
        <f t="shared" si="10"/>
        <v>C</v>
      </c>
      <c r="S252" s="10" t="str">
        <f t="shared" si="11"/>
        <v>ATENÇÃO PRIMÁRIA</v>
      </c>
    </row>
    <row r="253" spans="1:19" ht="14.4" thickBot="1" x14ac:dyDescent="0.3">
      <c r="A253" s="173" t="s">
        <v>2301</v>
      </c>
      <c r="B253" s="174" t="s">
        <v>28</v>
      </c>
      <c r="C253" s="175" t="s">
        <v>354</v>
      </c>
      <c r="D253" s="175" t="s">
        <v>16549</v>
      </c>
      <c r="Q253" s="10" t="str">
        <f t="shared" si="9"/>
        <v>NOROESTE - CENTRO DE SAÚDE SANTOS ANJOS</v>
      </c>
      <c r="R253" s="164" t="str">
        <f t="shared" si="10"/>
        <v>A</v>
      </c>
      <c r="S253" s="10" t="str">
        <f t="shared" si="11"/>
        <v>ATENÇÃO PRIMÁRIA</v>
      </c>
    </row>
    <row r="254" spans="1:19" ht="14.4" thickBot="1" x14ac:dyDescent="0.3">
      <c r="A254" s="173" t="s">
        <v>383</v>
      </c>
      <c r="B254" s="174" t="s">
        <v>106</v>
      </c>
      <c r="C254" s="175" t="s">
        <v>354</v>
      </c>
      <c r="D254" s="175" t="s">
        <v>16549</v>
      </c>
      <c r="Q254" s="10" t="str">
        <f t="shared" si="9"/>
        <v>NOROESTE - CENTRO DE SAÚDE SÃO CRISTÓVÃO</v>
      </c>
      <c r="R254" s="164" t="str">
        <f t="shared" si="10"/>
        <v>B</v>
      </c>
      <c r="S254" s="10" t="str">
        <f t="shared" si="11"/>
        <v>ATENÇÃO PRIMÁRIA</v>
      </c>
    </row>
    <row r="255" spans="1:19" ht="14.4" thickBot="1" x14ac:dyDescent="0.3">
      <c r="A255" s="173" t="s">
        <v>2184</v>
      </c>
      <c r="B255" s="174" t="s">
        <v>28</v>
      </c>
      <c r="C255" s="175" t="s">
        <v>354</v>
      </c>
      <c r="D255" s="175" t="s">
        <v>16547</v>
      </c>
      <c r="Q255" s="10" t="str">
        <f t="shared" si="9"/>
        <v>NOROESTE - CENTRO MUNICIPAL DE OFTALMOLOGIA</v>
      </c>
      <c r="R255" s="164" t="str">
        <f t="shared" si="10"/>
        <v>A</v>
      </c>
      <c r="S255" s="10" t="str">
        <f t="shared" si="11"/>
        <v>REDE COMPLEMENTAR</v>
      </c>
    </row>
    <row r="256" spans="1:19" ht="14.4" thickBot="1" x14ac:dyDescent="0.3">
      <c r="A256" s="173" t="s">
        <v>2488</v>
      </c>
      <c r="B256" s="174" t="s">
        <v>28</v>
      </c>
      <c r="C256" s="175" t="s">
        <v>354</v>
      </c>
      <c r="D256" s="175" t="s">
        <v>16546</v>
      </c>
      <c r="Q256" s="10" t="str">
        <f t="shared" si="9"/>
        <v>NOROESTE - DIRETORIA REGIONAL DE SAUDE NOROESTE</v>
      </c>
      <c r="R256" s="164" t="str">
        <f t="shared" si="10"/>
        <v>A</v>
      </c>
      <c r="S256" s="10" t="str">
        <f t="shared" si="11"/>
        <v>GESTÃO</v>
      </c>
    </row>
    <row r="257" spans="1:19" ht="14.4" thickBot="1" x14ac:dyDescent="0.3">
      <c r="A257" s="173" t="s">
        <v>17596</v>
      </c>
      <c r="B257" s="174" t="s">
        <v>28</v>
      </c>
      <c r="C257" s="175" t="s">
        <v>354</v>
      </c>
      <c r="D257" s="175" t="s">
        <v>16549</v>
      </c>
      <c r="Q257" s="10" t="str">
        <f t="shared" si="9"/>
        <v>NOROESTE - FARMACIA REGIONAL NOROESTE</v>
      </c>
      <c r="R257" s="164" t="str">
        <f t="shared" si="10"/>
        <v>A</v>
      </c>
      <c r="S257" s="10" t="str">
        <f t="shared" si="11"/>
        <v>ATENÇÃO PRIMÁRIA</v>
      </c>
    </row>
    <row r="258" spans="1:19" ht="14.4" thickBot="1" x14ac:dyDescent="0.3">
      <c r="A258" s="173" t="s">
        <v>720</v>
      </c>
      <c r="B258" s="174" t="s">
        <v>28</v>
      </c>
      <c r="C258" s="175" t="s">
        <v>354</v>
      </c>
      <c r="D258" s="175" t="s">
        <v>16546</v>
      </c>
      <c r="Q258" s="10" t="str">
        <f t="shared" ref="Q258:Q321" si="12">CONCATENATE(C258," - ",A258)</f>
        <v>NOROESTE - GERENCIA DE ASSISTENCIA, EPIDEMIOLOGIA E REGULACAO NOROESTE</v>
      </c>
      <c r="R258" s="164" t="str">
        <f t="shared" ref="R258:R321" si="13">B258</f>
        <v>A</v>
      </c>
      <c r="S258" s="10" t="str">
        <f t="shared" ref="S258:S321" si="14">D258</f>
        <v>GESTÃO</v>
      </c>
    </row>
    <row r="259" spans="1:19" ht="14.4" thickBot="1" x14ac:dyDescent="0.3">
      <c r="A259" s="173" t="s">
        <v>17597</v>
      </c>
      <c r="B259" s="174" t="s">
        <v>28</v>
      </c>
      <c r="C259" s="175" t="s">
        <v>354</v>
      </c>
      <c r="D259" s="175" t="s">
        <v>16546</v>
      </c>
      <c r="Q259" s="10" t="str">
        <f t="shared" si="12"/>
        <v>NOROESTE - GERENCIA DE VIGILANCIA SANITARIA NOROESTE</v>
      </c>
      <c r="R259" s="164" t="str">
        <f t="shared" si="13"/>
        <v>A</v>
      </c>
      <c r="S259" s="10" t="str">
        <f t="shared" si="14"/>
        <v>GESTÃO</v>
      </c>
    </row>
    <row r="260" spans="1:19" ht="14.4" thickBot="1" x14ac:dyDescent="0.3">
      <c r="A260" s="173" t="s">
        <v>1212</v>
      </c>
      <c r="B260" s="174" t="s">
        <v>28</v>
      </c>
      <c r="C260" s="175" t="s">
        <v>354</v>
      </c>
      <c r="D260" s="175" t="s">
        <v>16546</v>
      </c>
      <c r="Q260" s="10" t="str">
        <f t="shared" si="12"/>
        <v>NOROESTE - GERENCIA DE ZOONOSES NOROESTE</v>
      </c>
      <c r="R260" s="164" t="str">
        <f t="shared" si="13"/>
        <v>A</v>
      </c>
      <c r="S260" s="10" t="str">
        <f t="shared" si="14"/>
        <v>GESTÃO</v>
      </c>
    </row>
    <row r="261" spans="1:19" ht="28.2" thickBot="1" x14ac:dyDescent="0.3">
      <c r="A261" s="173" t="s">
        <v>17598</v>
      </c>
      <c r="B261" s="174" t="s">
        <v>28</v>
      </c>
      <c r="C261" s="175" t="s">
        <v>354</v>
      </c>
      <c r="D261" s="175" t="s">
        <v>16547</v>
      </c>
      <c r="Q261" s="10" t="str">
        <f t="shared" si="12"/>
        <v>NOROESTE - LABORATORIO MUNICIPAL DE REFERENCIA DE ANALISES CLINICAS E CITOPATOLOGIA</v>
      </c>
      <c r="R261" s="164" t="str">
        <f t="shared" si="13"/>
        <v>A</v>
      </c>
      <c r="S261" s="10" t="str">
        <f t="shared" si="14"/>
        <v>REDE COMPLEMENTAR</v>
      </c>
    </row>
    <row r="262" spans="1:19" ht="14.4" thickBot="1" x14ac:dyDescent="0.3">
      <c r="A262" s="173" t="s">
        <v>17599</v>
      </c>
      <c r="B262" s="174" t="s">
        <v>28</v>
      </c>
      <c r="C262" s="175" t="s">
        <v>354</v>
      </c>
      <c r="D262" s="175" t="s">
        <v>16547</v>
      </c>
      <c r="Q262" s="10" t="str">
        <f t="shared" si="12"/>
        <v>NOROESTE - LABORATORIO REGIONAL NOROESTE</v>
      </c>
      <c r="R262" s="164" t="str">
        <f t="shared" si="13"/>
        <v>A</v>
      </c>
      <c r="S262" s="10" t="str">
        <f t="shared" si="14"/>
        <v>REDE COMPLEMENTAR</v>
      </c>
    </row>
    <row r="263" spans="1:19" ht="14.4" thickBot="1" x14ac:dyDescent="0.3">
      <c r="A263" s="173" t="s">
        <v>17600</v>
      </c>
      <c r="B263" s="174" t="s">
        <v>28</v>
      </c>
      <c r="C263" s="175" t="s">
        <v>354</v>
      </c>
      <c r="D263" s="175" t="s">
        <v>16547</v>
      </c>
      <c r="Q263" s="10" t="str">
        <f t="shared" si="12"/>
        <v>NOROESTE - UNIDADE DE REFERENCIA SECUNDARIA PADRE EUSTAQUIO</v>
      </c>
      <c r="R263" s="164" t="str">
        <f t="shared" si="13"/>
        <v>A</v>
      </c>
      <c r="S263" s="10" t="str">
        <f t="shared" si="14"/>
        <v>REDE COMPLEMENTAR</v>
      </c>
    </row>
    <row r="264" spans="1:19" ht="14.4" thickBot="1" x14ac:dyDescent="0.3">
      <c r="A264" s="173" t="s">
        <v>2123</v>
      </c>
      <c r="B264" s="174" t="s">
        <v>28</v>
      </c>
      <c r="C264" s="175" t="s">
        <v>397</v>
      </c>
      <c r="D264" s="175" t="s">
        <v>16547</v>
      </c>
      <c r="Q264" s="10" t="str">
        <f t="shared" si="12"/>
        <v>OESTE - CENTRAL DE ESTERILIZACAO OESTE</v>
      </c>
      <c r="R264" s="164" t="str">
        <f t="shared" si="13"/>
        <v>A</v>
      </c>
      <c r="S264" s="10" t="str">
        <f t="shared" si="14"/>
        <v>REDE COMPLEMENTAR</v>
      </c>
    </row>
    <row r="265" spans="1:19" ht="14.4" thickBot="1" x14ac:dyDescent="0.3">
      <c r="A265" s="173" t="s">
        <v>17601</v>
      </c>
      <c r="B265" s="174" t="s">
        <v>106</v>
      </c>
      <c r="C265" s="175" t="s">
        <v>397</v>
      </c>
      <c r="D265" s="175" t="s">
        <v>16547</v>
      </c>
      <c r="Q265" s="10" t="str">
        <f t="shared" si="12"/>
        <v>OESTE - CENTRO DE CONVIVÊNCIA OESTE</v>
      </c>
      <c r="R265" s="164" t="str">
        <f t="shared" si="13"/>
        <v>B</v>
      </c>
      <c r="S265" s="10" t="str">
        <f t="shared" si="14"/>
        <v>REDE COMPLEMENTAR</v>
      </c>
    </row>
    <row r="266" spans="1:19" ht="14.4" thickBot="1" x14ac:dyDescent="0.3">
      <c r="A266" s="173" t="s">
        <v>1100</v>
      </c>
      <c r="B266" s="174" t="s">
        <v>28</v>
      </c>
      <c r="C266" s="175" t="s">
        <v>397</v>
      </c>
      <c r="D266" s="175" t="s">
        <v>16547</v>
      </c>
      <c r="Q266" s="10" t="str">
        <f t="shared" si="12"/>
        <v>OESTE - CENTRO DE ESPECIALIDADES MEDICAS OESTE</v>
      </c>
      <c r="R266" s="164" t="str">
        <f t="shared" si="13"/>
        <v>A</v>
      </c>
      <c r="S266" s="10" t="str">
        <f t="shared" si="14"/>
        <v>REDE COMPLEMENTAR</v>
      </c>
    </row>
    <row r="267" spans="1:19" ht="14.4" thickBot="1" x14ac:dyDescent="0.3">
      <c r="A267" s="173" t="s">
        <v>17602</v>
      </c>
      <c r="B267" s="174" t="s">
        <v>28</v>
      </c>
      <c r="C267" s="175" t="s">
        <v>397</v>
      </c>
      <c r="D267" s="175" t="s">
        <v>16547</v>
      </c>
      <c r="Q267" s="10" t="str">
        <f t="shared" si="12"/>
        <v>OESTE - CENTRO DE ESTERILIZAÇÃO DE CÃES E GATOS OESTE</v>
      </c>
      <c r="R267" s="164" t="str">
        <f t="shared" si="13"/>
        <v>A</v>
      </c>
      <c r="S267" s="10" t="str">
        <f t="shared" si="14"/>
        <v>REDE COMPLEMENTAR</v>
      </c>
    </row>
    <row r="268" spans="1:19" ht="14.4" thickBot="1" x14ac:dyDescent="0.3">
      <c r="A268" s="173" t="s">
        <v>562</v>
      </c>
      <c r="B268" s="174" t="s">
        <v>28</v>
      </c>
      <c r="C268" s="175" t="s">
        <v>397</v>
      </c>
      <c r="D268" s="175" t="s">
        <v>17614</v>
      </c>
      <c r="Q268" s="10" t="str">
        <f t="shared" si="12"/>
        <v>OESTE - CENTRO DE REFERENCIA EM SAUDE MENTAL OESTE</v>
      </c>
      <c r="R268" s="164" t="str">
        <f t="shared" si="13"/>
        <v>A</v>
      </c>
      <c r="S268" s="10" t="str">
        <f t="shared" si="14"/>
        <v>REDE DE URGÊNCIA</v>
      </c>
    </row>
    <row r="269" spans="1:19" ht="14.4" thickBot="1" x14ac:dyDescent="0.3">
      <c r="A269" s="173" t="s">
        <v>2099</v>
      </c>
      <c r="B269" s="174" t="s">
        <v>106</v>
      </c>
      <c r="C269" s="175" t="s">
        <v>397</v>
      </c>
      <c r="D269" s="175" t="s">
        <v>16549</v>
      </c>
      <c r="Q269" s="10" t="str">
        <f t="shared" si="12"/>
        <v>OESTE - CENTRO DE SAÚDE AMÍLCAR VIANNA MARTINS</v>
      </c>
      <c r="R269" s="164" t="str">
        <f t="shared" si="13"/>
        <v>B</v>
      </c>
      <c r="S269" s="10" t="str">
        <f t="shared" si="14"/>
        <v>ATENÇÃO PRIMÁRIA</v>
      </c>
    </row>
    <row r="270" spans="1:19" ht="14.4" thickBot="1" x14ac:dyDescent="0.3">
      <c r="A270" s="173" t="s">
        <v>503</v>
      </c>
      <c r="B270" s="174" t="s">
        <v>106</v>
      </c>
      <c r="C270" s="175" t="s">
        <v>397</v>
      </c>
      <c r="D270" s="175" t="s">
        <v>16549</v>
      </c>
      <c r="Q270" s="10" t="str">
        <f t="shared" si="12"/>
        <v>OESTE - CENTRO DE SAÚDE BETÂNIA</v>
      </c>
      <c r="R270" s="164" t="str">
        <f t="shared" si="13"/>
        <v>B</v>
      </c>
      <c r="S270" s="10" t="str">
        <f t="shared" si="14"/>
        <v>ATENÇÃO PRIMÁRIA</v>
      </c>
    </row>
    <row r="271" spans="1:19" ht="14.4" thickBot="1" x14ac:dyDescent="0.3">
      <c r="A271" s="173" t="s">
        <v>394</v>
      </c>
      <c r="B271" s="174" t="s">
        <v>178</v>
      </c>
      <c r="C271" s="175" t="s">
        <v>397</v>
      </c>
      <c r="D271" s="175" t="s">
        <v>16549</v>
      </c>
      <c r="Q271" s="10" t="str">
        <f t="shared" si="12"/>
        <v>OESTE - CENTRO DE SAÚDE CABANA</v>
      </c>
      <c r="R271" s="164" t="str">
        <f t="shared" si="13"/>
        <v>C</v>
      </c>
      <c r="S271" s="10" t="str">
        <f t="shared" si="14"/>
        <v>ATENÇÃO PRIMÁRIA</v>
      </c>
    </row>
    <row r="272" spans="1:19" ht="14.4" thickBot="1" x14ac:dyDescent="0.3">
      <c r="A272" s="173" t="s">
        <v>933</v>
      </c>
      <c r="B272" s="174" t="s">
        <v>106</v>
      </c>
      <c r="C272" s="175" t="s">
        <v>397</v>
      </c>
      <c r="D272" s="175" t="s">
        <v>16549</v>
      </c>
      <c r="Q272" s="10" t="str">
        <f t="shared" si="12"/>
        <v>OESTE - CENTRO DE SAÚDE CAMARGOS</v>
      </c>
      <c r="R272" s="164" t="str">
        <f t="shared" si="13"/>
        <v>B</v>
      </c>
      <c r="S272" s="10" t="str">
        <f t="shared" si="14"/>
        <v>ATENÇÃO PRIMÁRIA</v>
      </c>
    </row>
    <row r="273" spans="1:19" ht="14.4" thickBot="1" x14ac:dyDescent="0.3">
      <c r="A273" s="173" t="s">
        <v>686</v>
      </c>
      <c r="B273" s="174" t="s">
        <v>178</v>
      </c>
      <c r="C273" s="175" t="s">
        <v>397</v>
      </c>
      <c r="D273" s="175" t="s">
        <v>16549</v>
      </c>
      <c r="Q273" s="10" t="str">
        <f t="shared" si="12"/>
        <v>OESTE - CENTRO DE SAÚDE CÍCERO ILDEFONSO</v>
      </c>
      <c r="R273" s="164" t="str">
        <f t="shared" si="13"/>
        <v>C</v>
      </c>
      <c r="S273" s="10" t="str">
        <f t="shared" si="14"/>
        <v>ATENÇÃO PRIMÁRIA</v>
      </c>
    </row>
    <row r="274" spans="1:19" ht="14.4" thickBot="1" x14ac:dyDescent="0.3">
      <c r="A274" s="173" t="s">
        <v>2812</v>
      </c>
      <c r="B274" s="174" t="s">
        <v>106</v>
      </c>
      <c r="C274" s="175" t="s">
        <v>397</v>
      </c>
      <c r="D274" s="175" t="s">
        <v>16549</v>
      </c>
      <c r="Q274" s="10" t="str">
        <f t="shared" si="12"/>
        <v>OESTE - CENTRO DE SAÚDE CONJUNTO BETÂNIA</v>
      </c>
      <c r="R274" s="164" t="str">
        <f t="shared" si="13"/>
        <v>B</v>
      </c>
      <c r="S274" s="10" t="str">
        <f t="shared" si="14"/>
        <v>ATENÇÃO PRIMÁRIA</v>
      </c>
    </row>
    <row r="275" spans="1:19" ht="14.4" thickBot="1" x14ac:dyDescent="0.3">
      <c r="A275" s="173" t="s">
        <v>1373</v>
      </c>
      <c r="B275" s="174" t="s">
        <v>106</v>
      </c>
      <c r="C275" s="175" t="s">
        <v>397</v>
      </c>
      <c r="D275" s="175" t="s">
        <v>16549</v>
      </c>
      <c r="Q275" s="10" t="str">
        <f t="shared" si="12"/>
        <v>OESTE - CENTRO DE SAÚDE HAVAÍ</v>
      </c>
      <c r="R275" s="164" t="str">
        <f t="shared" si="13"/>
        <v>B</v>
      </c>
      <c r="S275" s="10" t="str">
        <f t="shared" si="14"/>
        <v>ATENÇÃO PRIMÁRIA</v>
      </c>
    </row>
    <row r="276" spans="1:19" ht="14.4" thickBot="1" x14ac:dyDescent="0.3">
      <c r="A276" s="173" t="s">
        <v>579</v>
      </c>
      <c r="B276" s="174" t="s">
        <v>106</v>
      </c>
      <c r="C276" s="175" t="s">
        <v>397</v>
      </c>
      <c r="D276" s="175" t="s">
        <v>16549</v>
      </c>
      <c r="Q276" s="10" t="str">
        <f t="shared" si="12"/>
        <v>OESTE - CENTRO DE SAÚDE JOÃO XXIII</v>
      </c>
      <c r="R276" s="164" t="str">
        <f t="shared" si="13"/>
        <v>B</v>
      </c>
      <c r="S276" s="10" t="str">
        <f t="shared" si="14"/>
        <v>ATENÇÃO PRIMÁRIA</v>
      </c>
    </row>
    <row r="277" spans="1:19" ht="14.4" thickBot="1" x14ac:dyDescent="0.3">
      <c r="A277" s="173" t="s">
        <v>2872</v>
      </c>
      <c r="B277" s="174" t="s">
        <v>28</v>
      </c>
      <c r="C277" s="175" t="s">
        <v>397</v>
      </c>
      <c r="D277" s="175" t="s">
        <v>16549</v>
      </c>
      <c r="Q277" s="10" t="str">
        <f t="shared" si="12"/>
        <v>OESTE - CENTRO DE SAÚDE NORALDINO DE LIMA</v>
      </c>
      <c r="R277" s="164" t="str">
        <f t="shared" si="13"/>
        <v>A</v>
      </c>
      <c r="S277" s="10" t="str">
        <f t="shared" si="14"/>
        <v>ATENÇÃO PRIMÁRIA</v>
      </c>
    </row>
    <row r="278" spans="1:19" ht="14.4" thickBot="1" x14ac:dyDescent="0.3">
      <c r="A278" s="173" t="s">
        <v>4353</v>
      </c>
      <c r="B278" s="174" t="s">
        <v>106</v>
      </c>
      <c r="C278" s="175" t="s">
        <v>397</v>
      </c>
      <c r="D278" s="175" t="s">
        <v>16549</v>
      </c>
      <c r="Q278" s="10" t="str">
        <f t="shared" si="12"/>
        <v>OESTE - CENTRO DE SAÚDE PALMEIRAS</v>
      </c>
      <c r="R278" s="164" t="str">
        <f t="shared" si="13"/>
        <v>B</v>
      </c>
      <c r="S278" s="10" t="str">
        <f t="shared" si="14"/>
        <v>ATENÇÃO PRIMÁRIA</v>
      </c>
    </row>
    <row r="279" spans="1:19" ht="14.4" thickBot="1" x14ac:dyDescent="0.3">
      <c r="A279" s="173" t="s">
        <v>574</v>
      </c>
      <c r="B279" s="174" t="s">
        <v>28</v>
      </c>
      <c r="C279" s="175" t="s">
        <v>397</v>
      </c>
      <c r="D279" s="175" t="s">
        <v>16549</v>
      </c>
      <c r="Q279" s="10" t="str">
        <f t="shared" si="12"/>
        <v>OESTE - CENTRO DE SAÚDE SALGADO FILHO</v>
      </c>
      <c r="R279" s="164" t="str">
        <f t="shared" si="13"/>
        <v>A</v>
      </c>
      <c r="S279" s="10" t="str">
        <f t="shared" si="14"/>
        <v>ATENÇÃO PRIMÁRIA</v>
      </c>
    </row>
    <row r="280" spans="1:19" ht="14.4" thickBot="1" x14ac:dyDescent="0.3">
      <c r="A280" s="173" t="s">
        <v>512</v>
      </c>
      <c r="B280" s="174" t="s">
        <v>106</v>
      </c>
      <c r="C280" s="175" t="s">
        <v>397</v>
      </c>
      <c r="D280" s="175" t="s">
        <v>16549</v>
      </c>
      <c r="Q280" s="10" t="str">
        <f t="shared" si="12"/>
        <v>OESTE - CENTRO DE SAÚDE SANTA MARIA</v>
      </c>
      <c r="R280" s="164" t="str">
        <f t="shared" si="13"/>
        <v>B</v>
      </c>
      <c r="S280" s="10" t="str">
        <f t="shared" si="14"/>
        <v>ATENÇÃO PRIMÁRIA</v>
      </c>
    </row>
    <row r="281" spans="1:19" ht="14.4" thickBot="1" x14ac:dyDescent="0.3">
      <c r="A281" s="173" t="s">
        <v>1509</v>
      </c>
      <c r="B281" s="174" t="s">
        <v>106</v>
      </c>
      <c r="C281" s="175" t="s">
        <v>397</v>
      </c>
      <c r="D281" s="175" t="s">
        <v>16549</v>
      </c>
      <c r="Q281" s="10" t="str">
        <f t="shared" si="12"/>
        <v>OESTE - CENTRO DE SAÚDE SÃO JORGE</v>
      </c>
      <c r="R281" s="164" t="str">
        <f t="shared" si="13"/>
        <v>B</v>
      </c>
      <c r="S281" s="10" t="str">
        <f t="shared" si="14"/>
        <v>ATENÇÃO PRIMÁRIA</v>
      </c>
    </row>
    <row r="282" spans="1:19" ht="14.4" thickBot="1" x14ac:dyDescent="0.3">
      <c r="A282" s="173" t="s">
        <v>1062</v>
      </c>
      <c r="B282" s="174" t="s">
        <v>178</v>
      </c>
      <c r="C282" s="175" t="s">
        <v>397</v>
      </c>
      <c r="D282" s="175" t="s">
        <v>16549</v>
      </c>
      <c r="Q282" s="10" t="str">
        <f t="shared" si="12"/>
        <v>OESTE - CENTRO DE SAÚDE VENTOSA</v>
      </c>
      <c r="R282" s="164" t="str">
        <f t="shared" si="13"/>
        <v>C</v>
      </c>
      <c r="S282" s="10" t="str">
        <f t="shared" si="14"/>
        <v>ATENÇÃO PRIMÁRIA</v>
      </c>
    </row>
    <row r="283" spans="1:19" ht="14.4" thickBot="1" x14ac:dyDescent="0.3">
      <c r="A283" s="173" t="s">
        <v>1388</v>
      </c>
      <c r="B283" s="174" t="s">
        <v>106</v>
      </c>
      <c r="C283" s="175" t="s">
        <v>397</v>
      </c>
      <c r="D283" s="175" t="s">
        <v>16549</v>
      </c>
      <c r="Q283" s="10" t="str">
        <f t="shared" si="12"/>
        <v>OESTE - CENTRO DE SAÚDE VILA IMPERIAL</v>
      </c>
      <c r="R283" s="164" t="str">
        <f t="shared" si="13"/>
        <v>B</v>
      </c>
      <c r="S283" s="10" t="str">
        <f t="shared" si="14"/>
        <v>ATENÇÃO PRIMÁRIA</v>
      </c>
    </row>
    <row r="284" spans="1:19" ht="14.4" thickBot="1" x14ac:dyDescent="0.3">
      <c r="A284" s="173" t="s">
        <v>489</v>
      </c>
      <c r="B284" s="174" t="s">
        <v>178</v>
      </c>
      <c r="C284" s="175" t="s">
        <v>397</v>
      </c>
      <c r="D284" s="175" t="s">
        <v>16549</v>
      </c>
      <c r="Q284" s="10" t="str">
        <f t="shared" si="12"/>
        <v>OESTE - CENTRO DE SAÚDE VILA LEONINA</v>
      </c>
      <c r="R284" s="164" t="str">
        <f t="shared" si="13"/>
        <v>C</v>
      </c>
      <c r="S284" s="10" t="str">
        <f t="shared" si="14"/>
        <v>ATENÇÃO PRIMÁRIA</v>
      </c>
    </row>
    <row r="285" spans="1:19" ht="14.4" thickBot="1" x14ac:dyDescent="0.3">
      <c r="A285" s="173" t="s">
        <v>554</v>
      </c>
      <c r="B285" s="174" t="s">
        <v>106</v>
      </c>
      <c r="C285" s="175" t="s">
        <v>397</v>
      </c>
      <c r="D285" s="175" t="s">
        <v>16549</v>
      </c>
      <c r="Q285" s="10" t="str">
        <f t="shared" si="12"/>
        <v>OESTE - CENTRO DE SAÚDE VISTA ALEGRE</v>
      </c>
      <c r="R285" s="164" t="str">
        <f t="shared" si="13"/>
        <v>B</v>
      </c>
      <c r="S285" s="10" t="str">
        <f t="shared" si="14"/>
        <v>ATENÇÃO PRIMÁRIA</v>
      </c>
    </row>
    <row r="286" spans="1:19" ht="14.4" thickBot="1" x14ac:dyDescent="0.3">
      <c r="A286" s="173" t="s">
        <v>2110</v>
      </c>
      <c r="B286" s="174" t="s">
        <v>106</v>
      </c>
      <c r="C286" s="175" t="s">
        <v>397</v>
      </c>
      <c r="D286" s="175" t="s">
        <v>16549</v>
      </c>
      <c r="Q286" s="10" t="str">
        <f t="shared" si="12"/>
        <v>OESTE - CENTRO DE SAÚDE WALDOMIRO LOBO</v>
      </c>
      <c r="R286" s="164" t="str">
        <f t="shared" si="13"/>
        <v>B</v>
      </c>
      <c r="S286" s="10" t="str">
        <f t="shared" si="14"/>
        <v>ATENÇÃO PRIMÁRIA</v>
      </c>
    </row>
    <row r="287" spans="1:19" ht="14.4" thickBot="1" x14ac:dyDescent="0.3">
      <c r="A287" s="173" t="s">
        <v>433</v>
      </c>
      <c r="B287" s="174" t="s">
        <v>28</v>
      </c>
      <c r="C287" s="175" t="s">
        <v>397</v>
      </c>
      <c r="D287" s="175" t="s">
        <v>16546</v>
      </c>
      <c r="Q287" s="10" t="str">
        <f t="shared" si="12"/>
        <v>OESTE - DIRETORIA REGIONAL DE SAUDE OESTE</v>
      </c>
      <c r="R287" s="164" t="str">
        <f t="shared" si="13"/>
        <v>A</v>
      </c>
      <c r="S287" s="10" t="str">
        <f t="shared" si="14"/>
        <v>GESTÃO</v>
      </c>
    </row>
    <row r="288" spans="1:19" ht="14.4" thickBot="1" x14ac:dyDescent="0.3">
      <c r="A288" s="173" t="s">
        <v>10546</v>
      </c>
      <c r="B288" s="174" t="s">
        <v>106</v>
      </c>
      <c r="C288" s="175" t="s">
        <v>397</v>
      </c>
      <c r="D288" s="175" t="s">
        <v>16549</v>
      </c>
      <c r="Q288" s="10" t="str">
        <f t="shared" si="12"/>
        <v>OESTE - FARMACIA REGIONAL OESTE</v>
      </c>
      <c r="R288" s="164" t="str">
        <f t="shared" si="13"/>
        <v>B</v>
      </c>
      <c r="S288" s="10" t="str">
        <f t="shared" si="14"/>
        <v>ATENÇÃO PRIMÁRIA</v>
      </c>
    </row>
    <row r="289" spans="1:19" ht="14.4" thickBot="1" x14ac:dyDescent="0.3">
      <c r="A289" s="173" t="s">
        <v>1479</v>
      </c>
      <c r="B289" s="174" t="s">
        <v>28</v>
      </c>
      <c r="C289" s="175" t="s">
        <v>397</v>
      </c>
      <c r="D289" s="175" t="s">
        <v>16546</v>
      </c>
      <c r="Q289" s="10" t="str">
        <f t="shared" si="12"/>
        <v>OESTE - GERENCIA DE ASSISTENCIA, EPIDEMIOLOGIA E REGULACAO OESTE</v>
      </c>
      <c r="R289" s="164" t="str">
        <f t="shared" si="13"/>
        <v>A</v>
      </c>
      <c r="S289" s="10" t="str">
        <f t="shared" si="14"/>
        <v>GESTÃO</v>
      </c>
    </row>
    <row r="290" spans="1:19" ht="14.4" thickBot="1" x14ac:dyDescent="0.3">
      <c r="A290" s="173" t="s">
        <v>17603</v>
      </c>
      <c r="B290" s="174" t="s">
        <v>28</v>
      </c>
      <c r="C290" s="175" t="s">
        <v>397</v>
      </c>
      <c r="D290" s="175" t="s">
        <v>16546</v>
      </c>
      <c r="Q290" s="10" t="str">
        <f t="shared" si="12"/>
        <v>OESTE - GERENCIA DE VIGILANCIA SANITARIA OESTE</v>
      </c>
      <c r="R290" s="164" t="str">
        <f t="shared" si="13"/>
        <v>A</v>
      </c>
      <c r="S290" s="10" t="str">
        <f t="shared" si="14"/>
        <v>GESTÃO</v>
      </c>
    </row>
    <row r="291" spans="1:19" ht="14.4" thickBot="1" x14ac:dyDescent="0.3">
      <c r="A291" s="173" t="s">
        <v>17604</v>
      </c>
      <c r="B291" s="174" t="s">
        <v>28</v>
      </c>
      <c r="C291" s="175" t="s">
        <v>397</v>
      </c>
      <c r="D291" s="175" t="s">
        <v>16546</v>
      </c>
      <c r="Q291" s="10" t="str">
        <f t="shared" si="12"/>
        <v>OESTE - GERENCIA DE ZOONOSES OESTE</v>
      </c>
      <c r="R291" s="164" t="str">
        <f t="shared" si="13"/>
        <v>A</v>
      </c>
      <c r="S291" s="10" t="str">
        <f t="shared" si="14"/>
        <v>GESTÃO</v>
      </c>
    </row>
    <row r="292" spans="1:19" ht="14.4" thickBot="1" x14ac:dyDescent="0.3">
      <c r="A292" s="173" t="s">
        <v>17605</v>
      </c>
      <c r="B292" s="174" t="s">
        <v>106</v>
      </c>
      <c r="C292" s="175" t="s">
        <v>397</v>
      </c>
      <c r="D292" s="175" t="s">
        <v>16547</v>
      </c>
      <c r="Q292" s="10" t="str">
        <f t="shared" si="12"/>
        <v>OESTE - LABORATORIO REGIONAL OESTE/BARREIRO</v>
      </c>
      <c r="R292" s="164" t="str">
        <f t="shared" si="13"/>
        <v>B</v>
      </c>
      <c r="S292" s="10" t="str">
        <f t="shared" si="14"/>
        <v>REDE COMPLEMENTAR</v>
      </c>
    </row>
    <row r="293" spans="1:19" ht="14.4" thickBot="1" x14ac:dyDescent="0.3">
      <c r="A293" s="173" t="s">
        <v>535</v>
      </c>
      <c r="B293" s="174" t="s">
        <v>178</v>
      </c>
      <c r="C293" s="175" t="s">
        <v>397</v>
      </c>
      <c r="D293" s="175" t="s">
        <v>17614</v>
      </c>
      <c r="Q293" s="10" t="str">
        <f t="shared" si="12"/>
        <v>OESTE - UNIDADE DE PRONTO ATENDIMENTO OESTE</v>
      </c>
      <c r="R293" s="164" t="str">
        <f t="shared" si="13"/>
        <v>C</v>
      </c>
      <c r="S293" s="10" t="str">
        <f t="shared" si="14"/>
        <v>REDE DE URGÊNCIA</v>
      </c>
    </row>
    <row r="294" spans="1:19" ht="14.4" thickBot="1" x14ac:dyDescent="0.3">
      <c r="A294" s="173" t="s">
        <v>17606</v>
      </c>
      <c r="B294" s="174" t="s">
        <v>28</v>
      </c>
      <c r="C294" s="175" t="s">
        <v>397</v>
      </c>
      <c r="D294" s="175" t="s">
        <v>16547</v>
      </c>
      <c r="Q294" s="10" t="str">
        <f t="shared" si="12"/>
        <v>OESTE - UNIDADE DE REFERENCIA SECUNDARIA CAMPOS SALES</v>
      </c>
      <c r="R294" s="164" t="str">
        <f t="shared" si="13"/>
        <v>A</v>
      </c>
      <c r="S294" s="10" t="str">
        <f t="shared" si="14"/>
        <v>REDE COMPLEMENTAR</v>
      </c>
    </row>
    <row r="295" spans="1:19" ht="14.4" thickBot="1" x14ac:dyDescent="0.3">
      <c r="A295" s="173" t="s">
        <v>17607</v>
      </c>
      <c r="B295" s="174" t="s">
        <v>106</v>
      </c>
      <c r="C295" s="175" t="s">
        <v>361</v>
      </c>
      <c r="D295" s="175" t="s">
        <v>16547</v>
      </c>
      <c r="Q295" s="10" t="str">
        <f t="shared" si="12"/>
        <v>PAMPULHA - CENTRO DE CONVIVÊNCIA NISE DA SILVEIRA</v>
      </c>
      <c r="R295" s="164" t="str">
        <f t="shared" si="13"/>
        <v>B</v>
      </c>
      <c r="S295" s="10" t="str">
        <f t="shared" si="14"/>
        <v>REDE COMPLEMENTAR</v>
      </c>
    </row>
    <row r="296" spans="1:19" ht="14.4" thickBot="1" x14ac:dyDescent="0.3">
      <c r="A296" s="173" t="s">
        <v>17607</v>
      </c>
      <c r="B296" s="174" t="s">
        <v>106</v>
      </c>
      <c r="C296" s="175" t="s">
        <v>361</v>
      </c>
      <c r="D296" s="175" t="s">
        <v>16547</v>
      </c>
      <c r="Q296" s="10" t="str">
        <f t="shared" si="12"/>
        <v>PAMPULHA - CENTRO DE CONVIVÊNCIA NISE DA SILVEIRA</v>
      </c>
      <c r="R296" s="164" t="str">
        <f t="shared" si="13"/>
        <v>B</v>
      </c>
      <c r="S296" s="10" t="str">
        <f t="shared" si="14"/>
        <v>REDE COMPLEMENTAR</v>
      </c>
    </row>
    <row r="297" spans="1:19" ht="14.4" thickBot="1" x14ac:dyDescent="0.3">
      <c r="A297" s="173" t="s">
        <v>2363</v>
      </c>
      <c r="B297" s="174" t="s">
        <v>28</v>
      </c>
      <c r="C297" s="175" t="s">
        <v>361</v>
      </c>
      <c r="D297" s="175" t="s">
        <v>16547</v>
      </c>
      <c r="Q297" s="10" t="str">
        <f t="shared" si="12"/>
        <v>PAMPULHA - CENTRO DE ESPECIALIDADES MEDICAS PAMPULHA</v>
      </c>
      <c r="R297" s="164" t="str">
        <f t="shared" si="13"/>
        <v>A</v>
      </c>
      <c r="S297" s="10" t="str">
        <f t="shared" si="14"/>
        <v>REDE COMPLEMENTAR</v>
      </c>
    </row>
    <row r="298" spans="1:19" ht="14.4" thickBot="1" x14ac:dyDescent="0.3">
      <c r="A298" s="173" t="s">
        <v>17608</v>
      </c>
      <c r="B298" s="174" t="s">
        <v>106</v>
      </c>
      <c r="C298" s="175" t="s">
        <v>361</v>
      </c>
      <c r="D298" s="175" t="s">
        <v>17614</v>
      </c>
      <c r="Q298" s="10" t="str">
        <f t="shared" si="12"/>
        <v>PAMPULHA - CENTRO DE REFERENCIA EM SAUDE MENTAL ALCOOL E DROGAS PAMPULHA</v>
      </c>
      <c r="R298" s="164" t="str">
        <f t="shared" si="13"/>
        <v>B</v>
      </c>
      <c r="S298" s="10" t="str">
        <f t="shared" si="14"/>
        <v>REDE DE URGÊNCIA</v>
      </c>
    </row>
    <row r="299" spans="1:19" ht="28.2" thickBot="1" x14ac:dyDescent="0.3">
      <c r="A299" s="173" t="s">
        <v>17609</v>
      </c>
      <c r="B299" s="174" t="s">
        <v>178</v>
      </c>
      <c r="C299" s="175" t="s">
        <v>361</v>
      </c>
      <c r="D299" s="175" t="s">
        <v>17614</v>
      </c>
      <c r="Q299" s="10" t="str">
        <f t="shared" si="12"/>
        <v>PAMPULHA - CENTRO DE REFERÊNCIA EM SAÚDE MENTAL - ÁLCOOL E DROGAS PAMPULHA/NOROESTE</v>
      </c>
      <c r="R299" s="164" t="str">
        <f t="shared" si="13"/>
        <v>C</v>
      </c>
      <c r="S299" s="10" t="str">
        <f t="shared" si="14"/>
        <v>REDE DE URGÊNCIA</v>
      </c>
    </row>
    <row r="300" spans="1:19" ht="14.4" thickBot="1" x14ac:dyDescent="0.3">
      <c r="A300" s="173" t="s">
        <v>951</v>
      </c>
      <c r="B300" s="174" t="s">
        <v>106</v>
      </c>
      <c r="C300" s="175" t="s">
        <v>361</v>
      </c>
      <c r="D300" s="175" t="s">
        <v>17614</v>
      </c>
      <c r="Q300" s="10" t="str">
        <f t="shared" si="12"/>
        <v>PAMPULHA - CENTRO DE REFERENCIA EM SAUDE MENTAL PAMPULHA</v>
      </c>
      <c r="R300" s="164" t="str">
        <f t="shared" si="13"/>
        <v>B</v>
      </c>
      <c r="S300" s="10" t="str">
        <f t="shared" si="14"/>
        <v>REDE DE URGÊNCIA</v>
      </c>
    </row>
    <row r="301" spans="1:19" ht="14.4" thickBot="1" x14ac:dyDescent="0.3">
      <c r="A301" s="173" t="s">
        <v>4135</v>
      </c>
      <c r="B301" s="174" t="s">
        <v>265</v>
      </c>
      <c r="C301" s="175" t="s">
        <v>361</v>
      </c>
      <c r="D301" s="175" t="s">
        <v>16549</v>
      </c>
      <c r="Q301" s="10" t="str">
        <f t="shared" si="12"/>
        <v>PAMPULHA - CENTRO DE SAÚDE CONFISCO</v>
      </c>
      <c r="R301" s="164" t="str">
        <f t="shared" si="13"/>
        <v>D</v>
      </c>
      <c r="S301" s="10" t="str">
        <f t="shared" si="14"/>
        <v>ATENÇÃO PRIMÁRIA</v>
      </c>
    </row>
    <row r="302" spans="1:19" ht="14.4" thickBot="1" x14ac:dyDescent="0.3">
      <c r="A302" s="173" t="s">
        <v>731</v>
      </c>
      <c r="B302" s="174" t="s">
        <v>106</v>
      </c>
      <c r="C302" s="175" t="s">
        <v>361</v>
      </c>
      <c r="D302" s="175" t="s">
        <v>16549</v>
      </c>
      <c r="Q302" s="10" t="str">
        <f t="shared" si="12"/>
        <v>PAMPULHA - CENTRO DE SAÚDE DOM ORIONE</v>
      </c>
      <c r="R302" s="164" t="str">
        <f t="shared" si="13"/>
        <v>B</v>
      </c>
      <c r="S302" s="10" t="str">
        <f t="shared" si="14"/>
        <v>ATENÇÃO PRIMÁRIA</v>
      </c>
    </row>
    <row r="303" spans="1:19" ht="14.4" thickBot="1" x14ac:dyDescent="0.3">
      <c r="A303" s="173" t="s">
        <v>1686</v>
      </c>
      <c r="B303" s="174" t="s">
        <v>106</v>
      </c>
      <c r="C303" s="175" t="s">
        <v>361</v>
      </c>
      <c r="D303" s="175" t="s">
        <v>16549</v>
      </c>
      <c r="Q303" s="10" t="str">
        <f t="shared" si="12"/>
        <v>PAMPULHA - CENTRO DE SAÚDE ITAMARATI</v>
      </c>
      <c r="R303" s="164" t="str">
        <f t="shared" si="13"/>
        <v>B</v>
      </c>
      <c r="S303" s="10" t="str">
        <f t="shared" si="14"/>
        <v>ATENÇÃO PRIMÁRIA</v>
      </c>
    </row>
    <row r="304" spans="1:19" ht="14.4" thickBot="1" x14ac:dyDescent="0.3">
      <c r="A304" s="173" t="s">
        <v>521</v>
      </c>
      <c r="B304" s="174" t="s">
        <v>106</v>
      </c>
      <c r="C304" s="175" t="s">
        <v>361</v>
      </c>
      <c r="D304" s="175" t="s">
        <v>16549</v>
      </c>
      <c r="Q304" s="10" t="str">
        <f t="shared" si="12"/>
        <v>PAMPULHA - CENTRO DE SAÚDE JARDIM ALVORADA</v>
      </c>
      <c r="R304" s="164" t="str">
        <f t="shared" si="13"/>
        <v>B</v>
      </c>
      <c r="S304" s="10" t="str">
        <f t="shared" si="14"/>
        <v>ATENÇÃO PRIMÁRIA</v>
      </c>
    </row>
    <row r="305" spans="1:19" ht="14.4" thickBot="1" x14ac:dyDescent="0.3">
      <c r="A305" s="173" t="s">
        <v>1249</v>
      </c>
      <c r="B305" s="174" t="s">
        <v>178</v>
      </c>
      <c r="C305" s="175" t="s">
        <v>361</v>
      </c>
      <c r="D305" s="175" t="s">
        <v>16549</v>
      </c>
      <c r="Q305" s="10" t="str">
        <f t="shared" si="12"/>
        <v>PAMPULHA - CENTRO DE SAÚDE OURO PRETO</v>
      </c>
      <c r="R305" s="164" t="str">
        <f t="shared" si="13"/>
        <v>C</v>
      </c>
      <c r="S305" s="10" t="str">
        <f t="shared" si="14"/>
        <v>ATENÇÃO PRIMÁRIA</v>
      </c>
    </row>
    <row r="306" spans="1:19" ht="14.4" thickBot="1" x14ac:dyDescent="0.3">
      <c r="A306" s="173" t="s">
        <v>4891</v>
      </c>
      <c r="B306" s="174" t="s">
        <v>106</v>
      </c>
      <c r="C306" s="175" t="s">
        <v>361</v>
      </c>
      <c r="D306" s="175" t="s">
        <v>16549</v>
      </c>
      <c r="Q306" s="10" t="str">
        <f t="shared" si="12"/>
        <v>PAMPULHA - CENTRO DE SAÚDE PADRE JOAQUIM MAIA</v>
      </c>
      <c r="R306" s="164" t="str">
        <f t="shared" si="13"/>
        <v>B</v>
      </c>
      <c r="S306" s="10" t="str">
        <f t="shared" si="14"/>
        <v>ATENÇÃO PRIMÁRIA</v>
      </c>
    </row>
    <row r="307" spans="1:19" ht="14.4" thickBot="1" x14ac:dyDescent="0.3">
      <c r="A307" s="173" t="s">
        <v>2760</v>
      </c>
      <c r="B307" s="174" t="s">
        <v>265</v>
      </c>
      <c r="C307" s="175" t="s">
        <v>361</v>
      </c>
      <c r="D307" s="175" t="s">
        <v>16549</v>
      </c>
      <c r="Q307" s="10" t="str">
        <f t="shared" si="12"/>
        <v>PAMPULHA - CENTRO DE SAÚDE PADRE TIAGO</v>
      </c>
      <c r="R307" s="164" t="str">
        <f t="shared" si="13"/>
        <v>D</v>
      </c>
      <c r="S307" s="10" t="str">
        <f t="shared" si="14"/>
        <v>ATENÇÃO PRIMÁRIA</v>
      </c>
    </row>
    <row r="308" spans="1:19" ht="14.4" thickBot="1" x14ac:dyDescent="0.3">
      <c r="A308" s="173" t="s">
        <v>627</v>
      </c>
      <c r="B308" s="174" t="s">
        <v>106</v>
      </c>
      <c r="C308" s="175" t="s">
        <v>361</v>
      </c>
      <c r="D308" s="175" t="s">
        <v>16549</v>
      </c>
      <c r="Q308" s="10" t="str">
        <f t="shared" si="12"/>
        <v>PAMPULHA - CENTRO DE SAÚDE SANTA AMÉLIA</v>
      </c>
      <c r="R308" s="164" t="str">
        <f t="shared" si="13"/>
        <v>B</v>
      </c>
      <c r="S308" s="10" t="str">
        <f t="shared" si="14"/>
        <v>ATENÇÃO PRIMÁRIA</v>
      </c>
    </row>
    <row r="309" spans="1:19" ht="14.4" thickBot="1" x14ac:dyDescent="0.3">
      <c r="A309" s="173" t="s">
        <v>358</v>
      </c>
      <c r="B309" s="174" t="s">
        <v>106</v>
      </c>
      <c r="C309" s="175" t="s">
        <v>361</v>
      </c>
      <c r="D309" s="175" t="s">
        <v>16549</v>
      </c>
      <c r="Q309" s="10" t="str">
        <f t="shared" si="12"/>
        <v>PAMPULHA - CENTRO DE SAÚDE SANTA ROSA</v>
      </c>
      <c r="R309" s="164" t="str">
        <f t="shared" si="13"/>
        <v>B</v>
      </c>
      <c r="S309" s="10" t="str">
        <f t="shared" si="14"/>
        <v>ATENÇÃO PRIMÁRIA</v>
      </c>
    </row>
    <row r="310" spans="1:19" ht="14.4" thickBot="1" x14ac:dyDescent="0.3">
      <c r="A310" s="173" t="s">
        <v>391</v>
      </c>
      <c r="B310" s="174" t="s">
        <v>178</v>
      </c>
      <c r="C310" s="175" t="s">
        <v>361</v>
      </c>
      <c r="D310" s="175" t="s">
        <v>16549</v>
      </c>
      <c r="Q310" s="10" t="str">
        <f t="shared" si="12"/>
        <v>PAMPULHA - CENTRO DE SAÚDE SANTA TEREZINHA</v>
      </c>
      <c r="R310" s="164" t="str">
        <f t="shared" si="13"/>
        <v>C</v>
      </c>
      <c r="S310" s="10" t="str">
        <f t="shared" si="14"/>
        <v>ATENÇÃO PRIMÁRIA</v>
      </c>
    </row>
    <row r="311" spans="1:19" ht="14.4" thickBot="1" x14ac:dyDescent="0.3">
      <c r="A311" s="173" t="s">
        <v>576</v>
      </c>
      <c r="B311" s="174" t="s">
        <v>28</v>
      </c>
      <c r="C311" s="175" t="s">
        <v>361</v>
      </c>
      <c r="D311" s="175" t="s">
        <v>16549</v>
      </c>
      <c r="Q311" s="10" t="str">
        <f t="shared" si="12"/>
        <v>PAMPULHA - CENTRO DE SAÚDE SÃO FRANCISCO</v>
      </c>
      <c r="R311" s="164" t="str">
        <f t="shared" si="13"/>
        <v>A</v>
      </c>
      <c r="S311" s="10" t="str">
        <f t="shared" si="14"/>
        <v>ATENÇÃO PRIMÁRIA</v>
      </c>
    </row>
    <row r="312" spans="1:19" ht="14.4" thickBot="1" x14ac:dyDescent="0.3">
      <c r="A312" s="173" t="s">
        <v>416</v>
      </c>
      <c r="B312" s="174" t="s">
        <v>265</v>
      </c>
      <c r="C312" s="175" t="s">
        <v>361</v>
      </c>
      <c r="D312" s="175" t="s">
        <v>16549</v>
      </c>
      <c r="Q312" s="10" t="str">
        <f t="shared" si="12"/>
        <v>PAMPULHA - CENTRO DE SAÚDE SÃO JOSÉ</v>
      </c>
      <c r="R312" s="164" t="str">
        <f t="shared" si="13"/>
        <v>D</v>
      </c>
      <c r="S312" s="10" t="str">
        <f t="shared" si="14"/>
        <v>ATENÇÃO PRIMÁRIA</v>
      </c>
    </row>
    <row r="313" spans="1:19" ht="14.4" thickBot="1" x14ac:dyDescent="0.3">
      <c r="A313" s="173" t="s">
        <v>628</v>
      </c>
      <c r="B313" s="174" t="s">
        <v>106</v>
      </c>
      <c r="C313" s="175" t="s">
        <v>361</v>
      </c>
      <c r="D313" s="175" t="s">
        <v>16549</v>
      </c>
      <c r="Q313" s="10" t="str">
        <f t="shared" si="12"/>
        <v>PAMPULHA - CENTRO DE SAÚDE SERRANO</v>
      </c>
      <c r="R313" s="164" t="str">
        <f t="shared" si="13"/>
        <v>B</v>
      </c>
      <c r="S313" s="10" t="str">
        <f t="shared" si="14"/>
        <v>ATENÇÃO PRIMÁRIA</v>
      </c>
    </row>
    <row r="314" spans="1:19" ht="14.4" thickBot="1" x14ac:dyDescent="0.3">
      <c r="A314" s="173" t="s">
        <v>595</v>
      </c>
      <c r="B314" s="174" t="s">
        <v>178</v>
      </c>
      <c r="C314" s="175" t="s">
        <v>361</v>
      </c>
      <c r="D314" s="175" t="s">
        <v>16549</v>
      </c>
      <c r="Q314" s="10" t="str">
        <f t="shared" si="12"/>
        <v>PAMPULHA - CENTRO DE SAÚDE TREVO</v>
      </c>
      <c r="R314" s="164" t="str">
        <f t="shared" si="13"/>
        <v>C</v>
      </c>
      <c r="S314" s="10" t="str">
        <f t="shared" si="14"/>
        <v>ATENÇÃO PRIMÁRIA</v>
      </c>
    </row>
    <row r="315" spans="1:19" ht="14.4" thickBot="1" x14ac:dyDescent="0.3">
      <c r="A315" s="173" t="s">
        <v>4951</v>
      </c>
      <c r="B315" s="174" t="s">
        <v>106</v>
      </c>
      <c r="C315" s="175" t="s">
        <v>361</v>
      </c>
      <c r="D315" s="175" t="s">
        <v>16546</v>
      </c>
      <c r="Q315" s="10" t="str">
        <f t="shared" si="12"/>
        <v>PAMPULHA - DIRETORIA REGIONAL DE SAUDE PAMPULHA</v>
      </c>
      <c r="R315" s="164" t="str">
        <f t="shared" si="13"/>
        <v>B</v>
      </c>
      <c r="S315" s="10" t="str">
        <f t="shared" si="14"/>
        <v>GESTÃO</v>
      </c>
    </row>
    <row r="316" spans="1:19" ht="14.4" thickBot="1" x14ac:dyDescent="0.3">
      <c r="A316" s="173" t="s">
        <v>11035</v>
      </c>
      <c r="B316" s="174" t="s">
        <v>106</v>
      </c>
      <c r="C316" s="175" t="s">
        <v>361</v>
      </c>
      <c r="D316" s="175" t="s">
        <v>16549</v>
      </c>
      <c r="Q316" s="10" t="str">
        <f t="shared" si="12"/>
        <v>PAMPULHA - FARMACIA REGIONAL PAMPULHA</v>
      </c>
      <c r="R316" s="164" t="str">
        <f t="shared" si="13"/>
        <v>B</v>
      </c>
      <c r="S316" s="10" t="str">
        <f t="shared" si="14"/>
        <v>ATENÇÃO PRIMÁRIA</v>
      </c>
    </row>
    <row r="317" spans="1:19" ht="14.4" thickBot="1" x14ac:dyDescent="0.3">
      <c r="A317" s="173" t="s">
        <v>643</v>
      </c>
      <c r="B317" s="174" t="s">
        <v>106</v>
      </c>
      <c r="C317" s="175" t="s">
        <v>361</v>
      </c>
      <c r="D317" s="175" t="s">
        <v>16546</v>
      </c>
      <c r="Q317" s="10" t="str">
        <f t="shared" si="12"/>
        <v>PAMPULHA - GERENCIA DE ASSISTENCIA, EPIDEMIOLOGIA E REGULACAO PAMPULHA</v>
      </c>
      <c r="R317" s="164" t="str">
        <f t="shared" si="13"/>
        <v>B</v>
      </c>
      <c r="S317" s="10" t="str">
        <f t="shared" si="14"/>
        <v>GESTÃO</v>
      </c>
    </row>
    <row r="318" spans="1:19" ht="14.4" thickBot="1" x14ac:dyDescent="0.3">
      <c r="A318" s="173" t="s">
        <v>7902</v>
      </c>
      <c r="B318" s="174" t="s">
        <v>106</v>
      </c>
      <c r="C318" s="175" t="s">
        <v>361</v>
      </c>
      <c r="D318" s="175" t="s">
        <v>16546</v>
      </c>
      <c r="Q318" s="10" t="str">
        <f t="shared" si="12"/>
        <v>PAMPULHA - GERENCIA DE VIGILANCIA SANITARIA PAMPULHA</v>
      </c>
      <c r="R318" s="164" t="str">
        <f t="shared" si="13"/>
        <v>B</v>
      </c>
      <c r="S318" s="10" t="str">
        <f t="shared" si="14"/>
        <v>GESTÃO</v>
      </c>
    </row>
    <row r="319" spans="1:19" ht="14.4" thickBot="1" x14ac:dyDescent="0.3">
      <c r="A319" s="173" t="s">
        <v>17610</v>
      </c>
      <c r="B319" s="174" t="s">
        <v>106</v>
      </c>
      <c r="C319" s="175" t="s">
        <v>361</v>
      </c>
      <c r="D319" s="175" t="s">
        <v>16546</v>
      </c>
      <c r="Q319" s="10" t="str">
        <f t="shared" si="12"/>
        <v>PAMPULHA - GERENCIA DE ZOONOSES PAMPULHA</v>
      </c>
      <c r="R319" s="164" t="str">
        <f t="shared" si="13"/>
        <v>B</v>
      </c>
      <c r="S319" s="10" t="str">
        <f t="shared" si="14"/>
        <v>GESTÃO</v>
      </c>
    </row>
    <row r="320" spans="1:19" ht="14.4" thickBot="1" x14ac:dyDescent="0.3">
      <c r="A320" s="173" t="s">
        <v>542</v>
      </c>
      <c r="B320" s="174" t="s">
        <v>178</v>
      </c>
      <c r="C320" s="175" t="s">
        <v>361</v>
      </c>
      <c r="D320" s="175" t="s">
        <v>17614</v>
      </c>
      <c r="Q320" s="10" t="str">
        <f t="shared" si="12"/>
        <v>PAMPULHA - UNIDADE DE PRONTO ATENDIMENTO PAMPULHA</v>
      </c>
      <c r="R320" s="164" t="str">
        <f t="shared" si="13"/>
        <v>C</v>
      </c>
      <c r="S320" s="10" t="str">
        <f t="shared" si="14"/>
        <v>REDE DE URGÊNCIA</v>
      </c>
    </row>
    <row r="321" spans="1:19" ht="14.4" thickBot="1" x14ac:dyDescent="0.3">
      <c r="A321" s="173" t="s">
        <v>1300</v>
      </c>
      <c r="B321" s="174" t="s">
        <v>178</v>
      </c>
      <c r="C321" s="175" t="s">
        <v>16636</v>
      </c>
      <c r="D321" s="175" t="s">
        <v>16547</v>
      </c>
      <c r="Q321" s="10" t="str">
        <f t="shared" si="12"/>
        <v>VENDA_NOVA - CENTRAL DE ESTERILIZACAO VENDA NOVA</v>
      </c>
      <c r="R321" s="164" t="str">
        <f t="shared" si="13"/>
        <v>C</v>
      </c>
      <c r="S321" s="10" t="str">
        <f t="shared" si="14"/>
        <v>REDE COMPLEMENTAR</v>
      </c>
    </row>
    <row r="322" spans="1:19" ht="14.4" thickBot="1" x14ac:dyDescent="0.3">
      <c r="A322" s="173" t="s">
        <v>17611</v>
      </c>
      <c r="B322" s="174" t="s">
        <v>178</v>
      </c>
      <c r="C322" s="175" t="s">
        <v>16636</v>
      </c>
      <c r="D322" s="175" t="s">
        <v>16547</v>
      </c>
      <c r="Q322" s="10" t="str">
        <f t="shared" ref="Q322:Q348" si="15">CONCATENATE(C322," - ",A322)</f>
        <v>VENDA_NOVA - CENTRO DE CONVIVÊNCIA MARCUS MATRAGA</v>
      </c>
      <c r="R322" s="164" t="str">
        <f t="shared" ref="R322:R348" si="16">B322</f>
        <v>C</v>
      </c>
      <c r="S322" s="10" t="str">
        <f t="shared" ref="S322:S348" si="17">D322</f>
        <v>REDE COMPLEMENTAR</v>
      </c>
    </row>
    <row r="323" spans="1:19" ht="14.4" thickBot="1" x14ac:dyDescent="0.3">
      <c r="A323" s="173" t="s">
        <v>17611</v>
      </c>
      <c r="B323" s="174" t="s">
        <v>178</v>
      </c>
      <c r="C323" s="175" t="s">
        <v>16636</v>
      </c>
      <c r="D323" s="175" t="s">
        <v>16547</v>
      </c>
      <c r="Q323" s="10" t="str">
        <f t="shared" si="15"/>
        <v>VENDA_NOVA - CENTRO DE CONVIVÊNCIA MARCUS MATRAGA</v>
      </c>
      <c r="R323" s="164" t="str">
        <f t="shared" si="16"/>
        <v>C</v>
      </c>
      <c r="S323" s="10" t="str">
        <f t="shared" si="17"/>
        <v>REDE COMPLEMENTAR</v>
      </c>
    </row>
    <row r="324" spans="1:19" ht="14.4" thickBot="1" x14ac:dyDescent="0.3">
      <c r="A324" s="173" t="s">
        <v>706</v>
      </c>
      <c r="B324" s="174" t="s">
        <v>178</v>
      </c>
      <c r="C324" s="175" t="s">
        <v>16636</v>
      </c>
      <c r="D324" s="175" t="s">
        <v>16547</v>
      </c>
      <c r="Q324" s="10" t="str">
        <f t="shared" si="15"/>
        <v>VENDA_NOVA - CENTRO DE ESPECIALIDADES MEDICAS VENDA NOVA</v>
      </c>
      <c r="R324" s="164" t="str">
        <f t="shared" si="16"/>
        <v>C</v>
      </c>
      <c r="S324" s="10" t="str">
        <f t="shared" si="17"/>
        <v>REDE COMPLEMENTAR</v>
      </c>
    </row>
    <row r="325" spans="1:19" ht="14.4" thickBot="1" x14ac:dyDescent="0.3">
      <c r="A325" s="173" t="s">
        <v>17612</v>
      </c>
      <c r="B325" s="174" t="s">
        <v>178</v>
      </c>
      <c r="C325" s="175" t="s">
        <v>16636</v>
      </c>
      <c r="D325" s="175" t="s">
        <v>16547</v>
      </c>
      <c r="Q325" s="10" t="str">
        <f t="shared" si="15"/>
        <v>VENDA_NOVA - CENTRO DE ESPECIALIDADES ODONTOLOGICAS VENDA NOVA</v>
      </c>
      <c r="R325" s="164" t="str">
        <f t="shared" si="16"/>
        <v>C</v>
      </c>
      <c r="S325" s="10" t="str">
        <f t="shared" si="17"/>
        <v>REDE COMPLEMENTAR</v>
      </c>
    </row>
    <row r="326" spans="1:19" ht="14.4" thickBot="1" x14ac:dyDescent="0.3">
      <c r="A326" s="173" t="s">
        <v>621</v>
      </c>
      <c r="B326" s="174" t="s">
        <v>178</v>
      </c>
      <c r="C326" s="175" t="s">
        <v>16636</v>
      </c>
      <c r="D326" s="175" t="s">
        <v>16547</v>
      </c>
      <c r="Q326" s="10" t="str">
        <f t="shared" si="15"/>
        <v>VENDA_NOVA - CENTRO DE REFERENCIA EM REABILITACAO VENDA NOVA</v>
      </c>
      <c r="R326" s="164" t="str">
        <f t="shared" si="16"/>
        <v>C</v>
      </c>
      <c r="S326" s="10" t="str">
        <f t="shared" si="17"/>
        <v>REDE COMPLEMENTAR</v>
      </c>
    </row>
    <row r="327" spans="1:19" ht="14.4" thickBot="1" x14ac:dyDescent="0.3">
      <c r="A327" s="173" t="s">
        <v>771</v>
      </c>
      <c r="B327" s="174" t="s">
        <v>178</v>
      </c>
      <c r="C327" s="175" t="s">
        <v>16636</v>
      </c>
      <c r="D327" s="175" t="s">
        <v>17614</v>
      </c>
      <c r="Q327" s="10" t="str">
        <f t="shared" si="15"/>
        <v>VENDA_NOVA - CENTRO DE REFERENCIA EM SAUDE MENTAL VENDA NOVA</v>
      </c>
      <c r="R327" s="164" t="str">
        <f t="shared" si="16"/>
        <v>C</v>
      </c>
      <c r="S327" s="10" t="str">
        <f t="shared" si="17"/>
        <v>REDE DE URGÊNCIA</v>
      </c>
    </row>
    <row r="328" spans="1:19" ht="28.2" thickBot="1" x14ac:dyDescent="0.3">
      <c r="A328" s="173" t="s">
        <v>452</v>
      </c>
      <c r="B328" s="174" t="s">
        <v>106</v>
      </c>
      <c r="C328" s="175" t="s">
        <v>16636</v>
      </c>
      <c r="D328" s="175" t="s">
        <v>17614</v>
      </c>
      <c r="Q328" s="10" t="str">
        <f t="shared" si="15"/>
        <v>VENDA_NOVA - CENTRO DE REFERÊNCIA EM SAÚDE MENTAL - ÁLCOOL E OUTRAS DROGAS VENDA NOVA</v>
      </c>
      <c r="R328" s="164" t="str">
        <f t="shared" si="16"/>
        <v>B</v>
      </c>
      <c r="S328" s="10" t="str">
        <f t="shared" si="17"/>
        <v>REDE DE URGÊNCIA</v>
      </c>
    </row>
    <row r="329" spans="1:19" ht="14.4" thickBot="1" x14ac:dyDescent="0.3">
      <c r="A329" s="173" t="s">
        <v>1256</v>
      </c>
      <c r="B329" s="174" t="s">
        <v>178</v>
      </c>
      <c r="C329" s="175" t="s">
        <v>16636</v>
      </c>
      <c r="D329" s="175" t="s">
        <v>16549</v>
      </c>
      <c r="Q329" s="10" t="str">
        <f t="shared" si="15"/>
        <v>VENDA_NOVA - CENTRO DE SAÚDE ALAMEDA DOS IPÊS</v>
      </c>
      <c r="R329" s="164" t="str">
        <f t="shared" si="16"/>
        <v>C</v>
      </c>
      <c r="S329" s="10" t="str">
        <f t="shared" si="17"/>
        <v>ATENÇÃO PRIMÁRIA</v>
      </c>
    </row>
    <row r="330" spans="1:19" ht="14.4" thickBot="1" x14ac:dyDescent="0.3">
      <c r="A330" s="173" t="s">
        <v>2868</v>
      </c>
      <c r="B330" s="174" t="s">
        <v>178</v>
      </c>
      <c r="C330" s="175" t="s">
        <v>16636</v>
      </c>
      <c r="D330" s="175" t="s">
        <v>16549</v>
      </c>
      <c r="Q330" s="10" t="str">
        <f t="shared" si="15"/>
        <v>VENDA_NOVA - CENTRO DE SAÚDE ANDRADAS</v>
      </c>
      <c r="R330" s="164" t="str">
        <f t="shared" si="16"/>
        <v>C</v>
      </c>
      <c r="S330" s="10" t="str">
        <f t="shared" si="17"/>
        <v>ATENÇÃO PRIMÁRIA</v>
      </c>
    </row>
    <row r="331" spans="1:19" ht="14.4" thickBot="1" x14ac:dyDescent="0.3">
      <c r="A331" s="173" t="s">
        <v>2012</v>
      </c>
      <c r="B331" s="174" t="s">
        <v>265</v>
      </c>
      <c r="C331" s="175" t="s">
        <v>16636</v>
      </c>
      <c r="D331" s="175" t="s">
        <v>16549</v>
      </c>
      <c r="Q331" s="10" t="str">
        <f t="shared" si="15"/>
        <v>VENDA_NOVA - CENTRO DE SAÚDE CÉU AZUL</v>
      </c>
      <c r="R331" s="164" t="str">
        <f t="shared" si="16"/>
        <v>D</v>
      </c>
      <c r="S331" s="10" t="str">
        <f t="shared" si="17"/>
        <v>ATENÇÃO PRIMÁRIA</v>
      </c>
    </row>
    <row r="332" spans="1:19" ht="14.4" thickBot="1" x14ac:dyDescent="0.3">
      <c r="A332" s="173" t="s">
        <v>705</v>
      </c>
      <c r="B332" s="174" t="s">
        <v>178</v>
      </c>
      <c r="C332" s="175" t="s">
        <v>16636</v>
      </c>
      <c r="D332" s="175" t="s">
        <v>16549</v>
      </c>
      <c r="Q332" s="10" t="str">
        <f t="shared" si="15"/>
        <v>VENDA_NOVA - CENTRO DE SAÚDE COPACABANA</v>
      </c>
      <c r="R332" s="164" t="str">
        <f t="shared" si="16"/>
        <v>C</v>
      </c>
      <c r="S332" s="10" t="str">
        <f t="shared" si="17"/>
        <v>ATENÇÃO PRIMÁRIA</v>
      </c>
    </row>
    <row r="333" spans="1:19" ht="14.4" thickBot="1" x14ac:dyDescent="0.3">
      <c r="A333" s="173" t="s">
        <v>602</v>
      </c>
      <c r="B333" s="174" t="s">
        <v>265</v>
      </c>
      <c r="C333" s="175" t="s">
        <v>16636</v>
      </c>
      <c r="D333" s="175" t="s">
        <v>16549</v>
      </c>
      <c r="Q333" s="10" t="str">
        <f t="shared" si="15"/>
        <v>VENDA_NOVA - CENTRO DE SAÚDE JARDIM COMERCIÁRIOS</v>
      </c>
      <c r="R333" s="164" t="str">
        <f t="shared" si="16"/>
        <v>D</v>
      </c>
      <c r="S333" s="10" t="str">
        <f t="shared" si="17"/>
        <v>ATENÇÃO PRIMÁRIA</v>
      </c>
    </row>
    <row r="334" spans="1:19" ht="14.4" thickBot="1" x14ac:dyDescent="0.3">
      <c r="A334" s="173" t="s">
        <v>1822</v>
      </c>
      <c r="B334" s="174" t="s">
        <v>178</v>
      </c>
      <c r="C334" s="175" t="s">
        <v>16636</v>
      </c>
      <c r="D334" s="175" t="s">
        <v>16549</v>
      </c>
      <c r="Q334" s="10" t="str">
        <f t="shared" si="15"/>
        <v>VENDA_NOVA - CENTRO DE SAÚDE JARDIM EUROPA</v>
      </c>
      <c r="R334" s="164" t="str">
        <f t="shared" si="16"/>
        <v>C</v>
      </c>
      <c r="S334" s="10" t="str">
        <f t="shared" si="17"/>
        <v>ATENÇÃO PRIMÁRIA</v>
      </c>
    </row>
    <row r="335" spans="1:19" ht="14.4" thickBot="1" x14ac:dyDescent="0.3">
      <c r="A335" s="173" t="s">
        <v>592</v>
      </c>
      <c r="B335" s="174" t="s">
        <v>178</v>
      </c>
      <c r="C335" s="175" t="s">
        <v>16636</v>
      </c>
      <c r="D335" s="175" t="s">
        <v>16549</v>
      </c>
      <c r="Q335" s="10" t="str">
        <f t="shared" si="15"/>
        <v>VENDA_NOVA - CENTRO DE SAÚDE JARDIM LEBLON</v>
      </c>
      <c r="R335" s="164" t="str">
        <f t="shared" si="16"/>
        <v>C</v>
      </c>
      <c r="S335" s="10" t="str">
        <f t="shared" si="17"/>
        <v>ATENÇÃO PRIMÁRIA</v>
      </c>
    </row>
    <row r="336" spans="1:19" ht="14.4" thickBot="1" x14ac:dyDescent="0.3">
      <c r="A336" s="173" t="s">
        <v>446</v>
      </c>
      <c r="B336" s="174" t="s">
        <v>265</v>
      </c>
      <c r="C336" s="175" t="s">
        <v>16636</v>
      </c>
      <c r="D336" s="175" t="s">
        <v>16549</v>
      </c>
      <c r="Q336" s="10" t="str">
        <f t="shared" si="15"/>
        <v>VENDA_NOVA - CENTRO DE SAÚDE LAGOA</v>
      </c>
      <c r="R336" s="164" t="str">
        <f t="shared" si="16"/>
        <v>D</v>
      </c>
      <c r="S336" s="10" t="str">
        <f t="shared" si="17"/>
        <v>ATENÇÃO PRIMÁRIA</v>
      </c>
    </row>
    <row r="337" spans="1:19" ht="14.4" thickBot="1" x14ac:dyDescent="0.3">
      <c r="A337" s="173" t="s">
        <v>377</v>
      </c>
      <c r="B337" s="174" t="s">
        <v>178</v>
      </c>
      <c r="C337" s="175" t="s">
        <v>16636</v>
      </c>
      <c r="D337" s="175" t="s">
        <v>16549</v>
      </c>
      <c r="Q337" s="10" t="str">
        <f t="shared" si="15"/>
        <v>VENDA_NOVA - CENTRO DE SAÚDE MANTIQUEIRA</v>
      </c>
      <c r="R337" s="164" t="str">
        <f t="shared" si="16"/>
        <v>C</v>
      </c>
      <c r="S337" s="10" t="str">
        <f t="shared" si="17"/>
        <v>ATENÇÃO PRIMÁRIA</v>
      </c>
    </row>
    <row r="338" spans="1:19" ht="14.4" thickBot="1" x14ac:dyDescent="0.3">
      <c r="A338" s="173" t="s">
        <v>388</v>
      </c>
      <c r="B338" s="174" t="s">
        <v>265</v>
      </c>
      <c r="C338" s="175" t="s">
        <v>16636</v>
      </c>
      <c r="D338" s="175" t="s">
        <v>16549</v>
      </c>
      <c r="Q338" s="10" t="str">
        <f t="shared" si="15"/>
        <v>VENDA_NOVA - CENTRO DE SAÚDE MINAS CAIXA</v>
      </c>
      <c r="R338" s="164" t="str">
        <f t="shared" si="16"/>
        <v>D</v>
      </c>
      <c r="S338" s="10" t="str">
        <f t="shared" si="17"/>
        <v>ATENÇÃO PRIMÁRIA</v>
      </c>
    </row>
    <row r="339" spans="1:19" ht="14.4" thickBot="1" x14ac:dyDescent="0.3">
      <c r="A339" s="173" t="s">
        <v>516</v>
      </c>
      <c r="B339" s="174" t="s">
        <v>178</v>
      </c>
      <c r="C339" s="175" t="s">
        <v>16636</v>
      </c>
      <c r="D339" s="175" t="s">
        <v>16549</v>
      </c>
      <c r="Q339" s="10" t="str">
        <f t="shared" si="15"/>
        <v>VENDA_NOVA - CENTRO DE SAÚDE NOVA YORK</v>
      </c>
      <c r="R339" s="164" t="str">
        <f t="shared" si="16"/>
        <v>C</v>
      </c>
      <c r="S339" s="10" t="str">
        <f t="shared" si="17"/>
        <v>ATENÇÃO PRIMÁRIA</v>
      </c>
    </row>
    <row r="340" spans="1:19" ht="14.4" thickBot="1" x14ac:dyDescent="0.3">
      <c r="A340" s="173" t="s">
        <v>370</v>
      </c>
      <c r="B340" s="174" t="s">
        <v>265</v>
      </c>
      <c r="C340" s="175" t="s">
        <v>16636</v>
      </c>
      <c r="D340" s="175" t="s">
        <v>16549</v>
      </c>
      <c r="Q340" s="10" t="str">
        <f t="shared" si="15"/>
        <v>VENDA_NOVA - CENTRO DE SAÚDE PARAÚNA</v>
      </c>
      <c r="R340" s="164" t="str">
        <f t="shared" si="16"/>
        <v>D</v>
      </c>
      <c r="S340" s="10" t="str">
        <f t="shared" si="17"/>
        <v>ATENÇÃO PRIMÁRIA</v>
      </c>
    </row>
    <row r="341" spans="1:19" ht="14.4" thickBot="1" x14ac:dyDescent="0.3">
      <c r="A341" s="173" t="s">
        <v>610</v>
      </c>
      <c r="B341" s="174" t="s">
        <v>178</v>
      </c>
      <c r="C341" s="175" t="s">
        <v>16636</v>
      </c>
      <c r="D341" s="175" t="s">
        <v>16549</v>
      </c>
      <c r="Q341" s="10" t="str">
        <f t="shared" si="15"/>
        <v>VENDA_NOVA - CENTRO DE SAÚDE PIRATININGA</v>
      </c>
      <c r="R341" s="164" t="str">
        <f t="shared" si="16"/>
        <v>C</v>
      </c>
      <c r="S341" s="10" t="str">
        <f t="shared" si="17"/>
        <v>ATENÇÃO PRIMÁRIA</v>
      </c>
    </row>
    <row r="342" spans="1:19" ht="14.4" thickBot="1" x14ac:dyDescent="0.3">
      <c r="A342" s="173" t="s">
        <v>608</v>
      </c>
      <c r="B342" s="174" t="s">
        <v>178</v>
      </c>
      <c r="C342" s="175" t="s">
        <v>16636</v>
      </c>
      <c r="D342" s="175" t="s">
        <v>16549</v>
      </c>
      <c r="Q342" s="10" t="str">
        <f t="shared" si="15"/>
        <v>VENDA_NOVA - CENTRO DE SAÚDE RIO BRANCO</v>
      </c>
      <c r="R342" s="164" t="str">
        <f t="shared" si="16"/>
        <v>C</v>
      </c>
      <c r="S342" s="10" t="str">
        <f t="shared" si="17"/>
        <v>ATENÇÃO PRIMÁRIA</v>
      </c>
    </row>
    <row r="343" spans="1:19" ht="14.4" thickBot="1" x14ac:dyDescent="0.3">
      <c r="A343" s="173" t="s">
        <v>821</v>
      </c>
      <c r="B343" s="174" t="s">
        <v>178</v>
      </c>
      <c r="C343" s="175" t="s">
        <v>16636</v>
      </c>
      <c r="D343" s="175" t="s">
        <v>16549</v>
      </c>
      <c r="Q343" s="10" t="str">
        <f t="shared" si="15"/>
        <v>VENDA_NOVA - CENTRO DE SAÚDE SANTA MÔNICA</v>
      </c>
      <c r="R343" s="164" t="str">
        <f t="shared" si="16"/>
        <v>C</v>
      </c>
      <c r="S343" s="10" t="str">
        <f t="shared" si="17"/>
        <v>ATENÇÃO PRIMÁRIA</v>
      </c>
    </row>
    <row r="344" spans="1:19" ht="14.4" thickBot="1" x14ac:dyDescent="0.3">
      <c r="A344" s="173" t="s">
        <v>2223</v>
      </c>
      <c r="B344" s="174" t="s">
        <v>178</v>
      </c>
      <c r="C344" s="175" t="s">
        <v>16636</v>
      </c>
      <c r="D344" s="175" t="s">
        <v>16549</v>
      </c>
      <c r="Q344" s="10" t="str">
        <f t="shared" si="15"/>
        <v>VENDA_NOVA - CENTRO DE SAÚDE SANTO ANTÔNIO</v>
      </c>
      <c r="R344" s="164" t="str">
        <f t="shared" si="16"/>
        <v>C</v>
      </c>
      <c r="S344" s="10" t="str">
        <f t="shared" si="17"/>
        <v>ATENÇÃO PRIMÁRIA</v>
      </c>
    </row>
    <row r="345" spans="1:19" ht="14.4" thickBot="1" x14ac:dyDescent="0.3">
      <c r="A345" s="173" t="s">
        <v>5826</v>
      </c>
      <c r="B345" s="174" t="s">
        <v>178</v>
      </c>
      <c r="C345" s="175" t="s">
        <v>16636</v>
      </c>
      <c r="D345" s="175" t="s">
        <v>16549</v>
      </c>
      <c r="Q345" s="10" t="str">
        <f t="shared" si="15"/>
        <v>VENDA_NOVA - CENTRO DE SAÚDE SERRA VERDE</v>
      </c>
      <c r="R345" s="164" t="str">
        <f t="shared" si="16"/>
        <v>C</v>
      </c>
      <c r="S345" s="10" t="str">
        <f t="shared" si="17"/>
        <v>ATENÇÃO PRIMÁRIA</v>
      </c>
    </row>
    <row r="346" spans="1:19" ht="14.4" thickBot="1" x14ac:dyDescent="0.3">
      <c r="A346" s="173" t="s">
        <v>7894</v>
      </c>
      <c r="B346" s="174" t="s">
        <v>178</v>
      </c>
      <c r="C346" s="175" t="s">
        <v>16636</v>
      </c>
      <c r="D346" s="175" t="s">
        <v>16546</v>
      </c>
      <c r="Q346" s="10" t="str">
        <f t="shared" si="15"/>
        <v>VENDA_NOVA - DIRETORIA REGIONAL DE SAUDE VENDA NOVA</v>
      </c>
      <c r="R346" s="164" t="str">
        <f t="shared" si="16"/>
        <v>C</v>
      </c>
      <c r="S346" s="10" t="str">
        <f t="shared" si="17"/>
        <v>GESTÃO</v>
      </c>
    </row>
    <row r="347" spans="1:19" ht="14.4" thickBot="1" x14ac:dyDescent="0.3">
      <c r="A347" s="173" t="s">
        <v>7764</v>
      </c>
      <c r="B347" s="174" t="s">
        <v>178</v>
      </c>
      <c r="C347" s="175" t="s">
        <v>16636</v>
      </c>
      <c r="D347" s="175" t="s">
        <v>16549</v>
      </c>
      <c r="Q347" s="10" t="str">
        <f t="shared" si="15"/>
        <v>VENDA_NOVA - FARMACIA REGIONAL VENDA NOVA</v>
      </c>
      <c r="R347" s="164" t="str">
        <f t="shared" si="16"/>
        <v>C</v>
      </c>
      <c r="S347" s="10" t="str">
        <f t="shared" si="17"/>
        <v>ATENÇÃO PRIMÁRIA</v>
      </c>
    </row>
    <row r="348" spans="1:19" ht="14.4" thickBot="1" x14ac:dyDescent="0.3">
      <c r="A348" s="173" t="s">
        <v>2943</v>
      </c>
      <c r="B348" s="174" t="s">
        <v>178</v>
      </c>
      <c r="C348" s="175" t="s">
        <v>16636</v>
      </c>
      <c r="D348" s="175" t="s">
        <v>16546</v>
      </c>
      <c r="Q348" s="10" t="str">
        <f t="shared" si="15"/>
        <v>VENDA_NOVA - GERENCIA DE ASSISTENCIA, EPIDEMIOLOGIA E REGULACAO VENDA NOVA</v>
      </c>
      <c r="R348" s="164" t="str">
        <f t="shared" si="16"/>
        <v>C</v>
      </c>
      <c r="S348" s="10" t="str">
        <f t="shared" si="17"/>
        <v>GESTÃO</v>
      </c>
    </row>
    <row r="349" spans="1:19" ht="14.4" thickBot="1" x14ac:dyDescent="0.3">
      <c r="A349" s="173" t="s">
        <v>16553</v>
      </c>
      <c r="B349" s="174" t="s">
        <v>178</v>
      </c>
      <c r="C349" s="175" t="s">
        <v>16636</v>
      </c>
      <c r="D349" s="175" t="s">
        <v>16546</v>
      </c>
      <c r="Q349" s="10"/>
    </row>
    <row r="350" spans="1:19" ht="14.4" thickBot="1" x14ac:dyDescent="0.3">
      <c r="A350" s="173" t="s">
        <v>10203</v>
      </c>
      <c r="B350" s="174" t="s">
        <v>178</v>
      </c>
      <c r="C350" s="175" t="s">
        <v>16636</v>
      </c>
      <c r="D350" s="175" t="s">
        <v>16546</v>
      </c>
      <c r="Q350" s="10"/>
    </row>
    <row r="351" spans="1:19" ht="14.4" thickBot="1" x14ac:dyDescent="0.3">
      <c r="A351" s="173" t="s">
        <v>17613</v>
      </c>
      <c r="B351" s="174" t="s">
        <v>178</v>
      </c>
      <c r="C351" s="175" t="s">
        <v>16636</v>
      </c>
      <c r="D351" s="175" t="s">
        <v>16547</v>
      </c>
      <c r="Q351" s="10"/>
    </row>
    <row r="352" spans="1:19" ht="14.4" thickBot="1" x14ac:dyDescent="0.3">
      <c r="A352" s="173" t="s">
        <v>477</v>
      </c>
      <c r="B352" s="174" t="s">
        <v>265</v>
      </c>
      <c r="C352" s="175" t="s">
        <v>16636</v>
      </c>
      <c r="D352" s="175" t="s">
        <v>17614</v>
      </c>
      <c r="Q352" s="10"/>
    </row>
    <row r="353" spans="17:17" x14ac:dyDescent="0.25">
      <c r="Q353" s="10"/>
    </row>
    <row r="354" spans="17:17" x14ac:dyDescent="0.25">
      <c r="Q354" s="10"/>
    </row>
    <row r="355" spans="17:17" x14ac:dyDescent="0.25">
      <c r="Q355" s="10"/>
    </row>
    <row r="356" spans="17:17" x14ac:dyDescent="0.25">
      <c r="Q356" s="10"/>
    </row>
    <row r="357" spans="17:17" x14ac:dyDescent="0.25">
      <c r="Q357" s="10"/>
    </row>
    <row r="358" spans="17:17" x14ac:dyDescent="0.25">
      <c r="Q358" s="10"/>
    </row>
    <row r="359" spans="17:17" x14ac:dyDescent="0.25">
      <c r="Q359" s="10"/>
    </row>
    <row r="360" spans="17:17" x14ac:dyDescent="0.25">
      <c r="Q360" s="10"/>
    </row>
  </sheetData>
  <autoFilter ref="Q1:S348" xr:uid="{00000000-0001-0000-0800-000000000000}"/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36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12</vt:i4>
      </vt:variant>
    </vt:vector>
  </HeadingPairs>
  <TitlesOfParts>
    <vt:vector size="21" baseType="lpstr">
      <vt:lpstr>PREENCHIMENTO</vt:lpstr>
      <vt:lpstr>CONTROLADORIA</vt:lpstr>
      <vt:lpstr>IMPRESSÃO</vt:lpstr>
      <vt:lpstr>BC</vt:lpstr>
      <vt:lpstr>CLASSIFICAÇÃO - ÁREA DE ATUAÇÃO</vt:lpstr>
      <vt:lpstr>Lista de conversão</vt:lpstr>
      <vt:lpstr>Lotações convertidas</vt:lpstr>
      <vt:lpstr>ALTERADO GGCAT</vt:lpstr>
      <vt:lpstr>CADASTRO UNIDADES</vt:lpstr>
      <vt:lpstr>'ALTERADO GGCAT'!Area_de_impressao</vt:lpstr>
      <vt:lpstr>IMPRESSÃO!Area_de_impressao</vt:lpstr>
      <vt:lpstr>BARREIRO</vt:lpstr>
      <vt:lpstr>CENTRO_SUL</vt:lpstr>
      <vt:lpstr>LESTE</vt:lpstr>
      <vt:lpstr>NÍVEL_CENTRAL</vt:lpstr>
      <vt:lpstr>NORDESTE</vt:lpstr>
      <vt:lpstr>NOROESTE</vt:lpstr>
      <vt:lpstr>NORTE</vt:lpstr>
      <vt:lpstr>OESTE</vt:lpstr>
      <vt:lpstr>PAMPULHA</vt:lpstr>
      <vt:lpstr>VENDA_NOVA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DIEGO DE TOLEDO GUIRLANDA PR103362</dc:creator>
  <dc:description/>
  <cp:lastModifiedBy>Paulo</cp:lastModifiedBy>
  <cp:revision>1</cp:revision>
  <cp:lastPrinted>2021-08-12T19:05:52Z</cp:lastPrinted>
  <dcterms:created xsi:type="dcterms:W3CDTF">2020-12-10T18:42:32Z</dcterms:created>
  <dcterms:modified xsi:type="dcterms:W3CDTF">2022-12-05T14:57:18Z</dcterms:modified>
  <dc:language>pt-BR</dc:language>
</cp:coreProperties>
</file>